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oshen\ROSHEN\10 ОКТЯБРЬ 2015\"/>
    </mc:Choice>
  </mc:AlternateContent>
  <bookViews>
    <workbookView xWindow="0" yWindow="0" windowWidth="20490" windowHeight="6465"/>
  </bookViews>
  <sheets>
    <sheet name="ТАБЛИЦА НАРУШЕНИЙ" sheetId="1" r:id="rId1"/>
    <sheet name="Справочник ШТРАФОВ и ДОПУСКОВ" sheetId="2" r:id="rId2"/>
    <sheet name="Справочник ТТ" sheetId="6" state="hidden" r:id="rId3"/>
  </sheets>
  <definedNames>
    <definedName name="_xlnm._FilterDatabase" localSheetId="2" hidden="1">'Справочник ТТ'!$A$1:$AN$7840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3" i="1" l="1"/>
  <c r="D343" i="1"/>
  <c r="C343" i="1"/>
  <c r="E342" i="1"/>
  <c r="D342" i="1"/>
  <c r="C342" i="1"/>
  <c r="E341" i="1"/>
  <c r="D341" i="1"/>
  <c r="C341" i="1"/>
  <c r="E340" i="1"/>
  <c r="D340" i="1"/>
  <c r="C340" i="1"/>
  <c r="E339" i="1"/>
  <c r="D339" i="1"/>
  <c r="C339" i="1"/>
  <c r="E338" i="1"/>
  <c r="D338" i="1"/>
  <c r="C338" i="1"/>
  <c r="E337" i="1"/>
  <c r="D337" i="1"/>
  <c r="C337" i="1"/>
  <c r="E336" i="1"/>
  <c r="D336" i="1"/>
  <c r="C336" i="1"/>
  <c r="E335" i="1"/>
  <c r="D335" i="1"/>
  <c r="C335" i="1"/>
  <c r="E334" i="1"/>
  <c r="D334" i="1"/>
  <c r="C334" i="1"/>
  <c r="E332" i="1"/>
  <c r="D332" i="1"/>
  <c r="C332" i="1"/>
  <c r="E331" i="1"/>
  <c r="D331" i="1"/>
  <c r="C331" i="1"/>
  <c r="E330" i="1"/>
  <c r="D330" i="1"/>
  <c r="C330" i="1"/>
  <c r="E329" i="1"/>
  <c r="D329" i="1"/>
  <c r="C329" i="1"/>
  <c r="E328" i="1"/>
  <c r="D328" i="1"/>
  <c r="C328" i="1"/>
  <c r="E327" i="1"/>
  <c r="D327" i="1"/>
  <c r="C327" i="1"/>
  <c r="E326" i="1"/>
  <c r="D326" i="1"/>
  <c r="C326" i="1"/>
  <c r="E325" i="1"/>
  <c r="D325" i="1"/>
  <c r="C325" i="1"/>
  <c r="E324" i="1"/>
  <c r="D324" i="1"/>
  <c r="C324" i="1"/>
  <c r="E323" i="1"/>
  <c r="D323" i="1"/>
  <c r="C323" i="1"/>
  <c r="E321" i="1"/>
  <c r="D321" i="1"/>
  <c r="C321" i="1"/>
  <c r="E320" i="1"/>
  <c r="D320" i="1"/>
  <c r="C320" i="1"/>
  <c r="E319" i="1"/>
  <c r="D319" i="1"/>
  <c r="C319" i="1"/>
  <c r="E318" i="1"/>
  <c r="D318" i="1"/>
  <c r="C318" i="1"/>
  <c r="E317" i="1"/>
  <c r="D317" i="1"/>
  <c r="C317" i="1"/>
  <c r="E316" i="1"/>
  <c r="D316" i="1"/>
  <c r="C316" i="1"/>
  <c r="E315" i="1"/>
  <c r="D315" i="1"/>
  <c r="C315" i="1"/>
  <c r="E314" i="1"/>
  <c r="D314" i="1"/>
  <c r="C314" i="1"/>
  <c r="E313" i="1"/>
  <c r="D313" i="1"/>
  <c r="C313" i="1"/>
  <c r="E312" i="1"/>
  <c r="D312" i="1"/>
  <c r="C312" i="1"/>
  <c r="E310" i="1"/>
  <c r="D310" i="1"/>
  <c r="C310" i="1"/>
  <c r="E309" i="1"/>
  <c r="D309" i="1"/>
  <c r="C309" i="1"/>
  <c r="E308" i="1"/>
  <c r="D308" i="1"/>
  <c r="C308" i="1"/>
  <c r="E307" i="1"/>
  <c r="D307" i="1"/>
  <c r="C307" i="1"/>
  <c r="E306" i="1"/>
  <c r="D306" i="1"/>
  <c r="C306" i="1"/>
  <c r="E305" i="1"/>
  <c r="D305" i="1"/>
  <c r="C305" i="1"/>
  <c r="E304" i="1"/>
  <c r="D304" i="1"/>
  <c r="C304" i="1"/>
  <c r="E303" i="1"/>
  <c r="D303" i="1"/>
  <c r="C303" i="1"/>
  <c r="E302" i="1"/>
  <c r="D302" i="1"/>
  <c r="C302" i="1"/>
  <c r="E301" i="1"/>
  <c r="D301" i="1"/>
  <c r="C301" i="1"/>
  <c r="E299" i="1"/>
  <c r="D299" i="1"/>
  <c r="C299" i="1"/>
  <c r="E298" i="1"/>
  <c r="D298" i="1"/>
  <c r="C298" i="1"/>
  <c r="E297" i="1"/>
  <c r="D297" i="1"/>
  <c r="C297" i="1"/>
  <c r="E296" i="1"/>
  <c r="D296" i="1"/>
  <c r="C296" i="1"/>
  <c r="E295" i="1"/>
  <c r="D295" i="1"/>
  <c r="C295" i="1"/>
  <c r="E294" i="1"/>
  <c r="D294" i="1"/>
  <c r="C294" i="1"/>
  <c r="E293" i="1"/>
  <c r="D293" i="1"/>
  <c r="C293" i="1"/>
  <c r="E292" i="1"/>
  <c r="D292" i="1"/>
  <c r="C292" i="1"/>
  <c r="E291" i="1"/>
  <c r="D291" i="1"/>
  <c r="C291" i="1"/>
  <c r="E290" i="1"/>
  <c r="D290" i="1"/>
  <c r="C290" i="1"/>
  <c r="E287" i="1"/>
  <c r="D287" i="1"/>
  <c r="C287" i="1"/>
  <c r="E286" i="1"/>
  <c r="D286" i="1"/>
  <c r="C286" i="1"/>
  <c r="E285" i="1"/>
  <c r="D285" i="1"/>
  <c r="C285" i="1"/>
  <c r="E284" i="1"/>
  <c r="D284" i="1"/>
  <c r="C284" i="1"/>
  <c r="E283" i="1"/>
  <c r="D283" i="1"/>
  <c r="C283" i="1"/>
  <c r="E282" i="1"/>
  <c r="D282" i="1"/>
  <c r="C282" i="1"/>
  <c r="E281" i="1"/>
  <c r="D281" i="1"/>
  <c r="C281" i="1"/>
  <c r="E280" i="1"/>
  <c r="D280" i="1"/>
  <c r="C280" i="1"/>
  <c r="E279" i="1"/>
  <c r="D279" i="1"/>
  <c r="C279" i="1"/>
  <c r="E278" i="1"/>
  <c r="D278" i="1"/>
  <c r="C278" i="1"/>
  <c r="E276" i="1"/>
  <c r="D276" i="1"/>
  <c r="C276" i="1"/>
  <c r="E275" i="1"/>
  <c r="D275" i="1"/>
  <c r="C275" i="1"/>
  <c r="E274" i="1"/>
  <c r="D274" i="1"/>
  <c r="C274" i="1"/>
  <c r="E273" i="1"/>
  <c r="D273" i="1"/>
  <c r="C273" i="1"/>
  <c r="E272" i="1"/>
  <c r="D272" i="1"/>
  <c r="C272" i="1"/>
  <c r="E271" i="1"/>
  <c r="D271" i="1"/>
  <c r="C271" i="1"/>
  <c r="E270" i="1"/>
  <c r="D270" i="1"/>
  <c r="C270" i="1"/>
  <c r="E269" i="1"/>
  <c r="D269" i="1"/>
  <c r="C269" i="1"/>
  <c r="E268" i="1"/>
  <c r="D268" i="1"/>
  <c r="C268" i="1"/>
  <c r="E267" i="1"/>
  <c r="D267" i="1"/>
  <c r="C267" i="1"/>
  <c r="E265" i="1"/>
  <c r="D265" i="1"/>
  <c r="C265" i="1"/>
  <c r="E264" i="1"/>
  <c r="D264" i="1"/>
  <c r="C264" i="1"/>
  <c r="E263" i="1"/>
  <c r="D263" i="1"/>
  <c r="C263" i="1"/>
  <c r="E262" i="1"/>
  <c r="D262" i="1"/>
  <c r="C262" i="1"/>
  <c r="E261" i="1"/>
  <c r="D261" i="1"/>
  <c r="C261" i="1"/>
  <c r="E260" i="1"/>
  <c r="D260" i="1"/>
  <c r="C260" i="1"/>
  <c r="E259" i="1"/>
  <c r="D259" i="1"/>
  <c r="C259" i="1"/>
  <c r="E258" i="1"/>
  <c r="D258" i="1"/>
  <c r="C258" i="1"/>
  <c r="E257" i="1"/>
  <c r="D257" i="1"/>
  <c r="C257" i="1"/>
  <c r="E256" i="1"/>
  <c r="D256" i="1"/>
  <c r="C256" i="1"/>
  <c r="E254" i="1"/>
  <c r="D254" i="1"/>
  <c r="C254" i="1"/>
  <c r="E253" i="1"/>
  <c r="D253" i="1"/>
  <c r="C253" i="1"/>
  <c r="E252" i="1"/>
  <c r="D252" i="1"/>
  <c r="C252" i="1"/>
  <c r="E251" i="1"/>
  <c r="D251" i="1"/>
  <c r="C251" i="1"/>
  <c r="E250" i="1"/>
  <c r="D250" i="1"/>
  <c r="C250" i="1"/>
  <c r="E249" i="1"/>
  <c r="D249" i="1"/>
  <c r="C249" i="1"/>
  <c r="E248" i="1"/>
  <c r="D248" i="1"/>
  <c r="C248" i="1"/>
  <c r="E247" i="1"/>
  <c r="D247" i="1"/>
  <c r="C247" i="1"/>
  <c r="E246" i="1"/>
  <c r="D246" i="1"/>
  <c r="C246" i="1"/>
  <c r="E245" i="1"/>
  <c r="D245" i="1"/>
  <c r="C245" i="1"/>
  <c r="E243" i="1"/>
  <c r="D243" i="1"/>
  <c r="C243" i="1"/>
  <c r="E242" i="1"/>
  <c r="D242" i="1"/>
  <c r="C242" i="1"/>
  <c r="E241" i="1"/>
  <c r="D241" i="1"/>
  <c r="C241" i="1"/>
  <c r="E240" i="1"/>
  <c r="D240" i="1"/>
  <c r="C240" i="1"/>
  <c r="E239" i="1"/>
  <c r="D239" i="1"/>
  <c r="C239" i="1"/>
  <c r="E238" i="1"/>
  <c r="D238" i="1"/>
  <c r="C238" i="1"/>
  <c r="E237" i="1"/>
  <c r="D237" i="1"/>
  <c r="C237" i="1"/>
  <c r="E236" i="1"/>
  <c r="D236" i="1"/>
  <c r="C236" i="1"/>
  <c r="E235" i="1"/>
  <c r="D235" i="1"/>
  <c r="C235" i="1"/>
  <c r="E234" i="1"/>
  <c r="D234" i="1"/>
  <c r="C234" i="1"/>
  <c r="E231" i="1"/>
  <c r="D231" i="1"/>
  <c r="C231" i="1"/>
  <c r="E230" i="1"/>
  <c r="D230" i="1"/>
  <c r="C230" i="1"/>
  <c r="E229" i="1"/>
  <c r="D229" i="1"/>
  <c r="C229" i="1"/>
  <c r="E228" i="1"/>
  <c r="D228" i="1"/>
  <c r="C228" i="1"/>
  <c r="E227" i="1"/>
  <c r="D227" i="1"/>
  <c r="C227" i="1"/>
  <c r="E226" i="1"/>
  <c r="D226" i="1"/>
  <c r="C226" i="1"/>
  <c r="E225" i="1"/>
  <c r="D225" i="1"/>
  <c r="C225" i="1"/>
  <c r="E224" i="1"/>
  <c r="D224" i="1"/>
  <c r="C224" i="1"/>
  <c r="E223" i="1"/>
  <c r="D223" i="1"/>
  <c r="C223" i="1"/>
  <c r="E222" i="1"/>
  <c r="D222" i="1"/>
  <c r="C222" i="1"/>
  <c r="E220" i="1"/>
  <c r="D220" i="1"/>
  <c r="C220" i="1"/>
  <c r="E219" i="1"/>
  <c r="D219" i="1"/>
  <c r="C219" i="1"/>
  <c r="E218" i="1"/>
  <c r="D218" i="1"/>
  <c r="C218" i="1"/>
  <c r="E217" i="1"/>
  <c r="D217" i="1"/>
  <c r="C217" i="1"/>
  <c r="E216" i="1"/>
  <c r="D216" i="1"/>
  <c r="C216" i="1"/>
  <c r="E215" i="1"/>
  <c r="D215" i="1"/>
  <c r="C215" i="1"/>
  <c r="E214" i="1"/>
  <c r="D214" i="1"/>
  <c r="C214" i="1"/>
  <c r="E213" i="1"/>
  <c r="D213" i="1"/>
  <c r="C213" i="1"/>
  <c r="E212" i="1"/>
  <c r="D212" i="1"/>
  <c r="C212" i="1"/>
  <c r="E211" i="1"/>
  <c r="D211" i="1"/>
  <c r="C211" i="1"/>
  <c r="E209" i="1"/>
  <c r="D209" i="1"/>
  <c r="C209" i="1"/>
  <c r="E208" i="1"/>
  <c r="D208" i="1"/>
  <c r="C208" i="1"/>
  <c r="E207" i="1"/>
  <c r="D207" i="1"/>
  <c r="C207" i="1"/>
  <c r="E206" i="1"/>
  <c r="D206" i="1"/>
  <c r="C206" i="1"/>
  <c r="E205" i="1"/>
  <c r="D205" i="1"/>
  <c r="C205" i="1"/>
  <c r="E204" i="1"/>
  <c r="D204" i="1"/>
  <c r="C204" i="1"/>
  <c r="E203" i="1"/>
  <c r="D203" i="1"/>
  <c r="C203" i="1"/>
  <c r="E202" i="1"/>
  <c r="D202" i="1"/>
  <c r="C202" i="1"/>
  <c r="E201" i="1"/>
  <c r="D201" i="1"/>
  <c r="C201" i="1"/>
  <c r="E200" i="1"/>
  <c r="D200" i="1"/>
  <c r="C200" i="1"/>
  <c r="E198" i="1"/>
  <c r="D198" i="1"/>
  <c r="C198" i="1"/>
  <c r="E197" i="1"/>
  <c r="D197" i="1"/>
  <c r="C197" i="1"/>
  <c r="E196" i="1"/>
  <c r="D196" i="1"/>
  <c r="C196" i="1"/>
  <c r="E195" i="1"/>
  <c r="D195" i="1"/>
  <c r="C195" i="1"/>
  <c r="E194" i="1"/>
  <c r="D194" i="1"/>
  <c r="C194" i="1"/>
  <c r="E193" i="1"/>
  <c r="D193" i="1"/>
  <c r="C193" i="1"/>
  <c r="E192" i="1"/>
  <c r="D192" i="1"/>
  <c r="C192" i="1"/>
  <c r="E191" i="1"/>
  <c r="D191" i="1"/>
  <c r="C191" i="1"/>
  <c r="E190" i="1"/>
  <c r="D190" i="1"/>
  <c r="C190" i="1"/>
  <c r="E189" i="1"/>
  <c r="D189" i="1"/>
  <c r="C189" i="1"/>
  <c r="E186" i="1"/>
  <c r="D186" i="1"/>
  <c r="C186" i="1"/>
  <c r="E185" i="1"/>
  <c r="D185" i="1"/>
  <c r="C185" i="1"/>
  <c r="E184" i="1"/>
  <c r="D184" i="1"/>
  <c r="C184" i="1"/>
  <c r="E183" i="1"/>
  <c r="D183" i="1"/>
  <c r="C183" i="1"/>
  <c r="E182" i="1"/>
  <c r="D182" i="1"/>
  <c r="C182" i="1"/>
  <c r="E181" i="1"/>
  <c r="D181" i="1"/>
  <c r="C181" i="1"/>
  <c r="E180" i="1"/>
  <c r="D180" i="1"/>
  <c r="C180" i="1"/>
  <c r="E179" i="1"/>
  <c r="D179" i="1"/>
  <c r="C179" i="1"/>
  <c r="E178" i="1"/>
  <c r="D178" i="1"/>
  <c r="C178" i="1"/>
  <c r="E177" i="1"/>
  <c r="D177" i="1"/>
  <c r="C177" i="1"/>
  <c r="E175" i="1"/>
  <c r="D175" i="1"/>
  <c r="C175" i="1"/>
  <c r="E174" i="1"/>
  <c r="D174" i="1"/>
  <c r="C174" i="1"/>
  <c r="E173" i="1"/>
  <c r="D173" i="1"/>
  <c r="C173" i="1"/>
  <c r="E172" i="1"/>
  <c r="D172" i="1"/>
  <c r="C172" i="1"/>
  <c r="E171" i="1"/>
  <c r="D171" i="1"/>
  <c r="C171" i="1"/>
  <c r="E170" i="1"/>
  <c r="D170" i="1"/>
  <c r="C170" i="1"/>
  <c r="E169" i="1"/>
  <c r="D169" i="1"/>
  <c r="C169" i="1"/>
  <c r="E168" i="1"/>
  <c r="D168" i="1"/>
  <c r="C168" i="1"/>
  <c r="E167" i="1"/>
  <c r="D167" i="1"/>
  <c r="C167" i="1"/>
  <c r="E166" i="1"/>
  <c r="D166" i="1"/>
  <c r="C166" i="1"/>
  <c r="E164" i="1"/>
  <c r="D164" i="1"/>
  <c r="C164" i="1"/>
  <c r="E163" i="1"/>
  <c r="D163" i="1"/>
  <c r="C163" i="1"/>
  <c r="E162" i="1"/>
  <c r="D162" i="1"/>
  <c r="C162" i="1"/>
  <c r="E161" i="1"/>
  <c r="D161" i="1"/>
  <c r="C161" i="1"/>
  <c r="E160" i="1"/>
  <c r="D160" i="1"/>
  <c r="C160" i="1"/>
  <c r="E159" i="1"/>
  <c r="D159" i="1"/>
  <c r="C159" i="1"/>
  <c r="E158" i="1"/>
  <c r="D158" i="1"/>
  <c r="C158" i="1"/>
  <c r="E157" i="1"/>
  <c r="D157" i="1"/>
  <c r="C157" i="1"/>
  <c r="E156" i="1"/>
  <c r="D156" i="1"/>
  <c r="C156" i="1"/>
  <c r="E155" i="1"/>
  <c r="D155" i="1"/>
  <c r="C155" i="1"/>
  <c r="E153" i="1"/>
  <c r="D153" i="1"/>
  <c r="C153" i="1"/>
  <c r="E152" i="1"/>
  <c r="D152" i="1"/>
  <c r="C152" i="1"/>
  <c r="E151" i="1"/>
  <c r="D151" i="1"/>
  <c r="C151" i="1"/>
  <c r="E150" i="1"/>
  <c r="D150" i="1"/>
  <c r="C150" i="1"/>
  <c r="E149" i="1"/>
  <c r="D149" i="1"/>
  <c r="C149" i="1"/>
  <c r="E148" i="1"/>
  <c r="D148" i="1"/>
  <c r="C148" i="1"/>
  <c r="E147" i="1"/>
  <c r="D147" i="1"/>
  <c r="C147" i="1"/>
  <c r="E146" i="1"/>
  <c r="D146" i="1"/>
  <c r="C146" i="1"/>
  <c r="E145" i="1"/>
  <c r="D145" i="1"/>
  <c r="C145" i="1"/>
  <c r="E144" i="1"/>
  <c r="D144" i="1"/>
  <c r="C144" i="1"/>
  <c r="E142" i="1"/>
  <c r="D142" i="1"/>
  <c r="C142" i="1"/>
  <c r="E141" i="1"/>
  <c r="D141" i="1"/>
  <c r="C141" i="1"/>
  <c r="E140" i="1"/>
  <c r="D140" i="1"/>
  <c r="C140" i="1"/>
  <c r="E139" i="1"/>
  <c r="D139" i="1"/>
  <c r="C139" i="1"/>
  <c r="E138" i="1"/>
  <c r="D138" i="1"/>
  <c r="C138" i="1"/>
  <c r="E137" i="1"/>
  <c r="D137" i="1"/>
  <c r="C137" i="1"/>
  <c r="E136" i="1"/>
  <c r="D136" i="1"/>
  <c r="C136" i="1"/>
  <c r="E135" i="1"/>
  <c r="D135" i="1"/>
  <c r="C135" i="1"/>
  <c r="E134" i="1"/>
  <c r="D134" i="1"/>
  <c r="C134" i="1"/>
  <c r="E133" i="1"/>
  <c r="D133" i="1"/>
  <c r="C133" i="1"/>
  <c r="E130" i="1"/>
  <c r="D130" i="1"/>
  <c r="C130" i="1"/>
  <c r="E129" i="1"/>
  <c r="D129" i="1"/>
  <c r="C129" i="1"/>
  <c r="E128" i="1"/>
  <c r="D128" i="1"/>
  <c r="C128" i="1"/>
  <c r="E127" i="1"/>
  <c r="D127" i="1"/>
  <c r="C127" i="1"/>
  <c r="E126" i="1"/>
  <c r="D126" i="1"/>
  <c r="C126" i="1"/>
  <c r="E125" i="1"/>
  <c r="D125" i="1"/>
  <c r="C125" i="1"/>
  <c r="E124" i="1"/>
  <c r="D124" i="1"/>
  <c r="C124" i="1"/>
  <c r="E123" i="1"/>
  <c r="D123" i="1"/>
  <c r="C123" i="1"/>
  <c r="E122" i="1"/>
  <c r="D122" i="1"/>
  <c r="C122" i="1"/>
  <c r="E121" i="1"/>
  <c r="D121" i="1"/>
  <c r="C121" i="1"/>
  <c r="E119" i="1"/>
  <c r="D119" i="1"/>
  <c r="C119" i="1"/>
  <c r="E118" i="1"/>
  <c r="D118" i="1"/>
  <c r="C118" i="1"/>
  <c r="E117" i="1"/>
  <c r="D117" i="1"/>
  <c r="C117" i="1"/>
  <c r="E116" i="1"/>
  <c r="D116" i="1"/>
  <c r="C116" i="1"/>
  <c r="E115" i="1"/>
  <c r="D115" i="1"/>
  <c r="C115" i="1"/>
  <c r="E114" i="1"/>
  <c r="D114" i="1"/>
  <c r="C114" i="1"/>
  <c r="E113" i="1"/>
  <c r="D113" i="1"/>
  <c r="C113" i="1"/>
  <c r="E112" i="1"/>
  <c r="D112" i="1"/>
  <c r="C112" i="1"/>
  <c r="E111" i="1"/>
  <c r="D111" i="1"/>
  <c r="C111" i="1"/>
  <c r="E110" i="1"/>
  <c r="D110" i="1"/>
  <c r="C110" i="1"/>
  <c r="E108" i="1"/>
  <c r="D108" i="1"/>
  <c r="C108" i="1"/>
  <c r="E107" i="1"/>
  <c r="D107" i="1"/>
  <c r="C107" i="1"/>
  <c r="E106" i="1"/>
  <c r="D106" i="1"/>
  <c r="C106" i="1"/>
  <c r="E105" i="1"/>
  <c r="D105" i="1"/>
  <c r="C105" i="1"/>
  <c r="E104" i="1"/>
  <c r="D104" i="1"/>
  <c r="C104" i="1"/>
  <c r="E103" i="1"/>
  <c r="D103" i="1"/>
  <c r="C103" i="1"/>
  <c r="E102" i="1"/>
  <c r="D102" i="1"/>
  <c r="C102" i="1"/>
  <c r="E101" i="1"/>
  <c r="D101" i="1"/>
  <c r="C101" i="1"/>
  <c r="E100" i="1"/>
  <c r="D100" i="1"/>
  <c r="C100" i="1"/>
  <c r="E99" i="1"/>
  <c r="D99" i="1"/>
  <c r="C99" i="1"/>
  <c r="E97" i="1"/>
  <c r="D97" i="1"/>
  <c r="C97" i="1"/>
  <c r="E96" i="1"/>
  <c r="D96" i="1"/>
  <c r="C96" i="1"/>
  <c r="E95" i="1"/>
  <c r="D95" i="1"/>
  <c r="C95" i="1"/>
  <c r="E94" i="1"/>
  <c r="D94" i="1"/>
  <c r="C94" i="1"/>
  <c r="E93" i="1"/>
  <c r="D93" i="1"/>
  <c r="C93" i="1"/>
  <c r="E92" i="1"/>
  <c r="D92" i="1"/>
  <c r="C92" i="1"/>
  <c r="E91" i="1"/>
  <c r="D91" i="1"/>
  <c r="C91" i="1"/>
  <c r="E90" i="1"/>
  <c r="D90" i="1"/>
  <c r="C90" i="1"/>
  <c r="E89" i="1"/>
  <c r="D89" i="1"/>
  <c r="C89" i="1"/>
  <c r="E88" i="1"/>
  <c r="D88" i="1"/>
  <c r="C88" i="1"/>
  <c r="E86" i="1"/>
  <c r="D86" i="1"/>
  <c r="C86" i="1"/>
  <c r="E85" i="1"/>
  <c r="D85" i="1"/>
  <c r="C85" i="1"/>
  <c r="E84" i="1"/>
  <c r="D84" i="1"/>
  <c r="C84" i="1"/>
  <c r="E83" i="1"/>
  <c r="D83" i="1"/>
  <c r="C83" i="1"/>
  <c r="E82" i="1"/>
  <c r="D82" i="1"/>
  <c r="C82" i="1"/>
  <c r="E81" i="1"/>
  <c r="D81" i="1"/>
  <c r="C81" i="1"/>
  <c r="E80" i="1"/>
  <c r="D80" i="1"/>
  <c r="C80" i="1"/>
  <c r="E79" i="1"/>
  <c r="D79" i="1"/>
  <c r="C79" i="1"/>
  <c r="E78" i="1"/>
  <c r="D78" i="1"/>
  <c r="C78" i="1"/>
  <c r="E77" i="1"/>
  <c r="D77" i="1"/>
  <c r="C77" i="1"/>
  <c r="E75" i="1"/>
  <c r="D75" i="1"/>
  <c r="C75" i="1"/>
  <c r="E74" i="1"/>
  <c r="D74" i="1"/>
  <c r="C74" i="1"/>
  <c r="E73" i="1"/>
  <c r="D73" i="1"/>
  <c r="C73" i="1"/>
  <c r="E72" i="1"/>
  <c r="D72" i="1"/>
  <c r="C72" i="1"/>
  <c r="E71" i="1"/>
  <c r="D71" i="1"/>
  <c r="C71" i="1"/>
  <c r="E70" i="1"/>
  <c r="D70" i="1"/>
  <c r="C70" i="1"/>
  <c r="E69" i="1"/>
  <c r="D69" i="1"/>
  <c r="C69" i="1"/>
  <c r="E68" i="1"/>
  <c r="D68" i="1"/>
  <c r="C68" i="1"/>
  <c r="E67" i="1"/>
  <c r="D67" i="1"/>
  <c r="C67" i="1"/>
  <c r="E66" i="1"/>
  <c r="D66" i="1"/>
  <c r="C66" i="1"/>
  <c r="E63" i="1"/>
  <c r="D63" i="1"/>
  <c r="C63" i="1"/>
  <c r="E62" i="1"/>
  <c r="D62" i="1"/>
  <c r="C62" i="1"/>
  <c r="E61" i="1"/>
  <c r="D61" i="1"/>
  <c r="C61" i="1"/>
  <c r="E60" i="1"/>
  <c r="D60" i="1"/>
  <c r="C60" i="1"/>
  <c r="E59" i="1"/>
  <c r="D59" i="1"/>
  <c r="C59" i="1"/>
  <c r="E58" i="1"/>
  <c r="D58" i="1"/>
  <c r="C58" i="1"/>
  <c r="E57" i="1"/>
  <c r="D57" i="1"/>
  <c r="C57" i="1"/>
  <c r="E56" i="1"/>
  <c r="D56" i="1"/>
  <c r="C56" i="1"/>
  <c r="E55" i="1"/>
  <c r="D55" i="1"/>
  <c r="C55" i="1"/>
  <c r="E54" i="1"/>
  <c r="D54" i="1"/>
  <c r="C54" i="1"/>
  <c r="E51" i="1"/>
  <c r="D51" i="1"/>
  <c r="C51" i="1"/>
  <c r="E50" i="1"/>
  <c r="D50" i="1"/>
  <c r="C50" i="1"/>
  <c r="E49" i="1"/>
  <c r="D49" i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0" i="1"/>
  <c r="D40" i="1"/>
  <c r="C40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33" i="1"/>
  <c r="D33" i="1"/>
  <c r="C33" i="1"/>
  <c r="E32" i="1"/>
  <c r="D32" i="1"/>
  <c r="C32" i="1"/>
  <c r="E31" i="1"/>
  <c r="D31" i="1"/>
  <c r="C31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C10" i="1" l="1"/>
  <c r="ED10" i="1" s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E9" i="1"/>
  <c r="D9" i="1"/>
  <c r="C9" i="1"/>
  <c r="ED9" i="1" s="1"/>
  <c r="FB346" i="1" l="1"/>
  <c r="EZ346" i="1"/>
  <c r="EX346" i="1"/>
  <c r="EV346" i="1"/>
  <c r="ET346" i="1"/>
  <c r="ER346" i="1"/>
  <c r="EP346" i="1"/>
  <c r="EN346" i="1"/>
  <c r="EL346" i="1"/>
  <c r="EJ346" i="1"/>
  <c r="EH346" i="1"/>
  <c r="EF346" i="1"/>
  <c r="ED346" i="1"/>
  <c r="EB346" i="1"/>
  <c r="DZ346" i="1"/>
  <c r="DX346" i="1"/>
  <c r="DV346" i="1"/>
  <c r="DT346" i="1"/>
  <c r="DR346" i="1"/>
  <c r="DP346" i="1"/>
  <c r="DN346" i="1"/>
  <c r="DL346" i="1"/>
  <c r="DJ346" i="1"/>
  <c r="DH346" i="1"/>
  <c r="DF346" i="1"/>
  <c r="DD346" i="1"/>
  <c r="DB346" i="1"/>
  <c r="CZ346" i="1"/>
  <c r="CX346" i="1"/>
  <c r="CV346" i="1"/>
  <c r="CT346" i="1"/>
  <c r="CY4" i="1"/>
  <c r="CW4" i="1"/>
  <c r="CU4" i="1"/>
  <c r="CY3" i="1"/>
  <c r="CW3" i="1"/>
  <c r="CU3" i="1"/>
  <c r="CR346" i="1"/>
  <c r="BF6" i="1"/>
  <c r="AR6" i="1"/>
  <c r="AP6" i="1"/>
  <c r="BF5" i="1"/>
  <c r="AR5" i="1"/>
  <c r="AP5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AJ210" i="1"/>
  <c r="AI210" i="1"/>
  <c r="AH210" i="1"/>
  <c r="AG210" i="1"/>
  <c r="AF210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AJ199" i="1"/>
  <c r="AJ233" i="1" s="1"/>
  <c r="AI199" i="1"/>
  <c r="AH199" i="1"/>
  <c r="AG199" i="1"/>
  <c r="AG233" i="1" s="1"/>
  <c r="AF199" i="1"/>
  <c r="AF233" i="1" s="1"/>
  <c r="AE199" i="1"/>
  <c r="AE233" i="1" s="1"/>
  <c r="AD199" i="1"/>
  <c r="AD233" i="1" s="1"/>
  <c r="AC199" i="1"/>
  <c r="AC233" i="1" s="1"/>
  <c r="AB199" i="1"/>
  <c r="AB233" i="1" s="1"/>
  <c r="AA199" i="1"/>
  <c r="AA233" i="1" s="1"/>
  <c r="Z199" i="1"/>
  <c r="Z233" i="1" s="1"/>
  <c r="Y199" i="1"/>
  <c r="Y233" i="1" s="1"/>
  <c r="X199" i="1"/>
  <c r="X233" i="1" s="1"/>
  <c r="W199" i="1"/>
  <c r="W233" i="1" s="1"/>
  <c r="V199" i="1"/>
  <c r="V233" i="1" s="1"/>
  <c r="U199" i="1"/>
  <c r="U233" i="1" s="1"/>
  <c r="T199" i="1"/>
  <c r="T233" i="1" s="1"/>
  <c r="S199" i="1"/>
  <c r="S233" i="1" s="1"/>
  <c r="R199" i="1"/>
  <c r="R233" i="1" s="1"/>
  <c r="Q199" i="1"/>
  <c r="Q233" i="1" s="1"/>
  <c r="P199" i="1"/>
  <c r="P233" i="1" s="1"/>
  <c r="O199" i="1"/>
  <c r="O233" i="1" s="1"/>
  <c r="N199" i="1"/>
  <c r="N233" i="1" s="1"/>
  <c r="M199" i="1"/>
  <c r="M233" i="1" s="1"/>
  <c r="L199" i="1"/>
  <c r="L233" i="1" s="1"/>
  <c r="K199" i="1"/>
  <c r="K233" i="1" s="1"/>
  <c r="J199" i="1"/>
  <c r="J233" i="1" s="1"/>
  <c r="I199" i="1"/>
  <c r="I233" i="1" s="1"/>
  <c r="H199" i="1"/>
  <c r="H233" i="1" s="1"/>
  <c r="G199" i="1"/>
  <c r="G233" i="1" s="1"/>
  <c r="FB190" i="1"/>
  <c r="FB192" i="1"/>
  <c r="FB194" i="1"/>
  <c r="FB196" i="1"/>
  <c r="FB198" i="1"/>
  <c r="FB201" i="1"/>
  <c r="FB203" i="1"/>
  <c r="FB205" i="1"/>
  <c r="FB207" i="1"/>
  <c r="FB209" i="1"/>
  <c r="FB212" i="1"/>
  <c r="FB214" i="1"/>
  <c r="FB216" i="1"/>
  <c r="FB218" i="1"/>
  <c r="FB220" i="1"/>
  <c r="FB223" i="1"/>
  <c r="FB225" i="1"/>
  <c r="FB227" i="1"/>
  <c r="FB229" i="1"/>
  <c r="FB231" i="1"/>
  <c r="AJ344" i="1"/>
  <c r="AI344" i="1"/>
  <c r="AH344" i="1"/>
  <c r="AG344" i="1"/>
  <c r="AF344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AJ322" i="1"/>
  <c r="AI322" i="1"/>
  <c r="AH322" i="1"/>
  <c r="AG322" i="1"/>
  <c r="AF322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AJ311" i="1"/>
  <c r="AI311" i="1"/>
  <c r="AH311" i="1"/>
  <c r="AG311" i="1"/>
  <c r="AF311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AJ300" i="1"/>
  <c r="AJ345" i="1" s="1"/>
  <c r="AI300" i="1"/>
  <c r="AI345" i="1" s="1"/>
  <c r="AH300" i="1"/>
  <c r="AH345" i="1" s="1"/>
  <c r="AG300" i="1"/>
  <c r="AG345" i="1" s="1"/>
  <c r="AF300" i="1"/>
  <c r="AF345" i="1" s="1"/>
  <c r="AE300" i="1"/>
  <c r="AE345" i="1" s="1"/>
  <c r="AD300" i="1"/>
  <c r="AD345" i="1" s="1"/>
  <c r="AC300" i="1"/>
  <c r="AC345" i="1" s="1"/>
  <c r="AB300" i="1"/>
  <c r="AB345" i="1" s="1"/>
  <c r="AA300" i="1"/>
  <c r="AA345" i="1" s="1"/>
  <c r="Z300" i="1"/>
  <c r="Z345" i="1" s="1"/>
  <c r="Y300" i="1"/>
  <c r="Y345" i="1" s="1"/>
  <c r="X300" i="1"/>
  <c r="X345" i="1" s="1"/>
  <c r="W300" i="1"/>
  <c r="W345" i="1" s="1"/>
  <c r="V300" i="1"/>
  <c r="V345" i="1" s="1"/>
  <c r="U300" i="1"/>
  <c r="U345" i="1" s="1"/>
  <c r="T300" i="1"/>
  <c r="T345" i="1" s="1"/>
  <c r="S300" i="1"/>
  <c r="S345" i="1" s="1"/>
  <c r="R300" i="1"/>
  <c r="R345" i="1" s="1"/>
  <c r="Q300" i="1"/>
  <c r="Q345" i="1" s="1"/>
  <c r="P300" i="1"/>
  <c r="P345" i="1" s="1"/>
  <c r="O300" i="1"/>
  <c r="O345" i="1" s="1"/>
  <c r="N300" i="1"/>
  <c r="N345" i="1" s="1"/>
  <c r="M300" i="1"/>
  <c r="M345" i="1" s="1"/>
  <c r="L300" i="1"/>
  <c r="L345" i="1" s="1"/>
  <c r="K300" i="1"/>
  <c r="K345" i="1" s="1"/>
  <c r="J300" i="1"/>
  <c r="J345" i="1" s="1"/>
  <c r="I300" i="1"/>
  <c r="I345" i="1" s="1"/>
  <c r="H300" i="1"/>
  <c r="H345" i="1" s="1"/>
  <c r="G300" i="1"/>
  <c r="G345" i="1" s="1"/>
  <c r="AJ288" i="1"/>
  <c r="AI288" i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AJ277" i="1"/>
  <c r="AI277" i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AJ266" i="1"/>
  <c r="AI266" i="1"/>
  <c r="AH266" i="1"/>
  <c r="AG266" i="1"/>
  <c r="AF266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AJ255" i="1"/>
  <c r="AI255" i="1"/>
  <c r="AH255" i="1"/>
  <c r="AG255" i="1"/>
  <c r="AF255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AJ244" i="1"/>
  <c r="AJ289" i="1" s="1"/>
  <c r="AI244" i="1"/>
  <c r="AI289" i="1" s="1"/>
  <c r="AH244" i="1"/>
  <c r="AH289" i="1" s="1"/>
  <c r="AG244" i="1"/>
  <c r="AG289" i="1" s="1"/>
  <c r="AF244" i="1"/>
  <c r="AF289" i="1" s="1"/>
  <c r="AE244" i="1"/>
  <c r="AE289" i="1" s="1"/>
  <c r="AD244" i="1"/>
  <c r="AD289" i="1" s="1"/>
  <c r="AC244" i="1"/>
  <c r="AC289" i="1" s="1"/>
  <c r="AB244" i="1"/>
  <c r="AA244" i="1"/>
  <c r="AA289" i="1" s="1"/>
  <c r="Z244" i="1"/>
  <c r="Z289" i="1" s="1"/>
  <c r="Y244" i="1"/>
  <c r="Y289" i="1" s="1"/>
  <c r="X244" i="1"/>
  <c r="X289" i="1" s="1"/>
  <c r="W244" i="1"/>
  <c r="W289" i="1" s="1"/>
  <c r="V244" i="1"/>
  <c r="V289" i="1" s="1"/>
  <c r="U244" i="1"/>
  <c r="U289" i="1" s="1"/>
  <c r="T244" i="1"/>
  <c r="T289" i="1" s="1"/>
  <c r="S244" i="1"/>
  <c r="S289" i="1" s="1"/>
  <c r="R244" i="1"/>
  <c r="R289" i="1" s="1"/>
  <c r="Q244" i="1"/>
  <c r="Q289" i="1" s="1"/>
  <c r="P244" i="1"/>
  <c r="P289" i="1" s="1"/>
  <c r="O244" i="1"/>
  <c r="O289" i="1" s="1"/>
  <c r="N244" i="1"/>
  <c r="N289" i="1" s="1"/>
  <c r="M244" i="1"/>
  <c r="M289" i="1" s="1"/>
  <c r="L244" i="1"/>
  <c r="L289" i="1" s="1"/>
  <c r="K244" i="1"/>
  <c r="K289" i="1" s="1"/>
  <c r="J244" i="1"/>
  <c r="J289" i="1" s="1"/>
  <c r="I244" i="1"/>
  <c r="I289" i="1" s="1"/>
  <c r="H244" i="1"/>
  <c r="G244" i="1"/>
  <c r="G289" i="1" s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AJ176" i="1"/>
  <c r="AI176" i="1"/>
  <c r="AH176" i="1"/>
  <c r="AG176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AJ143" i="1"/>
  <c r="AJ188" i="1" s="1"/>
  <c r="AI143" i="1"/>
  <c r="AI188" i="1" s="1"/>
  <c r="AH143" i="1"/>
  <c r="AH188" i="1" s="1"/>
  <c r="AG143" i="1"/>
  <c r="AF143" i="1"/>
  <c r="AF188" i="1" s="1"/>
  <c r="AE143" i="1"/>
  <c r="AE188" i="1" s="1"/>
  <c r="AD143" i="1"/>
  <c r="AD188" i="1" s="1"/>
  <c r="AC143" i="1"/>
  <c r="AC188" i="1" s="1"/>
  <c r="AB143" i="1"/>
  <c r="AB188" i="1" s="1"/>
  <c r="AA143" i="1"/>
  <c r="AA188" i="1" s="1"/>
  <c r="Z143" i="1"/>
  <c r="Z188" i="1" s="1"/>
  <c r="Y143" i="1"/>
  <c r="Y188" i="1" s="1"/>
  <c r="X143" i="1"/>
  <c r="X188" i="1" s="1"/>
  <c r="W143" i="1"/>
  <c r="W188" i="1" s="1"/>
  <c r="V143" i="1"/>
  <c r="V188" i="1" s="1"/>
  <c r="U143" i="1"/>
  <c r="U188" i="1" s="1"/>
  <c r="T143" i="1"/>
  <c r="T188" i="1" s="1"/>
  <c r="S143" i="1"/>
  <c r="R143" i="1"/>
  <c r="R188" i="1" s="1"/>
  <c r="Q143" i="1"/>
  <c r="Q188" i="1" s="1"/>
  <c r="P143" i="1"/>
  <c r="O143" i="1"/>
  <c r="N143" i="1"/>
  <c r="N188" i="1" s="1"/>
  <c r="M143" i="1"/>
  <c r="M188" i="1" s="1"/>
  <c r="L143" i="1"/>
  <c r="L188" i="1" s="1"/>
  <c r="K143" i="1"/>
  <c r="K188" i="1" s="1"/>
  <c r="J143" i="1"/>
  <c r="J188" i="1" s="1"/>
  <c r="I143" i="1"/>
  <c r="I188" i="1" s="1"/>
  <c r="H143" i="1"/>
  <c r="H188" i="1" s="1"/>
  <c r="G143" i="1"/>
  <c r="G188" i="1" s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AJ76" i="1"/>
  <c r="AJ132" i="1" s="1"/>
  <c r="AI76" i="1"/>
  <c r="AI132" i="1" s="1"/>
  <c r="AH76" i="1"/>
  <c r="AH132" i="1" s="1"/>
  <c r="AG76" i="1"/>
  <c r="AG132" i="1" s="1"/>
  <c r="AF76" i="1"/>
  <c r="AF132" i="1" s="1"/>
  <c r="AE76" i="1"/>
  <c r="AE132" i="1" s="1"/>
  <c r="AD76" i="1"/>
  <c r="AD132" i="1" s="1"/>
  <c r="AC76" i="1"/>
  <c r="AC132" i="1" s="1"/>
  <c r="AB76" i="1"/>
  <c r="AB132" i="1" s="1"/>
  <c r="AA76" i="1"/>
  <c r="AA132" i="1" s="1"/>
  <c r="Z76" i="1"/>
  <c r="Y76" i="1"/>
  <c r="Y132" i="1" s="1"/>
  <c r="X76" i="1"/>
  <c r="W76" i="1"/>
  <c r="W132" i="1" s="1"/>
  <c r="V76" i="1"/>
  <c r="V132" i="1" s="1"/>
  <c r="U76" i="1"/>
  <c r="U132" i="1" s="1"/>
  <c r="T76" i="1"/>
  <c r="T132" i="1" s="1"/>
  <c r="S76" i="1"/>
  <c r="S132" i="1" s="1"/>
  <c r="R76" i="1"/>
  <c r="R132" i="1" s="1"/>
  <c r="Q76" i="1"/>
  <c r="Q132" i="1" s="1"/>
  <c r="P76" i="1"/>
  <c r="P132" i="1" s="1"/>
  <c r="O76" i="1"/>
  <c r="O132" i="1" s="1"/>
  <c r="N76" i="1"/>
  <c r="N132" i="1" s="1"/>
  <c r="M76" i="1"/>
  <c r="M132" i="1" s="1"/>
  <c r="L76" i="1"/>
  <c r="L132" i="1" s="1"/>
  <c r="K76" i="1"/>
  <c r="K132" i="1" s="1"/>
  <c r="J76" i="1"/>
  <c r="J132" i="1" s="1"/>
  <c r="I76" i="1"/>
  <c r="I132" i="1" s="1"/>
  <c r="H76" i="1"/>
  <c r="H132" i="1" s="1"/>
  <c r="G76" i="1"/>
  <c r="G132" i="1" s="1"/>
  <c r="AJ64" i="1"/>
  <c r="AJ65" i="1" s="1"/>
  <c r="AI64" i="1"/>
  <c r="AI65" i="1" s="1"/>
  <c r="AH64" i="1"/>
  <c r="AH65" i="1" s="1"/>
  <c r="AG64" i="1"/>
  <c r="AG65" i="1" s="1"/>
  <c r="AF64" i="1"/>
  <c r="AF65" i="1" s="1"/>
  <c r="AE64" i="1"/>
  <c r="AE65" i="1" s="1"/>
  <c r="AD64" i="1"/>
  <c r="AD65" i="1" s="1"/>
  <c r="AC64" i="1"/>
  <c r="AC65" i="1" s="1"/>
  <c r="AB64" i="1"/>
  <c r="AB65" i="1" s="1"/>
  <c r="AA64" i="1"/>
  <c r="AA65" i="1" s="1"/>
  <c r="Z64" i="1"/>
  <c r="Z65" i="1" s="1"/>
  <c r="Y64" i="1"/>
  <c r="Y65" i="1" s="1"/>
  <c r="X64" i="1"/>
  <c r="X65" i="1" s="1"/>
  <c r="W64" i="1"/>
  <c r="W65" i="1" s="1"/>
  <c r="V64" i="1"/>
  <c r="V65" i="1" s="1"/>
  <c r="U64" i="1"/>
  <c r="U65" i="1" s="1"/>
  <c r="T64" i="1"/>
  <c r="T65" i="1" s="1"/>
  <c r="S64" i="1"/>
  <c r="S65" i="1" s="1"/>
  <c r="R64" i="1"/>
  <c r="R65" i="1" s="1"/>
  <c r="Q64" i="1"/>
  <c r="Q65" i="1" s="1"/>
  <c r="P64" i="1"/>
  <c r="P65" i="1" s="1"/>
  <c r="O64" i="1"/>
  <c r="O65" i="1" s="1"/>
  <c r="N64" i="1"/>
  <c r="N65" i="1" s="1"/>
  <c r="M64" i="1"/>
  <c r="M65" i="1" s="1"/>
  <c r="L64" i="1"/>
  <c r="L65" i="1" s="1"/>
  <c r="K64" i="1"/>
  <c r="K65" i="1" s="1"/>
  <c r="J64" i="1"/>
  <c r="J65" i="1" s="1"/>
  <c r="I64" i="1"/>
  <c r="I65" i="1" s="1"/>
  <c r="H64" i="1"/>
  <c r="H65" i="1" s="1"/>
  <c r="G64" i="1"/>
  <c r="G65" i="1" s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H19" i="1"/>
  <c r="H53" i="1" s="1"/>
  <c r="I19" i="1"/>
  <c r="I53" i="1" s="1"/>
  <c r="J19" i="1"/>
  <c r="J53" i="1" s="1"/>
  <c r="K19" i="1"/>
  <c r="K53" i="1" s="1"/>
  <c r="L19" i="1"/>
  <c r="L53" i="1" s="1"/>
  <c r="M19" i="1"/>
  <c r="M53" i="1" s="1"/>
  <c r="N19" i="1"/>
  <c r="N53" i="1" s="1"/>
  <c r="O19" i="1"/>
  <c r="O53" i="1" s="1"/>
  <c r="P19" i="1"/>
  <c r="P53" i="1" s="1"/>
  <c r="Q19" i="1"/>
  <c r="Q53" i="1" s="1"/>
  <c r="R19" i="1"/>
  <c r="R53" i="1" s="1"/>
  <c r="S19" i="1"/>
  <c r="S53" i="1" s="1"/>
  <c r="T19" i="1"/>
  <c r="U19" i="1"/>
  <c r="U53" i="1" s="1"/>
  <c r="V19" i="1"/>
  <c r="V53" i="1" s="1"/>
  <c r="W19" i="1"/>
  <c r="W53" i="1" s="1"/>
  <c r="X19" i="1"/>
  <c r="X53" i="1" s="1"/>
  <c r="Y19" i="1"/>
  <c r="Y53" i="1" s="1"/>
  <c r="Z19" i="1"/>
  <c r="Z53" i="1" s="1"/>
  <c r="AA19" i="1"/>
  <c r="AA53" i="1" s="1"/>
  <c r="AB19" i="1"/>
  <c r="AB53" i="1" s="1"/>
  <c r="AC19" i="1"/>
  <c r="AC53" i="1" s="1"/>
  <c r="AD19" i="1"/>
  <c r="AD53" i="1" s="1"/>
  <c r="AE19" i="1"/>
  <c r="AE53" i="1" s="1"/>
  <c r="AF19" i="1"/>
  <c r="AF53" i="1" s="1"/>
  <c r="AG19" i="1"/>
  <c r="AG53" i="1" s="1"/>
  <c r="AH19" i="1"/>
  <c r="AH53" i="1" s="1"/>
  <c r="AI19" i="1"/>
  <c r="AI53" i="1" s="1"/>
  <c r="AJ19" i="1"/>
  <c r="AJ53" i="1" s="1"/>
  <c r="G19" i="1"/>
  <c r="G53" i="1" s="1"/>
  <c r="EZ343" i="1"/>
  <c r="EZ341" i="1"/>
  <c r="FB340" i="1"/>
  <c r="EZ339" i="1"/>
  <c r="EZ337" i="1"/>
  <c r="FB336" i="1"/>
  <c r="EZ335" i="1"/>
  <c r="EZ332" i="1"/>
  <c r="FB331" i="1"/>
  <c r="EZ330" i="1"/>
  <c r="EZ328" i="1"/>
  <c r="FB327" i="1"/>
  <c r="EZ326" i="1"/>
  <c r="EZ324" i="1"/>
  <c r="FB323" i="1"/>
  <c r="EZ321" i="1"/>
  <c r="EZ319" i="1"/>
  <c r="FB318" i="1"/>
  <c r="EZ317" i="1"/>
  <c r="EZ315" i="1"/>
  <c r="FB314" i="1"/>
  <c r="EZ313" i="1"/>
  <c r="EZ310" i="1"/>
  <c r="FB309" i="1"/>
  <c r="EZ308" i="1"/>
  <c r="EZ306" i="1"/>
  <c r="FB305" i="1"/>
  <c r="EZ304" i="1"/>
  <c r="EZ302" i="1"/>
  <c r="FB301" i="1"/>
  <c r="EZ299" i="1"/>
  <c r="EZ297" i="1"/>
  <c r="FB296" i="1"/>
  <c r="FB295" i="1"/>
  <c r="EZ293" i="1"/>
  <c r="FB292" i="1"/>
  <c r="FB291" i="1"/>
  <c r="EZ287" i="1"/>
  <c r="FB286" i="1"/>
  <c r="FB285" i="1"/>
  <c r="EZ283" i="1"/>
  <c r="FB282" i="1"/>
  <c r="EZ281" i="1"/>
  <c r="EZ279" i="1"/>
  <c r="FB278" i="1"/>
  <c r="FB276" i="1"/>
  <c r="EZ274" i="1"/>
  <c r="FB273" i="1"/>
  <c r="FB272" i="1"/>
  <c r="EZ270" i="1"/>
  <c r="FB269" i="1"/>
  <c r="FB268" i="1"/>
  <c r="EZ265" i="1"/>
  <c r="FB264" i="1"/>
  <c r="EZ263" i="1"/>
  <c r="EZ261" i="1"/>
  <c r="FB260" i="1"/>
  <c r="EZ259" i="1"/>
  <c r="EZ257" i="1"/>
  <c r="FB256" i="1"/>
  <c r="FB254" i="1"/>
  <c r="EZ252" i="1"/>
  <c r="FB251" i="1"/>
  <c r="FB250" i="1"/>
  <c r="EZ248" i="1"/>
  <c r="FB247" i="1"/>
  <c r="EZ246" i="1"/>
  <c r="EZ243" i="1"/>
  <c r="FB242" i="1"/>
  <c r="FB241" i="1"/>
  <c r="EZ239" i="1"/>
  <c r="FB238" i="1"/>
  <c r="FB237" i="1"/>
  <c r="EZ235" i="1"/>
  <c r="FB234" i="1"/>
  <c r="FB186" i="1"/>
  <c r="EZ184" i="1"/>
  <c r="FB183" i="1"/>
  <c r="EZ182" i="1"/>
  <c r="EZ180" i="1"/>
  <c r="FB179" i="1"/>
  <c r="EZ178" i="1"/>
  <c r="EZ175" i="1"/>
  <c r="FB174" i="1"/>
  <c r="FB173" i="1"/>
  <c r="EZ171" i="1"/>
  <c r="FB170" i="1"/>
  <c r="FB169" i="1"/>
  <c r="EZ167" i="1"/>
  <c r="FB166" i="1"/>
  <c r="EZ164" i="1"/>
  <c r="EZ162" i="1"/>
  <c r="FB161" i="1"/>
  <c r="FB160" i="1"/>
  <c r="EZ158" i="1"/>
  <c r="FB157" i="1"/>
  <c r="FB156" i="1"/>
  <c r="FB153" i="1"/>
  <c r="EX152" i="1"/>
  <c r="FB151" i="1"/>
  <c r="EZ150" i="1"/>
  <c r="FB149" i="1"/>
  <c r="EX148" i="1"/>
  <c r="FB147" i="1"/>
  <c r="EX146" i="1"/>
  <c r="FB145" i="1"/>
  <c r="EX144" i="1"/>
  <c r="FB142" i="1"/>
  <c r="EZ141" i="1"/>
  <c r="FB140" i="1"/>
  <c r="EX139" i="1"/>
  <c r="FB138" i="1"/>
  <c r="EX137" i="1"/>
  <c r="FB136" i="1"/>
  <c r="EX135" i="1"/>
  <c r="FB134" i="1"/>
  <c r="EZ133" i="1"/>
  <c r="FB130" i="1"/>
  <c r="EX129" i="1"/>
  <c r="FB128" i="1"/>
  <c r="EX127" i="1"/>
  <c r="FB126" i="1"/>
  <c r="EX125" i="1"/>
  <c r="FB124" i="1"/>
  <c r="EZ123" i="1"/>
  <c r="FB122" i="1"/>
  <c r="EX121" i="1"/>
  <c r="FB119" i="1"/>
  <c r="EX118" i="1"/>
  <c r="FB117" i="1"/>
  <c r="EZ116" i="1"/>
  <c r="FB115" i="1"/>
  <c r="ET114" i="1"/>
  <c r="FB113" i="1"/>
  <c r="EZ112" i="1"/>
  <c r="FB111" i="1"/>
  <c r="ET110" i="1"/>
  <c r="FB108" i="1"/>
  <c r="EZ107" i="1"/>
  <c r="FB106" i="1"/>
  <c r="ET105" i="1"/>
  <c r="FB104" i="1"/>
  <c r="EZ103" i="1"/>
  <c r="FB102" i="1"/>
  <c r="ET101" i="1"/>
  <c r="FB100" i="1"/>
  <c r="EZ99" i="1"/>
  <c r="FB97" i="1"/>
  <c r="ET96" i="1"/>
  <c r="FB95" i="1"/>
  <c r="EZ94" i="1"/>
  <c r="FB93" i="1"/>
  <c r="ET92" i="1"/>
  <c r="FB91" i="1"/>
  <c r="EZ90" i="1"/>
  <c r="FB89" i="1"/>
  <c r="ET88" i="1"/>
  <c r="FB86" i="1"/>
  <c r="EZ85" i="1"/>
  <c r="FB84" i="1"/>
  <c r="ET83" i="1"/>
  <c r="FB82" i="1"/>
  <c r="EZ81" i="1"/>
  <c r="FB80" i="1"/>
  <c r="ET79" i="1"/>
  <c r="FB78" i="1"/>
  <c r="EZ77" i="1"/>
  <c r="FB75" i="1"/>
  <c r="ET74" i="1"/>
  <c r="FB73" i="1"/>
  <c r="EZ72" i="1"/>
  <c r="FB71" i="1"/>
  <c r="ET70" i="1"/>
  <c r="FB69" i="1"/>
  <c r="EZ68" i="1"/>
  <c r="FB67" i="1"/>
  <c r="ET66" i="1"/>
  <c r="FB63" i="1"/>
  <c r="EZ62" i="1"/>
  <c r="FB61" i="1"/>
  <c r="ET60" i="1"/>
  <c r="FB59" i="1"/>
  <c r="EZ58" i="1"/>
  <c r="FB57" i="1"/>
  <c r="ET56" i="1"/>
  <c r="FB55" i="1"/>
  <c r="EZ54" i="1"/>
  <c r="FB51" i="1"/>
  <c r="ET50" i="1"/>
  <c r="FB49" i="1"/>
  <c r="EZ48" i="1"/>
  <c r="FB47" i="1"/>
  <c r="ET46" i="1"/>
  <c r="FB45" i="1"/>
  <c r="EZ44" i="1"/>
  <c r="FB43" i="1"/>
  <c r="ET42" i="1"/>
  <c r="FB40" i="1"/>
  <c r="EZ39" i="1"/>
  <c r="FB38" i="1"/>
  <c r="ET37" i="1"/>
  <c r="FB36" i="1"/>
  <c r="EZ35" i="1"/>
  <c r="FB34" i="1"/>
  <c r="ET33" i="1"/>
  <c r="FB32" i="1"/>
  <c r="EZ31" i="1"/>
  <c r="FB29" i="1"/>
  <c r="ET28" i="1"/>
  <c r="FB27" i="1"/>
  <c r="EZ26" i="1"/>
  <c r="FB25" i="1"/>
  <c r="ET24" i="1"/>
  <c r="FB23" i="1"/>
  <c r="EZ22" i="1"/>
  <c r="FB21" i="1"/>
  <c r="ET20" i="1"/>
  <c r="DN11" i="1"/>
  <c r="AO12" i="1"/>
  <c r="DN13" i="1"/>
  <c r="DN15" i="1"/>
  <c r="DN17" i="1"/>
  <c r="AM17" i="1"/>
  <c r="AM9" i="1"/>
  <c r="EZ9" i="1"/>
  <c r="R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4" i="6"/>
  <c r="R195" i="6"/>
  <c r="R196" i="6"/>
  <c r="R197" i="6"/>
  <c r="R198" i="6"/>
  <c r="R199" i="6"/>
  <c r="R200" i="6"/>
  <c r="R201" i="6"/>
  <c r="R202" i="6"/>
  <c r="R203" i="6"/>
  <c r="R204" i="6"/>
  <c r="R205" i="6"/>
  <c r="R206" i="6"/>
  <c r="R207" i="6"/>
  <c r="R208" i="6"/>
  <c r="R209" i="6"/>
  <c r="R210" i="6"/>
  <c r="R211" i="6"/>
  <c r="R212" i="6"/>
  <c r="R213" i="6"/>
  <c r="R214" i="6"/>
  <c r="R215" i="6"/>
  <c r="R216" i="6"/>
  <c r="R217" i="6"/>
  <c r="R218" i="6"/>
  <c r="R219" i="6"/>
  <c r="R220" i="6"/>
  <c r="R221" i="6"/>
  <c r="R222" i="6"/>
  <c r="R223" i="6"/>
  <c r="R224" i="6"/>
  <c r="R225" i="6"/>
  <c r="R226" i="6"/>
  <c r="R227" i="6"/>
  <c r="R228" i="6"/>
  <c r="R229" i="6"/>
  <c r="R230" i="6"/>
  <c r="R231" i="6"/>
  <c r="R232" i="6"/>
  <c r="R233" i="6"/>
  <c r="R234" i="6"/>
  <c r="R235" i="6"/>
  <c r="R236" i="6"/>
  <c r="R237" i="6"/>
  <c r="R238" i="6"/>
  <c r="R239" i="6"/>
  <c r="R240" i="6"/>
  <c r="R241" i="6"/>
  <c r="R242" i="6"/>
  <c r="R243" i="6"/>
  <c r="R244" i="6"/>
  <c r="R245" i="6"/>
  <c r="R246" i="6"/>
  <c r="R247" i="6"/>
  <c r="R248" i="6"/>
  <c r="R249" i="6"/>
  <c r="R250" i="6"/>
  <c r="R251" i="6"/>
  <c r="R252" i="6"/>
  <c r="R253" i="6"/>
  <c r="R254" i="6"/>
  <c r="R255" i="6"/>
  <c r="R256" i="6"/>
  <c r="R257" i="6"/>
  <c r="R258" i="6"/>
  <c r="R259" i="6"/>
  <c r="R260" i="6"/>
  <c r="R261" i="6"/>
  <c r="R262" i="6"/>
  <c r="R263" i="6"/>
  <c r="R264" i="6"/>
  <c r="R265" i="6"/>
  <c r="R266" i="6"/>
  <c r="R267" i="6"/>
  <c r="R268" i="6"/>
  <c r="R269" i="6"/>
  <c r="R270" i="6"/>
  <c r="R271" i="6"/>
  <c r="R272" i="6"/>
  <c r="R273" i="6"/>
  <c r="R274" i="6"/>
  <c r="R275" i="6"/>
  <c r="R276" i="6"/>
  <c r="R277" i="6"/>
  <c r="R278" i="6"/>
  <c r="R279" i="6"/>
  <c r="R280" i="6"/>
  <c r="R281" i="6"/>
  <c r="R282" i="6"/>
  <c r="R283" i="6"/>
  <c r="R284" i="6"/>
  <c r="R285" i="6"/>
  <c r="R286" i="6"/>
  <c r="R287" i="6"/>
  <c r="R288" i="6"/>
  <c r="R289" i="6"/>
  <c r="R290" i="6"/>
  <c r="R291" i="6"/>
  <c r="R292" i="6"/>
  <c r="R293" i="6"/>
  <c r="R294" i="6"/>
  <c r="R295" i="6"/>
  <c r="R296" i="6"/>
  <c r="R297" i="6"/>
  <c r="R298" i="6"/>
  <c r="R299" i="6"/>
  <c r="R300" i="6"/>
  <c r="R301" i="6"/>
  <c r="R302" i="6"/>
  <c r="R303" i="6"/>
  <c r="R304" i="6"/>
  <c r="R305" i="6"/>
  <c r="R306" i="6"/>
  <c r="R307" i="6"/>
  <c r="R308" i="6"/>
  <c r="R309" i="6"/>
  <c r="R310" i="6"/>
  <c r="R311" i="6"/>
  <c r="R312" i="6"/>
  <c r="R313" i="6"/>
  <c r="R314" i="6"/>
  <c r="R315" i="6"/>
  <c r="R316" i="6"/>
  <c r="R317" i="6"/>
  <c r="R318" i="6"/>
  <c r="R319" i="6"/>
  <c r="R320" i="6"/>
  <c r="R321" i="6"/>
  <c r="R322" i="6"/>
  <c r="R323" i="6"/>
  <c r="R324" i="6"/>
  <c r="R325" i="6"/>
  <c r="R326" i="6"/>
  <c r="R327" i="6"/>
  <c r="R328" i="6"/>
  <c r="R329" i="6"/>
  <c r="R330" i="6"/>
  <c r="R331" i="6"/>
  <c r="R332" i="6"/>
  <c r="R333" i="6"/>
  <c r="R334" i="6"/>
  <c r="R335" i="6"/>
  <c r="R336" i="6"/>
  <c r="R337" i="6"/>
  <c r="R338" i="6"/>
  <c r="R339" i="6"/>
  <c r="R340" i="6"/>
  <c r="R341" i="6"/>
  <c r="R342" i="6"/>
  <c r="R343" i="6"/>
  <c r="R344" i="6"/>
  <c r="R345" i="6"/>
  <c r="R346" i="6"/>
  <c r="R347" i="6"/>
  <c r="R348" i="6"/>
  <c r="R349" i="6"/>
  <c r="R350" i="6"/>
  <c r="R351" i="6"/>
  <c r="R352" i="6"/>
  <c r="R353" i="6"/>
  <c r="R354" i="6"/>
  <c r="R355" i="6"/>
  <c r="R356" i="6"/>
  <c r="R357" i="6"/>
  <c r="R358" i="6"/>
  <c r="R359" i="6"/>
  <c r="R360" i="6"/>
  <c r="R361" i="6"/>
  <c r="R362" i="6"/>
  <c r="R363" i="6"/>
  <c r="R364" i="6"/>
  <c r="R365" i="6"/>
  <c r="R366" i="6"/>
  <c r="R367" i="6"/>
  <c r="R368" i="6"/>
  <c r="R369" i="6"/>
  <c r="R370" i="6"/>
  <c r="R371" i="6"/>
  <c r="R372" i="6"/>
  <c r="R373" i="6"/>
  <c r="R374" i="6"/>
  <c r="R375" i="6"/>
  <c r="R376" i="6"/>
  <c r="R377" i="6"/>
  <c r="R378" i="6"/>
  <c r="R379" i="6"/>
  <c r="R380" i="6"/>
  <c r="R381" i="6"/>
  <c r="R382" i="6"/>
  <c r="R383" i="6"/>
  <c r="R384" i="6"/>
  <c r="R385" i="6"/>
  <c r="R386" i="6"/>
  <c r="R387" i="6"/>
  <c r="R388" i="6"/>
  <c r="R389" i="6"/>
  <c r="R390" i="6"/>
  <c r="R391" i="6"/>
  <c r="R392" i="6"/>
  <c r="R393" i="6"/>
  <c r="R394" i="6"/>
  <c r="R395" i="6"/>
  <c r="R396" i="6"/>
  <c r="R397" i="6"/>
  <c r="R398" i="6"/>
  <c r="R399" i="6"/>
  <c r="R400" i="6"/>
  <c r="R401" i="6"/>
  <c r="R402" i="6"/>
  <c r="R403" i="6"/>
  <c r="R404" i="6"/>
  <c r="R405" i="6"/>
  <c r="R406" i="6"/>
  <c r="R407" i="6"/>
  <c r="R408" i="6"/>
  <c r="R409" i="6"/>
  <c r="R410" i="6"/>
  <c r="R411" i="6"/>
  <c r="R412" i="6"/>
  <c r="R413" i="6"/>
  <c r="R414" i="6"/>
  <c r="R415" i="6"/>
  <c r="R416" i="6"/>
  <c r="R417" i="6"/>
  <c r="R418" i="6"/>
  <c r="R419" i="6"/>
  <c r="R420" i="6"/>
  <c r="R421" i="6"/>
  <c r="R422" i="6"/>
  <c r="R423" i="6"/>
  <c r="R424" i="6"/>
  <c r="R425" i="6"/>
  <c r="R426" i="6"/>
  <c r="R427" i="6"/>
  <c r="R428" i="6"/>
  <c r="R429" i="6"/>
  <c r="R430" i="6"/>
  <c r="R431" i="6"/>
  <c r="R432" i="6"/>
  <c r="R433" i="6"/>
  <c r="R434" i="6"/>
  <c r="R435" i="6"/>
  <c r="R436" i="6"/>
  <c r="R437" i="6"/>
  <c r="R438" i="6"/>
  <c r="R439" i="6"/>
  <c r="R440" i="6"/>
  <c r="R441" i="6"/>
  <c r="R442" i="6"/>
  <c r="R443" i="6"/>
  <c r="R444" i="6"/>
  <c r="R445" i="6"/>
  <c r="R446" i="6"/>
  <c r="R447" i="6"/>
  <c r="R448" i="6"/>
  <c r="R449" i="6"/>
  <c r="R450" i="6"/>
  <c r="R451" i="6"/>
  <c r="R452" i="6"/>
  <c r="R453" i="6"/>
  <c r="R454" i="6"/>
  <c r="R455" i="6"/>
  <c r="R456" i="6"/>
  <c r="R457" i="6"/>
  <c r="R458" i="6"/>
  <c r="R459" i="6"/>
  <c r="R460" i="6"/>
  <c r="R461" i="6"/>
  <c r="R462" i="6"/>
  <c r="R463" i="6"/>
  <c r="R464" i="6"/>
  <c r="R465" i="6"/>
  <c r="R466" i="6"/>
  <c r="R467" i="6"/>
  <c r="R468" i="6"/>
  <c r="R469" i="6"/>
  <c r="R470" i="6"/>
  <c r="R471" i="6"/>
  <c r="R472" i="6"/>
  <c r="R473" i="6"/>
  <c r="R474" i="6"/>
  <c r="R475" i="6"/>
  <c r="R476" i="6"/>
  <c r="R477" i="6"/>
  <c r="R478" i="6"/>
  <c r="R479" i="6"/>
  <c r="R480" i="6"/>
  <c r="R481" i="6"/>
  <c r="R482" i="6"/>
  <c r="R483" i="6"/>
  <c r="R484" i="6"/>
  <c r="R485" i="6"/>
  <c r="R486" i="6"/>
  <c r="R487" i="6"/>
  <c r="R488" i="6"/>
  <c r="R489" i="6"/>
  <c r="R490" i="6"/>
  <c r="R491" i="6"/>
  <c r="R492" i="6"/>
  <c r="R493" i="6"/>
  <c r="R494" i="6"/>
  <c r="R495" i="6"/>
  <c r="R496" i="6"/>
  <c r="R497" i="6"/>
  <c r="R498" i="6"/>
  <c r="R499" i="6"/>
  <c r="R500" i="6"/>
  <c r="R501" i="6"/>
  <c r="R502" i="6"/>
  <c r="R503" i="6"/>
  <c r="R504" i="6"/>
  <c r="R505" i="6"/>
  <c r="R506" i="6"/>
  <c r="R507" i="6"/>
  <c r="R508" i="6"/>
  <c r="R509" i="6"/>
  <c r="R510" i="6"/>
  <c r="R511" i="6"/>
  <c r="R512" i="6"/>
  <c r="R513" i="6"/>
  <c r="R514" i="6"/>
  <c r="R515" i="6"/>
  <c r="R516" i="6"/>
  <c r="R517" i="6"/>
  <c r="R518" i="6"/>
  <c r="R519" i="6"/>
  <c r="R520" i="6"/>
  <c r="R521" i="6"/>
  <c r="R522" i="6"/>
  <c r="R523" i="6"/>
  <c r="R524" i="6"/>
  <c r="R525" i="6"/>
  <c r="R526" i="6"/>
  <c r="R527" i="6"/>
  <c r="R528" i="6"/>
  <c r="R529" i="6"/>
  <c r="R530" i="6"/>
  <c r="R531" i="6"/>
  <c r="R532" i="6"/>
  <c r="R533" i="6"/>
  <c r="R534" i="6"/>
  <c r="R535" i="6"/>
  <c r="R536" i="6"/>
  <c r="R537" i="6"/>
  <c r="R538" i="6"/>
  <c r="R539" i="6"/>
  <c r="R540" i="6"/>
  <c r="R541" i="6"/>
  <c r="R542" i="6"/>
  <c r="R543" i="6"/>
  <c r="R544" i="6"/>
  <c r="R545" i="6"/>
  <c r="R546" i="6"/>
  <c r="R547" i="6"/>
  <c r="R548" i="6"/>
  <c r="R549" i="6"/>
  <c r="R550" i="6"/>
  <c r="R551" i="6"/>
  <c r="R552" i="6"/>
  <c r="R553" i="6"/>
  <c r="R554" i="6"/>
  <c r="R555" i="6"/>
  <c r="R556" i="6"/>
  <c r="R557" i="6"/>
  <c r="R558" i="6"/>
  <c r="R559" i="6"/>
  <c r="R560" i="6"/>
  <c r="R561" i="6"/>
  <c r="R562" i="6"/>
  <c r="R563" i="6"/>
  <c r="R564" i="6"/>
  <c r="R565" i="6"/>
  <c r="R566" i="6"/>
  <c r="R567" i="6"/>
  <c r="R568" i="6"/>
  <c r="R569" i="6"/>
  <c r="R570" i="6"/>
  <c r="R571" i="6"/>
  <c r="R572" i="6"/>
  <c r="R573" i="6"/>
  <c r="R574" i="6"/>
  <c r="R575" i="6"/>
  <c r="R576" i="6"/>
  <c r="R577" i="6"/>
  <c r="R578" i="6"/>
  <c r="R579" i="6"/>
  <c r="R580" i="6"/>
  <c r="R581" i="6"/>
  <c r="R582" i="6"/>
  <c r="R583" i="6"/>
  <c r="R584" i="6"/>
  <c r="R585" i="6"/>
  <c r="R586" i="6"/>
  <c r="R587" i="6"/>
  <c r="R588" i="6"/>
  <c r="R589" i="6"/>
  <c r="R590" i="6"/>
  <c r="R591" i="6"/>
  <c r="R592" i="6"/>
  <c r="R593" i="6"/>
  <c r="R594" i="6"/>
  <c r="R595" i="6"/>
  <c r="R596" i="6"/>
  <c r="R597" i="6"/>
  <c r="R598" i="6"/>
  <c r="R599" i="6"/>
  <c r="R600" i="6"/>
  <c r="R601" i="6"/>
  <c r="R602" i="6"/>
  <c r="R603" i="6"/>
  <c r="R604" i="6"/>
  <c r="R605" i="6"/>
  <c r="R606" i="6"/>
  <c r="R607" i="6"/>
  <c r="R608" i="6"/>
  <c r="R609" i="6"/>
  <c r="R610" i="6"/>
  <c r="R611" i="6"/>
  <c r="R612" i="6"/>
  <c r="R613" i="6"/>
  <c r="R614" i="6"/>
  <c r="R615" i="6"/>
  <c r="R616" i="6"/>
  <c r="R617" i="6"/>
  <c r="R618" i="6"/>
  <c r="R619" i="6"/>
  <c r="R620" i="6"/>
  <c r="R621" i="6"/>
  <c r="R622" i="6"/>
  <c r="R623" i="6"/>
  <c r="R624" i="6"/>
  <c r="R625" i="6"/>
  <c r="R626" i="6"/>
  <c r="R627" i="6"/>
  <c r="R628" i="6"/>
  <c r="R629" i="6"/>
  <c r="R630" i="6"/>
  <c r="R631" i="6"/>
  <c r="R632" i="6"/>
  <c r="R633" i="6"/>
  <c r="R634" i="6"/>
  <c r="R635" i="6"/>
  <c r="R636" i="6"/>
  <c r="R637" i="6"/>
  <c r="R638" i="6"/>
  <c r="R639" i="6"/>
  <c r="R640" i="6"/>
  <c r="R641" i="6"/>
  <c r="R642" i="6"/>
  <c r="R643" i="6"/>
  <c r="R644" i="6"/>
  <c r="R645" i="6"/>
  <c r="R646" i="6"/>
  <c r="R647" i="6"/>
  <c r="R648" i="6"/>
  <c r="R649" i="6"/>
  <c r="R650" i="6"/>
  <c r="R651" i="6"/>
  <c r="R652" i="6"/>
  <c r="R653" i="6"/>
  <c r="R654" i="6"/>
  <c r="R655" i="6"/>
  <c r="R656" i="6"/>
  <c r="R657" i="6"/>
  <c r="R658" i="6"/>
  <c r="R659" i="6"/>
  <c r="R660" i="6"/>
  <c r="R661" i="6"/>
  <c r="R662" i="6"/>
  <c r="R663" i="6"/>
  <c r="R664" i="6"/>
  <c r="R665" i="6"/>
  <c r="R666" i="6"/>
  <c r="R667" i="6"/>
  <c r="R668" i="6"/>
  <c r="R669" i="6"/>
  <c r="R670" i="6"/>
  <c r="R671" i="6"/>
  <c r="R672" i="6"/>
  <c r="R673" i="6"/>
  <c r="R674" i="6"/>
  <c r="R675" i="6"/>
  <c r="R676" i="6"/>
  <c r="R677" i="6"/>
  <c r="R678" i="6"/>
  <c r="R679" i="6"/>
  <c r="R680" i="6"/>
  <c r="R681" i="6"/>
  <c r="R682" i="6"/>
  <c r="R683" i="6"/>
  <c r="R684" i="6"/>
  <c r="R685" i="6"/>
  <c r="R686" i="6"/>
  <c r="R687" i="6"/>
  <c r="R688" i="6"/>
  <c r="R689" i="6"/>
  <c r="R690" i="6"/>
  <c r="R691" i="6"/>
  <c r="R692" i="6"/>
  <c r="R693" i="6"/>
  <c r="R694" i="6"/>
  <c r="R695" i="6"/>
  <c r="R696" i="6"/>
  <c r="R697" i="6"/>
  <c r="R698" i="6"/>
  <c r="R699" i="6"/>
  <c r="R700" i="6"/>
  <c r="R701" i="6"/>
  <c r="R702" i="6"/>
  <c r="R703" i="6"/>
  <c r="R704" i="6"/>
  <c r="R705" i="6"/>
  <c r="R706" i="6"/>
  <c r="R707" i="6"/>
  <c r="R708" i="6"/>
  <c r="R709" i="6"/>
  <c r="R710" i="6"/>
  <c r="R711" i="6"/>
  <c r="R712" i="6"/>
  <c r="R713" i="6"/>
  <c r="R714" i="6"/>
  <c r="R715" i="6"/>
  <c r="R716" i="6"/>
  <c r="R717" i="6"/>
  <c r="R718" i="6"/>
  <c r="R719" i="6"/>
  <c r="R720" i="6"/>
  <c r="R721" i="6"/>
  <c r="R722" i="6"/>
  <c r="R723" i="6"/>
  <c r="R724" i="6"/>
  <c r="R725" i="6"/>
  <c r="R726" i="6"/>
  <c r="R727" i="6"/>
  <c r="R728" i="6"/>
  <c r="R729" i="6"/>
  <c r="R730" i="6"/>
  <c r="R731" i="6"/>
  <c r="R732" i="6"/>
  <c r="R733" i="6"/>
  <c r="R734" i="6"/>
  <c r="R735" i="6"/>
  <c r="R736" i="6"/>
  <c r="R737" i="6"/>
  <c r="R738" i="6"/>
  <c r="R739" i="6"/>
  <c r="R740" i="6"/>
  <c r="R741" i="6"/>
  <c r="R742" i="6"/>
  <c r="R743" i="6"/>
  <c r="R744" i="6"/>
  <c r="R745" i="6"/>
  <c r="R746" i="6"/>
  <c r="R747" i="6"/>
  <c r="R748" i="6"/>
  <c r="R749" i="6"/>
  <c r="R750" i="6"/>
  <c r="R751" i="6"/>
  <c r="R752" i="6"/>
  <c r="R753" i="6"/>
  <c r="R754" i="6"/>
  <c r="R755" i="6"/>
  <c r="R756" i="6"/>
  <c r="R757" i="6"/>
  <c r="R758" i="6"/>
  <c r="R759" i="6"/>
  <c r="R760" i="6"/>
  <c r="R761" i="6"/>
  <c r="R762" i="6"/>
  <c r="R763" i="6"/>
  <c r="R764" i="6"/>
  <c r="R765" i="6"/>
  <c r="R766" i="6"/>
  <c r="R767" i="6"/>
  <c r="R768" i="6"/>
  <c r="R769" i="6"/>
  <c r="R770" i="6"/>
  <c r="R771" i="6"/>
  <c r="R772" i="6"/>
  <c r="R773" i="6"/>
  <c r="R774" i="6"/>
  <c r="R775" i="6"/>
  <c r="R776" i="6"/>
  <c r="R777" i="6"/>
  <c r="R778" i="6"/>
  <c r="R779" i="6"/>
  <c r="R780" i="6"/>
  <c r="R781" i="6"/>
  <c r="R782" i="6"/>
  <c r="R783" i="6"/>
  <c r="R784" i="6"/>
  <c r="R785" i="6"/>
  <c r="R786" i="6"/>
  <c r="R787" i="6"/>
  <c r="R788" i="6"/>
  <c r="R789" i="6"/>
  <c r="R790" i="6"/>
  <c r="R791" i="6"/>
  <c r="R792" i="6"/>
  <c r="R793" i="6"/>
  <c r="R794" i="6"/>
  <c r="R795" i="6"/>
  <c r="R796" i="6"/>
  <c r="R797" i="6"/>
  <c r="R798" i="6"/>
  <c r="R799" i="6"/>
  <c r="R800" i="6"/>
  <c r="R801" i="6"/>
  <c r="R802" i="6"/>
  <c r="R803" i="6"/>
  <c r="R804" i="6"/>
  <c r="R805" i="6"/>
  <c r="R806" i="6"/>
  <c r="R807" i="6"/>
  <c r="R808" i="6"/>
  <c r="R809" i="6"/>
  <c r="R810" i="6"/>
  <c r="R811" i="6"/>
  <c r="R812" i="6"/>
  <c r="R813" i="6"/>
  <c r="R814" i="6"/>
  <c r="R815" i="6"/>
  <c r="R816" i="6"/>
  <c r="R817" i="6"/>
  <c r="R818" i="6"/>
  <c r="R819" i="6"/>
  <c r="R820" i="6"/>
  <c r="R821" i="6"/>
  <c r="R822" i="6"/>
  <c r="R823" i="6"/>
  <c r="R824" i="6"/>
  <c r="R825" i="6"/>
  <c r="R826" i="6"/>
  <c r="R827" i="6"/>
  <c r="R828" i="6"/>
  <c r="R829" i="6"/>
  <c r="R830" i="6"/>
  <c r="R831" i="6"/>
  <c r="R832" i="6"/>
  <c r="R833" i="6"/>
  <c r="R834" i="6"/>
  <c r="R835" i="6"/>
  <c r="R836" i="6"/>
  <c r="R837" i="6"/>
  <c r="R838" i="6"/>
  <c r="R839" i="6"/>
  <c r="R840" i="6"/>
  <c r="R841" i="6"/>
  <c r="R842" i="6"/>
  <c r="R843" i="6"/>
  <c r="R844" i="6"/>
  <c r="R845" i="6"/>
  <c r="R846" i="6"/>
  <c r="R847" i="6"/>
  <c r="R848" i="6"/>
  <c r="R849" i="6"/>
  <c r="R850" i="6"/>
  <c r="R851" i="6"/>
  <c r="R852" i="6"/>
  <c r="R853" i="6"/>
  <c r="R854" i="6"/>
  <c r="R855" i="6"/>
  <c r="R856" i="6"/>
  <c r="R857" i="6"/>
  <c r="R858" i="6"/>
  <c r="R859" i="6"/>
  <c r="R860" i="6"/>
  <c r="R861" i="6"/>
  <c r="R862" i="6"/>
  <c r="R863" i="6"/>
  <c r="R864" i="6"/>
  <c r="R865" i="6"/>
  <c r="R866" i="6"/>
  <c r="R867" i="6"/>
  <c r="R868" i="6"/>
  <c r="R869" i="6"/>
  <c r="R870" i="6"/>
  <c r="R871" i="6"/>
  <c r="R872" i="6"/>
  <c r="R873" i="6"/>
  <c r="R874" i="6"/>
  <c r="R875" i="6"/>
  <c r="R876" i="6"/>
  <c r="R877" i="6"/>
  <c r="R878" i="6"/>
  <c r="R879" i="6"/>
  <c r="R880" i="6"/>
  <c r="R881" i="6"/>
  <c r="R882" i="6"/>
  <c r="R883" i="6"/>
  <c r="R884" i="6"/>
  <c r="R885" i="6"/>
  <c r="R886" i="6"/>
  <c r="R887" i="6"/>
  <c r="R888" i="6"/>
  <c r="R889" i="6"/>
  <c r="R890" i="6"/>
  <c r="R891" i="6"/>
  <c r="R892" i="6"/>
  <c r="R893" i="6"/>
  <c r="R894" i="6"/>
  <c r="R895" i="6"/>
  <c r="R896" i="6"/>
  <c r="R897" i="6"/>
  <c r="R898" i="6"/>
  <c r="R899" i="6"/>
  <c r="R900" i="6"/>
  <c r="R901" i="6"/>
  <c r="R902" i="6"/>
  <c r="R903" i="6"/>
  <c r="R904" i="6"/>
  <c r="R905" i="6"/>
  <c r="R906" i="6"/>
  <c r="R907" i="6"/>
  <c r="R908" i="6"/>
  <c r="R909" i="6"/>
  <c r="R910" i="6"/>
  <c r="R911" i="6"/>
  <c r="R912" i="6"/>
  <c r="R913" i="6"/>
  <c r="R914" i="6"/>
  <c r="R915" i="6"/>
  <c r="R916" i="6"/>
  <c r="R917" i="6"/>
  <c r="R918" i="6"/>
  <c r="R919" i="6"/>
  <c r="R920" i="6"/>
  <c r="R921" i="6"/>
  <c r="R922" i="6"/>
  <c r="R923" i="6"/>
  <c r="R924" i="6"/>
  <c r="R925" i="6"/>
  <c r="R926" i="6"/>
  <c r="R927" i="6"/>
  <c r="R928" i="6"/>
  <c r="R929" i="6"/>
  <c r="R930" i="6"/>
  <c r="R931" i="6"/>
  <c r="R932" i="6"/>
  <c r="R933" i="6"/>
  <c r="R934" i="6"/>
  <c r="R935" i="6"/>
  <c r="R936" i="6"/>
  <c r="R937" i="6"/>
  <c r="R938" i="6"/>
  <c r="R939" i="6"/>
  <c r="R940" i="6"/>
  <c r="R941" i="6"/>
  <c r="R942" i="6"/>
  <c r="R943" i="6"/>
  <c r="R944" i="6"/>
  <c r="R945" i="6"/>
  <c r="R946" i="6"/>
  <c r="R947" i="6"/>
  <c r="R948" i="6"/>
  <c r="R949" i="6"/>
  <c r="R950" i="6"/>
  <c r="R951" i="6"/>
  <c r="R952" i="6"/>
  <c r="R953" i="6"/>
  <c r="R954" i="6"/>
  <c r="R955" i="6"/>
  <c r="R956" i="6"/>
  <c r="R957" i="6"/>
  <c r="R958" i="6"/>
  <c r="R959" i="6"/>
  <c r="R960" i="6"/>
  <c r="R961" i="6"/>
  <c r="R962" i="6"/>
  <c r="R963" i="6"/>
  <c r="R964" i="6"/>
  <c r="R965" i="6"/>
  <c r="R966" i="6"/>
  <c r="R967" i="6"/>
  <c r="R968" i="6"/>
  <c r="R969" i="6"/>
  <c r="R970" i="6"/>
  <c r="R971" i="6"/>
  <c r="R972" i="6"/>
  <c r="R973" i="6"/>
  <c r="R974" i="6"/>
  <c r="R975" i="6"/>
  <c r="R976" i="6"/>
  <c r="R977" i="6"/>
  <c r="R978" i="6"/>
  <c r="R979" i="6"/>
  <c r="R980" i="6"/>
  <c r="R981" i="6"/>
  <c r="R982" i="6"/>
  <c r="R983" i="6"/>
  <c r="R984" i="6"/>
  <c r="R985" i="6"/>
  <c r="R986" i="6"/>
  <c r="R987" i="6"/>
  <c r="R988" i="6"/>
  <c r="R989" i="6"/>
  <c r="R990" i="6"/>
  <c r="R991" i="6"/>
  <c r="R992" i="6"/>
  <c r="R993" i="6"/>
  <c r="R994" i="6"/>
  <c r="R995" i="6"/>
  <c r="R996" i="6"/>
  <c r="R997" i="6"/>
  <c r="R998" i="6"/>
  <c r="R999" i="6"/>
  <c r="R1000" i="6"/>
  <c r="R1001" i="6"/>
  <c r="R1002" i="6"/>
  <c r="R1003" i="6"/>
  <c r="R1004" i="6"/>
  <c r="R1005" i="6"/>
  <c r="R1006" i="6"/>
  <c r="R1007" i="6"/>
  <c r="R1008" i="6"/>
  <c r="R1009" i="6"/>
  <c r="R1010" i="6"/>
  <c r="R1011" i="6"/>
  <c r="R1012" i="6"/>
  <c r="R1013" i="6"/>
  <c r="R1014" i="6"/>
  <c r="R1015" i="6"/>
  <c r="R1016" i="6"/>
  <c r="R1017" i="6"/>
  <c r="R1018" i="6"/>
  <c r="R1019" i="6"/>
  <c r="R1020" i="6"/>
  <c r="R1021" i="6"/>
  <c r="R1022" i="6"/>
  <c r="R1023" i="6"/>
  <c r="R1024" i="6"/>
  <c r="R1025" i="6"/>
  <c r="R1026" i="6"/>
  <c r="R1027" i="6"/>
  <c r="R1028" i="6"/>
  <c r="R1029" i="6"/>
  <c r="R1030" i="6"/>
  <c r="R1031" i="6"/>
  <c r="R1032" i="6"/>
  <c r="R1033" i="6"/>
  <c r="R1034" i="6"/>
  <c r="R1035" i="6"/>
  <c r="R1036" i="6"/>
  <c r="R1037" i="6"/>
  <c r="R1038" i="6"/>
  <c r="R1039" i="6"/>
  <c r="R1040" i="6"/>
  <c r="R1041" i="6"/>
  <c r="R1042" i="6"/>
  <c r="R1043" i="6"/>
  <c r="R1044" i="6"/>
  <c r="R1045" i="6"/>
  <c r="R1046" i="6"/>
  <c r="R1047" i="6"/>
  <c r="R1048" i="6"/>
  <c r="R1049" i="6"/>
  <c r="R1050" i="6"/>
  <c r="R1051" i="6"/>
  <c r="R1052" i="6"/>
  <c r="R1053" i="6"/>
  <c r="R1054" i="6"/>
  <c r="R1055" i="6"/>
  <c r="R1056" i="6"/>
  <c r="R1057" i="6"/>
  <c r="R1058" i="6"/>
  <c r="R1059" i="6"/>
  <c r="R1060" i="6"/>
  <c r="R1061" i="6"/>
  <c r="R1062" i="6"/>
  <c r="R1063" i="6"/>
  <c r="R1064" i="6"/>
  <c r="R1065" i="6"/>
  <c r="R1066" i="6"/>
  <c r="R1067" i="6"/>
  <c r="R1068" i="6"/>
  <c r="R1069" i="6"/>
  <c r="R1070" i="6"/>
  <c r="R1071" i="6"/>
  <c r="R1072" i="6"/>
  <c r="R1073" i="6"/>
  <c r="R1074" i="6"/>
  <c r="R1075" i="6"/>
  <c r="R1076" i="6"/>
  <c r="R1077" i="6"/>
  <c r="R1078" i="6"/>
  <c r="R1079" i="6"/>
  <c r="R1080" i="6"/>
  <c r="R1081" i="6"/>
  <c r="R1082" i="6"/>
  <c r="R1083" i="6"/>
  <c r="R1084" i="6"/>
  <c r="R1085" i="6"/>
  <c r="R1086" i="6"/>
  <c r="R1087" i="6"/>
  <c r="R1088" i="6"/>
  <c r="R1089" i="6"/>
  <c r="R1090" i="6"/>
  <c r="R1091" i="6"/>
  <c r="R1092" i="6"/>
  <c r="R1093" i="6"/>
  <c r="R1094" i="6"/>
  <c r="R1095" i="6"/>
  <c r="R1096" i="6"/>
  <c r="R1097" i="6"/>
  <c r="R1098" i="6"/>
  <c r="R1099" i="6"/>
  <c r="R1100" i="6"/>
  <c r="R1101" i="6"/>
  <c r="R1102" i="6"/>
  <c r="R1103" i="6"/>
  <c r="R1104" i="6"/>
  <c r="R1105" i="6"/>
  <c r="R1106" i="6"/>
  <c r="R1107" i="6"/>
  <c r="R1108" i="6"/>
  <c r="R1109" i="6"/>
  <c r="R1110" i="6"/>
  <c r="R1111" i="6"/>
  <c r="R1112" i="6"/>
  <c r="R1113" i="6"/>
  <c r="R1114" i="6"/>
  <c r="R1115" i="6"/>
  <c r="R1116" i="6"/>
  <c r="R1117" i="6"/>
  <c r="R1118" i="6"/>
  <c r="R1119" i="6"/>
  <c r="R1120" i="6"/>
  <c r="R1121" i="6"/>
  <c r="R1122" i="6"/>
  <c r="R1123" i="6"/>
  <c r="R1124" i="6"/>
  <c r="R1125" i="6"/>
  <c r="R1126" i="6"/>
  <c r="R1127" i="6"/>
  <c r="R1128" i="6"/>
  <c r="R1129" i="6"/>
  <c r="R1130" i="6"/>
  <c r="R1131" i="6"/>
  <c r="R1132" i="6"/>
  <c r="R1133" i="6"/>
  <c r="R1134" i="6"/>
  <c r="R1135" i="6"/>
  <c r="R1136" i="6"/>
  <c r="R1137" i="6"/>
  <c r="R1138" i="6"/>
  <c r="R1139" i="6"/>
  <c r="R1140" i="6"/>
  <c r="R1141" i="6"/>
  <c r="R1142" i="6"/>
  <c r="R1143" i="6"/>
  <c r="R1144" i="6"/>
  <c r="R1145" i="6"/>
  <c r="R1146" i="6"/>
  <c r="R1147" i="6"/>
  <c r="R1148" i="6"/>
  <c r="R1149" i="6"/>
  <c r="R1150" i="6"/>
  <c r="R1151" i="6"/>
  <c r="R1152" i="6"/>
  <c r="R1153" i="6"/>
  <c r="R1154" i="6"/>
  <c r="R1155" i="6"/>
  <c r="R1156" i="6"/>
  <c r="R1157" i="6"/>
  <c r="R1158" i="6"/>
  <c r="R1159" i="6"/>
  <c r="R1160" i="6"/>
  <c r="R1161" i="6"/>
  <c r="R1162" i="6"/>
  <c r="R1163" i="6"/>
  <c r="R1164" i="6"/>
  <c r="R1165" i="6"/>
  <c r="R1166" i="6"/>
  <c r="R1167" i="6"/>
  <c r="R1168" i="6"/>
  <c r="R1169" i="6"/>
  <c r="R1170" i="6"/>
  <c r="R1171" i="6"/>
  <c r="R1172" i="6"/>
  <c r="R1173" i="6"/>
  <c r="R1174" i="6"/>
  <c r="R1175" i="6"/>
  <c r="R1176" i="6"/>
  <c r="R1177" i="6"/>
  <c r="R1178" i="6"/>
  <c r="R1179" i="6"/>
  <c r="R1180" i="6"/>
  <c r="R1181" i="6"/>
  <c r="R1182" i="6"/>
  <c r="R1183" i="6"/>
  <c r="R1184" i="6"/>
  <c r="R1185" i="6"/>
  <c r="R1186" i="6"/>
  <c r="R1187" i="6"/>
  <c r="R1188" i="6"/>
  <c r="R1189" i="6"/>
  <c r="R1190" i="6"/>
  <c r="R1191" i="6"/>
  <c r="R1192" i="6"/>
  <c r="R1193" i="6"/>
  <c r="R1194" i="6"/>
  <c r="R1195" i="6"/>
  <c r="R1196" i="6"/>
  <c r="R1197" i="6"/>
  <c r="R1198" i="6"/>
  <c r="R1199" i="6"/>
  <c r="R1200" i="6"/>
  <c r="R1201" i="6"/>
  <c r="R1202" i="6"/>
  <c r="R1203" i="6"/>
  <c r="R1204" i="6"/>
  <c r="R1205" i="6"/>
  <c r="R1206" i="6"/>
  <c r="R1207" i="6"/>
  <c r="R1208" i="6"/>
  <c r="R1209" i="6"/>
  <c r="R1210" i="6"/>
  <c r="R1211" i="6"/>
  <c r="R1212" i="6"/>
  <c r="R1213" i="6"/>
  <c r="R1214" i="6"/>
  <c r="R1215" i="6"/>
  <c r="R1216" i="6"/>
  <c r="R1217" i="6"/>
  <c r="R1218" i="6"/>
  <c r="R1219" i="6"/>
  <c r="R1220" i="6"/>
  <c r="R1221" i="6"/>
  <c r="R1222" i="6"/>
  <c r="R1223" i="6"/>
  <c r="R1224" i="6"/>
  <c r="R1225" i="6"/>
  <c r="R1226" i="6"/>
  <c r="R1227" i="6"/>
  <c r="R1228" i="6"/>
  <c r="R1229" i="6"/>
  <c r="R1230" i="6"/>
  <c r="R1231" i="6"/>
  <c r="R1232" i="6"/>
  <c r="R1233" i="6"/>
  <c r="R1234" i="6"/>
  <c r="R1235" i="6"/>
  <c r="R1236" i="6"/>
  <c r="R1237" i="6"/>
  <c r="R1238" i="6"/>
  <c r="R1239" i="6"/>
  <c r="R1240" i="6"/>
  <c r="R1241" i="6"/>
  <c r="R1242" i="6"/>
  <c r="R1243" i="6"/>
  <c r="R1244" i="6"/>
  <c r="R1245" i="6"/>
  <c r="R1246" i="6"/>
  <c r="R1247" i="6"/>
  <c r="R1248" i="6"/>
  <c r="R1249" i="6"/>
  <c r="R1250" i="6"/>
  <c r="R1251" i="6"/>
  <c r="R1252" i="6"/>
  <c r="R1253" i="6"/>
  <c r="R1254" i="6"/>
  <c r="R1255" i="6"/>
  <c r="R1256" i="6"/>
  <c r="R1257" i="6"/>
  <c r="R1258" i="6"/>
  <c r="R1259" i="6"/>
  <c r="R1260" i="6"/>
  <c r="R1261" i="6"/>
  <c r="R1262" i="6"/>
  <c r="R1263" i="6"/>
  <c r="R1264" i="6"/>
  <c r="R1265" i="6"/>
  <c r="R1266" i="6"/>
  <c r="R1267" i="6"/>
  <c r="R1268" i="6"/>
  <c r="R1269" i="6"/>
  <c r="R1270" i="6"/>
  <c r="R1271" i="6"/>
  <c r="R1272" i="6"/>
  <c r="R1273" i="6"/>
  <c r="R1274" i="6"/>
  <c r="R1275" i="6"/>
  <c r="R1276" i="6"/>
  <c r="R1277" i="6"/>
  <c r="R1278" i="6"/>
  <c r="R1279" i="6"/>
  <c r="R1280" i="6"/>
  <c r="R1281" i="6"/>
  <c r="R1282" i="6"/>
  <c r="R1283" i="6"/>
  <c r="R1284" i="6"/>
  <c r="R1285" i="6"/>
  <c r="R1286" i="6"/>
  <c r="R1287" i="6"/>
  <c r="R1288" i="6"/>
  <c r="R1289" i="6"/>
  <c r="R1290" i="6"/>
  <c r="R1291" i="6"/>
  <c r="R1292" i="6"/>
  <c r="R1293" i="6"/>
  <c r="R1294" i="6"/>
  <c r="R1295" i="6"/>
  <c r="R1296" i="6"/>
  <c r="R1297" i="6"/>
  <c r="R1298" i="6"/>
  <c r="R1299" i="6"/>
  <c r="R1300" i="6"/>
  <c r="R1301" i="6"/>
  <c r="R1302" i="6"/>
  <c r="R1303" i="6"/>
  <c r="R1304" i="6"/>
  <c r="R1305" i="6"/>
  <c r="R1306" i="6"/>
  <c r="R1307" i="6"/>
  <c r="R1308" i="6"/>
  <c r="R1309" i="6"/>
  <c r="R1310" i="6"/>
  <c r="R1311" i="6"/>
  <c r="R1312" i="6"/>
  <c r="R1313" i="6"/>
  <c r="R1314" i="6"/>
  <c r="R1315" i="6"/>
  <c r="R1316" i="6"/>
  <c r="R1317" i="6"/>
  <c r="R1318" i="6"/>
  <c r="R1319" i="6"/>
  <c r="R1320" i="6"/>
  <c r="R1321" i="6"/>
  <c r="R1322" i="6"/>
  <c r="R1323" i="6"/>
  <c r="R1324" i="6"/>
  <c r="R1325" i="6"/>
  <c r="R1326" i="6"/>
  <c r="R1327" i="6"/>
  <c r="R1328" i="6"/>
  <c r="R1329" i="6"/>
  <c r="R1330" i="6"/>
  <c r="R1331" i="6"/>
  <c r="R1332" i="6"/>
  <c r="R1333" i="6"/>
  <c r="R1334" i="6"/>
  <c r="R1335" i="6"/>
  <c r="R1336" i="6"/>
  <c r="R1337" i="6"/>
  <c r="R1338" i="6"/>
  <c r="R1339" i="6"/>
  <c r="R1340" i="6"/>
  <c r="R1341" i="6"/>
  <c r="R1342" i="6"/>
  <c r="R1343" i="6"/>
  <c r="R1344" i="6"/>
  <c r="R1345" i="6"/>
  <c r="R1346" i="6"/>
  <c r="R1347" i="6"/>
  <c r="R1348" i="6"/>
  <c r="R1349" i="6"/>
  <c r="R1350" i="6"/>
  <c r="R1351" i="6"/>
  <c r="R1352" i="6"/>
  <c r="R1353" i="6"/>
  <c r="R1354" i="6"/>
  <c r="R1355" i="6"/>
  <c r="R1356" i="6"/>
  <c r="R1357" i="6"/>
  <c r="R1358" i="6"/>
  <c r="R1359" i="6"/>
  <c r="R1360" i="6"/>
  <c r="R1361" i="6"/>
  <c r="R1362" i="6"/>
  <c r="R1363" i="6"/>
  <c r="R1364" i="6"/>
  <c r="R1365" i="6"/>
  <c r="R1366" i="6"/>
  <c r="R1367" i="6"/>
  <c r="R1368" i="6"/>
  <c r="R1369" i="6"/>
  <c r="R1370" i="6"/>
  <c r="R1371" i="6"/>
  <c r="R1372" i="6"/>
  <c r="R1373" i="6"/>
  <c r="R1374" i="6"/>
  <c r="R1375" i="6"/>
  <c r="R1376" i="6"/>
  <c r="R1377" i="6"/>
  <c r="R1378" i="6"/>
  <c r="R1379" i="6"/>
  <c r="R1380" i="6"/>
  <c r="R1381" i="6"/>
  <c r="R1382" i="6"/>
  <c r="R1383" i="6"/>
  <c r="R1384" i="6"/>
  <c r="R1385" i="6"/>
  <c r="R1386" i="6"/>
  <c r="R1387" i="6"/>
  <c r="R1388" i="6"/>
  <c r="R1389" i="6"/>
  <c r="R1390" i="6"/>
  <c r="R1391" i="6"/>
  <c r="R1392" i="6"/>
  <c r="R1393" i="6"/>
  <c r="R1394" i="6"/>
  <c r="R1395" i="6"/>
  <c r="R1396" i="6"/>
  <c r="R1397" i="6"/>
  <c r="R1398" i="6"/>
  <c r="R1399" i="6"/>
  <c r="R1400" i="6"/>
  <c r="R1401" i="6"/>
  <c r="R1402" i="6"/>
  <c r="R1403" i="6"/>
  <c r="R1404" i="6"/>
  <c r="R1405" i="6"/>
  <c r="R1406" i="6"/>
  <c r="R1407" i="6"/>
  <c r="R1408" i="6"/>
  <c r="R1409" i="6"/>
  <c r="R1410" i="6"/>
  <c r="R1411" i="6"/>
  <c r="R1412" i="6"/>
  <c r="R1413" i="6"/>
  <c r="R1414" i="6"/>
  <c r="R1415" i="6"/>
  <c r="R1416" i="6"/>
  <c r="R1417" i="6"/>
  <c r="R1418" i="6"/>
  <c r="R1419" i="6"/>
  <c r="R1420" i="6"/>
  <c r="R1421" i="6"/>
  <c r="R1422" i="6"/>
  <c r="R1423" i="6"/>
  <c r="R1424" i="6"/>
  <c r="R1425" i="6"/>
  <c r="R1426" i="6"/>
  <c r="R1427" i="6"/>
  <c r="R1428" i="6"/>
  <c r="R1429" i="6"/>
  <c r="R1430" i="6"/>
  <c r="R1431" i="6"/>
  <c r="R1432" i="6"/>
  <c r="R1433" i="6"/>
  <c r="R1434" i="6"/>
  <c r="R1435" i="6"/>
  <c r="R1436" i="6"/>
  <c r="R1437" i="6"/>
  <c r="R1438" i="6"/>
  <c r="R1439" i="6"/>
  <c r="R1440" i="6"/>
  <c r="R1441" i="6"/>
  <c r="R1442" i="6"/>
  <c r="R1443" i="6"/>
  <c r="R1444" i="6"/>
  <c r="R1445" i="6"/>
  <c r="R1446" i="6"/>
  <c r="R1447" i="6"/>
  <c r="R1448" i="6"/>
  <c r="R1449" i="6"/>
  <c r="R1450" i="6"/>
  <c r="R1451" i="6"/>
  <c r="R1452" i="6"/>
  <c r="R1453" i="6"/>
  <c r="R1454" i="6"/>
  <c r="R1455" i="6"/>
  <c r="R1456" i="6"/>
  <c r="R1457" i="6"/>
  <c r="R1458" i="6"/>
  <c r="R1459" i="6"/>
  <c r="R1460" i="6"/>
  <c r="R1461" i="6"/>
  <c r="R1462" i="6"/>
  <c r="R1463" i="6"/>
  <c r="R1464" i="6"/>
  <c r="R1465" i="6"/>
  <c r="R1466" i="6"/>
  <c r="R1467" i="6"/>
  <c r="R1468" i="6"/>
  <c r="R1469" i="6"/>
  <c r="R1470" i="6"/>
  <c r="R1471" i="6"/>
  <c r="R1472" i="6"/>
  <c r="R1473" i="6"/>
  <c r="R1474" i="6"/>
  <c r="R1475" i="6"/>
  <c r="R1476" i="6"/>
  <c r="R1477" i="6"/>
  <c r="R1478" i="6"/>
  <c r="R1479" i="6"/>
  <c r="R1480" i="6"/>
  <c r="R1481" i="6"/>
  <c r="R1482" i="6"/>
  <c r="R1483" i="6"/>
  <c r="R1484" i="6"/>
  <c r="R1485" i="6"/>
  <c r="R1486" i="6"/>
  <c r="R1487" i="6"/>
  <c r="R1488" i="6"/>
  <c r="R1489" i="6"/>
  <c r="R1490" i="6"/>
  <c r="R1491" i="6"/>
  <c r="R1492" i="6"/>
  <c r="R1493" i="6"/>
  <c r="R1494" i="6"/>
  <c r="R1495" i="6"/>
  <c r="R1496" i="6"/>
  <c r="R1497" i="6"/>
  <c r="R1498" i="6"/>
  <c r="R1499" i="6"/>
  <c r="R1500" i="6"/>
  <c r="R1501" i="6"/>
  <c r="R1502" i="6"/>
  <c r="R1503" i="6"/>
  <c r="R1504" i="6"/>
  <c r="R1505" i="6"/>
  <c r="R1506" i="6"/>
  <c r="R1507" i="6"/>
  <c r="R1508" i="6"/>
  <c r="R1509" i="6"/>
  <c r="R1510" i="6"/>
  <c r="R1511" i="6"/>
  <c r="R1512" i="6"/>
  <c r="R1513" i="6"/>
  <c r="R1514" i="6"/>
  <c r="R1515" i="6"/>
  <c r="R1516" i="6"/>
  <c r="R1517" i="6"/>
  <c r="R1518" i="6"/>
  <c r="R1519" i="6"/>
  <c r="R1520" i="6"/>
  <c r="R1521" i="6"/>
  <c r="R1522" i="6"/>
  <c r="R1523" i="6"/>
  <c r="R1524" i="6"/>
  <c r="R1525" i="6"/>
  <c r="R1526" i="6"/>
  <c r="R1527" i="6"/>
  <c r="R1528" i="6"/>
  <c r="R1529" i="6"/>
  <c r="R1530" i="6"/>
  <c r="R1531" i="6"/>
  <c r="R1532" i="6"/>
  <c r="R1533" i="6"/>
  <c r="R1534" i="6"/>
  <c r="R1535" i="6"/>
  <c r="R1536" i="6"/>
  <c r="R1537" i="6"/>
  <c r="R1538" i="6"/>
  <c r="R1539" i="6"/>
  <c r="R1540" i="6"/>
  <c r="R1541" i="6"/>
  <c r="R1542" i="6"/>
  <c r="R1543" i="6"/>
  <c r="R1544" i="6"/>
  <c r="R1545" i="6"/>
  <c r="R1546" i="6"/>
  <c r="R1547" i="6"/>
  <c r="R1548" i="6"/>
  <c r="R1549" i="6"/>
  <c r="R1550" i="6"/>
  <c r="R1551" i="6"/>
  <c r="R1552" i="6"/>
  <c r="R1553" i="6"/>
  <c r="R1554" i="6"/>
  <c r="R1555" i="6"/>
  <c r="R1556" i="6"/>
  <c r="R1557" i="6"/>
  <c r="R1558" i="6"/>
  <c r="R1559" i="6"/>
  <c r="R1560" i="6"/>
  <c r="R1561" i="6"/>
  <c r="R1562" i="6"/>
  <c r="R1563" i="6"/>
  <c r="R1564" i="6"/>
  <c r="R1565" i="6"/>
  <c r="R1566" i="6"/>
  <c r="R1567" i="6"/>
  <c r="R1568" i="6"/>
  <c r="R1569" i="6"/>
  <c r="R1570" i="6"/>
  <c r="R1571" i="6"/>
  <c r="R1572" i="6"/>
  <c r="R1573" i="6"/>
  <c r="R1574" i="6"/>
  <c r="R1575" i="6"/>
  <c r="R1576" i="6"/>
  <c r="R1577" i="6"/>
  <c r="R1578" i="6"/>
  <c r="R1579" i="6"/>
  <c r="R1580" i="6"/>
  <c r="R1581" i="6"/>
  <c r="R1582" i="6"/>
  <c r="R1583" i="6"/>
  <c r="R1584" i="6"/>
  <c r="R1585" i="6"/>
  <c r="R1586" i="6"/>
  <c r="R1587" i="6"/>
  <c r="R1588" i="6"/>
  <c r="R1589" i="6"/>
  <c r="R1590" i="6"/>
  <c r="R1591" i="6"/>
  <c r="R1592" i="6"/>
  <c r="R1593" i="6"/>
  <c r="R1594" i="6"/>
  <c r="R1595" i="6"/>
  <c r="R1596" i="6"/>
  <c r="R1597" i="6"/>
  <c r="R1598" i="6"/>
  <c r="R1599" i="6"/>
  <c r="R1600" i="6"/>
  <c r="R1601" i="6"/>
  <c r="R1602" i="6"/>
  <c r="R1603" i="6"/>
  <c r="R1604" i="6"/>
  <c r="R1605" i="6"/>
  <c r="R1606" i="6"/>
  <c r="R1607" i="6"/>
  <c r="R1608" i="6"/>
  <c r="R1609" i="6"/>
  <c r="R1610" i="6"/>
  <c r="R1611" i="6"/>
  <c r="R1612" i="6"/>
  <c r="R1613" i="6"/>
  <c r="R1614" i="6"/>
  <c r="R1615" i="6"/>
  <c r="R1616" i="6"/>
  <c r="R1617" i="6"/>
  <c r="R1618" i="6"/>
  <c r="R1619" i="6"/>
  <c r="R1620" i="6"/>
  <c r="R1621" i="6"/>
  <c r="R1622" i="6"/>
  <c r="R1623" i="6"/>
  <c r="R1624" i="6"/>
  <c r="R1625" i="6"/>
  <c r="R1626" i="6"/>
  <c r="R1627" i="6"/>
  <c r="R1628" i="6"/>
  <c r="R1629" i="6"/>
  <c r="R1630" i="6"/>
  <c r="R1631" i="6"/>
  <c r="R1632" i="6"/>
  <c r="R1633" i="6"/>
  <c r="R1634" i="6"/>
  <c r="R1635" i="6"/>
  <c r="R1636" i="6"/>
  <c r="R1637" i="6"/>
  <c r="R1638" i="6"/>
  <c r="R1639" i="6"/>
  <c r="R1640" i="6"/>
  <c r="R1641" i="6"/>
  <c r="R1642" i="6"/>
  <c r="R1643" i="6"/>
  <c r="R1644" i="6"/>
  <c r="R1645" i="6"/>
  <c r="R1646" i="6"/>
  <c r="R1647" i="6"/>
  <c r="R1648" i="6"/>
  <c r="R1649" i="6"/>
  <c r="R1650" i="6"/>
  <c r="R1651" i="6"/>
  <c r="R1652" i="6"/>
  <c r="R1653" i="6"/>
  <c r="R1654" i="6"/>
  <c r="R1655" i="6"/>
  <c r="R1656" i="6"/>
  <c r="R1657" i="6"/>
  <c r="R1658" i="6"/>
  <c r="R1659" i="6"/>
  <c r="R1660" i="6"/>
  <c r="R1661" i="6"/>
  <c r="R1662" i="6"/>
  <c r="R1663" i="6"/>
  <c r="R1664" i="6"/>
  <c r="R1665" i="6"/>
  <c r="R1666" i="6"/>
  <c r="R1667" i="6"/>
  <c r="R1668" i="6"/>
  <c r="R1669" i="6"/>
  <c r="R1670" i="6"/>
  <c r="R1671" i="6"/>
  <c r="R1672" i="6"/>
  <c r="R1673" i="6"/>
  <c r="R1674" i="6"/>
  <c r="R1675" i="6"/>
  <c r="R1676" i="6"/>
  <c r="R1677" i="6"/>
  <c r="R1678" i="6"/>
  <c r="R1679" i="6"/>
  <c r="R1680" i="6"/>
  <c r="R1681" i="6"/>
  <c r="R1682" i="6"/>
  <c r="R1683" i="6"/>
  <c r="R1684" i="6"/>
  <c r="R1685" i="6"/>
  <c r="R1686" i="6"/>
  <c r="R1687" i="6"/>
  <c r="R1688" i="6"/>
  <c r="R1689" i="6"/>
  <c r="R1690" i="6"/>
  <c r="R1691" i="6"/>
  <c r="R1692" i="6"/>
  <c r="R1693" i="6"/>
  <c r="R1694" i="6"/>
  <c r="R1695" i="6"/>
  <c r="R1696" i="6"/>
  <c r="R1697" i="6"/>
  <c r="R1698" i="6"/>
  <c r="R1699" i="6"/>
  <c r="R1700" i="6"/>
  <c r="R1701" i="6"/>
  <c r="R1702" i="6"/>
  <c r="R1703" i="6"/>
  <c r="R1704" i="6"/>
  <c r="R1705" i="6"/>
  <c r="R1706" i="6"/>
  <c r="R1707" i="6"/>
  <c r="R1708" i="6"/>
  <c r="R1709" i="6"/>
  <c r="R1710" i="6"/>
  <c r="R1711" i="6"/>
  <c r="R1712" i="6"/>
  <c r="R1713" i="6"/>
  <c r="R1714" i="6"/>
  <c r="R1715" i="6"/>
  <c r="R1716" i="6"/>
  <c r="R1717" i="6"/>
  <c r="R1718" i="6"/>
  <c r="R1719" i="6"/>
  <c r="R1720" i="6"/>
  <c r="R1721" i="6"/>
  <c r="R1722" i="6"/>
  <c r="R1723" i="6"/>
  <c r="R1724" i="6"/>
  <c r="R1725" i="6"/>
  <c r="R1726" i="6"/>
  <c r="R1727" i="6"/>
  <c r="R1728" i="6"/>
  <c r="R1729" i="6"/>
  <c r="R1730" i="6"/>
  <c r="R1731" i="6"/>
  <c r="R1732" i="6"/>
  <c r="R1733" i="6"/>
  <c r="R1734" i="6"/>
  <c r="R1735" i="6"/>
  <c r="R1736" i="6"/>
  <c r="R1737" i="6"/>
  <c r="R1738" i="6"/>
  <c r="R1739" i="6"/>
  <c r="R1740" i="6"/>
  <c r="R1741" i="6"/>
  <c r="R1742" i="6"/>
  <c r="R1743" i="6"/>
  <c r="R1744" i="6"/>
  <c r="R1745" i="6"/>
  <c r="R1746" i="6"/>
  <c r="R1747" i="6"/>
  <c r="R1748" i="6"/>
  <c r="R1749" i="6"/>
  <c r="R1750" i="6"/>
  <c r="R1751" i="6"/>
  <c r="R1752" i="6"/>
  <c r="R1753" i="6"/>
  <c r="R1754" i="6"/>
  <c r="R1755" i="6"/>
  <c r="R1756" i="6"/>
  <c r="R1757" i="6"/>
  <c r="R1758" i="6"/>
  <c r="R1759" i="6"/>
  <c r="R1760" i="6"/>
  <c r="R1761" i="6"/>
  <c r="R1762" i="6"/>
  <c r="R1763" i="6"/>
  <c r="R1764" i="6"/>
  <c r="R1765" i="6"/>
  <c r="R1766" i="6"/>
  <c r="R1767" i="6"/>
  <c r="R1768" i="6"/>
  <c r="R1769" i="6"/>
  <c r="R1770" i="6"/>
  <c r="R1771" i="6"/>
  <c r="R1772" i="6"/>
  <c r="R1773" i="6"/>
  <c r="R1774" i="6"/>
  <c r="R1775" i="6"/>
  <c r="R1776" i="6"/>
  <c r="R1777" i="6"/>
  <c r="R1778" i="6"/>
  <c r="R1779" i="6"/>
  <c r="R1780" i="6"/>
  <c r="R1781" i="6"/>
  <c r="R1782" i="6"/>
  <c r="R1783" i="6"/>
  <c r="R1784" i="6"/>
  <c r="R1785" i="6"/>
  <c r="R1786" i="6"/>
  <c r="R1787" i="6"/>
  <c r="R1788" i="6"/>
  <c r="R1789" i="6"/>
  <c r="R1790" i="6"/>
  <c r="R1791" i="6"/>
  <c r="R1792" i="6"/>
  <c r="R1793" i="6"/>
  <c r="R1794" i="6"/>
  <c r="R1795" i="6"/>
  <c r="R1796" i="6"/>
  <c r="R1797" i="6"/>
  <c r="R1798" i="6"/>
  <c r="R1799" i="6"/>
  <c r="R1800" i="6"/>
  <c r="R1801" i="6"/>
  <c r="R1802" i="6"/>
  <c r="R1803" i="6"/>
  <c r="R1804" i="6"/>
  <c r="R1805" i="6"/>
  <c r="R1806" i="6"/>
  <c r="R1807" i="6"/>
  <c r="R1808" i="6"/>
  <c r="R1809" i="6"/>
  <c r="R1810" i="6"/>
  <c r="R1811" i="6"/>
  <c r="R1812" i="6"/>
  <c r="R1813" i="6"/>
  <c r="R1814" i="6"/>
  <c r="R1815" i="6"/>
  <c r="R1816" i="6"/>
  <c r="R1817" i="6"/>
  <c r="R1818" i="6"/>
  <c r="R1819" i="6"/>
  <c r="R1820" i="6"/>
  <c r="R1821" i="6"/>
  <c r="R1822" i="6"/>
  <c r="R1823" i="6"/>
  <c r="R1824" i="6"/>
  <c r="R1825" i="6"/>
  <c r="R1826" i="6"/>
  <c r="R1827" i="6"/>
  <c r="R1828" i="6"/>
  <c r="R1829" i="6"/>
  <c r="R1830" i="6"/>
  <c r="R1831" i="6"/>
  <c r="R1832" i="6"/>
  <c r="R1833" i="6"/>
  <c r="R1834" i="6"/>
  <c r="R1835" i="6"/>
  <c r="R1836" i="6"/>
  <c r="R1837" i="6"/>
  <c r="R1838" i="6"/>
  <c r="R1839" i="6"/>
  <c r="R1840" i="6"/>
  <c r="R1841" i="6"/>
  <c r="R1842" i="6"/>
  <c r="R1843" i="6"/>
  <c r="R1844" i="6"/>
  <c r="R1845" i="6"/>
  <c r="R1846" i="6"/>
  <c r="R1847" i="6"/>
  <c r="R1848" i="6"/>
  <c r="R1849" i="6"/>
  <c r="R1850" i="6"/>
  <c r="R1851" i="6"/>
  <c r="R1852" i="6"/>
  <c r="R1853" i="6"/>
  <c r="R1854" i="6"/>
  <c r="R1855" i="6"/>
  <c r="R1856" i="6"/>
  <c r="R1857" i="6"/>
  <c r="R1858" i="6"/>
  <c r="R1859" i="6"/>
  <c r="R1860" i="6"/>
  <c r="R1861" i="6"/>
  <c r="R1862" i="6"/>
  <c r="R1863" i="6"/>
  <c r="R1864" i="6"/>
  <c r="R1865" i="6"/>
  <c r="R1866" i="6"/>
  <c r="R1867" i="6"/>
  <c r="R1868" i="6"/>
  <c r="R1869" i="6"/>
  <c r="R1870" i="6"/>
  <c r="R1871" i="6"/>
  <c r="R1872" i="6"/>
  <c r="R1873" i="6"/>
  <c r="R1874" i="6"/>
  <c r="R1875" i="6"/>
  <c r="R1876" i="6"/>
  <c r="R1877" i="6"/>
  <c r="R1878" i="6"/>
  <c r="R1879" i="6"/>
  <c r="R1880" i="6"/>
  <c r="R1881" i="6"/>
  <c r="R1882" i="6"/>
  <c r="R1883" i="6"/>
  <c r="R1884" i="6"/>
  <c r="R1885" i="6"/>
  <c r="R1886" i="6"/>
  <c r="R1887" i="6"/>
  <c r="R1888" i="6"/>
  <c r="R1889" i="6"/>
  <c r="R1890" i="6"/>
  <c r="R1891" i="6"/>
  <c r="R1892" i="6"/>
  <c r="R1893" i="6"/>
  <c r="R1894" i="6"/>
  <c r="R1895" i="6"/>
  <c r="R1896" i="6"/>
  <c r="R1897" i="6"/>
  <c r="R1898" i="6"/>
  <c r="R1899" i="6"/>
  <c r="R1900" i="6"/>
  <c r="R1901" i="6"/>
  <c r="R1902" i="6"/>
  <c r="R1903" i="6"/>
  <c r="R1904" i="6"/>
  <c r="R1905" i="6"/>
  <c r="R1906" i="6"/>
  <c r="R1907" i="6"/>
  <c r="R1908" i="6"/>
  <c r="R1909" i="6"/>
  <c r="R1910" i="6"/>
  <c r="R1911" i="6"/>
  <c r="R1912" i="6"/>
  <c r="R1913" i="6"/>
  <c r="R1914" i="6"/>
  <c r="R1915" i="6"/>
  <c r="R1916" i="6"/>
  <c r="R1917" i="6"/>
  <c r="R1918" i="6"/>
  <c r="R1919" i="6"/>
  <c r="R1920" i="6"/>
  <c r="R1921" i="6"/>
  <c r="R1922" i="6"/>
  <c r="R1923" i="6"/>
  <c r="R1924" i="6"/>
  <c r="R1925" i="6"/>
  <c r="R1926" i="6"/>
  <c r="R1927" i="6"/>
  <c r="R1928" i="6"/>
  <c r="R1929" i="6"/>
  <c r="R1930" i="6"/>
  <c r="R1931" i="6"/>
  <c r="R1932" i="6"/>
  <c r="R1933" i="6"/>
  <c r="R1934" i="6"/>
  <c r="R1935" i="6"/>
  <c r="R1936" i="6"/>
  <c r="R1937" i="6"/>
  <c r="R1938" i="6"/>
  <c r="R1939" i="6"/>
  <c r="R1940" i="6"/>
  <c r="R1941" i="6"/>
  <c r="R1942" i="6"/>
  <c r="R1943" i="6"/>
  <c r="R1944" i="6"/>
  <c r="R1945" i="6"/>
  <c r="R1946" i="6"/>
  <c r="R1947" i="6"/>
  <c r="R1948" i="6"/>
  <c r="R1949" i="6"/>
  <c r="R1950" i="6"/>
  <c r="R1951" i="6"/>
  <c r="R1952" i="6"/>
  <c r="R1953" i="6"/>
  <c r="R1954" i="6"/>
  <c r="R1955" i="6"/>
  <c r="R1956" i="6"/>
  <c r="R1957" i="6"/>
  <c r="R1958" i="6"/>
  <c r="R1959" i="6"/>
  <c r="R1960" i="6"/>
  <c r="R1961" i="6"/>
  <c r="R1962" i="6"/>
  <c r="R1963" i="6"/>
  <c r="R1964" i="6"/>
  <c r="R1965" i="6"/>
  <c r="R1966" i="6"/>
  <c r="R1967" i="6"/>
  <c r="R1968" i="6"/>
  <c r="R1969" i="6"/>
  <c r="R1970" i="6"/>
  <c r="R1971" i="6"/>
  <c r="R1972" i="6"/>
  <c r="R1973" i="6"/>
  <c r="R1974" i="6"/>
  <c r="R1975" i="6"/>
  <c r="R1976" i="6"/>
  <c r="R1977" i="6"/>
  <c r="R1978" i="6"/>
  <c r="R1979" i="6"/>
  <c r="R1980" i="6"/>
  <c r="R1981" i="6"/>
  <c r="R1982" i="6"/>
  <c r="R1983" i="6"/>
  <c r="R1984" i="6"/>
  <c r="R1985" i="6"/>
  <c r="R1986" i="6"/>
  <c r="R1987" i="6"/>
  <c r="R1988" i="6"/>
  <c r="R1989" i="6"/>
  <c r="R1990" i="6"/>
  <c r="R1991" i="6"/>
  <c r="R1992" i="6"/>
  <c r="R1993" i="6"/>
  <c r="R1994" i="6"/>
  <c r="R1995" i="6"/>
  <c r="R1996" i="6"/>
  <c r="R1997" i="6"/>
  <c r="R1998" i="6"/>
  <c r="R1999" i="6"/>
  <c r="R2000" i="6"/>
  <c r="R2001" i="6"/>
  <c r="R2002" i="6"/>
  <c r="R2003" i="6"/>
  <c r="R2004" i="6"/>
  <c r="R2005" i="6"/>
  <c r="R2006" i="6"/>
  <c r="R2007" i="6"/>
  <c r="R2008" i="6"/>
  <c r="R2009" i="6"/>
  <c r="R2010" i="6"/>
  <c r="R2011" i="6"/>
  <c r="R2012" i="6"/>
  <c r="R2013" i="6"/>
  <c r="R2014" i="6"/>
  <c r="R2015" i="6"/>
  <c r="R2016" i="6"/>
  <c r="R2017" i="6"/>
  <c r="R2018" i="6"/>
  <c r="R2019" i="6"/>
  <c r="R2020" i="6"/>
  <c r="R2021" i="6"/>
  <c r="R2022" i="6"/>
  <c r="R2023" i="6"/>
  <c r="R2024" i="6"/>
  <c r="R2025" i="6"/>
  <c r="R2026" i="6"/>
  <c r="R2027" i="6"/>
  <c r="R2028" i="6"/>
  <c r="R2029" i="6"/>
  <c r="R2030" i="6"/>
  <c r="R2031" i="6"/>
  <c r="R2032" i="6"/>
  <c r="R2033" i="6"/>
  <c r="R2034" i="6"/>
  <c r="R2035" i="6"/>
  <c r="R2036" i="6"/>
  <c r="R2037" i="6"/>
  <c r="R2038" i="6"/>
  <c r="R2039" i="6"/>
  <c r="R2040" i="6"/>
  <c r="R2041" i="6"/>
  <c r="R2042" i="6"/>
  <c r="R2043" i="6"/>
  <c r="R2044" i="6"/>
  <c r="R2045" i="6"/>
  <c r="R2046" i="6"/>
  <c r="R2047" i="6"/>
  <c r="R2048" i="6"/>
  <c r="R2049" i="6"/>
  <c r="R2050" i="6"/>
  <c r="R2051" i="6"/>
  <c r="R2052" i="6"/>
  <c r="R2053" i="6"/>
  <c r="R2054" i="6"/>
  <c r="R2055" i="6"/>
  <c r="R2056" i="6"/>
  <c r="R2057" i="6"/>
  <c r="R2058" i="6"/>
  <c r="R2059" i="6"/>
  <c r="R2060" i="6"/>
  <c r="R2061" i="6"/>
  <c r="R2062" i="6"/>
  <c r="R2063" i="6"/>
  <c r="R2064" i="6"/>
  <c r="R2065" i="6"/>
  <c r="R2066" i="6"/>
  <c r="R2067" i="6"/>
  <c r="R2068" i="6"/>
  <c r="R2069" i="6"/>
  <c r="R2070" i="6"/>
  <c r="R2071" i="6"/>
  <c r="R2072" i="6"/>
  <c r="R2073" i="6"/>
  <c r="R2074" i="6"/>
  <c r="R2075" i="6"/>
  <c r="R2076" i="6"/>
  <c r="R2077" i="6"/>
  <c r="R2078" i="6"/>
  <c r="R2079" i="6"/>
  <c r="R2080" i="6"/>
  <c r="R2081" i="6"/>
  <c r="R2082" i="6"/>
  <c r="R2083" i="6"/>
  <c r="R2084" i="6"/>
  <c r="R2085" i="6"/>
  <c r="R2086" i="6"/>
  <c r="R2087" i="6"/>
  <c r="R2088" i="6"/>
  <c r="R2089" i="6"/>
  <c r="R2090" i="6"/>
  <c r="R2091" i="6"/>
  <c r="R2092" i="6"/>
  <c r="R2093" i="6"/>
  <c r="R2094" i="6"/>
  <c r="R2095" i="6"/>
  <c r="R2096" i="6"/>
  <c r="R2097" i="6"/>
  <c r="R2098" i="6"/>
  <c r="R2099" i="6"/>
  <c r="R2100" i="6"/>
  <c r="R2101" i="6"/>
  <c r="R2102" i="6"/>
  <c r="R2103" i="6"/>
  <c r="R2104" i="6"/>
  <c r="R2105" i="6"/>
  <c r="R2106" i="6"/>
  <c r="R2107" i="6"/>
  <c r="R2108" i="6"/>
  <c r="R2109" i="6"/>
  <c r="R2110" i="6"/>
  <c r="R2111" i="6"/>
  <c r="R2112" i="6"/>
  <c r="R2113" i="6"/>
  <c r="R2114" i="6"/>
  <c r="R2115" i="6"/>
  <c r="R2116" i="6"/>
  <c r="R2117" i="6"/>
  <c r="R2118" i="6"/>
  <c r="R2119" i="6"/>
  <c r="R2120" i="6"/>
  <c r="R2121" i="6"/>
  <c r="R2122" i="6"/>
  <c r="R2123" i="6"/>
  <c r="R2124" i="6"/>
  <c r="R2125" i="6"/>
  <c r="R2126" i="6"/>
  <c r="R2127" i="6"/>
  <c r="R2128" i="6"/>
  <c r="R2129" i="6"/>
  <c r="R2130" i="6"/>
  <c r="R2131" i="6"/>
  <c r="R2132" i="6"/>
  <c r="R2133" i="6"/>
  <c r="R2134" i="6"/>
  <c r="R2135" i="6"/>
  <c r="R2136" i="6"/>
  <c r="R2137" i="6"/>
  <c r="R2138" i="6"/>
  <c r="R2139" i="6"/>
  <c r="R2140" i="6"/>
  <c r="R2141" i="6"/>
  <c r="R2142" i="6"/>
  <c r="R2143" i="6"/>
  <c r="R2144" i="6"/>
  <c r="R2145" i="6"/>
  <c r="R2146" i="6"/>
  <c r="R2147" i="6"/>
  <c r="R2148" i="6"/>
  <c r="R2149" i="6"/>
  <c r="R2150" i="6"/>
  <c r="R2151" i="6"/>
  <c r="R2152" i="6"/>
  <c r="R2153" i="6"/>
  <c r="R2154" i="6"/>
  <c r="R2155" i="6"/>
  <c r="R2156" i="6"/>
  <c r="R2157" i="6"/>
  <c r="R2158" i="6"/>
  <c r="R2159" i="6"/>
  <c r="R2160" i="6"/>
  <c r="R2161" i="6"/>
  <c r="R2162" i="6"/>
  <c r="R2163" i="6"/>
  <c r="R2164" i="6"/>
  <c r="R2165" i="6"/>
  <c r="R2166" i="6"/>
  <c r="R2167" i="6"/>
  <c r="R2168" i="6"/>
  <c r="R2169" i="6"/>
  <c r="R2170" i="6"/>
  <c r="R2171" i="6"/>
  <c r="R2172" i="6"/>
  <c r="R2173" i="6"/>
  <c r="R2174" i="6"/>
  <c r="R2175" i="6"/>
  <c r="R2176" i="6"/>
  <c r="R2177" i="6"/>
  <c r="R2178" i="6"/>
  <c r="R2179" i="6"/>
  <c r="R2180" i="6"/>
  <c r="R2181" i="6"/>
  <c r="R2182" i="6"/>
  <c r="R2183" i="6"/>
  <c r="R2184" i="6"/>
  <c r="R2185" i="6"/>
  <c r="R2186" i="6"/>
  <c r="R2187" i="6"/>
  <c r="R2188" i="6"/>
  <c r="R2189" i="6"/>
  <c r="R2190" i="6"/>
  <c r="R2191" i="6"/>
  <c r="R2192" i="6"/>
  <c r="R2193" i="6"/>
  <c r="R2194" i="6"/>
  <c r="R2195" i="6"/>
  <c r="R2196" i="6"/>
  <c r="R2197" i="6"/>
  <c r="R2198" i="6"/>
  <c r="R2199" i="6"/>
  <c r="R2200" i="6"/>
  <c r="R2201" i="6"/>
  <c r="R2202" i="6"/>
  <c r="R2203" i="6"/>
  <c r="R2204" i="6"/>
  <c r="R2205" i="6"/>
  <c r="R2206" i="6"/>
  <c r="R2207" i="6"/>
  <c r="R2208" i="6"/>
  <c r="R2209" i="6"/>
  <c r="R2210" i="6"/>
  <c r="R2211" i="6"/>
  <c r="R2212" i="6"/>
  <c r="R2213" i="6"/>
  <c r="R2214" i="6"/>
  <c r="R2215" i="6"/>
  <c r="R2216" i="6"/>
  <c r="R2217" i="6"/>
  <c r="R2218" i="6"/>
  <c r="R2219" i="6"/>
  <c r="R2220" i="6"/>
  <c r="R2221" i="6"/>
  <c r="R2222" i="6"/>
  <c r="R2223" i="6"/>
  <c r="R2224" i="6"/>
  <c r="R2225" i="6"/>
  <c r="R2226" i="6"/>
  <c r="R2227" i="6"/>
  <c r="R2228" i="6"/>
  <c r="R2229" i="6"/>
  <c r="R2230" i="6"/>
  <c r="R2231" i="6"/>
  <c r="R2232" i="6"/>
  <c r="R2233" i="6"/>
  <c r="R2234" i="6"/>
  <c r="R2235" i="6"/>
  <c r="R2236" i="6"/>
  <c r="R2237" i="6"/>
  <c r="R2238" i="6"/>
  <c r="R2239" i="6"/>
  <c r="R2240" i="6"/>
  <c r="R2241" i="6"/>
  <c r="R2242" i="6"/>
  <c r="R2243" i="6"/>
  <c r="R2244" i="6"/>
  <c r="R2245" i="6"/>
  <c r="R2246" i="6"/>
  <c r="R2247" i="6"/>
  <c r="R2248" i="6"/>
  <c r="R2249" i="6"/>
  <c r="R2250" i="6"/>
  <c r="R2251" i="6"/>
  <c r="R2252" i="6"/>
  <c r="R2253" i="6"/>
  <c r="R2254" i="6"/>
  <c r="R2255" i="6"/>
  <c r="R2256" i="6"/>
  <c r="R2257" i="6"/>
  <c r="R2258" i="6"/>
  <c r="R2259" i="6"/>
  <c r="R2260" i="6"/>
  <c r="R2261" i="6"/>
  <c r="R2262" i="6"/>
  <c r="R2263" i="6"/>
  <c r="R2264" i="6"/>
  <c r="R2265" i="6"/>
  <c r="R2266" i="6"/>
  <c r="R2267" i="6"/>
  <c r="R2268" i="6"/>
  <c r="R2269" i="6"/>
  <c r="R2270" i="6"/>
  <c r="R2271" i="6"/>
  <c r="R2272" i="6"/>
  <c r="R2273" i="6"/>
  <c r="R2274" i="6"/>
  <c r="R2275" i="6"/>
  <c r="R2276" i="6"/>
  <c r="R2277" i="6"/>
  <c r="R2278" i="6"/>
  <c r="R2279" i="6"/>
  <c r="R2280" i="6"/>
  <c r="R2281" i="6"/>
  <c r="R2282" i="6"/>
  <c r="R2283" i="6"/>
  <c r="R2284" i="6"/>
  <c r="R2285" i="6"/>
  <c r="R2286" i="6"/>
  <c r="R2287" i="6"/>
  <c r="R2288" i="6"/>
  <c r="R2289" i="6"/>
  <c r="R2290" i="6"/>
  <c r="R2291" i="6"/>
  <c r="R2292" i="6"/>
  <c r="R2293" i="6"/>
  <c r="R2294" i="6"/>
  <c r="R2295" i="6"/>
  <c r="R2296" i="6"/>
  <c r="R2297" i="6"/>
  <c r="R2298" i="6"/>
  <c r="R2299" i="6"/>
  <c r="R2300" i="6"/>
  <c r="R2301" i="6"/>
  <c r="R2302" i="6"/>
  <c r="R2303" i="6"/>
  <c r="R2304" i="6"/>
  <c r="R2305" i="6"/>
  <c r="R2306" i="6"/>
  <c r="R2307" i="6"/>
  <c r="R2308" i="6"/>
  <c r="R2309" i="6"/>
  <c r="R2310" i="6"/>
  <c r="R2311" i="6"/>
  <c r="R2312" i="6"/>
  <c r="R2313" i="6"/>
  <c r="R2314" i="6"/>
  <c r="R2315" i="6"/>
  <c r="R2316" i="6"/>
  <c r="R2317" i="6"/>
  <c r="R2318" i="6"/>
  <c r="R2319" i="6"/>
  <c r="R2320" i="6"/>
  <c r="R2321" i="6"/>
  <c r="R2322" i="6"/>
  <c r="R2323" i="6"/>
  <c r="R2324" i="6"/>
  <c r="R2325" i="6"/>
  <c r="R2326" i="6"/>
  <c r="R2327" i="6"/>
  <c r="R2328" i="6"/>
  <c r="R2329" i="6"/>
  <c r="R2330" i="6"/>
  <c r="R2331" i="6"/>
  <c r="R2332" i="6"/>
  <c r="R2333" i="6"/>
  <c r="R2334" i="6"/>
  <c r="R2335" i="6"/>
  <c r="R2336" i="6"/>
  <c r="R2337" i="6"/>
  <c r="R2338" i="6"/>
  <c r="R2339" i="6"/>
  <c r="R2340" i="6"/>
  <c r="R2341" i="6"/>
  <c r="R2342" i="6"/>
  <c r="R2343" i="6"/>
  <c r="R2344" i="6"/>
  <c r="R2345" i="6"/>
  <c r="R2346" i="6"/>
  <c r="R2347" i="6"/>
  <c r="R2348" i="6"/>
  <c r="R2349" i="6"/>
  <c r="R2350" i="6"/>
  <c r="R2351" i="6"/>
  <c r="R2352" i="6"/>
  <c r="R2353" i="6"/>
  <c r="R2354" i="6"/>
  <c r="R2355" i="6"/>
  <c r="R2356" i="6"/>
  <c r="R2357" i="6"/>
  <c r="R2358" i="6"/>
  <c r="R2359" i="6"/>
  <c r="R2360" i="6"/>
  <c r="R2361" i="6"/>
  <c r="R2362" i="6"/>
  <c r="R2363" i="6"/>
  <c r="R2364" i="6"/>
  <c r="R2365" i="6"/>
  <c r="R2366" i="6"/>
  <c r="R2367" i="6"/>
  <c r="R2368" i="6"/>
  <c r="R2369" i="6"/>
  <c r="R2370" i="6"/>
  <c r="R2371" i="6"/>
  <c r="R2372" i="6"/>
  <c r="R2373" i="6"/>
  <c r="R2374" i="6"/>
  <c r="R2375" i="6"/>
  <c r="R2376" i="6"/>
  <c r="R2377" i="6"/>
  <c r="R2378" i="6"/>
  <c r="R2379" i="6"/>
  <c r="R2380" i="6"/>
  <c r="R2381" i="6"/>
  <c r="R2382" i="6"/>
  <c r="R2383" i="6"/>
  <c r="R2384" i="6"/>
  <c r="R2385" i="6"/>
  <c r="R2386" i="6"/>
  <c r="R2387" i="6"/>
  <c r="R2388" i="6"/>
  <c r="R2389" i="6"/>
  <c r="R2390" i="6"/>
  <c r="R2391" i="6"/>
  <c r="R2392" i="6"/>
  <c r="R2393" i="6"/>
  <c r="R2394" i="6"/>
  <c r="R2395" i="6"/>
  <c r="R2396" i="6"/>
  <c r="R2397" i="6"/>
  <c r="R2398" i="6"/>
  <c r="R2399" i="6"/>
  <c r="R2400" i="6"/>
  <c r="R2401" i="6"/>
  <c r="R2402" i="6"/>
  <c r="R2403" i="6"/>
  <c r="R2404" i="6"/>
  <c r="R2405" i="6"/>
  <c r="R2406" i="6"/>
  <c r="R2407" i="6"/>
  <c r="R2408" i="6"/>
  <c r="R2409" i="6"/>
  <c r="R2410" i="6"/>
  <c r="R2411" i="6"/>
  <c r="R2412" i="6"/>
  <c r="R2413" i="6"/>
  <c r="R2414" i="6"/>
  <c r="R2415" i="6"/>
  <c r="R2416" i="6"/>
  <c r="R2417" i="6"/>
  <c r="R2418" i="6"/>
  <c r="R2419" i="6"/>
  <c r="R2420" i="6"/>
  <c r="R2421" i="6"/>
  <c r="R2422" i="6"/>
  <c r="R2423" i="6"/>
  <c r="R2424" i="6"/>
  <c r="R2425" i="6"/>
  <c r="R2426" i="6"/>
  <c r="R2427" i="6"/>
  <c r="R2428" i="6"/>
  <c r="R2429" i="6"/>
  <c r="R2430" i="6"/>
  <c r="R2431" i="6"/>
  <c r="R2432" i="6"/>
  <c r="R2433" i="6"/>
  <c r="R2434" i="6"/>
  <c r="R2435" i="6"/>
  <c r="R2436" i="6"/>
  <c r="R2437" i="6"/>
  <c r="R2438" i="6"/>
  <c r="R2439" i="6"/>
  <c r="R2440" i="6"/>
  <c r="R2441" i="6"/>
  <c r="R2442" i="6"/>
  <c r="R2443" i="6"/>
  <c r="R2444" i="6"/>
  <c r="R2445" i="6"/>
  <c r="R2446" i="6"/>
  <c r="R2447" i="6"/>
  <c r="R2448" i="6"/>
  <c r="R2449" i="6"/>
  <c r="R2450" i="6"/>
  <c r="R2451" i="6"/>
  <c r="R2452" i="6"/>
  <c r="R2453" i="6"/>
  <c r="R2454" i="6"/>
  <c r="R2455" i="6"/>
  <c r="R2456" i="6"/>
  <c r="R2457" i="6"/>
  <c r="R2458" i="6"/>
  <c r="R2459" i="6"/>
  <c r="R2460" i="6"/>
  <c r="R2461" i="6"/>
  <c r="R2462" i="6"/>
  <c r="R2463" i="6"/>
  <c r="R2464" i="6"/>
  <c r="R2465" i="6"/>
  <c r="R2466" i="6"/>
  <c r="R2467" i="6"/>
  <c r="R2468" i="6"/>
  <c r="R2469" i="6"/>
  <c r="R2470" i="6"/>
  <c r="R2471" i="6"/>
  <c r="R2472" i="6"/>
  <c r="R2473" i="6"/>
  <c r="R2474" i="6"/>
  <c r="R2475" i="6"/>
  <c r="R2476" i="6"/>
  <c r="R2477" i="6"/>
  <c r="R2478" i="6"/>
  <c r="R2479" i="6"/>
  <c r="R2480" i="6"/>
  <c r="R2481" i="6"/>
  <c r="R2482" i="6"/>
  <c r="R2483" i="6"/>
  <c r="R2484" i="6"/>
  <c r="R2485" i="6"/>
  <c r="R2486" i="6"/>
  <c r="R2487" i="6"/>
  <c r="R2488" i="6"/>
  <c r="R2489" i="6"/>
  <c r="R2490" i="6"/>
  <c r="R2491" i="6"/>
  <c r="R2492" i="6"/>
  <c r="R2493" i="6"/>
  <c r="R2494" i="6"/>
  <c r="R2495" i="6"/>
  <c r="R2496" i="6"/>
  <c r="R2497" i="6"/>
  <c r="R2498" i="6"/>
  <c r="R2499" i="6"/>
  <c r="R2500" i="6"/>
  <c r="R2501" i="6"/>
  <c r="R2502" i="6"/>
  <c r="R2503" i="6"/>
  <c r="R2504" i="6"/>
  <c r="R2505" i="6"/>
  <c r="R2506" i="6"/>
  <c r="R2507" i="6"/>
  <c r="R2508" i="6"/>
  <c r="R2509" i="6"/>
  <c r="R2510" i="6"/>
  <c r="R2511" i="6"/>
  <c r="R2512" i="6"/>
  <c r="R2513" i="6"/>
  <c r="R2514" i="6"/>
  <c r="R2515" i="6"/>
  <c r="R2516" i="6"/>
  <c r="R2517" i="6"/>
  <c r="R2518" i="6"/>
  <c r="R2519" i="6"/>
  <c r="R2520" i="6"/>
  <c r="R2521" i="6"/>
  <c r="R2522" i="6"/>
  <c r="R2523" i="6"/>
  <c r="R2524" i="6"/>
  <c r="R2525" i="6"/>
  <c r="R2526" i="6"/>
  <c r="R2527" i="6"/>
  <c r="R2528" i="6"/>
  <c r="R2529" i="6"/>
  <c r="R2530" i="6"/>
  <c r="R2531" i="6"/>
  <c r="R2532" i="6"/>
  <c r="R2533" i="6"/>
  <c r="R2534" i="6"/>
  <c r="R2535" i="6"/>
  <c r="R2536" i="6"/>
  <c r="R2537" i="6"/>
  <c r="R2538" i="6"/>
  <c r="R2539" i="6"/>
  <c r="R2540" i="6"/>
  <c r="R2541" i="6"/>
  <c r="R2542" i="6"/>
  <c r="R2543" i="6"/>
  <c r="R2544" i="6"/>
  <c r="R2545" i="6"/>
  <c r="R2546" i="6"/>
  <c r="R2547" i="6"/>
  <c r="R2548" i="6"/>
  <c r="R2549" i="6"/>
  <c r="R2550" i="6"/>
  <c r="R2551" i="6"/>
  <c r="R2552" i="6"/>
  <c r="R2553" i="6"/>
  <c r="R2554" i="6"/>
  <c r="R2555" i="6"/>
  <c r="R2556" i="6"/>
  <c r="R2557" i="6"/>
  <c r="R2558" i="6"/>
  <c r="R2559" i="6"/>
  <c r="R2560" i="6"/>
  <c r="R2561" i="6"/>
  <c r="R2562" i="6"/>
  <c r="R2563" i="6"/>
  <c r="R2564" i="6"/>
  <c r="R2565" i="6"/>
  <c r="R2566" i="6"/>
  <c r="R2567" i="6"/>
  <c r="R2568" i="6"/>
  <c r="R2569" i="6"/>
  <c r="R2570" i="6"/>
  <c r="R2571" i="6"/>
  <c r="R2572" i="6"/>
  <c r="R2573" i="6"/>
  <c r="R2574" i="6"/>
  <c r="R2575" i="6"/>
  <c r="R2576" i="6"/>
  <c r="R2577" i="6"/>
  <c r="R2578" i="6"/>
  <c r="R2579" i="6"/>
  <c r="R2580" i="6"/>
  <c r="R2581" i="6"/>
  <c r="R2582" i="6"/>
  <c r="R2583" i="6"/>
  <c r="R2584" i="6"/>
  <c r="R2585" i="6"/>
  <c r="R2586" i="6"/>
  <c r="R2587" i="6"/>
  <c r="R2588" i="6"/>
  <c r="R2589" i="6"/>
  <c r="R2590" i="6"/>
  <c r="R2591" i="6"/>
  <c r="R2592" i="6"/>
  <c r="R2593" i="6"/>
  <c r="R2594" i="6"/>
  <c r="R2595" i="6"/>
  <c r="R2596" i="6"/>
  <c r="R2597" i="6"/>
  <c r="R2598" i="6"/>
  <c r="R2599" i="6"/>
  <c r="R2600" i="6"/>
  <c r="R2601" i="6"/>
  <c r="R2602" i="6"/>
  <c r="R2603" i="6"/>
  <c r="R2604" i="6"/>
  <c r="R2605" i="6"/>
  <c r="R2606" i="6"/>
  <c r="R2607" i="6"/>
  <c r="R2608" i="6"/>
  <c r="R2609" i="6"/>
  <c r="R2610" i="6"/>
  <c r="R2611" i="6"/>
  <c r="R2612" i="6"/>
  <c r="R2613" i="6"/>
  <c r="R2614" i="6"/>
  <c r="R2615" i="6"/>
  <c r="R2616" i="6"/>
  <c r="R2617" i="6"/>
  <c r="R2618" i="6"/>
  <c r="R2619" i="6"/>
  <c r="R2620" i="6"/>
  <c r="R2621" i="6"/>
  <c r="R2622" i="6"/>
  <c r="R2623" i="6"/>
  <c r="R2624" i="6"/>
  <c r="R2625" i="6"/>
  <c r="R2626" i="6"/>
  <c r="R2627" i="6"/>
  <c r="R2628" i="6"/>
  <c r="R2629" i="6"/>
  <c r="R2630" i="6"/>
  <c r="R2631" i="6"/>
  <c r="R2632" i="6"/>
  <c r="R2633" i="6"/>
  <c r="R2634" i="6"/>
  <c r="R2635" i="6"/>
  <c r="R2636" i="6"/>
  <c r="R2637" i="6"/>
  <c r="R2638" i="6"/>
  <c r="R2639" i="6"/>
  <c r="R2640" i="6"/>
  <c r="R2641" i="6"/>
  <c r="R2642" i="6"/>
  <c r="R2643" i="6"/>
  <c r="R2644" i="6"/>
  <c r="R2645" i="6"/>
  <c r="R2646" i="6"/>
  <c r="R2647" i="6"/>
  <c r="R2648" i="6"/>
  <c r="R2649" i="6"/>
  <c r="R2650" i="6"/>
  <c r="R2651" i="6"/>
  <c r="R2652" i="6"/>
  <c r="R2653" i="6"/>
  <c r="R2654" i="6"/>
  <c r="R2655" i="6"/>
  <c r="R2656" i="6"/>
  <c r="R2657" i="6"/>
  <c r="R2658" i="6"/>
  <c r="R2659" i="6"/>
  <c r="R2660" i="6"/>
  <c r="R2661" i="6"/>
  <c r="R2662" i="6"/>
  <c r="R2663" i="6"/>
  <c r="R2664" i="6"/>
  <c r="R2665" i="6"/>
  <c r="R2666" i="6"/>
  <c r="R2667" i="6"/>
  <c r="R2668" i="6"/>
  <c r="R2669" i="6"/>
  <c r="R2670" i="6"/>
  <c r="R2671" i="6"/>
  <c r="R2672" i="6"/>
  <c r="R2673" i="6"/>
  <c r="R2674" i="6"/>
  <c r="R2675" i="6"/>
  <c r="R2676" i="6"/>
  <c r="R2677" i="6"/>
  <c r="R2678" i="6"/>
  <c r="R2679" i="6"/>
  <c r="R2680" i="6"/>
  <c r="R2681" i="6"/>
  <c r="R2682" i="6"/>
  <c r="R2683" i="6"/>
  <c r="R2684" i="6"/>
  <c r="R2685" i="6"/>
  <c r="R2686" i="6"/>
  <c r="R2687" i="6"/>
  <c r="R2688" i="6"/>
  <c r="R2689" i="6"/>
  <c r="R2690" i="6"/>
  <c r="R2691" i="6"/>
  <c r="R2692" i="6"/>
  <c r="R2693" i="6"/>
  <c r="R2694" i="6"/>
  <c r="R2695" i="6"/>
  <c r="R2696" i="6"/>
  <c r="R2697" i="6"/>
  <c r="R2698" i="6"/>
  <c r="R2699" i="6"/>
  <c r="R2700" i="6"/>
  <c r="R2701" i="6"/>
  <c r="R2702" i="6"/>
  <c r="R2703" i="6"/>
  <c r="R2704" i="6"/>
  <c r="R2705" i="6"/>
  <c r="R2706" i="6"/>
  <c r="R2707" i="6"/>
  <c r="R2708" i="6"/>
  <c r="R2709" i="6"/>
  <c r="R2710" i="6"/>
  <c r="R2711" i="6"/>
  <c r="R2712" i="6"/>
  <c r="R2713" i="6"/>
  <c r="R2714" i="6"/>
  <c r="R2715" i="6"/>
  <c r="R2716" i="6"/>
  <c r="R2717" i="6"/>
  <c r="R2718" i="6"/>
  <c r="R2719" i="6"/>
  <c r="R2720" i="6"/>
  <c r="R2721" i="6"/>
  <c r="R2722" i="6"/>
  <c r="R2723" i="6"/>
  <c r="R2724" i="6"/>
  <c r="R2725" i="6"/>
  <c r="R2726" i="6"/>
  <c r="R2727" i="6"/>
  <c r="R2728" i="6"/>
  <c r="R2729" i="6"/>
  <c r="R2730" i="6"/>
  <c r="R2731" i="6"/>
  <c r="R2732" i="6"/>
  <c r="R2733" i="6"/>
  <c r="R2734" i="6"/>
  <c r="R2735" i="6"/>
  <c r="R2736" i="6"/>
  <c r="R2737" i="6"/>
  <c r="R2738" i="6"/>
  <c r="R2739" i="6"/>
  <c r="R2740" i="6"/>
  <c r="R2741" i="6"/>
  <c r="R2742" i="6"/>
  <c r="R2743" i="6"/>
  <c r="R2744" i="6"/>
  <c r="R2745" i="6"/>
  <c r="R2746" i="6"/>
  <c r="R2747" i="6"/>
  <c r="R2748" i="6"/>
  <c r="R2749" i="6"/>
  <c r="R2750" i="6"/>
  <c r="R2751" i="6"/>
  <c r="R2752" i="6"/>
  <c r="R2753" i="6"/>
  <c r="R2754" i="6"/>
  <c r="R2755" i="6"/>
  <c r="R2756" i="6"/>
  <c r="R2757" i="6"/>
  <c r="R2758" i="6"/>
  <c r="R2759" i="6"/>
  <c r="R2760" i="6"/>
  <c r="R2761" i="6"/>
  <c r="R2762" i="6"/>
  <c r="R2763" i="6"/>
  <c r="R2764" i="6"/>
  <c r="R2765" i="6"/>
  <c r="R2766" i="6"/>
  <c r="R2767" i="6"/>
  <c r="R2768" i="6"/>
  <c r="R2769" i="6"/>
  <c r="R2770" i="6"/>
  <c r="R2771" i="6"/>
  <c r="R2772" i="6"/>
  <c r="R2773" i="6"/>
  <c r="R2774" i="6"/>
  <c r="R2775" i="6"/>
  <c r="R2776" i="6"/>
  <c r="R2777" i="6"/>
  <c r="R2778" i="6"/>
  <c r="R2779" i="6"/>
  <c r="R2780" i="6"/>
  <c r="R2781" i="6"/>
  <c r="R2782" i="6"/>
  <c r="R2783" i="6"/>
  <c r="R2784" i="6"/>
  <c r="R2785" i="6"/>
  <c r="R2786" i="6"/>
  <c r="R2787" i="6"/>
  <c r="R2788" i="6"/>
  <c r="R2789" i="6"/>
  <c r="R2790" i="6"/>
  <c r="R2791" i="6"/>
  <c r="R2792" i="6"/>
  <c r="R2793" i="6"/>
  <c r="R2794" i="6"/>
  <c r="R2795" i="6"/>
  <c r="R2796" i="6"/>
  <c r="R2797" i="6"/>
  <c r="R2798" i="6"/>
  <c r="R2799" i="6"/>
  <c r="R2800" i="6"/>
  <c r="R2801" i="6"/>
  <c r="R2802" i="6"/>
  <c r="R2803" i="6"/>
  <c r="R2804" i="6"/>
  <c r="R2805" i="6"/>
  <c r="R2806" i="6"/>
  <c r="R2807" i="6"/>
  <c r="R2808" i="6"/>
  <c r="R2809" i="6"/>
  <c r="R2810" i="6"/>
  <c r="R2811" i="6"/>
  <c r="R2812" i="6"/>
  <c r="R2813" i="6"/>
  <c r="R2814" i="6"/>
  <c r="R2815" i="6"/>
  <c r="R2816" i="6"/>
  <c r="R2817" i="6"/>
  <c r="R2818" i="6"/>
  <c r="R2819" i="6"/>
  <c r="R2820" i="6"/>
  <c r="R2821" i="6"/>
  <c r="R2822" i="6"/>
  <c r="R2823" i="6"/>
  <c r="R2824" i="6"/>
  <c r="R2825" i="6"/>
  <c r="R2826" i="6"/>
  <c r="R2827" i="6"/>
  <c r="R2828" i="6"/>
  <c r="R2829" i="6"/>
  <c r="R2830" i="6"/>
  <c r="R2831" i="6"/>
  <c r="R2832" i="6"/>
  <c r="R2833" i="6"/>
  <c r="R2834" i="6"/>
  <c r="R2835" i="6"/>
  <c r="R2836" i="6"/>
  <c r="R2837" i="6"/>
  <c r="R2838" i="6"/>
  <c r="R2839" i="6"/>
  <c r="R2840" i="6"/>
  <c r="R2841" i="6"/>
  <c r="R2842" i="6"/>
  <c r="R2843" i="6"/>
  <c r="R2844" i="6"/>
  <c r="R2845" i="6"/>
  <c r="R2846" i="6"/>
  <c r="R2847" i="6"/>
  <c r="R2848" i="6"/>
  <c r="R2849" i="6"/>
  <c r="R2850" i="6"/>
  <c r="R2851" i="6"/>
  <c r="R2852" i="6"/>
  <c r="R2853" i="6"/>
  <c r="R2854" i="6"/>
  <c r="R2855" i="6"/>
  <c r="R2856" i="6"/>
  <c r="R2857" i="6"/>
  <c r="R2858" i="6"/>
  <c r="R2859" i="6"/>
  <c r="R2860" i="6"/>
  <c r="R2861" i="6"/>
  <c r="R2862" i="6"/>
  <c r="R2863" i="6"/>
  <c r="R2864" i="6"/>
  <c r="R2865" i="6"/>
  <c r="R2866" i="6"/>
  <c r="R2867" i="6"/>
  <c r="R2868" i="6"/>
  <c r="R2869" i="6"/>
  <c r="R2870" i="6"/>
  <c r="R2871" i="6"/>
  <c r="R2872" i="6"/>
  <c r="R2873" i="6"/>
  <c r="R2874" i="6"/>
  <c r="R2875" i="6"/>
  <c r="R2876" i="6"/>
  <c r="R2877" i="6"/>
  <c r="R2878" i="6"/>
  <c r="R2879" i="6"/>
  <c r="R2880" i="6"/>
  <c r="R2881" i="6"/>
  <c r="R2882" i="6"/>
  <c r="R2883" i="6"/>
  <c r="R2884" i="6"/>
  <c r="R2885" i="6"/>
  <c r="R2886" i="6"/>
  <c r="R2887" i="6"/>
  <c r="R2888" i="6"/>
  <c r="R2889" i="6"/>
  <c r="R2890" i="6"/>
  <c r="R2891" i="6"/>
  <c r="R2892" i="6"/>
  <c r="R2893" i="6"/>
  <c r="R2894" i="6"/>
  <c r="R2895" i="6"/>
  <c r="R2896" i="6"/>
  <c r="R2897" i="6"/>
  <c r="R2898" i="6"/>
  <c r="R2899" i="6"/>
  <c r="R2900" i="6"/>
  <c r="R2901" i="6"/>
  <c r="R2902" i="6"/>
  <c r="R2903" i="6"/>
  <c r="R2904" i="6"/>
  <c r="R2905" i="6"/>
  <c r="R2906" i="6"/>
  <c r="R2907" i="6"/>
  <c r="R2908" i="6"/>
  <c r="R2909" i="6"/>
  <c r="R2910" i="6"/>
  <c r="R2911" i="6"/>
  <c r="R2912" i="6"/>
  <c r="R2913" i="6"/>
  <c r="R2914" i="6"/>
  <c r="R2915" i="6"/>
  <c r="R2916" i="6"/>
  <c r="R2917" i="6"/>
  <c r="R2918" i="6"/>
  <c r="R2919" i="6"/>
  <c r="R2920" i="6"/>
  <c r="R2921" i="6"/>
  <c r="R2922" i="6"/>
  <c r="R2923" i="6"/>
  <c r="R2924" i="6"/>
  <c r="R2925" i="6"/>
  <c r="R2926" i="6"/>
  <c r="R2927" i="6"/>
  <c r="R2928" i="6"/>
  <c r="R2929" i="6"/>
  <c r="R2930" i="6"/>
  <c r="R2931" i="6"/>
  <c r="R2932" i="6"/>
  <c r="R2933" i="6"/>
  <c r="R2934" i="6"/>
  <c r="R2935" i="6"/>
  <c r="R2936" i="6"/>
  <c r="R2937" i="6"/>
  <c r="R2938" i="6"/>
  <c r="R2939" i="6"/>
  <c r="R2940" i="6"/>
  <c r="R2941" i="6"/>
  <c r="R2942" i="6"/>
  <c r="R2943" i="6"/>
  <c r="R2944" i="6"/>
  <c r="R2945" i="6"/>
  <c r="R2946" i="6"/>
  <c r="R2947" i="6"/>
  <c r="R2948" i="6"/>
  <c r="R2949" i="6"/>
  <c r="R2950" i="6"/>
  <c r="R2951" i="6"/>
  <c r="R2952" i="6"/>
  <c r="R2953" i="6"/>
  <c r="R2954" i="6"/>
  <c r="R2955" i="6"/>
  <c r="R2956" i="6"/>
  <c r="R2957" i="6"/>
  <c r="R2958" i="6"/>
  <c r="R2959" i="6"/>
  <c r="R2960" i="6"/>
  <c r="R2961" i="6"/>
  <c r="R2962" i="6"/>
  <c r="R2963" i="6"/>
  <c r="R2964" i="6"/>
  <c r="R2965" i="6"/>
  <c r="R2966" i="6"/>
  <c r="R2967" i="6"/>
  <c r="R2968" i="6"/>
  <c r="R2969" i="6"/>
  <c r="R2970" i="6"/>
  <c r="R2971" i="6"/>
  <c r="R2972" i="6"/>
  <c r="R2973" i="6"/>
  <c r="R2974" i="6"/>
  <c r="R2975" i="6"/>
  <c r="R2976" i="6"/>
  <c r="R2977" i="6"/>
  <c r="R2978" i="6"/>
  <c r="R2979" i="6"/>
  <c r="R2980" i="6"/>
  <c r="R2981" i="6"/>
  <c r="R2982" i="6"/>
  <c r="R2983" i="6"/>
  <c r="R2984" i="6"/>
  <c r="R2985" i="6"/>
  <c r="R2986" i="6"/>
  <c r="R2987" i="6"/>
  <c r="R2988" i="6"/>
  <c r="R2989" i="6"/>
  <c r="R2990" i="6"/>
  <c r="R2991" i="6"/>
  <c r="R2992" i="6"/>
  <c r="R2993" i="6"/>
  <c r="R2994" i="6"/>
  <c r="R2995" i="6"/>
  <c r="R2996" i="6"/>
  <c r="R2997" i="6"/>
  <c r="R2998" i="6"/>
  <c r="R2999" i="6"/>
  <c r="R3000" i="6"/>
  <c r="R3001" i="6"/>
  <c r="R3002" i="6"/>
  <c r="R3003" i="6"/>
  <c r="R3004" i="6"/>
  <c r="R3005" i="6"/>
  <c r="R3006" i="6"/>
  <c r="R3007" i="6"/>
  <c r="R3008" i="6"/>
  <c r="R3009" i="6"/>
  <c r="R3010" i="6"/>
  <c r="R3011" i="6"/>
  <c r="R3012" i="6"/>
  <c r="R3013" i="6"/>
  <c r="R3014" i="6"/>
  <c r="R3015" i="6"/>
  <c r="R3016" i="6"/>
  <c r="R3017" i="6"/>
  <c r="R3018" i="6"/>
  <c r="R3019" i="6"/>
  <c r="R3020" i="6"/>
  <c r="R3021" i="6"/>
  <c r="R3022" i="6"/>
  <c r="R3023" i="6"/>
  <c r="R3024" i="6"/>
  <c r="R3025" i="6"/>
  <c r="R3026" i="6"/>
  <c r="R3027" i="6"/>
  <c r="R3028" i="6"/>
  <c r="R3029" i="6"/>
  <c r="R3030" i="6"/>
  <c r="R3031" i="6"/>
  <c r="R3032" i="6"/>
  <c r="R3033" i="6"/>
  <c r="R3034" i="6"/>
  <c r="R3035" i="6"/>
  <c r="R3036" i="6"/>
  <c r="R3037" i="6"/>
  <c r="R3038" i="6"/>
  <c r="R3039" i="6"/>
  <c r="R3040" i="6"/>
  <c r="R3041" i="6"/>
  <c r="R3042" i="6"/>
  <c r="R3043" i="6"/>
  <c r="R3044" i="6"/>
  <c r="R3045" i="6"/>
  <c r="R3046" i="6"/>
  <c r="R3047" i="6"/>
  <c r="R3048" i="6"/>
  <c r="R3049" i="6"/>
  <c r="R3050" i="6"/>
  <c r="R3051" i="6"/>
  <c r="R3052" i="6"/>
  <c r="R3053" i="6"/>
  <c r="R3054" i="6"/>
  <c r="R3055" i="6"/>
  <c r="R3056" i="6"/>
  <c r="R3057" i="6"/>
  <c r="R3058" i="6"/>
  <c r="R3059" i="6"/>
  <c r="R3060" i="6"/>
  <c r="R3061" i="6"/>
  <c r="R3062" i="6"/>
  <c r="R3063" i="6"/>
  <c r="R3064" i="6"/>
  <c r="R3065" i="6"/>
  <c r="R3066" i="6"/>
  <c r="R3067" i="6"/>
  <c r="R3068" i="6"/>
  <c r="R3069" i="6"/>
  <c r="R3070" i="6"/>
  <c r="R3071" i="6"/>
  <c r="R3072" i="6"/>
  <c r="R3073" i="6"/>
  <c r="R3074" i="6"/>
  <c r="R3075" i="6"/>
  <c r="R3076" i="6"/>
  <c r="R3077" i="6"/>
  <c r="R3078" i="6"/>
  <c r="R3079" i="6"/>
  <c r="R3080" i="6"/>
  <c r="R3081" i="6"/>
  <c r="R3082" i="6"/>
  <c r="R3083" i="6"/>
  <c r="R3084" i="6"/>
  <c r="R3085" i="6"/>
  <c r="R3086" i="6"/>
  <c r="R3087" i="6"/>
  <c r="R3088" i="6"/>
  <c r="R3089" i="6"/>
  <c r="R3090" i="6"/>
  <c r="R3091" i="6"/>
  <c r="R3092" i="6"/>
  <c r="R3093" i="6"/>
  <c r="R3094" i="6"/>
  <c r="R3095" i="6"/>
  <c r="R3096" i="6"/>
  <c r="R3097" i="6"/>
  <c r="R3098" i="6"/>
  <c r="R3099" i="6"/>
  <c r="R3100" i="6"/>
  <c r="R3101" i="6"/>
  <c r="R3102" i="6"/>
  <c r="R3103" i="6"/>
  <c r="R3104" i="6"/>
  <c r="R3105" i="6"/>
  <c r="R3106" i="6"/>
  <c r="R3107" i="6"/>
  <c r="R3108" i="6"/>
  <c r="R3109" i="6"/>
  <c r="R3110" i="6"/>
  <c r="R3111" i="6"/>
  <c r="R3112" i="6"/>
  <c r="R3113" i="6"/>
  <c r="R3114" i="6"/>
  <c r="R3115" i="6"/>
  <c r="R3116" i="6"/>
  <c r="R3117" i="6"/>
  <c r="R3118" i="6"/>
  <c r="R3119" i="6"/>
  <c r="R3120" i="6"/>
  <c r="R3121" i="6"/>
  <c r="R3122" i="6"/>
  <c r="R3123" i="6"/>
  <c r="R3124" i="6"/>
  <c r="R3125" i="6"/>
  <c r="R3126" i="6"/>
  <c r="R3127" i="6"/>
  <c r="R3128" i="6"/>
  <c r="R3129" i="6"/>
  <c r="R3130" i="6"/>
  <c r="R3131" i="6"/>
  <c r="R3132" i="6"/>
  <c r="R3133" i="6"/>
  <c r="R3134" i="6"/>
  <c r="R3135" i="6"/>
  <c r="R3136" i="6"/>
  <c r="R3137" i="6"/>
  <c r="R3138" i="6"/>
  <c r="R3139" i="6"/>
  <c r="R3140" i="6"/>
  <c r="R3141" i="6"/>
  <c r="R3142" i="6"/>
  <c r="R3143" i="6"/>
  <c r="R3144" i="6"/>
  <c r="R3145" i="6"/>
  <c r="R3146" i="6"/>
  <c r="R3147" i="6"/>
  <c r="R3148" i="6"/>
  <c r="R3149" i="6"/>
  <c r="R3150" i="6"/>
  <c r="R3151" i="6"/>
  <c r="R3152" i="6"/>
  <c r="R3153" i="6"/>
  <c r="R3154" i="6"/>
  <c r="R3155" i="6"/>
  <c r="R3156" i="6"/>
  <c r="R3157" i="6"/>
  <c r="R3158" i="6"/>
  <c r="R3159" i="6"/>
  <c r="R3160" i="6"/>
  <c r="R3161" i="6"/>
  <c r="R3162" i="6"/>
  <c r="R3163" i="6"/>
  <c r="R3164" i="6"/>
  <c r="R3165" i="6"/>
  <c r="R3166" i="6"/>
  <c r="R3167" i="6"/>
  <c r="R3168" i="6"/>
  <c r="R3169" i="6"/>
  <c r="R3170" i="6"/>
  <c r="R3171" i="6"/>
  <c r="R3172" i="6"/>
  <c r="R3173" i="6"/>
  <c r="R3174" i="6"/>
  <c r="R3175" i="6"/>
  <c r="R3176" i="6"/>
  <c r="R3177" i="6"/>
  <c r="R3178" i="6"/>
  <c r="R3179" i="6"/>
  <c r="R3180" i="6"/>
  <c r="R3181" i="6"/>
  <c r="R3182" i="6"/>
  <c r="R3183" i="6"/>
  <c r="R3184" i="6"/>
  <c r="R3185" i="6"/>
  <c r="R3186" i="6"/>
  <c r="R3187" i="6"/>
  <c r="R3188" i="6"/>
  <c r="R3189" i="6"/>
  <c r="R3190" i="6"/>
  <c r="R3191" i="6"/>
  <c r="R3192" i="6"/>
  <c r="R3193" i="6"/>
  <c r="R3194" i="6"/>
  <c r="R3195" i="6"/>
  <c r="R3196" i="6"/>
  <c r="R3197" i="6"/>
  <c r="R3198" i="6"/>
  <c r="R3199" i="6"/>
  <c r="R3200" i="6"/>
  <c r="R3201" i="6"/>
  <c r="R3202" i="6"/>
  <c r="R3203" i="6"/>
  <c r="R3204" i="6"/>
  <c r="R3205" i="6"/>
  <c r="R3206" i="6"/>
  <c r="R3207" i="6"/>
  <c r="R3208" i="6"/>
  <c r="R3209" i="6"/>
  <c r="R3210" i="6"/>
  <c r="R3211" i="6"/>
  <c r="R3212" i="6"/>
  <c r="R3213" i="6"/>
  <c r="R3214" i="6"/>
  <c r="R3215" i="6"/>
  <c r="R3216" i="6"/>
  <c r="R3217" i="6"/>
  <c r="R3218" i="6"/>
  <c r="R3219" i="6"/>
  <c r="R3220" i="6"/>
  <c r="R3221" i="6"/>
  <c r="R3222" i="6"/>
  <c r="R3223" i="6"/>
  <c r="R3224" i="6"/>
  <c r="R3225" i="6"/>
  <c r="R3226" i="6"/>
  <c r="R3227" i="6"/>
  <c r="R3228" i="6"/>
  <c r="R3229" i="6"/>
  <c r="R3230" i="6"/>
  <c r="R3231" i="6"/>
  <c r="R3232" i="6"/>
  <c r="R3233" i="6"/>
  <c r="R3234" i="6"/>
  <c r="R3235" i="6"/>
  <c r="R3236" i="6"/>
  <c r="R3237" i="6"/>
  <c r="R3238" i="6"/>
  <c r="R3239" i="6"/>
  <c r="R3240" i="6"/>
  <c r="R3241" i="6"/>
  <c r="R3242" i="6"/>
  <c r="R3243" i="6"/>
  <c r="R3244" i="6"/>
  <c r="R3245" i="6"/>
  <c r="R3246" i="6"/>
  <c r="R3247" i="6"/>
  <c r="R3248" i="6"/>
  <c r="R3249" i="6"/>
  <c r="R3250" i="6"/>
  <c r="R3251" i="6"/>
  <c r="R3252" i="6"/>
  <c r="R3253" i="6"/>
  <c r="R3254" i="6"/>
  <c r="R3255" i="6"/>
  <c r="R3256" i="6"/>
  <c r="R3257" i="6"/>
  <c r="R3258" i="6"/>
  <c r="R3259" i="6"/>
  <c r="R3260" i="6"/>
  <c r="R3261" i="6"/>
  <c r="R3262" i="6"/>
  <c r="R3263" i="6"/>
  <c r="R3264" i="6"/>
  <c r="R3265" i="6"/>
  <c r="R3266" i="6"/>
  <c r="R3267" i="6"/>
  <c r="R3268" i="6"/>
  <c r="R3269" i="6"/>
  <c r="R3270" i="6"/>
  <c r="R3271" i="6"/>
  <c r="R3272" i="6"/>
  <c r="R3273" i="6"/>
  <c r="R3274" i="6"/>
  <c r="R3275" i="6"/>
  <c r="R3276" i="6"/>
  <c r="R3277" i="6"/>
  <c r="R3278" i="6"/>
  <c r="R3279" i="6"/>
  <c r="R3280" i="6"/>
  <c r="R3281" i="6"/>
  <c r="R3282" i="6"/>
  <c r="R3283" i="6"/>
  <c r="R3284" i="6"/>
  <c r="R3285" i="6"/>
  <c r="R3286" i="6"/>
  <c r="R3287" i="6"/>
  <c r="R3288" i="6"/>
  <c r="R3289" i="6"/>
  <c r="R3290" i="6"/>
  <c r="R3291" i="6"/>
  <c r="R3292" i="6"/>
  <c r="R3293" i="6"/>
  <c r="R3294" i="6"/>
  <c r="R3295" i="6"/>
  <c r="R3296" i="6"/>
  <c r="R3297" i="6"/>
  <c r="R3298" i="6"/>
  <c r="R3299" i="6"/>
  <c r="R3300" i="6"/>
  <c r="R3301" i="6"/>
  <c r="R3302" i="6"/>
  <c r="R3303" i="6"/>
  <c r="R3304" i="6"/>
  <c r="R3305" i="6"/>
  <c r="R3306" i="6"/>
  <c r="R3307" i="6"/>
  <c r="R3308" i="6"/>
  <c r="R3309" i="6"/>
  <c r="R3310" i="6"/>
  <c r="R3311" i="6"/>
  <c r="R3312" i="6"/>
  <c r="R3313" i="6"/>
  <c r="R3314" i="6"/>
  <c r="R3315" i="6"/>
  <c r="R3316" i="6"/>
  <c r="R3317" i="6"/>
  <c r="R3318" i="6"/>
  <c r="R3319" i="6"/>
  <c r="R3320" i="6"/>
  <c r="R3321" i="6"/>
  <c r="R3322" i="6"/>
  <c r="R3323" i="6"/>
  <c r="R3324" i="6"/>
  <c r="R3325" i="6"/>
  <c r="R3326" i="6"/>
  <c r="R3327" i="6"/>
  <c r="R3328" i="6"/>
  <c r="R3329" i="6"/>
  <c r="R3330" i="6"/>
  <c r="R3331" i="6"/>
  <c r="R3332" i="6"/>
  <c r="R3333" i="6"/>
  <c r="R3334" i="6"/>
  <c r="R3335" i="6"/>
  <c r="R3336" i="6"/>
  <c r="R3337" i="6"/>
  <c r="R3338" i="6"/>
  <c r="R3339" i="6"/>
  <c r="R3340" i="6"/>
  <c r="R3341" i="6"/>
  <c r="R3342" i="6"/>
  <c r="R3343" i="6"/>
  <c r="R3344" i="6"/>
  <c r="R3345" i="6"/>
  <c r="R3346" i="6"/>
  <c r="R3347" i="6"/>
  <c r="R3348" i="6"/>
  <c r="R3349" i="6"/>
  <c r="R3350" i="6"/>
  <c r="R3351" i="6"/>
  <c r="R3352" i="6"/>
  <c r="R3353" i="6"/>
  <c r="R3354" i="6"/>
  <c r="R3355" i="6"/>
  <c r="R3356" i="6"/>
  <c r="R3357" i="6"/>
  <c r="R3358" i="6"/>
  <c r="R3359" i="6"/>
  <c r="R3360" i="6"/>
  <c r="R3361" i="6"/>
  <c r="R3362" i="6"/>
  <c r="R3363" i="6"/>
  <c r="R3364" i="6"/>
  <c r="R3365" i="6"/>
  <c r="R3366" i="6"/>
  <c r="R3367" i="6"/>
  <c r="R3368" i="6"/>
  <c r="R3369" i="6"/>
  <c r="R3370" i="6"/>
  <c r="R3371" i="6"/>
  <c r="R3372" i="6"/>
  <c r="R3373" i="6"/>
  <c r="R3374" i="6"/>
  <c r="R3375" i="6"/>
  <c r="R3376" i="6"/>
  <c r="R3377" i="6"/>
  <c r="R3378" i="6"/>
  <c r="R3379" i="6"/>
  <c r="R3380" i="6"/>
  <c r="R3381" i="6"/>
  <c r="R3382" i="6"/>
  <c r="R3383" i="6"/>
  <c r="R3384" i="6"/>
  <c r="R3385" i="6"/>
  <c r="R3386" i="6"/>
  <c r="R3387" i="6"/>
  <c r="R3388" i="6"/>
  <c r="R3389" i="6"/>
  <c r="R3390" i="6"/>
  <c r="R3391" i="6"/>
  <c r="R3392" i="6"/>
  <c r="R3393" i="6"/>
  <c r="R3394" i="6"/>
  <c r="R3395" i="6"/>
  <c r="R3396" i="6"/>
  <c r="R3397" i="6"/>
  <c r="R3398" i="6"/>
  <c r="R3399" i="6"/>
  <c r="R3400" i="6"/>
  <c r="R3401" i="6"/>
  <c r="R3402" i="6"/>
  <c r="R3403" i="6"/>
  <c r="R3404" i="6"/>
  <c r="R3405" i="6"/>
  <c r="R3406" i="6"/>
  <c r="R3407" i="6"/>
  <c r="R3408" i="6"/>
  <c r="R3409" i="6"/>
  <c r="R3410" i="6"/>
  <c r="R3411" i="6"/>
  <c r="R3412" i="6"/>
  <c r="R3413" i="6"/>
  <c r="R3414" i="6"/>
  <c r="R3415" i="6"/>
  <c r="R3416" i="6"/>
  <c r="R3417" i="6"/>
  <c r="R3418" i="6"/>
  <c r="R3419" i="6"/>
  <c r="R3420" i="6"/>
  <c r="R3421" i="6"/>
  <c r="R3422" i="6"/>
  <c r="R3423" i="6"/>
  <c r="R3424" i="6"/>
  <c r="R3425" i="6"/>
  <c r="R3426" i="6"/>
  <c r="R3427" i="6"/>
  <c r="R3428" i="6"/>
  <c r="R3429" i="6"/>
  <c r="R3430" i="6"/>
  <c r="R3431" i="6"/>
  <c r="R3432" i="6"/>
  <c r="R3433" i="6"/>
  <c r="R3434" i="6"/>
  <c r="R3435" i="6"/>
  <c r="R3436" i="6"/>
  <c r="R3437" i="6"/>
  <c r="R3438" i="6"/>
  <c r="R3439" i="6"/>
  <c r="R3440" i="6"/>
  <c r="R3441" i="6"/>
  <c r="R3442" i="6"/>
  <c r="R3443" i="6"/>
  <c r="R3444" i="6"/>
  <c r="R3445" i="6"/>
  <c r="R3446" i="6"/>
  <c r="R3447" i="6"/>
  <c r="R3448" i="6"/>
  <c r="R3449" i="6"/>
  <c r="R3450" i="6"/>
  <c r="R3451" i="6"/>
  <c r="R3452" i="6"/>
  <c r="R3453" i="6"/>
  <c r="R3454" i="6"/>
  <c r="R3455" i="6"/>
  <c r="R3456" i="6"/>
  <c r="R3457" i="6"/>
  <c r="R3458" i="6"/>
  <c r="R3459" i="6"/>
  <c r="R3460" i="6"/>
  <c r="R3461" i="6"/>
  <c r="R3462" i="6"/>
  <c r="R3463" i="6"/>
  <c r="R3464" i="6"/>
  <c r="R3465" i="6"/>
  <c r="R3466" i="6"/>
  <c r="R3467" i="6"/>
  <c r="R3468" i="6"/>
  <c r="R3469" i="6"/>
  <c r="R3470" i="6"/>
  <c r="R3471" i="6"/>
  <c r="R3472" i="6"/>
  <c r="R3473" i="6"/>
  <c r="R3474" i="6"/>
  <c r="R3475" i="6"/>
  <c r="R3476" i="6"/>
  <c r="R3477" i="6"/>
  <c r="R3478" i="6"/>
  <c r="R3479" i="6"/>
  <c r="R3480" i="6"/>
  <c r="R3481" i="6"/>
  <c r="R3482" i="6"/>
  <c r="R3483" i="6"/>
  <c r="R3484" i="6"/>
  <c r="R3485" i="6"/>
  <c r="R3486" i="6"/>
  <c r="R3487" i="6"/>
  <c r="R3488" i="6"/>
  <c r="R3489" i="6"/>
  <c r="R3490" i="6"/>
  <c r="R3491" i="6"/>
  <c r="R3492" i="6"/>
  <c r="R3493" i="6"/>
  <c r="R3494" i="6"/>
  <c r="R3495" i="6"/>
  <c r="R3496" i="6"/>
  <c r="R3497" i="6"/>
  <c r="R3498" i="6"/>
  <c r="R3499" i="6"/>
  <c r="R3500" i="6"/>
  <c r="R3501" i="6"/>
  <c r="R3502" i="6"/>
  <c r="R3503" i="6"/>
  <c r="R3504" i="6"/>
  <c r="R3505" i="6"/>
  <c r="R3506" i="6"/>
  <c r="R3507" i="6"/>
  <c r="R3508" i="6"/>
  <c r="R3509" i="6"/>
  <c r="R3510" i="6"/>
  <c r="R3511" i="6"/>
  <c r="R3512" i="6"/>
  <c r="R3513" i="6"/>
  <c r="R3514" i="6"/>
  <c r="R3515" i="6"/>
  <c r="R3516" i="6"/>
  <c r="R3517" i="6"/>
  <c r="R3518" i="6"/>
  <c r="R3519" i="6"/>
  <c r="R3520" i="6"/>
  <c r="R3521" i="6"/>
  <c r="R3522" i="6"/>
  <c r="R3523" i="6"/>
  <c r="R3524" i="6"/>
  <c r="R3525" i="6"/>
  <c r="R3526" i="6"/>
  <c r="R3527" i="6"/>
  <c r="R3528" i="6"/>
  <c r="R3529" i="6"/>
  <c r="R3530" i="6"/>
  <c r="R3531" i="6"/>
  <c r="R3532" i="6"/>
  <c r="R3533" i="6"/>
  <c r="R3534" i="6"/>
  <c r="R3535" i="6"/>
  <c r="R3536" i="6"/>
  <c r="R3537" i="6"/>
  <c r="R3538" i="6"/>
  <c r="R3539" i="6"/>
  <c r="R3540" i="6"/>
  <c r="R3541" i="6"/>
  <c r="R3542" i="6"/>
  <c r="R3543" i="6"/>
  <c r="R3544" i="6"/>
  <c r="R3545" i="6"/>
  <c r="R3546" i="6"/>
  <c r="R3547" i="6"/>
  <c r="R3548" i="6"/>
  <c r="R3549" i="6"/>
  <c r="R3550" i="6"/>
  <c r="R3551" i="6"/>
  <c r="R3552" i="6"/>
  <c r="R3553" i="6"/>
  <c r="R3554" i="6"/>
  <c r="R3555" i="6"/>
  <c r="R3556" i="6"/>
  <c r="R3557" i="6"/>
  <c r="R3558" i="6"/>
  <c r="R3559" i="6"/>
  <c r="R3560" i="6"/>
  <c r="R3561" i="6"/>
  <c r="R3562" i="6"/>
  <c r="R3563" i="6"/>
  <c r="R3564" i="6"/>
  <c r="R3565" i="6"/>
  <c r="R3566" i="6"/>
  <c r="R3567" i="6"/>
  <c r="R3568" i="6"/>
  <c r="R3569" i="6"/>
  <c r="R3570" i="6"/>
  <c r="R3571" i="6"/>
  <c r="R3572" i="6"/>
  <c r="R3573" i="6"/>
  <c r="R3574" i="6"/>
  <c r="R3575" i="6"/>
  <c r="R3576" i="6"/>
  <c r="R3577" i="6"/>
  <c r="R3578" i="6"/>
  <c r="R3579" i="6"/>
  <c r="R3580" i="6"/>
  <c r="R3581" i="6"/>
  <c r="R3582" i="6"/>
  <c r="R3583" i="6"/>
  <c r="R3584" i="6"/>
  <c r="R3585" i="6"/>
  <c r="R3586" i="6"/>
  <c r="R3587" i="6"/>
  <c r="R3588" i="6"/>
  <c r="R3589" i="6"/>
  <c r="R3590" i="6"/>
  <c r="R3591" i="6"/>
  <c r="R3592" i="6"/>
  <c r="R3593" i="6"/>
  <c r="R3594" i="6"/>
  <c r="R3595" i="6"/>
  <c r="R3596" i="6"/>
  <c r="R3597" i="6"/>
  <c r="R3598" i="6"/>
  <c r="R3599" i="6"/>
  <c r="R3600" i="6"/>
  <c r="R3601" i="6"/>
  <c r="R3602" i="6"/>
  <c r="R3603" i="6"/>
  <c r="R3604" i="6"/>
  <c r="R3605" i="6"/>
  <c r="R3606" i="6"/>
  <c r="R3607" i="6"/>
  <c r="R3608" i="6"/>
  <c r="R3609" i="6"/>
  <c r="R3610" i="6"/>
  <c r="R3611" i="6"/>
  <c r="R3612" i="6"/>
  <c r="R3613" i="6"/>
  <c r="R3614" i="6"/>
  <c r="R3615" i="6"/>
  <c r="R3616" i="6"/>
  <c r="R3617" i="6"/>
  <c r="R3618" i="6"/>
  <c r="R3619" i="6"/>
  <c r="R3620" i="6"/>
  <c r="R3621" i="6"/>
  <c r="R3622" i="6"/>
  <c r="R3623" i="6"/>
  <c r="R3624" i="6"/>
  <c r="R3625" i="6"/>
  <c r="R3626" i="6"/>
  <c r="R3627" i="6"/>
  <c r="R3628" i="6"/>
  <c r="R3629" i="6"/>
  <c r="R3630" i="6"/>
  <c r="R3631" i="6"/>
  <c r="R3632" i="6"/>
  <c r="R3633" i="6"/>
  <c r="R3634" i="6"/>
  <c r="R3635" i="6"/>
  <c r="R3636" i="6"/>
  <c r="R3637" i="6"/>
  <c r="R3638" i="6"/>
  <c r="R3639" i="6"/>
  <c r="R3640" i="6"/>
  <c r="R3641" i="6"/>
  <c r="R3642" i="6"/>
  <c r="R3643" i="6"/>
  <c r="R3644" i="6"/>
  <c r="R3645" i="6"/>
  <c r="R3646" i="6"/>
  <c r="R3647" i="6"/>
  <c r="R3648" i="6"/>
  <c r="R3649" i="6"/>
  <c r="R3650" i="6"/>
  <c r="R3651" i="6"/>
  <c r="R3652" i="6"/>
  <c r="R3653" i="6"/>
  <c r="R3654" i="6"/>
  <c r="R3655" i="6"/>
  <c r="R3656" i="6"/>
  <c r="R3657" i="6"/>
  <c r="R3658" i="6"/>
  <c r="R3659" i="6"/>
  <c r="R3660" i="6"/>
  <c r="R3661" i="6"/>
  <c r="R3662" i="6"/>
  <c r="R3663" i="6"/>
  <c r="R3664" i="6"/>
  <c r="R3665" i="6"/>
  <c r="R3666" i="6"/>
  <c r="R3667" i="6"/>
  <c r="R3668" i="6"/>
  <c r="R3669" i="6"/>
  <c r="R3670" i="6"/>
  <c r="R3671" i="6"/>
  <c r="R3672" i="6"/>
  <c r="R3673" i="6"/>
  <c r="R3674" i="6"/>
  <c r="R3675" i="6"/>
  <c r="R3676" i="6"/>
  <c r="R3677" i="6"/>
  <c r="R3678" i="6"/>
  <c r="R3679" i="6"/>
  <c r="R3680" i="6"/>
  <c r="R3681" i="6"/>
  <c r="R3682" i="6"/>
  <c r="R3683" i="6"/>
  <c r="R3684" i="6"/>
  <c r="R3685" i="6"/>
  <c r="R3686" i="6"/>
  <c r="R3687" i="6"/>
  <c r="R3688" i="6"/>
  <c r="R3689" i="6"/>
  <c r="R3690" i="6"/>
  <c r="R3691" i="6"/>
  <c r="R3692" i="6"/>
  <c r="R3693" i="6"/>
  <c r="R3694" i="6"/>
  <c r="R3695" i="6"/>
  <c r="R3696" i="6"/>
  <c r="R3697" i="6"/>
  <c r="R3698" i="6"/>
  <c r="R3699" i="6"/>
  <c r="R3700" i="6"/>
  <c r="R3701" i="6"/>
  <c r="R3702" i="6"/>
  <c r="R3703" i="6"/>
  <c r="R3704" i="6"/>
  <c r="R3705" i="6"/>
  <c r="R3706" i="6"/>
  <c r="R3707" i="6"/>
  <c r="R3708" i="6"/>
  <c r="R3709" i="6"/>
  <c r="R3710" i="6"/>
  <c r="R3711" i="6"/>
  <c r="R3712" i="6"/>
  <c r="R3713" i="6"/>
  <c r="R3714" i="6"/>
  <c r="R3715" i="6"/>
  <c r="R3716" i="6"/>
  <c r="R3717" i="6"/>
  <c r="R3718" i="6"/>
  <c r="R3719" i="6"/>
  <c r="R3720" i="6"/>
  <c r="R3721" i="6"/>
  <c r="R3722" i="6"/>
  <c r="R3723" i="6"/>
  <c r="R3724" i="6"/>
  <c r="R3725" i="6"/>
  <c r="R3726" i="6"/>
  <c r="R3727" i="6"/>
  <c r="R3728" i="6"/>
  <c r="R3729" i="6"/>
  <c r="R3730" i="6"/>
  <c r="R3731" i="6"/>
  <c r="R3732" i="6"/>
  <c r="R3733" i="6"/>
  <c r="R3734" i="6"/>
  <c r="R3735" i="6"/>
  <c r="R3736" i="6"/>
  <c r="R3737" i="6"/>
  <c r="R3738" i="6"/>
  <c r="R3739" i="6"/>
  <c r="R3740" i="6"/>
  <c r="R3741" i="6"/>
  <c r="R3742" i="6"/>
  <c r="R3743" i="6"/>
  <c r="R3744" i="6"/>
  <c r="R3745" i="6"/>
  <c r="R3746" i="6"/>
  <c r="R3747" i="6"/>
  <c r="R3748" i="6"/>
  <c r="R3749" i="6"/>
  <c r="R3750" i="6"/>
  <c r="R3751" i="6"/>
  <c r="R3752" i="6"/>
  <c r="R3753" i="6"/>
  <c r="R3754" i="6"/>
  <c r="R3755" i="6"/>
  <c r="R3756" i="6"/>
  <c r="R3757" i="6"/>
  <c r="R3758" i="6"/>
  <c r="R3759" i="6"/>
  <c r="R3760" i="6"/>
  <c r="R3761" i="6"/>
  <c r="R3762" i="6"/>
  <c r="R3763" i="6"/>
  <c r="R3764" i="6"/>
  <c r="R3765" i="6"/>
  <c r="R3766" i="6"/>
  <c r="R3767" i="6"/>
  <c r="R3768" i="6"/>
  <c r="R3769" i="6"/>
  <c r="R3770" i="6"/>
  <c r="R3771" i="6"/>
  <c r="R3772" i="6"/>
  <c r="R3773" i="6"/>
  <c r="R3774" i="6"/>
  <c r="R3775" i="6"/>
  <c r="R3776" i="6"/>
  <c r="R3777" i="6"/>
  <c r="R3778" i="6"/>
  <c r="R3779" i="6"/>
  <c r="R3780" i="6"/>
  <c r="R3781" i="6"/>
  <c r="R3782" i="6"/>
  <c r="R3783" i="6"/>
  <c r="R3784" i="6"/>
  <c r="R3785" i="6"/>
  <c r="R3786" i="6"/>
  <c r="R3787" i="6"/>
  <c r="R3788" i="6"/>
  <c r="R3789" i="6"/>
  <c r="R3790" i="6"/>
  <c r="R3791" i="6"/>
  <c r="R3792" i="6"/>
  <c r="R3793" i="6"/>
  <c r="R3794" i="6"/>
  <c r="R3795" i="6"/>
  <c r="R3796" i="6"/>
  <c r="R3797" i="6"/>
  <c r="R3798" i="6"/>
  <c r="R3799" i="6"/>
  <c r="R3800" i="6"/>
  <c r="R3801" i="6"/>
  <c r="R3802" i="6"/>
  <c r="R3803" i="6"/>
  <c r="R3804" i="6"/>
  <c r="R3805" i="6"/>
  <c r="R3806" i="6"/>
  <c r="R3807" i="6"/>
  <c r="R3808" i="6"/>
  <c r="R3809" i="6"/>
  <c r="R3810" i="6"/>
  <c r="R3811" i="6"/>
  <c r="R3812" i="6"/>
  <c r="R3813" i="6"/>
  <c r="R3814" i="6"/>
  <c r="R3815" i="6"/>
  <c r="R3816" i="6"/>
  <c r="R3817" i="6"/>
  <c r="R3818" i="6"/>
  <c r="R3819" i="6"/>
  <c r="R3820" i="6"/>
  <c r="R3821" i="6"/>
  <c r="R3822" i="6"/>
  <c r="R3823" i="6"/>
  <c r="R3824" i="6"/>
  <c r="R3825" i="6"/>
  <c r="R3826" i="6"/>
  <c r="R3827" i="6"/>
  <c r="R3828" i="6"/>
  <c r="R3829" i="6"/>
  <c r="R3830" i="6"/>
  <c r="R3831" i="6"/>
  <c r="R3832" i="6"/>
  <c r="R3833" i="6"/>
  <c r="R3834" i="6"/>
  <c r="R3835" i="6"/>
  <c r="R3836" i="6"/>
  <c r="R3837" i="6"/>
  <c r="R3838" i="6"/>
  <c r="R3839" i="6"/>
  <c r="R3840" i="6"/>
  <c r="R3841" i="6"/>
  <c r="R3842" i="6"/>
  <c r="R3843" i="6"/>
  <c r="R3844" i="6"/>
  <c r="R3845" i="6"/>
  <c r="R3846" i="6"/>
  <c r="R3847" i="6"/>
  <c r="R3848" i="6"/>
  <c r="R3849" i="6"/>
  <c r="R3850" i="6"/>
  <c r="R3851" i="6"/>
  <c r="R3852" i="6"/>
  <c r="R3853" i="6"/>
  <c r="R3854" i="6"/>
  <c r="R3855" i="6"/>
  <c r="R3856" i="6"/>
  <c r="R3857" i="6"/>
  <c r="R3858" i="6"/>
  <c r="R3859" i="6"/>
  <c r="R3860" i="6"/>
  <c r="R3861" i="6"/>
  <c r="R3862" i="6"/>
  <c r="R3863" i="6"/>
  <c r="R3864" i="6"/>
  <c r="R3865" i="6"/>
  <c r="R3866" i="6"/>
  <c r="R3867" i="6"/>
  <c r="R3868" i="6"/>
  <c r="R3869" i="6"/>
  <c r="R3870" i="6"/>
  <c r="R3871" i="6"/>
  <c r="R3872" i="6"/>
  <c r="R3873" i="6"/>
  <c r="R3874" i="6"/>
  <c r="R3875" i="6"/>
  <c r="R3876" i="6"/>
  <c r="R3877" i="6"/>
  <c r="R3878" i="6"/>
  <c r="R3879" i="6"/>
  <c r="R3880" i="6"/>
  <c r="R3881" i="6"/>
  <c r="R3882" i="6"/>
  <c r="R3883" i="6"/>
  <c r="R3884" i="6"/>
  <c r="R3885" i="6"/>
  <c r="R3886" i="6"/>
  <c r="R3887" i="6"/>
  <c r="R3888" i="6"/>
  <c r="R3889" i="6"/>
  <c r="R3890" i="6"/>
  <c r="R3891" i="6"/>
  <c r="R3892" i="6"/>
  <c r="R3893" i="6"/>
  <c r="R3894" i="6"/>
  <c r="R3895" i="6"/>
  <c r="R3896" i="6"/>
  <c r="R3897" i="6"/>
  <c r="R3898" i="6"/>
  <c r="R3899" i="6"/>
  <c r="R3900" i="6"/>
  <c r="R3901" i="6"/>
  <c r="R3902" i="6"/>
  <c r="R3903" i="6"/>
  <c r="R3904" i="6"/>
  <c r="R3905" i="6"/>
  <c r="R3906" i="6"/>
  <c r="R3907" i="6"/>
  <c r="R3908" i="6"/>
  <c r="R3909" i="6"/>
  <c r="R3910" i="6"/>
  <c r="R3911" i="6"/>
  <c r="R3912" i="6"/>
  <c r="R3913" i="6"/>
  <c r="R3914" i="6"/>
  <c r="R3915" i="6"/>
  <c r="R3916" i="6"/>
  <c r="R3917" i="6"/>
  <c r="R3918" i="6"/>
  <c r="R3919" i="6"/>
  <c r="R3920" i="6"/>
  <c r="R3921" i="6"/>
  <c r="R3922" i="6"/>
  <c r="R3923" i="6"/>
  <c r="R3924" i="6"/>
  <c r="R3925" i="6"/>
  <c r="R3926" i="6"/>
  <c r="R3927" i="6"/>
  <c r="R3928" i="6"/>
  <c r="R3929" i="6"/>
  <c r="R3930" i="6"/>
  <c r="R3931" i="6"/>
  <c r="R3932" i="6"/>
  <c r="R3933" i="6"/>
  <c r="R3934" i="6"/>
  <c r="R3935" i="6"/>
  <c r="R3936" i="6"/>
  <c r="R3937" i="6"/>
  <c r="R3938" i="6"/>
  <c r="R3939" i="6"/>
  <c r="R3940" i="6"/>
  <c r="R3941" i="6"/>
  <c r="R3942" i="6"/>
  <c r="R3943" i="6"/>
  <c r="R3944" i="6"/>
  <c r="R3945" i="6"/>
  <c r="R3946" i="6"/>
  <c r="R3947" i="6"/>
  <c r="R3948" i="6"/>
  <c r="R3949" i="6"/>
  <c r="R3950" i="6"/>
  <c r="R3951" i="6"/>
  <c r="R3952" i="6"/>
  <c r="R3953" i="6"/>
  <c r="R3954" i="6"/>
  <c r="R3955" i="6"/>
  <c r="R3956" i="6"/>
  <c r="R3957" i="6"/>
  <c r="R3958" i="6"/>
  <c r="R3959" i="6"/>
  <c r="R3960" i="6"/>
  <c r="R3961" i="6"/>
  <c r="R3962" i="6"/>
  <c r="R3963" i="6"/>
  <c r="R3964" i="6"/>
  <c r="R3965" i="6"/>
  <c r="R3966" i="6"/>
  <c r="R3967" i="6"/>
  <c r="R3968" i="6"/>
  <c r="R3969" i="6"/>
  <c r="R3970" i="6"/>
  <c r="R3971" i="6"/>
  <c r="R3972" i="6"/>
  <c r="R3973" i="6"/>
  <c r="R3974" i="6"/>
  <c r="R3975" i="6"/>
  <c r="R3976" i="6"/>
  <c r="R3977" i="6"/>
  <c r="R3978" i="6"/>
  <c r="R3979" i="6"/>
  <c r="R3980" i="6"/>
  <c r="R3981" i="6"/>
  <c r="R3982" i="6"/>
  <c r="R3983" i="6"/>
  <c r="R3984" i="6"/>
  <c r="R3985" i="6"/>
  <c r="R3986" i="6"/>
  <c r="R3987" i="6"/>
  <c r="R3988" i="6"/>
  <c r="R3989" i="6"/>
  <c r="R3990" i="6"/>
  <c r="R3991" i="6"/>
  <c r="R3992" i="6"/>
  <c r="R3993" i="6"/>
  <c r="R3994" i="6"/>
  <c r="R3995" i="6"/>
  <c r="R3996" i="6"/>
  <c r="R3997" i="6"/>
  <c r="R3998" i="6"/>
  <c r="R3999" i="6"/>
  <c r="R4000" i="6"/>
  <c r="R4001" i="6"/>
  <c r="R4002" i="6"/>
  <c r="R4003" i="6"/>
  <c r="R4004" i="6"/>
  <c r="R4005" i="6"/>
  <c r="R4006" i="6"/>
  <c r="R4007" i="6"/>
  <c r="R4008" i="6"/>
  <c r="R4009" i="6"/>
  <c r="R4010" i="6"/>
  <c r="R4011" i="6"/>
  <c r="R4012" i="6"/>
  <c r="R4013" i="6"/>
  <c r="R4014" i="6"/>
  <c r="R4015" i="6"/>
  <c r="R4016" i="6"/>
  <c r="R4017" i="6"/>
  <c r="R4018" i="6"/>
  <c r="R4019" i="6"/>
  <c r="R4020" i="6"/>
  <c r="R4021" i="6"/>
  <c r="R4022" i="6"/>
  <c r="R4023" i="6"/>
  <c r="R4024" i="6"/>
  <c r="R4025" i="6"/>
  <c r="R4026" i="6"/>
  <c r="R4027" i="6"/>
  <c r="R4028" i="6"/>
  <c r="R4029" i="6"/>
  <c r="R4030" i="6"/>
  <c r="R4031" i="6"/>
  <c r="R4032" i="6"/>
  <c r="R4033" i="6"/>
  <c r="R4034" i="6"/>
  <c r="R4035" i="6"/>
  <c r="R4036" i="6"/>
  <c r="R4037" i="6"/>
  <c r="R4038" i="6"/>
  <c r="R4039" i="6"/>
  <c r="R4040" i="6"/>
  <c r="R4041" i="6"/>
  <c r="R4042" i="6"/>
  <c r="R4043" i="6"/>
  <c r="R4044" i="6"/>
  <c r="R4045" i="6"/>
  <c r="R4046" i="6"/>
  <c r="R4047" i="6"/>
  <c r="R4048" i="6"/>
  <c r="R4049" i="6"/>
  <c r="R4050" i="6"/>
  <c r="R4051" i="6"/>
  <c r="R4052" i="6"/>
  <c r="R4053" i="6"/>
  <c r="R4054" i="6"/>
  <c r="R4055" i="6"/>
  <c r="R4056" i="6"/>
  <c r="R4057" i="6"/>
  <c r="R4058" i="6"/>
  <c r="R4059" i="6"/>
  <c r="R4060" i="6"/>
  <c r="R4061" i="6"/>
  <c r="R4062" i="6"/>
  <c r="R4063" i="6"/>
  <c r="R4064" i="6"/>
  <c r="R4065" i="6"/>
  <c r="R4066" i="6"/>
  <c r="R4067" i="6"/>
  <c r="R4068" i="6"/>
  <c r="R4069" i="6"/>
  <c r="R4070" i="6"/>
  <c r="R4071" i="6"/>
  <c r="R4072" i="6"/>
  <c r="R4073" i="6"/>
  <c r="R4074" i="6"/>
  <c r="R4075" i="6"/>
  <c r="R4076" i="6"/>
  <c r="R4077" i="6"/>
  <c r="R4078" i="6"/>
  <c r="R4079" i="6"/>
  <c r="R4080" i="6"/>
  <c r="R4081" i="6"/>
  <c r="R4082" i="6"/>
  <c r="R4083" i="6"/>
  <c r="R4084" i="6"/>
  <c r="R4085" i="6"/>
  <c r="R4086" i="6"/>
  <c r="R4087" i="6"/>
  <c r="R4088" i="6"/>
  <c r="R4089" i="6"/>
  <c r="R4090" i="6"/>
  <c r="R4091" i="6"/>
  <c r="R4092" i="6"/>
  <c r="R4093" i="6"/>
  <c r="R4094" i="6"/>
  <c r="R4095" i="6"/>
  <c r="R4096" i="6"/>
  <c r="R4097" i="6"/>
  <c r="R4098" i="6"/>
  <c r="R4099" i="6"/>
  <c r="R4100" i="6"/>
  <c r="R4101" i="6"/>
  <c r="R4102" i="6"/>
  <c r="R4103" i="6"/>
  <c r="R4104" i="6"/>
  <c r="R4105" i="6"/>
  <c r="R4106" i="6"/>
  <c r="R4107" i="6"/>
  <c r="R4108" i="6"/>
  <c r="R4109" i="6"/>
  <c r="R4110" i="6"/>
  <c r="R4111" i="6"/>
  <c r="R4112" i="6"/>
  <c r="R4113" i="6"/>
  <c r="R4114" i="6"/>
  <c r="R4115" i="6"/>
  <c r="R4116" i="6"/>
  <c r="R4117" i="6"/>
  <c r="R4118" i="6"/>
  <c r="R4119" i="6"/>
  <c r="R4120" i="6"/>
  <c r="R4121" i="6"/>
  <c r="R4122" i="6"/>
  <c r="R4123" i="6"/>
  <c r="R4124" i="6"/>
  <c r="R4125" i="6"/>
  <c r="R4126" i="6"/>
  <c r="R4127" i="6"/>
  <c r="R4128" i="6"/>
  <c r="R4129" i="6"/>
  <c r="R4130" i="6"/>
  <c r="R4131" i="6"/>
  <c r="R4132" i="6"/>
  <c r="R4133" i="6"/>
  <c r="R4134" i="6"/>
  <c r="R4135" i="6"/>
  <c r="R4136" i="6"/>
  <c r="R4137" i="6"/>
  <c r="R4138" i="6"/>
  <c r="R4139" i="6"/>
  <c r="R4140" i="6"/>
  <c r="R4141" i="6"/>
  <c r="R4142" i="6"/>
  <c r="R4143" i="6"/>
  <c r="R4144" i="6"/>
  <c r="R4145" i="6"/>
  <c r="R4146" i="6"/>
  <c r="R4147" i="6"/>
  <c r="R4148" i="6"/>
  <c r="R4149" i="6"/>
  <c r="R4150" i="6"/>
  <c r="R4151" i="6"/>
  <c r="R4152" i="6"/>
  <c r="R4153" i="6"/>
  <c r="R4154" i="6"/>
  <c r="R4155" i="6"/>
  <c r="R4156" i="6"/>
  <c r="R4157" i="6"/>
  <c r="R4158" i="6"/>
  <c r="R4159" i="6"/>
  <c r="R4160" i="6"/>
  <c r="R4161" i="6"/>
  <c r="R4162" i="6"/>
  <c r="R4163" i="6"/>
  <c r="R4164" i="6"/>
  <c r="R4165" i="6"/>
  <c r="R4166" i="6"/>
  <c r="R4167" i="6"/>
  <c r="R4168" i="6"/>
  <c r="R4169" i="6"/>
  <c r="R4170" i="6"/>
  <c r="R4171" i="6"/>
  <c r="R4172" i="6"/>
  <c r="R4173" i="6"/>
  <c r="R4174" i="6"/>
  <c r="R4175" i="6"/>
  <c r="R4176" i="6"/>
  <c r="R4177" i="6"/>
  <c r="R4178" i="6"/>
  <c r="R4179" i="6"/>
  <c r="R4180" i="6"/>
  <c r="R4181" i="6"/>
  <c r="R4182" i="6"/>
  <c r="R4183" i="6"/>
  <c r="R4184" i="6"/>
  <c r="R4185" i="6"/>
  <c r="R4186" i="6"/>
  <c r="R4187" i="6"/>
  <c r="R4188" i="6"/>
  <c r="R4189" i="6"/>
  <c r="R4190" i="6"/>
  <c r="R4191" i="6"/>
  <c r="R4192" i="6"/>
  <c r="R4193" i="6"/>
  <c r="R4194" i="6"/>
  <c r="R4195" i="6"/>
  <c r="R4196" i="6"/>
  <c r="R4197" i="6"/>
  <c r="R4198" i="6"/>
  <c r="R4199" i="6"/>
  <c r="R4200" i="6"/>
  <c r="R4201" i="6"/>
  <c r="R4202" i="6"/>
  <c r="R4203" i="6"/>
  <c r="R4204" i="6"/>
  <c r="R4205" i="6"/>
  <c r="R4206" i="6"/>
  <c r="R4207" i="6"/>
  <c r="R4208" i="6"/>
  <c r="R4209" i="6"/>
  <c r="R4210" i="6"/>
  <c r="R4211" i="6"/>
  <c r="R4212" i="6"/>
  <c r="R4213" i="6"/>
  <c r="R4214" i="6"/>
  <c r="R4215" i="6"/>
  <c r="R4216" i="6"/>
  <c r="R4217" i="6"/>
  <c r="R4218" i="6"/>
  <c r="R4219" i="6"/>
  <c r="R4220" i="6"/>
  <c r="R4221" i="6"/>
  <c r="R4222" i="6"/>
  <c r="R4223" i="6"/>
  <c r="R4224" i="6"/>
  <c r="R4225" i="6"/>
  <c r="R4226" i="6"/>
  <c r="R4227" i="6"/>
  <c r="R4228" i="6"/>
  <c r="R4229" i="6"/>
  <c r="R4230" i="6"/>
  <c r="R4231" i="6"/>
  <c r="R4232" i="6"/>
  <c r="R4233" i="6"/>
  <c r="R4234" i="6"/>
  <c r="R4235" i="6"/>
  <c r="R4236" i="6"/>
  <c r="R4237" i="6"/>
  <c r="R4238" i="6"/>
  <c r="R4239" i="6"/>
  <c r="R4240" i="6"/>
  <c r="R4241" i="6"/>
  <c r="R4242" i="6"/>
  <c r="R4243" i="6"/>
  <c r="R4244" i="6"/>
  <c r="R4245" i="6"/>
  <c r="R4246" i="6"/>
  <c r="R4247" i="6"/>
  <c r="R4248" i="6"/>
  <c r="R4249" i="6"/>
  <c r="R4250" i="6"/>
  <c r="R4251" i="6"/>
  <c r="R4252" i="6"/>
  <c r="R4253" i="6"/>
  <c r="R4254" i="6"/>
  <c r="R4255" i="6"/>
  <c r="R4256" i="6"/>
  <c r="R4257" i="6"/>
  <c r="R4258" i="6"/>
  <c r="R4259" i="6"/>
  <c r="R4260" i="6"/>
  <c r="R4261" i="6"/>
  <c r="R4262" i="6"/>
  <c r="R4263" i="6"/>
  <c r="R4264" i="6"/>
  <c r="R4265" i="6"/>
  <c r="R4266" i="6"/>
  <c r="R4267" i="6"/>
  <c r="R4268" i="6"/>
  <c r="R4269" i="6"/>
  <c r="R4270" i="6"/>
  <c r="R4271" i="6"/>
  <c r="R4272" i="6"/>
  <c r="R4273" i="6"/>
  <c r="R4274" i="6"/>
  <c r="R4275" i="6"/>
  <c r="R4276" i="6"/>
  <c r="R4277" i="6"/>
  <c r="R4278" i="6"/>
  <c r="R4279" i="6"/>
  <c r="R4280" i="6"/>
  <c r="R4281" i="6"/>
  <c r="R4282" i="6"/>
  <c r="R4283" i="6"/>
  <c r="R4284" i="6"/>
  <c r="R4285" i="6"/>
  <c r="R4286" i="6"/>
  <c r="R4287" i="6"/>
  <c r="R4288" i="6"/>
  <c r="R4289" i="6"/>
  <c r="R4290" i="6"/>
  <c r="R4291" i="6"/>
  <c r="R4292" i="6"/>
  <c r="R4293" i="6"/>
  <c r="R4294" i="6"/>
  <c r="R4295" i="6"/>
  <c r="R4296" i="6"/>
  <c r="R4297" i="6"/>
  <c r="R4298" i="6"/>
  <c r="R4299" i="6"/>
  <c r="R4300" i="6"/>
  <c r="R4301" i="6"/>
  <c r="R4302" i="6"/>
  <c r="R4303" i="6"/>
  <c r="R4304" i="6"/>
  <c r="R4305" i="6"/>
  <c r="R4306" i="6"/>
  <c r="R4307" i="6"/>
  <c r="R4308" i="6"/>
  <c r="R4309" i="6"/>
  <c r="R4310" i="6"/>
  <c r="R4311" i="6"/>
  <c r="R4312" i="6"/>
  <c r="R4313" i="6"/>
  <c r="R4314" i="6"/>
  <c r="R4315" i="6"/>
  <c r="R4316" i="6"/>
  <c r="R4317" i="6"/>
  <c r="R4318" i="6"/>
  <c r="R4319" i="6"/>
  <c r="R4320" i="6"/>
  <c r="R4321" i="6"/>
  <c r="R4322" i="6"/>
  <c r="R4323" i="6"/>
  <c r="R4324" i="6"/>
  <c r="R4325" i="6"/>
  <c r="R4326" i="6"/>
  <c r="R4327" i="6"/>
  <c r="R4328" i="6"/>
  <c r="R4329" i="6"/>
  <c r="R4330" i="6"/>
  <c r="R4331" i="6"/>
  <c r="R4332" i="6"/>
  <c r="R4333" i="6"/>
  <c r="R4334" i="6"/>
  <c r="R4335" i="6"/>
  <c r="R4336" i="6"/>
  <c r="R4337" i="6"/>
  <c r="R4338" i="6"/>
  <c r="R4339" i="6"/>
  <c r="R4340" i="6"/>
  <c r="R4341" i="6"/>
  <c r="R4342" i="6"/>
  <c r="R4343" i="6"/>
  <c r="R4344" i="6"/>
  <c r="R4345" i="6"/>
  <c r="R4346" i="6"/>
  <c r="R4347" i="6"/>
  <c r="R4348" i="6"/>
  <c r="R4349" i="6"/>
  <c r="R4350" i="6"/>
  <c r="R4351" i="6"/>
  <c r="R4352" i="6"/>
  <c r="R4353" i="6"/>
  <c r="R4354" i="6"/>
  <c r="R4355" i="6"/>
  <c r="R4356" i="6"/>
  <c r="R4357" i="6"/>
  <c r="R4358" i="6"/>
  <c r="R4359" i="6"/>
  <c r="R4360" i="6"/>
  <c r="R4361" i="6"/>
  <c r="R4362" i="6"/>
  <c r="R4363" i="6"/>
  <c r="R4364" i="6"/>
  <c r="R4365" i="6"/>
  <c r="R4366" i="6"/>
  <c r="R4367" i="6"/>
  <c r="R4368" i="6"/>
  <c r="R4369" i="6"/>
  <c r="R4370" i="6"/>
  <c r="R4371" i="6"/>
  <c r="R4372" i="6"/>
  <c r="R4373" i="6"/>
  <c r="R4374" i="6"/>
  <c r="R4375" i="6"/>
  <c r="R4376" i="6"/>
  <c r="R4377" i="6"/>
  <c r="R4378" i="6"/>
  <c r="R4379" i="6"/>
  <c r="R4380" i="6"/>
  <c r="R4381" i="6"/>
  <c r="R4382" i="6"/>
  <c r="R4383" i="6"/>
  <c r="R4384" i="6"/>
  <c r="R4385" i="6"/>
  <c r="R4386" i="6"/>
  <c r="R4387" i="6"/>
  <c r="R4388" i="6"/>
  <c r="R4389" i="6"/>
  <c r="R4390" i="6"/>
  <c r="R4391" i="6"/>
  <c r="R4392" i="6"/>
  <c r="R4393" i="6"/>
  <c r="R4394" i="6"/>
  <c r="R4395" i="6"/>
  <c r="R4396" i="6"/>
  <c r="R4397" i="6"/>
  <c r="R4398" i="6"/>
  <c r="R4399" i="6"/>
  <c r="R4400" i="6"/>
  <c r="R4401" i="6"/>
  <c r="R4402" i="6"/>
  <c r="R4403" i="6"/>
  <c r="R4404" i="6"/>
  <c r="R4405" i="6"/>
  <c r="R4406" i="6"/>
  <c r="R4407" i="6"/>
  <c r="R4408" i="6"/>
  <c r="R4409" i="6"/>
  <c r="R4410" i="6"/>
  <c r="R4411" i="6"/>
  <c r="R4412" i="6"/>
  <c r="R4413" i="6"/>
  <c r="R4414" i="6"/>
  <c r="R4415" i="6"/>
  <c r="R4416" i="6"/>
  <c r="R4417" i="6"/>
  <c r="R4418" i="6"/>
  <c r="R4419" i="6"/>
  <c r="R4420" i="6"/>
  <c r="R4421" i="6"/>
  <c r="R4422" i="6"/>
  <c r="R4423" i="6"/>
  <c r="R4424" i="6"/>
  <c r="R4425" i="6"/>
  <c r="R4426" i="6"/>
  <c r="R4427" i="6"/>
  <c r="R4428" i="6"/>
  <c r="R4429" i="6"/>
  <c r="R4430" i="6"/>
  <c r="R4431" i="6"/>
  <c r="R4432" i="6"/>
  <c r="R4433" i="6"/>
  <c r="R4434" i="6"/>
  <c r="R4435" i="6"/>
  <c r="R4436" i="6"/>
  <c r="R4437" i="6"/>
  <c r="R4438" i="6"/>
  <c r="R4439" i="6"/>
  <c r="R4440" i="6"/>
  <c r="R4441" i="6"/>
  <c r="R4442" i="6"/>
  <c r="R4443" i="6"/>
  <c r="R4444" i="6"/>
  <c r="R4445" i="6"/>
  <c r="R4446" i="6"/>
  <c r="R4447" i="6"/>
  <c r="R4448" i="6"/>
  <c r="R4449" i="6"/>
  <c r="R4450" i="6"/>
  <c r="R4451" i="6"/>
  <c r="R4452" i="6"/>
  <c r="R4453" i="6"/>
  <c r="R4454" i="6"/>
  <c r="R4455" i="6"/>
  <c r="R4456" i="6"/>
  <c r="R4457" i="6"/>
  <c r="R4458" i="6"/>
  <c r="R4459" i="6"/>
  <c r="R4460" i="6"/>
  <c r="R4461" i="6"/>
  <c r="R4462" i="6"/>
  <c r="R4463" i="6"/>
  <c r="R4464" i="6"/>
  <c r="R4465" i="6"/>
  <c r="R4466" i="6"/>
  <c r="R4467" i="6"/>
  <c r="R4468" i="6"/>
  <c r="R4469" i="6"/>
  <c r="R4470" i="6"/>
  <c r="R4471" i="6"/>
  <c r="R4472" i="6"/>
  <c r="R4473" i="6"/>
  <c r="R4474" i="6"/>
  <c r="R4475" i="6"/>
  <c r="R4476" i="6"/>
  <c r="R4477" i="6"/>
  <c r="R4478" i="6"/>
  <c r="R4479" i="6"/>
  <c r="R4480" i="6"/>
  <c r="R4481" i="6"/>
  <c r="R4482" i="6"/>
  <c r="R4483" i="6"/>
  <c r="R4484" i="6"/>
  <c r="R4485" i="6"/>
  <c r="R4486" i="6"/>
  <c r="R4487" i="6"/>
  <c r="R4488" i="6"/>
  <c r="R4489" i="6"/>
  <c r="R4490" i="6"/>
  <c r="R4491" i="6"/>
  <c r="R4492" i="6"/>
  <c r="R4493" i="6"/>
  <c r="R4494" i="6"/>
  <c r="R4495" i="6"/>
  <c r="R4496" i="6"/>
  <c r="R4497" i="6"/>
  <c r="R4498" i="6"/>
  <c r="R4499" i="6"/>
  <c r="R4500" i="6"/>
  <c r="R4501" i="6"/>
  <c r="R4502" i="6"/>
  <c r="R4503" i="6"/>
  <c r="R4504" i="6"/>
  <c r="R4505" i="6"/>
  <c r="R4506" i="6"/>
  <c r="R4507" i="6"/>
  <c r="R4508" i="6"/>
  <c r="R4509" i="6"/>
  <c r="R4510" i="6"/>
  <c r="R4511" i="6"/>
  <c r="R4512" i="6"/>
  <c r="R4513" i="6"/>
  <c r="R4514" i="6"/>
  <c r="R4515" i="6"/>
  <c r="R4516" i="6"/>
  <c r="R4517" i="6"/>
  <c r="R4518" i="6"/>
  <c r="R4519" i="6"/>
  <c r="R4520" i="6"/>
  <c r="R4521" i="6"/>
  <c r="R4522" i="6"/>
  <c r="R4523" i="6"/>
  <c r="R4524" i="6"/>
  <c r="R4525" i="6"/>
  <c r="R4526" i="6"/>
  <c r="R4527" i="6"/>
  <c r="R4528" i="6"/>
  <c r="R4529" i="6"/>
  <c r="R4530" i="6"/>
  <c r="R4531" i="6"/>
  <c r="R4532" i="6"/>
  <c r="R4533" i="6"/>
  <c r="R4534" i="6"/>
  <c r="R4535" i="6"/>
  <c r="R4536" i="6"/>
  <c r="R4537" i="6"/>
  <c r="R4538" i="6"/>
  <c r="R4539" i="6"/>
  <c r="R4540" i="6"/>
  <c r="R4541" i="6"/>
  <c r="R4542" i="6"/>
  <c r="R4543" i="6"/>
  <c r="R4544" i="6"/>
  <c r="R4545" i="6"/>
  <c r="R4546" i="6"/>
  <c r="R4547" i="6"/>
  <c r="R4548" i="6"/>
  <c r="R4549" i="6"/>
  <c r="R4550" i="6"/>
  <c r="R4551" i="6"/>
  <c r="R4552" i="6"/>
  <c r="R4553" i="6"/>
  <c r="R4554" i="6"/>
  <c r="R4555" i="6"/>
  <c r="R4556" i="6"/>
  <c r="R4557" i="6"/>
  <c r="R4558" i="6"/>
  <c r="R4559" i="6"/>
  <c r="R4560" i="6"/>
  <c r="R4561" i="6"/>
  <c r="R4562" i="6"/>
  <c r="R4563" i="6"/>
  <c r="R4564" i="6"/>
  <c r="R4565" i="6"/>
  <c r="R4566" i="6"/>
  <c r="R4567" i="6"/>
  <c r="R4568" i="6"/>
  <c r="R4569" i="6"/>
  <c r="R4570" i="6"/>
  <c r="R4571" i="6"/>
  <c r="R4572" i="6"/>
  <c r="R4573" i="6"/>
  <c r="R4574" i="6"/>
  <c r="R4575" i="6"/>
  <c r="R4576" i="6"/>
  <c r="R4577" i="6"/>
  <c r="R4578" i="6"/>
  <c r="R4579" i="6"/>
  <c r="R4580" i="6"/>
  <c r="R4581" i="6"/>
  <c r="R4582" i="6"/>
  <c r="R4583" i="6"/>
  <c r="R4584" i="6"/>
  <c r="R4585" i="6"/>
  <c r="R4586" i="6"/>
  <c r="R4587" i="6"/>
  <c r="R4588" i="6"/>
  <c r="R4589" i="6"/>
  <c r="R4590" i="6"/>
  <c r="R4591" i="6"/>
  <c r="R4592" i="6"/>
  <c r="R4593" i="6"/>
  <c r="R4594" i="6"/>
  <c r="R4595" i="6"/>
  <c r="R4596" i="6"/>
  <c r="R4597" i="6"/>
  <c r="R4598" i="6"/>
  <c r="R4599" i="6"/>
  <c r="R4600" i="6"/>
  <c r="R4601" i="6"/>
  <c r="R4602" i="6"/>
  <c r="R4603" i="6"/>
  <c r="R4604" i="6"/>
  <c r="R4605" i="6"/>
  <c r="R4606" i="6"/>
  <c r="R4607" i="6"/>
  <c r="R4608" i="6"/>
  <c r="R4609" i="6"/>
  <c r="R4610" i="6"/>
  <c r="R4611" i="6"/>
  <c r="R4612" i="6"/>
  <c r="R4613" i="6"/>
  <c r="R4614" i="6"/>
  <c r="R4615" i="6"/>
  <c r="R4616" i="6"/>
  <c r="R4617" i="6"/>
  <c r="R4618" i="6"/>
  <c r="R4619" i="6"/>
  <c r="R4620" i="6"/>
  <c r="R4621" i="6"/>
  <c r="R4622" i="6"/>
  <c r="R4623" i="6"/>
  <c r="R4624" i="6"/>
  <c r="R4625" i="6"/>
  <c r="R4626" i="6"/>
  <c r="R4627" i="6"/>
  <c r="R4628" i="6"/>
  <c r="R4629" i="6"/>
  <c r="R4630" i="6"/>
  <c r="R4631" i="6"/>
  <c r="R4632" i="6"/>
  <c r="R4633" i="6"/>
  <c r="R4634" i="6"/>
  <c r="R4635" i="6"/>
  <c r="R4636" i="6"/>
  <c r="R4637" i="6"/>
  <c r="R4638" i="6"/>
  <c r="R4639" i="6"/>
  <c r="R4640" i="6"/>
  <c r="R4641" i="6"/>
  <c r="R4642" i="6"/>
  <c r="R4643" i="6"/>
  <c r="R4644" i="6"/>
  <c r="R4645" i="6"/>
  <c r="R4646" i="6"/>
  <c r="R4647" i="6"/>
  <c r="R4648" i="6"/>
  <c r="R4649" i="6"/>
  <c r="R4650" i="6"/>
  <c r="R4651" i="6"/>
  <c r="R4652" i="6"/>
  <c r="R4653" i="6"/>
  <c r="R4654" i="6"/>
  <c r="R4655" i="6"/>
  <c r="R4656" i="6"/>
  <c r="R4657" i="6"/>
  <c r="R4658" i="6"/>
  <c r="R4659" i="6"/>
  <c r="R4660" i="6"/>
  <c r="R4661" i="6"/>
  <c r="R4662" i="6"/>
  <c r="R4663" i="6"/>
  <c r="R4664" i="6"/>
  <c r="R4665" i="6"/>
  <c r="R4666" i="6"/>
  <c r="R4667" i="6"/>
  <c r="R4668" i="6"/>
  <c r="R4669" i="6"/>
  <c r="R4670" i="6"/>
  <c r="R4671" i="6"/>
  <c r="R4672" i="6"/>
  <c r="R4673" i="6"/>
  <c r="R4674" i="6"/>
  <c r="R4675" i="6"/>
  <c r="R4676" i="6"/>
  <c r="R4677" i="6"/>
  <c r="R4678" i="6"/>
  <c r="R4679" i="6"/>
  <c r="R4680" i="6"/>
  <c r="R4681" i="6"/>
  <c r="R4682" i="6"/>
  <c r="R4683" i="6"/>
  <c r="R4684" i="6"/>
  <c r="R4685" i="6"/>
  <c r="R4686" i="6"/>
  <c r="R4687" i="6"/>
  <c r="R4688" i="6"/>
  <c r="R4689" i="6"/>
  <c r="R4690" i="6"/>
  <c r="R4691" i="6"/>
  <c r="R4692" i="6"/>
  <c r="R4693" i="6"/>
  <c r="R4694" i="6"/>
  <c r="R4695" i="6"/>
  <c r="R4696" i="6"/>
  <c r="R4697" i="6"/>
  <c r="R4698" i="6"/>
  <c r="R4699" i="6"/>
  <c r="R4700" i="6"/>
  <c r="R4701" i="6"/>
  <c r="R4702" i="6"/>
  <c r="R4703" i="6"/>
  <c r="R4704" i="6"/>
  <c r="R4705" i="6"/>
  <c r="R4706" i="6"/>
  <c r="R4707" i="6"/>
  <c r="R4708" i="6"/>
  <c r="R4709" i="6"/>
  <c r="R4710" i="6"/>
  <c r="R4711" i="6"/>
  <c r="R4712" i="6"/>
  <c r="R4713" i="6"/>
  <c r="R4714" i="6"/>
  <c r="R4715" i="6"/>
  <c r="R4716" i="6"/>
  <c r="R4717" i="6"/>
  <c r="R4718" i="6"/>
  <c r="R4719" i="6"/>
  <c r="R4720" i="6"/>
  <c r="R4721" i="6"/>
  <c r="R4722" i="6"/>
  <c r="R4723" i="6"/>
  <c r="R4724" i="6"/>
  <c r="R4725" i="6"/>
  <c r="R4726" i="6"/>
  <c r="R4727" i="6"/>
  <c r="R4728" i="6"/>
  <c r="R4729" i="6"/>
  <c r="R4730" i="6"/>
  <c r="R4731" i="6"/>
  <c r="R4732" i="6"/>
  <c r="R4733" i="6"/>
  <c r="R4734" i="6"/>
  <c r="R4735" i="6"/>
  <c r="R4736" i="6"/>
  <c r="R4737" i="6"/>
  <c r="R4738" i="6"/>
  <c r="R4739" i="6"/>
  <c r="R4740" i="6"/>
  <c r="R4741" i="6"/>
  <c r="R4742" i="6"/>
  <c r="R4743" i="6"/>
  <c r="R4744" i="6"/>
  <c r="R4745" i="6"/>
  <c r="R4746" i="6"/>
  <c r="R4747" i="6"/>
  <c r="R4748" i="6"/>
  <c r="R4749" i="6"/>
  <c r="R4750" i="6"/>
  <c r="R4751" i="6"/>
  <c r="R4752" i="6"/>
  <c r="R4753" i="6"/>
  <c r="R4754" i="6"/>
  <c r="R4755" i="6"/>
  <c r="R4756" i="6"/>
  <c r="R4757" i="6"/>
  <c r="R4758" i="6"/>
  <c r="R4759" i="6"/>
  <c r="R4760" i="6"/>
  <c r="R4761" i="6"/>
  <c r="R4762" i="6"/>
  <c r="R4763" i="6"/>
  <c r="R4764" i="6"/>
  <c r="R4765" i="6"/>
  <c r="R4766" i="6"/>
  <c r="R4767" i="6"/>
  <c r="R4768" i="6"/>
  <c r="R4769" i="6"/>
  <c r="R4770" i="6"/>
  <c r="R4771" i="6"/>
  <c r="R4772" i="6"/>
  <c r="R4773" i="6"/>
  <c r="R4774" i="6"/>
  <c r="R4775" i="6"/>
  <c r="R4776" i="6"/>
  <c r="R4777" i="6"/>
  <c r="R4778" i="6"/>
  <c r="R4779" i="6"/>
  <c r="R4780" i="6"/>
  <c r="R4781" i="6"/>
  <c r="R4782" i="6"/>
  <c r="R4783" i="6"/>
  <c r="R4784" i="6"/>
  <c r="R4785" i="6"/>
  <c r="R4786" i="6"/>
  <c r="R4787" i="6"/>
  <c r="R4788" i="6"/>
  <c r="R4789" i="6"/>
  <c r="R4790" i="6"/>
  <c r="R4791" i="6"/>
  <c r="R4792" i="6"/>
  <c r="R4793" i="6"/>
  <c r="R4794" i="6"/>
  <c r="R4795" i="6"/>
  <c r="R4796" i="6"/>
  <c r="R4797" i="6"/>
  <c r="R4798" i="6"/>
  <c r="R4799" i="6"/>
  <c r="R4800" i="6"/>
  <c r="R4801" i="6"/>
  <c r="R4802" i="6"/>
  <c r="R4803" i="6"/>
  <c r="R4804" i="6"/>
  <c r="R4805" i="6"/>
  <c r="R4806" i="6"/>
  <c r="R4807" i="6"/>
  <c r="R4808" i="6"/>
  <c r="R4809" i="6"/>
  <c r="R4810" i="6"/>
  <c r="R4811" i="6"/>
  <c r="R4812" i="6"/>
  <c r="R4813" i="6"/>
  <c r="R4814" i="6"/>
  <c r="R4815" i="6"/>
  <c r="R4816" i="6"/>
  <c r="R4817" i="6"/>
  <c r="R4818" i="6"/>
  <c r="R4819" i="6"/>
  <c r="R4820" i="6"/>
  <c r="R4821" i="6"/>
  <c r="R4822" i="6"/>
  <c r="R4823" i="6"/>
  <c r="R4824" i="6"/>
  <c r="R4825" i="6"/>
  <c r="R4826" i="6"/>
  <c r="R4827" i="6"/>
  <c r="R4828" i="6"/>
  <c r="R4829" i="6"/>
  <c r="R4830" i="6"/>
  <c r="R4831" i="6"/>
  <c r="R4832" i="6"/>
  <c r="R4833" i="6"/>
  <c r="R4834" i="6"/>
  <c r="R4835" i="6"/>
  <c r="R4836" i="6"/>
  <c r="R4837" i="6"/>
  <c r="R4838" i="6"/>
  <c r="R4839" i="6"/>
  <c r="R4840" i="6"/>
  <c r="R4841" i="6"/>
  <c r="R4842" i="6"/>
  <c r="R4843" i="6"/>
  <c r="R4844" i="6"/>
  <c r="R4845" i="6"/>
  <c r="R4846" i="6"/>
  <c r="R4847" i="6"/>
  <c r="R4848" i="6"/>
  <c r="R4849" i="6"/>
  <c r="R4850" i="6"/>
  <c r="R4851" i="6"/>
  <c r="R4852" i="6"/>
  <c r="R4853" i="6"/>
  <c r="R4854" i="6"/>
  <c r="R4855" i="6"/>
  <c r="R4856" i="6"/>
  <c r="R4857" i="6"/>
  <c r="R4858" i="6"/>
  <c r="R4859" i="6"/>
  <c r="R4860" i="6"/>
  <c r="R4861" i="6"/>
  <c r="R4862" i="6"/>
  <c r="R4863" i="6"/>
  <c r="R4864" i="6"/>
  <c r="R4865" i="6"/>
  <c r="R4866" i="6"/>
  <c r="R4867" i="6"/>
  <c r="R4868" i="6"/>
  <c r="R4869" i="6"/>
  <c r="R4870" i="6"/>
  <c r="R4871" i="6"/>
  <c r="R4872" i="6"/>
  <c r="R4873" i="6"/>
  <c r="R4874" i="6"/>
  <c r="R4875" i="6"/>
  <c r="R4876" i="6"/>
  <c r="R4877" i="6"/>
  <c r="R4878" i="6"/>
  <c r="R4879" i="6"/>
  <c r="R4880" i="6"/>
  <c r="R4881" i="6"/>
  <c r="R4882" i="6"/>
  <c r="R4883" i="6"/>
  <c r="R4884" i="6"/>
  <c r="R4885" i="6"/>
  <c r="R4886" i="6"/>
  <c r="R4887" i="6"/>
  <c r="R4888" i="6"/>
  <c r="R4889" i="6"/>
  <c r="R4890" i="6"/>
  <c r="R4891" i="6"/>
  <c r="R4892" i="6"/>
  <c r="R4893" i="6"/>
  <c r="R4894" i="6"/>
  <c r="R4895" i="6"/>
  <c r="R4896" i="6"/>
  <c r="R4897" i="6"/>
  <c r="R4898" i="6"/>
  <c r="R4899" i="6"/>
  <c r="R4900" i="6"/>
  <c r="R4901" i="6"/>
  <c r="R4902" i="6"/>
  <c r="R4903" i="6"/>
  <c r="R4904" i="6"/>
  <c r="R4905" i="6"/>
  <c r="R4906" i="6"/>
  <c r="R4907" i="6"/>
  <c r="R4908" i="6"/>
  <c r="R4909" i="6"/>
  <c r="R4910" i="6"/>
  <c r="R4911" i="6"/>
  <c r="R4912" i="6"/>
  <c r="R4913" i="6"/>
  <c r="R4914" i="6"/>
  <c r="R4915" i="6"/>
  <c r="R4916" i="6"/>
  <c r="R4917" i="6"/>
  <c r="R4918" i="6"/>
  <c r="R4919" i="6"/>
  <c r="R4920" i="6"/>
  <c r="R4921" i="6"/>
  <c r="R4922" i="6"/>
  <c r="R4923" i="6"/>
  <c r="R4924" i="6"/>
  <c r="R4925" i="6"/>
  <c r="R4926" i="6"/>
  <c r="R4927" i="6"/>
  <c r="R4928" i="6"/>
  <c r="R4929" i="6"/>
  <c r="R4930" i="6"/>
  <c r="R4931" i="6"/>
  <c r="R4932" i="6"/>
  <c r="R4933" i="6"/>
  <c r="R4934" i="6"/>
  <c r="R4935" i="6"/>
  <c r="R4936" i="6"/>
  <c r="R4937" i="6"/>
  <c r="R4938" i="6"/>
  <c r="R4939" i="6"/>
  <c r="R4940" i="6"/>
  <c r="R4941" i="6"/>
  <c r="R4942" i="6"/>
  <c r="R4943" i="6"/>
  <c r="R4944" i="6"/>
  <c r="R4945" i="6"/>
  <c r="R4946" i="6"/>
  <c r="R4947" i="6"/>
  <c r="R4948" i="6"/>
  <c r="R4949" i="6"/>
  <c r="R4950" i="6"/>
  <c r="R4951" i="6"/>
  <c r="R4952" i="6"/>
  <c r="R4953" i="6"/>
  <c r="R4954" i="6"/>
  <c r="R4955" i="6"/>
  <c r="R4956" i="6"/>
  <c r="R4957" i="6"/>
  <c r="R4958" i="6"/>
  <c r="R4959" i="6"/>
  <c r="R4960" i="6"/>
  <c r="R4961" i="6"/>
  <c r="R4962" i="6"/>
  <c r="R4963" i="6"/>
  <c r="R4964" i="6"/>
  <c r="R4965" i="6"/>
  <c r="R4966" i="6"/>
  <c r="R4967" i="6"/>
  <c r="R4968" i="6"/>
  <c r="R4969" i="6"/>
  <c r="R4970" i="6"/>
  <c r="R4971" i="6"/>
  <c r="R4972" i="6"/>
  <c r="R4973" i="6"/>
  <c r="R4974" i="6"/>
  <c r="R4975" i="6"/>
  <c r="R4976" i="6"/>
  <c r="R4977" i="6"/>
  <c r="R4978" i="6"/>
  <c r="R4979" i="6"/>
  <c r="R4980" i="6"/>
  <c r="R4981" i="6"/>
  <c r="R4982" i="6"/>
  <c r="R4983" i="6"/>
  <c r="R4984" i="6"/>
  <c r="R4985" i="6"/>
  <c r="R4986" i="6"/>
  <c r="R4987" i="6"/>
  <c r="R4988" i="6"/>
  <c r="R4989" i="6"/>
  <c r="R4990" i="6"/>
  <c r="R4991" i="6"/>
  <c r="R4992" i="6"/>
  <c r="R4993" i="6"/>
  <c r="R4994" i="6"/>
  <c r="R4995" i="6"/>
  <c r="R4996" i="6"/>
  <c r="R4997" i="6"/>
  <c r="R4998" i="6"/>
  <c r="R4999" i="6"/>
  <c r="R5000" i="6"/>
  <c r="R5001" i="6"/>
  <c r="R5002" i="6"/>
  <c r="R5003" i="6"/>
  <c r="R5004" i="6"/>
  <c r="R5005" i="6"/>
  <c r="R5006" i="6"/>
  <c r="R5007" i="6"/>
  <c r="R5008" i="6"/>
  <c r="R5009" i="6"/>
  <c r="R5010" i="6"/>
  <c r="R5011" i="6"/>
  <c r="R5012" i="6"/>
  <c r="R5013" i="6"/>
  <c r="R5014" i="6"/>
  <c r="R5015" i="6"/>
  <c r="R5016" i="6"/>
  <c r="R5017" i="6"/>
  <c r="R5018" i="6"/>
  <c r="R5019" i="6"/>
  <c r="R5020" i="6"/>
  <c r="R5021" i="6"/>
  <c r="R5022" i="6"/>
  <c r="R5023" i="6"/>
  <c r="R5024" i="6"/>
  <c r="R5025" i="6"/>
  <c r="R5026" i="6"/>
  <c r="R5027" i="6"/>
  <c r="R5028" i="6"/>
  <c r="R5029" i="6"/>
  <c r="R5030" i="6"/>
  <c r="R5031" i="6"/>
  <c r="R5032" i="6"/>
  <c r="R5033" i="6"/>
  <c r="R5034" i="6"/>
  <c r="R5035" i="6"/>
  <c r="R5036" i="6"/>
  <c r="R5037" i="6"/>
  <c r="R5038" i="6"/>
  <c r="R5039" i="6"/>
  <c r="R5040" i="6"/>
  <c r="R5041" i="6"/>
  <c r="R5042" i="6"/>
  <c r="R5043" i="6"/>
  <c r="R5044" i="6"/>
  <c r="R5045" i="6"/>
  <c r="R5046" i="6"/>
  <c r="R5047" i="6"/>
  <c r="R5048" i="6"/>
  <c r="R5049" i="6"/>
  <c r="R5050" i="6"/>
  <c r="R5051" i="6"/>
  <c r="R5052" i="6"/>
  <c r="R5053" i="6"/>
  <c r="R5054" i="6"/>
  <c r="R5055" i="6"/>
  <c r="R5056" i="6"/>
  <c r="R5057" i="6"/>
  <c r="R5058" i="6"/>
  <c r="R5059" i="6"/>
  <c r="R5060" i="6"/>
  <c r="R5061" i="6"/>
  <c r="R5062" i="6"/>
  <c r="R5063" i="6"/>
  <c r="R5064" i="6"/>
  <c r="R5065" i="6"/>
  <c r="R5066" i="6"/>
  <c r="R5067" i="6"/>
  <c r="R5068" i="6"/>
  <c r="R5069" i="6"/>
  <c r="R5070" i="6"/>
  <c r="R5071" i="6"/>
  <c r="R5072" i="6"/>
  <c r="R5073" i="6"/>
  <c r="R5074" i="6"/>
  <c r="R5075" i="6"/>
  <c r="R5076" i="6"/>
  <c r="R5077" i="6"/>
  <c r="R5078" i="6"/>
  <c r="R5079" i="6"/>
  <c r="R5080" i="6"/>
  <c r="R5081" i="6"/>
  <c r="R5082" i="6"/>
  <c r="R5083" i="6"/>
  <c r="R5084" i="6"/>
  <c r="R5085" i="6"/>
  <c r="R5086" i="6"/>
  <c r="R5087" i="6"/>
  <c r="R5088" i="6"/>
  <c r="R5089" i="6"/>
  <c r="R5090" i="6"/>
  <c r="R5091" i="6"/>
  <c r="R5092" i="6"/>
  <c r="R5093" i="6"/>
  <c r="R5094" i="6"/>
  <c r="R5095" i="6"/>
  <c r="R5096" i="6"/>
  <c r="R5097" i="6"/>
  <c r="R5098" i="6"/>
  <c r="R5099" i="6"/>
  <c r="R5100" i="6"/>
  <c r="R5101" i="6"/>
  <c r="R5102" i="6"/>
  <c r="R5103" i="6"/>
  <c r="R5104" i="6"/>
  <c r="R5105" i="6"/>
  <c r="R5106" i="6"/>
  <c r="R5107" i="6"/>
  <c r="R5108" i="6"/>
  <c r="R5109" i="6"/>
  <c r="R5110" i="6"/>
  <c r="R5111" i="6"/>
  <c r="R5112" i="6"/>
  <c r="R5113" i="6"/>
  <c r="R5114" i="6"/>
  <c r="R5115" i="6"/>
  <c r="R5116" i="6"/>
  <c r="R5117" i="6"/>
  <c r="R5118" i="6"/>
  <c r="R5119" i="6"/>
  <c r="R5120" i="6"/>
  <c r="R5121" i="6"/>
  <c r="R5122" i="6"/>
  <c r="R5123" i="6"/>
  <c r="R5124" i="6"/>
  <c r="R5125" i="6"/>
  <c r="R5126" i="6"/>
  <c r="R5127" i="6"/>
  <c r="R5128" i="6"/>
  <c r="R5129" i="6"/>
  <c r="R5130" i="6"/>
  <c r="R5131" i="6"/>
  <c r="R5132" i="6"/>
  <c r="R5133" i="6"/>
  <c r="R5134" i="6"/>
  <c r="R5135" i="6"/>
  <c r="R5136" i="6"/>
  <c r="R5137" i="6"/>
  <c r="R5138" i="6"/>
  <c r="R5139" i="6"/>
  <c r="R5140" i="6"/>
  <c r="R5141" i="6"/>
  <c r="R5142" i="6"/>
  <c r="R5143" i="6"/>
  <c r="R5144" i="6"/>
  <c r="R5145" i="6"/>
  <c r="R5146" i="6"/>
  <c r="R5147" i="6"/>
  <c r="R5148" i="6"/>
  <c r="R5149" i="6"/>
  <c r="R5150" i="6"/>
  <c r="R5151" i="6"/>
  <c r="R5152" i="6"/>
  <c r="R5153" i="6"/>
  <c r="R5154" i="6"/>
  <c r="R5155" i="6"/>
  <c r="R5156" i="6"/>
  <c r="R5157" i="6"/>
  <c r="R5158" i="6"/>
  <c r="R5159" i="6"/>
  <c r="R5160" i="6"/>
  <c r="R5161" i="6"/>
  <c r="R5162" i="6"/>
  <c r="R5163" i="6"/>
  <c r="R5164" i="6"/>
  <c r="R5165" i="6"/>
  <c r="R5166" i="6"/>
  <c r="R5167" i="6"/>
  <c r="R5168" i="6"/>
  <c r="R5169" i="6"/>
  <c r="R5170" i="6"/>
  <c r="R5171" i="6"/>
  <c r="R5172" i="6"/>
  <c r="R5173" i="6"/>
  <c r="R5174" i="6"/>
  <c r="R5175" i="6"/>
  <c r="R5176" i="6"/>
  <c r="R5177" i="6"/>
  <c r="R5178" i="6"/>
  <c r="R5179" i="6"/>
  <c r="R5180" i="6"/>
  <c r="R5181" i="6"/>
  <c r="R5182" i="6"/>
  <c r="R5183" i="6"/>
  <c r="R5184" i="6"/>
  <c r="R5185" i="6"/>
  <c r="R5186" i="6"/>
  <c r="R5187" i="6"/>
  <c r="R5188" i="6"/>
  <c r="R5189" i="6"/>
  <c r="R5190" i="6"/>
  <c r="R5191" i="6"/>
  <c r="R5192" i="6"/>
  <c r="R5193" i="6"/>
  <c r="R5194" i="6"/>
  <c r="R5195" i="6"/>
  <c r="R5196" i="6"/>
  <c r="R5197" i="6"/>
  <c r="R5198" i="6"/>
  <c r="R5199" i="6"/>
  <c r="R5200" i="6"/>
  <c r="R5201" i="6"/>
  <c r="R5202" i="6"/>
  <c r="R5203" i="6"/>
  <c r="R5204" i="6"/>
  <c r="R5205" i="6"/>
  <c r="R5206" i="6"/>
  <c r="R5207" i="6"/>
  <c r="R5208" i="6"/>
  <c r="R5209" i="6"/>
  <c r="R5210" i="6"/>
  <c r="R5211" i="6"/>
  <c r="R5212" i="6"/>
  <c r="R5213" i="6"/>
  <c r="R5214" i="6"/>
  <c r="R5215" i="6"/>
  <c r="R5216" i="6"/>
  <c r="R5217" i="6"/>
  <c r="R5218" i="6"/>
  <c r="R5219" i="6"/>
  <c r="R5220" i="6"/>
  <c r="R5221" i="6"/>
  <c r="R5222" i="6"/>
  <c r="R5223" i="6"/>
  <c r="R5224" i="6"/>
  <c r="R5225" i="6"/>
  <c r="R5226" i="6"/>
  <c r="R5227" i="6"/>
  <c r="R5228" i="6"/>
  <c r="R5229" i="6"/>
  <c r="R5230" i="6"/>
  <c r="R5231" i="6"/>
  <c r="R5232" i="6"/>
  <c r="R5233" i="6"/>
  <c r="R5234" i="6"/>
  <c r="R5235" i="6"/>
  <c r="R5236" i="6"/>
  <c r="R5237" i="6"/>
  <c r="R5238" i="6"/>
  <c r="R5239" i="6"/>
  <c r="R5240" i="6"/>
  <c r="R5241" i="6"/>
  <c r="R5242" i="6"/>
  <c r="R5243" i="6"/>
  <c r="R5244" i="6"/>
  <c r="R5245" i="6"/>
  <c r="R5246" i="6"/>
  <c r="R5247" i="6"/>
  <c r="R5248" i="6"/>
  <c r="R5249" i="6"/>
  <c r="R5250" i="6"/>
  <c r="R5251" i="6"/>
  <c r="R5252" i="6"/>
  <c r="R5253" i="6"/>
  <c r="R5254" i="6"/>
  <c r="R5255" i="6"/>
  <c r="R5256" i="6"/>
  <c r="R5257" i="6"/>
  <c r="R5258" i="6"/>
  <c r="R5259" i="6"/>
  <c r="R5260" i="6"/>
  <c r="R5261" i="6"/>
  <c r="R5262" i="6"/>
  <c r="R5263" i="6"/>
  <c r="R5264" i="6"/>
  <c r="R5265" i="6"/>
  <c r="R5266" i="6"/>
  <c r="R5267" i="6"/>
  <c r="R5268" i="6"/>
  <c r="R5269" i="6"/>
  <c r="R5270" i="6"/>
  <c r="R5271" i="6"/>
  <c r="R5272" i="6"/>
  <c r="R5273" i="6"/>
  <c r="R5274" i="6"/>
  <c r="R5275" i="6"/>
  <c r="R5276" i="6"/>
  <c r="R5277" i="6"/>
  <c r="R5278" i="6"/>
  <c r="R5279" i="6"/>
  <c r="R5280" i="6"/>
  <c r="R5281" i="6"/>
  <c r="R5282" i="6"/>
  <c r="R5283" i="6"/>
  <c r="R5284" i="6"/>
  <c r="R5285" i="6"/>
  <c r="R5286" i="6"/>
  <c r="R5287" i="6"/>
  <c r="R5288" i="6"/>
  <c r="R5289" i="6"/>
  <c r="R5290" i="6"/>
  <c r="R5291" i="6"/>
  <c r="R5292" i="6"/>
  <c r="R5293" i="6"/>
  <c r="R5294" i="6"/>
  <c r="R5295" i="6"/>
  <c r="R5296" i="6"/>
  <c r="R5297" i="6"/>
  <c r="R5298" i="6"/>
  <c r="R5299" i="6"/>
  <c r="R5300" i="6"/>
  <c r="R5301" i="6"/>
  <c r="R5302" i="6"/>
  <c r="R5303" i="6"/>
  <c r="R5304" i="6"/>
  <c r="R5305" i="6"/>
  <c r="R5306" i="6"/>
  <c r="R5307" i="6"/>
  <c r="R5308" i="6"/>
  <c r="R5309" i="6"/>
  <c r="R5310" i="6"/>
  <c r="R5311" i="6"/>
  <c r="R5312" i="6"/>
  <c r="R5313" i="6"/>
  <c r="R5314" i="6"/>
  <c r="R5315" i="6"/>
  <c r="R5316" i="6"/>
  <c r="R5317" i="6"/>
  <c r="R5318" i="6"/>
  <c r="R5319" i="6"/>
  <c r="R5320" i="6"/>
  <c r="R5321" i="6"/>
  <c r="R5322" i="6"/>
  <c r="R5323" i="6"/>
  <c r="R5324" i="6"/>
  <c r="R5325" i="6"/>
  <c r="R5326" i="6"/>
  <c r="R5327" i="6"/>
  <c r="R5328" i="6"/>
  <c r="R5329" i="6"/>
  <c r="R5330" i="6"/>
  <c r="R5331" i="6"/>
  <c r="R5332" i="6"/>
  <c r="R5333" i="6"/>
  <c r="R5334" i="6"/>
  <c r="R5335" i="6"/>
  <c r="R5336" i="6"/>
  <c r="R5337" i="6"/>
  <c r="R5338" i="6"/>
  <c r="R5339" i="6"/>
  <c r="R5340" i="6"/>
  <c r="R5341" i="6"/>
  <c r="R5342" i="6"/>
  <c r="R5343" i="6"/>
  <c r="R5344" i="6"/>
  <c r="R5345" i="6"/>
  <c r="R5346" i="6"/>
  <c r="R5347" i="6"/>
  <c r="R5348" i="6"/>
  <c r="R5349" i="6"/>
  <c r="R5350" i="6"/>
  <c r="R5351" i="6"/>
  <c r="R5352" i="6"/>
  <c r="R5353" i="6"/>
  <c r="R5354" i="6"/>
  <c r="R5355" i="6"/>
  <c r="R5356" i="6"/>
  <c r="R5357" i="6"/>
  <c r="R5358" i="6"/>
  <c r="R5359" i="6"/>
  <c r="R5360" i="6"/>
  <c r="R5361" i="6"/>
  <c r="R5362" i="6"/>
  <c r="R5363" i="6"/>
  <c r="R5364" i="6"/>
  <c r="R5365" i="6"/>
  <c r="R5366" i="6"/>
  <c r="R5367" i="6"/>
  <c r="R5368" i="6"/>
  <c r="R5369" i="6"/>
  <c r="R5370" i="6"/>
  <c r="R5371" i="6"/>
  <c r="R5372" i="6"/>
  <c r="R5373" i="6"/>
  <c r="R5374" i="6"/>
  <c r="R5375" i="6"/>
  <c r="R5376" i="6"/>
  <c r="R5377" i="6"/>
  <c r="R5378" i="6"/>
  <c r="R5379" i="6"/>
  <c r="R5380" i="6"/>
  <c r="R5381" i="6"/>
  <c r="R5382" i="6"/>
  <c r="R5383" i="6"/>
  <c r="R5384" i="6"/>
  <c r="R5385" i="6"/>
  <c r="R5386" i="6"/>
  <c r="R5387" i="6"/>
  <c r="R5388" i="6"/>
  <c r="R5389" i="6"/>
  <c r="R5390" i="6"/>
  <c r="R5391" i="6"/>
  <c r="R5392" i="6"/>
  <c r="R5393" i="6"/>
  <c r="R5394" i="6"/>
  <c r="R5395" i="6"/>
  <c r="R5396" i="6"/>
  <c r="R5397" i="6"/>
  <c r="R5398" i="6"/>
  <c r="R5399" i="6"/>
  <c r="R5400" i="6"/>
  <c r="R5401" i="6"/>
  <c r="R5402" i="6"/>
  <c r="R5403" i="6"/>
  <c r="R5404" i="6"/>
  <c r="R5405" i="6"/>
  <c r="R5406" i="6"/>
  <c r="R5407" i="6"/>
  <c r="R5408" i="6"/>
  <c r="R5409" i="6"/>
  <c r="R5410" i="6"/>
  <c r="R5411" i="6"/>
  <c r="R5412" i="6"/>
  <c r="R5413" i="6"/>
  <c r="R5414" i="6"/>
  <c r="R5415" i="6"/>
  <c r="R5416" i="6"/>
  <c r="R5417" i="6"/>
  <c r="R5418" i="6"/>
  <c r="R5419" i="6"/>
  <c r="R5420" i="6"/>
  <c r="R5421" i="6"/>
  <c r="R5422" i="6"/>
  <c r="R5423" i="6"/>
  <c r="R5424" i="6"/>
  <c r="R5425" i="6"/>
  <c r="R5426" i="6"/>
  <c r="R5427" i="6"/>
  <c r="R5428" i="6"/>
  <c r="R5429" i="6"/>
  <c r="R5430" i="6"/>
  <c r="R5431" i="6"/>
  <c r="R5432" i="6"/>
  <c r="R5433" i="6"/>
  <c r="R5434" i="6"/>
  <c r="R5435" i="6"/>
  <c r="R5436" i="6"/>
  <c r="R5437" i="6"/>
  <c r="R5438" i="6"/>
  <c r="R5439" i="6"/>
  <c r="R5440" i="6"/>
  <c r="R5441" i="6"/>
  <c r="R5442" i="6"/>
  <c r="R5443" i="6"/>
  <c r="R5444" i="6"/>
  <c r="R5445" i="6"/>
  <c r="R5446" i="6"/>
  <c r="R5447" i="6"/>
  <c r="R5448" i="6"/>
  <c r="R5449" i="6"/>
  <c r="R5450" i="6"/>
  <c r="R5451" i="6"/>
  <c r="R5452" i="6"/>
  <c r="R5453" i="6"/>
  <c r="R5454" i="6"/>
  <c r="R5455" i="6"/>
  <c r="R5456" i="6"/>
  <c r="R5457" i="6"/>
  <c r="R5458" i="6"/>
  <c r="R5459" i="6"/>
  <c r="R5460" i="6"/>
  <c r="R5461" i="6"/>
  <c r="R5462" i="6"/>
  <c r="R5463" i="6"/>
  <c r="R5464" i="6"/>
  <c r="R5465" i="6"/>
  <c r="R5466" i="6"/>
  <c r="R5467" i="6"/>
  <c r="R5468" i="6"/>
  <c r="R5469" i="6"/>
  <c r="R5470" i="6"/>
  <c r="R5471" i="6"/>
  <c r="R5472" i="6"/>
  <c r="R5473" i="6"/>
  <c r="R5474" i="6"/>
  <c r="R5475" i="6"/>
  <c r="R5476" i="6"/>
  <c r="R5477" i="6"/>
  <c r="R5478" i="6"/>
  <c r="R5479" i="6"/>
  <c r="R5480" i="6"/>
  <c r="R5481" i="6"/>
  <c r="R5482" i="6"/>
  <c r="R5483" i="6"/>
  <c r="R5484" i="6"/>
  <c r="R5485" i="6"/>
  <c r="R5486" i="6"/>
  <c r="R5487" i="6"/>
  <c r="R5488" i="6"/>
  <c r="R5489" i="6"/>
  <c r="R5490" i="6"/>
  <c r="R5491" i="6"/>
  <c r="R5492" i="6"/>
  <c r="R5493" i="6"/>
  <c r="R5494" i="6"/>
  <c r="R5495" i="6"/>
  <c r="R5496" i="6"/>
  <c r="R5497" i="6"/>
  <c r="R5498" i="6"/>
  <c r="R5499" i="6"/>
  <c r="R5500" i="6"/>
  <c r="R5501" i="6"/>
  <c r="R5502" i="6"/>
  <c r="R5503" i="6"/>
  <c r="R5504" i="6"/>
  <c r="R5505" i="6"/>
  <c r="R5506" i="6"/>
  <c r="R5507" i="6"/>
  <c r="R5508" i="6"/>
  <c r="R5509" i="6"/>
  <c r="R5510" i="6"/>
  <c r="R5511" i="6"/>
  <c r="R5512" i="6"/>
  <c r="R5513" i="6"/>
  <c r="R5514" i="6"/>
  <c r="R5515" i="6"/>
  <c r="R5516" i="6"/>
  <c r="R5517" i="6"/>
  <c r="R5518" i="6"/>
  <c r="R5519" i="6"/>
  <c r="R5520" i="6"/>
  <c r="R5521" i="6"/>
  <c r="R5522" i="6"/>
  <c r="R5523" i="6"/>
  <c r="R5524" i="6"/>
  <c r="R5525" i="6"/>
  <c r="R5526" i="6"/>
  <c r="R5527" i="6"/>
  <c r="R5528" i="6"/>
  <c r="R5529" i="6"/>
  <c r="R5530" i="6"/>
  <c r="R5531" i="6"/>
  <c r="R5532" i="6"/>
  <c r="R5533" i="6"/>
  <c r="R5534" i="6"/>
  <c r="R5535" i="6"/>
  <c r="R5536" i="6"/>
  <c r="R5537" i="6"/>
  <c r="R5538" i="6"/>
  <c r="R5539" i="6"/>
  <c r="R5540" i="6"/>
  <c r="R5541" i="6"/>
  <c r="R5542" i="6"/>
  <c r="R5543" i="6"/>
  <c r="R5544" i="6"/>
  <c r="R5545" i="6"/>
  <c r="R5546" i="6"/>
  <c r="R5547" i="6"/>
  <c r="R5548" i="6"/>
  <c r="R5549" i="6"/>
  <c r="R5550" i="6"/>
  <c r="R5551" i="6"/>
  <c r="R5552" i="6"/>
  <c r="R5553" i="6"/>
  <c r="R5554" i="6"/>
  <c r="R5555" i="6"/>
  <c r="R5556" i="6"/>
  <c r="R5557" i="6"/>
  <c r="R5558" i="6"/>
  <c r="R5559" i="6"/>
  <c r="R5560" i="6"/>
  <c r="R5561" i="6"/>
  <c r="R5562" i="6"/>
  <c r="R5563" i="6"/>
  <c r="R5564" i="6"/>
  <c r="R5565" i="6"/>
  <c r="R5566" i="6"/>
  <c r="R5567" i="6"/>
  <c r="R5568" i="6"/>
  <c r="R5569" i="6"/>
  <c r="R5570" i="6"/>
  <c r="R5571" i="6"/>
  <c r="R5572" i="6"/>
  <c r="R5573" i="6"/>
  <c r="R5574" i="6"/>
  <c r="R5575" i="6"/>
  <c r="R5576" i="6"/>
  <c r="R5577" i="6"/>
  <c r="R5578" i="6"/>
  <c r="R5579" i="6"/>
  <c r="R5580" i="6"/>
  <c r="R5581" i="6"/>
  <c r="R5582" i="6"/>
  <c r="R5583" i="6"/>
  <c r="R5584" i="6"/>
  <c r="R5585" i="6"/>
  <c r="R5586" i="6"/>
  <c r="R5587" i="6"/>
  <c r="R5588" i="6"/>
  <c r="R5589" i="6"/>
  <c r="R5590" i="6"/>
  <c r="R5591" i="6"/>
  <c r="R5592" i="6"/>
  <c r="R5593" i="6"/>
  <c r="R5594" i="6"/>
  <c r="R5595" i="6"/>
  <c r="R5596" i="6"/>
  <c r="R5597" i="6"/>
  <c r="R5598" i="6"/>
  <c r="R5599" i="6"/>
  <c r="R5600" i="6"/>
  <c r="R5601" i="6"/>
  <c r="R5602" i="6"/>
  <c r="R5603" i="6"/>
  <c r="R5604" i="6"/>
  <c r="R5605" i="6"/>
  <c r="R5606" i="6"/>
  <c r="R5607" i="6"/>
  <c r="R5608" i="6"/>
  <c r="R5609" i="6"/>
  <c r="R5610" i="6"/>
  <c r="R5611" i="6"/>
  <c r="R5612" i="6"/>
  <c r="R5613" i="6"/>
  <c r="R5614" i="6"/>
  <c r="R5615" i="6"/>
  <c r="R5616" i="6"/>
  <c r="R5617" i="6"/>
  <c r="R5618" i="6"/>
  <c r="R5619" i="6"/>
  <c r="R5620" i="6"/>
  <c r="R5621" i="6"/>
  <c r="R5622" i="6"/>
  <c r="R5623" i="6"/>
  <c r="R5624" i="6"/>
  <c r="R5625" i="6"/>
  <c r="R5626" i="6"/>
  <c r="R5627" i="6"/>
  <c r="R5628" i="6"/>
  <c r="R5629" i="6"/>
  <c r="R5630" i="6"/>
  <c r="R5631" i="6"/>
  <c r="R5632" i="6"/>
  <c r="R5633" i="6"/>
  <c r="R5634" i="6"/>
  <c r="R5635" i="6"/>
  <c r="R5636" i="6"/>
  <c r="R5637" i="6"/>
  <c r="R5638" i="6"/>
  <c r="R5639" i="6"/>
  <c r="R5640" i="6"/>
  <c r="R5641" i="6"/>
  <c r="R5642" i="6"/>
  <c r="R5643" i="6"/>
  <c r="R5644" i="6"/>
  <c r="R5645" i="6"/>
  <c r="R5646" i="6"/>
  <c r="R5647" i="6"/>
  <c r="R5648" i="6"/>
  <c r="R5649" i="6"/>
  <c r="R5650" i="6"/>
  <c r="R5651" i="6"/>
  <c r="R5652" i="6"/>
  <c r="R5653" i="6"/>
  <c r="R5654" i="6"/>
  <c r="R5655" i="6"/>
  <c r="R5656" i="6"/>
  <c r="R5657" i="6"/>
  <c r="R5658" i="6"/>
  <c r="R5659" i="6"/>
  <c r="R5660" i="6"/>
  <c r="R5661" i="6"/>
  <c r="R5662" i="6"/>
  <c r="R5663" i="6"/>
  <c r="R5664" i="6"/>
  <c r="R5665" i="6"/>
  <c r="R5666" i="6"/>
  <c r="R5667" i="6"/>
  <c r="R5668" i="6"/>
  <c r="R5669" i="6"/>
  <c r="R5670" i="6"/>
  <c r="R5671" i="6"/>
  <c r="R5672" i="6"/>
  <c r="R5673" i="6"/>
  <c r="R5674" i="6"/>
  <c r="R5675" i="6"/>
  <c r="R5676" i="6"/>
  <c r="R5677" i="6"/>
  <c r="R5678" i="6"/>
  <c r="R5679" i="6"/>
  <c r="R5680" i="6"/>
  <c r="R5681" i="6"/>
  <c r="R5682" i="6"/>
  <c r="R5683" i="6"/>
  <c r="R5684" i="6"/>
  <c r="R5685" i="6"/>
  <c r="R5686" i="6"/>
  <c r="R5687" i="6"/>
  <c r="R5688" i="6"/>
  <c r="R5689" i="6"/>
  <c r="R5690" i="6"/>
  <c r="R5691" i="6"/>
  <c r="R5692" i="6"/>
  <c r="R5693" i="6"/>
  <c r="R5694" i="6"/>
  <c r="R5695" i="6"/>
  <c r="R5696" i="6"/>
  <c r="R5697" i="6"/>
  <c r="R5698" i="6"/>
  <c r="R5699" i="6"/>
  <c r="R5700" i="6"/>
  <c r="R5701" i="6"/>
  <c r="R5702" i="6"/>
  <c r="R5703" i="6"/>
  <c r="R5704" i="6"/>
  <c r="R5705" i="6"/>
  <c r="R5706" i="6"/>
  <c r="R5707" i="6"/>
  <c r="R5708" i="6"/>
  <c r="R5709" i="6"/>
  <c r="R5710" i="6"/>
  <c r="R5711" i="6"/>
  <c r="R5712" i="6"/>
  <c r="R5713" i="6"/>
  <c r="R5714" i="6"/>
  <c r="R5715" i="6"/>
  <c r="R5716" i="6"/>
  <c r="R5717" i="6"/>
  <c r="R5718" i="6"/>
  <c r="R5719" i="6"/>
  <c r="R5720" i="6"/>
  <c r="R5721" i="6"/>
  <c r="R5722" i="6"/>
  <c r="R5723" i="6"/>
  <c r="R5724" i="6"/>
  <c r="R5725" i="6"/>
  <c r="R5726" i="6"/>
  <c r="R5727" i="6"/>
  <c r="R5728" i="6"/>
  <c r="R5729" i="6"/>
  <c r="R5730" i="6"/>
  <c r="R5731" i="6"/>
  <c r="R5732" i="6"/>
  <c r="R5733" i="6"/>
  <c r="R5734" i="6"/>
  <c r="R5735" i="6"/>
  <c r="R5736" i="6"/>
  <c r="R5737" i="6"/>
  <c r="R5738" i="6"/>
  <c r="R5739" i="6"/>
  <c r="R5740" i="6"/>
  <c r="R5741" i="6"/>
  <c r="R5742" i="6"/>
  <c r="R5743" i="6"/>
  <c r="R5744" i="6"/>
  <c r="R5745" i="6"/>
  <c r="R5746" i="6"/>
  <c r="R5747" i="6"/>
  <c r="R5748" i="6"/>
  <c r="R5749" i="6"/>
  <c r="R5750" i="6"/>
  <c r="R5751" i="6"/>
  <c r="R5752" i="6"/>
  <c r="R5753" i="6"/>
  <c r="R5754" i="6"/>
  <c r="R5755" i="6"/>
  <c r="R5756" i="6"/>
  <c r="R5757" i="6"/>
  <c r="R5758" i="6"/>
  <c r="R5759" i="6"/>
  <c r="R5760" i="6"/>
  <c r="R5761" i="6"/>
  <c r="R5762" i="6"/>
  <c r="R5763" i="6"/>
  <c r="R5764" i="6"/>
  <c r="R5765" i="6"/>
  <c r="R5766" i="6"/>
  <c r="R5767" i="6"/>
  <c r="R5768" i="6"/>
  <c r="R5769" i="6"/>
  <c r="R5770" i="6"/>
  <c r="R5771" i="6"/>
  <c r="R5772" i="6"/>
  <c r="R5773" i="6"/>
  <c r="R5774" i="6"/>
  <c r="R5775" i="6"/>
  <c r="R5776" i="6"/>
  <c r="R5777" i="6"/>
  <c r="R5778" i="6"/>
  <c r="R5779" i="6"/>
  <c r="R5780" i="6"/>
  <c r="R5781" i="6"/>
  <c r="R5782" i="6"/>
  <c r="R5783" i="6"/>
  <c r="R5784" i="6"/>
  <c r="R5785" i="6"/>
  <c r="R5786" i="6"/>
  <c r="R5787" i="6"/>
  <c r="R5788" i="6"/>
  <c r="R5789" i="6"/>
  <c r="R5790" i="6"/>
  <c r="R5791" i="6"/>
  <c r="R5792" i="6"/>
  <c r="R5793" i="6"/>
  <c r="R5794" i="6"/>
  <c r="R5795" i="6"/>
  <c r="R5796" i="6"/>
  <c r="R5797" i="6"/>
  <c r="R5798" i="6"/>
  <c r="R5799" i="6"/>
  <c r="R5800" i="6"/>
  <c r="R5801" i="6"/>
  <c r="R5802" i="6"/>
  <c r="R5803" i="6"/>
  <c r="R5804" i="6"/>
  <c r="R5805" i="6"/>
  <c r="R5806" i="6"/>
  <c r="R5807" i="6"/>
  <c r="R5808" i="6"/>
  <c r="R5809" i="6"/>
  <c r="R5810" i="6"/>
  <c r="R5811" i="6"/>
  <c r="R5812" i="6"/>
  <c r="R5813" i="6"/>
  <c r="R5814" i="6"/>
  <c r="R5815" i="6"/>
  <c r="R5816" i="6"/>
  <c r="R5817" i="6"/>
  <c r="R5818" i="6"/>
  <c r="R5819" i="6"/>
  <c r="R5820" i="6"/>
  <c r="R5821" i="6"/>
  <c r="R5822" i="6"/>
  <c r="R5823" i="6"/>
  <c r="R5824" i="6"/>
  <c r="R5825" i="6"/>
  <c r="R5826" i="6"/>
  <c r="R5827" i="6"/>
  <c r="R5828" i="6"/>
  <c r="R5829" i="6"/>
  <c r="R5830" i="6"/>
  <c r="R5831" i="6"/>
  <c r="R5832" i="6"/>
  <c r="R5833" i="6"/>
  <c r="R5834" i="6"/>
  <c r="R5835" i="6"/>
  <c r="R5836" i="6"/>
  <c r="R5837" i="6"/>
  <c r="R5838" i="6"/>
  <c r="R5839" i="6"/>
  <c r="R5840" i="6"/>
  <c r="R5841" i="6"/>
  <c r="R5842" i="6"/>
  <c r="R5843" i="6"/>
  <c r="R5844" i="6"/>
  <c r="R5845" i="6"/>
  <c r="R5846" i="6"/>
  <c r="R5847" i="6"/>
  <c r="R5848" i="6"/>
  <c r="R5849" i="6"/>
  <c r="R5850" i="6"/>
  <c r="R5851" i="6"/>
  <c r="R5852" i="6"/>
  <c r="R5853" i="6"/>
  <c r="R5854" i="6"/>
  <c r="R5855" i="6"/>
  <c r="R5856" i="6"/>
  <c r="R5857" i="6"/>
  <c r="R5858" i="6"/>
  <c r="R5859" i="6"/>
  <c r="R5860" i="6"/>
  <c r="R5861" i="6"/>
  <c r="R5862" i="6"/>
  <c r="R5863" i="6"/>
  <c r="R5864" i="6"/>
  <c r="R5865" i="6"/>
  <c r="R5866" i="6"/>
  <c r="R5867" i="6"/>
  <c r="R5868" i="6"/>
  <c r="R5869" i="6"/>
  <c r="R5870" i="6"/>
  <c r="R5871" i="6"/>
  <c r="R5872" i="6"/>
  <c r="R5873" i="6"/>
  <c r="R5874" i="6"/>
  <c r="R5875" i="6"/>
  <c r="R5876" i="6"/>
  <c r="R5877" i="6"/>
  <c r="R5878" i="6"/>
  <c r="R5879" i="6"/>
  <c r="R5880" i="6"/>
  <c r="R5881" i="6"/>
  <c r="R5882" i="6"/>
  <c r="R5883" i="6"/>
  <c r="R5884" i="6"/>
  <c r="R5885" i="6"/>
  <c r="R5886" i="6"/>
  <c r="R5887" i="6"/>
  <c r="R5888" i="6"/>
  <c r="R5889" i="6"/>
  <c r="R5890" i="6"/>
  <c r="R5891" i="6"/>
  <c r="R5892" i="6"/>
  <c r="R5893" i="6"/>
  <c r="R5894" i="6"/>
  <c r="R5895" i="6"/>
  <c r="R5896" i="6"/>
  <c r="R5897" i="6"/>
  <c r="R5898" i="6"/>
  <c r="R5899" i="6"/>
  <c r="R5900" i="6"/>
  <c r="R5901" i="6"/>
  <c r="R5902" i="6"/>
  <c r="R5903" i="6"/>
  <c r="R5904" i="6"/>
  <c r="R5905" i="6"/>
  <c r="R5906" i="6"/>
  <c r="R5907" i="6"/>
  <c r="R5908" i="6"/>
  <c r="R5909" i="6"/>
  <c r="R5910" i="6"/>
  <c r="R5911" i="6"/>
  <c r="R5912" i="6"/>
  <c r="R5913" i="6"/>
  <c r="R5914" i="6"/>
  <c r="R5915" i="6"/>
  <c r="R5916" i="6"/>
  <c r="R5917" i="6"/>
  <c r="R5918" i="6"/>
  <c r="R5919" i="6"/>
  <c r="R5920" i="6"/>
  <c r="R5921" i="6"/>
  <c r="R5922" i="6"/>
  <c r="R5923" i="6"/>
  <c r="R5924" i="6"/>
  <c r="R5925" i="6"/>
  <c r="R5926" i="6"/>
  <c r="R5927" i="6"/>
  <c r="R5928" i="6"/>
  <c r="R5929" i="6"/>
  <c r="R5930" i="6"/>
  <c r="R5931" i="6"/>
  <c r="R5932" i="6"/>
  <c r="R5933" i="6"/>
  <c r="R5934" i="6"/>
  <c r="R5935" i="6"/>
  <c r="R5936" i="6"/>
  <c r="R5937" i="6"/>
  <c r="R5938" i="6"/>
  <c r="R5939" i="6"/>
  <c r="R5940" i="6"/>
  <c r="R5941" i="6"/>
  <c r="R5942" i="6"/>
  <c r="R5943" i="6"/>
  <c r="R5944" i="6"/>
  <c r="R5945" i="6"/>
  <c r="R5946" i="6"/>
  <c r="R5947" i="6"/>
  <c r="R5948" i="6"/>
  <c r="R5949" i="6"/>
  <c r="R5950" i="6"/>
  <c r="R5951" i="6"/>
  <c r="R5952" i="6"/>
  <c r="R5953" i="6"/>
  <c r="R5954" i="6"/>
  <c r="R5955" i="6"/>
  <c r="R5956" i="6"/>
  <c r="R5957" i="6"/>
  <c r="R5958" i="6"/>
  <c r="R5959" i="6"/>
  <c r="R5960" i="6"/>
  <c r="R5961" i="6"/>
  <c r="R5962" i="6"/>
  <c r="R5963" i="6"/>
  <c r="R5964" i="6"/>
  <c r="R5965" i="6"/>
  <c r="R5966" i="6"/>
  <c r="R5967" i="6"/>
  <c r="R5968" i="6"/>
  <c r="R5969" i="6"/>
  <c r="R5970" i="6"/>
  <c r="R5971" i="6"/>
  <c r="R5972" i="6"/>
  <c r="R5973" i="6"/>
  <c r="R5974" i="6"/>
  <c r="R5975" i="6"/>
  <c r="R5976" i="6"/>
  <c r="R5977" i="6"/>
  <c r="R5978" i="6"/>
  <c r="R5979" i="6"/>
  <c r="R5980" i="6"/>
  <c r="R5981" i="6"/>
  <c r="R5982" i="6"/>
  <c r="R5983" i="6"/>
  <c r="R5984" i="6"/>
  <c r="R5985" i="6"/>
  <c r="R5986" i="6"/>
  <c r="R5987" i="6"/>
  <c r="R5988" i="6"/>
  <c r="R5989" i="6"/>
  <c r="R5990" i="6"/>
  <c r="R5991" i="6"/>
  <c r="R5992" i="6"/>
  <c r="R5993" i="6"/>
  <c r="R5994" i="6"/>
  <c r="R5995" i="6"/>
  <c r="R5996" i="6"/>
  <c r="R5997" i="6"/>
  <c r="R5998" i="6"/>
  <c r="R5999" i="6"/>
  <c r="R6000" i="6"/>
  <c r="R6001" i="6"/>
  <c r="R6002" i="6"/>
  <c r="R6003" i="6"/>
  <c r="R6004" i="6"/>
  <c r="R6005" i="6"/>
  <c r="R6006" i="6"/>
  <c r="R6007" i="6"/>
  <c r="R6008" i="6"/>
  <c r="R6009" i="6"/>
  <c r="R6010" i="6"/>
  <c r="R6011" i="6"/>
  <c r="R6012" i="6"/>
  <c r="R6013" i="6"/>
  <c r="R6014" i="6"/>
  <c r="R6015" i="6"/>
  <c r="R6016" i="6"/>
  <c r="R6017" i="6"/>
  <c r="R6018" i="6"/>
  <c r="R6019" i="6"/>
  <c r="R6020" i="6"/>
  <c r="R6021" i="6"/>
  <c r="R6022" i="6"/>
  <c r="R6023" i="6"/>
  <c r="R6024" i="6"/>
  <c r="R6025" i="6"/>
  <c r="R6026" i="6"/>
  <c r="R6027" i="6"/>
  <c r="R6028" i="6"/>
  <c r="R6029" i="6"/>
  <c r="R6030" i="6"/>
  <c r="R6031" i="6"/>
  <c r="R6032" i="6"/>
  <c r="R6033" i="6"/>
  <c r="R6034" i="6"/>
  <c r="R6035" i="6"/>
  <c r="R6036" i="6"/>
  <c r="R6037" i="6"/>
  <c r="R6038" i="6"/>
  <c r="R6039" i="6"/>
  <c r="R6040" i="6"/>
  <c r="R6041" i="6"/>
  <c r="R6042" i="6"/>
  <c r="R6043" i="6"/>
  <c r="R6044" i="6"/>
  <c r="R6045" i="6"/>
  <c r="R6046" i="6"/>
  <c r="R6047" i="6"/>
  <c r="R6048" i="6"/>
  <c r="R6049" i="6"/>
  <c r="R6050" i="6"/>
  <c r="R6051" i="6"/>
  <c r="R6052" i="6"/>
  <c r="R6053" i="6"/>
  <c r="R6054" i="6"/>
  <c r="R6055" i="6"/>
  <c r="R6056" i="6"/>
  <c r="R6057" i="6"/>
  <c r="R6058" i="6"/>
  <c r="R6059" i="6"/>
  <c r="R6060" i="6"/>
  <c r="R6061" i="6"/>
  <c r="R6062" i="6"/>
  <c r="R6063" i="6"/>
  <c r="R6064" i="6"/>
  <c r="R6065" i="6"/>
  <c r="R6066" i="6"/>
  <c r="R6067" i="6"/>
  <c r="R6068" i="6"/>
  <c r="R6069" i="6"/>
  <c r="R6070" i="6"/>
  <c r="R6071" i="6"/>
  <c r="R6072" i="6"/>
  <c r="R6073" i="6"/>
  <c r="R6074" i="6"/>
  <c r="R6075" i="6"/>
  <c r="R6076" i="6"/>
  <c r="R6077" i="6"/>
  <c r="R6078" i="6"/>
  <c r="R6079" i="6"/>
  <c r="R6080" i="6"/>
  <c r="R6081" i="6"/>
  <c r="R6082" i="6"/>
  <c r="R6083" i="6"/>
  <c r="R6084" i="6"/>
  <c r="R6085" i="6"/>
  <c r="R6086" i="6"/>
  <c r="R6087" i="6"/>
  <c r="R6088" i="6"/>
  <c r="R6089" i="6"/>
  <c r="R6090" i="6"/>
  <c r="R6091" i="6"/>
  <c r="R6092" i="6"/>
  <c r="R6093" i="6"/>
  <c r="R6094" i="6"/>
  <c r="R6095" i="6"/>
  <c r="R6096" i="6"/>
  <c r="R6097" i="6"/>
  <c r="R6098" i="6"/>
  <c r="R6099" i="6"/>
  <c r="R6100" i="6"/>
  <c r="R6101" i="6"/>
  <c r="R6102" i="6"/>
  <c r="R6103" i="6"/>
  <c r="R6104" i="6"/>
  <c r="R6105" i="6"/>
  <c r="R6106" i="6"/>
  <c r="R6107" i="6"/>
  <c r="R6108" i="6"/>
  <c r="R6109" i="6"/>
  <c r="R6110" i="6"/>
  <c r="R6111" i="6"/>
  <c r="R6112" i="6"/>
  <c r="R6113" i="6"/>
  <c r="R6114" i="6"/>
  <c r="R6115" i="6"/>
  <c r="R6116" i="6"/>
  <c r="R6117" i="6"/>
  <c r="R6118" i="6"/>
  <c r="R6119" i="6"/>
  <c r="R6120" i="6"/>
  <c r="R6121" i="6"/>
  <c r="R6122" i="6"/>
  <c r="R6123" i="6"/>
  <c r="R6124" i="6"/>
  <c r="R6125" i="6"/>
  <c r="R6126" i="6"/>
  <c r="R6127" i="6"/>
  <c r="R6128" i="6"/>
  <c r="R6129" i="6"/>
  <c r="R6130" i="6"/>
  <c r="R6131" i="6"/>
  <c r="R6132" i="6"/>
  <c r="R6133" i="6"/>
  <c r="R6134" i="6"/>
  <c r="R6135" i="6"/>
  <c r="R6136" i="6"/>
  <c r="R6137" i="6"/>
  <c r="R6138" i="6"/>
  <c r="R6139" i="6"/>
  <c r="R6140" i="6"/>
  <c r="R6141" i="6"/>
  <c r="R6142" i="6"/>
  <c r="R6143" i="6"/>
  <c r="R6144" i="6"/>
  <c r="R6145" i="6"/>
  <c r="R6146" i="6"/>
  <c r="R6147" i="6"/>
  <c r="R6148" i="6"/>
  <c r="R6149" i="6"/>
  <c r="R6150" i="6"/>
  <c r="R6151" i="6"/>
  <c r="R6152" i="6"/>
  <c r="R6153" i="6"/>
  <c r="R6154" i="6"/>
  <c r="R6155" i="6"/>
  <c r="R6156" i="6"/>
  <c r="R6157" i="6"/>
  <c r="R6158" i="6"/>
  <c r="R6159" i="6"/>
  <c r="R6160" i="6"/>
  <c r="R6161" i="6"/>
  <c r="R6162" i="6"/>
  <c r="R6163" i="6"/>
  <c r="R6164" i="6"/>
  <c r="R6165" i="6"/>
  <c r="R6166" i="6"/>
  <c r="R6167" i="6"/>
  <c r="R6168" i="6"/>
  <c r="R6169" i="6"/>
  <c r="R6170" i="6"/>
  <c r="R6171" i="6"/>
  <c r="R6172" i="6"/>
  <c r="R6173" i="6"/>
  <c r="R6174" i="6"/>
  <c r="R6175" i="6"/>
  <c r="R6176" i="6"/>
  <c r="R6177" i="6"/>
  <c r="R6178" i="6"/>
  <c r="R6179" i="6"/>
  <c r="R6180" i="6"/>
  <c r="R6181" i="6"/>
  <c r="R6182" i="6"/>
  <c r="R6183" i="6"/>
  <c r="R6184" i="6"/>
  <c r="R6185" i="6"/>
  <c r="R6186" i="6"/>
  <c r="R6187" i="6"/>
  <c r="R6188" i="6"/>
  <c r="R6189" i="6"/>
  <c r="R6190" i="6"/>
  <c r="R6191" i="6"/>
  <c r="R6192" i="6"/>
  <c r="R6193" i="6"/>
  <c r="R6194" i="6"/>
  <c r="R6195" i="6"/>
  <c r="R6196" i="6"/>
  <c r="R6197" i="6"/>
  <c r="R6198" i="6"/>
  <c r="R6199" i="6"/>
  <c r="R6200" i="6"/>
  <c r="R6201" i="6"/>
  <c r="R6202" i="6"/>
  <c r="R6203" i="6"/>
  <c r="R6204" i="6"/>
  <c r="R6205" i="6"/>
  <c r="R6206" i="6"/>
  <c r="R6207" i="6"/>
  <c r="R6208" i="6"/>
  <c r="R6209" i="6"/>
  <c r="R6210" i="6"/>
  <c r="R6211" i="6"/>
  <c r="R6212" i="6"/>
  <c r="R6213" i="6"/>
  <c r="R6214" i="6"/>
  <c r="R6215" i="6"/>
  <c r="R6216" i="6"/>
  <c r="R6217" i="6"/>
  <c r="R6218" i="6"/>
  <c r="R6219" i="6"/>
  <c r="R6220" i="6"/>
  <c r="R6221" i="6"/>
  <c r="R6222" i="6"/>
  <c r="R6223" i="6"/>
  <c r="R6224" i="6"/>
  <c r="R6225" i="6"/>
  <c r="R6226" i="6"/>
  <c r="R6227" i="6"/>
  <c r="R6228" i="6"/>
  <c r="R6229" i="6"/>
  <c r="R6230" i="6"/>
  <c r="R6231" i="6"/>
  <c r="R6232" i="6"/>
  <c r="R6233" i="6"/>
  <c r="R6234" i="6"/>
  <c r="R6235" i="6"/>
  <c r="R6236" i="6"/>
  <c r="R6237" i="6"/>
  <c r="R6238" i="6"/>
  <c r="R6239" i="6"/>
  <c r="R6240" i="6"/>
  <c r="R6241" i="6"/>
  <c r="R6242" i="6"/>
  <c r="R6243" i="6"/>
  <c r="R6244" i="6"/>
  <c r="R6245" i="6"/>
  <c r="R6246" i="6"/>
  <c r="R6247" i="6"/>
  <c r="R6248" i="6"/>
  <c r="R6249" i="6"/>
  <c r="R6250" i="6"/>
  <c r="R6251" i="6"/>
  <c r="R6252" i="6"/>
  <c r="R6253" i="6"/>
  <c r="R6254" i="6"/>
  <c r="R6255" i="6"/>
  <c r="R6256" i="6"/>
  <c r="R6257" i="6"/>
  <c r="R6258" i="6"/>
  <c r="R6259" i="6"/>
  <c r="R6260" i="6"/>
  <c r="R6261" i="6"/>
  <c r="R6262" i="6"/>
  <c r="R6263" i="6"/>
  <c r="R6264" i="6"/>
  <c r="R6265" i="6"/>
  <c r="R6266" i="6"/>
  <c r="R6267" i="6"/>
  <c r="R6268" i="6"/>
  <c r="R6269" i="6"/>
  <c r="R6270" i="6"/>
  <c r="R6271" i="6"/>
  <c r="R6272" i="6"/>
  <c r="R6273" i="6"/>
  <c r="R6274" i="6"/>
  <c r="R6275" i="6"/>
  <c r="R6276" i="6"/>
  <c r="R6277" i="6"/>
  <c r="R6278" i="6"/>
  <c r="R6279" i="6"/>
  <c r="R6280" i="6"/>
  <c r="R6281" i="6"/>
  <c r="R6282" i="6"/>
  <c r="R6283" i="6"/>
  <c r="R6284" i="6"/>
  <c r="R6285" i="6"/>
  <c r="R6286" i="6"/>
  <c r="R6287" i="6"/>
  <c r="R6288" i="6"/>
  <c r="R6289" i="6"/>
  <c r="R6290" i="6"/>
  <c r="R6291" i="6"/>
  <c r="R6292" i="6"/>
  <c r="R6293" i="6"/>
  <c r="R6294" i="6"/>
  <c r="R6295" i="6"/>
  <c r="R6296" i="6"/>
  <c r="R6297" i="6"/>
  <c r="R6298" i="6"/>
  <c r="R6299" i="6"/>
  <c r="R6300" i="6"/>
  <c r="R6301" i="6"/>
  <c r="R6302" i="6"/>
  <c r="R6303" i="6"/>
  <c r="R6304" i="6"/>
  <c r="R6305" i="6"/>
  <c r="R6306" i="6"/>
  <c r="R6307" i="6"/>
  <c r="R6308" i="6"/>
  <c r="R6309" i="6"/>
  <c r="R6310" i="6"/>
  <c r="R6311" i="6"/>
  <c r="R6312" i="6"/>
  <c r="R6313" i="6"/>
  <c r="R6314" i="6"/>
  <c r="R6315" i="6"/>
  <c r="R6316" i="6"/>
  <c r="R6317" i="6"/>
  <c r="R6318" i="6"/>
  <c r="R6319" i="6"/>
  <c r="R6320" i="6"/>
  <c r="R6321" i="6"/>
  <c r="R6322" i="6"/>
  <c r="R6323" i="6"/>
  <c r="R6324" i="6"/>
  <c r="R6325" i="6"/>
  <c r="R6326" i="6"/>
  <c r="R6327" i="6"/>
  <c r="R6328" i="6"/>
  <c r="R6329" i="6"/>
  <c r="R6330" i="6"/>
  <c r="R6331" i="6"/>
  <c r="R6332" i="6"/>
  <c r="R6333" i="6"/>
  <c r="R6334" i="6"/>
  <c r="R6335" i="6"/>
  <c r="R6336" i="6"/>
  <c r="R6337" i="6"/>
  <c r="R6338" i="6"/>
  <c r="R6339" i="6"/>
  <c r="R6340" i="6"/>
  <c r="R6341" i="6"/>
  <c r="R6342" i="6"/>
  <c r="R6343" i="6"/>
  <c r="R6344" i="6"/>
  <c r="R6345" i="6"/>
  <c r="R6346" i="6"/>
  <c r="R6347" i="6"/>
  <c r="R6348" i="6"/>
  <c r="R6349" i="6"/>
  <c r="R6350" i="6"/>
  <c r="R6351" i="6"/>
  <c r="R6352" i="6"/>
  <c r="R6353" i="6"/>
  <c r="R6354" i="6"/>
  <c r="R6355" i="6"/>
  <c r="R6356" i="6"/>
  <c r="R6357" i="6"/>
  <c r="R6358" i="6"/>
  <c r="R6359" i="6"/>
  <c r="R6360" i="6"/>
  <c r="R6361" i="6"/>
  <c r="R6362" i="6"/>
  <c r="R6363" i="6"/>
  <c r="R6364" i="6"/>
  <c r="R6365" i="6"/>
  <c r="R6366" i="6"/>
  <c r="R6367" i="6"/>
  <c r="R6368" i="6"/>
  <c r="R6369" i="6"/>
  <c r="R6370" i="6"/>
  <c r="R6371" i="6"/>
  <c r="R6372" i="6"/>
  <c r="R6373" i="6"/>
  <c r="R6374" i="6"/>
  <c r="R6375" i="6"/>
  <c r="R6376" i="6"/>
  <c r="R6377" i="6"/>
  <c r="R6378" i="6"/>
  <c r="R6379" i="6"/>
  <c r="R6380" i="6"/>
  <c r="R6381" i="6"/>
  <c r="R6382" i="6"/>
  <c r="R6383" i="6"/>
  <c r="R6384" i="6"/>
  <c r="R6385" i="6"/>
  <c r="R6386" i="6"/>
  <c r="R6387" i="6"/>
  <c r="R6388" i="6"/>
  <c r="R6389" i="6"/>
  <c r="R6390" i="6"/>
  <c r="R6391" i="6"/>
  <c r="R6392" i="6"/>
  <c r="R6393" i="6"/>
  <c r="R6394" i="6"/>
  <c r="R6395" i="6"/>
  <c r="R6396" i="6"/>
  <c r="R6397" i="6"/>
  <c r="R6398" i="6"/>
  <c r="R6399" i="6"/>
  <c r="R6400" i="6"/>
  <c r="R6401" i="6"/>
  <c r="R6402" i="6"/>
  <c r="R6403" i="6"/>
  <c r="R6404" i="6"/>
  <c r="R6405" i="6"/>
  <c r="R6406" i="6"/>
  <c r="R6407" i="6"/>
  <c r="R6408" i="6"/>
  <c r="R6409" i="6"/>
  <c r="R6410" i="6"/>
  <c r="R6411" i="6"/>
  <c r="R6412" i="6"/>
  <c r="R6413" i="6"/>
  <c r="R6414" i="6"/>
  <c r="R6415" i="6"/>
  <c r="R6416" i="6"/>
  <c r="R6417" i="6"/>
  <c r="R6418" i="6"/>
  <c r="R6419" i="6"/>
  <c r="R6420" i="6"/>
  <c r="R6421" i="6"/>
  <c r="R6422" i="6"/>
  <c r="R6423" i="6"/>
  <c r="R6424" i="6"/>
  <c r="R6425" i="6"/>
  <c r="R6426" i="6"/>
  <c r="R6427" i="6"/>
  <c r="R6428" i="6"/>
  <c r="R6429" i="6"/>
  <c r="R6430" i="6"/>
  <c r="R6431" i="6"/>
  <c r="R6432" i="6"/>
  <c r="R6433" i="6"/>
  <c r="R6434" i="6"/>
  <c r="R6435" i="6"/>
  <c r="R6436" i="6"/>
  <c r="R6437" i="6"/>
  <c r="R6438" i="6"/>
  <c r="R6439" i="6"/>
  <c r="R6440" i="6"/>
  <c r="R6441" i="6"/>
  <c r="R6442" i="6"/>
  <c r="R6443" i="6"/>
  <c r="R6444" i="6"/>
  <c r="R6445" i="6"/>
  <c r="R6446" i="6"/>
  <c r="R6447" i="6"/>
  <c r="R6448" i="6"/>
  <c r="R6449" i="6"/>
  <c r="R6450" i="6"/>
  <c r="R6451" i="6"/>
  <c r="R6452" i="6"/>
  <c r="R6453" i="6"/>
  <c r="R6454" i="6"/>
  <c r="R6455" i="6"/>
  <c r="R6456" i="6"/>
  <c r="R6457" i="6"/>
  <c r="R6458" i="6"/>
  <c r="R6459" i="6"/>
  <c r="R6460" i="6"/>
  <c r="R6461" i="6"/>
  <c r="R6462" i="6"/>
  <c r="R6463" i="6"/>
  <c r="R6464" i="6"/>
  <c r="R6465" i="6"/>
  <c r="R6466" i="6"/>
  <c r="R6467" i="6"/>
  <c r="R6468" i="6"/>
  <c r="R6469" i="6"/>
  <c r="R6470" i="6"/>
  <c r="R6471" i="6"/>
  <c r="R6472" i="6"/>
  <c r="R6473" i="6"/>
  <c r="R6474" i="6"/>
  <c r="R6475" i="6"/>
  <c r="R6476" i="6"/>
  <c r="R6477" i="6"/>
  <c r="R6478" i="6"/>
  <c r="R6479" i="6"/>
  <c r="R6480" i="6"/>
  <c r="R6481" i="6"/>
  <c r="R6482" i="6"/>
  <c r="R6483" i="6"/>
  <c r="R6484" i="6"/>
  <c r="R6485" i="6"/>
  <c r="R6486" i="6"/>
  <c r="R6487" i="6"/>
  <c r="R6488" i="6"/>
  <c r="R6489" i="6"/>
  <c r="R6490" i="6"/>
  <c r="R6491" i="6"/>
  <c r="R6492" i="6"/>
  <c r="R6493" i="6"/>
  <c r="R6494" i="6"/>
  <c r="R6495" i="6"/>
  <c r="R6496" i="6"/>
  <c r="R6497" i="6"/>
  <c r="R6498" i="6"/>
  <c r="R6499" i="6"/>
  <c r="R6500" i="6"/>
  <c r="R6501" i="6"/>
  <c r="R6502" i="6"/>
  <c r="R6503" i="6"/>
  <c r="R6504" i="6"/>
  <c r="R6505" i="6"/>
  <c r="R6506" i="6"/>
  <c r="R6507" i="6"/>
  <c r="R6508" i="6"/>
  <c r="R6509" i="6"/>
  <c r="R6510" i="6"/>
  <c r="R6511" i="6"/>
  <c r="R6512" i="6"/>
  <c r="R6513" i="6"/>
  <c r="R6514" i="6"/>
  <c r="R6515" i="6"/>
  <c r="R6516" i="6"/>
  <c r="R6517" i="6"/>
  <c r="R6518" i="6"/>
  <c r="R6519" i="6"/>
  <c r="R6520" i="6"/>
  <c r="R6521" i="6"/>
  <c r="R6522" i="6"/>
  <c r="R6523" i="6"/>
  <c r="R6524" i="6"/>
  <c r="R6525" i="6"/>
  <c r="R6526" i="6"/>
  <c r="R6527" i="6"/>
  <c r="R6528" i="6"/>
  <c r="R6529" i="6"/>
  <c r="R6530" i="6"/>
  <c r="R6531" i="6"/>
  <c r="R6532" i="6"/>
  <c r="R6533" i="6"/>
  <c r="R6534" i="6"/>
  <c r="R6535" i="6"/>
  <c r="R6536" i="6"/>
  <c r="R6537" i="6"/>
  <c r="R6538" i="6"/>
  <c r="R6539" i="6"/>
  <c r="R6540" i="6"/>
  <c r="R6541" i="6"/>
  <c r="R6542" i="6"/>
  <c r="R6543" i="6"/>
  <c r="R6544" i="6"/>
  <c r="R6545" i="6"/>
  <c r="R6546" i="6"/>
  <c r="R6547" i="6"/>
  <c r="R6548" i="6"/>
  <c r="R6549" i="6"/>
  <c r="R6550" i="6"/>
  <c r="R6551" i="6"/>
  <c r="R6552" i="6"/>
  <c r="R6553" i="6"/>
  <c r="R6554" i="6"/>
  <c r="R6555" i="6"/>
  <c r="R6556" i="6"/>
  <c r="R6557" i="6"/>
  <c r="R6558" i="6"/>
  <c r="R6559" i="6"/>
  <c r="R6560" i="6"/>
  <c r="R6561" i="6"/>
  <c r="R6562" i="6"/>
  <c r="R6563" i="6"/>
  <c r="R6564" i="6"/>
  <c r="R6565" i="6"/>
  <c r="R6566" i="6"/>
  <c r="R6567" i="6"/>
  <c r="R6568" i="6"/>
  <c r="R6569" i="6"/>
  <c r="R6570" i="6"/>
  <c r="R6571" i="6"/>
  <c r="R6572" i="6"/>
  <c r="R6573" i="6"/>
  <c r="R6574" i="6"/>
  <c r="R6575" i="6"/>
  <c r="R6576" i="6"/>
  <c r="R6577" i="6"/>
  <c r="R6578" i="6"/>
  <c r="R6579" i="6"/>
  <c r="R6580" i="6"/>
  <c r="R6581" i="6"/>
  <c r="R6582" i="6"/>
  <c r="R6583" i="6"/>
  <c r="R6584" i="6"/>
  <c r="R6585" i="6"/>
  <c r="R6586" i="6"/>
  <c r="R6587" i="6"/>
  <c r="R6588" i="6"/>
  <c r="R6589" i="6"/>
  <c r="R6590" i="6"/>
  <c r="R6591" i="6"/>
  <c r="R6592" i="6"/>
  <c r="R6593" i="6"/>
  <c r="R6594" i="6"/>
  <c r="R6595" i="6"/>
  <c r="R6596" i="6"/>
  <c r="R6597" i="6"/>
  <c r="R6598" i="6"/>
  <c r="R6599" i="6"/>
  <c r="R6600" i="6"/>
  <c r="R6601" i="6"/>
  <c r="R6602" i="6"/>
  <c r="R6603" i="6"/>
  <c r="R6604" i="6"/>
  <c r="R6605" i="6"/>
  <c r="R6606" i="6"/>
  <c r="R6607" i="6"/>
  <c r="R6608" i="6"/>
  <c r="R6609" i="6"/>
  <c r="R6610" i="6"/>
  <c r="R6611" i="6"/>
  <c r="R6612" i="6"/>
  <c r="R6613" i="6"/>
  <c r="R6614" i="6"/>
  <c r="R6615" i="6"/>
  <c r="R6616" i="6"/>
  <c r="R6617" i="6"/>
  <c r="R6618" i="6"/>
  <c r="R6619" i="6"/>
  <c r="R6620" i="6"/>
  <c r="R6621" i="6"/>
  <c r="R6622" i="6"/>
  <c r="R6623" i="6"/>
  <c r="R6624" i="6"/>
  <c r="R6625" i="6"/>
  <c r="R6626" i="6"/>
  <c r="R6627" i="6"/>
  <c r="R6628" i="6"/>
  <c r="R6629" i="6"/>
  <c r="R6630" i="6"/>
  <c r="R6631" i="6"/>
  <c r="R6632" i="6"/>
  <c r="R6633" i="6"/>
  <c r="R6634" i="6"/>
  <c r="R6635" i="6"/>
  <c r="R6636" i="6"/>
  <c r="R6637" i="6"/>
  <c r="R6638" i="6"/>
  <c r="R6639" i="6"/>
  <c r="R6640" i="6"/>
  <c r="R6641" i="6"/>
  <c r="R6642" i="6"/>
  <c r="R6643" i="6"/>
  <c r="R6644" i="6"/>
  <c r="R6645" i="6"/>
  <c r="R6646" i="6"/>
  <c r="R6647" i="6"/>
  <c r="R6648" i="6"/>
  <c r="R6649" i="6"/>
  <c r="R6650" i="6"/>
  <c r="R6651" i="6"/>
  <c r="R6652" i="6"/>
  <c r="R6653" i="6"/>
  <c r="R6654" i="6"/>
  <c r="R6655" i="6"/>
  <c r="R6656" i="6"/>
  <c r="R6657" i="6"/>
  <c r="R6658" i="6"/>
  <c r="R6659" i="6"/>
  <c r="R6660" i="6"/>
  <c r="R6661" i="6"/>
  <c r="R6662" i="6"/>
  <c r="R6663" i="6"/>
  <c r="R6664" i="6"/>
  <c r="R6665" i="6"/>
  <c r="R6666" i="6"/>
  <c r="R6667" i="6"/>
  <c r="R6668" i="6"/>
  <c r="R6669" i="6"/>
  <c r="R6670" i="6"/>
  <c r="R6671" i="6"/>
  <c r="R6672" i="6"/>
  <c r="R6673" i="6"/>
  <c r="R6674" i="6"/>
  <c r="R6675" i="6"/>
  <c r="R6676" i="6"/>
  <c r="R6677" i="6"/>
  <c r="R6678" i="6"/>
  <c r="R6679" i="6"/>
  <c r="R6680" i="6"/>
  <c r="R6681" i="6"/>
  <c r="R6682" i="6"/>
  <c r="R6683" i="6"/>
  <c r="R6684" i="6"/>
  <c r="R6685" i="6"/>
  <c r="R6686" i="6"/>
  <c r="R6687" i="6"/>
  <c r="R6688" i="6"/>
  <c r="R6689" i="6"/>
  <c r="R6690" i="6"/>
  <c r="R6691" i="6"/>
  <c r="R6692" i="6"/>
  <c r="R6693" i="6"/>
  <c r="R6694" i="6"/>
  <c r="R6695" i="6"/>
  <c r="R6696" i="6"/>
  <c r="R6697" i="6"/>
  <c r="R6698" i="6"/>
  <c r="R6699" i="6"/>
  <c r="R6700" i="6"/>
  <c r="R6701" i="6"/>
  <c r="R6702" i="6"/>
  <c r="R6703" i="6"/>
  <c r="R6704" i="6"/>
  <c r="R6705" i="6"/>
  <c r="R6706" i="6"/>
  <c r="R6707" i="6"/>
  <c r="R6708" i="6"/>
  <c r="R6709" i="6"/>
  <c r="R6710" i="6"/>
  <c r="R6711" i="6"/>
  <c r="R6712" i="6"/>
  <c r="R6713" i="6"/>
  <c r="R6714" i="6"/>
  <c r="R6715" i="6"/>
  <c r="R6716" i="6"/>
  <c r="R6717" i="6"/>
  <c r="R6718" i="6"/>
  <c r="R6719" i="6"/>
  <c r="R6720" i="6"/>
  <c r="R6721" i="6"/>
  <c r="R6722" i="6"/>
  <c r="R6723" i="6"/>
  <c r="R6724" i="6"/>
  <c r="R6725" i="6"/>
  <c r="R6726" i="6"/>
  <c r="R6727" i="6"/>
  <c r="R6728" i="6"/>
  <c r="R6729" i="6"/>
  <c r="R6730" i="6"/>
  <c r="R6731" i="6"/>
  <c r="R6732" i="6"/>
  <c r="R6733" i="6"/>
  <c r="R6734" i="6"/>
  <c r="R6735" i="6"/>
  <c r="R6736" i="6"/>
  <c r="R6737" i="6"/>
  <c r="R6738" i="6"/>
  <c r="R6739" i="6"/>
  <c r="R6740" i="6"/>
  <c r="R6741" i="6"/>
  <c r="R6742" i="6"/>
  <c r="R6743" i="6"/>
  <c r="R6744" i="6"/>
  <c r="R6745" i="6"/>
  <c r="R6746" i="6"/>
  <c r="R6747" i="6"/>
  <c r="R6748" i="6"/>
  <c r="R6749" i="6"/>
  <c r="R6750" i="6"/>
  <c r="R6751" i="6"/>
  <c r="R6752" i="6"/>
  <c r="R6753" i="6"/>
  <c r="R6754" i="6"/>
  <c r="R6755" i="6"/>
  <c r="R6756" i="6"/>
  <c r="R6757" i="6"/>
  <c r="R6758" i="6"/>
  <c r="R6759" i="6"/>
  <c r="R6760" i="6"/>
  <c r="R6761" i="6"/>
  <c r="R6762" i="6"/>
  <c r="R6763" i="6"/>
  <c r="R6764" i="6"/>
  <c r="R6765" i="6"/>
  <c r="R6766" i="6"/>
  <c r="R6767" i="6"/>
  <c r="R6768" i="6"/>
  <c r="R6769" i="6"/>
  <c r="R6770" i="6"/>
  <c r="R6771" i="6"/>
  <c r="R6772" i="6"/>
  <c r="R6773" i="6"/>
  <c r="R6774" i="6"/>
  <c r="R6775" i="6"/>
  <c r="R6776" i="6"/>
  <c r="R6777" i="6"/>
  <c r="R6778" i="6"/>
  <c r="R6779" i="6"/>
  <c r="R6780" i="6"/>
  <c r="R6781" i="6"/>
  <c r="R6782" i="6"/>
  <c r="R6783" i="6"/>
  <c r="R6784" i="6"/>
  <c r="R6785" i="6"/>
  <c r="R6786" i="6"/>
  <c r="R6787" i="6"/>
  <c r="R6788" i="6"/>
  <c r="R6789" i="6"/>
  <c r="R6790" i="6"/>
  <c r="R6791" i="6"/>
  <c r="R6792" i="6"/>
  <c r="R6793" i="6"/>
  <c r="R6794" i="6"/>
  <c r="R6795" i="6"/>
  <c r="R6796" i="6"/>
  <c r="R6797" i="6"/>
  <c r="R6798" i="6"/>
  <c r="R6799" i="6"/>
  <c r="R6800" i="6"/>
  <c r="R6801" i="6"/>
  <c r="R6802" i="6"/>
  <c r="R6803" i="6"/>
  <c r="R6804" i="6"/>
  <c r="R6805" i="6"/>
  <c r="R6806" i="6"/>
  <c r="R6807" i="6"/>
  <c r="R6808" i="6"/>
  <c r="R6809" i="6"/>
  <c r="R6810" i="6"/>
  <c r="R6811" i="6"/>
  <c r="R6812" i="6"/>
  <c r="R6813" i="6"/>
  <c r="R6814" i="6"/>
  <c r="R6815" i="6"/>
  <c r="R6816" i="6"/>
  <c r="R6817" i="6"/>
  <c r="R6818" i="6"/>
  <c r="R6819" i="6"/>
  <c r="R6820" i="6"/>
  <c r="R6821" i="6"/>
  <c r="R6822" i="6"/>
  <c r="R6823" i="6"/>
  <c r="R6824" i="6"/>
  <c r="R6825" i="6"/>
  <c r="R6826" i="6"/>
  <c r="R6827" i="6"/>
  <c r="R6828" i="6"/>
  <c r="R6829" i="6"/>
  <c r="R6830" i="6"/>
  <c r="R6831" i="6"/>
  <c r="R6832" i="6"/>
  <c r="R6833" i="6"/>
  <c r="R6834" i="6"/>
  <c r="R6835" i="6"/>
  <c r="R6836" i="6"/>
  <c r="R6837" i="6"/>
  <c r="R6838" i="6"/>
  <c r="R6839" i="6"/>
  <c r="R6840" i="6"/>
  <c r="R6841" i="6"/>
  <c r="R6842" i="6"/>
  <c r="R6843" i="6"/>
  <c r="R6844" i="6"/>
  <c r="R6845" i="6"/>
  <c r="R6846" i="6"/>
  <c r="R6847" i="6"/>
  <c r="R6848" i="6"/>
  <c r="R6849" i="6"/>
  <c r="R6850" i="6"/>
  <c r="R6851" i="6"/>
  <c r="R6852" i="6"/>
  <c r="R6853" i="6"/>
  <c r="R6854" i="6"/>
  <c r="R6855" i="6"/>
  <c r="R6856" i="6"/>
  <c r="R6857" i="6"/>
  <c r="R6858" i="6"/>
  <c r="R6859" i="6"/>
  <c r="R6860" i="6"/>
  <c r="R6861" i="6"/>
  <c r="R6862" i="6"/>
  <c r="R6863" i="6"/>
  <c r="R6864" i="6"/>
  <c r="R6865" i="6"/>
  <c r="R6866" i="6"/>
  <c r="R6867" i="6"/>
  <c r="R6868" i="6"/>
  <c r="R6869" i="6"/>
  <c r="R6870" i="6"/>
  <c r="R6871" i="6"/>
  <c r="R6872" i="6"/>
  <c r="R6873" i="6"/>
  <c r="R6874" i="6"/>
  <c r="R6875" i="6"/>
  <c r="R6876" i="6"/>
  <c r="R6877" i="6"/>
  <c r="R6878" i="6"/>
  <c r="R6879" i="6"/>
  <c r="R6880" i="6"/>
  <c r="R6881" i="6"/>
  <c r="R6882" i="6"/>
  <c r="R6883" i="6"/>
  <c r="R6884" i="6"/>
  <c r="R6885" i="6"/>
  <c r="R6886" i="6"/>
  <c r="R6887" i="6"/>
  <c r="R6888" i="6"/>
  <c r="R6889" i="6"/>
  <c r="R6890" i="6"/>
  <c r="R6891" i="6"/>
  <c r="R6892" i="6"/>
  <c r="R6893" i="6"/>
  <c r="R6894" i="6"/>
  <c r="R6895" i="6"/>
  <c r="R6896" i="6"/>
  <c r="R6897" i="6"/>
  <c r="R6898" i="6"/>
  <c r="R6899" i="6"/>
  <c r="R6900" i="6"/>
  <c r="R6901" i="6"/>
  <c r="R6902" i="6"/>
  <c r="R6903" i="6"/>
  <c r="R6904" i="6"/>
  <c r="R6905" i="6"/>
  <c r="R6906" i="6"/>
  <c r="R6907" i="6"/>
  <c r="R6908" i="6"/>
  <c r="R6909" i="6"/>
  <c r="R6910" i="6"/>
  <c r="R6911" i="6"/>
  <c r="R6912" i="6"/>
  <c r="R6913" i="6"/>
  <c r="R6914" i="6"/>
  <c r="R6915" i="6"/>
  <c r="R6916" i="6"/>
  <c r="R6917" i="6"/>
  <c r="R6918" i="6"/>
  <c r="R6919" i="6"/>
  <c r="R6920" i="6"/>
  <c r="R6921" i="6"/>
  <c r="R6922" i="6"/>
  <c r="R6923" i="6"/>
  <c r="R6924" i="6"/>
  <c r="R6925" i="6"/>
  <c r="R6926" i="6"/>
  <c r="R6927" i="6"/>
  <c r="R6928" i="6"/>
  <c r="R6929" i="6"/>
  <c r="R6930" i="6"/>
  <c r="R6931" i="6"/>
  <c r="R6932" i="6"/>
  <c r="R6933" i="6"/>
  <c r="R6934" i="6"/>
  <c r="R6935" i="6"/>
  <c r="R6936" i="6"/>
  <c r="R6937" i="6"/>
  <c r="R6938" i="6"/>
  <c r="R6939" i="6"/>
  <c r="R6940" i="6"/>
  <c r="R6941" i="6"/>
  <c r="R6942" i="6"/>
  <c r="R6943" i="6"/>
  <c r="R6944" i="6"/>
  <c r="R6945" i="6"/>
  <c r="R6946" i="6"/>
  <c r="R6947" i="6"/>
  <c r="R6948" i="6"/>
  <c r="R6949" i="6"/>
  <c r="R6950" i="6"/>
  <c r="R6951" i="6"/>
  <c r="R6952" i="6"/>
  <c r="R6953" i="6"/>
  <c r="R6954" i="6"/>
  <c r="R6955" i="6"/>
  <c r="R6956" i="6"/>
  <c r="R6957" i="6"/>
  <c r="R6958" i="6"/>
  <c r="R6959" i="6"/>
  <c r="R6960" i="6"/>
  <c r="R6961" i="6"/>
  <c r="R6962" i="6"/>
  <c r="R6963" i="6"/>
  <c r="R6964" i="6"/>
  <c r="R6965" i="6"/>
  <c r="R6966" i="6"/>
  <c r="R6967" i="6"/>
  <c r="R6968" i="6"/>
  <c r="R6969" i="6"/>
  <c r="R6970" i="6"/>
  <c r="R6971" i="6"/>
  <c r="R6972" i="6"/>
  <c r="R6973" i="6"/>
  <c r="R6974" i="6"/>
  <c r="R6975" i="6"/>
  <c r="R6976" i="6"/>
  <c r="R6977" i="6"/>
  <c r="R6978" i="6"/>
  <c r="R6979" i="6"/>
  <c r="R6980" i="6"/>
  <c r="R6981" i="6"/>
  <c r="R6982" i="6"/>
  <c r="R6983" i="6"/>
  <c r="R6984" i="6"/>
  <c r="R6985" i="6"/>
  <c r="R6986" i="6"/>
  <c r="R6987" i="6"/>
  <c r="R6988" i="6"/>
  <c r="R6989" i="6"/>
  <c r="R6990" i="6"/>
  <c r="R6991" i="6"/>
  <c r="R6992" i="6"/>
  <c r="R6993" i="6"/>
  <c r="R6994" i="6"/>
  <c r="R6995" i="6"/>
  <c r="R6996" i="6"/>
  <c r="R6997" i="6"/>
  <c r="R6998" i="6"/>
  <c r="R6999" i="6"/>
  <c r="R7000" i="6"/>
  <c r="R7001" i="6"/>
  <c r="R7002" i="6"/>
  <c r="R7003" i="6"/>
  <c r="R7004" i="6"/>
  <c r="R7005" i="6"/>
  <c r="R7006" i="6"/>
  <c r="R7007" i="6"/>
  <c r="R7008" i="6"/>
  <c r="R7009" i="6"/>
  <c r="R7010" i="6"/>
  <c r="R7011" i="6"/>
  <c r="R7012" i="6"/>
  <c r="R7013" i="6"/>
  <c r="R7014" i="6"/>
  <c r="R7015" i="6"/>
  <c r="R7016" i="6"/>
  <c r="R7017" i="6"/>
  <c r="R7018" i="6"/>
  <c r="R7019" i="6"/>
  <c r="R7020" i="6"/>
  <c r="R7021" i="6"/>
  <c r="R7022" i="6"/>
  <c r="R7023" i="6"/>
  <c r="R7024" i="6"/>
  <c r="R7025" i="6"/>
  <c r="R7026" i="6"/>
  <c r="R7027" i="6"/>
  <c r="R7028" i="6"/>
  <c r="R7029" i="6"/>
  <c r="R7030" i="6"/>
  <c r="R7031" i="6"/>
  <c r="R7032" i="6"/>
  <c r="R7033" i="6"/>
  <c r="R7034" i="6"/>
  <c r="R7035" i="6"/>
  <c r="R7036" i="6"/>
  <c r="R7037" i="6"/>
  <c r="R7038" i="6"/>
  <c r="R7039" i="6"/>
  <c r="R7040" i="6"/>
  <c r="R7041" i="6"/>
  <c r="R7042" i="6"/>
  <c r="R7043" i="6"/>
  <c r="R7044" i="6"/>
  <c r="R7045" i="6"/>
  <c r="R7046" i="6"/>
  <c r="R7047" i="6"/>
  <c r="R7048" i="6"/>
  <c r="R7049" i="6"/>
  <c r="R7050" i="6"/>
  <c r="R7051" i="6"/>
  <c r="R7052" i="6"/>
  <c r="R7053" i="6"/>
  <c r="R7054" i="6"/>
  <c r="R7055" i="6"/>
  <c r="R7056" i="6"/>
  <c r="R7057" i="6"/>
  <c r="R7058" i="6"/>
  <c r="R7059" i="6"/>
  <c r="R7060" i="6"/>
  <c r="R7061" i="6"/>
  <c r="R7062" i="6"/>
  <c r="R7063" i="6"/>
  <c r="R7064" i="6"/>
  <c r="R7065" i="6"/>
  <c r="R7066" i="6"/>
  <c r="R7067" i="6"/>
  <c r="R7068" i="6"/>
  <c r="R7069" i="6"/>
  <c r="R7070" i="6"/>
  <c r="R7071" i="6"/>
  <c r="R7072" i="6"/>
  <c r="R7073" i="6"/>
  <c r="R7074" i="6"/>
  <c r="R7075" i="6"/>
  <c r="R7076" i="6"/>
  <c r="R7077" i="6"/>
  <c r="R7078" i="6"/>
  <c r="R7079" i="6"/>
  <c r="R7080" i="6"/>
  <c r="R7081" i="6"/>
  <c r="R7082" i="6"/>
  <c r="R7083" i="6"/>
  <c r="R7084" i="6"/>
  <c r="R7085" i="6"/>
  <c r="R7086" i="6"/>
  <c r="R7087" i="6"/>
  <c r="R7088" i="6"/>
  <c r="R7089" i="6"/>
  <c r="R7090" i="6"/>
  <c r="R7091" i="6"/>
  <c r="R7092" i="6"/>
  <c r="R7093" i="6"/>
  <c r="R7094" i="6"/>
  <c r="R7095" i="6"/>
  <c r="R7096" i="6"/>
  <c r="R7097" i="6"/>
  <c r="R7098" i="6"/>
  <c r="R7099" i="6"/>
  <c r="R7100" i="6"/>
  <c r="R7101" i="6"/>
  <c r="R7102" i="6"/>
  <c r="R7103" i="6"/>
  <c r="R7104" i="6"/>
  <c r="R7105" i="6"/>
  <c r="R7106" i="6"/>
  <c r="R7107" i="6"/>
  <c r="R7108" i="6"/>
  <c r="R7109" i="6"/>
  <c r="R7110" i="6"/>
  <c r="R7111" i="6"/>
  <c r="R7112" i="6"/>
  <c r="R7113" i="6"/>
  <c r="R7114" i="6"/>
  <c r="R7115" i="6"/>
  <c r="R7116" i="6"/>
  <c r="R7117" i="6"/>
  <c r="R7118" i="6"/>
  <c r="R7119" i="6"/>
  <c r="R7120" i="6"/>
  <c r="R7121" i="6"/>
  <c r="R7122" i="6"/>
  <c r="R7123" i="6"/>
  <c r="R7124" i="6"/>
  <c r="R7125" i="6"/>
  <c r="R7126" i="6"/>
  <c r="R7127" i="6"/>
  <c r="R7128" i="6"/>
  <c r="R7129" i="6"/>
  <c r="R7130" i="6"/>
  <c r="R7131" i="6"/>
  <c r="R7132" i="6"/>
  <c r="R7133" i="6"/>
  <c r="R7134" i="6"/>
  <c r="R7135" i="6"/>
  <c r="R7136" i="6"/>
  <c r="R7137" i="6"/>
  <c r="R7138" i="6"/>
  <c r="R7139" i="6"/>
  <c r="R7140" i="6"/>
  <c r="R7141" i="6"/>
  <c r="R7142" i="6"/>
  <c r="R7143" i="6"/>
  <c r="R7144" i="6"/>
  <c r="R7145" i="6"/>
  <c r="R7146" i="6"/>
  <c r="R7147" i="6"/>
  <c r="R7148" i="6"/>
  <c r="R7149" i="6"/>
  <c r="R7150" i="6"/>
  <c r="R7151" i="6"/>
  <c r="R7152" i="6"/>
  <c r="R7153" i="6"/>
  <c r="R7154" i="6"/>
  <c r="R7155" i="6"/>
  <c r="R7156" i="6"/>
  <c r="R7157" i="6"/>
  <c r="R7158" i="6"/>
  <c r="R7159" i="6"/>
  <c r="R7160" i="6"/>
  <c r="R7161" i="6"/>
  <c r="R7162" i="6"/>
  <c r="R7163" i="6"/>
  <c r="R7164" i="6"/>
  <c r="R7165" i="6"/>
  <c r="R7166" i="6"/>
  <c r="R7167" i="6"/>
  <c r="R7168" i="6"/>
  <c r="R7169" i="6"/>
  <c r="R7170" i="6"/>
  <c r="R7171" i="6"/>
  <c r="R7172" i="6"/>
  <c r="R7173" i="6"/>
  <c r="R7174" i="6"/>
  <c r="R7175" i="6"/>
  <c r="R7176" i="6"/>
  <c r="R7177" i="6"/>
  <c r="R7178" i="6"/>
  <c r="R7179" i="6"/>
  <c r="R7180" i="6"/>
  <c r="R7181" i="6"/>
  <c r="R7182" i="6"/>
  <c r="R7183" i="6"/>
  <c r="R7184" i="6"/>
  <c r="R7185" i="6"/>
  <c r="R7186" i="6"/>
  <c r="R7187" i="6"/>
  <c r="R7188" i="6"/>
  <c r="R7189" i="6"/>
  <c r="R7190" i="6"/>
  <c r="R7191" i="6"/>
  <c r="R7192" i="6"/>
  <c r="R7193" i="6"/>
  <c r="R7194" i="6"/>
  <c r="R7195" i="6"/>
  <c r="R7196" i="6"/>
  <c r="R7197" i="6"/>
  <c r="R7198" i="6"/>
  <c r="R7199" i="6"/>
  <c r="R7200" i="6"/>
  <c r="R7201" i="6"/>
  <c r="R7202" i="6"/>
  <c r="R7203" i="6"/>
  <c r="R7204" i="6"/>
  <c r="R7205" i="6"/>
  <c r="R7206" i="6"/>
  <c r="R7207" i="6"/>
  <c r="R7208" i="6"/>
  <c r="R7209" i="6"/>
  <c r="R7210" i="6"/>
  <c r="R7211" i="6"/>
  <c r="R7212" i="6"/>
  <c r="R7213" i="6"/>
  <c r="R7214" i="6"/>
  <c r="R7215" i="6"/>
  <c r="R7216" i="6"/>
  <c r="R7217" i="6"/>
  <c r="R7218" i="6"/>
  <c r="R7219" i="6"/>
  <c r="R7220" i="6"/>
  <c r="R7221" i="6"/>
  <c r="R7222" i="6"/>
  <c r="R7223" i="6"/>
  <c r="R7224" i="6"/>
  <c r="R7225" i="6"/>
  <c r="R7226" i="6"/>
  <c r="R7227" i="6"/>
  <c r="R7228" i="6"/>
  <c r="R7229" i="6"/>
  <c r="R7230" i="6"/>
  <c r="R7231" i="6"/>
  <c r="R7232" i="6"/>
  <c r="R7233" i="6"/>
  <c r="R7234" i="6"/>
  <c r="R7235" i="6"/>
  <c r="R7236" i="6"/>
  <c r="R7237" i="6"/>
  <c r="R7238" i="6"/>
  <c r="R7239" i="6"/>
  <c r="R7240" i="6"/>
  <c r="R7241" i="6"/>
  <c r="R7242" i="6"/>
  <c r="R7243" i="6"/>
  <c r="R7244" i="6"/>
  <c r="R7245" i="6"/>
  <c r="R7246" i="6"/>
  <c r="R7247" i="6"/>
  <c r="R7248" i="6"/>
  <c r="R7249" i="6"/>
  <c r="R7250" i="6"/>
  <c r="R7251" i="6"/>
  <c r="R7252" i="6"/>
  <c r="R7253" i="6"/>
  <c r="R7254" i="6"/>
  <c r="R7255" i="6"/>
  <c r="R7256" i="6"/>
  <c r="R7257" i="6"/>
  <c r="R7258" i="6"/>
  <c r="R7259" i="6"/>
  <c r="R7260" i="6"/>
  <c r="R7261" i="6"/>
  <c r="R7262" i="6"/>
  <c r="R7263" i="6"/>
  <c r="R7264" i="6"/>
  <c r="R7265" i="6"/>
  <c r="R7266" i="6"/>
  <c r="R7267" i="6"/>
  <c r="R7268" i="6"/>
  <c r="R7269" i="6"/>
  <c r="R7270" i="6"/>
  <c r="R7271" i="6"/>
  <c r="R7272" i="6"/>
  <c r="R7273" i="6"/>
  <c r="R7274" i="6"/>
  <c r="R7275" i="6"/>
  <c r="R7276" i="6"/>
  <c r="R7277" i="6"/>
  <c r="R7278" i="6"/>
  <c r="R7279" i="6"/>
  <c r="R7280" i="6"/>
  <c r="R7281" i="6"/>
  <c r="R7282" i="6"/>
  <c r="R7283" i="6"/>
  <c r="R7284" i="6"/>
  <c r="R7285" i="6"/>
  <c r="R7286" i="6"/>
  <c r="R7287" i="6"/>
  <c r="R7288" i="6"/>
  <c r="R7289" i="6"/>
  <c r="R7290" i="6"/>
  <c r="R7291" i="6"/>
  <c r="R7292" i="6"/>
  <c r="R7293" i="6"/>
  <c r="R7294" i="6"/>
  <c r="R7295" i="6"/>
  <c r="R7296" i="6"/>
  <c r="R7297" i="6"/>
  <c r="R7298" i="6"/>
  <c r="R7299" i="6"/>
  <c r="R7300" i="6"/>
  <c r="R7301" i="6"/>
  <c r="R7302" i="6"/>
  <c r="R7303" i="6"/>
  <c r="R7304" i="6"/>
  <c r="R7305" i="6"/>
  <c r="R7306" i="6"/>
  <c r="R7307" i="6"/>
  <c r="R7308" i="6"/>
  <c r="R7309" i="6"/>
  <c r="R7310" i="6"/>
  <c r="R7311" i="6"/>
  <c r="R7312" i="6"/>
  <c r="R7313" i="6"/>
  <c r="R7314" i="6"/>
  <c r="R7315" i="6"/>
  <c r="R7316" i="6"/>
  <c r="R7317" i="6"/>
  <c r="R7318" i="6"/>
  <c r="R7319" i="6"/>
  <c r="R7320" i="6"/>
  <c r="R7321" i="6"/>
  <c r="R7322" i="6"/>
  <c r="R7323" i="6"/>
  <c r="R7324" i="6"/>
  <c r="R7325" i="6"/>
  <c r="R7326" i="6"/>
  <c r="R7327" i="6"/>
  <c r="R7328" i="6"/>
  <c r="R7329" i="6"/>
  <c r="R7330" i="6"/>
  <c r="R7331" i="6"/>
  <c r="R7332" i="6"/>
  <c r="R7333" i="6"/>
  <c r="R7334" i="6"/>
  <c r="R7335" i="6"/>
  <c r="R7336" i="6"/>
  <c r="R7337" i="6"/>
  <c r="R7338" i="6"/>
  <c r="R7339" i="6"/>
  <c r="R7340" i="6"/>
  <c r="R7341" i="6"/>
  <c r="R7342" i="6"/>
  <c r="R7343" i="6"/>
  <c r="R7344" i="6"/>
  <c r="R7345" i="6"/>
  <c r="R7346" i="6"/>
  <c r="R7347" i="6"/>
  <c r="R7348" i="6"/>
  <c r="R7349" i="6"/>
  <c r="R7350" i="6"/>
  <c r="R7351" i="6"/>
  <c r="R7352" i="6"/>
  <c r="R7353" i="6"/>
  <c r="R7354" i="6"/>
  <c r="R7355" i="6"/>
  <c r="R7356" i="6"/>
  <c r="R7357" i="6"/>
  <c r="R7358" i="6"/>
  <c r="R7359" i="6"/>
  <c r="R7360" i="6"/>
  <c r="R7361" i="6"/>
  <c r="R7362" i="6"/>
  <c r="R7363" i="6"/>
  <c r="R7364" i="6"/>
  <c r="R7365" i="6"/>
  <c r="R7366" i="6"/>
  <c r="R7367" i="6"/>
  <c r="R7368" i="6"/>
  <c r="R7369" i="6"/>
  <c r="R7370" i="6"/>
  <c r="R7371" i="6"/>
  <c r="R7372" i="6"/>
  <c r="R7373" i="6"/>
  <c r="R7374" i="6"/>
  <c r="R7375" i="6"/>
  <c r="R7376" i="6"/>
  <c r="R7377" i="6"/>
  <c r="R7378" i="6"/>
  <c r="R7379" i="6"/>
  <c r="R7380" i="6"/>
  <c r="R7381" i="6"/>
  <c r="R7382" i="6"/>
  <c r="R7383" i="6"/>
  <c r="R7384" i="6"/>
  <c r="R7385" i="6"/>
  <c r="R7386" i="6"/>
  <c r="R7387" i="6"/>
  <c r="R7388" i="6"/>
  <c r="R7389" i="6"/>
  <c r="R7390" i="6"/>
  <c r="R7391" i="6"/>
  <c r="R7392" i="6"/>
  <c r="R7393" i="6"/>
  <c r="R7394" i="6"/>
  <c r="R7395" i="6"/>
  <c r="R7396" i="6"/>
  <c r="R7397" i="6"/>
  <c r="R7398" i="6"/>
  <c r="R7399" i="6"/>
  <c r="R7400" i="6"/>
  <c r="R7401" i="6"/>
  <c r="R7402" i="6"/>
  <c r="R7403" i="6"/>
  <c r="R7404" i="6"/>
  <c r="R7405" i="6"/>
  <c r="R7406" i="6"/>
  <c r="R7407" i="6"/>
  <c r="R7408" i="6"/>
  <c r="R7409" i="6"/>
  <c r="R7410" i="6"/>
  <c r="R7411" i="6"/>
  <c r="R7412" i="6"/>
  <c r="R7413" i="6"/>
  <c r="R7414" i="6"/>
  <c r="R7415" i="6"/>
  <c r="R7416" i="6"/>
  <c r="R7417" i="6"/>
  <c r="R7418" i="6"/>
  <c r="R7419" i="6"/>
  <c r="R7420" i="6"/>
  <c r="R7421" i="6"/>
  <c r="R7422" i="6"/>
  <c r="R7423" i="6"/>
  <c r="R7424" i="6"/>
  <c r="R7425" i="6"/>
  <c r="R7426" i="6"/>
  <c r="R7427" i="6"/>
  <c r="R7428" i="6"/>
  <c r="R7429" i="6"/>
  <c r="R7430" i="6"/>
  <c r="R7431" i="6"/>
  <c r="R7432" i="6"/>
  <c r="R7433" i="6"/>
  <c r="R7434" i="6"/>
  <c r="R7435" i="6"/>
  <c r="R7436" i="6"/>
  <c r="R7437" i="6"/>
  <c r="R7438" i="6"/>
  <c r="R7439" i="6"/>
  <c r="R7440" i="6"/>
  <c r="R7441" i="6"/>
  <c r="R7442" i="6"/>
  <c r="R7443" i="6"/>
  <c r="R7444" i="6"/>
  <c r="R7445" i="6"/>
  <c r="R7446" i="6"/>
  <c r="R7447" i="6"/>
  <c r="R7448" i="6"/>
  <c r="R7449" i="6"/>
  <c r="R7450" i="6"/>
  <c r="R7451" i="6"/>
  <c r="R7452" i="6"/>
  <c r="R7453" i="6"/>
  <c r="R7454" i="6"/>
  <c r="R7455" i="6"/>
  <c r="R7456" i="6"/>
  <c r="R7457" i="6"/>
  <c r="R7458" i="6"/>
  <c r="R7459" i="6"/>
  <c r="R7460" i="6"/>
  <c r="R7461" i="6"/>
  <c r="R7462" i="6"/>
  <c r="R7463" i="6"/>
  <c r="R7464" i="6"/>
  <c r="R7465" i="6"/>
  <c r="R7466" i="6"/>
  <c r="R7467" i="6"/>
  <c r="R7468" i="6"/>
  <c r="R7469" i="6"/>
  <c r="R7470" i="6"/>
  <c r="R7471" i="6"/>
  <c r="R7472" i="6"/>
  <c r="R7473" i="6"/>
  <c r="R7474" i="6"/>
  <c r="R7475" i="6"/>
  <c r="R7476" i="6"/>
  <c r="R7477" i="6"/>
  <c r="R7478" i="6"/>
  <c r="R7479" i="6"/>
  <c r="R7480" i="6"/>
  <c r="R7481" i="6"/>
  <c r="R7482" i="6"/>
  <c r="R7483" i="6"/>
  <c r="R7484" i="6"/>
  <c r="R7485" i="6"/>
  <c r="R7486" i="6"/>
  <c r="R7487" i="6"/>
  <c r="R7488" i="6"/>
  <c r="R7489" i="6"/>
  <c r="R7490" i="6"/>
  <c r="R7491" i="6"/>
  <c r="R7492" i="6"/>
  <c r="R7493" i="6"/>
  <c r="R7494" i="6"/>
  <c r="R7495" i="6"/>
  <c r="R7496" i="6"/>
  <c r="R7497" i="6"/>
  <c r="R7498" i="6"/>
  <c r="R7499" i="6"/>
  <c r="R7500" i="6"/>
  <c r="R7501" i="6"/>
  <c r="R7502" i="6"/>
  <c r="R7503" i="6"/>
  <c r="R7504" i="6"/>
  <c r="R7505" i="6"/>
  <c r="R7506" i="6"/>
  <c r="R7507" i="6"/>
  <c r="R7508" i="6"/>
  <c r="R7509" i="6"/>
  <c r="R7510" i="6"/>
  <c r="R7511" i="6"/>
  <c r="R7512" i="6"/>
  <c r="R7513" i="6"/>
  <c r="R7514" i="6"/>
  <c r="R7515" i="6"/>
  <c r="R7516" i="6"/>
  <c r="R7517" i="6"/>
  <c r="R7518" i="6"/>
  <c r="R7519" i="6"/>
  <c r="R7520" i="6"/>
  <c r="R7521" i="6"/>
  <c r="R7522" i="6"/>
  <c r="R7523" i="6"/>
  <c r="R7524" i="6"/>
  <c r="R7525" i="6"/>
  <c r="R7526" i="6"/>
  <c r="R7527" i="6"/>
  <c r="R7528" i="6"/>
  <c r="R7529" i="6"/>
  <c r="R7530" i="6"/>
  <c r="R7531" i="6"/>
  <c r="R7532" i="6"/>
  <c r="R7533" i="6"/>
  <c r="R7534" i="6"/>
  <c r="R7535" i="6"/>
  <c r="R7536" i="6"/>
  <c r="R7537" i="6"/>
  <c r="R7538" i="6"/>
  <c r="R7539" i="6"/>
  <c r="R7540" i="6"/>
  <c r="R7541" i="6"/>
  <c r="R7542" i="6"/>
  <c r="R7543" i="6"/>
  <c r="R7544" i="6"/>
  <c r="R7545" i="6"/>
  <c r="R7546" i="6"/>
  <c r="R7547" i="6"/>
  <c r="R7548" i="6"/>
  <c r="R7549" i="6"/>
  <c r="R7550" i="6"/>
  <c r="R7551" i="6"/>
  <c r="R7552" i="6"/>
  <c r="R7553" i="6"/>
  <c r="R7554" i="6"/>
  <c r="R7555" i="6"/>
  <c r="R7556" i="6"/>
  <c r="R7557" i="6"/>
  <c r="R7558" i="6"/>
  <c r="R7559" i="6"/>
  <c r="R7560" i="6"/>
  <c r="R7561" i="6"/>
  <c r="R7562" i="6"/>
  <c r="R7563" i="6"/>
  <c r="R7564" i="6"/>
  <c r="R7565" i="6"/>
  <c r="R7566" i="6"/>
  <c r="R7567" i="6"/>
  <c r="R7568" i="6"/>
  <c r="R7569" i="6"/>
  <c r="R7570" i="6"/>
  <c r="R7571" i="6"/>
  <c r="R7572" i="6"/>
  <c r="R7573" i="6"/>
  <c r="R7574" i="6"/>
  <c r="R7575" i="6"/>
  <c r="R7576" i="6"/>
  <c r="R7577" i="6"/>
  <c r="R7578" i="6"/>
  <c r="R7579" i="6"/>
  <c r="R7580" i="6"/>
  <c r="R7581" i="6"/>
  <c r="R7582" i="6"/>
  <c r="R7583" i="6"/>
  <c r="R7584" i="6"/>
  <c r="R7585" i="6"/>
  <c r="R7586" i="6"/>
  <c r="R7587" i="6"/>
  <c r="R7588" i="6"/>
  <c r="R7589" i="6"/>
  <c r="R7590" i="6"/>
  <c r="R7591" i="6"/>
  <c r="R7592" i="6"/>
  <c r="R7593" i="6"/>
  <c r="R7594" i="6"/>
  <c r="R7595" i="6"/>
  <c r="R7596" i="6"/>
  <c r="R7597" i="6"/>
  <c r="R7598" i="6"/>
  <c r="R7599" i="6"/>
  <c r="R7600" i="6"/>
  <c r="R7601" i="6"/>
  <c r="R7602" i="6"/>
  <c r="R7603" i="6"/>
  <c r="R7604" i="6"/>
  <c r="R7605" i="6"/>
  <c r="R7606" i="6"/>
  <c r="R7607" i="6"/>
  <c r="R7608" i="6"/>
  <c r="R7609" i="6"/>
  <c r="R7610" i="6"/>
  <c r="R7611" i="6"/>
  <c r="R7612" i="6"/>
  <c r="R7613" i="6"/>
  <c r="R7614" i="6"/>
  <c r="R7615" i="6"/>
  <c r="R7616" i="6"/>
  <c r="R7617" i="6"/>
  <c r="R7618" i="6"/>
  <c r="R7619" i="6"/>
  <c r="R7620" i="6"/>
  <c r="R7621" i="6"/>
  <c r="R7622" i="6"/>
  <c r="R7623" i="6"/>
  <c r="R7624" i="6"/>
  <c r="R7625" i="6"/>
  <c r="R7626" i="6"/>
  <c r="R7627" i="6"/>
  <c r="R7628" i="6"/>
  <c r="R7629" i="6"/>
  <c r="R7630" i="6"/>
  <c r="R7631" i="6"/>
  <c r="R7632" i="6"/>
  <c r="R7633" i="6"/>
  <c r="R7634" i="6"/>
  <c r="R7635" i="6"/>
  <c r="R7636" i="6"/>
  <c r="R7637" i="6"/>
  <c r="R7638" i="6"/>
  <c r="R7639" i="6"/>
  <c r="R7640" i="6"/>
  <c r="R7641" i="6"/>
  <c r="R7642" i="6"/>
  <c r="R7643" i="6"/>
  <c r="R7644" i="6"/>
  <c r="R7645" i="6"/>
  <c r="R7646" i="6"/>
  <c r="R7647" i="6"/>
  <c r="R7648" i="6"/>
  <c r="R7649" i="6"/>
  <c r="R7650" i="6"/>
  <c r="R7651" i="6"/>
  <c r="R7652" i="6"/>
  <c r="R7653" i="6"/>
  <c r="R7654" i="6"/>
  <c r="R7655" i="6"/>
  <c r="R7656" i="6"/>
  <c r="R7657" i="6"/>
  <c r="R7658" i="6"/>
  <c r="R7659" i="6"/>
  <c r="R7660" i="6"/>
  <c r="R7661" i="6"/>
  <c r="R7662" i="6"/>
  <c r="R7663" i="6"/>
  <c r="R7664" i="6"/>
  <c r="R7665" i="6"/>
  <c r="R7666" i="6"/>
  <c r="R7667" i="6"/>
  <c r="R7668" i="6"/>
  <c r="R7669" i="6"/>
  <c r="R7670" i="6"/>
  <c r="R7671" i="6"/>
  <c r="R7672" i="6"/>
  <c r="R7673" i="6"/>
  <c r="R7674" i="6"/>
  <c r="R7675" i="6"/>
  <c r="R7676" i="6"/>
  <c r="R7677" i="6"/>
  <c r="R7678" i="6"/>
  <c r="R7679" i="6"/>
  <c r="R7680" i="6"/>
  <c r="R7681" i="6"/>
  <c r="R7682" i="6"/>
  <c r="R7683" i="6"/>
  <c r="R7684" i="6"/>
  <c r="R7685" i="6"/>
  <c r="R7686" i="6"/>
  <c r="R7687" i="6"/>
  <c r="R7688" i="6"/>
  <c r="R7689" i="6"/>
  <c r="R7690" i="6"/>
  <c r="R7691" i="6"/>
  <c r="R7692" i="6"/>
  <c r="R7693" i="6"/>
  <c r="R7694" i="6"/>
  <c r="R7695" i="6"/>
  <c r="R7696" i="6"/>
  <c r="R7697" i="6"/>
  <c r="R7698" i="6"/>
  <c r="R7699" i="6"/>
  <c r="R7700" i="6"/>
  <c r="R7701" i="6"/>
  <c r="R7702" i="6"/>
  <c r="R7703" i="6"/>
  <c r="R7704" i="6"/>
  <c r="R7705" i="6"/>
  <c r="R7706" i="6"/>
  <c r="R7707" i="6"/>
  <c r="R7708" i="6"/>
  <c r="R7709" i="6"/>
  <c r="R7710" i="6"/>
  <c r="R7711" i="6"/>
  <c r="R7712" i="6"/>
  <c r="R7713" i="6"/>
  <c r="R7714" i="6"/>
  <c r="R7715" i="6"/>
  <c r="R7716" i="6"/>
  <c r="R7717" i="6"/>
  <c r="R7718" i="6"/>
  <c r="R7719" i="6"/>
  <c r="R7720" i="6"/>
  <c r="R7721" i="6"/>
  <c r="R7722" i="6"/>
  <c r="R7723" i="6"/>
  <c r="R7724" i="6"/>
  <c r="R7725" i="6"/>
  <c r="R7726" i="6"/>
  <c r="R7727" i="6"/>
  <c r="R7728" i="6"/>
  <c r="R7729" i="6"/>
  <c r="R7730" i="6"/>
  <c r="R7731" i="6"/>
  <c r="R7732" i="6"/>
  <c r="R7733" i="6"/>
  <c r="R7734" i="6"/>
  <c r="R7735" i="6"/>
  <c r="R7736" i="6"/>
  <c r="R7737" i="6"/>
  <c r="R7738" i="6"/>
  <c r="R7739" i="6"/>
  <c r="R7740" i="6"/>
  <c r="R7741" i="6"/>
  <c r="R7742" i="6"/>
  <c r="R7743" i="6"/>
  <c r="R7744" i="6"/>
  <c r="R7745" i="6"/>
  <c r="R7746" i="6"/>
  <c r="R7747" i="6"/>
  <c r="R7748" i="6"/>
  <c r="R7749" i="6"/>
  <c r="R7750" i="6"/>
  <c r="R7751" i="6"/>
  <c r="R7752" i="6"/>
  <c r="R7753" i="6"/>
  <c r="R7754" i="6"/>
  <c r="R7755" i="6"/>
  <c r="R7756" i="6"/>
  <c r="R7757" i="6"/>
  <c r="R7758" i="6"/>
  <c r="R7759" i="6"/>
  <c r="R7760" i="6"/>
  <c r="R7761" i="6"/>
  <c r="R7762" i="6"/>
  <c r="R7763" i="6"/>
  <c r="R7764" i="6"/>
  <c r="R7765" i="6"/>
  <c r="R7766" i="6"/>
  <c r="R7767" i="6"/>
  <c r="R7768" i="6"/>
  <c r="R7769" i="6"/>
  <c r="R7770" i="6"/>
  <c r="R7771" i="6"/>
  <c r="R7772" i="6"/>
  <c r="R7773" i="6"/>
  <c r="R7774" i="6"/>
  <c r="R7775" i="6"/>
  <c r="R7776" i="6"/>
  <c r="R7777" i="6"/>
  <c r="R7778" i="6"/>
  <c r="R7779" i="6"/>
  <c r="R7780" i="6"/>
  <c r="R7781" i="6"/>
  <c r="R7782" i="6"/>
  <c r="R7783" i="6"/>
  <c r="R7784" i="6"/>
  <c r="R7785" i="6"/>
  <c r="R7786" i="6"/>
  <c r="R7787" i="6"/>
  <c r="R7788" i="6"/>
  <c r="R7789" i="6"/>
  <c r="R7790" i="6"/>
  <c r="R7791" i="6"/>
  <c r="R7792" i="6"/>
  <c r="R7793" i="6"/>
  <c r="R7794" i="6"/>
  <c r="R7795" i="6"/>
  <c r="R7796" i="6"/>
  <c r="R7797" i="6"/>
  <c r="R7798" i="6"/>
  <c r="R7799" i="6"/>
  <c r="R7800" i="6"/>
  <c r="R7801" i="6"/>
  <c r="R7802" i="6"/>
  <c r="R7803" i="6"/>
  <c r="R7804" i="6"/>
  <c r="R7805" i="6"/>
  <c r="R7806" i="6"/>
  <c r="R7807" i="6"/>
  <c r="R7808" i="6"/>
  <c r="R7809" i="6"/>
  <c r="R7810" i="6"/>
  <c r="R7811" i="6"/>
  <c r="R7812" i="6"/>
  <c r="R7813" i="6"/>
  <c r="R7814" i="6"/>
  <c r="R7815" i="6"/>
  <c r="R7816" i="6"/>
  <c r="R7817" i="6"/>
  <c r="R7818" i="6"/>
  <c r="R7819" i="6"/>
  <c r="R7820" i="6"/>
  <c r="R7821" i="6"/>
  <c r="R7822" i="6"/>
  <c r="R7823" i="6"/>
  <c r="R7824" i="6"/>
  <c r="R7825" i="6"/>
  <c r="R7826" i="6"/>
  <c r="R7827" i="6"/>
  <c r="R7828" i="6"/>
  <c r="R7829" i="6"/>
  <c r="R7830" i="6"/>
  <c r="R7831" i="6"/>
  <c r="R7832" i="6"/>
  <c r="R7833" i="6"/>
  <c r="R7834" i="6"/>
  <c r="R7835" i="6"/>
  <c r="R7836" i="6"/>
  <c r="R7837" i="6"/>
  <c r="R7838" i="6"/>
  <c r="R7839" i="6"/>
  <c r="R7840" i="6"/>
  <c r="R2" i="6"/>
  <c r="O188" i="1" l="1"/>
  <c r="H289" i="1"/>
  <c r="S188" i="1"/>
  <c r="AG188" i="1"/>
  <c r="CO18" i="1"/>
  <c r="CM18" i="1"/>
  <c r="CK18" i="1"/>
  <c r="CI18" i="1"/>
  <c r="CG18" i="1"/>
  <c r="CE18" i="1"/>
  <c r="CC18" i="1"/>
  <c r="CA18" i="1"/>
  <c r="BY18" i="1"/>
  <c r="BW18" i="1"/>
  <c r="BU18" i="1"/>
  <c r="BS18" i="1"/>
  <c r="BQ18" i="1"/>
  <c r="BO18" i="1"/>
  <c r="BM18" i="1"/>
  <c r="BK18" i="1"/>
  <c r="BI18" i="1"/>
  <c r="AM18" i="1"/>
  <c r="BG18" i="1"/>
  <c r="BE18" i="1"/>
  <c r="BC18" i="1"/>
  <c r="BA18" i="1"/>
  <c r="AY18" i="1"/>
  <c r="AW18" i="1"/>
  <c r="AU18" i="1"/>
  <c r="AS18" i="1"/>
  <c r="CO16" i="1"/>
  <c r="CM16" i="1"/>
  <c r="CK16" i="1"/>
  <c r="CI16" i="1"/>
  <c r="CG16" i="1"/>
  <c r="CE16" i="1"/>
  <c r="CC16" i="1"/>
  <c r="CA16" i="1"/>
  <c r="BY16" i="1"/>
  <c r="BW16" i="1"/>
  <c r="BU16" i="1"/>
  <c r="BS16" i="1"/>
  <c r="BQ16" i="1"/>
  <c r="BO16" i="1"/>
  <c r="BM16" i="1"/>
  <c r="BK16" i="1"/>
  <c r="BI16" i="1"/>
  <c r="AM16" i="1"/>
  <c r="BG16" i="1"/>
  <c r="BE16" i="1"/>
  <c r="BC16" i="1"/>
  <c r="BA16" i="1"/>
  <c r="AY16" i="1"/>
  <c r="AW16" i="1"/>
  <c r="AU16" i="1"/>
  <c r="AS16" i="1"/>
  <c r="CO13" i="1"/>
  <c r="CK13" i="1"/>
  <c r="CG13" i="1"/>
  <c r="CC13" i="1"/>
  <c r="BY13" i="1"/>
  <c r="BU13" i="1"/>
  <c r="BQ13" i="1"/>
  <c r="BM13" i="1"/>
  <c r="BG13" i="1"/>
  <c r="BE13" i="1"/>
  <c r="BC13" i="1"/>
  <c r="BA13" i="1"/>
  <c r="AY13" i="1"/>
  <c r="AW13" i="1"/>
  <c r="AU13" i="1"/>
  <c r="AS13" i="1"/>
  <c r="AQ13" i="1"/>
  <c r="AO13" i="1"/>
  <c r="CM13" i="1"/>
  <c r="CI13" i="1"/>
  <c r="CE13" i="1"/>
  <c r="CA13" i="1"/>
  <c r="BW13" i="1"/>
  <c r="BS13" i="1"/>
  <c r="BO13" i="1"/>
  <c r="BK13" i="1"/>
  <c r="BI13" i="1"/>
  <c r="AM13" i="1"/>
  <c r="AO16" i="1"/>
  <c r="AQ18" i="1"/>
  <c r="CO17" i="1"/>
  <c r="CK17" i="1"/>
  <c r="CG17" i="1"/>
  <c r="CC17" i="1"/>
  <c r="BY17" i="1"/>
  <c r="BU17" i="1"/>
  <c r="BQ17" i="1"/>
  <c r="BM17" i="1"/>
  <c r="BG17" i="1"/>
  <c r="BE17" i="1"/>
  <c r="BC17" i="1"/>
  <c r="BA17" i="1"/>
  <c r="AY17" i="1"/>
  <c r="AW17" i="1"/>
  <c r="AU17" i="1"/>
  <c r="AS17" i="1"/>
  <c r="AQ17" i="1"/>
  <c r="AO17" i="1"/>
  <c r="CM17" i="1"/>
  <c r="CI17" i="1"/>
  <c r="CE17" i="1"/>
  <c r="CA17" i="1"/>
  <c r="BW17" i="1"/>
  <c r="BS17" i="1"/>
  <c r="BO17" i="1"/>
  <c r="BK17" i="1"/>
  <c r="BI17" i="1"/>
  <c r="CM15" i="1"/>
  <c r="CI15" i="1"/>
  <c r="CE15" i="1"/>
  <c r="CA15" i="1"/>
  <c r="BW15" i="1"/>
  <c r="BS15" i="1"/>
  <c r="BO15" i="1"/>
  <c r="BK15" i="1"/>
  <c r="BI15" i="1"/>
  <c r="BG15" i="1"/>
  <c r="BE15" i="1"/>
  <c r="BC15" i="1"/>
  <c r="BA15" i="1"/>
  <c r="AY15" i="1"/>
  <c r="AW15" i="1"/>
  <c r="AU15" i="1"/>
  <c r="AS15" i="1"/>
  <c r="AQ15" i="1"/>
  <c r="AO15" i="1"/>
  <c r="CO15" i="1"/>
  <c r="CK15" i="1"/>
  <c r="CG15" i="1"/>
  <c r="CC15" i="1"/>
  <c r="BY15" i="1"/>
  <c r="BU15" i="1"/>
  <c r="BQ15" i="1"/>
  <c r="BM15" i="1"/>
  <c r="CO14" i="1"/>
  <c r="CM14" i="1"/>
  <c r="CK14" i="1"/>
  <c r="CI14" i="1"/>
  <c r="CG14" i="1"/>
  <c r="CE14" i="1"/>
  <c r="CC14" i="1"/>
  <c r="CA14" i="1"/>
  <c r="BY14" i="1"/>
  <c r="BW14" i="1"/>
  <c r="BU14" i="1"/>
  <c r="BS14" i="1"/>
  <c r="BQ14" i="1"/>
  <c r="BO14" i="1"/>
  <c r="BM14" i="1"/>
  <c r="BK14" i="1"/>
  <c r="BI14" i="1"/>
  <c r="AM14" i="1"/>
  <c r="BG14" i="1"/>
  <c r="BE14" i="1"/>
  <c r="BC14" i="1"/>
  <c r="BA14" i="1"/>
  <c r="AY14" i="1"/>
  <c r="AW14" i="1"/>
  <c r="AU14" i="1"/>
  <c r="AS14" i="1"/>
  <c r="AQ14" i="1"/>
  <c r="CO12" i="1"/>
  <c r="CM12" i="1"/>
  <c r="CK12" i="1"/>
  <c r="CI12" i="1"/>
  <c r="CG12" i="1"/>
  <c r="CE12" i="1"/>
  <c r="CC12" i="1"/>
  <c r="CA12" i="1"/>
  <c r="BY12" i="1"/>
  <c r="BW12" i="1"/>
  <c r="BU12" i="1"/>
  <c r="BS12" i="1"/>
  <c r="BQ12" i="1"/>
  <c r="BO12" i="1"/>
  <c r="BM12" i="1"/>
  <c r="BK12" i="1"/>
  <c r="BI12" i="1"/>
  <c r="AM12" i="1"/>
  <c r="BG12" i="1"/>
  <c r="BE12" i="1"/>
  <c r="BC12" i="1"/>
  <c r="BA12" i="1"/>
  <c r="AY12" i="1"/>
  <c r="AW12" i="1"/>
  <c r="AU12" i="1"/>
  <c r="AS12" i="1"/>
  <c r="AQ12" i="1"/>
  <c r="CM11" i="1"/>
  <c r="CI11" i="1"/>
  <c r="CE11" i="1"/>
  <c r="CA11" i="1"/>
  <c r="BW11" i="1"/>
  <c r="BS11" i="1"/>
  <c r="BO11" i="1"/>
  <c r="BK11" i="1"/>
  <c r="BI11" i="1"/>
  <c r="BG11" i="1"/>
  <c r="BE11" i="1"/>
  <c r="BC11" i="1"/>
  <c r="BA11" i="1"/>
  <c r="AY11" i="1"/>
  <c r="AW11" i="1"/>
  <c r="AU11" i="1"/>
  <c r="AS11" i="1"/>
  <c r="AQ11" i="1"/>
  <c r="AO11" i="1"/>
  <c r="CO11" i="1"/>
  <c r="CK11" i="1"/>
  <c r="CG11" i="1"/>
  <c r="CC11" i="1"/>
  <c r="BY11" i="1"/>
  <c r="BU11" i="1"/>
  <c r="BQ11" i="1"/>
  <c r="BM11" i="1"/>
  <c r="CO10" i="1"/>
  <c r="CM10" i="1"/>
  <c r="CK10" i="1"/>
  <c r="CI10" i="1"/>
  <c r="CG10" i="1"/>
  <c r="CE10" i="1"/>
  <c r="CC10" i="1"/>
  <c r="CA10" i="1"/>
  <c r="BY10" i="1"/>
  <c r="BW10" i="1"/>
  <c r="BU10" i="1"/>
  <c r="BS10" i="1"/>
  <c r="BQ10" i="1"/>
  <c r="BO10" i="1"/>
  <c r="BM10" i="1"/>
  <c r="BK10" i="1"/>
  <c r="BI10" i="1"/>
  <c r="AM10" i="1"/>
  <c r="BG10" i="1"/>
  <c r="BE10" i="1"/>
  <c r="BC10" i="1"/>
  <c r="BA10" i="1"/>
  <c r="AY10" i="1"/>
  <c r="AW10" i="1"/>
  <c r="AU10" i="1"/>
  <c r="AS10" i="1"/>
  <c r="AQ10" i="1"/>
  <c r="CO9" i="1"/>
  <c r="CK9" i="1"/>
  <c r="CG9" i="1"/>
  <c r="CC9" i="1"/>
  <c r="BY9" i="1"/>
  <c r="BU9" i="1"/>
  <c r="BQ9" i="1"/>
  <c r="BM9" i="1"/>
  <c r="BI9" i="1"/>
  <c r="BG9" i="1"/>
  <c r="BE9" i="1"/>
  <c r="BC9" i="1"/>
  <c r="BA9" i="1"/>
  <c r="AY9" i="1"/>
  <c r="AW9" i="1"/>
  <c r="AU9" i="1"/>
  <c r="AS9" i="1"/>
  <c r="AQ9" i="1"/>
  <c r="AO9" i="1"/>
  <c r="CM9" i="1"/>
  <c r="CI9" i="1"/>
  <c r="CE9" i="1"/>
  <c r="CA9" i="1"/>
  <c r="BW9" i="1"/>
  <c r="BS9" i="1"/>
  <c r="BO9" i="1"/>
  <c r="BK9" i="1"/>
  <c r="AM15" i="1"/>
  <c r="AM11" i="1"/>
  <c r="AO18" i="1"/>
  <c r="AO14" i="1"/>
  <c r="AO10" i="1"/>
  <c r="AQ16" i="1"/>
  <c r="EZ323" i="1"/>
  <c r="FB326" i="1"/>
  <c r="FB343" i="1"/>
  <c r="EZ340" i="1"/>
  <c r="FB317" i="1"/>
  <c r="FB335" i="1"/>
  <c r="EZ27" i="1"/>
  <c r="EZ36" i="1"/>
  <c r="EZ45" i="1"/>
  <c r="EZ55" i="1"/>
  <c r="EZ63" i="1"/>
  <c r="EZ73" i="1"/>
  <c r="EZ82" i="1"/>
  <c r="EZ91" i="1"/>
  <c r="EZ100" i="1"/>
  <c r="EZ108" i="1"/>
  <c r="EZ117" i="1"/>
  <c r="EZ126" i="1"/>
  <c r="EZ136" i="1"/>
  <c r="EZ145" i="1"/>
  <c r="EZ153" i="1"/>
  <c r="EZ170" i="1"/>
  <c r="EZ234" i="1"/>
  <c r="EZ251" i="1"/>
  <c r="EZ269" i="1"/>
  <c r="EZ286" i="1"/>
  <c r="EZ305" i="1"/>
  <c r="FB9" i="1"/>
  <c r="FB22" i="1"/>
  <c r="FB26" i="1"/>
  <c r="FB31" i="1"/>
  <c r="FB35" i="1"/>
  <c r="FB39" i="1"/>
  <c r="FB44" i="1"/>
  <c r="FB48" i="1"/>
  <c r="FB54" i="1"/>
  <c r="FB58" i="1"/>
  <c r="FB62" i="1"/>
  <c r="FB68" i="1"/>
  <c r="FB72" i="1"/>
  <c r="FB77" i="1"/>
  <c r="FB81" i="1"/>
  <c r="FB85" i="1"/>
  <c r="FB90" i="1"/>
  <c r="FB94" i="1"/>
  <c r="FB99" i="1"/>
  <c r="FB103" i="1"/>
  <c r="FB107" i="1"/>
  <c r="FB112" i="1"/>
  <c r="FB116" i="1"/>
  <c r="FB121" i="1"/>
  <c r="FB125" i="1"/>
  <c r="FB129" i="1"/>
  <c r="FB135" i="1"/>
  <c r="FB139" i="1"/>
  <c r="FB144" i="1"/>
  <c r="FB148" i="1"/>
  <c r="FB152" i="1"/>
  <c r="FB178" i="1"/>
  <c r="FB246" i="1"/>
  <c r="FB263" i="1"/>
  <c r="FB281" i="1"/>
  <c r="FB299" i="1"/>
  <c r="FB308" i="1"/>
  <c r="EZ23" i="1"/>
  <c r="EZ32" i="1"/>
  <c r="EZ40" i="1"/>
  <c r="EZ49" i="1"/>
  <c r="EZ59" i="1"/>
  <c r="EZ69" i="1"/>
  <c r="EZ78" i="1"/>
  <c r="EZ86" i="1"/>
  <c r="EZ95" i="1"/>
  <c r="EZ104" i="1"/>
  <c r="EZ113" i="1"/>
  <c r="EZ122" i="1"/>
  <c r="EZ130" i="1"/>
  <c r="EZ140" i="1"/>
  <c r="EZ149" i="1"/>
  <c r="EZ161" i="1"/>
  <c r="EZ179" i="1"/>
  <c r="EZ242" i="1"/>
  <c r="EZ260" i="1"/>
  <c r="EZ278" i="1"/>
  <c r="EZ296" i="1"/>
  <c r="EZ314" i="1"/>
  <c r="EZ331" i="1"/>
  <c r="FB20" i="1"/>
  <c r="FB24" i="1"/>
  <c r="FB28" i="1"/>
  <c r="FB33" i="1"/>
  <c r="FB37" i="1"/>
  <c r="FB42" i="1"/>
  <c r="FB46" i="1"/>
  <c r="FB50" i="1"/>
  <c r="FB56" i="1"/>
  <c r="FB60" i="1"/>
  <c r="FB66" i="1"/>
  <c r="FB70" i="1"/>
  <c r="FB74" i="1"/>
  <c r="FB79" i="1"/>
  <c r="FB83" i="1"/>
  <c r="FB88" i="1"/>
  <c r="FB92" i="1"/>
  <c r="FB96" i="1"/>
  <c r="FB101" i="1"/>
  <c r="FB105" i="1"/>
  <c r="FB110" i="1"/>
  <c r="FB114" i="1"/>
  <c r="FB118" i="1"/>
  <c r="FB123" i="1"/>
  <c r="FB127" i="1"/>
  <c r="FB133" i="1"/>
  <c r="FB137" i="1"/>
  <c r="FB141" i="1"/>
  <c r="FB146" i="1"/>
  <c r="FB150" i="1"/>
  <c r="FB164" i="1"/>
  <c r="FB182" i="1"/>
  <c r="FB259" i="1"/>
  <c r="FB304" i="1"/>
  <c r="FB313" i="1"/>
  <c r="FB321" i="1"/>
  <c r="FB330" i="1"/>
  <c r="FB339" i="1"/>
  <c r="ER18" i="1"/>
  <c r="FB18" i="1"/>
  <c r="FB11" i="1"/>
  <c r="FB15" i="1"/>
  <c r="ER16" i="1"/>
  <c r="FB16" i="1"/>
  <c r="ER14" i="1"/>
  <c r="FB14" i="1"/>
  <c r="EV12" i="1"/>
  <c r="FB12" i="1"/>
  <c r="ER10" i="1"/>
  <c r="FB10" i="1"/>
  <c r="T53" i="1"/>
  <c r="T346" i="1" s="1"/>
  <c r="EZ230" i="1"/>
  <c r="FB230" i="1"/>
  <c r="EZ228" i="1"/>
  <c r="FB228" i="1"/>
  <c r="EZ226" i="1"/>
  <c r="FB226" i="1"/>
  <c r="EZ224" i="1"/>
  <c r="FB224" i="1"/>
  <c r="EZ222" i="1"/>
  <c r="FB222" i="1"/>
  <c r="EZ219" i="1"/>
  <c r="FB219" i="1"/>
  <c r="EZ217" i="1"/>
  <c r="FB217" i="1"/>
  <c r="EZ215" i="1"/>
  <c r="FB215" i="1"/>
  <c r="EZ213" i="1"/>
  <c r="FB213" i="1"/>
  <c r="EZ211" i="1"/>
  <c r="FB211" i="1"/>
  <c r="EZ208" i="1"/>
  <c r="FB208" i="1"/>
  <c r="EZ206" i="1"/>
  <c r="FB206" i="1"/>
  <c r="EZ204" i="1"/>
  <c r="FB204" i="1"/>
  <c r="EZ202" i="1"/>
  <c r="FB202" i="1"/>
  <c r="EZ200" i="1"/>
  <c r="FB200" i="1"/>
  <c r="EZ197" i="1"/>
  <c r="FB197" i="1"/>
  <c r="EZ195" i="1"/>
  <c r="FB195" i="1"/>
  <c r="EZ193" i="1"/>
  <c r="FB193" i="1"/>
  <c r="EZ191" i="1"/>
  <c r="FB191" i="1"/>
  <c r="EZ189" i="1"/>
  <c r="FB189" i="1"/>
  <c r="FB13" i="1"/>
  <c r="FB17" i="1"/>
  <c r="EZ155" i="1"/>
  <c r="FB155" i="1"/>
  <c r="EZ159" i="1"/>
  <c r="FB159" i="1"/>
  <c r="EZ163" i="1"/>
  <c r="FB163" i="1"/>
  <c r="EZ168" i="1"/>
  <c r="FB168" i="1"/>
  <c r="EZ172" i="1"/>
  <c r="FB172" i="1"/>
  <c r="EZ177" i="1"/>
  <c r="FB177" i="1"/>
  <c r="EZ181" i="1"/>
  <c r="FB181" i="1"/>
  <c r="EZ185" i="1"/>
  <c r="FB185" i="1"/>
  <c r="EZ236" i="1"/>
  <c r="FB236" i="1"/>
  <c r="EZ240" i="1"/>
  <c r="FB240" i="1"/>
  <c r="EZ245" i="1"/>
  <c r="FB245" i="1"/>
  <c r="EZ249" i="1"/>
  <c r="FB249" i="1"/>
  <c r="EZ253" i="1"/>
  <c r="FB253" i="1"/>
  <c r="EZ258" i="1"/>
  <c r="FB258" i="1"/>
  <c r="EZ262" i="1"/>
  <c r="FB262" i="1"/>
  <c r="EZ267" i="1"/>
  <c r="FB267" i="1"/>
  <c r="EZ271" i="1"/>
  <c r="FB271" i="1"/>
  <c r="EZ275" i="1"/>
  <c r="FB275" i="1"/>
  <c r="EZ280" i="1"/>
  <c r="FB280" i="1"/>
  <c r="EZ284" i="1"/>
  <c r="FB284" i="1"/>
  <c r="EZ290" i="1"/>
  <c r="FB290" i="1"/>
  <c r="EZ294" i="1"/>
  <c r="FB294" i="1"/>
  <c r="EZ298" i="1"/>
  <c r="FB298" i="1"/>
  <c r="EZ303" i="1"/>
  <c r="FB303" i="1"/>
  <c r="EZ307" i="1"/>
  <c r="FB307" i="1"/>
  <c r="EZ312" i="1"/>
  <c r="FB312" i="1"/>
  <c r="EZ316" i="1"/>
  <c r="FB316" i="1"/>
  <c r="EZ320" i="1"/>
  <c r="FB320" i="1"/>
  <c r="EZ325" i="1"/>
  <c r="FB325" i="1"/>
  <c r="EZ329" i="1"/>
  <c r="FB329" i="1"/>
  <c r="EZ334" i="1"/>
  <c r="FB334" i="1"/>
  <c r="EZ338" i="1"/>
  <c r="FB338" i="1"/>
  <c r="EZ342" i="1"/>
  <c r="FB342" i="1"/>
  <c r="EZ21" i="1"/>
  <c r="EZ25" i="1"/>
  <c r="EZ29" i="1"/>
  <c r="EZ34" i="1"/>
  <c r="EZ38" i="1"/>
  <c r="EZ43" i="1"/>
  <c r="EZ47" i="1"/>
  <c r="EZ51" i="1"/>
  <c r="EZ57" i="1"/>
  <c r="EZ61" i="1"/>
  <c r="EZ67" i="1"/>
  <c r="EZ71" i="1"/>
  <c r="EZ75" i="1"/>
  <c r="EZ80" i="1"/>
  <c r="EZ84" i="1"/>
  <c r="EZ89" i="1"/>
  <c r="EZ93" i="1"/>
  <c r="EZ97" i="1"/>
  <c r="EZ102" i="1"/>
  <c r="EZ106" i="1"/>
  <c r="EZ111" i="1"/>
  <c r="EZ115" i="1"/>
  <c r="EZ119" i="1"/>
  <c r="EZ124" i="1"/>
  <c r="EZ128" i="1"/>
  <c r="EZ134" i="1"/>
  <c r="EZ138" i="1"/>
  <c r="EZ142" i="1"/>
  <c r="EZ147" i="1"/>
  <c r="EZ151" i="1"/>
  <c r="EZ157" i="1"/>
  <c r="EZ166" i="1"/>
  <c r="EZ174" i="1"/>
  <c r="EZ183" i="1"/>
  <c r="EZ238" i="1"/>
  <c r="EZ247" i="1"/>
  <c r="EZ256" i="1"/>
  <c r="EZ264" i="1"/>
  <c r="EZ273" i="1"/>
  <c r="EZ282" i="1"/>
  <c r="EZ292" i="1"/>
  <c r="EZ301" i="1"/>
  <c r="EZ309" i="1"/>
  <c r="EZ318" i="1"/>
  <c r="EZ327" i="1"/>
  <c r="EZ336" i="1"/>
  <c r="FB158" i="1"/>
  <c r="FB162" i="1"/>
  <c r="FB167" i="1"/>
  <c r="FB171" i="1"/>
  <c r="FB175" i="1"/>
  <c r="FB180" i="1"/>
  <c r="FB184" i="1"/>
  <c r="FB235" i="1"/>
  <c r="FB239" i="1"/>
  <c r="FB243" i="1"/>
  <c r="FB248" i="1"/>
  <c r="FB252" i="1"/>
  <c r="FB257" i="1"/>
  <c r="FB261" i="1"/>
  <c r="FB265" i="1"/>
  <c r="FB270" i="1"/>
  <c r="FB274" i="1"/>
  <c r="FB279" i="1"/>
  <c r="FB283" i="1"/>
  <c r="FB287" i="1"/>
  <c r="FB293" i="1"/>
  <c r="FB297" i="1"/>
  <c r="FB302" i="1"/>
  <c r="FB306" i="1"/>
  <c r="FB310" i="1"/>
  <c r="FB315" i="1"/>
  <c r="FB319" i="1"/>
  <c r="FB324" i="1"/>
  <c r="FB328" i="1"/>
  <c r="FB332" i="1"/>
  <c r="FB337" i="1"/>
  <c r="FB341" i="1"/>
  <c r="EX231" i="1"/>
  <c r="EZ231" i="1"/>
  <c r="EV229" i="1"/>
  <c r="EZ229" i="1"/>
  <c r="EV227" i="1"/>
  <c r="EZ227" i="1"/>
  <c r="ET225" i="1"/>
  <c r="EZ225" i="1"/>
  <c r="EX223" i="1"/>
  <c r="EZ223" i="1"/>
  <c r="EV220" i="1"/>
  <c r="EZ220" i="1"/>
  <c r="EV218" i="1"/>
  <c r="EZ218" i="1"/>
  <c r="ET216" i="1"/>
  <c r="EZ216" i="1"/>
  <c r="EX214" i="1"/>
  <c r="EZ214" i="1"/>
  <c r="EV212" i="1"/>
  <c r="EZ212" i="1"/>
  <c r="EV209" i="1"/>
  <c r="EZ209" i="1"/>
  <c r="ET207" i="1"/>
  <c r="EZ207" i="1"/>
  <c r="EX205" i="1"/>
  <c r="EZ205" i="1"/>
  <c r="EV203" i="1"/>
  <c r="EZ203" i="1"/>
  <c r="ER201" i="1"/>
  <c r="EZ201" i="1"/>
  <c r="EV198" i="1"/>
  <c r="EZ198" i="1"/>
  <c r="EX196" i="1"/>
  <c r="EZ196" i="1"/>
  <c r="EV194" i="1"/>
  <c r="EZ194" i="1"/>
  <c r="EV192" i="1"/>
  <c r="EZ192" i="1"/>
  <c r="ET190" i="1"/>
  <c r="EZ190" i="1"/>
  <c r="EZ10" i="1"/>
  <c r="EZ12" i="1"/>
  <c r="EZ14" i="1"/>
  <c r="EZ16" i="1"/>
  <c r="EZ18" i="1"/>
  <c r="EX156" i="1"/>
  <c r="EZ156" i="1"/>
  <c r="EX160" i="1"/>
  <c r="EZ160" i="1"/>
  <c r="EX169" i="1"/>
  <c r="EZ169" i="1"/>
  <c r="EX173" i="1"/>
  <c r="EZ173" i="1"/>
  <c r="EX186" i="1"/>
  <c r="EZ186" i="1"/>
  <c r="EX237" i="1"/>
  <c r="EZ237" i="1"/>
  <c r="EX241" i="1"/>
  <c r="EZ241" i="1"/>
  <c r="EX250" i="1"/>
  <c r="EZ250" i="1"/>
  <c r="EX254" i="1"/>
  <c r="EZ254" i="1"/>
  <c r="EX268" i="1"/>
  <c r="EZ268" i="1"/>
  <c r="EX272" i="1"/>
  <c r="EZ272" i="1"/>
  <c r="EX276" i="1"/>
  <c r="EZ276" i="1"/>
  <c r="EX285" i="1"/>
  <c r="EZ285" i="1"/>
  <c r="EX291" i="1"/>
  <c r="EZ291" i="1"/>
  <c r="EX295" i="1"/>
  <c r="EZ295" i="1"/>
  <c r="EZ11" i="1"/>
  <c r="EZ13" i="1"/>
  <c r="EZ15" i="1"/>
  <c r="EZ17" i="1"/>
  <c r="EZ20" i="1"/>
  <c r="EZ24" i="1"/>
  <c r="EZ28" i="1"/>
  <c r="EZ33" i="1"/>
  <c r="EZ37" i="1"/>
  <c r="EZ42" i="1"/>
  <c r="EZ46" i="1"/>
  <c r="EZ50" i="1"/>
  <c r="EZ56" i="1"/>
  <c r="EZ60" i="1"/>
  <c r="EZ66" i="1"/>
  <c r="EZ70" i="1"/>
  <c r="EZ74" i="1"/>
  <c r="EZ79" i="1"/>
  <c r="EZ83" i="1"/>
  <c r="EZ88" i="1"/>
  <c r="EZ92" i="1"/>
  <c r="EZ96" i="1"/>
  <c r="EZ101" i="1"/>
  <c r="EZ105" i="1"/>
  <c r="EZ110" i="1"/>
  <c r="EZ114" i="1"/>
  <c r="EZ118" i="1"/>
  <c r="EZ121" i="1"/>
  <c r="EZ125" i="1"/>
  <c r="EZ127" i="1"/>
  <c r="EZ129" i="1"/>
  <c r="EZ135" i="1"/>
  <c r="EZ137" i="1"/>
  <c r="EZ139" i="1"/>
  <c r="EZ144" i="1"/>
  <c r="EZ146" i="1"/>
  <c r="EZ148" i="1"/>
  <c r="EZ152" i="1"/>
  <c r="ET9" i="1"/>
  <c r="EX9" i="1"/>
  <c r="EX21" i="1"/>
  <c r="ET26" i="1"/>
  <c r="EX26" i="1"/>
  <c r="EX27" i="1"/>
  <c r="EX29" i="1"/>
  <c r="EX32" i="1"/>
  <c r="EX34" i="1"/>
  <c r="ET39" i="1"/>
  <c r="EX39" i="1"/>
  <c r="ET44" i="1"/>
  <c r="EX44" i="1"/>
  <c r="EX45" i="1"/>
  <c r="ET48" i="1"/>
  <c r="EX48" i="1"/>
  <c r="EX49" i="1"/>
  <c r="EX51" i="1"/>
  <c r="ET58" i="1"/>
  <c r="EX58" i="1"/>
  <c r="EX59" i="1"/>
  <c r="EX61" i="1"/>
  <c r="ET68" i="1"/>
  <c r="EX68" i="1"/>
  <c r="EX69" i="1"/>
  <c r="EX71" i="1"/>
  <c r="ET77" i="1"/>
  <c r="EX77" i="1"/>
  <c r="EX78" i="1"/>
  <c r="EX80" i="1"/>
  <c r="ET85" i="1"/>
  <c r="EX85" i="1"/>
  <c r="EX86" i="1"/>
  <c r="EX89" i="1"/>
  <c r="ET94" i="1"/>
  <c r="EX94" i="1"/>
  <c r="EX95" i="1"/>
  <c r="EX97" i="1"/>
  <c r="EX100" i="1"/>
  <c r="EX102" i="1"/>
  <c r="ET107" i="1"/>
  <c r="EX107" i="1"/>
  <c r="ET112" i="1"/>
  <c r="EX112" i="1"/>
  <c r="EX113" i="1"/>
  <c r="EX115" i="1"/>
  <c r="EX124" i="1"/>
  <c r="EX126" i="1"/>
  <c r="EX134" i="1"/>
  <c r="EX136" i="1"/>
  <c r="EX142" i="1"/>
  <c r="EX145" i="1"/>
  <c r="EX151" i="1"/>
  <c r="EX158" i="1"/>
  <c r="EX167" i="1"/>
  <c r="EV178" i="1"/>
  <c r="EX178" i="1"/>
  <c r="EX180" i="1"/>
  <c r="EX235" i="1"/>
  <c r="EX243" i="1"/>
  <c r="EX252" i="1"/>
  <c r="EX257" i="1"/>
  <c r="EX261" i="1"/>
  <c r="EX265" i="1"/>
  <c r="EX279" i="1"/>
  <c r="EX283" i="1"/>
  <c r="EX287" i="1"/>
  <c r="EX297" i="1"/>
  <c r="EX306" i="1"/>
  <c r="EX310" i="1"/>
  <c r="EX319" i="1"/>
  <c r="EX324" i="1"/>
  <c r="EX330" i="1"/>
  <c r="EX337" i="1"/>
  <c r="EV22" i="1"/>
  <c r="EX22" i="1"/>
  <c r="EX23" i="1"/>
  <c r="EX25" i="1"/>
  <c r="ET31" i="1"/>
  <c r="EX31" i="1"/>
  <c r="ET35" i="1"/>
  <c r="EX35" i="1"/>
  <c r="EX36" i="1"/>
  <c r="EX38" i="1"/>
  <c r="EX40" i="1"/>
  <c r="EX43" i="1"/>
  <c r="EX47" i="1"/>
  <c r="ET54" i="1"/>
  <c r="EX54" i="1"/>
  <c r="EX55" i="1"/>
  <c r="EX57" i="1"/>
  <c r="ET62" i="1"/>
  <c r="EX62" i="1"/>
  <c r="EX63" i="1"/>
  <c r="EX67" i="1"/>
  <c r="ET72" i="1"/>
  <c r="EX72" i="1"/>
  <c r="EX73" i="1"/>
  <c r="EX75" i="1"/>
  <c r="ET81" i="1"/>
  <c r="EX81" i="1"/>
  <c r="EX82" i="1"/>
  <c r="EX84" i="1"/>
  <c r="ET90" i="1"/>
  <c r="EX90" i="1"/>
  <c r="EX91" i="1"/>
  <c r="EX93" i="1"/>
  <c r="ET99" i="1"/>
  <c r="EX99" i="1"/>
  <c r="ET103" i="1"/>
  <c r="EX103" i="1"/>
  <c r="EX104" i="1"/>
  <c r="EX106" i="1"/>
  <c r="EX108" i="1"/>
  <c r="EX111" i="1"/>
  <c r="ET116" i="1"/>
  <c r="EX116" i="1"/>
  <c r="EX117" i="1"/>
  <c r="EX119" i="1"/>
  <c r="EX122" i="1"/>
  <c r="EX128" i="1"/>
  <c r="EX130" i="1"/>
  <c r="EX138" i="1"/>
  <c r="EX140" i="1"/>
  <c r="EX147" i="1"/>
  <c r="EX149" i="1"/>
  <c r="EX153" i="1"/>
  <c r="EX162" i="1"/>
  <c r="EX171" i="1"/>
  <c r="EX175" i="1"/>
  <c r="EX184" i="1"/>
  <c r="EX239" i="1"/>
  <c r="EX248" i="1"/>
  <c r="EV259" i="1"/>
  <c r="EX259" i="1"/>
  <c r="EX270" i="1"/>
  <c r="EX274" i="1"/>
  <c r="EX293" i="1"/>
  <c r="EX302" i="1"/>
  <c r="EX304" i="1"/>
  <c r="EX313" i="1"/>
  <c r="EX315" i="1"/>
  <c r="EX321" i="1"/>
  <c r="EX328" i="1"/>
  <c r="EX332" i="1"/>
  <c r="EX339" i="1"/>
  <c r="EX341" i="1"/>
  <c r="EX24" i="1"/>
  <c r="EX33" i="1"/>
  <c r="EX42" i="1"/>
  <c r="EX50" i="1"/>
  <c r="EX60" i="1"/>
  <c r="EX70" i="1"/>
  <c r="EX79" i="1"/>
  <c r="EX88" i="1"/>
  <c r="EX96" i="1"/>
  <c r="EX105" i="1"/>
  <c r="EX114" i="1"/>
  <c r="EX123" i="1"/>
  <c r="EX133" i="1"/>
  <c r="EX141" i="1"/>
  <c r="EX150" i="1"/>
  <c r="EX164" i="1"/>
  <c r="EX182" i="1"/>
  <c r="EX246" i="1"/>
  <c r="EX263" i="1"/>
  <c r="EX281" i="1"/>
  <c r="EX299" i="1"/>
  <c r="EX317" i="1"/>
  <c r="EX335" i="1"/>
  <c r="EX20" i="1"/>
  <c r="EX28" i="1"/>
  <c r="EX37" i="1"/>
  <c r="EX46" i="1"/>
  <c r="EX56" i="1"/>
  <c r="EX66" i="1"/>
  <c r="EX74" i="1"/>
  <c r="EX83" i="1"/>
  <c r="EX92" i="1"/>
  <c r="EX101" i="1"/>
  <c r="EX110" i="1"/>
  <c r="EX308" i="1"/>
  <c r="EX326" i="1"/>
  <c r="EX343" i="1"/>
  <c r="EX230" i="1"/>
  <c r="EX228" i="1"/>
  <c r="EX226" i="1"/>
  <c r="EX224" i="1"/>
  <c r="EX222" i="1"/>
  <c r="EX219" i="1"/>
  <c r="EX217" i="1"/>
  <c r="EX215" i="1"/>
  <c r="EX213" i="1"/>
  <c r="EX211" i="1"/>
  <c r="EX208" i="1"/>
  <c r="EX206" i="1"/>
  <c r="EX204" i="1"/>
  <c r="EX202" i="1"/>
  <c r="EX200" i="1"/>
  <c r="EX197" i="1"/>
  <c r="EX195" i="1"/>
  <c r="EX193" i="1"/>
  <c r="EX191" i="1"/>
  <c r="EX189" i="1"/>
  <c r="EV17" i="1"/>
  <c r="EV196" i="1"/>
  <c r="EV205" i="1"/>
  <c r="EV214" i="1"/>
  <c r="EV223" i="1"/>
  <c r="EV231" i="1"/>
  <c r="EX192" i="1"/>
  <c r="EX201" i="1"/>
  <c r="EX209" i="1"/>
  <c r="EX218" i="1"/>
  <c r="EX227" i="1"/>
  <c r="ER218" i="1"/>
  <c r="ET10" i="1"/>
  <c r="ET18" i="1"/>
  <c r="ET202" i="1"/>
  <c r="ET219" i="1"/>
  <c r="EV13" i="1"/>
  <c r="EX11" i="1"/>
  <c r="EX13" i="1"/>
  <c r="EX15" i="1"/>
  <c r="EX17" i="1"/>
  <c r="EV155" i="1"/>
  <c r="EX155" i="1"/>
  <c r="EV157" i="1"/>
  <c r="EX157" i="1"/>
  <c r="EV159" i="1"/>
  <c r="EX159" i="1"/>
  <c r="EV161" i="1"/>
  <c r="EX161" i="1"/>
  <c r="EV163" i="1"/>
  <c r="EX163" i="1"/>
  <c r="EV166" i="1"/>
  <c r="EX166" i="1"/>
  <c r="EV168" i="1"/>
  <c r="EX168" i="1"/>
  <c r="EV170" i="1"/>
  <c r="EX170" i="1"/>
  <c r="EV172" i="1"/>
  <c r="EX172" i="1"/>
  <c r="EV174" i="1"/>
  <c r="EX174" i="1"/>
  <c r="EV177" i="1"/>
  <c r="EX177" i="1"/>
  <c r="EV179" i="1"/>
  <c r="EX179" i="1"/>
  <c r="EV181" i="1"/>
  <c r="EX181" i="1"/>
  <c r="EV183" i="1"/>
  <c r="EX183" i="1"/>
  <c r="EV185" i="1"/>
  <c r="EX185" i="1"/>
  <c r="EV234" i="1"/>
  <c r="EX234" i="1"/>
  <c r="EV236" i="1"/>
  <c r="EX236" i="1"/>
  <c r="EV238" i="1"/>
  <c r="EX238" i="1"/>
  <c r="EV240" i="1"/>
  <c r="EX240" i="1"/>
  <c r="EV242" i="1"/>
  <c r="EX242" i="1"/>
  <c r="EV245" i="1"/>
  <c r="EX245" i="1"/>
  <c r="EV247" i="1"/>
  <c r="EX247" i="1"/>
  <c r="EV249" i="1"/>
  <c r="EX249" i="1"/>
  <c r="EV251" i="1"/>
  <c r="EX251" i="1"/>
  <c r="EV253" i="1"/>
  <c r="EX253" i="1"/>
  <c r="EV256" i="1"/>
  <c r="EX256" i="1"/>
  <c r="EV258" i="1"/>
  <c r="EX258" i="1"/>
  <c r="EV260" i="1"/>
  <c r="EX260" i="1"/>
  <c r="EV262" i="1"/>
  <c r="EX262" i="1"/>
  <c r="EV264" i="1"/>
  <c r="EX264" i="1"/>
  <c r="EV267" i="1"/>
  <c r="EX267" i="1"/>
  <c r="EV269" i="1"/>
  <c r="EX269" i="1"/>
  <c r="EV271" i="1"/>
  <c r="EX271" i="1"/>
  <c r="EV273" i="1"/>
  <c r="EX273" i="1"/>
  <c r="EV275" i="1"/>
  <c r="EX275" i="1"/>
  <c r="EV278" i="1"/>
  <c r="EX278" i="1"/>
  <c r="EV280" i="1"/>
  <c r="EX280" i="1"/>
  <c r="EV282" i="1"/>
  <c r="EX282" i="1"/>
  <c r="EV284" i="1"/>
  <c r="EX284" i="1"/>
  <c r="EV286" i="1"/>
  <c r="EX286" i="1"/>
  <c r="EV290" i="1"/>
  <c r="EX290" i="1"/>
  <c r="EV292" i="1"/>
  <c r="EX292" i="1"/>
  <c r="EV294" i="1"/>
  <c r="EX294" i="1"/>
  <c r="EV296" i="1"/>
  <c r="EX296" i="1"/>
  <c r="EV298" i="1"/>
  <c r="EX298" i="1"/>
  <c r="EV301" i="1"/>
  <c r="EX301" i="1"/>
  <c r="EV303" i="1"/>
  <c r="EX303" i="1"/>
  <c r="EV305" i="1"/>
  <c r="EX305" i="1"/>
  <c r="EV307" i="1"/>
  <c r="EX307" i="1"/>
  <c r="EV309" i="1"/>
  <c r="EX309" i="1"/>
  <c r="EV312" i="1"/>
  <c r="EX312" i="1"/>
  <c r="EV314" i="1"/>
  <c r="EX314" i="1"/>
  <c r="EV316" i="1"/>
  <c r="EX316" i="1"/>
  <c r="EV318" i="1"/>
  <c r="EX318" i="1"/>
  <c r="EV320" i="1"/>
  <c r="EX320" i="1"/>
  <c r="EV323" i="1"/>
  <c r="EX323" i="1"/>
  <c r="EV325" i="1"/>
  <c r="EX325" i="1"/>
  <c r="EV327" i="1"/>
  <c r="EX327" i="1"/>
  <c r="EV329" i="1"/>
  <c r="EX329" i="1"/>
  <c r="EV331" i="1"/>
  <c r="EX331" i="1"/>
  <c r="EV334" i="1"/>
  <c r="EX334" i="1"/>
  <c r="EV336" i="1"/>
  <c r="EX336" i="1"/>
  <c r="EV338" i="1"/>
  <c r="EX338" i="1"/>
  <c r="EV340" i="1"/>
  <c r="EX340" i="1"/>
  <c r="EV342" i="1"/>
  <c r="EX342" i="1"/>
  <c r="ER11" i="1"/>
  <c r="ET14" i="1"/>
  <c r="ET193" i="1"/>
  <c r="ET211" i="1"/>
  <c r="ET228" i="1"/>
  <c r="EV11" i="1"/>
  <c r="EV15" i="1"/>
  <c r="EV201" i="1"/>
  <c r="EX10" i="1"/>
  <c r="EX12" i="1"/>
  <c r="EX14" i="1"/>
  <c r="EX16" i="1"/>
  <c r="EX18" i="1"/>
  <c r="EX190" i="1"/>
  <c r="EX194" i="1"/>
  <c r="EX198" i="1"/>
  <c r="EX203" i="1"/>
  <c r="EX207" i="1"/>
  <c r="EX212" i="1"/>
  <c r="EX216" i="1"/>
  <c r="EX220" i="1"/>
  <c r="EX225" i="1"/>
  <c r="EX229" i="1"/>
  <c r="ER23" i="1"/>
  <c r="EV23" i="1"/>
  <c r="ER27" i="1"/>
  <c r="EV27" i="1"/>
  <c r="ER32" i="1"/>
  <c r="EV32" i="1"/>
  <c r="ER36" i="1"/>
  <c r="EV36" i="1"/>
  <c r="ER40" i="1"/>
  <c r="EV40" i="1"/>
  <c r="ET45" i="1"/>
  <c r="EV45" i="1"/>
  <c r="ET47" i="1"/>
  <c r="EV47" i="1"/>
  <c r="ET51" i="1"/>
  <c r="EV51" i="1"/>
  <c r="ET57" i="1"/>
  <c r="EV57" i="1"/>
  <c r="ET61" i="1"/>
  <c r="EV61" i="1"/>
  <c r="ET67" i="1"/>
  <c r="EV67" i="1"/>
  <c r="ET73" i="1"/>
  <c r="EV73" i="1"/>
  <c r="ET75" i="1"/>
  <c r="EV75" i="1"/>
  <c r="ET80" i="1"/>
  <c r="EV80" i="1"/>
  <c r="ET84" i="1"/>
  <c r="EV84" i="1"/>
  <c r="ET89" i="1"/>
  <c r="EV89" i="1"/>
  <c r="ET93" i="1"/>
  <c r="EV93" i="1"/>
  <c r="ET97" i="1"/>
  <c r="EV97" i="1"/>
  <c r="ET102" i="1"/>
  <c r="EV102" i="1"/>
  <c r="ET104" i="1"/>
  <c r="EV104" i="1"/>
  <c r="ET108" i="1"/>
  <c r="EV108" i="1"/>
  <c r="ET113" i="1"/>
  <c r="EV113" i="1"/>
  <c r="ET115" i="1"/>
  <c r="EV115" i="1"/>
  <c r="ET117" i="1"/>
  <c r="EV117" i="1"/>
  <c r="ET119" i="1"/>
  <c r="EV119" i="1"/>
  <c r="ET122" i="1"/>
  <c r="EV122" i="1"/>
  <c r="ET124" i="1"/>
  <c r="EV124" i="1"/>
  <c r="ET126" i="1"/>
  <c r="EV126" i="1"/>
  <c r="ET128" i="1"/>
  <c r="EV128" i="1"/>
  <c r="ET130" i="1"/>
  <c r="EV130" i="1"/>
  <c r="ET134" i="1"/>
  <c r="EV134" i="1"/>
  <c r="ET136" i="1"/>
  <c r="EV136" i="1"/>
  <c r="ET138" i="1"/>
  <c r="EV138" i="1"/>
  <c r="ET140" i="1"/>
  <c r="EV140" i="1"/>
  <c r="ET142" i="1"/>
  <c r="EV142" i="1"/>
  <c r="ET145" i="1"/>
  <c r="EV145" i="1"/>
  <c r="ET147" i="1"/>
  <c r="EV147" i="1"/>
  <c r="ET149" i="1"/>
  <c r="EV149" i="1"/>
  <c r="ET151" i="1"/>
  <c r="EV151" i="1"/>
  <c r="ET156" i="1"/>
  <c r="EV156" i="1"/>
  <c r="ET160" i="1"/>
  <c r="EV160" i="1"/>
  <c r="ET164" i="1"/>
  <c r="EV164" i="1"/>
  <c r="ET169" i="1"/>
  <c r="EV169" i="1"/>
  <c r="ET171" i="1"/>
  <c r="EV171" i="1"/>
  <c r="ET175" i="1"/>
  <c r="EV175" i="1"/>
  <c r="ET182" i="1"/>
  <c r="EV182" i="1"/>
  <c r="ET186" i="1"/>
  <c r="EV186" i="1"/>
  <c r="ET235" i="1"/>
  <c r="EV235" i="1"/>
  <c r="ET239" i="1"/>
  <c r="EV239" i="1"/>
  <c r="ET243" i="1"/>
  <c r="EV243" i="1"/>
  <c r="ET248" i="1"/>
  <c r="EV248" i="1"/>
  <c r="ET252" i="1"/>
  <c r="EV252" i="1"/>
  <c r="ET257" i="1"/>
  <c r="EV257" i="1"/>
  <c r="ET263" i="1"/>
  <c r="EV263" i="1"/>
  <c r="ET268" i="1"/>
  <c r="EV268" i="1"/>
  <c r="ET272" i="1"/>
  <c r="EV272" i="1"/>
  <c r="ET276" i="1"/>
  <c r="EV276" i="1"/>
  <c r="ET281" i="1"/>
  <c r="EV281" i="1"/>
  <c r="ET285" i="1"/>
  <c r="EV285" i="1"/>
  <c r="ET291" i="1"/>
  <c r="EV291" i="1"/>
  <c r="ET295" i="1"/>
  <c r="EV295" i="1"/>
  <c r="ET297" i="1"/>
  <c r="EV297" i="1"/>
  <c r="ET302" i="1"/>
  <c r="EV302" i="1"/>
  <c r="ET306" i="1"/>
  <c r="EV306" i="1"/>
  <c r="ET310" i="1"/>
  <c r="EV310" i="1"/>
  <c r="ET315" i="1"/>
  <c r="EV315" i="1"/>
  <c r="ET317" i="1"/>
  <c r="EV317" i="1"/>
  <c r="ET321" i="1"/>
  <c r="EV321" i="1"/>
  <c r="ET326" i="1"/>
  <c r="EV326" i="1"/>
  <c r="ET328" i="1"/>
  <c r="EV328" i="1"/>
  <c r="ET332" i="1"/>
  <c r="EV332" i="1"/>
  <c r="ET335" i="1"/>
  <c r="EV335" i="1"/>
  <c r="ET341" i="1"/>
  <c r="EV341" i="1"/>
  <c r="ET21" i="1"/>
  <c r="EV21" i="1"/>
  <c r="ET25" i="1"/>
  <c r="EV25" i="1"/>
  <c r="ET29" i="1"/>
  <c r="EV29" i="1"/>
  <c r="ET34" i="1"/>
  <c r="EV34" i="1"/>
  <c r="ET38" i="1"/>
  <c r="EV38" i="1"/>
  <c r="ET43" i="1"/>
  <c r="EV43" i="1"/>
  <c r="ET49" i="1"/>
  <c r="EV49" i="1"/>
  <c r="ET55" i="1"/>
  <c r="EV55" i="1"/>
  <c r="ET59" i="1"/>
  <c r="EV59" i="1"/>
  <c r="ET63" i="1"/>
  <c r="EV63" i="1"/>
  <c r="ET69" i="1"/>
  <c r="EV69" i="1"/>
  <c r="ET71" i="1"/>
  <c r="EV71" i="1"/>
  <c r="ET78" i="1"/>
  <c r="EV78" i="1"/>
  <c r="ET82" i="1"/>
  <c r="EV82" i="1"/>
  <c r="ET86" i="1"/>
  <c r="EV86" i="1"/>
  <c r="ET91" i="1"/>
  <c r="EV91" i="1"/>
  <c r="ET95" i="1"/>
  <c r="EV95" i="1"/>
  <c r="ET100" i="1"/>
  <c r="EV100" i="1"/>
  <c r="ET106" i="1"/>
  <c r="EV106" i="1"/>
  <c r="ET111" i="1"/>
  <c r="EV111" i="1"/>
  <c r="ET118" i="1"/>
  <c r="EV118" i="1"/>
  <c r="ET121" i="1"/>
  <c r="EV121" i="1"/>
  <c r="ET123" i="1"/>
  <c r="EV123" i="1"/>
  <c r="ET125" i="1"/>
  <c r="EV125" i="1"/>
  <c r="ET127" i="1"/>
  <c r="EV127" i="1"/>
  <c r="ET129" i="1"/>
  <c r="EV129" i="1"/>
  <c r="ET133" i="1"/>
  <c r="EV133" i="1"/>
  <c r="ET135" i="1"/>
  <c r="EV135" i="1"/>
  <c r="ET137" i="1"/>
  <c r="EV137" i="1"/>
  <c r="ET139" i="1"/>
  <c r="EV139" i="1"/>
  <c r="ET141" i="1"/>
  <c r="EV141" i="1"/>
  <c r="ET144" i="1"/>
  <c r="EV144" i="1"/>
  <c r="ET146" i="1"/>
  <c r="EV146" i="1"/>
  <c r="ET148" i="1"/>
  <c r="EV148" i="1"/>
  <c r="ET150" i="1"/>
  <c r="EV150" i="1"/>
  <c r="ET152" i="1"/>
  <c r="EV152" i="1"/>
  <c r="ET153" i="1"/>
  <c r="EV153" i="1"/>
  <c r="ET158" i="1"/>
  <c r="EV158" i="1"/>
  <c r="ET162" i="1"/>
  <c r="EV162" i="1"/>
  <c r="ET167" i="1"/>
  <c r="EV167" i="1"/>
  <c r="ET173" i="1"/>
  <c r="EV173" i="1"/>
  <c r="ET180" i="1"/>
  <c r="EV180" i="1"/>
  <c r="ET184" i="1"/>
  <c r="EV184" i="1"/>
  <c r="ET237" i="1"/>
  <c r="EV237" i="1"/>
  <c r="ET241" i="1"/>
  <c r="EV241" i="1"/>
  <c r="ET246" i="1"/>
  <c r="EV246" i="1"/>
  <c r="ET250" i="1"/>
  <c r="EV250" i="1"/>
  <c r="ET254" i="1"/>
  <c r="EV254" i="1"/>
  <c r="ET261" i="1"/>
  <c r="EV261" i="1"/>
  <c r="ET265" i="1"/>
  <c r="EV265" i="1"/>
  <c r="ET270" i="1"/>
  <c r="EV270" i="1"/>
  <c r="ET274" i="1"/>
  <c r="EV274" i="1"/>
  <c r="ET279" i="1"/>
  <c r="EV279" i="1"/>
  <c r="ET283" i="1"/>
  <c r="EV283" i="1"/>
  <c r="ET287" i="1"/>
  <c r="EV287" i="1"/>
  <c r="ET293" i="1"/>
  <c r="EV293" i="1"/>
  <c r="ET299" i="1"/>
  <c r="EV299" i="1"/>
  <c r="ET304" i="1"/>
  <c r="EV304" i="1"/>
  <c r="ET308" i="1"/>
  <c r="EV308" i="1"/>
  <c r="ET313" i="1"/>
  <c r="EV313" i="1"/>
  <c r="ET319" i="1"/>
  <c r="EV319" i="1"/>
  <c r="ET324" i="1"/>
  <c r="EV324" i="1"/>
  <c r="ET330" i="1"/>
  <c r="EV330" i="1"/>
  <c r="ET337" i="1"/>
  <c r="EV337" i="1"/>
  <c r="ET339" i="1"/>
  <c r="EV339" i="1"/>
  <c r="ET343" i="1"/>
  <c r="EV343" i="1"/>
  <c r="EV9" i="1"/>
  <c r="EV26" i="1"/>
  <c r="EV31" i="1"/>
  <c r="EV35" i="1"/>
  <c r="EV39" i="1"/>
  <c r="EV44" i="1"/>
  <c r="EV48" i="1"/>
  <c r="EV54" i="1"/>
  <c r="EV58" i="1"/>
  <c r="EV62" i="1"/>
  <c r="EV68" i="1"/>
  <c r="EV72" i="1"/>
  <c r="EV77" i="1"/>
  <c r="EV81" i="1"/>
  <c r="EV85" i="1"/>
  <c r="EV90" i="1"/>
  <c r="EV94" i="1"/>
  <c r="EV99" i="1"/>
  <c r="EV103" i="1"/>
  <c r="EV107" i="1"/>
  <c r="EV112" i="1"/>
  <c r="EV116" i="1"/>
  <c r="EV20" i="1"/>
  <c r="EV24" i="1"/>
  <c r="EV28" i="1"/>
  <c r="EV33" i="1"/>
  <c r="EV37" i="1"/>
  <c r="EV42" i="1"/>
  <c r="EV46" i="1"/>
  <c r="EV50" i="1"/>
  <c r="EV56" i="1"/>
  <c r="EV60" i="1"/>
  <c r="EV66" i="1"/>
  <c r="EV70" i="1"/>
  <c r="EV74" i="1"/>
  <c r="EV79" i="1"/>
  <c r="EV83" i="1"/>
  <c r="EV88" i="1"/>
  <c r="EV92" i="1"/>
  <c r="EV96" i="1"/>
  <c r="EV101" i="1"/>
  <c r="EV105" i="1"/>
  <c r="EV110" i="1"/>
  <c r="EV114" i="1"/>
  <c r="ER230" i="1"/>
  <c r="EV230" i="1"/>
  <c r="ER228" i="1"/>
  <c r="EV228" i="1"/>
  <c r="ER226" i="1"/>
  <c r="EV226" i="1"/>
  <c r="ER224" i="1"/>
  <c r="EV224" i="1"/>
  <c r="ER222" i="1"/>
  <c r="EV222" i="1"/>
  <c r="ER219" i="1"/>
  <c r="EV219" i="1"/>
  <c r="ER217" i="1"/>
  <c r="EV217" i="1"/>
  <c r="ER215" i="1"/>
  <c r="EV215" i="1"/>
  <c r="ER213" i="1"/>
  <c r="EV213" i="1"/>
  <c r="ER211" i="1"/>
  <c r="EV211" i="1"/>
  <c r="ER208" i="1"/>
  <c r="EV208" i="1"/>
  <c r="ER206" i="1"/>
  <c r="EV206" i="1"/>
  <c r="ER204" i="1"/>
  <c r="EV204" i="1"/>
  <c r="ER202" i="1"/>
  <c r="EV202" i="1"/>
  <c r="ER200" i="1"/>
  <c r="EV200" i="1"/>
  <c r="ER197" i="1"/>
  <c r="EV197" i="1"/>
  <c r="ER195" i="1"/>
  <c r="EV195" i="1"/>
  <c r="ER193" i="1"/>
  <c r="EV193" i="1"/>
  <c r="ER191" i="1"/>
  <c r="EV191" i="1"/>
  <c r="ER189" i="1"/>
  <c r="EV189" i="1"/>
  <c r="ET12" i="1"/>
  <c r="ET16" i="1"/>
  <c r="ET189" i="1"/>
  <c r="ET197" i="1"/>
  <c r="ET206" i="1"/>
  <c r="ET215" i="1"/>
  <c r="ET224" i="1"/>
  <c r="EV10" i="1"/>
  <c r="EV14" i="1"/>
  <c r="EV16" i="1"/>
  <c r="EV18" i="1"/>
  <c r="EV190" i="1"/>
  <c r="EV207" i="1"/>
  <c r="EV216" i="1"/>
  <c r="EV225" i="1"/>
  <c r="EL22" i="1"/>
  <c r="ET22" i="1"/>
  <c r="ER157" i="1"/>
  <c r="ET157" i="1"/>
  <c r="ER161" i="1"/>
  <c r="ET161" i="1"/>
  <c r="ER166" i="1"/>
  <c r="ET166" i="1"/>
  <c r="ER170" i="1"/>
  <c r="ET170" i="1"/>
  <c r="ER174" i="1"/>
  <c r="ET174" i="1"/>
  <c r="ER177" i="1"/>
  <c r="ET177" i="1"/>
  <c r="ER183" i="1"/>
  <c r="ET183" i="1"/>
  <c r="ER234" i="1"/>
  <c r="ET234" i="1"/>
  <c r="ER238" i="1"/>
  <c r="ET238" i="1"/>
  <c r="ER242" i="1"/>
  <c r="ET242" i="1"/>
  <c r="ER247" i="1"/>
  <c r="ET247" i="1"/>
  <c r="ER251" i="1"/>
  <c r="ET251" i="1"/>
  <c r="ER256" i="1"/>
  <c r="ET256" i="1"/>
  <c r="ER258" i="1"/>
  <c r="ET258" i="1"/>
  <c r="ER262" i="1"/>
  <c r="ET262" i="1"/>
  <c r="ER267" i="1"/>
  <c r="ET267" i="1"/>
  <c r="ER271" i="1"/>
  <c r="ET271" i="1"/>
  <c r="ER278" i="1"/>
  <c r="ET278" i="1"/>
  <c r="ER282" i="1"/>
  <c r="ET282" i="1"/>
  <c r="ER284" i="1"/>
  <c r="ET284" i="1"/>
  <c r="ER290" i="1"/>
  <c r="ET290" i="1"/>
  <c r="ER296" i="1"/>
  <c r="ET296" i="1"/>
  <c r="ER301" i="1"/>
  <c r="ET301" i="1"/>
  <c r="ER305" i="1"/>
  <c r="ET305" i="1"/>
  <c r="ER309" i="1"/>
  <c r="ET309" i="1"/>
  <c r="ER314" i="1"/>
  <c r="ET314" i="1"/>
  <c r="ER318" i="1"/>
  <c r="ET318" i="1"/>
  <c r="ER323" i="1"/>
  <c r="ET323" i="1"/>
  <c r="ER327" i="1"/>
  <c r="ET327" i="1"/>
  <c r="ER334" i="1"/>
  <c r="ET334" i="1"/>
  <c r="ET23" i="1"/>
  <c r="ET27" i="1"/>
  <c r="ET32" i="1"/>
  <c r="ET36" i="1"/>
  <c r="ET40" i="1"/>
  <c r="ER155" i="1"/>
  <c r="ET155" i="1"/>
  <c r="ER159" i="1"/>
  <c r="ET159" i="1"/>
  <c r="ER163" i="1"/>
  <c r="ET163" i="1"/>
  <c r="ER168" i="1"/>
  <c r="ET168" i="1"/>
  <c r="ER172" i="1"/>
  <c r="ET172" i="1"/>
  <c r="EL178" i="1"/>
  <c r="ET178" i="1"/>
  <c r="ER179" i="1"/>
  <c r="ET179" i="1"/>
  <c r="ER181" i="1"/>
  <c r="ET181" i="1"/>
  <c r="ER185" i="1"/>
  <c r="ET185" i="1"/>
  <c r="ER236" i="1"/>
  <c r="ET236" i="1"/>
  <c r="ER240" i="1"/>
  <c r="ET240" i="1"/>
  <c r="ER245" i="1"/>
  <c r="ET245" i="1"/>
  <c r="ER249" i="1"/>
  <c r="ET249" i="1"/>
  <c r="ER253" i="1"/>
  <c r="ET253" i="1"/>
  <c r="EL259" i="1"/>
  <c r="ET259" i="1"/>
  <c r="ER260" i="1"/>
  <c r="ET260" i="1"/>
  <c r="ER264" i="1"/>
  <c r="ET264" i="1"/>
  <c r="ER269" i="1"/>
  <c r="ET269" i="1"/>
  <c r="ER273" i="1"/>
  <c r="ET273" i="1"/>
  <c r="ER275" i="1"/>
  <c r="ET275" i="1"/>
  <c r="ER280" i="1"/>
  <c r="ET280" i="1"/>
  <c r="ER286" i="1"/>
  <c r="ET286" i="1"/>
  <c r="ER292" i="1"/>
  <c r="ET292" i="1"/>
  <c r="ER294" i="1"/>
  <c r="ET294" i="1"/>
  <c r="ER298" i="1"/>
  <c r="ET298" i="1"/>
  <c r="ER303" i="1"/>
  <c r="ET303" i="1"/>
  <c r="ER307" i="1"/>
  <c r="ET307" i="1"/>
  <c r="ER312" i="1"/>
  <c r="ET312" i="1"/>
  <c r="ER316" i="1"/>
  <c r="ET316" i="1"/>
  <c r="ER320" i="1"/>
  <c r="ET320" i="1"/>
  <c r="ER325" i="1"/>
  <c r="ET325" i="1"/>
  <c r="ER329" i="1"/>
  <c r="ET329" i="1"/>
  <c r="ER331" i="1"/>
  <c r="ET331" i="1"/>
  <c r="ER336" i="1"/>
  <c r="ET336" i="1"/>
  <c r="ER338" i="1"/>
  <c r="ET338" i="1"/>
  <c r="ER340" i="1"/>
  <c r="ET340" i="1"/>
  <c r="ER342" i="1"/>
  <c r="ET342" i="1"/>
  <c r="DV231" i="1"/>
  <c r="ET231" i="1"/>
  <c r="ER229" i="1"/>
  <c r="ET229" i="1"/>
  <c r="DV227" i="1"/>
  <c r="ET227" i="1"/>
  <c r="DV223" i="1"/>
  <c r="ET223" i="1"/>
  <c r="ER220" i="1"/>
  <c r="ET220" i="1"/>
  <c r="DV218" i="1"/>
  <c r="ET218" i="1"/>
  <c r="DV214" i="1"/>
  <c r="ET214" i="1"/>
  <c r="ER212" i="1"/>
  <c r="ET212" i="1"/>
  <c r="DV209" i="1"/>
  <c r="ET209" i="1"/>
  <c r="DV205" i="1"/>
  <c r="ET205" i="1"/>
  <c r="ER203" i="1"/>
  <c r="ET203" i="1"/>
  <c r="DV201" i="1"/>
  <c r="ET201" i="1"/>
  <c r="ER198" i="1"/>
  <c r="ET198" i="1"/>
  <c r="DV196" i="1"/>
  <c r="ET196" i="1"/>
  <c r="ER194" i="1"/>
  <c r="ET194" i="1"/>
  <c r="DV192" i="1"/>
  <c r="ET192" i="1"/>
  <c r="ER192" i="1"/>
  <c r="ER209" i="1"/>
  <c r="ER227" i="1"/>
  <c r="ET11" i="1"/>
  <c r="ET13" i="1"/>
  <c r="ET15" i="1"/>
  <c r="ET17" i="1"/>
  <c r="ET191" i="1"/>
  <c r="ET195" i="1"/>
  <c r="ET200" i="1"/>
  <c r="ET204" i="1"/>
  <c r="ET208" i="1"/>
  <c r="ET213" i="1"/>
  <c r="ET217" i="1"/>
  <c r="ET222" i="1"/>
  <c r="ET226" i="1"/>
  <c r="ET230" i="1"/>
  <c r="DN20" i="1"/>
  <c r="ER20" i="1"/>
  <c r="EP20" i="1"/>
  <c r="ER25" i="1"/>
  <c r="EN25" i="1"/>
  <c r="EH26" i="1"/>
  <c r="ER26" i="1"/>
  <c r="EL26" i="1"/>
  <c r="DN28" i="1"/>
  <c r="EP28" i="1"/>
  <c r="ER28" i="1"/>
  <c r="ER34" i="1"/>
  <c r="EN34" i="1"/>
  <c r="EH35" i="1"/>
  <c r="ER35" i="1"/>
  <c r="EL35" i="1"/>
  <c r="DN37" i="1"/>
  <c r="ER37" i="1"/>
  <c r="EP37" i="1"/>
  <c r="EH39" i="1"/>
  <c r="ER39" i="1"/>
  <c r="DN42" i="1"/>
  <c r="EP42" i="1"/>
  <c r="ER42" i="1"/>
  <c r="EH44" i="1"/>
  <c r="ER44" i="1"/>
  <c r="EL44" i="1"/>
  <c r="DN46" i="1"/>
  <c r="EP46" i="1"/>
  <c r="ER46" i="1"/>
  <c r="EH48" i="1"/>
  <c r="ER48" i="1"/>
  <c r="DN50" i="1"/>
  <c r="EP50" i="1"/>
  <c r="ER50" i="1"/>
  <c r="EH54" i="1"/>
  <c r="ER54" i="1"/>
  <c r="EL54" i="1"/>
  <c r="DN56" i="1"/>
  <c r="ER56" i="1"/>
  <c r="EP56" i="1"/>
  <c r="EH58" i="1"/>
  <c r="ER58" i="1"/>
  <c r="DX60" i="1"/>
  <c r="EP60" i="1"/>
  <c r="ER60" i="1"/>
  <c r="EH62" i="1"/>
  <c r="ER62" i="1"/>
  <c r="EL62" i="1"/>
  <c r="DV66" i="1"/>
  <c r="EP66" i="1"/>
  <c r="ER66" i="1"/>
  <c r="EH68" i="1"/>
  <c r="ER68" i="1"/>
  <c r="DX70" i="1"/>
  <c r="EP70" i="1"/>
  <c r="ER70" i="1"/>
  <c r="EH72" i="1"/>
  <c r="ER72" i="1"/>
  <c r="EL72" i="1"/>
  <c r="DV74" i="1"/>
  <c r="ER74" i="1"/>
  <c r="EP74" i="1"/>
  <c r="EH77" i="1"/>
  <c r="ER77" i="1"/>
  <c r="DX79" i="1"/>
  <c r="EP79" i="1"/>
  <c r="ER79" i="1"/>
  <c r="EH81" i="1"/>
  <c r="ER81" i="1"/>
  <c r="EL81" i="1"/>
  <c r="DZ83" i="1"/>
  <c r="EP83" i="1"/>
  <c r="ER83" i="1"/>
  <c r="EP85" i="1"/>
  <c r="ER85" i="1"/>
  <c r="EF88" i="1"/>
  <c r="EP88" i="1"/>
  <c r="ER88" i="1"/>
  <c r="EP90" i="1"/>
  <c r="ER90" i="1"/>
  <c r="EL90" i="1"/>
  <c r="DZ92" i="1"/>
  <c r="ER92" i="1"/>
  <c r="EP92" i="1"/>
  <c r="EP94" i="1"/>
  <c r="ER94" i="1"/>
  <c r="EF96" i="1"/>
  <c r="EP96" i="1"/>
  <c r="ER96" i="1"/>
  <c r="EP99" i="1"/>
  <c r="ER99" i="1"/>
  <c r="EL99" i="1"/>
  <c r="DZ101" i="1"/>
  <c r="EP101" i="1"/>
  <c r="ER101" i="1"/>
  <c r="EP103" i="1"/>
  <c r="ER103" i="1"/>
  <c r="EF105" i="1"/>
  <c r="EP105" i="1"/>
  <c r="ER105" i="1"/>
  <c r="EP107" i="1"/>
  <c r="ER107" i="1"/>
  <c r="EL107" i="1"/>
  <c r="DZ110" i="1"/>
  <c r="ER110" i="1"/>
  <c r="EP110" i="1"/>
  <c r="EP112" i="1"/>
  <c r="ER112" i="1"/>
  <c r="EF114" i="1"/>
  <c r="EP114" i="1"/>
  <c r="ER114" i="1"/>
  <c r="EP116" i="1"/>
  <c r="ER116" i="1"/>
  <c r="EL116" i="1"/>
  <c r="DZ118" i="1"/>
  <c r="EP118" i="1"/>
  <c r="ER118" i="1"/>
  <c r="EP121" i="1"/>
  <c r="ER121" i="1"/>
  <c r="EF123" i="1"/>
  <c r="EP123" i="1"/>
  <c r="ER123" i="1"/>
  <c r="EP125" i="1"/>
  <c r="ER125" i="1"/>
  <c r="EL125" i="1"/>
  <c r="DZ127" i="1"/>
  <c r="ER127" i="1"/>
  <c r="EP127" i="1"/>
  <c r="EP129" i="1"/>
  <c r="ER129" i="1"/>
  <c r="EF133" i="1"/>
  <c r="EP133" i="1"/>
  <c r="ER133" i="1"/>
  <c r="EP135" i="1"/>
  <c r="ER135" i="1"/>
  <c r="EL135" i="1"/>
  <c r="DZ137" i="1"/>
  <c r="EP137" i="1"/>
  <c r="ER137" i="1"/>
  <c r="EP139" i="1"/>
  <c r="ER139" i="1"/>
  <c r="EF141" i="1"/>
  <c r="EP141" i="1"/>
  <c r="ER141" i="1"/>
  <c r="EP144" i="1"/>
  <c r="ER144" i="1"/>
  <c r="EL144" i="1"/>
  <c r="DZ146" i="1"/>
  <c r="ER146" i="1"/>
  <c r="EP146" i="1"/>
  <c r="EP148" i="1"/>
  <c r="ER148" i="1"/>
  <c r="EF150" i="1"/>
  <c r="EP150" i="1"/>
  <c r="ER150" i="1"/>
  <c r="EP152" i="1"/>
  <c r="ER152" i="1"/>
  <c r="EL152" i="1"/>
  <c r="ER153" i="1"/>
  <c r="EN153" i="1"/>
  <c r="ER158" i="1"/>
  <c r="EN158" i="1"/>
  <c r="ER162" i="1"/>
  <c r="EN162" i="1"/>
  <c r="ER167" i="1"/>
  <c r="EN167" i="1"/>
  <c r="ER171" i="1"/>
  <c r="EN171" i="1"/>
  <c r="ER175" i="1"/>
  <c r="EN175" i="1"/>
  <c r="ER180" i="1"/>
  <c r="EN180" i="1"/>
  <c r="ER184" i="1"/>
  <c r="EN184" i="1"/>
  <c r="ER235" i="1"/>
  <c r="EN235" i="1"/>
  <c r="ER239" i="1"/>
  <c r="EN239" i="1"/>
  <c r="ER243" i="1"/>
  <c r="EN243" i="1"/>
  <c r="ER248" i="1"/>
  <c r="EN248" i="1"/>
  <c r="ER252" i="1"/>
  <c r="EN252" i="1"/>
  <c r="ER257" i="1"/>
  <c r="EN257" i="1"/>
  <c r="ER261" i="1"/>
  <c r="EN261" i="1"/>
  <c r="EP268" i="1"/>
  <c r="ER268" i="1"/>
  <c r="EL268" i="1"/>
  <c r="DZ272" i="1"/>
  <c r="EP272" i="1"/>
  <c r="ER272" i="1"/>
  <c r="EP276" i="1"/>
  <c r="ER276" i="1"/>
  <c r="EN281" i="1"/>
  <c r="EP281" i="1"/>
  <c r="ER281" i="1"/>
  <c r="EP285" i="1"/>
  <c r="ER285" i="1"/>
  <c r="EL285" i="1"/>
  <c r="EN291" i="1"/>
  <c r="ER291" i="1"/>
  <c r="EP291" i="1"/>
  <c r="EP295" i="1"/>
  <c r="ER295" i="1"/>
  <c r="EN299" i="1"/>
  <c r="EP299" i="1"/>
  <c r="ER299" i="1"/>
  <c r="EP304" i="1"/>
  <c r="ER304" i="1"/>
  <c r="EL304" i="1"/>
  <c r="EN308" i="1"/>
  <c r="EP308" i="1"/>
  <c r="ER308" i="1"/>
  <c r="EP313" i="1"/>
  <c r="ER313" i="1"/>
  <c r="EN317" i="1"/>
  <c r="EP317" i="1"/>
  <c r="ER317" i="1"/>
  <c r="EP321" i="1"/>
  <c r="ER321" i="1"/>
  <c r="EL321" i="1"/>
  <c r="EN326" i="1"/>
  <c r="ER326" i="1"/>
  <c r="EP326" i="1"/>
  <c r="EP330" i="1"/>
  <c r="ER330" i="1"/>
  <c r="ER332" i="1"/>
  <c r="EN332" i="1"/>
  <c r="ER337" i="1"/>
  <c r="EN337" i="1"/>
  <c r="EP339" i="1"/>
  <c r="ER339" i="1"/>
  <c r="EL339" i="1"/>
  <c r="ER341" i="1"/>
  <c r="EN341" i="1"/>
  <c r="EL39" i="1"/>
  <c r="EL58" i="1"/>
  <c r="EL77" i="1"/>
  <c r="EL94" i="1"/>
  <c r="EL112" i="1"/>
  <c r="EL129" i="1"/>
  <c r="EL148" i="1"/>
  <c r="EL295" i="1"/>
  <c r="EL330" i="1"/>
  <c r="EN23" i="1"/>
  <c r="EN32" i="1"/>
  <c r="EN40" i="1"/>
  <c r="EH9" i="1"/>
  <c r="ER9" i="1"/>
  <c r="EL9" i="1"/>
  <c r="ER21" i="1"/>
  <c r="EN21" i="1"/>
  <c r="EH22" i="1"/>
  <c r="ER22" i="1"/>
  <c r="DN24" i="1"/>
  <c r="EP24" i="1"/>
  <c r="ER24" i="1"/>
  <c r="ER29" i="1"/>
  <c r="EN29" i="1"/>
  <c r="EH31" i="1"/>
  <c r="ER31" i="1"/>
  <c r="DN33" i="1"/>
  <c r="EP33" i="1"/>
  <c r="ER33" i="1"/>
  <c r="ER38" i="1"/>
  <c r="EN38" i="1"/>
  <c r="ER43" i="1"/>
  <c r="EN43" i="1"/>
  <c r="ER45" i="1"/>
  <c r="EN45" i="1"/>
  <c r="ER47" i="1"/>
  <c r="EN47" i="1"/>
  <c r="ER49" i="1"/>
  <c r="EN49" i="1"/>
  <c r="ER51" i="1"/>
  <c r="EN51" i="1"/>
  <c r="ER55" i="1"/>
  <c r="EN55" i="1"/>
  <c r="ER57" i="1"/>
  <c r="EN57" i="1"/>
  <c r="ER59" i="1"/>
  <c r="EN59" i="1"/>
  <c r="ER61" i="1"/>
  <c r="EN61" i="1"/>
  <c r="ER63" i="1"/>
  <c r="EN63" i="1"/>
  <c r="ER67" i="1"/>
  <c r="EN67" i="1"/>
  <c r="ER69" i="1"/>
  <c r="EN69" i="1"/>
  <c r="ER71" i="1"/>
  <c r="EN71" i="1"/>
  <c r="ER73" i="1"/>
  <c r="EN73" i="1"/>
  <c r="ER75" i="1"/>
  <c r="EN75" i="1"/>
  <c r="ER78" i="1"/>
  <c r="EN78" i="1"/>
  <c r="ER80" i="1"/>
  <c r="EN80" i="1"/>
  <c r="ER82" i="1"/>
  <c r="EN82" i="1"/>
  <c r="ER84" i="1"/>
  <c r="EN84" i="1"/>
  <c r="ER86" i="1"/>
  <c r="EN86" i="1"/>
  <c r="ER89" i="1"/>
  <c r="EN89" i="1"/>
  <c r="ER91" i="1"/>
  <c r="EN91" i="1"/>
  <c r="ER93" i="1"/>
  <c r="EN93" i="1"/>
  <c r="ER95" i="1"/>
  <c r="EN95" i="1"/>
  <c r="ER97" i="1"/>
  <c r="EN97" i="1"/>
  <c r="ER100" i="1"/>
  <c r="EN100" i="1"/>
  <c r="ER102" i="1"/>
  <c r="EN102" i="1"/>
  <c r="ER104" i="1"/>
  <c r="EN104" i="1"/>
  <c r="ER106" i="1"/>
  <c r="EN106" i="1"/>
  <c r="ER108" i="1"/>
  <c r="EN108" i="1"/>
  <c r="ER111" i="1"/>
  <c r="EN111" i="1"/>
  <c r="ER113" i="1"/>
  <c r="EN113" i="1"/>
  <c r="ER115" i="1"/>
  <c r="EN115" i="1"/>
  <c r="ER117" i="1"/>
  <c r="EN117" i="1"/>
  <c r="ER119" i="1"/>
  <c r="EN119" i="1"/>
  <c r="ER122" i="1"/>
  <c r="EN122" i="1"/>
  <c r="ER124" i="1"/>
  <c r="EN124" i="1"/>
  <c r="ER126" i="1"/>
  <c r="EN126" i="1"/>
  <c r="ER128" i="1"/>
  <c r="EN128" i="1"/>
  <c r="ER130" i="1"/>
  <c r="EN130" i="1"/>
  <c r="ER134" i="1"/>
  <c r="EN134" i="1"/>
  <c r="ER136" i="1"/>
  <c r="EN136" i="1"/>
  <c r="ER138" i="1"/>
  <c r="EN138" i="1"/>
  <c r="ER140" i="1"/>
  <c r="EN140" i="1"/>
  <c r="ER142" i="1"/>
  <c r="EN142" i="1"/>
  <c r="ER145" i="1"/>
  <c r="EN145" i="1"/>
  <c r="ER147" i="1"/>
  <c r="EN147" i="1"/>
  <c r="ER149" i="1"/>
  <c r="EN149" i="1"/>
  <c r="ER151" i="1"/>
  <c r="EN151" i="1"/>
  <c r="ED156" i="1"/>
  <c r="EN156" i="1"/>
  <c r="EP156" i="1"/>
  <c r="ER156" i="1"/>
  <c r="EP160" i="1"/>
  <c r="EN160" i="1"/>
  <c r="ER160" i="1"/>
  <c r="EF164" i="1"/>
  <c r="EP164" i="1"/>
  <c r="EN164" i="1"/>
  <c r="ER164" i="1"/>
  <c r="EP169" i="1"/>
  <c r="EN169" i="1"/>
  <c r="ER169" i="1"/>
  <c r="EL169" i="1"/>
  <c r="DZ173" i="1"/>
  <c r="EN173" i="1"/>
  <c r="ER173" i="1"/>
  <c r="EP173" i="1"/>
  <c r="EP178" i="1"/>
  <c r="EN178" i="1"/>
  <c r="ER178" i="1"/>
  <c r="EF182" i="1"/>
  <c r="EP182" i="1"/>
  <c r="EN182" i="1"/>
  <c r="ER182" i="1"/>
  <c r="EP186" i="1"/>
  <c r="EN186" i="1"/>
  <c r="ER186" i="1"/>
  <c r="EL186" i="1"/>
  <c r="DZ237" i="1"/>
  <c r="EP237" i="1"/>
  <c r="ER237" i="1"/>
  <c r="EP241" i="1"/>
  <c r="ER241" i="1"/>
  <c r="EF246" i="1"/>
  <c r="EP246" i="1"/>
  <c r="ER246" i="1"/>
  <c r="EP250" i="1"/>
  <c r="ER250" i="1"/>
  <c r="EL250" i="1"/>
  <c r="ED254" i="1"/>
  <c r="ER254" i="1"/>
  <c r="EP254" i="1"/>
  <c r="EP259" i="1"/>
  <c r="ER259" i="1"/>
  <c r="EF263" i="1"/>
  <c r="EP263" i="1"/>
  <c r="ER263" i="1"/>
  <c r="ER265" i="1"/>
  <c r="EN265" i="1"/>
  <c r="ER270" i="1"/>
  <c r="EN270" i="1"/>
  <c r="ER274" i="1"/>
  <c r="EN274" i="1"/>
  <c r="ER279" i="1"/>
  <c r="EN279" i="1"/>
  <c r="ER283" i="1"/>
  <c r="EN283" i="1"/>
  <c r="ER287" i="1"/>
  <c r="EN287" i="1"/>
  <c r="ER293" i="1"/>
  <c r="EN293" i="1"/>
  <c r="ER297" i="1"/>
  <c r="EN297" i="1"/>
  <c r="ER302" i="1"/>
  <c r="EN302" i="1"/>
  <c r="ER306" i="1"/>
  <c r="EN306" i="1"/>
  <c r="ER310" i="1"/>
  <c r="EN310" i="1"/>
  <c r="ER315" i="1"/>
  <c r="EN315" i="1"/>
  <c r="ER319" i="1"/>
  <c r="EN319" i="1"/>
  <c r="ER324" i="1"/>
  <c r="EN324" i="1"/>
  <c r="ER328" i="1"/>
  <c r="EN328" i="1"/>
  <c r="EN335" i="1"/>
  <c r="EP335" i="1"/>
  <c r="ER335" i="1"/>
  <c r="EJ343" i="1"/>
  <c r="EP343" i="1"/>
  <c r="ER343" i="1"/>
  <c r="EL31" i="1"/>
  <c r="EL48" i="1"/>
  <c r="EL68" i="1"/>
  <c r="EL85" i="1"/>
  <c r="EL103" i="1"/>
  <c r="EL121" i="1"/>
  <c r="EL139" i="1"/>
  <c r="EL160" i="1"/>
  <c r="EL241" i="1"/>
  <c r="EL276" i="1"/>
  <c r="EL313" i="1"/>
  <c r="EN27" i="1"/>
  <c r="EN36" i="1"/>
  <c r="ER15" i="1"/>
  <c r="EN12" i="1"/>
  <c r="ER12" i="1"/>
  <c r="EN225" i="1"/>
  <c r="ER225" i="1"/>
  <c r="EN216" i="1"/>
  <c r="ER216" i="1"/>
  <c r="EN207" i="1"/>
  <c r="ER207" i="1"/>
  <c r="EN190" i="1"/>
  <c r="ER190" i="1"/>
  <c r="ER13" i="1"/>
  <c r="ER17" i="1"/>
  <c r="ER196" i="1"/>
  <c r="ER205" i="1"/>
  <c r="ER214" i="1"/>
  <c r="ER223" i="1"/>
  <c r="ER231" i="1"/>
  <c r="DN18" i="1"/>
  <c r="EP18" i="1"/>
  <c r="DN14" i="1"/>
  <c r="EP14" i="1"/>
  <c r="DN10" i="1"/>
  <c r="EP10" i="1"/>
  <c r="DV229" i="1"/>
  <c r="EP229" i="1"/>
  <c r="EL228" i="1"/>
  <c r="EP228" i="1"/>
  <c r="EN228" i="1"/>
  <c r="EL226" i="1"/>
  <c r="EP226" i="1"/>
  <c r="EN226" i="1"/>
  <c r="DV220" i="1"/>
  <c r="EP220" i="1"/>
  <c r="EL219" i="1"/>
  <c r="EP219" i="1"/>
  <c r="EN219" i="1"/>
  <c r="EL217" i="1"/>
  <c r="EP217" i="1"/>
  <c r="EN217" i="1"/>
  <c r="DV212" i="1"/>
  <c r="EP212" i="1"/>
  <c r="EL211" i="1"/>
  <c r="EP211" i="1"/>
  <c r="EN211" i="1"/>
  <c r="EL208" i="1"/>
  <c r="EP208" i="1"/>
  <c r="EN208" i="1"/>
  <c r="DV203" i="1"/>
  <c r="EP203" i="1"/>
  <c r="EL202" i="1"/>
  <c r="EP202" i="1"/>
  <c r="EL200" i="1"/>
  <c r="EP200" i="1"/>
  <c r="DV198" i="1"/>
  <c r="EP198" i="1"/>
  <c r="EL195" i="1"/>
  <c r="EP195" i="1"/>
  <c r="DV194" i="1"/>
  <c r="EP194" i="1"/>
  <c r="EL189" i="1"/>
  <c r="EP189" i="1"/>
  <c r="EN192" i="1"/>
  <c r="EN194" i="1"/>
  <c r="EN196" i="1"/>
  <c r="EN198" i="1"/>
  <c r="EN201" i="1"/>
  <c r="EN203" i="1"/>
  <c r="EN212" i="1"/>
  <c r="EN220" i="1"/>
  <c r="EN229" i="1"/>
  <c r="EP11" i="1"/>
  <c r="EP15" i="1"/>
  <c r="EP192" i="1"/>
  <c r="EP201" i="1"/>
  <c r="EP209" i="1"/>
  <c r="EP218" i="1"/>
  <c r="EP227" i="1"/>
  <c r="DN16" i="1"/>
  <c r="EP16" i="1"/>
  <c r="DN12" i="1"/>
  <c r="EP12" i="1"/>
  <c r="EL230" i="1"/>
  <c r="EP230" i="1"/>
  <c r="EN230" i="1"/>
  <c r="DV225" i="1"/>
  <c r="EP225" i="1"/>
  <c r="EL224" i="1"/>
  <c r="EP224" i="1"/>
  <c r="EN224" i="1"/>
  <c r="EL222" i="1"/>
  <c r="EP222" i="1"/>
  <c r="EN222" i="1"/>
  <c r="DV216" i="1"/>
  <c r="EP216" i="1"/>
  <c r="EL215" i="1"/>
  <c r="EP215" i="1"/>
  <c r="EN215" i="1"/>
  <c r="EL213" i="1"/>
  <c r="EP213" i="1"/>
  <c r="EN213" i="1"/>
  <c r="DV207" i="1"/>
  <c r="EP207" i="1"/>
  <c r="EL206" i="1"/>
  <c r="EP206" i="1"/>
  <c r="EN206" i="1"/>
  <c r="EL204" i="1"/>
  <c r="EP204" i="1"/>
  <c r="EN204" i="1"/>
  <c r="EL197" i="1"/>
  <c r="EP197" i="1"/>
  <c r="EL193" i="1"/>
  <c r="EP193" i="1"/>
  <c r="EL191" i="1"/>
  <c r="EP191" i="1"/>
  <c r="DV190" i="1"/>
  <c r="EP190" i="1"/>
  <c r="EN10" i="1"/>
  <c r="EN14" i="1"/>
  <c r="EN16" i="1"/>
  <c r="EN18" i="1"/>
  <c r="EL21" i="1"/>
  <c r="EP21" i="1"/>
  <c r="EL23" i="1"/>
  <c r="EP23" i="1"/>
  <c r="EL25" i="1"/>
  <c r="EP25" i="1"/>
  <c r="EL27" i="1"/>
  <c r="EP27" i="1"/>
  <c r="EL29" i="1"/>
  <c r="EP29" i="1"/>
  <c r="EL32" i="1"/>
  <c r="EP32" i="1"/>
  <c r="EL34" i="1"/>
  <c r="EP34" i="1"/>
  <c r="EL36" i="1"/>
  <c r="EP36" i="1"/>
  <c r="EL38" i="1"/>
  <c r="EP38" i="1"/>
  <c r="EL40" i="1"/>
  <c r="EP40" i="1"/>
  <c r="EL43" i="1"/>
  <c r="EP43" i="1"/>
  <c r="EL45" i="1"/>
  <c r="EP45" i="1"/>
  <c r="EL47" i="1"/>
  <c r="EP47" i="1"/>
  <c r="EL49" i="1"/>
  <c r="EP49" i="1"/>
  <c r="EL51" i="1"/>
  <c r="EP51" i="1"/>
  <c r="EL55" i="1"/>
  <c r="EP55" i="1"/>
  <c r="EL57" i="1"/>
  <c r="EP57" i="1"/>
  <c r="EL59" i="1"/>
  <c r="EP59" i="1"/>
  <c r="EL61" i="1"/>
  <c r="EP61" i="1"/>
  <c r="EL63" i="1"/>
  <c r="EP63" i="1"/>
  <c r="EL67" i="1"/>
  <c r="EP67" i="1"/>
  <c r="EL69" i="1"/>
  <c r="EP69" i="1"/>
  <c r="EL71" i="1"/>
  <c r="EP71" i="1"/>
  <c r="EL73" i="1"/>
  <c r="EP73" i="1"/>
  <c r="EL75" i="1"/>
  <c r="EP75" i="1"/>
  <c r="EL78" i="1"/>
  <c r="EP78" i="1"/>
  <c r="EL80" i="1"/>
  <c r="EP80" i="1"/>
  <c r="EL82" i="1"/>
  <c r="EP82" i="1"/>
  <c r="EL84" i="1"/>
  <c r="EP84" i="1"/>
  <c r="EL86" i="1"/>
  <c r="EP86" i="1"/>
  <c r="EL89" i="1"/>
  <c r="EP89" i="1"/>
  <c r="EL91" i="1"/>
  <c r="EP91" i="1"/>
  <c r="EL93" i="1"/>
  <c r="EP93" i="1"/>
  <c r="EL95" i="1"/>
  <c r="EP95" i="1"/>
  <c r="EL97" i="1"/>
  <c r="EP97" i="1"/>
  <c r="EL100" i="1"/>
  <c r="EP100" i="1"/>
  <c r="EL102" i="1"/>
  <c r="EP102" i="1"/>
  <c r="EL104" i="1"/>
  <c r="EP104" i="1"/>
  <c r="EL106" i="1"/>
  <c r="EP106" i="1"/>
  <c r="EL108" i="1"/>
  <c r="EP108" i="1"/>
  <c r="EL111" i="1"/>
  <c r="EP111" i="1"/>
  <c r="EL113" i="1"/>
  <c r="EP113" i="1"/>
  <c r="EL115" i="1"/>
  <c r="EP115" i="1"/>
  <c r="EL117" i="1"/>
  <c r="EP117" i="1"/>
  <c r="EL119" i="1"/>
  <c r="EP119" i="1"/>
  <c r="EL122" i="1"/>
  <c r="EP122" i="1"/>
  <c r="EL124" i="1"/>
  <c r="EP124" i="1"/>
  <c r="EL126" i="1"/>
  <c r="EP126" i="1"/>
  <c r="EL128" i="1"/>
  <c r="EP128" i="1"/>
  <c r="EL130" i="1"/>
  <c r="EP130" i="1"/>
  <c r="EL134" i="1"/>
  <c r="EP134" i="1"/>
  <c r="EL136" i="1"/>
  <c r="EP136" i="1"/>
  <c r="EL138" i="1"/>
  <c r="EP138" i="1"/>
  <c r="EL140" i="1"/>
  <c r="EP140" i="1"/>
  <c r="EL142" i="1"/>
  <c r="EP142" i="1"/>
  <c r="EL145" i="1"/>
  <c r="EP145" i="1"/>
  <c r="EL147" i="1"/>
  <c r="EP147" i="1"/>
  <c r="EL149" i="1"/>
  <c r="EP149" i="1"/>
  <c r="EL151" i="1"/>
  <c r="EP151" i="1"/>
  <c r="EL153" i="1"/>
  <c r="EP153" i="1"/>
  <c r="EL155" i="1"/>
  <c r="EP155" i="1"/>
  <c r="EL157" i="1"/>
  <c r="EP157" i="1"/>
  <c r="EL158" i="1"/>
  <c r="EP158" i="1"/>
  <c r="EL159" i="1"/>
  <c r="EP159" i="1"/>
  <c r="EL161" i="1"/>
  <c r="EP161" i="1"/>
  <c r="EL162" i="1"/>
  <c r="EP162" i="1"/>
  <c r="EL163" i="1"/>
  <c r="EP163" i="1"/>
  <c r="EL166" i="1"/>
  <c r="EP166" i="1"/>
  <c r="EL167" i="1"/>
  <c r="EP167" i="1"/>
  <c r="EL168" i="1"/>
  <c r="EP168" i="1"/>
  <c r="EL170" i="1"/>
  <c r="EP170" i="1"/>
  <c r="EL171" i="1"/>
  <c r="EP171" i="1"/>
  <c r="EL172" i="1"/>
  <c r="EP172" i="1"/>
  <c r="EL174" i="1"/>
  <c r="EP174" i="1"/>
  <c r="EL175" i="1"/>
  <c r="EP175" i="1"/>
  <c r="EL177" i="1"/>
  <c r="EP177" i="1"/>
  <c r="EL179" i="1"/>
  <c r="EP179" i="1"/>
  <c r="EL180" i="1"/>
  <c r="EP180" i="1"/>
  <c r="EL181" i="1"/>
  <c r="EP181" i="1"/>
  <c r="EL183" i="1"/>
  <c r="EP183" i="1"/>
  <c r="EL184" i="1"/>
  <c r="EP184" i="1"/>
  <c r="EL185" i="1"/>
  <c r="EP185" i="1"/>
  <c r="EL234" i="1"/>
  <c r="EP234" i="1"/>
  <c r="EN234" i="1"/>
  <c r="EL235" i="1"/>
  <c r="EP235" i="1"/>
  <c r="EL236" i="1"/>
  <c r="EP236" i="1"/>
  <c r="EN236" i="1"/>
  <c r="EL238" i="1"/>
  <c r="EP238" i="1"/>
  <c r="EN238" i="1"/>
  <c r="EL239" i="1"/>
  <c r="EP239" i="1"/>
  <c r="EL240" i="1"/>
  <c r="EP240" i="1"/>
  <c r="EN240" i="1"/>
  <c r="EL242" i="1"/>
  <c r="EP242" i="1"/>
  <c r="EN242" i="1"/>
  <c r="EL243" i="1"/>
  <c r="EP243" i="1"/>
  <c r="EL245" i="1"/>
  <c r="EP245" i="1"/>
  <c r="EN245" i="1"/>
  <c r="EL247" i="1"/>
  <c r="EP247" i="1"/>
  <c r="EN247" i="1"/>
  <c r="EL248" i="1"/>
  <c r="EP248" i="1"/>
  <c r="EL249" i="1"/>
  <c r="EP249" i="1"/>
  <c r="EN249" i="1"/>
  <c r="EL251" i="1"/>
  <c r="EP251" i="1"/>
  <c r="EN251" i="1"/>
  <c r="EL252" i="1"/>
  <c r="EP252" i="1"/>
  <c r="EL253" i="1"/>
  <c r="EP253" i="1"/>
  <c r="EN253" i="1"/>
  <c r="EL256" i="1"/>
  <c r="EP256" i="1"/>
  <c r="EN256" i="1"/>
  <c r="EL257" i="1"/>
  <c r="EP257" i="1"/>
  <c r="EL258" i="1"/>
  <c r="EP258" i="1"/>
  <c r="EN258" i="1"/>
  <c r="EL260" i="1"/>
  <c r="EP260" i="1"/>
  <c r="EN260" i="1"/>
  <c r="EL261" i="1"/>
  <c r="EP261" i="1"/>
  <c r="EL262" i="1"/>
  <c r="EP262" i="1"/>
  <c r="EN262" i="1"/>
  <c r="EL264" i="1"/>
  <c r="EP264" i="1"/>
  <c r="EN264" i="1"/>
  <c r="EL265" i="1"/>
  <c r="EP265" i="1"/>
  <c r="EL267" i="1"/>
  <c r="EP267" i="1"/>
  <c r="EN267" i="1"/>
  <c r="EL269" i="1"/>
  <c r="EP269" i="1"/>
  <c r="EN269" i="1"/>
  <c r="EL270" i="1"/>
  <c r="EP270" i="1"/>
  <c r="EL271" i="1"/>
  <c r="EP271" i="1"/>
  <c r="EN271" i="1"/>
  <c r="EL273" i="1"/>
  <c r="EP273" i="1"/>
  <c r="EN273" i="1"/>
  <c r="EL274" i="1"/>
  <c r="EP274" i="1"/>
  <c r="EL275" i="1"/>
  <c r="EP275" i="1"/>
  <c r="EN275" i="1"/>
  <c r="EL278" i="1"/>
  <c r="EP278" i="1"/>
  <c r="EN278" i="1"/>
  <c r="EL279" i="1"/>
  <c r="EP279" i="1"/>
  <c r="EL280" i="1"/>
  <c r="EP280" i="1"/>
  <c r="EN280" i="1"/>
  <c r="EL282" i="1"/>
  <c r="EP282" i="1"/>
  <c r="EN282" i="1"/>
  <c r="EL283" i="1"/>
  <c r="EP283" i="1"/>
  <c r="EL284" i="1"/>
  <c r="EP284" i="1"/>
  <c r="EN284" i="1"/>
  <c r="EL286" i="1"/>
  <c r="EP286" i="1"/>
  <c r="EN286" i="1"/>
  <c r="EL287" i="1"/>
  <c r="EP287" i="1"/>
  <c r="EL290" i="1"/>
  <c r="EP290" i="1"/>
  <c r="EN290" i="1"/>
  <c r="EL292" i="1"/>
  <c r="EP292" i="1"/>
  <c r="EN292" i="1"/>
  <c r="EL293" i="1"/>
  <c r="EP293" i="1"/>
  <c r="EL294" i="1"/>
  <c r="EP294" i="1"/>
  <c r="EN294" i="1"/>
  <c r="EL296" i="1"/>
  <c r="EP296" i="1"/>
  <c r="EN296" i="1"/>
  <c r="EL297" i="1"/>
  <c r="EP297" i="1"/>
  <c r="EL298" i="1"/>
  <c r="EP298" i="1"/>
  <c r="EN298" i="1"/>
  <c r="EL301" i="1"/>
  <c r="EP301" i="1"/>
  <c r="EN301" i="1"/>
  <c r="EL302" i="1"/>
  <c r="EP302" i="1"/>
  <c r="EL303" i="1"/>
  <c r="EP303" i="1"/>
  <c r="EN303" i="1"/>
  <c r="EL305" i="1"/>
  <c r="EP305" i="1"/>
  <c r="EN305" i="1"/>
  <c r="EL306" i="1"/>
  <c r="EP306" i="1"/>
  <c r="EL307" i="1"/>
  <c r="EP307" i="1"/>
  <c r="EN307" i="1"/>
  <c r="EL309" i="1"/>
  <c r="EP309" i="1"/>
  <c r="EN309" i="1"/>
  <c r="EL310" i="1"/>
  <c r="EP310" i="1"/>
  <c r="EL312" i="1"/>
  <c r="EP312" i="1"/>
  <c r="EN312" i="1"/>
  <c r="EL314" i="1"/>
  <c r="EP314" i="1"/>
  <c r="EN314" i="1"/>
  <c r="EL315" i="1"/>
  <c r="EP315" i="1"/>
  <c r="EL316" i="1"/>
  <c r="EP316" i="1"/>
  <c r="EN316" i="1"/>
  <c r="EL318" i="1"/>
  <c r="EP318" i="1"/>
  <c r="EN318" i="1"/>
  <c r="EL319" i="1"/>
  <c r="EP319" i="1"/>
  <c r="EL320" i="1"/>
  <c r="EP320" i="1"/>
  <c r="EN320" i="1"/>
  <c r="EL323" i="1"/>
  <c r="EP323" i="1"/>
  <c r="EN323" i="1"/>
  <c r="EL324" i="1"/>
  <c r="EP324" i="1"/>
  <c r="EL325" i="1"/>
  <c r="EP325" i="1"/>
  <c r="EN325" i="1"/>
  <c r="EL327" i="1"/>
  <c r="EP327" i="1"/>
  <c r="EN327" i="1"/>
  <c r="EL328" i="1"/>
  <c r="EP328" i="1"/>
  <c r="EL329" i="1"/>
  <c r="EP329" i="1"/>
  <c r="EN329" i="1"/>
  <c r="EL331" i="1"/>
  <c r="EP331" i="1"/>
  <c r="EN331" i="1"/>
  <c r="EL332" i="1"/>
  <c r="EP332" i="1"/>
  <c r="EL334" i="1"/>
  <c r="EP334" i="1"/>
  <c r="EN334" i="1"/>
  <c r="EL336" i="1"/>
  <c r="EP336" i="1"/>
  <c r="EN336" i="1"/>
  <c r="EL337" i="1"/>
  <c r="EP337" i="1"/>
  <c r="EL338" i="1"/>
  <c r="EP338" i="1"/>
  <c r="EN338" i="1"/>
  <c r="EL340" i="1"/>
  <c r="EP340" i="1"/>
  <c r="EN340" i="1"/>
  <c r="EL341" i="1"/>
  <c r="EP341" i="1"/>
  <c r="EL342" i="1"/>
  <c r="EP342" i="1"/>
  <c r="EN342" i="1"/>
  <c r="EL20" i="1"/>
  <c r="EL24" i="1"/>
  <c r="EL28" i="1"/>
  <c r="EL33" i="1"/>
  <c r="EL37" i="1"/>
  <c r="EL42" i="1"/>
  <c r="EL46" i="1"/>
  <c r="EL50" i="1"/>
  <c r="EL56" i="1"/>
  <c r="EL60" i="1"/>
  <c r="EL66" i="1"/>
  <c r="EL70" i="1"/>
  <c r="EL74" i="1"/>
  <c r="EL79" i="1"/>
  <c r="EL83" i="1"/>
  <c r="EL88" i="1"/>
  <c r="EL92" i="1"/>
  <c r="EL96" i="1"/>
  <c r="EL101" i="1"/>
  <c r="EL105" i="1"/>
  <c r="EL110" i="1"/>
  <c r="EL114" i="1"/>
  <c r="EL118" i="1"/>
  <c r="EL123" i="1"/>
  <c r="EL127" i="1"/>
  <c r="EL133" i="1"/>
  <c r="EL137" i="1"/>
  <c r="EL141" i="1"/>
  <c r="EL146" i="1"/>
  <c r="EL150" i="1"/>
  <c r="EL156" i="1"/>
  <c r="EL164" i="1"/>
  <c r="EL173" i="1"/>
  <c r="EL182" i="1"/>
  <c r="EL237" i="1"/>
  <c r="EL246" i="1"/>
  <c r="EL254" i="1"/>
  <c r="EL263" i="1"/>
  <c r="EL272" i="1"/>
  <c r="EL281" i="1"/>
  <c r="EL291" i="1"/>
  <c r="EL299" i="1"/>
  <c r="EL308" i="1"/>
  <c r="EL317" i="1"/>
  <c r="EL326" i="1"/>
  <c r="EL335" i="1"/>
  <c r="EL343" i="1"/>
  <c r="EN9" i="1"/>
  <c r="EN11" i="1"/>
  <c r="EN13" i="1"/>
  <c r="EN15" i="1"/>
  <c r="EN17" i="1"/>
  <c r="EN20" i="1"/>
  <c r="EN22" i="1"/>
  <c r="EN24" i="1"/>
  <c r="EN26" i="1"/>
  <c r="EN28" i="1"/>
  <c r="EN31" i="1"/>
  <c r="EN33" i="1"/>
  <c r="EN35" i="1"/>
  <c r="EN37" i="1"/>
  <c r="EN39" i="1"/>
  <c r="EN42" i="1"/>
  <c r="EN44" i="1"/>
  <c r="EN46" i="1"/>
  <c r="EN48" i="1"/>
  <c r="EN50" i="1"/>
  <c r="EN54" i="1"/>
  <c r="EN56" i="1"/>
  <c r="EN58" i="1"/>
  <c r="EN60" i="1"/>
  <c r="EN62" i="1"/>
  <c r="EN66" i="1"/>
  <c r="EN68" i="1"/>
  <c r="EN70" i="1"/>
  <c r="EN72" i="1"/>
  <c r="EN74" i="1"/>
  <c r="EN77" i="1"/>
  <c r="EN79" i="1"/>
  <c r="EN81" i="1"/>
  <c r="EN83" i="1"/>
  <c r="EN85" i="1"/>
  <c r="EN88" i="1"/>
  <c r="EN90" i="1"/>
  <c r="EN92" i="1"/>
  <c r="EN94" i="1"/>
  <c r="EN96" i="1"/>
  <c r="EN99" i="1"/>
  <c r="EN101" i="1"/>
  <c r="EN103" i="1"/>
  <c r="EN105" i="1"/>
  <c r="EN107" i="1"/>
  <c r="EN110" i="1"/>
  <c r="EN112" i="1"/>
  <c r="EN114" i="1"/>
  <c r="EN116" i="1"/>
  <c r="EN118" i="1"/>
  <c r="EN121" i="1"/>
  <c r="EN123" i="1"/>
  <c r="EN125" i="1"/>
  <c r="EN127" i="1"/>
  <c r="EN129" i="1"/>
  <c r="EN133" i="1"/>
  <c r="EN135" i="1"/>
  <c r="EN137" i="1"/>
  <c r="EN139" i="1"/>
  <c r="EN141" i="1"/>
  <c r="EN144" i="1"/>
  <c r="EN146" i="1"/>
  <c r="EN148" i="1"/>
  <c r="EN150" i="1"/>
  <c r="EN152" i="1"/>
  <c r="EN155" i="1"/>
  <c r="EN157" i="1"/>
  <c r="EN159" i="1"/>
  <c r="EN161" i="1"/>
  <c r="EN163" i="1"/>
  <c r="EN166" i="1"/>
  <c r="EN168" i="1"/>
  <c r="EN170" i="1"/>
  <c r="EN172" i="1"/>
  <c r="EN174" i="1"/>
  <c r="EN177" i="1"/>
  <c r="EN179" i="1"/>
  <c r="EN181" i="1"/>
  <c r="EN183" i="1"/>
  <c r="EN185" i="1"/>
  <c r="EN189" i="1"/>
  <c r="EN191" i="1"/>
  <c r="EN193" i="1"/>
  <c r="EN195" i="1"/>
  <c r="EN197" i="1"/>
  <c r="EN200" i="1"/>
  <c r="EN202" i="1"/>
  <c r="EN205" i="1"/>
  <c r="EN209" i="1"/>
  <c r="EN214" i="1"/>
  <c r="EN218" i="1"/>
  <c r="EN223" i="1"/>
  <c r="EN227" i="1"/>
  <c r="EN231" i="1"/>
  <c r="EN237" i="1"/>
  <c r="EN241" i="1"/>
  <c r="EN246" i="1"/>
  <c r="EN250" i="1"/>
  <c r="EN254" i="1"/>
  <c r="EN259" i="1"/>
  <c r="EN263" i="1"/>
  <c r="EN268" i="1"/>
  <c r="EN272" i="1"/>
  <c r="EN276" i="1"/>
  <c r="EN285" i="1"/>
  <c r="EN295" i="1"/>
  <c r="EN304" i="1"/>
  <c r="EN313" i="1"/>
  <c r="EN321" i="1"/>
  <c r="EN330" i="1"/>
  <c r="EN339" i="1"/>
  <c r="EN343" i="1"/>
  <c r="EP9" i="1"/>
  <c r="EP13" i="1"/>
  <c r="EP17" i="1"/>
  <c r="EP22" i="1"/>
  <c r="EP26" i="1"/>
  <c r="EP31" i="1"/>
  <c r="EP35" i="1"/>
  <c r="EP39" i="1"/>
  <c r="EP44" i="1"/>
  <c r="EP48" i="1"/>
  <c r="EP54" i="1"/>
  <c r="EP58" i="1"/>
  <c r="EP62" i="1"/>
  <c r="EP68" i="1"/>
  <c r="EP72" i="1"/>
  <c r="EP77" i="1"/>
  <c r="EP81" i="1"/>
  <c r="EP196" i="1"/>
  <c r="EP205" i="1"/>
  <c r="EP214" i="1"/>
  <c r="EP223" i="1"/>
  <c r="EP231" i="1"/>
  <c r="EL11" i="1"/>
  <c r="EL13" i="1"/>
  <c r="EL15" i="1"/>
  <c r="EL17" i="1"/>
  <c r="EL192" i="1"/>
  <c r="EL196" i="1"/>
  <c r="EL201" i="1"/>
  <c r="EL205" i="1"/>
  <c r="EL209" i="1"/>
  <c r="EL214" i="1"/>
  <c r="EL218" i="1"/>
  <c r="EL223" i="1"/>
  <c r="EL227" i="1"/>
  <c r="EL231" i="1"/>
  <c r="EL10" i="1"/>
  <c r="EL12" i="1"/>
  <c r="EL14" i="1"/>
  <c r="EL16" i="1"/>
  <c r="EL18" i="1"/>
  <c r="EL190" i="1"/>
  <c r="EL194" i="1"/>
  <c r="EL198" i="1"/>
  <c r="EL203" i="1"/>
  <c r="EL207" i="1"/>
  <c r="EL212" i="1"/>
  <c r="EL216" i="1"/>
  <c r="EL220" i="1"/>
  <c r="EL225" i="1"/>
  <c r="EL229" i="1"/>
  <c r="EJ228" i="1"/>
  <c r="EJ224" i="1"/>
  <c r="EJ219" i="1"/>
  <c r="EJ215" i="1"/>
  <c r="EJ211" i="1"/>
  <c r="EJ206" i="1"/>
  <c r="EJ204" i="1"/>
  <c r="EJ197" i="1"/>
  <c r="EJ230" i="1"/>
  <c r="EJ226" i="1"/>
  <c r="EJ222" i="1"/>
  <c r="EJ217" i="1"/>
  <c r="EJ213" i="1"/>
  <c r="EJ208" i="1"/>
  <c r="EJ202" i="1"/>
  <c r="EJ200" i="1"/>
  <c r="EJ195" i="1"/>
  <c r="EJ193" i="1"/>
  <c r="EJ191" i="1"/>
  <c r="EJ189" i="1"/>
  <c r="EJ13" i="1"/>
  <c r="EJ17" i="1"/>
  <c r="EJ196" i="1"/>
  <c r="EJ205" i="1"/>
  <c r="EJ214" i="1"/>
  <c r="EJ223" i="1"/>
  <c r="EJ231" i="1"/>
  <c r="EJ179" i="1"/>
  <c r="EJ181" i="1"/>
  <c r="EJ185" i="1"/>
  <c r="EJ234" i="1"/>
  <c r="EJ236" i="1"/>
  <c r="EJ238" i="1"/>
  <c r="EJ240" i="1"/>
  <c r="EJ242" i="1"/>
  <c r="EJ245" i="1"/>
  <c r="EJ247" i="1"/>
  <c r="EJ249" i="1"/>
  <c r="EJ251" i="1"/>
  <c r="EJ253" i="1"/>
  <c r="EJ256" i="1"/>
  <c r="EJ258" i="1"/>
  <c r="EJ260" i="1"/>
  <c r="EJ262" i="1"/>
  <c r="EJ264" i="1"/>
  <c r="EJ267" i="1"/>
  <c r="EJ269" i="1"/>
  <c r="EJ271" i="1"/>
  <c r="EJ273" i="1"/>
  <c r="EJ275" i="1"/>
  <c r="EJ278" i="1"/>
  <c r="EJ280" i="1"/>
  <c r="EJ282" i="1"/>
  <c r="EJ284" i="1"/>
  <c r="EJ286" i="1"/>
  <c r="EJ290" i="1"/>
  <c r="EJ292" i="1"/>
  <c r="EJ294" i="1"/>
  <c r="EJ296" i="1"/>
  <c r="EJ298" i="1"/>
  <c r="EJ301" i="1"/>
  <c r="EJ303" i="1"/>
  <c r="EJ305" i="1"/>
  <c r="EJ307" i="1"/>
  <c r="EJ309" i="1"/>
  <c r="EJ312" i="1"/>
  <c r="EJ314" i="1"/>
  <c r="EJ316" i="1"/>
  <c r="EJ318" i="1"/>
  <c r="EJ320" i="1"/>
  <c r="EJ323" i="1"/>
  <c r="EJ325" i="1"/>
  <c r="EJ327" i="1"/>
  <c r="EJ329" i="1"/>
  <c r="EJ331" i="1"/>
  <c r="EJ334" i="1"/>
  <c r="EJ336" i="1"/>
  <c r="EJ338" i="1"/>
  <c r="EJ340" i="1"/>
  <c r="EJ342" i="1"/>
  <c r="EJ11" i="1"/>
  <c r="EJ15" i="1"/>
  <c r="EJ192" i="1"/>
  <c r="EJ201" i="1"/>
  <c r="EJ209" i="1"/>
  <c r="EJ218" i="1"/>
  <c r="EJ227" i="1"/>
  <c r="EH23" i="1"/>
  <c r="EJ23" i="1"/>
  <c r="EH27" i="1"/>
  <c r="EJ27" i="1"/>
  <c r="EH32" i="1"/>
  <c r="EJ32" i="1"/>
  <c r="EH36" i="1"/>
  <c r="EJ36" i="1"/>
  <c r="EH40" i="1"/>
  <c r="EJ40" i="1"/>
  <c r="EH43" i="1"/>
  <c r="EJ43" i="1"/>
  <c r="EH49" i="1"/>
  <c r="EJ49" i="1"/>
  <c r="EH55" i="1"/>
  <c r="EJ55" i="1"/>
  <c r="EH59" i="1"/>
  <c r="EJ59" i="1"/>
  <c r="EH63" i="1"/>
  <c r="EJ63" i="1"/>
  <c r="EH69" i="1"/>
  <c r="EJ69" i="1"/>
  <c r="EH71" i="1"/>
  <c r="EJ71" i="1"/>
  <c r="EH78" i="1"/>
  <c r="EJ78" i="1"/>
  <c r="EH80" i="1"/>
  <c r="EJ80" i="1"/>
  <c r="EH84" i="1"/>
  <c r="EJ84" i="1"/>
  <c r="ED90" i="1"/>
  <c r="EH90" i="1"/>
  <c r="EH91" i="1"/>
  <c r="EJ91" i="1"/>
  <c r="EH93" i="1"/>
  <c r="EJ93" i="1"/>
  <c r="ED99" i="1"/>
  <c r="EH99" i="1"/>
  <c r="EH100" i="1"/>
  <c r="EJ100" i="1"/>
  <c r="EH102" i="1"/>
  <c r="EJ102" i="1"/>
  <c r="ED107" i="1"/>
  <c r="EH107" i="1"/>
  <c r="EH108" i="1"/>
  <c r="EJ108" i="1"/>
  <c r="EH111" i="1"/>
  <c r="EJ111" i="1"/>
  <c r="EH113" i="1"/>
  <c r="EJ113" i="1"/>
  <c r="EH115" i="1"/>
  <c r="EJ115" i="1"/>
  <c r="ED121" i="1"/>
  <c r="EH121" i="1"/>
  <c r="ED125" i="1"/>
  <c r="EH125" i="1"/>
  <c r="EH126" i="1"/>
  <c r="EJ126" i="1"/>
  <c r="ED129" i="1"/>
  <c r="EH129" i="1"/>
  <c r="ED135" i="1"/>
  <c r="EH135" i="1"/>
  <c r="EH136" i="1"/>
  <c r="EJ136" i="1"/>
  <c r="EH138" i="1"/>
  <c r="EJ138" i="1"/>
  <c r="EH140" i="1"/>
  <c r="EJ140" i="1"/>
  <c r="EH142" i="1"/>
  <c r="EJ142" i="1"/>
  <c r="ED148" i="1"/>
  <c r="EH148" i="1"/>
  <c r="ED152" i="1"/>
  <c r="EH152" i="1"/>
  <c r="EH157" i="1"/>
  <c r="EJ157" i="1"/>
  <c r="EH159" i="1"/>
  <c r="EJ159" i="1"/>
  <c r="EH162" i="1"/>
  <c r="EJ162" i="1"/>
  <c r="EH163" i="1"/>
  <c r="EJ163" i="1"/>
  <c r="EH166" i="1"/>
  <c r="EJ166" i="1"/>
  <c r="EH168" i="1"/>
  <c r="EJ168" i="1"/>
  <c r="EH170" i="1"/>
  <c r="EJ170" i="1"/>
  <c r="EH172" i="1"/>
  <c r="EJ172" i="1"/>
  <c r="EH174" i="1"/>
  <c r="EJ174" i="1"/>
  <c r="EH177" i="1"/>
  <c r="EJ177" i="1"/>
  <c r="ED178" i="1"/>
  <c r="EH178" i="1"/>
  <c r="EH180" i="1"/>
  <c r="EJ180" i="1"/>
  <c r="EH235" i="1"/>
  <c r="EJ235" i="1"/>
  <c r="ED241" i="1"/>
  <c r="EH241" i="1"/>
  <c r="EH243" i="1"/>
  <c r="EJ243" i="1"/>
  <c r="ED250" i="1"/>
  <c r="EH250" i="1"/>
  <c r="EH257" i="1"/>
  <c r="EJ257" i="1"/>
  <c r="EH261" i="1"/>
  <c r="EJ261" i="1"/>
  <c r="ED268" i="1"/>
  <c r="EH268" i="1"/>
  <c r="EH274" i="1"/>
  <c r="EJ274" i="1"/>
  <c r="EH276" i="1"/>
  <c r="EJ276" i="1"/>
  <c r="EH279" i="1"/>
  <c r="EJ279" i="1"/>
  <c r="EF281" i="1"/>
  <c r="EJ281" i="1"/>
  <c r="EH283" i="1"/>
  <c r="EJ283" i="1"/>
  <c r="EH285" i="1"/>
  <c r="EJ285" i="1"/>
  <c r="EH287" i="1"/>
  <c r="EJ287" i="1"/>
  <c r="EF291" i="1"/>
  <c r="EJ291" i="1"/>
  <c r="EH293" i="1"/>
  <c r="EJ293" i="1"/>
  <c r="EH295" i="1"/>
  <c r="EJ295" i="1"/>
  <c r="EH297" i="1"/>
  <c r="EJ297" i="1"/>
  <c r="EF299" i="1"/>
  <c r="EJ299" i="1"/>
  <c r="EH302" i="1"/>
  <c r="EJ302" i="1"/>
  <c r="EH304" i="1"/>
  <c r="EJ304" i="1"/>
  <c r="EF308" i="1"/>
  <c r="EJ308" i="1"/>
  <c r="EH313" i="1"/>
  <c r="EJ313" i="1"/>
  <c r="EF317" i="1"/>
  <c r="EJ317" i="1"/>
  <c r="EH321" i="1"/>
  <c r="EJ321" i="1"/>
  <c r="EF326" i="1"/>
  <c r="EJ326" i="1"/>
  <c r="EH330" i="1"/>
  <c r="EJ330" i="1"/>
  <c r="EF335" i="1"/>
  <c r="EJ335" i="1"/>
  <c r="EH24" i="1"/>
  <c r="EH50" i="1"/>
  <c r="EH70" i="1"/>
  <c r="EH88" i="1"/>
  <c r="EH105" i="1"/>
  <c r="EH123" i="1"/>
  <c r="EH133" i="1"/>
  <c r="EH150" i="1"/>
  <c r="EH164" i="1"/>
  <c r="EH182" i="1"/>
  <c r="EH246" i="1"/>
  <c r="EH263" i="1"/>
  <c r="EH281" i="1"/>
  <c r="EH299" i="1"/>
  <c r="EH317" i="1"/>
  <c r="EH335" i="1"/>
  <c r="EJ20" i="1"/>
  <c r="EJ24" i="1"/>
  <c r="EJ28" i="1"/>
  <c r="EJ33" i="1"/>
  <c r="EJ37" i="1"/>
  <c r="EJ42" i="1"/>
  <c r="EJ46" i="1"/>
  <c r="EJ50" i="1"/>
  <c r="EJ56" i="1"/>
  <c r="EJ60" i="1"/>
  <c r="EJ66" i="1"/>
  <c r="EJ70" i="1"/>
  <c r="EJ74" i="1"/>
  <c r="EJ79" i="1"/>
  <c r="EJ83" i="1"/>
  <c r="EJ88" i="1"/>
  <c r="EJ92" i="1"/>
  <c r="EJ96" i="1"/>
  <c r="EJ101" i="1"/>
  <c r="EJ105" i="1"/>
  <c r="EJ110" i="1"/>
  <c r="EJ114" i="1"/>
  <c r="EJ118" i="1"/>
  <c r="EJ123" i="1"/>
  <c r="EJ127" i="1"/>
  <c r="EJ133" i="1"/>
  <c r="EJ137" i="1"/>
  <c r="EJ141" i="1"/>
  <c r="EJ146" i="1"/>
  <c r="EJ150" i="1"/>
  <c r="EJ156" i="1"/>
  <c r="EJ164" i="1"/>
  <c r="EJ173" i="1"/>
  <c r="EJ182" i="1"/>
  <c r="EJ237" i="1"/>
  <c r="EJ246" i="1"/>
  <c r="EJ254" i="1"/>
  <c r="EJ263" i="1"/>
  <c r="EH21" i="1"/>
  <c r="EJ21" i="1"/>
  <c r="EH25" i="1"/>
  <c r="EJ25" i="1"/>
  <c r="EH29" i="1"/>
  <c r="EJ29" i="1"/>
  <c r="EH34" i="1"/>
  <c r="EJ34" i="1"/>
  <c r="EH38" i="1"/>
  <c r="EJ38" i="1"/>
  <c r="EH45" i="1"/>
  <c r="EJ45" i="1"/>
  <c r="EH47" i="1"/>
  <c r="EJ47" i="1"/>
  <c r="EH51" i="1"/>
  <c r="EJ51" i="1"/>
  <c r="EH57" i="1"/>
  <c r="EJ57" i="1"/>
  <c r="EH61" i="1"/>
  <c r="EJ61" i="1"/>
  <c r="EH67" i="1"/>
  <c r="EJ67" i="1"/>
  <c r="EH73" i="1"/>
  <c r="EJ73" i="1"/>
  <c r="EH75" i="1"/>
  <c r="EJ75" i="1"/>
  <c r="EH82" i="1"/>
  <c r="EJ82" i="1"/>
  <c r="ED85" i="1"/>
  <c r="EH85" i="1"/>
  <c r="EH86" i="1"/>
  <c r="EJ86" i="1"/>
  <c r="EH89" i="1"/>
  <c r="EJ89" i="1"/>
  <c r="ED94" i="1"/>
  <c r="EH94" i="1"/>
  <c r="EH95" i="1"/>
  <c r="EJ95" i="1"/>
  <c r="EH97" i="1"/>
  <c r="EJ97" i="1"/>
  <c r="ED103" i="1"/>
  <c r="EH103" i="1"/>
  <c r="EH104" i="1"/>
  <c r="EJ104" i="1"/>
  <c r="EH106" i="1"/>
  <c r="EJ106" i="1"/>
  <c r="ED112" i="1"/>
  <c r="EH112" i="1"/>
  <c r="ED116" i="1"/>
  <c r="EH116" i="1"/>
  <c r="EH117" i="1"/>
  <c r="EJ117" i="1"/>
  <c r="EH119" i="1"/>
  <c r="EJ119" i="1"/>
  <c r="EH122" i="1"/>
  <c r="EJ122" i="1"/>
  <c r="EH124" i="1"/>
  <c r="EJ124" i="1"/>
  <c r="EH128" i="1"/>
  <c r="EJ128" i="1"/>
  <c r="EH130" i="1"/>
  <c r="EJ130" i="1"/>
  <c r="EH134" i="1"/>
  <c r="EJ134" i="1"/>
  <c r="ED139" i="1"/>
  <c r="EH139" i="1"/>
  <c r="ED144" i="1"/>
  <c r="EH144" i="1"/>
  <c r="EH145" i="1"/>
  <c r="EJ145" i="1"/>
  <c r="EH147" i="1"/>
  <c r="EJ147" i="1"/>
  <c r="EH149" i="1"/>
  <c r="EJ149" i="1"/>
  <c r="EH151" i="1"/>
  <c r="EJ151" i="1"/>
  <c r="EH153" i="1"/>
  <c r="EJ153" i="1"/>
  <c r="EH155" i="1"/>
  <c r="EJ155" i="1"/>
  <c r="EH158" i="1"/>
  <c r="EJ158" i="1"/>
  <c r="ED160" i="1"/>
  <c r="EH160" i="1"/>
  <c r="EH161" i="1"/>
  <c r="EJ161" i="1"/>
  <c r="EH167" i="1"/>
  <c r="EJ167" i="1"/>
  <c r="ED169" i="1"/>
  <c r="EH169" i="1"/>
  <c r="EH171" i="1"/>
  <c r="EJ171" i="1"/>
  <c r="EH175" i="1"/>
  <c r="EJ175" i="1"/>
  <c r="EH183" i="1"/>
  <c r="EJ183" i="1"/>
  <c r="EH184" i="1"/>
  <c r="EJ184" i="1"/>
  <c r="ED186" i="1"/>
  <c r="EH186" i="1"/>
  <c r="EH239" i="1"/>
  <c r="EJ239" i="1"/>
  <c r="EH248" i="1"/>
  <c r="EJ248" i="1"/>
  <c r="EH252" i="1"/>
  <c r="EJ252" i="1"/>
  <c r="ED259" i="1"/>
  <c r="EH259" i="1"/>
  <c r="EH265" i="1"/>
  <c r="EJ265" i="1"/>
  <c r="EH270" i="1"/>
  <c r="EJ270" i="1"/>
  <c r="EH306" i="1"/>
  <c r="EJ306" i="1"/>
  <c r="EH310" i="1"/>
  <c r="EJ310" i="1"/>
  <c r="EH315" i="1"/>
  <c r="EJ315" i="1"/>
  <c r="EH319" i="1"/>
  <c r="EJ319" i="1"/>
  <c r="EH324" i="1"/>
  <c r="EJ324" i="1"/>
  <c r="EH328" i="1"/>
  <c r="EJ328" i="1"/>
  <c r="EH332" i="1"/>
  <c r="EJ332" i="1"/>
  <c r="EH337" i="1"/>
  <c r="EJ337" i="1"/>
  <c r="EH339" i="1"/>
  <c r="EJ339" i="1"/>
  <c r="EH341" i="1"/>
  <c r="EJ341" i="1"/>
  <c r="EH33" i="1"/>
  <c r="EH42" i="1"/>
  <c r="EH60" i="1"/>
  <c r="EH79" i="1"/>
  <c r="EH96" i="1"/>
  <c r="EH114" i="1"/>
  <c r="EH141" i="1"/>
  <c r="EJ272" i="1"/>
  <c r="EH20" i="1"/>
  <c r="EH28" i="1"/>
  <c r="EH37" i="1"/>
  <c r="EH46" i="1"/>
  <c r="EH56" i="1"/>
  <c r="EH66" i="1"/>
  <c r="EH74" i="1"/>
  <c r="EH83" i="1"/>
  <c r="EH92" i="1"/>
  <c r="EH101" i="1"/>
  <c r="EH110" i="1"/>
  <c r="EH118" i="1"/>
  <c r="EH127" i="1"/>
  <c r="EH137" i="1"/>
  <c r="EH146" i="1"/>
  <c r="EH156" i="1"/>
  <c r="EH173" i="1"/>
  <c r="EH237" i="1"/>
  <c r="EH254" i="1"/>
  <c r="EH272" i="1"/>
  <c r="EH291" i="1"/>
  <c r="EH308" i="1"/>
  <c r="EH326" i="1"/>
  <c r="EH343" i="1"/>
  <c r="EJ9" i="1"/>
  <c r="EJ22" i="1"/>
  <c r="EJ26" i="1"/>
  <c r="EJ31" i="1"/>
  <c r="EJ35" i="1"/>
  <c r="EJ39" i="1"/>
  <c r="EJ44" i="1"/>
  <c r="EJ48" i="1"/>
  <c r="EJ54" i="1"/>
  <c r="EJ58" i="1"/>
  <c r="EJ62" i="1"/>
  <c r="EJ68" i="1"/>
  <c r="EJ72" i="1"/>
  <c r="EJ77" i="1"/>
  <c r="EJ81" i="1"/>
  <c r="EJ85" i="1"/>
  <c r="EJ90" i="1"/>
  <c r="EJ94" i="1"/>
  <c r="EJ99" i="1"/>
  <c r="EJ103" i="1"/>
  <c r="EJ107" i="1"/>
  <c r="EJ112" i="1"/>
  <c r="EJ116" i="1"/>
  <c r="EJ121" i="1"/>
  <c r="EJ125" i="1"/>
  <c r="EJ129" i="1"/>
  <c r="EJ135" i="1"/>
  <c r="EJ139" i="1"/>
  <c r="EJ144" i="1"/>
  <c r="EJ148" i="1"/>
  <c r="EJ152" i="1"/>
  <c r="EJ160" i="1"/>
  <c r="EJ169" i="1"/>
  <c r="EJ178" i="1"/>
  <c r="EJ186" i="1"/>
  <c r="EJ241" i="1"/>
  <c r="EJ250" i="1"/>
  <c r="EJ259" i="1"/>
  <c r="EJ268" i="1"/>
  <c r="EJ10" i="1"/>
  <c r="EJ12" i="1"/>
  <c r="EJ14" i="1"/>
  <c r="EJ16" i="1"/>
  <c r="EJ18" i="1"/>
  <c r="EJ190" i="1"/>
  <c r="EJ194" i="1"/>
  <c r="EJ198" i="1"/>
  <c r="EJ203" i="1"/>
  <c r="EJ207" i="1"/>
  <c r="EJ212" i="1"/>
  <c r="EJ216" i="1"/>
  <c r="EJ220" i="1"/>
  <c r="EJ225" i="1"/>
  <c r="EJ229" i="1"/>
  <c r="EF211" i="1"/>
  <c r="EH211" i="1"/>
  <c r="EF230" i="1"/>
  <c r="EH230" i="1"/>
  <c r="EF228" i="1"/>
  <c r="EH228" i="1"/>
  <c r="EF226" i="1"/>
  <c r="EH226" i="1"/>
  <c r="EF224" i="1"/>
  <c r="EH224" i="1"/>
  <c r="EF222" i="1"/>
  <c r="EH222" i="1"/>
  <c r="EF219" i="1"/>
  <c r="EH219" i="1"/>
  <c r="EF217" i="1"/>
  <c r="EH217" i="1"/>
  <c r="EF215" i="1"/>
  <c r="EH215" i="1"/>
  <c r="EF213" i="1"/>
  <c r="EH213" i="1"/>
  <c r="EF208" i="1"/>
  <c r="EH208" i="1"/>
  <c r="EF206" i="1"/>
  <c r="EH206" i="1"/>
  <c r="EF204" i="1"/>
  <c r="EH204" i="1"/>
  <c r="EF202" i="1"/>
  <c r="EH202" i="1"/>
  <c r="EF200" i="1"/>
  <c r="EH200" i="1"/>
  <c r="EF197" i="1"/>
  <c r="EH197" i="1"/>
  <c r="EF195" i="1"/>
  <c r="EH195" i="1"/>
  <c r="EF193" i="1"/>
  <c r="EH193" i="1"/>
  <c r="EF191" i="1"/>
  <c r="EH191" i="1"/>
  <c r="EF189" i="1"/>
  <c r="EH189" i="1"/>
  <c r="EF13" i="1"/>
  <c r="EF17" i="1"/>
  <c r="EF196" i="1"/>
  <c r="EF205" i="1"/>
  <c r="EF214" i="1"/>
  <c r="EF223" i="1"/>
  <c r="EF231" i="1"/>
  <c r="EH11" i="1"/>
  <c r="EH13" i="1"/>
  <c r="EH15" i="1"/>
  <c r="EH17" i="1"/>
  <c r="EH192" i="1"/>
  <c r="EH196" i="1"/>
  <c r="EH201" i="1"/>
  <c r="EH205" i="1"/>
  <c r="EH209" i="1"/>
  <c r="EH214" i="1"/>
  <c r="EH218" i="1"/>
  <c r="EH223" i="1"/>
  <c r="EH227" i="1"/>
  <c r="EH231" i="1"/>
  <c r="EF179" i="1"/>
  <c r="EH179" i="1"/>
  <c r="EF181" i="1"/>
  <c r="EH181" i="1"/>
  <c r="EF185" i="1"/>
  <c r="EH185" i="1"/>
  <c r="EF234" i="1"/>
  <c r="EH234" i="1"/>
  <c r="EF236" i="1"/>
  <c r="EH236" i="1"/>
  <c r="EF238" i="1"/>
  <c r="EH238" i="1"/>
  <c r="EF240" i="1"/>
  <c r="EH240" i="1"/>
  <c r="EF242" i="1"/>
  <c r="EH242" i="1"/>
  <c r="EF245" i="1"/>
  <c r="EH245" i="1"/>
  <c r="EF247" i="1"/>
  <c r="EH247" i="1"/>
  <c r="EF249" i="1"/>
  <c r="EH249" i="1"/>
  <c r="EF251" i="1"/>
  <c r="EH251" i="1"/>
  <c r="EF253" i="1"/>
  <c r="EH253" i="1"/>
  <c r="EF256" i="1"/>
  <c r="EH256" i="1"/>
  <c r="EF258" i="1"/>
  <c r="EH258" i="1"/>
  <c r="EF260" i="1"/>
  <c r="EH260" i="1"/>
  <c r="EF262" i="1"/>
  <c r="EH262" i="1"/>
  <c r="EF264" i="1"/>
  <c r="EH264" i="1"/>
  <c r="EF267" i="1"/>
  <c r="EH267" i="1"/>
  <c r="EF269" i="1"/>
  <c r="EH269" i="1"/>
  <c r="EF271" i="1"/>
  <c r="EH271" i="1"/>
  <c r="EF273" i="1"/>
  <c r="EH273" i="1"/>
  <c r="EF275" i="1"/>
  <c r="EH275" i="1"/>
  <c r="EF278" i="1"/>
  <c r="EH278" i="1"/>
  <c r="EF280" i="1"/>
  <c r="EH280" i="1"/>
  <c r="EF282" i="1"/>
  <c r="EH282" i="1"/>
  <c r="EF284" i="1"/>
  <c r="EH284" i="1"/>
  <c r="EF286" i="1"/>
  <c r="EH286" i="1"/>
  <c r="EF290" i="1"/>
  <c r="EH290" i="1"/>
  <c r="EF292" i="1"/>
  <c r="EH292" i="1"/>
  <c r="EF294" i="1"/>
  <c r="EH294" i="1"/>
  <c r="EF296" i="1"/>
  <c r="EH296" i="1"/>
  <c r="EF298" i="1"/>
  <c r="EH298" i="1"/>
  <c r="EF301" i="1"/>
  <c r="EH301" i="1"/>
  <c r="EF303" i="1"/>
  <c r="EH303" i="1"/>
  <c r="EF305" i="1"/>
  <c r="EH305" i="1"/>
  <c r="EF307" i="1"/>
  <c r="EH307" i="1"/>
  <c r="EF309" i="1"/>
  <c r="EH309" i="1"/>
  <c r="EF312" i="1"/>
  <c r="EH312" i="1"/>
  <c r="EF314" i="1"/>
  <c r="EH314" i="1"/>
  <c r="EF316" i="1"/>
  <c r="EH316" i="1"/>
  <c r="EF318" i="1"/>
  <c r="EH318" i="1"/>
  <c r="EF320" i="1"/>
  <c r="EH320" i="1"/>
  <c r="EF323" i="1"/>
  <c r="EH323" i="1"/>
  <c r="EF325" i="1"/>
  <c r="EH325" i="1"/>
  <c r="EF327" i="1"/>
  <c r="EH327" i="1"/>
  <c r="EF329" i="1"/>
  <c r="EH329" i="1"/>
  <c r="EF331" i="1"/>
  <c r="EH331" i="1"/>
  <c r="EF334" i="1"/>
  <c r="EH334" i="1"/>
  <c r="EF336" i="1"/>
  <c r="EH336" i="1"/>
  <c r="EF338" i="1"/>
  <c r="EH338" i="1"/>
  <c r="EF340" i="1"/>
  <c r="EH340" i="1"/>
  <c r="EF342" i="1"/>
  <c r="EH342" i="1"/>
  <c r="EF11" i="1"/>
  <c r="EF15" i="1"/>
  <c r="EF192" i="1"/>
  <c r="EF201" i="1"/>
  <c r="EF209" i="1"/>
  <c r="EF218" i="1"/>
  <c r="EF227" i="1"/>
  <c r="EH10" i="1"/>
  <c r="EH12" i="1"/>
  <c r="EH14" i="1"/>
  <c r="EH16" i="1"/>
  <c r="EH18" i="1"/>
  <c r="EH190" i="1"/>
  <c r="EH194" i="1"/>
  <c r="EH198" i="1"/>
  <c r="EH203" i="1"/>
  <c r="EH207" i="1"/>
  <c r="EH212" i="1"/>
  <c r="EH216" i="1"/>
  <c r="EH220" i="1"/>
  <c r="EH225" i="1"/>
  <c r="EH229" i="1"/>
  <c r="DZ9" i="1"/>
  <c r="DZ22" i="1"/>
  <c r="ED22" i="1"/>
  <c r="ED23" i="1"/>
  <c r="EF23" i="1"/>
  <c r="ED25" i="1"/>
  <c r="EF25" i="1"/>
  <c r="DZ31" i="1"/>
  <c r="ED31" i="1"/>
  <c r="ED32" i="1"/>
  <c r="EF32" i="1"/>
  <c r="ED34" i="1"/>
  <c r="EF34" i="1"/>
  <c r="ED36" i="1"/>
  <c r="EF36" i="1"/>
  <c r="ED38" i="1"/>
  <c r="EF38" i="1"/>
  <c r="DZ44" i="1"/>
  <c r="ED44" i="1"/>
  <c r="ED45" i="1"/>
  <c r="EF45" i="1"/>
  <c r="ED47" i="1"/>
  <c r="EF47" i="1"/>
  <c r="DZ54" i="1"/>
  <c r="ED54" i="1"/>
  <c r="ED55" i="1"/>
  <c r="EF55" i="1"/>
  <c r="ED57" i="1"/>
  <c r="EF57" i="1"/>
  <c r="DV62" i="1"/>
  <c r="ED62" i="1"/>
  <c r="ED63" i="1"/>
  <c r="EF63" i="1"/>
  <c r="ED67" i="1"/>
  <c r="EF67" i="1"/>
  <c r="ED69" i="1"/>
  <c r="EF69" i="1"/>
  <c r="ED71" i="1"/>
  <c r="EF71" i="1"/>
  <c r="EB77" i="1"/>
  <c r="ED77" i="1"/>
  <c r="ED78" i="1"/>
  <c r="EF78" i="1"/>
  <c r="ED80" i="1"/>
  <c r="EF80" i="1"/>
  <c r="ED84" i="1"/>
  <c r="EF84" i="1"/>
  <c r="ED86" i="1"/>
  <c r="EF86" i="1"/>
  <c r="ED91" i="1"/>
  <c r="EF91" i="1"/>
  <c r="ED95" i="1"/>
  <c r="EF95" i="1"/>
  <c r="ED100" i="1"/>
  <c r="EF100" i="1"/>
  <c r="ED106" i="1"/>
  <c r="EF106" i="1"/>
  <c r="ED108" i="1"/>
  <c r="EF108" i="1"/>
  <c r="ED115" i="1"/>
  <c r="EF115" i="1"/>
  <c r="ED119" i="1"/>
  <c r="EF119" i="1"/>
  <c r="ED122" i="1"/>
  <c r="EF122" i="1"/>
  <c r="ED126" i="1"/>
  <c r="EF126" i="1"/>
  <c r="ED128" i="1"/>
  <c r="EF128" i="1"/>
  <c r="ED130" i="1"/>
  <c r="EF130" i="1"/>
  <c r="ED136" i="1"/>
  <c r="EF136" i="1"/>
  <c r="ED145" i="1"/>
  <c r="EF145" i="1"/>
  <c r="ED155" i="1"/>
  <c r="EF155" i="1"/>
  <c r="ED158" i="1"/>
  <c r="EF158" i="1"/>
  <c r="ED159" i="1"/>
  <c r="EF159" i="1"/>
  <c r="ED161" i="1"/>
  <c r="EF161" i="1"/>
  <c r="ED163" i="1"/>
  <c r="EF163" i="1"/>
  <c r="ED166" i="1"/>
  <c r="EF166" i="1"/>
  <c r="ED171" i="1"/>
  <c r="EF171" i="1"/>
  <c r="ED175" i="1"/>
  <c r="EF175" i="1"/>
  <c r="ED183" i="1"/>
  <c r="EF183" i="1"/>
  <c r="ED184" i="1"/>
  <c r="EF184" i="1"/>
  <c r="ED239" i="1"/>
  <c r="EF239" i="1"/>
  <c r="ED252" i="1"/>
  <c r="EF252" i="1"/>
  <c r="ED257" i="1"/>
  <c r="EF257" i="1"/>
  <c r="ED274" i="1"/>
  <c r="EF274" i="1"/>
  <c r="ED279" i="1"/>
  <c r="EF279" i="1"/>
  <c r="ED285" i="1"/>
  <c r="EF285" i="1"/>
  <c r="ED295" i="1"/>
  <c r="EF295" i="1"/>
  <c r="ED302" i="1"/>
  <c r="EF302" i="1"/>
  <c r="ED306" i="1"/>
  <c r="EF306" i="1"/>
  <c r="ED313" i="1"/>
  <c r="EF313" i="1"/>
  <c r="ED315" i="1"/>
  <c r="EF315" i="1"/>
  <c r="ED319" i="1"/>
  <c r="EF319" i="1"/>
  <c r="ED328" i="1"/>
  <c r="EF328" i="1"/>
  <c r="ED21" i="1"/>
  <c r="EF21" i="1"/>
  <c r="DZ26" i="1"/>
  <c r="ED26" i="1"/>
  <c r="ED27" i="1"/>
  <c r="EF27" i="1"/>
  <c r="ED29" i="1"/>
  <c r="EF29" i="1"/>
  <c r="DZ35" i="1"/>
  <c r="ED35" i="1"/>
  <c r="DZ39" i="1"/>
  <c r="ED39" i="1"/>
  <c r="ED40" i="1"/>
  <c r="EF40" i="1"/>
  <c r="ED43" i="1"/>
  <c r="EF43" i="1"/>
  <c r="DZ48" i="1"/>
  <c r="ED48" i="1"/>
  <c r="ED49" i="1"/>
  <c r="EF49" i="1"/>
  <c r="ED51" i="1"/>
  <c r="EF51" i="1"/>
  <c r="DZ58" i="1"/>
  <c r="ED58" i="1"/>
  <c r="ED59" i="1"/>
  <c r="EF59" i="1"/>
  <c r="ED61" i="1"/>
  <c r="EF61" i="1"/>
  <c r="DV68" i="1"/>
  <c r="ED68" i="1"/>
  <c r="DV72" i="1"/>
  <c r="ED72" i="1"/>
  <c r="ED73" i="1"/>
  <c r="EF73" i="1"/>
  <c r="ED75" i="1"/>
  <c r="EF75" i="1"/>
  <c r="EB81" i="1"/>
  <c r="ED81" i="1"/>
  <c r="ED82" i="1"/>
  <c r="EF82" i="1"/>
  <c r="ED89" i="1"/>
  <c r="EF89" i="1"/>
  <c r="ED93" i="1"/>
  <c r="EF93" i="1"/>
  <c r="ED97" i="1"/>
  <c r="EF97" i="1"/>
  <c r="ED102" i="1"/>
  <c r="EF102" i="1"/>
  <c r="ED104" i="1"/>
  <c r="EF104" i="1"/>
  <c r="ED111" i="1"/>
  <c r="EF111" i="1"/>
  <c r="ED113" i="1"/>
  <c r="EF113" i="1"/>
  <c r="ED117" i="1"/>
  <c r="EF117" i="1"/>
  <c r="ED124" i="1"/>
  <c r="EF124" i="1"/>
  <c r="ED134" i="1"/>
  <c r="EF134" i="1"/>
  <c r="ED138" i="1"/>
  <c r="EF138" i="1"/>
  <c r="ED140" i="1"/>
  <c r="EF140" i="1"/>
  <c r="ED142" i="1"/>
  <c r="EF142" i="1"/>
  <c r="ED147" i="1"/>
  <c r="EF147" i="1"/>
  <c r="ED149" i="1"/>
  <c r="EF149" i="1"/>
  <c r="ED151" i="1"/>
  <c r="EF151" i="1"/>
  <c r="ED153" i="1"/>
  <c r="EF153" i="1"/>
  <c r="ED157" i="1"/>
  <c r="EF157" i="1"/>
  <c r="ED162" i="1"/>
  <c r="EF162" i="1"/>
  <c r="ED167" i="1"/>
  <c r="EF167" i="1"/>
  <c r="ED168" i="1"/>
  <c r="EF168" i="1"/>
  <c r="ED170" i="1"/>
  <c r="EF170" i="1"/>
  <c r="ED172" i="1"/>
  <c r="EF172" i="1"/>
  <c r="ED174" i="1"/>
  <c r="EF174" i="1"/>
  <c r="ED177" i="1"/>
  <c r="EF177" i="1"/>
  <c r="ED180" i="1"/>
  <c r="EF180" i="1"/>
  <c r="ED235" i="1"/>
  <c r="EF235" i="1"/>
  <c r="ED243" i="1"/>
  <c r="EF243" i="1"/>
  <c r="ED248" i="1"/>
  <c r="EF248" i="1"/>
  <c r="ED261" i="1"/>
  <c r="EF261" i="1"/>
  <c r="ED265" i="1"/>
  <c r="EF265" i="1"/>
  <c r="ED270" i="1"/>
  <c r="EF270" i="1"/>
  <c r="ED276" i="1"/>
  <c r="EF276" i="1"/>
  <c r="ED283" i="1"/>
  <c r="EF283" i="1"/>
  <c r="ED287" i="1"/>
  <c r="EF287" i="1"/>
  <c r="ED293" i="1"/>
  <c r="EF293" i="1"/>
  <c r="ED297" i="1"/>
  <c r="EF297" i="1"/>
  <c r="ED304" i="1"/>
  <c r="EF304" i="1"/>
  <c r="ED310" i="1"/>
  <c r="EF310" i="1"/>
  <c r="ED321" i="1"/>
  <c r="EF321" i="1"/>
  <c r="ED324" i="1"/>
  <c r="EF324" i="1"/>
  <c r="ED330" i="1"/>
  <c r="EF330" i="1"/>
  <c r="ED332" i="1"/>
  <c r="EF332" i="1"/>
  <c r="ED337" i="1"/>
  <c r="EF337" i="1"/>
  <c r="ED339" i="1"/>
  <c r="EF339" i="1"/>
  <c r="ED341" i="1"/>
  <c r="EF341" i="1"/>
  <c r="DZ343" i="1"/>
  <c r="EF343" i="1"/>
  <c r="ED24" i="1"/>
  <c r="ED33" i="1"/>
  <c r="ED42" i="1"/>
  <c r="ED50" i="1"/>
  <c r="ED60" i="1"/>
  <c r="ED70" i="1"/>
  <c r="ED79" i="1"/>
  <c r="ED88" i="1"/>
  <c r="ED96" i="1"/>
  <c r="ED105" i="1"/>
  <c r="ED114" i="1"/>
  <c r="ED123" i="1"/>
  <c r="ED133" i="1"/>
  <c r="ED141" i="1"/>
  <c r="ED150" i="1"/>
  <c r="ED164" i="1"/>
  <c r="ED182" i="1"/>
  <c r="ED246" i="1"/>
  <c r="ED263" i="1"/>
  <c r="ED281" i="1"/>
  <c r="ED299" i="1"/>
  <c r="ED317" i="1"/>
  <c r="ED335" i="1"/>
  <c r="EF20" i="1"/>
  <c r="EF24" i="1"/>
  <c r="EF28" i="1"/>
  <c r="EF33" i="1"/>
  <c r="EF37" i="1"/>
  <c r="EF42" i="1"/>
  <c r="EF46" i="1"/>
  <c r="EF50" i="1"/>
  <c r="EF56" i="1"/>
  <c r="EF60" i="1"/>
  <c r="EF66" i="1"/>
  <c r="EF70" i="1"/>
  <c r="EF74" i="1"/>
  <c r="EF79" i="1"/>
  <c r="EF83" i="1"/>
  <c r="EF92" i="1"/>
  <c r="EF101" i="1"/>
  <c r="EF110" i="1"/>
  <c r="EF118" i="1"/>
  <c r="EF127" i="1"/>
  <c r="EF137" i="1"/>
  <c r="EF146" i="1"/>
  <c r="EF156" i="1"/>
  <c r="EF173" i="1"/>
  <c r="EF237" i="1"/>
  <c r="EF254" i="1"/>
  <c r="EF272" i="1"/>
  <c r="ED20" i="1"/>
  <c r="ED28" i="1"/>
  <c r="ED37" i="1"/>
  <c r="ED46" i="1"/>
  <c r="ED56" i="1"/>
  <c r="ED66" i="1"/>
  <c r="ED74" i="1"/>
  <c r="ED83" i="1"/>
  <c r="ED92" i="1"/>
  <c r="ED101" i="1"/>
  <c r="ED110" i="1"/>
  <c r="ED118" i="1"/>
  <c r="ED127" i="1"/>
  <c r="ED137" i="1"/>
  <c r="ED146" i="1"/>
  <c r="ED173" i="1"/>
  <c r="ED237" i="1"/>
  <c r="ED272" i="1"/>
  <c r="ED291" i="1"/>
  <c r="ED308" i="1"/>
  <c r="ED326" i="1"/>
  <c r="ED343" i="1"/>
  <c r="EF9" i="1"/>
  <c r="EF22" i="1"/>
  <c r="EF26" i="1"/>
  <c r="EF31" i="1"/>
  <c r="EF35" i="1"/>
  <c r="EF39" i="1"/>
  <c r="EF44" i="1"/>
  <c r="EF48" i="1"/>
  <c r="EF54" i="1"/>
  <c r="EF58" i="1"/>
  <c r="EF62" i="1"/>
  <c r="EF68" i="1"/>
  <c r="EF72" i="1"/>
  <c r="EF77" i="1"/>
  <c r="EF81" i="1"/>
  <c r="EF85" i="1"/>
  <c r="EF90" i="1"/>
  <c r="EF94" i="1"/>
  <c r="EF99" i="1"/>
  <c r="EF103" i="1"/>
  <c r="EF107" i="1"/>
  <c r="EF112" i="1"/>
  <c r="EF116" i="1"/>
  <c r="EF121" i="1"/>
  <c r="EF125" i="1"/>
  <c r="EF129" i="1"/>
  <c r="EF135" i="1"/>
  <c r="EF139" i="1"/>
  <c r="EF144" i="1"/>
  <c r="EF148" i="1"/>
  <c r="EF152" i="1"/>
  <c r="EF160" i="1"/>
  <c r="EF169" i="1"/>
  <c r="EF178" i="1"/>
  <c r="EF186" i="1"/>
  <c r="EF241" i="1"/>
  <c r="EF250" i="1"/>
  <c r="EF259" i="1"/>
  <c r="EF268" i="1"/>
  <c r="EF10" i="1"/>
  <c r="EF12" i="1"/>
  <c r="EF14" i="1"/>
  <c r="EF16" i="1"/>
  <c r="EF18" i="1"/>
  <c r="EF190" i="1"/>
  <c r="EF194" i="1"/>
  <c r="EF198" i="1"/>
  <c r="EF203" i="1"/>
  <c r="EF207" i="1"/>
  <c r="EF212" i="1"/>
  <c r="EF216" i="1"/>
  <c r="EF220" i="1"/>
  <c r="EF225" i="1"/>
  <c r="EF229" i="1"/>
  <c r="EB230" i="1"/>
  <c r="ED230" i="1"/>
  <c r="EB228" i="1"/>
  <c r="ED228" i="1"/>
  <c r="EB226" i="1"/>
  <c r="ED226" i="1"/>
  <c r="EB224" i="1"/>
  <c r="ED224" i="1"/>
  <c r="EB222" i="1"/>
  <c r="ED222" i="1"/>
  <c r="EB219" i="1"/>
  <c r="ED219" i="1"/>
  <c r="EB217" i="1"/>
  <c r="ED217" i="1"/>
  <c r="EB215" i="1"/>
  <c r="ED215" i="1"/>
  <c r="EB213" i="1"/>
  <c r="ED213" i="1"/>
  <c r="EB211" i="1"/>
  <c r="ED211" i="1"/>
  <c r="EB208" i="1"/>
  <c r="ED208" i="1"/>
  <c r="EB206" i="1"/>
  <c r="ED206" i="1"/>
  <c r="EB204" i="1"/>
  <c r="ED204" i="1"/>
  <c r="EB202" i="1"/>
  <c r="ED202" i="1"/>
  <c r="EB200" i="1"/>
  <c r="ED200" i="1"/>
  <c r="EB197" i="1"/>
  <c r="ED197" i="1"/>
  <c r="EB195" i="1"/>
  <c r="ED195" i="1"/>
  <c r="EB193" i="1"/>
  <c r="ED193" i="1"/>
  <c r="EB191" i="1"/>
  <c r="ED191" i="1"/>
  <c r="EB189" i="1"/>
  <c r="ED189" i="1"/>
  <c r="EB13" i="1"/>
  <c r="EB17" i="1"/>
  <c r="EB196" i="1"/>
  <c r="EB205" i="1"/>
  <c r="EB214" i="1"/>
  <c r="EB223" i="1"/>
  <c r="EB231" i="1"/>
  <c r="ED11" i="1"/>
  <c r="ED13" i="1"/>
  <c r="ED15" i="1"/>
  <c r="ED17" i="1"/>
  <c r="ED192" i="1"/>
  <c r="ED196" i="1"/>
  <c r="ED201" i="1"/>
  <c r="ED205" i="1"/>
  <c r="ED209" i="1"/>
  <c r="ED214" i="1"/>
  <c r="ED218" i="1"/>
  <c r="ED223" i="1"/>
  <c r="ED227" i="1"/>
  <c r="ED231" i="1"/>
  <c r="EB179" i="1"/>
  <c r="ED179" i="1"/>
  <c r="EB181" i="1"/>
  <c r="ED181" i="1"/>
  <c r="EB185" i="1"/>
  <c r="ED185" i="1"/>
  <c r="EB234" i="1"/>
  <c r="ED234" i="1"/>
  <c r="EB236" i="1"/>
  <c r="ED236" i="1"/>
  <c r="EB238" i="1"/>
  <c r="ED238" i="1"/>
  <c r="EB240" i="1"/>
  <c r="ED240" i="1"/>
  <c r="EB242" i="1"/>
  <c r="ED242" i="1"/>
  <c r="EB245" i="1"/>
  <c r="ED245" i="1"/>
  <c r="EB247" i="1"/>
  <c r="ED247" i="1"/>
  <c r="EB249" i="1"/>
  <c r="ED249" i="1"/>
  <c r="EB251" i="1"/>
  <c r="ED251" i="1"/>
  <c r="EB253" i="1"/>
  <c r="ED253" i="1"/>
  <c r="EB256" i="1"/>
  <c r="ED256" i="1"/>
  <c r="EB258" i="1"/>
  <c r="ED258" i="1"/>
  <c r="EB260" i="1"/>
  <c r="ED260" i="1"/>
  <c r="EB262" i="1"/>
  <c r="ED262" i="1"/>
  <c r="EB264" i="1"/>
  <c r="ED264" i="1"/>
  <c r="EB267" i="1"/>
  <c r="ED267" i="1"/>
  <c r="EB269" i="1"/>
  <c r="ED269" i="1"/>
  <c r="EB271" i="1"/>
  <c r="ED271" i="1"/>
  <c r="EB273" i="1"/>
  <c r="ED273" i="1"/>
  <c r="EB275" i="1"/>
  <c r="ED275" i="1"/>
  <c r="EB278" i="1"/>
  <c r="ED278" i="1"/>
  <c r="EB280" i="1"/>
  <c r="ED280" i="1"/>
  <c r="EB282" i="1"/>
  <c r="ED282" i="1"/>
  <c r="EB284" i="1"/>
  <c r="ED284" i="1"/>
  <c r="EB286" i="1"/>
  <c r="ED286" i="1"/>
  <c r="EB290" i="1"/>
  <c r="ED290" i="1"/>
  <c r="EB292" i="1"/>
  <c r="ED292" i="1"/>
  <c r="EB294" i="1"/>
  <c r="ED294" i="1"/>
  <c r="EB296" i="1"/>
  <c r="ED296" i="1"/>
  <c r="EB298" i="1"/>
  <c r="ED298" i="1"/>
  <c r="EB301" i="1"/>
  <c r="ED301" i="1"/>
  <c r="EB303" i="1"/>
  <c r="ED303" i="1"/>
  <c r="EB305" i="1"/>
  <c r="ED305" i="1"/>
  <c r="EB307" i="1"/>
  <c r="ED307" i="1"/>
  <c r="EB309" i="1"/>
  <c r="ED309" i="1"/>
  <c r="EB312" i="1"/>
  <c r="ED312" i="1"/>
  <c r="EB314" i="1"/>
  <c r="ED314" i="1"/>
  <c r="EB316" i="1"/>
  <c r="ED316" i="1"/>
  <c r="EB318" i="1"/>
  <c r="ED318" i="1"/>
  <c r="EB320" i="1"/>
  <c r="ED320" i="1"/>
  <c r="EB323" i="1"/>
  <c r="ED323" i="1"/>
  <c r="EB325" i="1"/>
  <c r="ED325" i="1"/>
  <c r="EB327" i="1"/>
  <c r="ED327" i="1"/>
  <c r="EB329" i="1"/>
  <c r="ED329" i="1"/>
  <c r="EB331" i="1"/>
  <c r="ED331" i="1"/>
  <c r="EB334" i="1"/>
  <c r="ED334" i="1"/>
  <c r="EB336" i="1"/>
  <c r="ED336" i="1"/>
  <c r="EB338" i="1"/>
  <c r="ED338" i="1"/>
  <c r="EB340" i="1"/>
  <c r="ED340" i="1"/>
  <c r="EB342" i="1"/>
  <c r="ED342" i="1"/>
  <c r="EB11" i="1"/>
  <c r="EB15" i="1"/>
  <c r="EB192" i="1"/>
  <c r="EB201" i="1"/>
  <c r="EB209" i="1"/>
  <c r="EB218" i="1"/>
  <c r="EB227" i="1"/>
  <c r="ED12" i="1"/>
  <c r="ED14" i="1"/>
  <c r="ED16" i="1"/>
  <c r="ED18" i="1"/>
  <c r="ED190" i="1"/>
  <c r="ED194" i="1"/>
  <c r="ED198" i="1"/>
  <c r="ED203" i="1"/>
  <c r="ED207" i="1"/>
  <c r="ED212" i="1"/>
  <c r="ED216" i="1"/>
  <c r="ED220" i="1"/>
  <c r="ED225" i="1"/>
  <c r="ED229" i="1"/>
  <c r="DZ21" i="1"/>
  <c r="EB21" i="1"/>
  <c r="DZ25" i="1"/>
  <c r="EB25" i="1"/>
  <c r="DZ29" i="1"/>
  <c r="EB29" i="1"/>
  <c r="DZ34" i="1"/>
  <c r="EB34" i="1"/>
  <c r="DZ36" i="1"/>
  <c r="EB36" i="1"/>
  <c r="DZ40" i="1"/>
  <c r="EB40" i="1"/>
  <c r="DZ45" i="1"/>
  <c r="EB45" i="1"/>
  <c r="DZ49" i="1"/>
  <c r="EB49" i="1"/>
  <c r="DZ55" i="1"/>
  <c r="EB55" i="1"/>
  <c r="DZ59" i="1"/>
  <c r="EB59" i="1"/>
  <c r="DZ63" i="1"/>
  <c r="EB63" i="1"/>
  <c r="DZ69" i="1"/>
  <c r="EB69" i="1"/>
  <c r="DZ73" i="1"/>
  <c r="EB73" i="1"/>
  <c r="DZ75" i="1"/>
  <c r="EB75" i="1"/>
  <c r="DZ78" i="1"/>
  <c r="EB78" i="1"/>
  <c r="DZ80" i="1"/>
  <c r="EB80" i="1"/>
  <c r="DZ82" i="1"/>
  <c r="EB82" i="1"/>
  <c r="DZ84" i="1"/>
  <c r="EB84" i="1"/>
  <c r="DZ86" i="1"/>
  <c r="EB86" i="1"/>
  <c r="DZ89" i="1"/>
  <c r="EB89" i="1"/>
  <c r="DZ91" i="1"/>
  <c r="EB91" i="1"/>
  <c r="DZ93" i="1"/>
  <c r="EB93" i="1"/>
  <c r="DZ95" i="1"/>
  <c r="EB95" i="1"/>
  <c r="DZ97" i="1"/>
  <c r="EB97" i="1"/>
  <c r="DZ100" i="1"/>
  <c r="EB100" i="1"/>
  <c r="DZ102" i="1"/>
  <c r="EB102" i="1"/>
  <c r="DZ104" i="1"/>
  <c r="EB104" i="1"/>
  <c r="DZ106" i="1"/>
  <c r="EB106" i="1"/>
  <c r="DZ108" i="1"/>
  <c r="EB108" i="1"/>
  <c r="DZ111" i="1"/>
  <c r="EB111" i="1"/>
  <c r="DZ113" i="1"/>
  <c r="EB113" i="1"/>
  <c r="DZ115" i="1"/>
  <c r="EB115" i="1"/>
  <c r="DZ117" i="1"/>
  <c r="EB117" i="1"/>
  <c r="DZ119" i="1"/>
  <c r="EB119" i="1"/>
  <c r="DZ122" i="1"/>
  <c r="EB122" i="1"/>
  <c r="DZ124" i="1"/>
  <c r="EB124" i="1"/>
  <c r="DZ126" i="1"/>
  <c r="EB126" i="1"/>
  <c r="DZ128" i="1"/>
  <c r="EB128" i="1"/>
  <c r="DZ130" i="1"/>
  <c r="EB130" i="1"/>
  <c r="DZ134" i="1"/>
  <c r="EB134" i="1"/>
  <c r="DZ136" i="1"/>
  <c r="EB136" i="1"/>
  <c r="DZ138" i="1"/>
  <c r="EB138" i="1"/>
  <c r="DZ140" i="1"/>
  <c r="EB140" i="1"/>
  <c r="DZ142" i="1"/>
  <c r="EB142" i="1"/>
  <c r="DZ145" i="1"/>
  <c r="EB145" i="1"/>
  <c r="DZ147" i="1"/>
  <c r="EB147" i="1"/>
  <c r="DZ149" i="1"/>
  <c r="EB149" i="1"/>
  <c r="DZ151" i="1"/>
  <c r="EB151" i="1"/>
  <c r="DZ153" i="1"/>
  <c r="EB153" i="1"/>
  <c r="DV156" i="1"/>
  <c r="EB156" i="1"/>
  <c r="DZ158" i="1"/>
  <c r="EB158" i="1"/>
  <c r="DZ160" i="1"/>
  <c r="EB160" i="1"/>
  <c r="DZ162" i="1"/>
  <c r="EB162" i="1"/>
  <c r="DX164" i="1"/>
  <c r="EB164" i="1"/>
  <c r="DZ167" i="1"/>
  <c r="EB167" i="1"/>
  <c r="DZ169" i="1"/>
  <c r="EB169" i="1"/>
  <c r="DZ172" i="1"/>
  <c r="EB172" i="1"/>
  <c r="DZ174" i="1"/>
  <c r="EB174" i="1"/>
  <c r="DZ177" i="1"/>
  <c r="EB177" i="1"/>
  <c r="DZ178" i="1"/>
  <c r="EB178" i="1"/>
  <c r="DZ183" i="1"/>
  <c r="EB183" i="1"/>
  <c r="DZ184" i="1"/>
  <c r="EB184" i="1"/>
  <c r="DZ235" i="1"/>
  <c r="EB235" i="1"/>
  <c r="DZ239" i="1"/>
  <c r="EB239" i="1"/>
  <c r="DZ243" i="1"/>
  <c r="EB243" i="1"/>
  <c r="DZ248" i="1"/>
  <c r="EB248" i="1"/>
  <c r="DZ250" i="1"/>
  <c r="EB250" i="1"/>
  <c r="DT254" i="1"/>
  <c r="EB254" i="1"/>
  <c r="DV259" i="1"/>
  <c r="DZ259" i="1"/>
  <c r="EB259" i="1"/>
  <c r="DX263" i="1"/>
  <c r="EB263" i="1"/>
  <c r="DV268" i="1"/>
  <c r="DZ268" i="1"/>
  <c r="EB268" i="1"/>
  <c r="DZ274" i="1"/>
  <c r="EB274" i="1"/>
  <c r="DZ279" i="1"/>
  <c r="EB279" i="1"/>
  <c r="DX281" i="1"/>
  <c r="EB281" i="1"/>
  <c r="DZ285" i="1"/>
  <c r="EB285" i="1"/>
  <c r="DX291" i="1"/>
  <c r="EB291" i="1"/>
  <c r="DZ295" i="1"/>
  <c r="EB295" i="1"/>
  <c r="DX299" i="1"/>
  <c r="EB299" i="1"/>
  <c r="DZ304" i="1"/>
  <c r="EB304" i="1"/>
  <c r="DX308" i="1"/>
  <c r="EB308" i="1"/>
  <c r="DZ313" i="1"/>
  <c r="EB313" i="1"/>
  <c r="DX317" i="1"/>
  <c r="EB317" i="1"/>
  <c r="DZ321" i="1"/>
  <c r="EB321" i="1"/>
  <c r="DX326" i="1"/>
  <c r="EB326" i="1"/>
  <c r="DZ330" i="1"/>
  <c r="EB330" i="1"/>
  <c r="DX335" i="1"/>
  <c r="EB335" i="1"/>
  <c r="DZ156" i="1"/>
  <c r="DZ254" i="1"/>
  <c r="DZ291" i="1"/>
  <c r="DZ308" i="1"/>
  <c r="DZ326" i="1"/>
  <c r="EB9" i="1"/>
  <c r="EB22" i="1"/>
  <c r="EB26" i="1"/>
  <c r="EB31" i="1"/>
  <c r="EB35" i="1"/>
  <c r="EB39" i="1"/>
  <c r="EB44" i="1"/>
  <c r="EB48" i="1"/>
  <c r="EB54" i="1"/>
  <c r="EB58" i="1"/>
  <c r="EB62" i="1"/>
  <c r="EB68" i="1"/>
  <c r="EB72" i="1"/>
  <c r="DZ23" i="1"/>
  <c r="EB23" i="1"/>
  <c r="DZ27" i="1"/>
  <c r="EB27" i="1"/>
  <c r="DZ32" i="1"/>
  <c r="EB32" i="1"/>
  <c r="DZ38" i="1"/>
  <c r="EB38" i="1"/>
  <c r="DZ43" i="1"/>
  <c r="EB43" i="1"/>
  <c r="DZ47" i="1"/>
  <c r="EB47" i="1"/>
  <c r="DZ51" i="1"/>
  <c r="EB51" i="1"/>
  <c r="DZ57" i="1"/>
  <c r="EB57" i="1"/>
  <c r="DZ61" i="1"/>
  <c r="EB61" i="1"/>
  <c r="DZ67" i="1"/>
  <c r="EB67" i="1"/>
  <c r="DZ71" i="1"/>
  <c r="EB71" i="1"/>
  <c r="DV77" i="1"/>
  <c r="DZ77" i="1"/>
  <c r="DV81" i="1"/>
  <c r="DZ81" i="1"/>
  <c r="DV83" i="1"/>
  <c r="EB83" i="1"/>
  <c r="DV85" i="1"/>
  <c r="DZ85" i="1"/>
  <c r="EB85" i="1"/>
  <c r="DX88" i="1"/>
  <c r="EB88" i="1"/>
  <c r="DV90" i="1"/>
  <c r="DZ90" i="1"/>
  <c r="EB90" i="1"/>
  <c r="DV92" i="1"/>
  <c r="EB92" i="1"/>
  <c r="DV94" i="1"/>
  <c r="DZ94" i="1"/>
  <c r="EB94" i="1"/>
  <c r="DX96" i="1"/>
  <c r="EB96" i="1"/>
  <c r="DV99" i="1"/>
  <c r="DZ99" i="1"/>
  <c r="EB99" i="1"/>
  <c r="DV101" i="1"/>
  <c r="EB101" i="1"/>
  <c r="DV103" i="1"/>
  <c r="DZ103" i="1"/>
  <c r="EB103" i="1"/>
  <c r="DX105" i="1"/>
  <c r="EB105" i="1"/>
  <c r="DV107" i="1"/>
  <c r="DZ107" i="1"/>
  <c r="EB107" i="1"/>
  <c r="DV110" i="1"/>
  <c r="EB110" i="1"/>
  <c r="DV112" i="1"/>
  <c r="DZ112" i="1"/>
  <c r="EB112" i="1"/>
  <c r="DX114" i="1"/>
  <c r="EB114" i="1"/>
  <c r="DV116" i="1"/>
  <c r="DZ116" i="1"/>
  <c r="EB116" i="1"/>
  <c r="DV118" i="1"/>
  <c r="EB118" i="1"/>
  <c r="DV121" i="1"/>
  <c r="DZ121" i="1"/>
  <c r="EB121" i="1"/>
  <c r="DX123" i="1"/>
  <c r="EB123" i="1"/>
  <c r="DV125" i="1"/>
  <c r="DZ125" i="1"/>
  <c r="EB125" i="1"/>
  <c r="DV127" i="1"/>
  <c r="EB127" i="1"/>
  <c r="DV129" i="1"/>
  <c r="DZ129" i="1"/>
  <c r="EB129" i="1"/>
  <c r="DX133" i="1"/>
  <c r="EB133" i="1"/>
  <c r="DV135" i="1"/>
  <c r="DZ135" i="1"/>
  <c r="EB135" i="1"/>
  <c r="DV137" i="1"/>
  <c r="EB137" i="1"/>
  <c r="DV139" i="1"/>
  <c r="DZ139" i="1"/>
  <c r="EB139" i="1"/>
  <c r="DX141" i="1"/>
  <c r="EB141" i="1"/>
  <c r="DV144" i="1"/>
  <c r="DZ144" i="1"/>
  <c r="EB144" i="1"/>
  <c r="DV146" i="1"/>
  <c r="EB146" i="1"/>
  <c r="DV148" i="1"/>
  <c r="DZ148" i="1"/>
  <c r="EB148" i="1"/>
  <c r="DX150" i="1"/>
  <c r="EB150" i="1"/>
  <c r="DV152" i="1"/>
  <c r="DZ152" i="1"/>
  <c r="EB152" i="1"/>
  <c r="DZ155" i="1"/>
  <c r="EB155" i="1"/>
  <c r="DZ157" i="1"/>
  <c r="EB157" i="1"/>
  <c r="DZ159" i="1"/>
  <c r="EB159" i="1"/>
  <c r="DZ161" i="1"/>
  <c r="EB161" i="1"/>
  <c r="DZ163" i="1"/>
  <c r="EB163" i="1"/>
  <c r="DZ166" i="1"/>
  <c r="EB166" i="1"/>
  <c r="DZ168" i="1"/>
  <c r="EB168" i="1"/>
  <c r="DZ170" i="1"/>
  <c r="EB170" i="1"/>
  <c r="DZ171" i="1"/>
  <c r="EB171" i="1"/>
  <c r="DV173" i="1"/>
  <c r="EB173" i="1"/>
  <c r="DZ175" i="1"/>
  <c r="EB175" i="1"/>
  <c r="DZ180" i="1"/>
  <c r="EB180" i="1"/>
  <c r="DX182" i="1"/>
  <c r="EB182" i="1"/>
  <c r="DZ186" i="1"/>
  <c r="EB186" i="1"/>
  <c r="DV237" i="1"/>
  <c r="EB237" i="1"/>
  <c r="DZ241" i="1"/>
  <c r="EB241" i="1"/>
  <c r="DX246" i="1"/>
  <c r="EB246" i="1"/>
  <c r="DZ252" i="1"/>
  <c r="EB252" i="1"/>
  <c r="DZ257" i="1"/>
  <c r="EB257" i="1"/>
  <c r="DZ261" i="1"/>
  <c r="EB261" i="1"/>
  <c r="DZ265" i="1"/>
  <c r="EB265" i="1"/>
  <c r="DZ270" i="1"/>
  <c r="EB270" i="1"/>
  <c r="DV272" i="1"/>
  <c r="EB272" i="1"/>
  <c r="DZ276" i="1"/>
  <c r="EB276" i="1"/>
  <c r="DZ283" i="1"/>
  <c r="EB283" i="1"/>
  <c r="DZ287" i="1"/>
  <c r="EB287" i="1"/>
  <c r="DZ293" i="1"/>
  <c r="EB293" i="1"/>
  <c r="DZ297" i="1"/>
  <c r="EB297" i="1"/>
  <c r="DZ302" i="1"/>
  <c r="EB302" i="1"/>
  <c r="DZ306" i="1"/>
  <c r="EB306" i="1"/>
  <c r="DZ310" i="1"/>
  <c r="EB310" i="1"/>
  <c r="DZ315" i="1"/>
  <c r="EB315" i="1"/>
  <c r="DZ319" i="1"/>
  <c r="EB319" i="1"/>
  <c r="DZ324" i="1"/>
  <c r="EB324" i="1"/>
  <c r="DZ328" i="1"/>
  <c r="EB328" i="1"/>
  <c r="DZ332" i="1"/>
  <c r="EB332" i="1"/>
  <c r="DZ337" i="1"/>
  <c r="EB337" i="1"/>
  <c r="DZ339" i="1"/>
  <c r="EB339" i="1"/>
  <c r="DZ341" i="1"/>
  <c r="EB341" i="1"/>
  <c r="DX343" i="1"/>
  <c r="EB343" i="1"/>
  <c r="DZ79" i="1"/>
  <c r="DZ88" i="1"/>
  <c r="DZ96" i="1"/>
  <c r="DZ105" i="1"/>
  <c r="DZ114" i="1"/>
  <c r="DZ123" i="1"/>
  <c r="DZ133" i="1"/>
  <c r="DZ141" i="1"/>
  <c r="DZ150" i="1"/>
  <c r="DZ164" i="1"/>
  <c r="DZ182" i="1"/>
  <c r="DZ246" i="1"/>
  <c r="DZ263" i="1"/>
  <c r="DZ281" i="1"/>
  <c r="DZ299" i="1"/>
  <c r="DZ317" i="1"/>
  <c r="DZ335" i="1"/>
  <c r="EB20" i="1"/>
  <c r="EB24" i="1"/>
  <c r="EB28" i="1"/>
  <c r="EB33" i="1"/>
  <c r="EB37" i="1"/>
  <c r="EB42" i="1"/>
  <c r="EB46" i="1"/>
  <c r="EB50" i="1"/>
  <c r="EB56" i="1"/>
  <c r="EB60" i="1"/>
  <c r="EB66" i="1"/>
  <c r="EB70" i="1"/>
  <c r="EB74" i="1"/>
  <c r="EB79" i="1"/>
  <c r="EB10" i="1"/>
  <c r="EB12" i="1"/>
  <c r="EB14" i="1"/>
  <c r="EB16" i="1"/>
  <c r="EB18" i="1"/>
  <c r="EB190" i="1"/>
  <c r="EB194" i="1"/>
  <c r="EB198" i="1"/>
  <c r="EB203" i="1"/>
  <c r="EB207" i="1"/>
  <c r="EB212" i="1"/>
  <c r="EB216" i="1"/>
  <c r="EB220" i="1"/>
  <c r="EB225" i="1"/>
  <c r="EB229" i="1"/>
  <c r="DX230" i="1"/>
  <c r="DZ230" i="1"/>
  <c r="DX228" i="1"/>
  <c r="DZ228" i="1"/>
  <c r="DX226" i="1"/>
  <c r="DZ226" i="1"/>
  <c r="DX224" i="1"/>
  <c r="DZ224" i="1"/>
  <c r="DX222" i="1"/>
  <c r="DZ222" i="1"/>
  <c r="DX219" i="1"/>
  <c r="DZ219" i="1"/>
  <c r="DX217" i="1"/>
  <c r="DZ217" i="1"/>
  <c r="DX215" i="1"/>
  <c r="DZ215" i="1"/>
  <c r="DX213" i="1"/>
  <c r="DZ213" i="1"/>
  <c r="DX211" i="1"/>
  <c r="DZ211" i="1"/>
  <c r="DX208" i="1"/>
  <c r="DZ208" i="1"/>
  <c r="DX206" i="1"/>
  <c r="DZ206" i="1"/>
  <c r="DX204" i="1"/>
  <c r="DZ204" i="1"/>
  <c r="DX202" i="1"/>
  <c r="DZ202" i="1"/>
  <c r="DX200" i="1"/>
  <c r="DZ200" i="1"/>
  <c r="DX197" i="1"/>
  <c r="DZ197" i="1"/>
  <c r="DX195" i="1"/>
  <c r="DZ195" i="1"/>
  <c r="DX193" i="1"/>
  <c r="DZ193" i="1"/>
  <c r="DX191" i="1"/>
  <c r="DZ191" i="1"/>
  <c r="DX189" i="1"/>
  <c r="DZ189" i="1"/>
  <c r="DX13" i="1"/>
  <c r="DX17" i="1"/>
  <c r="DX196" i="1"/>
  <c r="DX205" i="1"/>
  <c r="DX214" i="1"/>
  <c r="DX223" i="1"/>
  <c r="DX231" i="1"/>
  <c r="DZ11" i="1"/>
  <c r="DZ13" i="1"/>
  <c r="DZ15" i="1"/>
  <c r="DZ17" i="1"/>
  <c r="DZ20" i="1"/>
  <c r="DZ24" i="1"/>
  <c r="DZ28" i="1"/>
  <c r="DZ33" i="1"/>
  <c r="DZ37" i="1"/>
  <c r="DZ42" i="1"/>
  <c r="DZ46" i="1"/>
  <c r="DZ50" i="1"/>
  <c r="DZ56" i="1"/>
  <c r="DZ60" i="1"/>
  <c r="DZ62" i="1"/>
  <c r="DZ66" i="1"/>
  <c r="DZ68" i="1"/>
  <c r="DZ70" i="1"/>
  <c r="DZ72" i="1"/>
  <c r="DZ74" i="1"/>
  <c r="DZ192" i="1"/>
  <c r="DZ196" i="1"/>
  <c r="DZ201" i="1"/>
  <c r="DZ205" i="1"/>
  <c r="DZ209" i="1"/>
  <c r="DZ214" i="1"/>
  <c r="DZ218" i="1"/>
  <c r="DZ223" i="1"/>
  <c r="DZ227" i="1"/>
  <c r="DZ231" i="1"/>
  <c r="DX179" i="1"/>
  <c r="DZ179" i="1"/>
  <c r="DX181" i="1"/>
  <c r="DZ181" i="1"/>
  <c r="DX185" i="1"/>
  <c r="DZ185" i="1"/>
  <c r="DX234" i="1"/>
  <c r="DZ234" i="1"/>
  <c r="DX236" i="1"/>
  <c r="DZ236" i="1"/>
  <c r="DX238" i="1"/>
  <c r="DZ238" i="1"/>
  <c r="DX240" i="1"/>
  <c r="DZ240" i="1"/>
  <c r="DX242" i="1"/>
  <c r="DZ242" i="1"/>
  <c r="DX245" i="1"/>
  <c r="DZ245" i="1"/>
  <c r="DX247" i="1"/>
  <c r="DZ247" i="1"/>
  <c r="DX249" i="1"/>
  <c r="DZ249" i="1"/>
  <c r="DX251" i="1"/>
  <c r="DZ251" i="1"/>
  <c r="DX253" i="1"/>
  <c r="DZ253" i="1"/>
  <c r="DX256" i="1"/>
  <c r="DZ256" i="1"/>
  <c r="DX258" i="1"/>
  <c r="DZ258" i="1"/>
  <c r="DX260" i="1"/>
  <c r="DZ260" i="1"/>
  <c r="DX262" i="1"/>
  <c r="DZ262" i="1"/>
  <c r="DX264" i="1"/>
  <c r="DZ264" i="1"/>
  <c r="DX267" i="1"/>
  <c r="DZ267" i="1"/>
  <c r="DX269" i="1"/>
  <c r="DZ269" i="1"/>
  <c r="DX271" i="1"/>
  <c r="DZ271" i="1"/>
  <c r="DX273" i="1"/>
  <c r="DZ273" i="1"/>
  <c r="DX275" i="1"/>
  <c r="DZ275" i="1"/>
  <c r="DX278" i="1"/>
  <c r="DZ278" i="1"/>
  <c r="DX280" i="1"/>
  <c r="DZ280" i="1"/>
  <c r="DX282" i="1"/>
  <c r="DZ282" i="1"/>
  <c r="DX284" i="1"/>
  <c r="DZ284" i="1"/>
  <c r="DX286" i="1"/>
  <c r="DZ286" i="1"/>
  <c r="DX290" i="1"/>
  <c r="DZ290" i="1"/>
  <c r="DX292" i="1"/>
  <c r="DZ292" i="1"/>
  <c r="DX294" i="1"/>
  <c r="DZ294" i="1"/>
  <c r="DX296" i="1"/>
  <c r="DZ296" i="1"/>
  <c r="DX298" i="1"/>
  <c r="DZ298" i="1"/>
  <c r="DX301" i="1"/>
  <c r="DZ301" i="1"/>
  <c r="DX303" i="1"/>
  <c r="DZ303" i="1"/>
  <c r="DX305" i="1"/>
  <c r="DZ305" i="1"/>
  <c r="DX307" i="1"/>
  <c r="DZ307" i="1"/>
  <c r="DX309" i="1"/>
  <c r="DZ309" i="1"/>
  <c r="DX312" i="1"/>
  <c r="DZ312" i="1"/>
  <c r="DX314" i="1"/>
  <c r="DZ314" i="1"/>
  <c r="DX316" i="1"/>
  <c r="DZ316" i="1"/>
  <c r="DX318" i="1"/>
  <c r="DZ318" i="1"/>
  <c r="DX320" i="1"/>
  <c r="DZ320" i="1"/>
  <c r="DX323" i="1"/>
  <c r="DZ323" i="1"/>
  <c r="DX325" i="1"/>
  <c r="DZ325" i="1"/>
  <c r="DX327" i="1"/>
  <c r="DZ327" i="1"/>
  <c r="DX329" i="1"/>
  <c r="DZ329" i="1"/>
  <c r="DX331" i="1"/>
  <c r="DZ331" i="1"/>
  <c r="DX334" i="1"/>
  <c r="DZ334" i="1"/>
  <c r="DX336" i="1"/>
  <c r="DZ336" i="1"/>
  <c r="DX338" i="1"/>
  <c r="DZ338" i="1"/>
  <c r="DX340" i="1"/>
  <c r="DZ340" i="1"/>
  <c r="DX342" i="1"/>
  <c r="DZ342" i="1"/>
  <c r="DX11" i="1"/>
  <c r="DX15" i="1"/>
  <c r="DX192" i="1"/>
  <c r="DX201" i="1"/>
  <c r="DX209" i="1"/>
  <c r="DX218" i="1"/>
  <c r="DX227" i="1"/>
  <c r="DZ10" i="1"/>
  <c r="DZ12" i="1"/>
  <c r="DZ14" i="1"/>
  <c r="DZ16" i="1"/>
  <c r="DZ18" i="1"/>
  <c r="DZ190" i="1"/>
  <c r="DZ194" i="1"/>
  <c r="DZ198" i="1"/>
  <c r="DZ203" i="1"/>
  <c r="DZ207" i="1"/>
  <c r="DZ212" i="1"/>
  <c r="DZ216" i="1"/>
  <c r="DZ220" i="1"/>
  <c r="DZ225" i="1"/>
  <c r="DZ229" i="1"/>
  <c r="DN9" i="1"/>
  <c r="DV9" i="1"/>
  <c r="DN22" i="1"/>
  <c r="DV22" i="1"/>
  <c r="DN23" i="1"/>
  <c r="DX23" i="1"/>
  <c r="DN25" i="1"/>
  <c r="DX25" i="1"/>
  <c r="DN31" i="1"/>
  <c r="DV31" i="1"/>
  <c r="DN21" i="1"/>
  <c r="DX21" i="1"/>
  <c r="DN26" i="1"/>
  <c r="DV26" i="1"/>
  <c r="DN27" i="1"/>
  <c r="DX27" i="1"/>
  <c r="DN29" i="1"/>
  <c r="DX29" i="1"/>
  <c r="DN32" i="1"/>
  <c r="DX32" i="1"/>
  <c r="DN34" i="1"/>
  <c r="DX34" i="1"/>
  <c r="DN35" i="1"/>
  <c r="DV35" i="1"/>
  <c r="DN36" i="1"/>
  <c r="DX36" i="1"/>
  <c r="DN38" i="1"/>
  <c r="DX38" i="1"/>
  <c r="DN39" i="1"/>
  <c r="DV39" i="1"/>
  <c r="DN40" i="1"/>
  <c r="DX40" i="1"/>
  <c r="DN43" i="1"/>
  <c r="DX43" i="1"/>
  <c r="DN44" i="1"/>
  <c r="DV44" i="1"/>
  <c r="DN45" i="1"/>
  <c r="DX45" i="1"/>
  <c r="DN47" i="1"/>
  <c r="DX47" i="1"/>
  <c r="DN48" i="1"/>
  <c r="DV48" i="1"/>
  <c r="DN49" i="1"/>
  <c r="DX49" i="1"/>
  <c r="DN51" i="1"/>
  <c r="DX51" i="1"/>
  <c r="DN54" i="1"/>
  <c r="DV54" i="1"/>
  <c r="DV55" i="1"/>
  <c r="DX55" i="1"/>
  <c r="DV57" i="1"/>
  <c r="DX57" i="1"/>
  <c r="DN58" i="1"/>
  <c r="DV58" i="1"/>
  <c r="DV59" i="1"/>
  <c r="DX59" i="1"/>
  <c r="DV61" i="1"/>
  <c r="DX61" i="1"/>
  <c r="DV63" i="1"/>
  <c r="DX63" i="1"/>
  <c r="DV67" i="1"/>
  <c r="DX67" i="1"/>
  <c r="DV69" i="1"/>
  <c r="DX69" i="1"/>
  <c r="DV71" i="1"/>
  <c r="DX71" i="1"/>
  <c r="DV73" i="1"/>
  <c r="DX73" i="1"/>
  <c r="DV75" i="1"/>
  <c r="DX75" i="1"/>
  <c r="DV78" i="1"/>
  <c r="DX78" i="1"/>
  <c r="DV80" i="1"/>
  <c r="DX80" i="1"/>
  <c r="DV82" i="1"/>
  <c r="DX82" i="1"/>
  <c r="DV84" i="1"/>
  <c r="DX84" i="1"/>
  <c r="DV86" i="1"/>
  <c r="DX86" i="1"/>
  <c r="DV89" i="1"/>
  <c r="DX89" i="1"/>
  <c r="DV91" i="1"/>
  <c r="DX91" i="1"/>
  <c r="DV93" i="1"/>
  <c r="DX93" i="1"/>
  <c r="DV95" i="1"/>
  <c r="DX95" i="1"/>
  <c r="DV97" i="1"/>
  <c r="DX97" i="1"/>
  <c r="DV100" i="1"/>
  <c r="DX100" i="1"/>
  <c r="DV102" i="1"/>
  <c r="DX102" i="1"/>
  <c r="DV104" i="1"/>
  <c r="DX104" i="1"/>
  <c r="DV106" i="1"/>
  <c r="DX106" i="1"/>
  <c r="DV108" i="1"/>
  <c r="DX108" i="1"/>
  <c r="DV111" i="1"/>
  <c r="DX111" i="1"/>
  <c r="DV113" i="1"/>
  <c r="DX113" i="1"/>
  <c r="DV115" i="1"/>
  <c r="DX115" i="1"/>
  <c r="DV117" i="1"/>
  <c r="DX117" i="1"/>
  <c r="DV119" i="1"/>
  <c r="DX119" i="1"/>
  <c r="DV122" i="1"/>
  <c r="DX122" i="1"/>
  <c r="DV124" i="1"/>
  <c r="DX124" i="1"/>
  <c r="DV126" i="1"/>
  <c r="DX126" i="1"/>
  <c r="DV128" i="1"/>
  <c r="DX128" i="1"/>
  <c r="DV130" i="1"/>
  <c r="DX130" i="1"/>
  <c r="DV134" i="1"/>
  <c r="DX134" i="1"/>
  <c r="DV136" i="1"/>
  <c r="DX136" i="1"/>
  <c r="DV138" i="1"/>
  <c r="DX138" i="1"/>
  <c r="DV140" i="1"/>
  <c r="DX140" i="1"/>
  <c r="DV142" i="1"/>
  <c r="DX142" i="1"/>
  <c r="DV145" i="1"/>
  <c r="DX145" i="1"/>
  <c r="DV147" i="1"/>
  <c r="DX147" i="1"/>
  <c r="DV149" i="1"/>
  <c r="DX149" i="1"/>
  <c r="DV151" i="1"/>
  <c r="DX151" i="1"/>
  <c r="DV153" i="1"/>
  <c r="DX153" i="1"/>
  <c r="DV155" i="1"/>
  <c r="DX155" i="1"/>
  <c r="DV157" i="1"/>
  <c r="DX157" i="1"/>
  <c r="DV158" i="1"/>
  <c r="DX158" i="1"/>
  <c r="DV159" i="1"/>
  <c r="DX159" i="1"/>
  <c r="DT160" i="1"/>
  <c r="DV160" i="1"/>
  <c r="DV161" i="1"/>
  <c r="DX161" i="1"/>
  <c r="DV162" i="1"/>
  <c r="DX162" i="1"/>
  <c r="DV163" i="1"/>
  <c r="DX163" i="1"/>
  <c r="DV166" i="1"/>
  <c r="DX166" i="1"/>
  <c r="DV167" i="1"/>
  <c r="DX167" i="1"/>
  <c r="DV168" i="1"/>
  <c r="DX168" i="1"/>
  <c r="DT169" i="1"/>
  <c r="DV169" i="1"/>
  <c r="DV170" i="1"/>
  <c r="DX170" i="1"/>
  <c r="DV171" i="1"/>
  <c r="DX171" i="1"/>
  <c r="DV172" i="1"/>
  <c r="DX172" i="1"/>
  <c r="DV174" i="1"/>
  <c r="DX174" i="1"/>
  <c r="DV175" i="1"/>
  <c r="DX175" i="1"/>
  <c r="DV177" i="1"/>
  <c r="DX177" i="1"/>
  <c r="DT178" i="1"/>
  <c r="DV178" i="1"/>
  <c r="DV180" i="1"/>
  <c r="DX180" i="1"/>
  <c r="DV183" i="1"/>
  <c r="DX183" i="1"/>
  <c r="DV184" i="1"/>
  <c r="DX184" i="1"/>
  <c r="DT186" i="1"/>
  <c r="DV186" i="1"/>
  <c r="DV235" i="1"/>
  <c r="DX235" i="1"/>
  <c r="DV239" i="1"/>
  <c r="DX239" i="1"/>
  <c r="DT241" i="1"/>
  <c r="DV241" i="1"/>
  <c r="DV243" i="1"/>
  <c r="DX243" i="1"/>
  <c r="DV248" i="1"/>
  <c r="DX248" i="1"/>
  <c r="DT250" i="1"/>
  <c r="DV250" i="1"/>
  <c r="DV252" i="1"/>
  <c r="DX252" i="1"/>
  <c r="DV257" i="1"/>
  <c r="DX257" i="1"/>
  <c r="DV261" i="1"/>
  <c r="DX261" i="1"/>
  <c r="DV265" i="1"/>
  <c r="DX265" i="1"/>
  <c r="DV270" i="1"/>
  <c r="DX270" i="1"/>
  <c r="DV274" i="1"/>
  <c r="DX274" i="1"/>
  <c r="DV276" i="1"/>
  <c r="DX276" i="1"/>
  <c r="DV279" i="1"/>
  <c r="DX279" i="1"/>
  <c r="DV283" i="1"/>
  <c r="DX283" i="1"/>
  <c r="DV285" i="1"/>
  <c r="DX285" i="1"/>
  <c r="DV287" i="1"/>
  <c r="DX287" i="1"/>
  <c r="DV293" i="1"/>
  <c r="DX293" i="1"/>
  <c r="DV295" i="1"/>
  <c r="DX295" i="1"/>
  <c r="DV297" i="1"/>
  <c r="DX297" i="1"/>
  <c r="DV302" i="1"/>
  <c r="DX302" i="1"/>
  <c r="DV304" i="1"/>
  <c r="DX304" i="1"/>
  <c r="DV306" i="1"/>
  <c r="DX306" i="1"/>
  <c r="DV310" i="1"/>
  <c r="DX310" i="1"/>
  <c r="DV313" i="1"/>
  <c r="DX313" i="1"/>
  <c r="DV315" i="1"/>
  <c r="DX315" i="1"/>
  <c r="DV319" i="1"/>
  <c r="DX319" i="1"/>
  <c r="DV321" i="1"/>
  <c r="DX321" i="1"/>
  <c r="DV324" i="1"/>
  <c r="DX324" i="1"/>
  <c r="DV328" i="1"/>
  <c r="DX328" i="1"/>
  <c r="DV330" i="1"/>
  <c r="DX330" i="1"/>
  <c r="DV332" i="1"/>
  <c r="DX332" i="1"/>
  <c r="DV337" i="1"/>
  <c r="DX337" i="1"/>
  <c r="DV339" i="1"/>
  <c r="DX339" i="1"/>
  <c r="DV341" i="1"/>
  <c r="DX341" i="1"/>
  <c r="DV24" i="1"/>
  <c r="DV33" i="1"/>
  <c r="DV42" i="1"/>
  <c r="DV50" i="1"/>
  <c r="DV60" i="1"/>
  <c r="DV70" i="1"/>
  <c r="DV79" i="1"/>
  <c r="DV88" i="1"/>
  <c r="DV96" i="1"/>
  <c r="DV105" i="1"/>
  <c r="DV114" i="1"/>
  <c r="DV123" i="1"/>
  <c r="DV133" i="1"/>
  <c r="DV141" i="1"/>
  <c r="DV150" i="1"/>
  <c r="DV164" i="1"/>
  <c r="DV182" i="1"/>
  <c r="DV246" i="1"/>
  <c r="DV263" i="1"/>
  <c r="DV281" i="1"/>
  <c r="DV299" i="1"/>
  <c r="DV317" i="1"/>
  <c r="DV335" i="1"/>
  <c r="DX20" i="1"/>
  <c r="DX24" i="1"/>
  <c r="DX28" i="1"/>
  <c r="DX33" i="1"/>
  <c r="DX37" i="1"/>
  <c r="DX42" i="1"/>
  <c r="DX46" i="1"/>
  <c r="DX50" i="1"/>
  <c r="DX56" i="1"/>
  <c r="DX66" i="1"/>
  <c r="DX74" i="1"/>
  <c r="DX83" i="1"/>
  <c r="DX92" i="1"/>
  <c r="DX101" i="1"/>
  <c r="DX110" i="1"/>
  <c r="DX118" i="1"/>
  <c r="DX127" i="1"/>
  <c r="DX137" i="1"/>
  <c r="DX146" i="1"/>
  <c r="DX156" i="1"/>
  <c r="DX173" i="1"/>
  <c r="DX237" i="1"/>
  <c r="DX254" i="1"/>
  <c r="DX272" i="1"/>
  <c r="DV20" i="1"/>
  <c r="DV28" i="1"/>
  <c r="DV37" i="1"/>
  <c r="DV46" i="1"/>
  <c r="DV56" i="1"/>
  <c r="DV254" i="1"/>
  <c r="DV291" i="1"/>
  <c r="DV308" i="1"/>
  <c r="DV326" i="1"/>
  <c r="DV343" i="1"/>
  <c r="DX9" i="1"/>
  <c r="DX22" i="1"/>
  <c r="DX26" i="1"/>
  <c r="DX31" i="1"/>
  <c r="DX35" i="1"/>
  <c r="DX39" i="1"/>
  <c r="DX44" i="1"/>
  <c r="DX48" i="1"/>
  <c r="DX54" i="1"/>
  <c r="DX58" i="1"/>
  <c r="DX62" i="1"/>
  <c r="DX68" i="1"/>
  <c r="DX72" i="1"/>
  <c r="DX77" i="1"/>
  <c r="DX81" i="1"/>
  <c r="DX85" i="1"/>
  <c r="DX90" i="1"/>
  <c r="DX94" i="1"/>
  <c r="DX99" i="1"/>
  <c r="DX103" i="1"/>
  <c r="DX107" i="1"/>
  <c r="DX112" i="1"/>
  <c r="DX116" i="1"/>
  <c r="DX121" i="1"/>
  <c r="DX125" i="1"/>
  <c r="DX129" i="1"/>
  <c r="DX135" i="1"/>
  <c r="DX139" i="1"/>
  <c r="DX144" i="1"/>
  <c r="DX148" i="1"/>
  <c r="DX152" i="1"/>
  <c r="DX160" i="1"/>
  <c r="DX169" i="1"/>
  <c r="DX178" i="1"/>
  <c r="DX186" i="1"/>
  <c r="DX241" i="1"/>
  <c r="DX250" i="1"/>
  <c r="DX259" i="1"/>
  <c r="DX268" i="1"/>
  <c r="DX10" i="1"/>
  <c r="DX12" i="1"/>
  <c r="DX14" i="1"/>
  <c r="DX16" i="1"/>
  <c r="DX18" i="1"/>
  <c r="DX190" i="1"/>
  <c r="DX194" i="1"/>
  <c r="DX198" i="1"/>
  <c r="DX203" i="1"/>
  <c r="DX207" i="1"/>
  <c r="DX212" i="1"/>
  <c r="DX216" i="1"/>
  <c r="DX220" i="1"/>
  <c r="DX225" i="1"/>
  <c r="DX229" i="1"/>
  <c r="DT197" i="1"/>
  <c r="DV197" i="1"/>
  <c r="DT191" i="1"/>
  <c r="DV191" i="1"/>
  <c r="DT230" i="1"/>
  <c r="DV230" i="1"/>
  <c r="DT228" i="1"/>
  <c r="DV228" i="1"/>
  <c r="DT226" i="1"/>
  <c r="DV226" i="1"/>
  <c r="DT224" i="1"/>
  <c r="DV224" i="1"/>
  <c r="DT222" i="1"/>
  <c r="DV222" i="1"/>
  <c r="DT219" i="1"/>
  <c r="DV219" i="1"/>
  <c r="DT217" i="1"/>
  <c r="DV217" i="1"/>
  <c r="DT215" i="1"/>
  <c r="DV215" i="1"/>
  <c r="DT213" i="1"/>
  <c r="DV213" i="1"/>
  <c r="DT211" i="1"/>
  <c r="DV211" i="1"/>
  <c r="DT208" i="1"/>
  <c r="DV208" i="1"/>
  <c r="DT206" i="1"/>
  <c r="DV206" i="1"/>
  <c r="DT204" i="1"/>
  <c r="DV204" i="1"/>
  <c r="DT202" i="1"/>
  <c r="DV202" i="1"/>
  <c r="DT200" i="1"/>
  <c r="DV200" i="1"/>
  <c r="DT195" i="1"/>
  <c r="DV195" i="1"/>
  <c r="DT193" i="1"/>
  <c r="DV193" i="1"/>
  <c r="DT189" i="1"/>
  <c r="DV189" i="1"/>
  <c r="DV11" i="1"/>
  <c r="DV13" i="1"/>
  <c r="DV15" i="1"/>
  <c r="DV17" i="1"/>
  <c r="DT179" i="1"/>
  <c r="DV179" i="1"/>
  <c r="DT181" i="1"/>
  <c r="DV181" i="1"/>
  <c r="DT185" i="1"/>
  <c r="DV185" i="1"/>
  <c r="DT234" i="1"/>
  <c r="DV234" i="1"/>
  <c r="DT236" i="1"/>
  <c r="DV236" i="1"/>
  <c r="DT238" i="1"/>
  <c r="DV238" i="1"/>
  <c r="DT240" i="1"/>
  <c r="DV240" i="1"/>
  <c r="DT242" i="1"/>
  <c r="DV242" i="1"/>
  <c r="DT245" i="1"/>
  <c r="DV245" i="1"/>
  <c r="DT247" i="1"/>
  <c r="DV247" i="1"/>
  <c r="DT249" i="1"/>
  <c r="DV249" i="1"/>
  <c r="DT251" i="1"/>
  <c r="DV251" i="1"/>
  <c r="DT253" i="1"/>
  <c r="DV253" i="1"/>
  <c r="DT256" i="1"/>
  <c r="DV256" i="1"/>
  <c r="DT258" i="1"/>
  <c r="DV258" i="1"/>
  <c r="DT260" i="1"/>
  <c r="DV260" i="1"/>
  <c r="DT262" i="1"/>
  <c r="DV262" i="1"/>
  <c r="DT264" i="1"/>
  <c r="DV264" i="1"/>
  <c r="DT267" i="1"/>
  <c r="DV267" i="1"/>
  <c r="DT269" i="1"/>
  <c r="DV269" i="1"/>
  <c r="DT271" i="1"/>
  <c r="DV271" i="1"/>
  <c r="DT273" i="1"/>
  <c r="DV273" i="1"/>
  <c r="DT275" i="1"/>
  <c r="DV275" i="1"/>
  <c r="DT278" i="1"/>
  <c r="DV278" i="1"/>
  <c r="DT280" i="1"/>
  <c r="DV280" i="1"/>
  <c r="DT282" i="1"/>
  <c r="DV282" i="1"/>
  <c r="DT284" i="1"/>
  <c r="DV284" i="1"/>
  <c r="DT286" i="1"/>
  <c r="DV286" i="1"/>
  <c r="DT290" i="1"/>
  <c r="DV290" i="1"/>
  <c r="DT292" i="1"/>
  <c r="DV292" i="1"/>
  <c r="DT294" i="1"/>
  <c r="DV294" i="1"/>
  <c r="DT296" i="1"/>
  <c r="DV296" i="1"/>
  <c r="DT298" i="1"/>
  <c r="DV298" i="1"/>
  <c r="DT301" i="1"/>
  <c r="DV301" i="1"/>
  <c r="DT303" i="1"/>
  <c r="DV303" i="1"/>
  <c r="DT305" i="1"/>
  <c r="DV305" i="1"/>
  <c r="DT307" i="1"/>
  <c r="DV307" i="1"/>
  <c r="DT309" i="1"/>
  <c r="DV309" i="1"/>
  <c r="DT312" i="1"/>
  <c r="DV312" i="1"/>
  <c r="DT314" i="1"/>
  <c r="DV314" i="1"/>
  <c r="DT316" i="1"/>
  <c r="DV316" i="1"/>
  <c r="DT318" i="1"/>
  <c r="DV318" i="1"/>
  <c r="DT320" i="1"/>
  <c r="DV320" i="1"/>
  <c r="DT323" i="1"/>
  <c r="DV323" i="1"/>
  <c r="DT325" i="1"/>
  <c r="DV325" i="1"/>
  <c r="DT327" i="1"/>
  <c r="DV327" i="1"/>
  <c r="DT329" i="1"/>
  <c r="DV329" i="1"/>
  <c r="DT331" i="1"/>
  <c r="DV331" i="1"/>
  <c r="DT334" i="1"/>
  <c r="DV334" i="1"/>
  <c r="DT336" i="1"/>
  <c r="DV336" i="1"/>
  <c r="DT338" i="1"/>
  <c r="DV338" i="1"/>
  <c r="DT340" i="1"/>
  <c r="DV340" i="1"/>
  <c r="DT342" i="1"/>
  <c r="DV342" i="1"/>
  <c r="DV10" i="1"/>
  <c r="DV12" i="1"/>
  <c r="DV14" i="1"/>
  <c r="DV16" i="1"/>
  <c r="DV18" i="1"/>
  <c r="DV21" i="1"/>
  <c r="DV23" i="1"/>
  <c r="DV25" i="1"/>
  <c r="DV27" i="1"/>
  <c r="DV29" i="1"/>
  <c r="DV32" i="1"/>
  <c r="DV34" i="1"/>
  <c r="DV36" i="1"/>
  <c r="DV38" i="1"/>
  <c r="DV40" i="1"/>
  <c r="DV43" i="1"/>
  <c r="DV45" i="1"/>
  <c r="DV47" i="1"/>
  <c r="DV49" i="1"/>
  <c r="DV51" i="1"/>
  <c r="DN55" i="1"/>
  <c r="DT55" i="1"/>
  <c r="DN57" i="1"/>
  <c r="DT57" i="1"/>
  <c r="DN59" i="1"/>
  <c r="DT59" i="1"/>
  <c r="DN60" i="1"/>
  <c r="DT60" i="1"/>
  <c r="DN61" i="1"/>
  <c r="DT61" i="1"/>
  <c r="DN62" i="1"/>
  <c r="DT62" i="1"/>
  <c r="DN63" i="1"/>
  <c r="DT63" i="1"/>
  <c r="DN66" i="1"/>
  <c r="DT66" i="1"/>
  <c r="DN67" i="1"/>
  <c r="DT67" i="1"/>
  <c r="DN68" i="1"/>
  <c r="DT68" i="1"/>
  <c r="DN69" i="1"/>
  <c r="DT69" i="1"/>
  <c r="DN70" i="1"/>
  <c r="DT70" i="1"/>
  <c r="DN71" i="1"/>
  <c r="DT71" i="1"/>
  <c r="DN72" i="1"/>
  <c r="DT72" i="1"/>
  <c r="DN73" i="1"/>
  <c r="DT73" i="1"/>
  <c r="DN74" i="1"/>
  <c r="DT74" i="1"/>
  <c r="DN75" i="1"/>
  <c r="DT75" i="1"/>
  <c r="DN77" i="1"/>
  <c r="DT77" i="1"/>
  <c r="DN78" i="1"/>
  <c r="DT78" i="1"/>
  <c r="DN79" i="1"/>
  <c r="DT79" i="1"/>
  <c r="DN80" i="1"/>
  <c r="DT80" i="1"/>
  <c r="DN81" i="1"/>
  <c r="DT81" i="1"/>
  <c r="DN82" i="1"/>
  <c r="DT82" i="1"/>
  <c r="DN83" i="1"/>
  <c r="DT83" i="1"/>
  <c r="DN84" i="1"/>
  <c r="DT84" i="1"/>
  <c r="DN85" i="1"/>
  <c r="DT85" i="1"/>
  <c r="DN86" i="1"/>
  <c r="DT86" i="1"/>
  <c r="DN88" i="1"/>
  <c r="DT88" i="1"/>
  <c r="DN89" i="1"/>
  <c r="DT89" i="1"/>
  <c r="DN90" i="1"/>
  <c r="DT90" i="1"/>
  <c r="DN91" i="1"/>
  <c r="DT91" i="1"/>
  <c r="DN92" i="1"/>
  <c r="DT92" i="1"/>
  <c r="DN93" i="1"/>
  <c r="DT93" i="1"/>
  <c r="DN94" i="1"/>
  <c r="DT94" i="1"/>
  <c r="DN95" i="1"/>
  <c r="DT95" i="1"/>
  <c r="DN96" i="1"/>
  <c r="DT96" i="1"/>
  <c r="DN97" i="1"/>
  <c r="DT97" i="1"/>
  <c r="DN99" i="1"/>
  <c r="DT99" i="1"/>
  <c r="DN100" i="1"/>
  <c r="DT100" i="1"/>
  <c r="DN101" i="1"/>
  <c r="DT101" i="1"/>
  <c r="DN102" i="1"/>
  <c r="DT102" i="1"/>
  <c r="DN103" i="1"/>
  <c r="DT103" i="1"/>
  <c r="DN104" i="1"/>
  <c r="DT104" i="1"/>
  <c r="DN105" i="1"/>
  <c r="DT105" i="1"/>
  <c r="DN106" i="1"/>
  <c r="DT106" i="1"/>
  <c r="DN107" i="1"/>
  <c r="DT107" i="1"/>
  <c r="DN108" i="1"/>
  <c r="DT108" i="1"/>
  <c r="DN110" i="1"/>
  <c r="DT110" i="1"/>
  <c r="DN111" i="1"/>
  <c r="DT111" i="1"/>
  <c r="DN112" i="1"/>
  <c r="DT112" i="1"/>
  <c r="DN113" i="1"/>
  <c r="DT113" i="1"/>
  <c r="DN114" i="1"/>
  <c r="DT114" i="1"/>
  <c r="DN115" i="1"/>
  <c r="DT115" i="1"/>
  <c r="DN116" i="1"/>
  <c r="DT116" i="1"/>
  <c r="DN117" i="1"/>
  <c r="DT117" i="1"/>
  <c r="DN118" i="1"/>
  <c r="DT118" i="1"/>
  <c r="DN119" i="1"/>
  <c r="DT119" i="1"/>
  <c r="DN121" i="1"/>
  <c r="DT121" i="1"/>
  <c r="DN122" i="1"/>
  <c r="DT122" i="1"/>
  <c r="DN123" i="1"/>
  <c r="DT123" i="1"/>
  <c r="DN124" i="1"/>
  <c r="DT124" i="1"/>
  <c r="DL125" i="1"/>
  <c r="DT125" i="1"/>
  <c r="DN126" i="1"/>
  <c r="DT126" i="1"/>
  <c r="DN127" i="1"/>
  <c r="DT127" i="1"/>
  <c r="DN128" i="1"/>
  <c r="DT128" i="1"/>
  <c r="DL129" i="1"/>
  <c r="DT129" i="1"/>
  <c r="DN130" i="1"/>
  <c r="DT130" i="1"/>
  <c r="DN133" i="1"/>
  <c r="DT133" i="1"/>
  <c r="DN134" i="1"/>
  <c r="DT134" i="1"/>
  <c r="DL135" i="1"/>
  <c r="DT135" i="1"/>
  <c r="DN136" i="1"/>
  <c r="DT136" i="1"/>
  <c r="DN137" i="1"/>
  <c r="DT137" i="1"/>
  <c r="DN138" i="1"/>
  <c r="DT138" i="1"/>
  <c r="DL139" i="1"/>
  <c r="DT139" i="1"/>
  <c r="DN140" i="1"/>
  <c r="DT140" i="1"/>
  <c r="DN141" i="1"/>
  <c r="DT141" i="1"/>
  <c r="DN142" i="1"/>
  <c r="DT142" i="1"/>
  <c r="DL144" i="1"/>
  <c r="DT144" i="1"/>
  <c r="DN145" i="1"/>
  <c r="DT145" i="1"/>
  <c r="DN146" i="1"/>
  <c r="DT146" i="1"/>
  <c r="DN147" i="1"/>
  <c r="DT147" i="1"/>
  <c r="DL148" i="1"/>
  <c r="DT148" i="1"/>
  <c r="DN149" i="1"/>
  <c r="DT149" i="1"/>
  <c r="DN150" i="1"/>
  <c r="DT150" i="1"/>
  <c r="DN151" i="1"/>
  <c r="DT151" i="1"/>
  <c r="DL152" i="1"/>
  <c r="DT152" i="1"/>
  <c r="DN153" i="1"/>
  <c r="DT153" i="1"/>
  <c r="DL155" i="1"/>
  <c r="DT155" i="1"/>
  <c r="DR156" i="1"/>
  <c r="DT156" i="1"/>
  <c r="DL157" i="1"/>
  <c r="DT157" i="1"/>
  <c r="DR158" i="1"/>
  <c r="DT158" i="1"/>
  <c r="DL159" i="1"/>
  <c r="DT159" i="1"/>
  <c r="DL161" i="1"/>
  <c r="DT161" i="1"/>
  <c r="DR162" i="1"/>
  <c r="DT162" i="1"/>
  <c r="DL163" i="1"/>
  <c r="DT163" i="1"/>
  <c r="DR164" i="1"/>
  <c r="DT164" i="1"/>
  <c r="DL166" i="1"/>
  <c r="DT166" i="1"/>
  <c r="DR167" i="1"/>
  <c r="DT167" i="1"/>
  <c r="DL168" i="1"/>
  <c r="DT168" i="1"/>
  <c r="DL170" i="1"/>
  <c r="DT170" i="1"/>
  <c r="DR171" i="1"/>
  <c r="DT171" i="1"/>
  <c r="DL172" i="1"/>
  <c r="DT172" i="1"/>
  <c r="DR173" i="1"/>
  <c r="DT173" i="1"/>
  <c r="DL174" i="1"/>
  <c r="DT174" i="1"/>
  <c r="DR175" i="1"/>
  <c r="DT175" i="1"/>
  <c r="DL177" i="1"/>
  <c r="DT177" i="1"/>
  <c r="DR180" i="1"/>
  <c r="DT180" i="1"/>
  <c r="DR182" i="1"/>
  <c r="DT182" i="1"/>
  <c r="DR183" i="1"/>
  <c r="DT183" i="1"/>
  <c r="DR184" i="1"/>
  <c r="DT184" i="1"/>
  <c r="DR235" i="1"/>
  <c r="DT235" i="1"/>
  <c r="DR237" i="1"/>
  <c r="DT237" i="1"/>
  <c r="DR239" i="1"/>
  <c r="DT239" i="1"/>
  <c r="DR243" i="1"/>
  <c r="DT243" i="1"/>
  <c r="DR246" i="1"/>
  <c r="DT246" i="1"/>
  <c r="DR248" i="1"/>
  <c r="DT248" i="1"/>
  <c r="DR252" i="1"/>
  <c r="DT252" i="1"/>
  <c r="DR257" i="1"/>
  <c r="DT257" i="1"/>
  <c r="DR259" i="1"/>
  <c r="DT259" i="1"/>
  <c r="DR261" i="1"/>
  <c r="DT261" i="1"/>
  <c r="DR263" i="1"/>
  <c r="DT263" i="1"/>
  <c r="DR265" i="1"/>
  <c r="DT265" i="1"/>
  <c r="DR268" i="1"/>
  <c r="DT268" i="1"/>
  <c r="DR270" i="1"/>
  <c r="DT270" i="1"/>
  <c r="DR272" i="1"/>
  <c r="DT272" i="1"/>
  <c r="DR274" i="1"/>
  <c r="DT274" i="1"/>
  <c r="DR276" i="1"/>
  <c r="DT276" i="1"/>
  <c r="DR279" i="1"/>
  <c r="DT279" i="1"/>
  <c r="DR281" i="1"/>
  <c r="DT281" i="1"/>
  <c r="DR283" i="1"/>
  <c r="DT283" i="1"/>
  <c r="DR285" i="1"/>
  <c r="DT285" i="1"/>
  <c r="DR287" i="1"/>
  <c r="DT287" i="1"/>
  <c r="DR291" i="1"/>
  <c r="DT291" i="1"/>
  <c r="DR293" i="1"/>
  <c r="DT293" i="1"/>
  <c r="DR295" i="1"/>
  <c r="DT295" i="1"/>
  <c r="DR297" i="1"/>
  <c r="DT297" i="1"/>
  <c r="DR299" i="1"/>
  <c r="DT299" i="1"/>
  <c r="DR302" i="1"/>
  <c r="DT302" i="1"/>
  <c r="DR304" i="1"/>
  <c r="DT304" i="1"/>
  <c r="DR306" i="1"/>
  <c r="DT306" i="1"/>
  <c r="DR308" i="1"/>
  <c r="DT308" i="1"/>
  <c r="DR310" i="1"/>
  <c r="DT310" i="1"/>
  <c r="DR313" i="1"/>
  <c r="DT313" i="1"/>
  <c r="DR315" i="1"/>
  <c r="DT315" i="1"/>
  <c r="DR317" i="1"/>
  <c r="DT317" i="1"/>
  <c r="DR319" i="1"/>
  <c r="DT319" i="1"/>
  <c r="DR321" i="1"/>
  <c r="DT321" i="1"/>
  <c r="DR324" i="1"/>
  <c r="DT324" i="1"/>
  <c r="DR326" i="1"/>
  <c r="DT326" i="1"/>
  <c r="DR328" i="1"/>
  <c r="DT328" i="1"/>
  <c r="DR330" i="1"/>
  <c r="DT330" i="1"/>
  <c r="DR332" i="1"/>
  <c r="DT332" i="1"/>
  <c r="DR335" i="1"/>
  <c r="DT335" i="1"/>
  <c r="DR337" i="1"/>
  <c r="DT337" i="1"/>
  <c r="DR339" i="1"/>
  <c r="DT339" i="1"/>
  <c r="DR341" i="1"/>
  <c r="DT341" i="1"/>
  <c r="DR343" i="1"/>
  <c r="DT343" i="1"/>
  <c r="DT9" i="1"/>
  <c r="DT11" i="1"/>
  <c r="DT13" i="1"/>
  <c r="DT15" i="1"/>
  <c r="DT17" i="1"/>
  <c r="DT20" i="1"/>
  <c r="DT22" i="1"/>
  <c r="DT24" i="1"/>
  <c r="DT26" i="1"/>
  <c r="DT28" i="1"/>
  <c r="DT31" i="1"/>
  <c r="DT33" i="1"/>
  <c r="DT35" i="1"/>
  <c r="DT37" i="1"/>
  <c r="DT39" i="1"/>
  <c r="DT42" i="1"/>
  <c r="DT44" i="1"/>
  <c r="DT46" i="1"/>
  <c r="DT48" i="1"/>
  <c r="DT50" i="1"/>
  <c r="DT54" i="1"/>
  <c r="DT58" i="1"/>
  <c r="DR231" i="1"/>
  <c r="DT231" i="1"/>
  <c r="DR229" i="1"/>
  <c r="DT229" i="1"/>
  <c r="DR227" i="1"/>
  <c r="DT227" i="1"/>
  <c r="DR225" i="1"/>
  <c r="DT225" i="1"/>
  <c r="DR223" i="1"/>
  <c r="DT223" i="1"/>
  <c r="DR220" i="1"/>
  <c r="DT220" i="1"/>
  <c r="DR218" i="1"/>
  <c r="DT218" i="1"/>
  <c r="DR216" i="1"/>
  <c r="DT216" i="1"/>
  <c r="DR214" i="1"/>
  <c r="DT214" i="1"/>
  <c r="DR212" i="1"/>
  <c r="DT212" i="1"/>
  <c r="DR209" i="1"/>
  <c r="DT209" i="1"/>
  <c r="DR207" i="1"/>
  <c r="DT207" i="1"/>
  <c r="DR205" i="1"/>
  <c r="DT205" i="1"/>
  <c r="DR203" i="1"/>
  <c r="DT203" i="1"/>
  <c r="DR201" i="1"/>
  <c r="DT201" i="1"/>
  <c r="DR198" i="1"/>
  <c r="DT198" i="1"/>
  <c r="DR196" i="1"/>
  <c r="DT196" i="1"/>
  <c r="DR194" i="1"/>
  <c r="DT194" i="1"/>
  <c r="DR192" i="1"/>
  <c r="DT192" i="1"/>
  <c r="DR190" i="1"/>
  <c r="DT190" i="1"/>
  <c r="DT10" i="1"/>
  <c r="DT12" i="1"/>
  <c r="DT14" i="1"/>
  <c r="DT16" i="1"/>
  <c r="DT18" i="1"/>
  <c r="DT21" i="1"/>
  <c r="DT23" i="1"/>
  <c r="DT25" i="1"/>
  <c r="DT27" i="1"/>
  <c r="DT29" i="1"/>
  <c r="DT32" i="1"/>
  <c r="DT34" i="1"/>
  <c r="DT36" i="1"/>
  <c r="DT38" i="1"/>
  <c r="DT40" i="1"/>
  <c r="DT43" i="1"/>
  <c r="DT45" i="1"/>
  <c r="DT47" i="1"/>
  <c r="DT49" i="1"/>
  <c r="DT51" i="1"/>
  <c r="DT56" i="1"/>
  <c r="DL179" i="1"/>
  <c r="DR179" i="1"/>
  <c r="DP185" i="1"/>
  <c r="DR185" i="1"/>
  <c r="DP234" i="1"/>
  <c r="DR234" i="1"/>
  <c r="DP238" i="1"/>
  <c r="DR238" i="1"/>
  <c r="DP240" i="1"/>
  <c r="DR240" i="1"/>
  <c r="DP245" i="1"/>
  <c r="DR245" i="1"/>
  <c r="DP250" i="1"/>
  <c r="DR250" i="1"/>
  <c r="DP254" i="1"/>
  <c r="DR254" i="1"/>
  <c r="DP256" i="1"/>
  <c r="DR256" i="1"/>
  <c r="DP262" i="1"/>
  <c r="DR262" i="1"/>
  <c r="DP264" i="1"/>
  <c r="DR264" i="1"/>
  <c r="DP267" i="1"/>
  <c r="DR267" i="1"/>
  <c r="DP269" i="1"/>
  <c r="DR269" i="1"/>
  <c r="DP271" i="1"/>
  <c r="DR271" i="1"/>
  <c r="DP273" i="1"/>
  <c r="DR273" i="1"/>
  <c r="DP275" i="1"/>
  <c r="DR275" i="1"/>
  <c r="DP278" i="1"/>
  <c r="DR278" i="1"/>
  <c r="DP230" i="1"/>
  <c r="DR230" i="1"/>
  <c r="DP228" i="1"/>
  <c r="DR228" i="1"/>
  <c r="DP226" i="1"/>
  <c r="DR226" i="1"/>
  <c r="DP224" i="1"/>
  <c r="DR224" i="1"/>
  <c r="DP222" i="1"/>
  <c r="DR222" i="1"/>
  <c r="DP219" i="1"/>
  <c r="DR219" i="1"/>
  <c r="DP217" i="1"/>
  <c r="DR217" i="1"/>
  <c r="DP215" i="1"/>
  <c r="DR215" i="1"/>
  <c r="DP213" i="1"/>
  <c r="DR213" i="1"/>
  <c r="DP211" i="1"/>
  <c r="DR211" i="1"/>
  <c r="DP208" i="1"/>
  <c r="DR208" i="1"/>
  <c r="DP206" i="1"/>
  <c r="DR206" i="1"/>
  <c r="DP204" i="1"/>
  <c r="DR204" i="1"/>
  <c r="DP202" i="1"/>
  <c r="DR202" i="1"/>
  <c r="DP200" i="1"/>
  <c r="DR200" i="1"/>
  <c r="DP197" i="1"/>
  <c r="DR197" i="1"/>
  <c r="DP195" i="1"/>
  <c r="DR195" i="1"/>
  <c r="DP193" i="1"/>
  <c r="DR193" i="1"/>
  <c r="DP191" i="1"/>
  <c r="DR191" i="1"/>
  <c r="DP189" i="1"/>
  <c r="DR189" i="1"/>
  <c r="DR9" i="1"/>
  <c r="DR11" i="1"/>
  <c r="DR13" i="1"/>
  <c r="DR15" i="1"/>
  <c r="DR17" i="1"/>
  <c r="DR20" i="1"/>
  <c r="DR22" i="1"/>
  <c r="DR24" i="1"/>
  <c r="DR26" i="1"/>
  <c r="DR28" i="1"/>
  <c r="DR31" i="1"/>
  <c r="DR33" i="1"/>
  <c r="DR35" i="1"/>
  <c r="DR37" i="1"/>
  <c r="DR39" i="1"/>
  <c r="DR42" i="1"/>
  <c r="DR44" i="1"/>
  <c r="DR46" i="1"/>
  <c r="DR48" i="1"/>
  <c r="DR50" i="1"/>
  <c r="DR54" i="1"/>
  <c r="DR56" i="1"/>
  <c r="DR58" i="1"/>
  <c r="DR60" i="1"/>
  <c r="DR62" i="1"/>
  <c r="DR66" i="1"/>
  <c r="DR68" i="1"/>
  <c r="DR70" i="1"/>
  <c r="DR72" i="1"/>
  <c r="DR74" i="1"/>
  <c r="DR77" i="1"/>
  <c r="DR79" i="1"/>
  <c r="DR81" i="1"/>
  <c r="DR83" i="1"/>
  <c r="DR85" i="1"/>
  <c r="DR88" i="1"/>
  <c r="DR90" i="1"/>
  <c r="DR92" i="1"/>
  <c r="DR94" i="1"/>
  <c r="DR96" i="1"/>
  <c r="DR99" i="1"/>
  <c r="DR101" i="1"/>
  <c r="DR103" i="1"/>
  <c r="DR105" i="1"/>
  <c r="DR107" i="1"/>
  <c r="DR110" i="1"/>
  <c r="DR112" i="1"/>
  <c r="DR114" i="1"/>
  <c r="DR116" i="1"/>
  <c r="DR118" i="1"/>
  <c r="DR121" i="1"/>
  <c r="DR123" i="1"/>
  <c r="DR125" i="1"/>
  <c r="DR127" i="1"/>
  <c r="DR129" i="1"/>
  <c r="DR133" i="1"/>
  <c r="DR135" i="1"/>
  <c r="DR137" i="1"/>
  <c r="DR139" i="1"/>
  <c r="DR141" i="1"/>
  <c r="DR144" i="1"/>
  <c r="DR146" i="1"/>
  <c r="DR148" i="1"/>
  <c r="DR150" i="1"/>
  <c r="DR152" i="1"/>
  <c r="DR155" i="1"/>
  <c r="DR159" i="1"/>
  <c r="DR163" i="1"/>
  <c r="DR168" i="1"/>
  <c r="DR172" i="1"/>
  <c r="DR177" i="1"/>
  <c r="DP160" i="1"/>
  <c r="DR160" i="1"/>
  <c r="DP169" i="1"/>
  <c r="DR169" i="1"/>
  <c r="DP178" i="1"/>
  <c r="DR178" i="1"/>
  <c r="DL181" i="1"/>
  <c r="DR181" i="1"/>
  <c r="DP186" i="1"/>
  <c r="DR186" i="1"/>
  <c r="DP236" i="1"/>
  <c r="DR236" i="1"/>
  <c r="DP241" i="1"/>
  <c r="DR241" i="1"/>
  <c r="DP242" i="1"/>
  <c r="DR242" i="1"/>
  <c r="DP247" i="1"/>
  <c r="DR247" i="1"/>
  <c r="DP249" i="1"/>
  <c r="DR249" i="1"/>
  <c r="DP251" i="1"/>
  <c r="DR251" i="1"/>
  <c r="DP253" i="1"/>
  <c r="DR253" i="1"/>
  <c r="DP258" i="1"/>
  <c r="DR258" i="1"/>
  <c r="DP260" i="1"/>
  <c r="DR260" i="1"/>
  <c r="DP280" i="1"/>
  <c r="DR280" i="1"/>
  <c r="DP282" i="1"/>
  <c r="DR282" i="1"/>
  <c r="DP284" i="1"/>
  <c r="DR284" i="1"/>
  <c r="DP286" i="1"/>
  <c r="DR286" i="1"/>
  <c r="DP290" i="1"/>
  <c r="DR290" i="1"/>
  <c r="DP292" i="1"/>
  <c r="DR292" i="1"/>
  <c r="DP294" i="1"/>
  <c r="DR294" i="1"/>
  <c r="DP296" i="1"/>
  <c r="DR296" i="1"/>
  <c r="DP298" i="1"/>
  <c r="DR298" i="1"/>
  <c r="DP301" i="1"/>
  <c r="DR301" i="1"/>
  <c r="DP303" i="1"/>
  <c r="DR303" i="1"/>
  <c r="DP305" i="1"/>
  <c r="DR305" i="1"/>
  <c r="DP307" i="1"/>
  <c r="DR307" i="1"/>
  <c r="DP309" i="1"/>
  <c r="DR309" i="1"/>
  <c r="DP312" i="1"/>
  <c r="DR312" i="1"/>
  <c r="DP314" i="1"/>
  <c r="DR314" i="1"/>
  <c r="DP316" i="1"/>
  <c r="DR316" i="1"/>
  <c r="DP318" i="1"/>
  <c r="DR318" i="1"/>
  <c r="DP320" i="1"/>
  <c r="DR320" i="1"/>
  <c r="DP323" i="1"/>
  <c r="DR323" i="1"/>
  <c r="DP325" i="1"/>
  <c r="DR325" i="1"/>
  <c r="DP327" i="1"/>
  <c r="DR327" i="1"/>
  <c r="DP329" i="1"/>
  <c r="DR329" i="1"/>
  <c r="DP331" i="1"/>
  <c r="DR331" i="1"/>
  <c r="DP334" i="1"/>
  <c r="DR334" i="1"/>
  <c r="DP336" i="1"/>
  <c r="DR336" i="1"/>
  <c r="DP338" i="1"/>
  <c r="DR338" i="1"/>
  <c r="DP340" i="1"/>
  <c r="DR340" i="1"/>
  <c r="DP342" i="1"/>
  <c r="DR342" i="1"/>
  <c r="DR10" i="1"/>
  <c r="DR12" i="1"/>
  <c r="DR14" i="1"/>
  <c r="DR16" i="1"/>
  <c r="DR18" i="1"/>
  <c r="DR21" i="1"/>
  <c r="DR23" i="1"/>
  <c r="DR25" i="1"/>
  <c r="DR27" i="1"/>
  <c r="DR29" i="1"/>
  <c r="DR32" i="1"/>
  <c r="DR34" i="1"/>
  <c r="DR36" i="1"/>
  <c r="DR38" i="1"/>
  <c r="DR40" i="1"/>
  <c r="DR43" i="1"/>
  <c r="DR45" i="1"/>
  <c r="DR47" i="1"/>
  <c r="DR49" i="1"/>
  <c r="DR51" i="1"/>
  <c r="DR55" i="1"/>
  <c r="DR57" i="1"/>
  <c r="DR59" i="1"/>
  <c r="DR61" i="1"/>
  <c r="DR63" i="1"/>
  <c r="DR67" i="1"/>
  <c r="DR69" i="1"/>
  <c r="DR71" i="1"/>
  <c r="DR73" i="1"/>
  <c r="DR75" i="1"/>
  <c r="DR78" i="1"/>
  <c r="DR80" i="1"/>
  <c r="DR82" i="1"/>
  <c r="DR84" i="1"/>
  <c r="DR86" i="1"/>
  <c r="DR89" i="1"/>
  <c r="DR91" i="1"/>
  <c r="DR93" i="1"/>
  <c r="DR95" i="1"/>
  <c r="DR97" i="1"/>
  <c r="DR100" i="1"/>
  <c r="DR102" i="1"/>
  <c r="DR104" i="1"/>
  <c r="DR106" i="1"/>
  <c r="DR108" i="1"/>
  <c r="DR111" i="1"/>
  <c r="DR113" i="1"/>
  <c r="DR115" i="1"/>
  <c r="DR117" i="1"/>
  <c r="DR119" i="1"/>
  <c r="DR122" i="1"/>
  <c r="DR124" i="1"/>
  <c r="DR126" i="1"/>
  <c r="DR128" i="1"/>
  <c r="DR130" i="1"/>
  <c r="DR134" i="1"/>
  <c r="DR136" i="1"/>
  <c r="DR138" i="1"/>
  <c r="DR140" i="1"/>
  <c r="DR142" i="1"/>
  <c r="DR145" i="1"/>
  <c r="DR147" i="1"/>
  <c r="DR149" i="1"/>
  <c r="DR151" i="1"/>
  <c r="DR153" i="1"/>
  <c r="DR157" i="1"/>
  <c r="DR161" i="1"/>
  <c r="DR166" i="1"/>
  <c r="DR170" i="1"/>
  <c r="DR174" i="1"/>
  <c r="DN156" i="1"/>
  <c r="DP156" i="1"/>
  <c r="DN158" i="1"/>
  <c r="DP158" i="1"/>
  <c r="DN162" i="1"/>
  <c r="DP162" i="1"/>
  <c r="DN164" i="1"/>
  <c r="DP164" i="1"/>
  <c r="DN167" i="1"/>
  <c r="DP167" i="1"/>
  <c r="DN171" i="1"/>
  <c r="DP171" i="1"/>
  <c r="DN173" i="1"/>
  <c r="DP173" i="1"/>
  <c r="DN175" i="1"/>
  <c r="DP175" i="1"/>
  <c r="DN180" i="1"/>
  <c r="DP180" i="1"/>
  <c r="DN182" i="1"/>
  <c r="DP182" i="1"/>
  <c r="DL183" i="1"/>
  <c r="DP183" i="1"/>
  <c r="DN184" i="1"/>
  <c r="DP184" i="1"/>
  <c r="DN235" i="1"/>
  <c r="DP235" i="1"/>
  <c r="DN237" i="1"/>
  <c r="DP237" i="1"/>
  <c r="DN239" i="1"/>
  <c r="DP239" i="1"/>
  <c r="DN243" i="1"/>
  <c r="DP243" i="1"/>
  <c r="DN246" i="1"/>
  <c r="DP246" i="1"/>
  <c r="DN248" i="1"/>
  <c r="DP248" i="1"/>
  <c r="DN252" i="1"/>
  <c r="DP252" i="1"/>
  <c r="DN257" i="1"/>
  <c r="DP257" i="1"/>
  <c r="DN259" i="1"/>
  <c r="DP259" i="1"/>
  <c r="DN261" i="1"/>
  <c r="DP261" i="1"/>
  <c r="DN263" i="1"/>
  <c r="DP263" i="1"/>
  <c r="DN265" i="1"/>
  <c r="DP265" i="1"/>
  <c r="DN268" i="1"/>
  <c r="DP268" i="1"/>
  <c r="DN270" i="1"/>
  <c r="DP270" i="1"/>
  <c r="DN272" i="1"/>
  <c r="DP272" i="1"/>
  <c r="DN274" i="1"/>
  <c r="DP274" i="1"/>
  <c r="DN276" i="1"/>
  <c r="DP276" i="1"/>
  <c r="DN279" i="1"/>
  <c r="DP279" i="1"/>
  <c r="DN281" i="1"/>
  <c r="DP281" i="1"/>
  <c r="DN283" i="1"/>
  <c r="DP283" i="1"/>
  <c r="DN285" i="1"/>
  <c r="DP285" i="1"/>
  <c r="DN287" i="1"/>
  <c r="DP287" i="1"/>
  <c r="DN291" i="1"/>
  <c r="DP291" i="1"/>
  <c r="DN293" i="1"/>
  <c r="DP293" i="1"/>
  <c r="DN295" i="1"/>
  <c r="DP295" i="1"/>
  <c r="DN297" i="1"/>
  <c r="DP297" i="1"/>
  <c r="DN299" i="1"/>
  <c r="DP299" i="1"/>
  <c r="DN302" i="1"/>
  <c r="DP302" i="1"/>
  <c r="DN304" i="1"/>
  <c r="DP304" i="1"/>
  <c r="DN306" i="1"/>
  <c r="DP306" i="1"/>
  <c r="DN308" i="1"/>
  <c r="DP308" i="1"/>
  <c r="DN310" i="1"/>
  <c r="DP310" i="1"/>
  <c r="DN313" i="1"/>
  <c r="DP313" i="1"/>
  <c r="DN315" i="1"/>
  <c r="DP315" i="1"/>
  <c r="DN317" i="1"/>
  <c r="DP317" i="1"/>
  <c r="DN319" i="1"/>
  <c r="DP319" i="1"/>
  <c r="DN321" i="1"/>
  <c r="DP321" i="1"/>
  <c r="DN324" i="1"/>
  <c r="DP324" i="1"/>
  <c r="DN326" i="1"/>
  <c r="DP326" i="1"/>
  <c r="DN328" i="1"/>
  <c r="DP328" i="1"/>
  <c r="DN330" i="1"/>
  <c r="DP330" i="1"/>
  <c r="DN332" i="1"/>
  <c r="DP332" i="1"/>
  <c r="DN335" i="1"/>
  <c r="DP335" i="1"/>
  <c r="DN337" i="1"/>
  <c r="DP337" i="1"/>
  <c r="DN339" i="1"/>
  <c r="DP339" i="1"/>
  <c r="DN341" i="1"/>
  <c r="DP341" i="1"/>
  <c r="DN343" i="1"/>
  <c r="DP343" i="1"/>
  <c r="DP9" i="1"/>
  <c r="DP11" i="1"/>
  <c r="DP13" i="1"/>
  <c r="DP15" i="1"/>
  <c r="DP17" i="1"/>
  <c r="DP20" i="1"/>
  <c r="DP22" i="1"/>
  <c r="DP24" i="1"/>
  <c r="DP26" i="1"/>
  <c r="DP28" i="1"/>
  <c r="DP31" i="1"/>
  <c r="DP33" i="1"/>
  <c r="DP35" i="1"/>
  <c r="DP37" i="1"/>
  <c r="DP39" i="1"/>
  <c r="DP42" i="1"/>
  <c r="DP44" i="1"/>
  <c r="DP46" i="1"/>
  <c r="DP48" i="1"/>
  <c r="DP50" i="1"/>
  <c r="DP54" i="1"/>
  <c r="DP56" i="1"/>
  <c r="DP58" i="1"/>
  <c r="DP60" i="1"/>
  <c r="DP62" i="1"/>
  <c r="DP66" i="1"/>
  <c r="DP68" i="1"/>
  <c r="DP70" i="1"/>
  <c r="DP72" i="1"/>
  <c r="DP74" i="1"/>
  <c r="DP77" i="1"/>
  <c r="DP79" i="1"/>
  <c r="DP81" i="1"/>
  <c r="DP83" i="1"/>
  <c r="DP85" i="1"/>
  <c r="DP88" i="1"/>
  <c r="DP90" i="1"/>
  <c r="DP92" i="1"/>
  <c r="DP94" i="1"/>
  <c r="DP96" i="1"/>
  <c r="DP99" i="1"/>
  <c r="DP101" i="1"/>
  <c r="DP103" i="1"/>
  <c r="DP105" i="1"/>
  <c r="DP107" i="1"/>
  <c r="DP110" i="1"/>
  <c r="DP112" i="1"/>
  <c r="DP114" i="1"/>
  <c r="DP116" i="1"/>
  <c r="DP118" i="1"/>
  <c r="DP121" i="1"/>
  <c r="DP123" i="1"/>
  <c r="DP125" i="1"/>
  <c r="DP127" i="1"/>
  <c r="DP129" i="1"/>
  <c r="DP133" i="1"/>
  <c r="DP135" i="1"/>
  <c r="DP137" i="1"/>
  <c r="DP139" i="1"/>
  <c r="DP141" i="1"/>
  <c r="DP144" i="1"/>
  <c r="DP146" i="1"/>
  <c r="DP148" i="1"/>
  <c r="DP150" i="1"/>
  <c r="DP152" i="1"/>
  <c r="DP155" i="1"/>
  <c r="DP159" i="1"/>
  <c r="DP163" i="1"/>
  <c r="DP168" i="1"/>
  <c r="DP172" i="1"/>
  <c r="DP177" i="1"/>
  <c r="DP181" i="1"/>
  <c r="DN231" i="1"/>
  <c r="DP231" i="1"/>
  <c r="DN229" i="1"/>
  <c r="DP229" i="1"/>
  <c r="DN227" i="1"/>
  <c r="DP227" i="1"/>
  <c r="DN225" i="1"/>
  <c r="DP225" i="1"/>
  <c r="DN223" i="1"/>
  <c r="DP223" i="1"/>
  <c r="DN220" i="1"/>
  <c r="DP220" i="1"/>
  <c r="DN218" i="1"/>
  <c r="DP218" i="1"/>
  <c r="DN216" i="1"/>
  <c r="DP216" i="1"/>
  <c r="DN214" i="1"/>
  <c r="DP214" i="1"/>
  <c r="DN212" i="1"/>
  <c r="DP212" i="1"/>
  <c r="DN209" i="1"/>
  <c r="DP209" i="1"/>
  <c r="DN207" i="1"/>
  <c r="DP207" i="1"/>
  <c r="DN205" i="1"/>
  <c r="DP205" i="1"/>
  <c r="DN203" i="1"/>
  <c r="DP203" i="1"/>
  <c r="DN201" i="1"/>
  <c r="DP201" i="1"/>
  <c r="DN198" i="1"/>
  <c r="DP198" i="1"/>
  <c r="DN196" i="1"/>
  <c r="DP196" i="1"/>
  <c r="DN194" i="1"/>
  <c r="DP194" i="1"/>
  <c r="DN192" i="1"/>
  <c r="DP192" i="1"/>
  <c r="DN190" i="1"/>
  <c r="DP190" i="1"/>
  <c r="DP10" i="1"/>
  <c r="DP12" i="1"/>
  <c r="DP14" i="1"/>
  <c r="DP16" i="1"/>
  <c r="DP18" i="1"/>
  <c r="DP21" i="1"/>
  <c r="DP23" i="1"/>
  <c r="DP25" i="1"/>
  <c r="DP27" i="1"/>
  <c r="DP29" i="1"/>
  <c r="DP32" i="1"/>
  <c r="DP34" i="1"/>
  <c r="DP36" i="1"/>
  <c r="DP38" i="1"/>
  <c r="DP40" i="1"/>
  <c r="DP43" i="1"/>
  <c r="DP45" i="1"/>
  <c r="DP47" i="1"/>
  <c r="DP49" i="1"/>
  <c r="DP51" i="1"/>
  <c r="DP55" i="1"/>
  <c r="DP57" i="1"/>
  <c r="DP59" i="1"/>
  <c r="DP61" i="1"/>
  <c r="DP63" i="1"/>
  <c r="DP67" i="1"/>
  <c r="DP69" i="1"/>
  <c r="DP71" i="1"/>
  <c r="DP73" i="1"/>
  <c r="DP75" i="1"/>
  <c r="DP78" i="1"/>
  <c r="DP80" i="1"/>
  <c r="DP82" i="1"/>
  <c r="DP84" i="1"/>
  <c r="DP86" i="1"/>
  <c r="DP89" i="1"/>
  <c r="DP91" i="1"/>
  <c r="DP93" i="1"/>
  <c r="DP95" i="1"/>
  <c r="DP97" i="1"/>
  <c r="DP100" i="1"/>
  <c r="DP102" i="1"/>
  <c r="DP104" i="1"/>
  <c r="DP106" i="1"/>
  <c r="DP108" i="1"/>
  <c r="DP111" i="1"/>
  <c r="DP113" i="1"/>
  <c r="DP115" i="1"/>
  <c r="DP117" i="1"/>
  <c r="DP119" i="1"/>
  <c r="DP122" i="1"/>
  <c r="DP124" i="1"/>
  <c r="DP126" i="1"/>
  <c r="DP128" i="1"/>
  <c r="DP130" i="1"/>
  <c r="DP134" i="1"/>
  <c r="DP136" i="1"/>
  <c r="DP138" i="1"/>
  <c r="DP140" i="1"/>
  <c r="DP142" i="1"/>
  <c r="DP145" i="1"/>
  <c r="DP147" i="1"/>
  <c r="DP149" i="1"/>
  <c r="DP151" i="1"/>
  <c r="DP153" i="1"/>
  <c r="DP157" i="1"/>
  <c r="DP161" i="1"/>
  <c r="DP166" i="1"/>
  <c r="DP170" i="1"/>
  <c r="DP174" i="1"/>
  <c r="DP179" i="1"/>
  <c r="DL160" i="1"/>
  <c r="DN160" i="1"/>
  <c r="DL169" i="1"/>
  <c r="DN169" i="1"/>
  <c r="DL178" i="1"/>
  <c r="DN178" i="1"/>
  <c r="DL185" i="1"/>
  <c r="DN185" i="1"/>
  <c r="DL186" i="1"/>
  <c r="DN186" i="1"/>
  <c r="DL234" i="1"/>
  <c r="DN234" i="1"/>
  <c r="DL236" i="1"/>
  <c r="DN236" i="1"/>
  <c r="DL238" i="1"/>
  <c r="DN238" i="1"/>
  <c r="DL240" i="1"/>
  <c r="DN240" i="1"/>
  <c r="DL241" i="1"/>
  <c r="DN241" i="1"/>
  <c r="DL242" i="1"/>
  <c r="DN242" i="1"/>
  <c r="DL245" i="1"/>
  <c r="DN245" i="1"/>
  <c r="DL247" i="1"/>
  <c r="DN247" i="1"/>
  <c r="DL249" i="1"/>
  <c r="DN249" i="1"/>
  <c r="DL250" i="1"/>
  <c r="DN250" i="1"/>
  <c r="DL251" i="1"/>
  <c r="DN251" i="1"/>
  <c r="DL253" i="1"/>
  <c r="DN253" i="1"/>
  <c r="DL254" i="1"/>
  <c r="DN254" i="1"/>
  <c r="DL256" i="1"/>
  <c r="DN256" i="1"/>
  <c r="DL258" i="1"/>
  <c r="DN258" i="1"/>
  <c r="DL260" i="1"/>
  <c r="DN260" i="1"/>
  <c r="DL262" i="1"/>
  <c r="DN262" i="1"/>
  <c r="DL264" i="1"/>
  <c r="DN264" i="1"/>
  <c r="DL267" i="1"/>
  <c r="DN267" i="1"/>
  <c r="DL269" i="1"/>
  <c r="DN269" i="1"/>
  <c r="DL271" i="1"/>
  <c r="DN271" i="1"/>
  <c r="DL273" i="1"/>
  <c r="DN273" i="1"/>
  <c r="DL275" i="1"/>
  <c r="DN275" i="1"/>
  <c r="DL278" i="1"/>
  <c r="DN278" i="1"/>
  <c r="DL280" i="1"/>
  <c r="DN280" i="1"/>
  <c r="DL282" i="1"/>
  <c r="DN282" i="1"/>
  <c r="DL284" i="1"/>
  <c r="DN284" i="1"/>
  <c r="DL286" i="1"/>
  <c r="DN286" i="1"/>
  <c r="DL290" i="1"/>
  <c r="DN290" i="1"/>
  <c r="DL292" i="1"/>
  <c r="DN292" i="1"/>
  <c r="DL294" i="1"/>
  <c r="DN294" i="1"/>
  <c r="DL296" i="1"/>
  <c r="DN296" i="1"/>
  <c r="DL298" i="1"/>
  <c r="DN298" i="1"/>
  <c r="DL301" i="1"/>
  <c r="DN301" i="1"/>
  <c r="DL303" i="1"/>
  <c r="DN303" i="1"/>
  <c r="DL305" i="1"/>
  <c r="DN305" i="1"/>
  <c r="DL307" i="1"/>
  <c r="DN307" i="1"/>
  <c r="DL309" i="1"/>
  <c r="DN309" i="1"/>
  <c r="DL312" i="1"/>
  <c r="DN312" i="1"/>
  <c r="DL314" i="1"/>
  <c r="DN314" i="1"/>
  <c r="DL316" i="1"/>
  <c r="DN316" i="1"/>
  <c r="DL318" i="1"/>
  <c r="DN318" i="1"/>
  <c r="DL320" i="1"/>
  <c r="DN320" i="1"/>
  <c r="DL323" i="1"/>
  <c r="DN323" i="1"/>
  <c r="DL325" i="1"/>
  <c r="DN325" i="1"/>
  <c r="DL327" i="1"/>
  <c r="DN327" i="1"/>
  <c r="DL329" i="1"/>
  <c r="DN329" i="1"/>
  <c r="DL331" i="1"/>
  <c r="DN331" i="1"/>
  <c r="DL334" i="1"/>
  <c r="DN334" i="1"/>
  <c r="DL336" i="1"/>
  <c r="DN336" i="1"/>
  <c r="DL338" i="1"/>
  <c r="DN338" i="1"/>
  <c r="DL340" i="1"/>
  <c r="DN340" i="1"/>
  <c r="DL342" i="1"/>
  <c r="DN342" i="1"/>
  <c r="DN157" i="1"/>
  <c r="DN161" i="1"/>
  <c r="DN166" i="1"/>
  <c r="DN170" i="1"/>
  <c r="DN174" i="1"/>
  <c r="DN179" i="1"/>
  <c r="DN183" i="1"/>
  <c r="DL230" i="1"/>
  <c r="DN230" i="1"/>
  <c r="DL228" i="1"/>
  <c r="DN228" i="1"/>
  <c r="DL226" i="1"/>
  <c r="DN226" i="1"/>
  <c r="DL224" i="1"/>
  <c r="DN224" i="1"/>
  <c r="DL222" i="1"/>
  <c r="DN222" i="1"/>
  <c r="DL219" i="1"/>
  <c r="DN219" i="1"/>
  <c r="DL217" i="1"/>
  <c r="DN217" i="1"/>
  <c r="DL215" i="1"/>
  <c r="DN215" i="1"/>
  <c r="DL213" i="1"/>
  <c r="DN213" i="1"/>
  <c r="DL211" i="1"/>
  <c r="DN211" i="1"/>
  <c r="DL208" i="1"/>
  <c r="DN208" i="1"/>
  <c r="DL206" i="1"/>
  <c r="DN206" i="1"/>
  <c r="DL204" i="1"/>
  <c r="DN204" i="1"/>
  <c r="DL202" i="1"/>
  <c r="DN202" i="1"/>
  <c r="DL200" i="1"/>
  <c r="DN200" i="1"/>
  <c r="DL197" i="1"/>
  <c r="DN197" i="1"/>
  <c r="DL195" i="1"/>
  <c r="DN195" i="1"/>
  <c r="DL193" i="1"/>
  <c r="DN193" i="1"/>
  <c r="DL191" i="1"/>
  <c r="DN191" i="1"/>
  <c r="DL189" i="1"/>
  <c r="DN189" i="1"/>
  <c r="DN125" i="1"/>
  <c r="DN129" i="1"/>
  <c r="DN135" i="1"/>
  <c r="DN139" i="1"/>
  <c r="DN144" i="1"/>
  <c r="DN148" i="1"/>
  <c r="DN152" i="1"/>
  <c r="DN155" i="1"/>
  <c r="DN159" i="1"/>
  <c r="DN163" i="1"/>
  <c r="DN168" i="1"/>
  <c r="DN172" i="1"/>
  <c r="DN177" i="1"/>
  <c r="DN181" i="1"/>
  <c r="DJ27" i="1"/>
  <c r="DL27" i="1"/>
  <c r="DD18" i="1"/>
  <c r="DL18" i="1"/>
  <c r="DF17" i="1"/>
  <c r="DL17" i="1"/>
  <c r="DD16" i="1"/>
  <c r="DL16" i="1"/>
  <c r="DD15" i="1"/>
  <c r="DL15" i="1"/>
  <c r="DD14" i="1"/>
  <c r="DL14" i="1"/>
  <c r="DF13" i="1"/>
  <c r="DL13" i="1"/>
  <c r="DD12" i="1"/>
  <c r="DL12" i="1"/>
  <c r="DD11" i="1"/>
  <c r="DL11" i="1"/>
  <c r="DD10" i="1"/>
  <c r="DL10" i="1"/>
  <c r="DF231" i="1"/>
  <c r="DL231" i="1"/>
  <c r="DD229" i="1"/>
  <c r="DL229" i="1"/>
  <c r="DD227" i="1"/>
  <c r="DL227" i="1"/>
  <c r="DD225" i="1"/>
  <c r="DL225" i="1"/>
  <c r="DF223" i="1"/>
  <c r="DL223" i="1"/>
  <c r="DD220" i="1"/>
  <c r="DL220" i="1"/>
  <c r="DD218" i="1"/>
  <c r="DL218" i="1"/>
  <c r="DD216" i="1"/>
  <c r="DL216" i="1"/>
  <c r="DF214" i="1"/>
  <c r="DL214" i="1"/>
  <c r="DD212" i="1"/>
  <c r="DL212" i="1"/>
  <c r="DD209" i="1"/>
  <c r="DL209" i="1"/>
  <c r="DD207" i="1"/>
  <c r="DL207" i="1"/>
  <c r="DF205" i="1"/>
  <c r="DL205" i="1"/>
  <c r="DD203" i="1"/>
  <c r="DL203" i="1"/>
  <c r="DD201" i="1"/>
  <c r="DL201" i="1"/>
  <c r="DD198" i="1"/>
  <c r="DL198" i="1"/>
  <c r="DF196" i="1"/>
  <c r="DL196" i="1"/>
  <c r="DD194" i="1"/>
  <c r="DL194" i="1"/>
  <c r="DD192" i="1"/>
  <c r="DL192" i="1"/>
  <c r="DD190" i="1"/>
  <c r="DL190" i="1"/>
  <c r="DJ125" i="1"/>
  <c r="DJ129" i="1"/>
  <c r="DJ135" i="1"/>
  <c r="DJ139" i="1"/>
  <c r="DJ144" i="1"/>
  <c r="DJ148" i="1"/>
  <c r="DJ152" i="1"/>
  <c r="DJ160" i="1"/>
  <c r="DJ169" i="1"/>
  <c r="DJ178" i="1"/>
  <c r="DJ186" i="1"/>
  <c r="DJ241" i="1"/>
  <c r="DJ250" i="1"/>
  <c r="DB9" i="1"/>
  <c r="DL9" i="1"/>
  <c r="DD20" i="1"/>
  <c r="DL20" i="1"/>
  <c r="DJ21" i="1"/>
  <c r="DL21" i="1"/>
  <c r="DD22" i="1"/>
  <c r="DL22" i="1"/>
  <c r="DJ23" i="1"/>
  <c r="DL23" i="1"/>
  <c r="DD24" i="1"/>
  <c r="DL24" i="1"/>
  <c r="DJ25" i="1"/>
  <c r="DL25" i="1"/>
  <c r="DD26" i="1"/>
  <c r="DL26" i="1"/>
  <c r="DD28" i="1"/>
  <c r="DL28" i="1"/>
  <c r="DJ29" i="1"/>
  <c r="DL29" i="1"/>
  <c r="DD31" i="1"/>
  <c r="DL31" i="1"/>
  <c r="DJ32" i="1"/>
  <c r="DL32" i="1"/>
  <c r="DD33" i="1"/>
  <c r="DL33" i="1"/>
  <c r="DJ34" i="1"/>
  <c r="DL34" i="1"/>
  <c r="DD35" i="1"/>
  <c r="DL35" i="1"/>
  <c r="DJ36" i="1"/>
  <c r="DL36" i="1"/>
  <c r="DD37" i="1"/>
  <c r="DL37" i="1"/>
  <c r="DJ38" i="1"/>
  <c r="DL38" i="1"/>
  <c r="DJ39" i="1"/>
  <c r="DL39" i="1"/>
  <c r="DJ40" i="1"/>
  <c r="DL40" i="1"/>
  <c r="DD42" i="1"/>
  <c r="DL42" i="1"/>
  <c r="DJ43" i="1"/>
  <c r="DL43" i="1"/>
  <c r="DJ44" i="1"/>
  <c r="DL44" i="1"/>
  <c r="DJ45" i="1"/>
  <c r="DL45" i="1"/>
  <c r="DD46" i="1"/>
  <c r="DL46" i="1"/>
  <c r="DJ47" i="1"/>
  <c r="DL47" i="1"/>
  <c r="DJ48" i="1"/>
  <c r="DL48" i="1"/>
  <c r="DJ49" i="1"/>
  <c r="DL49" i="1"/>
  <c r="DD50" i="1"/>
  <c r="DL50" i="1"/>
  <c r="DJ51" i="1"/>
  <c r="DL51" i="1"/>
  <c r="DJ54" i="1"/>
  <c r="DL54" i="1"/>
  <c r="DJ55" i="1"/>
  <c r="DL55" i="1"/>
  <c r="DD56" i="1"/>
  <c r="DL56" i="1"/>
  <c r="DJ57" i="1"/>
  <c r="DL57" i="1"/>
  <c r="DJ58" i="1"/>
  <c r="DL58" i="1"/>
  <c r="DJ59" i="1"/>
  <c r="DL59" i="1"/>
  <c r="DD60" i="1"/>
  <c r="DL60" i="1"/>
  <c r="DJ61" i="1"/>
  <c r="DL61" i="1"/>
  <c r="DJ62" i="1"/>
  <c r="DL62" i="1"/>
  <c r="DJ63" i="1"/>
  <c r="DL63" i="1"/>
  <c r="DD66" i="1"/>
  <c r="DL66" i="1"/>
  <c r="DJ67" i="1"/>
  <c r="DL67" i="1"/>
  <c r="DJ68" i="1"/>
  <c r="DL68" i="1"/>
  <c r="DJ69" i="1"/>
  <c r="DL69" i="1"/>
  <c r="DD70" i="1"/>
  <c r="DL70" i="1"/>
  <c r="DJ71" i="1"/>
  <c r="DL71" i="1"/>
  <c r="DJ72" i="1"/>
  <c r="DL72" i="1"/>
  <c r="DJ73" i="1"/>
  <c r="DL73" i="1"/>
  <c r="DD74" i="1"/>
  <c r="DL74" i="1"/>
  <c r="DJ75" i="1"/>
  <c r="DL75" i="1"/>
  <c r="DJ77" i="1"/>
  <c r="DL77" i="1"/>
  <c r="DJ78" i="1"/>
  <c r="DL78" i="1"/>
  <c r="DD79" i="1"/>
  <c r="DL79" i="1"/>
  <c r="DJ80" i="1"/>
  <c r="DL80" i="1"/>
  <c r="DJ81" i="1"/>
  <c r="DL81" i="1"/>
  <c r="DJ82" i="1"/>
  <c r="DL82" i="1"/>
  <c r="DD83" i="1"/>
  <c r="DL83" i="1"/>
  <c r="DJ84" i="1"/>
  <c r="DL84" i="1"/>
  <c r="DJ85" i="1"/>
  <c r="DL85" i="1"/>
  <c r="DJ86" i="1"/>
  <c r="DL86" i="1"/>
  <c r="DD88" i="1"/>
  <c r="DL88" i="1"/>
  <c r="DJ89" i="1"/>
  <c r="DL89" i="1"/>
  <c r="DJ90" i="1"/>
  <c r="DL90" i="1"/>
  <c r="DJ91" i="1"/>
  <c r="DL91" i="1"/>
  <c r="DD92" i="1"/>
  <c r="DL92" i="1"/>
  <c r="DJ93" i="1"/>
  <c r="DL93" i="1"/>
  <c r="DJ94" i="1"/>
  <c r="DL94" i="1"/>
  <c r="DJ95" i="1"/>
  <c r="DL95" i="1"/>
  <c r="DD96" i="1"/>
  <c r="DL96" i="1"/>
  <c r="DJ97" i="1"/>
  <c r="DL97" i="1"/>
  <c r="DJ99" i="1"/>
  <c r="DL99" i="1"/>
  <c r="DJ100" i="1"/>
  <c r="DL100" i="1"/>
  <c r="DD101" i="1"/>
  <c r="DL101" i="1"/>
  <c r="DJ102" i="1"/>
  <c r="DL102" i="1"/>
  <c r="DJ103" i="1"/>
  <c r="DL103" i="1"/>
  <c r="DJ104" i="1"/>
  <c r="DL104" i="1"/>
  <c r="DD105" i="1"/>
  <c r="DL105" i="1"/>
  <c r="DJ106" i="1"/>
  <c r="DL106" i="1"/>
  <c r="DJ107" i="1"/>
  <c r="DL107" i="1"/>
  <c r="DJ108" i="1"/>
  <c r="DL108" i="1"/>
  <c r="DD110" i="1"/>
  <c r="DL110" i="1"/>
  <c r="DJ111" i="1"/>
  <c r="DL111" i="1"/>
  <c r="DJ112" i="1"/>
  <c r="DL112" i="1"/>
  <c r="DJ113" i="1"/>
  <c r="DL113" i="1"/>
  <c r="DD114" i="1"/>
  <c r="DL114" i="1"/>
  <c r="DJ115" i="1"/>
  <c r="DL115" i="1"/>
  <c r="DJ116" i="1"/>
  <c r="DL116" i="1"/>
  <c r="DJ117" i="1"/>
  <c r="DL117" i="1"/>
  <c r="DD118" i="1"/>
  <c r="DL118" i="1"/>
  <c r="DJ119" i="1"/>
  <c r="DL119" i="1"/>
  <c r="DJ121" i="1"/>
  <c r="DL121" i="1"/>
  <c r="DJ122" i="1"/>
  <c r="DL122" i="1"/>
  <c r="DD123" i="1"/>
  <c r="DL123" i="1"/>
  <c r="DJ124" i="1"/>
  <c r="DL124" i="1"/>
  <c r="DJ126" i="1"/>
  <c r="DL126" i="1"/>
  <c r="DD127" i="1"/>
  <c r="DL127" i="1"/>
  <c r="DJ128" i="1"/>
  <c r="DL128" i="1"/>
  <c r="DJ130" i="1"/>
  <c r="DL130" i="1"/>
  <c r="DD133" i="1"/>
  <c r="DL133" i="1"/>
  <c r="DJ134" i="1"/>
  <c r="DL134" i="1"/>
  <c r="DJ136" i="1"/>
  <c r="DL136" i="1"/>
  <c r="DD137" i="1"/>
  <c r="DL137" i="1"/>
  <c r="DJ138" i="1"/>
  <c r="DL138" i="1"/>
  <c r="DJ140" i="1"/>
  <c r="DL140" i="1"/>
  <c r="DD141" i="1"/>
  <c r="DL141" i="1"/>
  <c r="DJ142" i="1"/>
  <c r="DL142" i="1"/>
  <c r="DJ145" i="1"/>
  <c r="DL145" i="1"/>
  <c r="DD146" i="1"/>
  <c r="DL146" i="1"/>
  <c r="DJ147" i="1"/>
  <c r="DL147" i="1"/>
  <c r="DJ149" i="1"/>
  <c r="DL149" i="1"/>
  <c r="DD150" i="1"/>
  <c r="DL150" i="1"/>
  <c r="DJ151" i="1"/>
  <c r="DL151" i="1"/>
  <c r="DJ153" i="1"/>
  <c r="DL153" i="1"/>
  <c r="DD156" i="1"/>
  <c r="DL156" i="1"/>
  <c r="DJ158" i="1"/>
  <c r="DL158" i="1"/>
  <c r="DJ162" i="1"/>
  <c r="DL162" i="1"/>
  <c r="DD164" i="1"/>
  <c r="DL164" i="1"/>
  <c r="DJ167" i="1"/>
  <c r="DL167" i="1"/>
  <c r="DJ171" i="1"/>
  <c r="DL171" i="1"/>
  <c r="DD173" i="1"/>
  <c r="DL173" i="1"/>
  <c r="DJ175" i="1"/>
  <c r="DL175" i="1"/>
  <c r="DJ180" i="1"/>
  <c r="DL180" i="1"/>
  <c r="DD182" i="1"/>
  <c r="DL182" i="1"/>
  <c r="DJ184" i="1"/>
  <c r="DL184" i="1"/>
  <c r="DJ235" i="1"/>
  <c r="DL235" i="1"/>
  <c r="DD237" i="1"/>
  <c r="DL237" i="1"/>
  <c r="DJ239" i="1"/>
  <c r="DL239" i="1"/>
  <c r="DJ243" i="1"/>
  <c r="DL243" i="1"/>
  <c r="DD246" i="1"/>
  <c r="DL246" i="1"/>
  <c r="DJ248" i="1"/>
  <c r="DL248" i="1"/>
  <c r="DJ252" i="1"/>
  <c r="DL252" i="1"/>
  <c r="DJ257" i="1"/>
  <c r="DL257" i="1"/>
  <c r="DL259" i="1"/>
  <c r="DJ259" i="1"/>
  <c r="DJ261" i="1"/>
  <c r="DL261" i="1"/>
  <c r="DL263" i="1"/>
  <c r="DJ263" i="1"/>
  <c r="DJ265" i="1"/>
  <c r="DL265" i="1"/>
  <c r="DL268" i="1"/>
  <c r="DJ268" i="1"/>
  <c r="DJ270" i="1"/>
  <c r="DL270" i="1"/>
  <c r="DL272" i="1"/>
  <c r="DJ272" i="1"/>
  <c r="DJ274" i="1"/>
  <c r="DL274" i="1"/>
  <c r="DL276" i="1"/>
  <c r="DJ276" i="1"/>
  <c r="DJ279" i="1"/>
  <c r="DL279" i="1"/>
  <c r="DL281" i="1"/>
  <c r="DJ281" i="1"/>
  <c r="DJ283" i="1"/>
  <c r="DL283" i="1"/>
  <c r="DL285" i="1"/>
  <c r="DJ285" i="1"/>
  <c r="DJ287" i="1"/>
  <c r="DL287" i="1"/>
  <c r="DL291" i="1"/>
  <c r="DJ291" i="1"/>
  <c r="DJ293" i="1"/>
  <c r="DL293" i="1"/>
  <c r="DL295" i="1"/>
  <c r="DJ295" i="1"/>
  <c r="DJ297" i="1"/>
  <c r="DL297" i="1"/>
  <c r="DL299" i="1"/>
  <c r="DJ299" i="1"/>
  <c r="DJ302" i="1"/>
  <c r="DL302" i="1"/>
  <c r="DL304" i="1"/>
  <c r="DJ304" i="1"/>
  <c r="DJ306" i="1"/>
  <c r="DL306" i="1"/>
  <c r="DL308" i="1"/>
  <c r="DJ308" i="1"/>
  <c r="DJ310" i="1"/>
  <c r="DL310" i="1"/>
  <c r="DL313" i="1"/>
  <c r="DJ313" i="1"/>
  <c r="DJ315" i="1"/>
  <c r="DL315" i="1"/>
  <c r="DL317" i="1"/>
  <c r="DJ317" i="1"/>
  <c r="DJ319" i="1"/>
  <c r="DL319" i="1"/>
  <c r="DL321" i="1"/>
  <c r="DJ321" i="1"/>
  <c r="DJ324" i="1"/>
  <c r="DL324" i="1"/>
  <c r="DL326" i="1"/>
  <c r="DJ326" i="1"/>
  <c r="DJ328" i="1"/>
  <c r="DL328" i="1"/>
  <c r="DL330" i="1"/>
  <c r="DJ330" i="1"/>
  <c r="DJ332" i="1"/>
  <c r="DL332" i="1"/>
  <c r="DL335" i="1"/>
  <c r="DJ335" i="1"/>
  <c r="DJ337" i="1"/>
  <c r="DL337" i="1"/>
  <c r="DL339" i="1"/>
  <c r="DJ339" i="1"/>
  <c r="DJ341" i="1"/>
  <c r="DL341" i="1"/>
  <c r="DL343" i="1"/>
  <c r="DJ343" i="1"/>
  <c r="DJ127" i="1"/>
  <c r="DJ133" i="1"/>
  <c r="DJ137" i="1"/>
  <c r="DJ141" i="1"/>
  <c r="DJ146" i="1"/>
  <c r="DJ150" i="1"/>
  <c r="DJ156" i="1"/>
  <c r="DJ164" i="1"/>
  <c r="DJ173" i="1"/>
  <c r="DJ182" i="1"/>
  <c r="DJ237" i="1"/>
  <c r="DJ246" i="1"/>
  <c r="DJ254" i="1"/>
  <c r="DH230" i="1"/>
  <c r="DJ230" i="1"/>
  <c r="DH228" i="1"/>
  <c r="DJ228" i="1"/>
  <c r="DH226" i="1"/>
  <c r="DJ226" i="1"/>
  <c r="DH224" i="1"/>
  <c r="DJ224" i="1"/>
  <c r="DH222" i="1"/>
  <c r="DJ222" i="1"/>
  <c r="DH219" i="1"/>
  <c r="DJ219" i="1"/>
  <c r="DH217" i="1"/>
  <c r="DJ217" i="1"/>
  <c r="DH215" i="1"/>
  <c r="DJ215" i="1"/>
  <c r="DH213" i="1"/>
  <c r="DJ213" i="1"/>
  <c r="DH211" i="1"/>
  <c r="DJ211" i="1"/>
  <c r="DH208" i="1"/>
  <c r="DJ208" i="1"/>
  <c r="DH206" i="1"/>
  <c r="DJ206" i="1"/>
  <c r="DH204" i="1"/>
  <c r="DJ204" i="1"/>
  <c r="DH202" i="1"/>
  <c r="DJ202" i="1"/>
  <c r="DH200" i="1"/>
  <c r="DJ200" i="1"/>
  <c r="DH197" i="1"/>
  <c r="DJ197" i="1"/>
  <c r="DH195" i="1"/>
  <c r="DJ195" i="1"/>
  <c r="DH193" i="1"/>
  <c r="DJ193" i="1"/>
  <c r="DH191" i="1"/>
  <c r="DJ191" i="1"/>
  <c r="DH189" i="1"/>
  <c r="DJ189" i="1"/>
  <c r="DH13" i="1"/>
  <c r="DH17" i="1"/>
  <c r="DH196" i="1"/>
  <c r="DH205" i="1"/>
  <c r="DH214" i="1"/>
  <c r="DH223" i="1"/>
  <c r="DH231" i="1"/>
  <c r="DJ9" i="1"/>
  <c r="DJ11" i="1"/>
  <c r="DJ13" i="1"/>
  <c r="DJ15" i="1"/>
  <c r="DJ17" i="1"/>
  <c r="DJ20" i="1"/>
  <c r="DJ22" i="1"/>
  <c r="DJ24" i="1"/>
  <c r="DJ26" i="1"/>
  <c r="DJ28" i="1"/>
  <c r="DJ31" i="1"/>
  <c r="DJ33" i="1"/>
  <c r="DJ35" i="1"/>
  <c r="DJ37" i="1"/>
  <c r="DJ42" i="1"/>
  <c r="DJ46" i="1"/>
  <c r="DJ50" i="1"/>
  <c r="DJ56" i="1"/>
  <c r="DJ60" i="1"/>
  <c r="DJ66" i="1"/>
  <c r="DJ70" i="1"/>
  <c r="DJ74" i="1"/>
  <c r="DJ79" i="1"/>
  <c r="DJ83" i="1"/>
  <c r="DJ88" i="1"/>
  <c r="DJ92" i="1"/>
  <c r="DJ96" i="1"/>
  <c r="DJ101" i="1"/>
  <c r="DJ105" i="1"/>
  <c r="DJ110" i="1"/>
  <c r="DJ114" i="1"/>
  <c r="DJ118" i="1"/>
  <c r="DJ123" i="1"/>
  <c r="DJ192" i="1"/>
  <c r="DJ196" i="1"/>
  <c r="DJ201" i="1"/>
  <c r="DJ205" i="1"/>
  <c r="DJ209" i="1"/>
  <c r="DJ214" i="1"/>
  <c r="DJ218" i="1"/>
  <c r="DJ223" i="1"/>
  <c r="DJ227" i="1"/>
  <c r="DJ231" i="1"/>
  <c r="DH155" i="1"/>
  <c r="DJ155" i="1"/>
  <c r="DH157" i="1"/>
  <c r="DJ157" i="1"/>
  <c r="DH159" i="1"/>
  <c r="DJ159" i="1"/>
  <c r="DH161" i="1"/>
  <c r="DJ161" i="1"/>
  <c r="DH163" i="1"/>
  <c r="DJ163" i="1"/>
  <c r="DH166" i="1"/>
  <c r="DJ166" i="1"/>
  <c r="DH168" i="1"/>
  <c r="DJ168" i="1"/>
  <c r="DH170" i="1"/>
  <c r="DJ170" i="1"/>
  <c r="DH172" i="1"/>
  <c r="DJ172" i="1"/>
  <c r="DH174" i="1"/>
  <c r="DJ174" i="1"/>
  <c r="DH177" i="1"/>
  <c r="DJ177" i="1"/>
  <c r="DH179" i="1"/>
  <c r="DJ179" i="1"/>
  <c r="DH181" i="1"/>
  <c r="DJ181" i="1"/>
  <c r="DH183" i="1"/>
  <c r="DJ183" i="1"/>
  <c r="DH185" i="1"/>
  <c r="DJ185" i="1"/>
  <c r="DH234" i="1"/>
  <c r="DJ234" i="1"/>
  <c r="DH236" i="1"/>
  <c r="DJ236" i="1"/>
  <c r="DH238" i="1"/>
  <c r="DJ238" i="1"/>
  <c r="DH240" i="1"/>
  <c r="DJ240" i="1"/>
  <c r="DH242" i="1"/>
  <c r="DJ242" i="1"/>
  <c r="DH245" i="1"/>
  <c r="DJ245" i="1"/>
  <c r="DH247" i="1"/>
  <c r="DJ247" i="1"/>
  <c r="DH249" i="1"/>
  <c r="DJ249" i="1"/>
  <c r="DH251" i="1"/>
  <c r="DJ251" i="1"/>
  <c r="DH253" i="1"/>
  <c r="DJ253" i="1"/>
  <c r="DH256" i="1"/>
  <c r="DJ256" i="1"/>
  <c r="DH258" i="1"/>
  <c r="DJ258" i="1"/>
  <c r="DH260" i="1"/>
  <c r="DJ260" i="1"/>
  <c r="DH262" i="1"/>
  <c r="DJ262" i="1"/>
  <c r="DH264" i="1"/>
  <c r="DJ264" i="1"/>
  <c r="DH267" i="1"/>
  <c r="DJ267" i="1"/>
  <c r="DH269" i="1"/>
  <c r="DJ269" i="1"/>
  <c r="DH271" i="1"/>
  <c r="DJ271" i="1"/>
  <c r="DH273" i="1"/>
  <c r="DJ273" i="1"/>
  <c r="DH275" i="1"/>
  <c r="DJ275" i="1"/>
  <c r="DH278" i="1"/>
  <c r="DJ278" i="1"/>
  <c r="DH280" i="1"/>
  <c r="DJ280" i="1"/>
  <c r="DH282" i="1"/>
  <c r="DJ282" i="1"/>
  <c r="DH284" i="1"/>
  <c r="DJ284" i="1"/>
  <c r="DH286" i="1"/>
  <c r="DJ286" i="1"/>
  <c r="DH290" i="1"/>
  <c r="DJ290" i="1"/>
  <c r="DH292" i="1"/>
  <c r="DJ292" i="1"/>
  <c r="DH294" i="1"/>
  <c r="DJ294" i="1"/>
  <c r="DH296" i="1"/>
  <c r="DJ296" i="1"/>
  <c r="DH298" i="1"/>
  <c r="DJ298" i="1"/>
  <c r="DH301" i="1"/>
  <c r="DJ301" i="1"/>
  <c r="DH303" i="1"/>
  <c r="DJ303" i="1"/>
  <c r="DH305" i="1"/>
  <c r="DJ305" i="1"/>
  <c r="DH307" i="1"/>
  <c r="DJ307" i="1"/>
  <c r="DH309" i="1"/>
  <c r="DJ309" i="1"/>
  <c r="DH312" i="1"/>
  <c r="DJ312" i="1"/>
  <c r="DH314" i="1"/>
  <c r="DJ314" i="1"/>
  <c r="DH316" i="1"/>
  <c r="DJ316" i="1"/>
  <c r="DH318" i="1"/>
  <c r="DJ318" i="1"/>
  <c r="DH320" i="1"/>
  <c r="DJ320" i="1"/>
  <c r="DH323" i="1"/>
  <c r="DJ323" i="1"/>
  <c r="DH325" i="1"/>
  <c r="DJ325" i="1"/>
  <c r="DH327" i="1"/>
  <c r="DJ327" i="1"/>
  <c r="DH329" i="1"/>
  <c r="DJ329" i="1"/>
  <c r="DH331" i="1"/>
  <c r="DJ331" i="1"/>
  <c r="DH334" i="1"/>
  <c r="DJ334" i="1"/>
  <c r="DH336" i="1"/>
  <c r="DJ336" i="1"/>
  <c r="DH338" i="1"/>
  <c r="DJ338" i="1"/>
  <c r="DH340" i="1"/>
  <c r="DJ340" i="1"/>
  <c r="DH342" i="1"/>
  <c r="DJ342" i="1"/>
  <c r="DH11" i="1"/>
  <c r="DH15" i="1"/>
  <c r="DH192" i="1"/>
  <c r="DH201" i="1"/>
  <c r="DH209" i="1"/>
  <c r="DH218" i="1"/>
  <c r="DH227" i="1"/>
  <c r="DJ10" i="1"/>
  <c r="DJ12" i="1"/>
  <c r="DJ14" i="1"/>
  <c r="DJ16" i="1"/>
  <c r="DJ18" i="1"/>
  <c r="DJ190" i="1"/>
  <c r="DJ194" i="1"/>
  <c r="DJ198" i="1"/>
  <c r="DJ203" i="1"/>
  <c r="DJ207" i="1"/>
  <c r="DJ212" i="1"/>
  <c r="DJ216" i="1"/>
  <c r="DJ220" i="1"/>
  <c r="DJ225" i="1"/>
  <c r="DJ229" i="1"/>
  <c r="DD21" i="1"/>
  <c r="DH21" i="1"/>
  <c r="DD23" i="1"/>
  <c r="DH23" i="1"/>
  <c r="DD25" i="1"/>
  <c r="DH25" i="1"/>
  <c r="DD27" i="1"/>
  <c r="DH27" i="1"/>
  <c r="DD29" i="1"/>
  <c r="DH29" i="1"/>
  <c r="DD32" i="1"/>
  <c r="DH32" i="1"/>
  <c r="DD34" i="1"/>
  <c r="DH34" i="1"/>
  <c r="DD36" i="1"/>
  <c r="DH36" i="1"/>
  <c r="DD38" i="1"/>
  <c r="DH38" i="1"/>
  <c r="DD39" i="1"/>
  <c r="DF39" i="1"/>
  <c r="DD40" i="1"/>
  <c r="DH40" i="1"/>
  <c r="DD43" i="1"/>
  <c r="DH43" i="1"/>
  <c r="DD44" i="1"/>
  <c r="DF44" i="1"/>
  <c r="DD45" i="1"/>
  <c r="DH45" i="1"/>
  <c r="DD47" i="1"/>
  <c r="DH47" i="1"/>
  <c r="DD48" i="1"/>
  <c r="DF48" i="1"/>
  <c r="DD49" i="1"/>
  <c r="DH49" i="1"/>
  <c r="DD51" i="1"/>
  <c r="DH51" i="1"/>
  <c r="DD54" i="1"/>
  <c r="DF54" i="1"/>
  <c r="DD55" i="1"/>
  <c r="DH55" i="1"/>
  <c r="DD57" i="1"/>
  <c r="DH57" i="1"/>
  <c r="DD58" i="1"/>
  <c r="DF58" i="1"/>
  <c r="DD59" i="1"/>
  <c r="DH59" i="1"/>
  <c r="DD61" i="1"/>
  <c r="DH61" i="1"/>
  <c r="DD62" i="1"/>
  <c r="DF62" i="1"/>
  <c r="DD63" i="1"/>
  <c r="DH63" i="1"/>
  <c r="DD67" i="1"/>
  <c r="DH67" i="1"/>
  <c r="DD68" i="1"/>
  <c r="DF68" i="1"/>
  <c r="DD69" i="1"/>
  <c r="DH69" i="1"/>
  <c r="DD71" i="1"/>
  <c r="DH71" i="1"/>
  <c r="DD72" i="1"/>
  <c r="DF72" i="1"/>
  <c r="DD73" i="1"/>
  <c r="DH73" i="1"/>
  <c r="DD75" i="1"/>
  <c r="DH75" i="1"/>
  <c r="DD77" i="1"/>
  <c r="DF77" i="1"/>
  <c r="DD78" i="1"/>
  <c r="DH78" i="1"/>
  <c r="DD80" i="1"/>
  <c r="DH80" i="1"/>
  <c r="DD81" i="1"/>
  <c r="DF81" i="1"/>
  <c r="DD82" i="1"/>
  <c r="DH82" i="1"/>
  <c r="DD84" i="1"/>
  <c r="DH84" i="1"/>
  <c r="DD85" i="1"/>
  <c r="DF85" i="1"/>
  <c r="DD86" i="1"/>
  <c r="DH86" i="1"/>
  <c r="DD89" i="1"/>
  <c r="DH89" i="1"/>
  <c r="DD90" i="1"/>
  <c r="DF90" i="1"/>
  <c r="DD91" i="1"/>
  <c r="DH91" i="1"/>
  <c r="DD93" i="1"/>
  <c r="DH93" i="1"/>
  <c r="DD94" i="1"/>
  <c r="DF94" i="1"/>
  <c r="DD95" i="1"/>
  <c r="DH95" i="1"/>
  <c r="DD97" i="1"/>
  <c r="DH97" i="1"/>
  <c r="DD99" i="1"/>
  <c r="DF99" i="1"/>
  <c r="DD100" i="1"/>
  <c r="DH100" i="1"/>
  <c r="DD102" i="1"/>
  <c r="DH102" i="1"/>
  <c r="DD103" i="1"/>
  <c r="DF103" i="1"/>
  <c r="DD104" i="1"/>
  <c r="DH104" i="1"/>
  <c r="DD106" i="1"/>
  <c r="DH106" i="1"/>
  <c r="DD107" i="1"/>
  <c r="DF107" i="1"/>
  <c r="DD108" i="1"/>
  <c r="DH108" i="1"/>
  <c r="DD111" i="1"/>
  <c r="DH111" i="1"/>
  <c r="DD112" i="1"/>
  <c r="DF112" i="1"/>
  <c r="DD113" i="1"/>
  <c r="DH113" i="1"/>
  <c r="DD115" i="1"/>
  <c r="DH115" i="1"/>
  <c r="DD116" i="1"/>
  <c r="DF116" i="1"/>
  <c r="DD117" i="1"/>
  <c r="DH117" i="1"/>
  <c r="DD119" i="1"/>
  <c r="DH119" i="1"/>
  <c r="DD121" i="1"/>
  <c r="DF121" i="1"/>
  <c r="DD122" i="1"/>
  <c r="DH122" i="1"/>
  <c r="DD124" i="1"/>
  <c r="DH124" i="1"/>
  <c r="DD125" i="1"/>
  <c r="DF125" i="1"/>
  <c r="DD126" i="1"/>
  <c r="DH126" i="1"/>
  <c r="DD128" i="1"/>
  <c r="DH128" i="1"/>
  <c r="DD129" i="1"/>
  <c r="DF129" i="1"/>
  <c r="DD130" i="1"/>
  <c r="DH130" i="1"/>
  <c r="DD134" i="1"/>
  <c r="DH134" i="1"/>
  <c r="DD135" i="1"/>
  <c r="DF135" i="1"/>
  <c r="DD136" i="1"/>
  <c r="DH136" i="1"/>
  <c r="DD138" i="1"/>
  <c r="DH138" i="1"/>
  <c r="DD139" i="1"/>
  <c r="DF139" i="1"/>
  <c r="DD140" i="1"/>
  <c r="DH140" i="1"/>
  <c r="DD142" i="1"/>
  <c r="DH142" i="1"/>
  <c r="DD144" i="1"/>
  <c r="DF144" i="1"/>
  <c r="DD145" i="1"/>
  <c r="DH145" i="1"/>
  <c r="DD147" i="1"/>
  <c r="DH147" i="1"/>
  <c r="DD148" i="1"/>
  <c r="DF148" i="1"/>
  <c r="DD149" i="1"/>
  <c r="DH149" i="1"/>
  <c r="DD151" i="1"/>
  <c r="DH151" i="1"/>
  <c r="DD152" i="1"/>
  <c r="DF152" i="1"/>
  <c r="DD153" i="1"/>
  <c r="DH153" i="1"/>
  <c r="DD158" i="1"/>
  <c r="DH158" i="1"/>
  <c r="DD160" i="1"/>
  <c r="DF160" i="1"/>
  <c r="DD162" i="1"/>
  <c r="DH162" i="1"/>
  <c r="DD167" i="1"/>
  <c r="DH167" i="1"/>
  <c r="DD169" i="1"/>
  <c r="DF169" i="1"/>
  <c r="DD171" i="1"/>
  <c r="DH171" i="1"/>
  <c r="DD175" i="1"/>
  <c r="DH175" i="1"/>
  <c r="DD178" i="1"/>
  <c r="DF178" i="1"/>
  <c r="DD180" i="1"/>
  <c r="DH180" i="1"/>
  <c r="DD184" i="1"/>
  <c r="DH184" i="1"/>
  <c r="DD186" i="1"/>
  <c r="DF186" i="1"/>
  <c r="DD235" i="1"/>
  <c r="DH235" i="1"/>
  <c r="DD239" i="1"/>
  <c r="DH239" i="1"/>
  <c r="DD241" i="1"/>
  <c r="DF241" i="1"/>
  <c r="DD243" i="1"/>
  <c r="DH243" i="1"/>
  <c r="DD248" i="1"/>
  <c r="DH248" i="1"/>
  <c r="DD250" i="1"/>
  <c r="DF250" i="1"/>
  <c r="DD252" i="1"/>
  <c r="DH252" i="1"/>
  <c r="DD254" i="1"/>
  <c r="DH254" i="1"/>
  <c r="DD257" i="1"/>
  <c r="DH257" i="1"/>
  <c r="DD259" i="1"/>
  <c r="DF259" i="1"/>
  <c r="DH259" i="1"/>
  <c r="DD261" i="1"/>
  <c r="DH261" i="1"/>
  <c r="DD263" i="1"/>
  <c r="DH263" i="1"/>
  <c r="DD265" i="1"/>
  <c r="DH265" i="1"/>
  <c r="DD268" i="1"/>
  <c r="DF268" i="1"/>
  <c r="DH268" i="1"/>
  <c r="DD270" i="1"/>
  <c r="DH270" i="1"/>
  <c r="DD272" i="1"/>
  <c r="DH272" i="1"/>
  <c r="DD274" i="1"/>
  <c r="DH274" i="1"/>
  <c r="DD276" i="1"/>
  <c r="DF276" i="1"/>
  <c r="DH276" i="1"/>
  <c r="DD279" i="1"/>
  <c r="DH279" i="1"/>
  <c r="DD281" i="1"/>
  <c r="DH281" i="1"/>
  <c r="DD283" i="1"/>
  <c r="DH283" i="1"/>
  <c r="DD285" i="1"/>
  <c r="DF285" i="1"/>
  <c r="DH285" i="1"/>
  <c r="DD287" i="1"/>
  <c r="DH287" i="1"/>
  <c r="DD291" i="1"/>
  <c r="DH291" i="1"/>
  <c r="DD293" i="1"/>
  <c r="DH293" i="1"/>
  <c r="DD295" i="1"/>
  <c r="DF295" i="1"/>
  <c r="DH295" i="1"/>
  <c r="DD297" i="1"/>
  <c r="DH297" i="1"/>
  <c r="DD299" i="1"/>
  <c r="DH299" i="1"/>
  <c r="DD302" i="1"/>
  <c r="DH302" i="1"/>
  <c r="DD304" i="1"/>
  <c r="DF304" i="1"/>
  <c r="DH304" i="1"/>
  <c r="DD306" i="1"/>
  <c r="DH306" i="1"/>
  <c r="DD308" i="1"/>
  <c r="DH308" i="1"/>
  <c r="DD310" i="1"/>
  <c r="DH310" i="1"/>
  <c r="DD313" i="1"/>
  <c r="DF313" i="1"/>
  <c r="DH313" i="1"/>
  <c r="DD315" i="1"/>
  <c r="DH315" i="1"/>
  <c r="DD317" i="1"/>
  <c r="DH317" i="1"/>
  <c r="DD319" i="1"/>
  <c r="DH319" i="1"/>
  <c r="DD321" i="1"/>
  <c r="DF321" i="1"/>
  <c r="DH321" i="1"/>
  <c r="DD324" i="1"/>
  <c r="DH324" i="1"/>
  <c r="DD326" i="1"/>
  <c r="DH326" i="1"/>
  <c r="DD328" i="1"/>
  <c r="DH328" i="1"/>
  <c r="DD330" i="1"/>
  <c r="DF330" i="1"/>
  <c r="DH330" i="1"/>
  <c r="DD332" i="1"/>
  <c r="DH332" i="1"/>
  <c r="DD335" i="1"/>
  <c r="DH335" i="1"/>
  <c r="DD337" i="1"/>
  <c r="DH337" i="1"/>
  <c r="DD339" i="1"/>
  <c r="DF339" i="1"/>
  <c r="DH339" i="1"/>
  <c r="DD341" i="1"/>
  <c r="DH341" i="1"/>
  <c r="DD343" i="1"/>
  <c r="DH343" i="1"/>
  <c r="DF46" i="1"/>
  <c r="DF56" i="1"/>
  <c r="DF66" i="1"/>
  <c r="DF74" i="1"/>
  <c r="DF83" i="1"/>
  <c r="DF92" i="1"/>
  <c r="DF101" i="1"/>
  <c r="DF110" i="1"/>
  <c r="DF118" i="1"/>
  <c r="DF127" i="1"/>
  <c r="DF137" i="1"/>
  <c r="DF146" i="1"/>
  <c r="DF156" i="1"/>
  <c r="DF173" i="1"/>
  <c r="DF237" i="1"/>
  <c r="DF254" i="1"/>
  <c r="DF272" i="1"/>
  <c r="DF291" i="1"/>
  <c r="DF308" i="1"/>
  <c r="DF326" i="1"/>
  <c r="DF343" i="1"/>
  <c r="DH9" i="1"/>
  <c r="DH22" i="1"/>
  <c r="DH26" i="1"/>
  <c r="DH31" i="1"/>
  <c r="DH35" i="1"/>
  <c r="DH39" i="1"/>
  <c r="DH44" i="1"/>
  <c r="DH48" i="1"/>
  <c r="DH54" i="1"/>
  <c r="DH58" i="1"/>
  <c r="DH62" i="1"/>
  <c r="DH68" i="1"/>
  <c r="DH72" i="1"/>
  <c r="DH77" i="1"/>
  <c r="DH81" i="1"/>
  <c r="DH85" i="1"/>
  <c r="DH90" i="1"/>
  <c r="DH94" i="1"/>
  <c r="DH99" i="1"/>
  <c r="DH103" i="1"/>
  <c r="DH107" i="1"/>
  <c r="DH112" i="1"/>
  <c r="DH116" i="1"/>
  <c r="DH121" i="1"/>
  <c r="DH125" i="1"/>
  <c r="DH129" i="1"/>
  <c r="DH135" i="1"/>
  <c r="DH139" i="1"/>
  <c r="DH144" i="1"/>
  <c r="DH148" i="1"/>
  <c r="DH152" i="1"/>
  <c r="DH160" i="1"/>
  <c r="DH169" i="1"/>
  <c r="DH178" i="1"/>
  <c r="DH186" i="1"/>
  <c r="DH241" i="1"/>
  <c r="DH250" i="1"/>
  <c r="DF42" i="1"/>
  <c r="DF50" i="1"/>
  <c r="DF60" i="1"/>
  <c r="DF70" i="1"/>
  <c r="DF79" i="1"/>
  <c r="DF88" i="1"/>
  <c r="DF96" i="1"/>
  <c r="DF105" i="1"/>
  <c r="DF114" i="1"/>
  <c r="DF123" i="1"/>
  <c r="DF133" i="1"/>
  <c r="DF141" i="1"/>
  <c r="DF150" i="1"/>
  <c r="DF164" i="1"/>
  <c r="DF182" i="1"/>
  <c r="DF246" i="1"/>
  <c r="DF263" i="1"/>
  <c r="DF281" i="1"/>
  <c r="DF299" i="1"/>
  <c r="DF317" i="1"/>
  <c r="DF335" i="1"/>
  <c r="DH20" i="1"/>
  <c r="DH24" i="1"/>
  <c r="DH28" i="1"/>
  <c r="DH33" i="1"/>
  <c r="DH37" i="1"/>
  <c r="DH42" i="1"/>
  <c r="DH46" i="1"/>
  <c r="DH50" i="1"/>
  <c r="DH56" i="1"/>
  <c r="DH60" i="1"/>
  <c r="DH66" i="1"/>
  <c r="DH70" i="1"/>
  <c r="DH74" i="1"/>
  <c r="DH79" i="1"/>
  <c r="DH83" i="1"/>
  <c r="DH88" i="1"/>
  <c r="DH92" i="1"/>
  <c r="DH96" i="1"/>
  <c r="DH101" i="1"/>
  <c r="DH105" i="1"/>
  <c r="DH110" i="1"/>
  <c r="DH114" i="1"/>
  <c r="DH118" i="1"/>
  <c r="DH123" i="1"/>
  <c r="DH127" i="1"/>
  <c r="DH133" i="1"/>
  <c r="DH137" i="1"/>
  <c r="DH141" i="1"/>
  <c r="DH146" i="1"/>
  <c r="DH150" i="1"/>
  <c r="DH156" i="1"/>
  <c r="DH164" i="1"/>
  <c r="DH173" i="1"/>
  <c r="DH182" i="1"/>
  <c r="DH237" i="1"/>
  <c r="DH246" i="1"/>
  <c r="DH10" i="1"/>
  <c r="DH12" i="1"/>
  <c r="DH14" i="1"/>
  <c r="DH16" i="1"/>
  <c r="DH18" i="1"/>
  <c r="DH190" i="1"/>
  <c r="DH194" i="1"/>
  <c r="DH198" i="1"/>
  <c r="DH203" i="1"/>
  <c r="DH207" i="1"/>
  <c r="DH212" i="1"/>
  <c r="DH216" i="1"/>
  <c r="DH220" i="1"/>
  <c r="DH225" i="1"/>
  <c r="DH229" i="1"/>
  <c r="DD230" i="1"/>
  <c r="DF230" i="1"/>
  <c r="DD228" i="1"/>
  <c r="DF228" i="1"/>
  <c r="DD226" i="1"/>
  <c r="DF226" i="1"/>
  <c r="DD224" i="1"/>
  <c r="DF224" i="1"/>
  <c r="DD222" i="1"/>
  <c r="DF222" i="1"/>
  <c r="DD219" i="1"/>
  <c r="DF219" i="1"/>
  <c r="DD217" i="1"/>
  <c r="DF217" i="1"/>
  <c r="DD215" i="1"/>
  <c r="DF215" i="1"/>
  <c r="DD213" i="1"/>
  <c r="DF213" i="1"/>
  <c r="DD211" i="1"/>
  <c r="DF211" i="1"/>
  <c r="DD208" i="1"/>
  <c r="DF208" i="1"/>
  <c r="DD206" i="1"/>
  <c r="DF206" i="1"/>
  <c r="DD204" i="1"/>
  <c r="DF204" i="1"/>
  <c r="DD202" i="1"/>
  <c r="DF202" i="1"/>
  <c r="DD200" i="1"/>
  <c r="DF200" i="1"/>
  <c r="DD197" i="1"/>
  <c r="DF197" i="1"/>
  <c r="DD195" i="1"/>
  <c r="DF195" i="1"/>
  <c r="DD193" i="1"/>
  <c r="DF193" i="1"/>
  <c r="DD191" i="1"/>
  <c r="DF191" i="1"/>
  <c r="DD189" i="1"/>
  <c r="DF189" i="1"/>
  <c r="DD13" i="1"/>
  <c r="DD17" i="1"/>
  <c r="DD196" i="1"/>
  <c r="DD205" i="1"/>
  <c r="DD214" i="1"/>
  <c r="DD223" i="1"/>
  <c r="DD231" i="1"/>
  <c r="DF9" i="1"/>
  <c r="DF11" i="1"/>
  <c r="DF15" i="1"/>
  <c r="DF20" i="1"/>
  <c r="DF22" i="1"/>
  <c r="DF24" i="1"/>
  <c r="DF26" i="1"/>
  <c r="DF28" i="1"/>
  <c r="DF31" i="1"/>
  <c r="DF33" i="1"/>
  <c r="DF35" i="1"/>
  <c r="DF37" i="1"/>
  <c r="DF192" i="1"/>
  <c r="DF201" i="1"/>
  <c r="DF209" i="1"/>
  <c r="DF218" i="1"/>
  <c r="DF227" i="1"/>
  <c r="DD155" i="1"/>
  <c r="DF155" i="1"/>
  <c r="DD157" i="1"/>
  <c r="DF157" i="1"/>
  <c r="DD159" i="1"/>
  <c r="DF159" i="1"/>
  <c r="DD161" i="1"/>
  <c r="DF161" i="1"/>
  <c r="DD163" i="1"/>
  <c r="DF163" i="1"/>
  <c r="DD166" i="1"/>
  <c r="DF166" i="1"/>
  <c r="DD168" i="1"/>
  <c r="DF168" i="1"/>
  <c r="DD170" i="1"/>
  <c r="DF170" i="1"/>
  <c r="DD172" i="1"/>
  <c r="DF172" i="1"/>
  <c r="DD174" i="1"/>
  <c r="DF174" i="1"/>
  <c r="DD177" i="1"/>
  <c r="DF177" i="1"/>
  <c r="DD179" i="1"/>
  <c r="DF179" i="1"/>
  <c r="DD181" i="1"/>
  <c r="DF181" i="1"/>
  <c r="DD183" i="1"/>
  <c r="DF183" i="1"/>
  <c r="DD185" i="1"/>
  <c r="DF185" i="1"/>
  <c r="DD234" i="1"/>
  <c r="DF234" i="1"/>
  <c r="DD236" i="1"/>
  <c r="DF236" i="1"/>
  <c r="DD238" i="1"/>
  <c r="DF238" i="1"/>
  <c r="DD240" i="1"/>
  <c r="DF240" i="1"/>
  <c r="DD242" i="1"/>
  <c r="DF242" i="1"/>
  <c r="DD245" i="1"/>
  <c r="DF245" i="1"/>
  <c r="DD247" i="1"/>
  <c r="DF247" i="1"/>
  <c r="DD249" i="1"/>
  <c r="DF249" i="1"/>
  <c r="DD251" i="1"/>
  <c r="DF251" i="1"/>
  <c r="DD253" i="1"/>
  <c r="DF253" i="1"/>
  <c r="DD256" i="1"/>
  <c r="DF256" i="1"/>
  <c r="DD258" i="1"/>
  <c r="DF258" i="1"/>
  <c r="DD260" i="1"/>
  <c r="DF260" i="1"/>
  <c r="DD262" i="1"/>
  <c r="DF262" i="1"/>
  <c r="DD264" i="1"/>
  <c r="DF264" i="1"/>
  <c r="DD267" i="1"/>
  <c r="DF267" i="1"/>
  <c r="DD269" i="1"/>
  <c r="DF269" i="1"/>
  <c r="DD271" i="1"/>
  <c r="DF271" i="1"/>
  <c r="DD273" i="1"/>
  <c r="DF273" i="1"/>
  <c r="DD275" i="1"/>
  <c r="DF275" i="1"/>
  <c r="DD278" i="1"/>
  <c r="DF278" i="1"/>
  <c r="DD280" i="1"/>
  <c r="DF280" i="1"/>
  <c r="DD282" i="1"/>
  <c r="DF282" i="1"/>
  <c r="DD284" i="1"/>
  <c r="DF284" i="1"/>
  <c r="DD286" i="1"/>
  <c r="DF286" i="1"/>
  <c r="DD290" i="1"/>
  <c r="DF290" i="1"/>
  <c r="DD292" i="1"/>
  <c r="DF292" i="1"/>
  <c r="DD294" i="1"/>
  <c r="DF294" i="1"/>
  <c r="DD296" i="1"/>
  <c r="DF296" i="1"/>
  <c r="DD298" i="1"/>
  <c r="DF298" i="1"/>
  <c r="DD301" i="1"/>
  <c r="DF301" i="1"/>
  <c r="DD303" i="1"/>
  <c r="DF303" i="1"/>
  <c r="DD305" i="1"/>
  <c r="DF305" i="1"/>
  <c r="DD307" i="1"/>
  <c r="DF307" i="1"/>
  <c r="DD309" i="1"/>
  <c r="DF309" i="1"/>
  <c r="DD312" i="1"/>
  <c r="DF312" i="1"/>
  <c r="DD314" i="1"/>
  <c r="DF314" i="1"/>
  <c r="DD316" i="1"/>
  <c r="DF316" i="1"/>
  <c r="DD318" i="1"/>
  <c r="DF318" i="1"/>
  <c r="DD320" i="1"/>
  <c r="DF320" i="1"/>
  <c r="DD323" i="1"/>
  <c r="DF323" i="1"/>
  <c r="DD325" i="1"/>
  <c r="DF325" i="1"/>
  <c r="DD327" i="1"/>
  <c r="DF327" i="1"/>
  <c r="DD329" i="1"/>
  <c r="DF329" i="1"/>
  <c r="DD331" i="1"/>
  <c r="DF331" i="1"/>
  <c r="DD334" i="1"/>
  <c r="DF334" i="1"/>
  <c r="DD336" i="1"/>
  <c r="DF336" i="1"/>
  <c r="DD338" i="1"/>
  <c r="DF338" i="1"/>
  <c r="DD340" i="1"/>
  <c r="DF340" i="1"/>
  <c r="DD342" i="1"/>
  <c r="DF342" i="1"/>
  <c r="DF10" i="1"/>
  <c r="DF12" i="1"/>
  <c r="DF14" i="1"/>
  <c r="DF16" i="1"/>
  <c r="DF18" i="1"/>
  <c r="DF21" i="1"/>
  <c r="DF23" i="1"/>
  <c r="DF25" i="1"/>
  <c r="DF27" i="1"/>
  <c r="DF29" i="1"/>
  <c r="DF32" i="1"/>
  <c r="DF34" i="1"/>
  <c r="DF36" i="1"/>
  <c r="DF38" i="1"/>
  <c r="DF40" i="1"/>
  <c r="DF43" i="1"/>
  <c r="DF45" i="1"/>
  <c r="DF47" i="1"/>
  <c r="DF49" i="1"/>
  <c r="DF51" i="1"/>
  <c r="DF55" i="1"/>
  <c r="DF57" i="1"/>
  <c r="DF59" i="1"/>
  <c r="DF61" i="1"/>
  <c r="DF63" i="1"/>
  <c r="DF67" i="1"/>
  <c r="DF69" i="1"/>
  <c r="DF71" i="1"/>
  <c r="DF73" i="1"/>
  <c r="DF75" i="1"/>
  <c r="DF78" i="1"/>
  <c r="DF80" i="1"/>
  <c r="DF82" i="1"/>
  <c r="DF84" i="1"/>
  <c r="DF86" i="1"/>
  <c r="DF89" i="1"/>
  <c r="DF91" i="1"/>
  <c r="DF93" i="1"/>
  <c r="DF95" i="1"/>
  <c r="DF97" i="1"/>
  <c r="DF100" i="1"/>
  <c r="DF102" i="1"/>
  <c r="DF104" i="1"/>
  <c r="DF106" i="1"/>
  <c r="DF108" i="1"/>
  <c r="DF111" i="1"/>
  <c r="DF113" i="1"/>
  <c r="DF115" i="1"/>
  <c r="DF117" i="1"/>
  <c r="DF119" i="1"/>
  <c r="DF122" i="1"/>
  <c r="DF124" i="1"/>
  <c r="DF126" i="1"/>
  <c r="DF128" i="1"/>
  <c r="DF130" i="1"/>
  <c r="DF134" i="1"/>
  <c r="DF136" i="1"/>
  <c r="DF138" i="1"/>
  <c r="DF140" i="1"/>
  <c r="DF142" i="1"/>
  <c r="DF145" i="1"/>
  <c r="DF147" i="1"/>
  <c r="DF149" i="1"/>
  <c r="DF151" i="1"/>
  <c r="DF153" i="1"/>
  <c r="DF158" i="1"/>
  <c r="DF162" i="1"/>
  <c r="DF167" i="1"/>
  <c r="DF171" i="1"/>
  <c r="DF175" i="1"/>
  <c r="DF180" i="1"/>
  <c r="DF184" i="1"/>
  <c r="DF190" i="1"/>
  <c r="DF194" i="1"/>
  <c r="DF198" i="1"/>
  <c r="DF203" i="1"/>
  <c r="DF207" i="1"/>
  <c r="DF212" i="1"/>
  <c r="DF216" i="1"/>
  <c r="DF220" i="1"/>
  <c r="DF225" i="1"/>
  <c r="DF229" i="1"/>
  <c r="DF235" i="1"/>
  <c r="DF239" i="1"/>
  <c r="DF243" i="1"/>
  <c r="DF248" i="1"/>
  <c r="DF252" i="1"/>
  <c r="DF257" i="1"/>
  <c r="DF261" i="1"/>
  <c r="DF265" i="1"/>
  <c r="DF270" i="1"/>
  <c r="DF274" i="1"/>
  <c r="DF279" i="1"/>
  <c r="DF283" i="1"/>
  <c r="DF287" i="1"/>
  <c r="DF293" i="1"/>
  <c r="DF297" i="1"/>
  <c r="DF302" i="1"/>
  <c r="DF306" i="1"/>
  <c r="DF310" i="1"/>
  <c r="DF315" i="1"/>
  <c r="DF319" i="1"/>
  <c r="DF324" i="1"/>
  <c r="DF328" i="1"/>
  <c r="DF332" i="1"/>
  <c r="DF337" i="1"/>
  <c r="DF341" i="1"/>
  <c r="DD9" i="1"/>
  <c r="CZ17" i="1"/>
  <c r="DB17" i="1"/>
  <c r="CV16" i="1"/>
  <c r="DB16" i="1"/>
  <c r="CZ16" i="1"/>
  <c r="DB13" i="1"/>
  <c r="DB11" i="1"/>
  <c r="CZ20" i="1"/>
  <c r="DB20" i="1"/>
  <c r="DB21" i="1"/>
  <c r="CZ21" i="1"/>
  <c r="CZ22" i="1"/>
  <c r="DB22" i="1"/>
  <c r="CV23" i="1"/>
  <c r="DB23" i="1"/>
  <c r="CZ23" i="1"/>
  <c r="CZ24" i="1"/>
  <c r="DB24" i="1"/>
  <c r="DB25" i="1"/>
  <c r="CZ25" i="1"/>
  <c r="CZ26" i="1"/>
  <c r="DB26" i="1"/>
  <c r="CV27" i="1"/>
  <c r="DB27" i="1"/>
  <c r="CZ27" i="1"/>
  <c r="CZ28" i="1"/>
  <c r="DB28" i="1"/>
  <c r="DB29" i="1"/>
  <c r="CZ29" i="1"/>
  <c r="CZ31" i="1"/>
  <c r="DB31" i="1"/>
  <c r="CV32" i="1"/>
  <c r="DB32" i="1"/>
  <c r="CZ32" i="1"/>
  <c r="CZ33" i="1"/>
  <c r="DB33" i="1"/>
  <c r="DB34" i="1"/>
  <c r="CZ34" i="1"/>
  <c r="CZ35" i="1"/>
  <c r="DB35" i="1"/>
  <c r="CV36" i="1"/>
  <c r="DB36" i="1"/>
  <c r="CZ36" i="1"/>
  <c r="CZ37" i="1"/>
  <c r="DB37" i="1"/>
  <c r="DB38" i="1"/>
  <c r="CZ38" i="1"/>
  <c r="CZ39" i="1"/>
  <c r="DB39" i="1"/>
  <c r="CV40" i="1"/>
  <c r="DB40" i="1"/>
  <c r="CZ40" i="1"/>
  <c r="CZ42" i="1"/>
  <c r="DB42" i="1"/>
  <c r="DB43" i="1"/>
  <c r="CZ43" i="1"/>
  <c r="CZ44" i="1"/>
  <c r="DB44" i="1"/>
  <c r="CV45" i="1"/>
  <c r="DB45" i="1"/>
  <c r="CZ45" i="1"/>
  <c r="CZ46" i="1"/>
  <c r="DB46" i="1"/>
  <c r="DB47" i="1"/>
  <c r="CZ47" i="1"/>
  <c r="CZ48" i="1"/>
  <c r="DB48" i="1"/>
  <c r="DB49" i="1"/>
  <c r="CZ49" i="1"/>
  <c r="CZ50" i="1"/>
  <c r="DB50" i="1"/>
  <c r="DB51" i="1"/>
  <c r="CZ51" i="1"/>
  <c r="CZ54" i="1"/>
  <c r="DB54" i="1"/>
  <c r="DB55" i="1"/>
  <c r="CZ55" i="1"/>
  <c r="CZ56" i="1"/>
  <c r="DB56" i="1"/>
  <c r="DB57" i="1"/>
  <c r="CZ57" i="1"/>
  <c r="CZ58" i="1"/>
  <c r="DB58" i="1"/>
  <c r="DB59" i="1"/>
  <c r="CZ59" i="1"/>
  <c r="DB60" i="1"/>
  <c r="CZ60" i="1"/>
  <c r="DB61" i="1"/>
  <c r="CZ61" i="1"/>
  <c r="DB62" i="1"/>
  <c r="CZ62" i="1"/>
  <c r="DB63" i="1"/>
  <c r="CZ63" i="1"/>
  <c r="DB66" i="1"/>
  <c r="CZ66" i="1"/>
  <c r="DB67" i="1"/>
  <c r="CZ67" i="1"/>
  <c r="DB68" i="1"/>
  <c r="CZ68" i="1"/>
  <c r="DB69" i="1"/>
  <c r="CZ69" i="1"/>
  <c r="DB70" i="1"/>
  <c r="CZ70" i="1"/>
  <c r="DB71" i="1"/>
  <c r="CZ71" i="1"/>
  <c r="DB72" i="1"/>
  <c r="CZ72" i="1"/>
  <c r="DB73" i="1"/>
  <c r="CZ73" i="1"/>
  <c r="DB74" i="1"/>
  <c r="CZ74" i="1"/>
  <c r="DB75" i="1"/>
  <c r="CZ75" i="1"/>
  <c r="DB77" i="1"/>
  <c r="CZ77" i="1"/>
  <c r="DB78" i="1"/>
  <c r="CZ78" i="1"/>
  <c r="DB79" i="1"/>
  <c r="CZ79" i="1"/>
  <c r="DB80" i="1"/>
  <c r="CZ80" i="1"/>
  <c r="DB81" i="1"/>
  <c r="CZ81" i="1"/>
  <c r="DB82" i="1"/>
  <c r="CZ82" i="1"/>
  <c r="DB83" i="1"/>
  <c r="CZ83" i="1"/>
  <c r="DB84" i="1"/>
  <c r="CZ84" i="1"/>
  <c r="DB85" i="1"/>
  <c r="CZ85" i="1"/>
  <c r="DB86" i="1"/>
  <c r="CZ86" i="1"/>
  <c r="DB88" i="1"/>
  <c r="CZ88" i="1"/>
  <c r="DB89" i="1"/>
  <c r="CZ89" i="1"/>
  <c r="DB90" i="1"/>
  <c r="CZ90" i="1"/>
  <c r="DB91" i="1"/>
  <c r="CZ91" i="1"/>
  <c r="DB92" i="1"/>
  <c r="CZ92" i="1"/>
  <c r="DB93" i="1"/>
  <c r="CZ93" i="1"/>
  <c r="DB94" i="1"/>
  <c r="CZ94" i="1"/>
  <c r="DB95" i="1"/>
  <c r="CZ95" i="1"/>
  <c r="DB96" i="1"/>
  <c r="CZ96" i="1"/>
  <c r="DB97" i="1"/>
  <c r="CZ97" i="1"/>
  <c r="DB99" i="1"/>
  <c r="CZ99" i="1"/>
  <c r="DB100" i="1"/>
  <c r="CZ100" i="1"/>
  <c r="DB101" i="1"/>
  <c r="CZ101" i="1"/>
  <c r="DB102" i="1"/>
  <c r="CZ102" i="1"/>
  <c r="DB103" i="1"/>
  <c r="CZ103" i="1"/>
  <c r="DB104" i="1"/>
  <c r="CZ104" i="1"/>
  <c r="DB105" i="1"/>
  <c r="CZ105" i="1"/>
  <c r="DB106" i="1"/>
  <c r="CZ106" i="1"/>
  <c r="DB107" i="1"/>
  <c r="CZ107" i="1"/>
  <c r="DB108" i="1"/>
  <c r="CZ108" i="1"/>
  <c r="DB110" i="1"/>
  <c r="CZ110" i="1"/>
  <c r="DB111" i="1"/>
  <c r="CZ111" i="1"/>
  <c r="DB112" i="1"/>
  <c r="CZ112" i="1"/>
  <c r="DB113" i="1"/>
  <c r="CZ113" i="1"/>
  <c r="DB114" i="1"/>
  <c r="CZ114" i="1"/>
  <c r="DB115" i="1"/>
  <c r="CZ115" i="1"/>
  <c r="DB116" i="1"/>
  <c r="CZ116" i="1"/>
  <c r="DB117" i="1"/>
  <c r="CZ117" i="1"/>
  <c r="DB118" i="1"/>
  <c r="CZ118" i="1"/>
  <c r="DB119" i="1"/>
  <c r="CZ119" i="1"/>
  <c r="DB121" i="1"/>
  <c r="CZ121" i="1"/>
  <c r="DB122" i="1"/>
  <c r="CZ122" i="1"/>
  <c r="DB123" i="1"/>
  <c r="CZ123" i="1"/>
  <c r="DB124" i="1"/>
  <c r="CZ124" i="1"/>
  <c r="DB125" i="1"/>
  <c r="CZ125" i="1"/>
  <c r="DB126" i="1"/>
  <c r="CZ126" i="1"/>
  <c r="DB127" i="1"/>
  <c r="CZ127" i="1"/>
  <c r="DB128" i="1"/>
  <c r="CZ128" i="1"/>
  <c r="CT129" i="1"/>
  <c r="DB129" i="1"/>
  <c r="CZ129" i="1"/>
  <c r="DB130" i="1"/>
  <c r="CZ130" i="1"/>
  <c r="DB133" i="1"/>
  <c r="CZ133" i="1"/>
  <c r="DB134" i="1"/>
  <c r="CZ134" i="1"/>
  <c r="DB135" i="1"/>
  <c r="CZ135" i="1"/>
  <c r="DB136" i="1"/>
  <c r="CZ136" i="1"/>
  <c r="DB137" i="1"/>
  <c r="CZ137" i="1"/>
  <c r="DB138" i="1"/>
  <c r="CZ138" i="1"/>
  <c r="DB139" i="1"/>
  <c r="CZ139" i="1"/>
  <c r="DB140" i="1"/>
  <c r="CZ140" i="1"/>
  <c r="DB141" i="1"/>
  <c r="CZ141" i="1"/>
  <c r="DB142" i="1"/>
  <c r="CZ142" i="1"/>
  <c r="DB144" i="1"/>
  <c r="CZ144" i="1"/>
  <c r="DB145" i="1"/>
  <c r="CZ145" i="1"/>
  <c r="DB146" i="1"/>
  <c r="CZ146" i="1"/>
  <c r="DB147" i="1"/>
  <c r="CZ147" i="1"/>
  <c r="CT148" i="1"/>
  <c r="DB148" i="1"/>
  <c r="CZ148" i="1"/>
  <c r="DB149" i="1"/>
  <c r="CZ149" i="1"/>
  <c r="DB150" i="1"/>
  <c r="CZ150" i="1"/>
  <c r="DB151" i="1"/>
  <c r="CZ151" i="1"/>
  <c r="DB152" i="1"/>
  <c r="CZ152" i="1"/>
  <c r="DB153" i="1"/>
  <c r="CZ153" i="1"/>
  <c r="DB155" i="1"/>
  <c r="CZ155" i="1"/>
  <c r="DB156" i="1"/>
  <c r="CZ156" i="1"/>
  <c r="DB157" i="1"/>
  <c r="CZ157" i="1"/>
  <c r="DB158" i="1"/>
  <c r="CZ158" i="1"/>
  <c r="DB159" i="1"/>
  <c r="CZ159" i="1"/>
  <c r="DB160" i="1"/>
  <c r="CZ160" i="1"/>
  <c r="DB161" i="1"/>
  <c r="CZ161" i="1"/>
  <c r="DB162" i="1"/>
  <c r="CZ162" i="1"/>
  <c r="DB163" i="1"/>
  <c r="CZ163" i="1"/>
  <c r="DB164" i="1"/>
  <c r="CZ164" i="1"/>
  <c r="DB166" i="1"/>
  <c r="CZ166" i="1"/>
  <c r="DB167" i="1"/>
  <c r="CZ167" i="1"/>
  <c r="DB168" i="1"/>
  <c r="CZ168" i="1"/>
  <c r="DB169" i="1"/>
  <c r="CZ169" i="1"/>
  <c r="DB170" i="1"/>
  <c r="CZ170" i="1"/>
  <c r="DB171" i="1"/>
  <c r="CZ171" i="1"/>
  <c r="DB172" i="1"/>
  <c r="CZ172" i="1"/>
  <c r="DB173" i="1"/>
  <c r="CZ173" i="1"/>
  <c r="DB174" i="1"/>
  <c r="CZ174" i="1"/>
  <c r="DB175" i="1"/>
  <c r="CZ175" i="1"/>
  <c r="DB177" i="1"/>
  <c r="CZ177" i="1"/>
  <c r="DB178" i="1"/>
  <c r="CZ178" i="1"/>
  <c r="DB179" i="1"/>
  <c r="CZ179" i="1"/>
  <c r="DB180" i="1"/>
  <c r="CZ180" i="1"/>
  <c r="DB181" i="1"/>
  <c r="CZ181" i="1"/>
  <c r="DB182" i="1"/>
  <c r="CZ182" i="1"/>
  <c r="DB183" i="1"/>
  <c r="CZ183" i="1"/>
  <c r="DB184" i="1"/>
  <c r="CZ184" i="1"/>
  <c r="DB185" i="1"/>
  <c r="CZ185" i="1"/>
  <c r="DB186" i="1"/>
  <c r="CZ186" i="1"/>
  <c r="DB234" i="1"/>
  <c r="CZ234" i="1"/>
  <c r="DB235" i="1"/>
  <c r="CZ235" i="1"/>
  <c r="DB236" i="1"/>
  <c r="CZ236" i="1"/>
  <c r="DB237" i="1"/>
  <c r="CZ237" i="1"/>
  <c r="DB238" i="1"/>
  <c r="CZ238" i="1"/>
  <c r="DB239" i="1"/>
  <c r="CZ239" i="1"/>
  <c r="DB240" i="1"/>
  <c r="CZ240" i="1"/>
  <c r="DB241" i="1"/>
  <c r="CZ241" i="1"/>
  <c r="DB242" i="1"/>
  <c r="CZ242" i="1"/>
  <c r="DB243" i="1"/>
  <c r="CZ243" i="1"/>
  <c r="DB245" i="1"/>
  <c r="CZ245" i="1"/>
  <c r="DB246" i="1"/>
  <c r="CZ246" i="1"/>
  <c r="DB247" i="1"/>
  <c r="CZ247" i="1"/>
  <c r="DB248" i="1"/>
  <c r="CZ248" i="1"/>
  <c r="DB249" i="1"/>
  <c r="CZ249" i="1"/>
  <c r="DB250" i="1"/>
  <c r="CZ250" i="1"/>
  <c r="DB251" i="1"/>
  <c r="CZ251" i="1"/>
  <c r="DB252" i="1"/>
  <c r="CZ252" i="1"/>
  <c r="DB253" i="1"/>
  <c r="CZ253" i="1"/>
  <c r="DB254" i="1"/>
  <c r="CZ254" i="1"/>
  <c r="DB256" i="1"/>
  <c r="CZ256" i="1"/>
  <c r="DB257" i="1"/>
  <c r="CZ257" i="1"/>
  <c r="DB258" i="1"/>
  <c r="CZ258" i="1"/>
  <c r="CT259" i="1"/>
  <c r="DB259" i="1"/>
  <c r="CZ259" i="1"/>
  <c r="DB260" i="1"/>
  <c r="CZ260" i="1"/>
  <c r="DB261" i="1"/>
  <c r="CZ261" i="1"/>
  <c r="DB262" i="1"/>
  <c r="CZ262" i="1"/>
  <c r="DB263" i="1"/>
  <c r="CZ263" i="1"/>
  <c r="DB264" i="1"/>
  <c r="CZ264" i="1"/>
  <c r="DB265" i="1"/>
  <c r="CZ265" i="1"/>
  <c r="DB267" i="1"/>
  <c r="CZ267" i="1"/>
  <c r="DB268" i="1"/>
  <c r="CZ268" i="1"/>
  <c r="DB269" i="1"/>
  <c r="CZ269" i="1"/>
  <c r="DB270" i="1"/>
  <c r="CZ270" i="1"/>
  <c r="DB271" i="1"/>
  <c r="CZ271" i="1"/>
  <c r="DB272" i="1"/>
  <c r="CZ272" i="1"/>
  <c r="DB273" i="1"/>
  <c r="CZ273" i="1"/>
  <c r="DB274" i="1"/>
  <c r="CZ274" i="1"/>
  <c r="DB275" i="1"/>
  <c r="CZ275" i="1"/>
  <c r="DB276" i="1"/>
  <c r="CZ276" i="1"/>
  <c r="DB278" i="1"/>
  <c r="CZ278" i="1"/>
  <c r="DB279" i="1"/>
  <c r="CZ279" i="1"/>
  <c r="DB280" i="1"/>
  <c r="CZ280" i="1"/>
  <c r="DB281" i="1"/>
  <c r="CZ281" i="1"/>
  <c r="DB282" i="1"/>
  <c r="CZ282" i="1"/>
  <c r="DB283" i="1"/>
  <c r="CZ283" i="1"/>
  <c r="DB284" i="1"/>
  <c r="CZ284" i="1"/>
  <c r="DB285" i="1"/>
  <c r="CZ285" i="1"/>
  <c r="DB286" i="1"/>
  <c r="CZ286" i="1"/>
  <c r="DB287" i="1"/>
  <c r="CZ287" i="1"/>
  <c r="DB290" i="1"/>
  <c r="CZ290" i="1"/>
  <c r="DB291" i="1"/>
  <c r="CZ291" i="1"/>
  <c r="DB292" i="1"/>
  <c r="CZ292" i="1"/>
  <c r="DB293" i="1"/>
  <c r="CZ293" i="1"/>
  <c r="DB294" i="1"/>
  <c r="CZ294" i="1"/>
  <c r="CT295" i="1"/>
  <c r="DB295" i="1"/>
  <c r="CZ295" i="1"/>
  <c r="DB296" i="1"/>
  <c r="CZ296" i="1"/>
  <c r="DB297" i="1"/>
  <c r="CZ297" i="1"/>
  <c r="DB298" i="1"/>
  <c r="CZ298" i="1"/>
  <c r="DB299" i="1"/>
  <c r="CZ299" i="1"/>
  <c r="DB301" i="1"/>
  <c r="CZ301" i="1"/>
  <c r="DB302" i="1"/>
  <c r="CZ302" i="1"/>
  <c r="DB303" i="1"/>
  <c r="CZ303" i="1"/>
  <c r="DB304" i="1"/>
  <c r="CZ304" i="1"/>
  <c r="DB305" i="1"/>
  <c r="CZ305" i="1"/>
  <c r="DB306" i="1"/>
  <c r="CZ306" i="1"/>
  <c r="DB307" i="1"/>
  <c r="CZ307" i="1"/>
  <c r="DB308" i="1"/>
  <c r="CZ308" i="1"/>
  <c r="DB309" i="1"/>
  <c r="CZ309" i="1"/>
  <c r="DB310" i="1"/>
  <c r="CZ310" i="1"/>
  <c r="DB312" i="1"/>
  <c r="CZ312" i="1"/>
  <c r="DB313" i="1"/>
  <c r="CZ313" i="1"/>
  <c r="DB314" i="1"/>
  <c r="CZ314" i="1"/>
  <c r="DB315" i="1"/>
  <c r="CZ315" i="1"/>
  <c r="DB316" i="1"/>
  <c r="CZ316" i="1"/>
  <c r="DB317" i="1"/>
  <c r="CZ317" i="1"/>
  <c r="DB318" i="1"/>
  <c r="CZ318" i="1"/>
  <c r="DB319" i="1"/>
  <c r="CZ319" i="1"/>
  <c r="DB320" i="1"/>
  <c r="CZ320" i="1"/>
  <c r="DB321" i="1"/>
  <c r="CZ321" i="1"/>
  <c r="DB323" i="1"/>
  <c r="CZ323" i="1"/>
  <c r="DB324" i="1"/>
  <c r="CZ324" i="1"/>
  <c r="DB325" i="1"/>
  <c r="CZ325" i="1"/>
  <c r="DB326" i="1"/>
  <c r="CZ326" i="1"/>
  <c r="DB327" i="1"/>
  <c r="CZ327" i="1"/>
  <c r="DB328" i="1"/>
  <c r="CZ328" i="1"/>
  <c r="DB329" i="1"/>
  <c r="CZ329" i="1"/>
  <c r="CT330" i="1"/>
  <c r="DB330" i="1"/>
  <c r="CZ330" i="1"/>
  <c r="DB331" i="1"/>
  <c r="CZ331" i="1"/>
  <c r="DB332" i="1"/>
  <c r="CZ332" i="1"/>
  <c r="DB334" i="1"/>
  <c r="CZ334" i="1"/>
  <c r="DB335" i="1"/>
  <c r="CZ335" i="1"/>
  <c r="DB336" i="1"/>
  <c r="CZ336" i="1"/>
  <c r="DB337" i="1"/>
  <c r="CZ337" i="1"/>
  <c r="DB338" i="1"/>
  <c r="CZ338" i="1"/>
  <c r="DB339" i="1"/>
  <c r="CZ339" i="1"/>
  <c r="DB340" i="1"/>
  <c r="CZ340" i="1"/>
  <c r="DB341" i="1"/>
  <c r="CZ341" i="1"/>
  <c r="DB342" i="1"/>
  <c r="CZ342" i="1"/>
  <c r="DB343" i="1"/>
  <c r="CZ343" i="1"/>
  <c r="CZ9" i="1"/>
  <c r="CZ11" i="1"/>
  <c r="CZ13" i="1"/>
  <c r="CV18" i="1"/>
  <c r="DB18" i="1"/>
  <c r="CZ18" i="1"/>
  <c r="CR15" i="1"/>
  <c r="CZ15" i="1"/>
  <c r="DB15" i="1"/>
  <c r="CV14" i="1"/>
  <c r="DB14" i="1"/>
  <c r="CV12" i="1"/>
  <c r="DB12" i="1"/>
  <c r="CV10" i="1"/>
  <c r="DB10" i="1"/>
  <c r="CR231" i="1"/>
  <c r="DB231" i="1"/>
  <c r="CZ231" i="1"/>
  <c r="DB230" i="1"/>
  <c r="CZ230" i="1"/>
  <c r="CV229" i="1"/>
  <c r="DB229" i="1"/>
  <c r="CZ229" i="1"/>
  <c r="DB228" i="1"/>
  <c r="CZ228" i="1"/>
  <c r="CR227" i="1"/>
  <c r="DB227" i="1"/>
  <c r="CZ227" i="1"/>
  <c r="DB226" i="1"/>
  <c r="CZ226" i="1"/>
  <c r="CV225" i="1"/>
  <c r="DB225" i="1"/>
  <c r="CZ225" i="1"/>
  <c r="DB224" i="1"/>
  <c r="CZ224" i="1"/>
  <c r="CR223" i="1"/>
  <c r="DB223" i="1"/>
  <c r="CZ223" i="1"/>
  <c r="DB222" i="1"/>
  <c r="CZ222" i="1"/>
  <c r="CV220" i="1"/>
  <c r="DB220" i="1"/>
  <c r="CZ220" i="1"/>
  <c r="DB219" i="1"/>
  <c r="CZ219" i="1"/>
  <c r="CR218" i="1"/>
  <c r="DB218" i="1"/>
  <c r="CZ218" i="1"/>
  <c r="DB217" i="1"/>
  <c r="CZ217" i="1"/>
  <c r="CV216" i="1"/>
  <c r="DB216" i="1"/>
  <c r="CZ216" i="1"/>
  <c r="DB215" i="1"/>
  <c r="CZ215" i="1"/>
  <c r="CR214" i="1"/>
  <c r="DB214" i="1"/>
  <c r="CZ214" i="1"/>
  <c r="DB213" i="1"/>
  <c r="CZ213" i="1"/>
  <c r="CV212" i="1"/>
  <c r="DB212" i="1"/>
  <c r="CZ212" i="1"/>
  <c r="DB211" i="1"/>
  <c r="CZ211" i="1"/>
  <c r="CR209" i="1"/>
  <c r="DB209" i="1"/>
  <c r="CZ209" i="1"/>
  <c r="DB208" i="1"/>
  <c r="CZ208" i="1"/>
  <c r="CV207" i="1"/>
  <c r="DB207" i="1"/>
  <c r="CZ207" i="1"/>
  <c r="DB206" i="1"/>
  <c r="CZ206" i="1"/>
  <c r="CR205" i="1"/>
  <c r="DB205" i="1"/>
  <c r="CZ205" i="1"/>
  <c r="DB204" i="1"/>
  <c r="CZ204" i="1"/>
  <c r="CV203" i="1"/>
  <c r="DB203" i="1"/>
  <c r="CZ203" i="1"/>
  <c r="CX202" i="1"/>
  <c r="DB202" i="1"/>
  <c r="CZ202" i="1"/>
  <c r="CR201" i="1"/>
  <c r="DB201" i="1"/>
  <c r="CZ201" i="1"/>
  <c r="CX200" i="1"/>
  <c r="DB200" i="1"/>
  <c r="CZ200" i="1"/>
  <c r="CV198" i="1"/>
  <c r="DB198" i="1"/>
  <c r="CZ198" i="1"/>
  <c r="CX197" i="1"/>
  <c r="DB197" i="1"/>
  <c r="CZ197" i="1"/>
  <c r="CR196" i="1"/>
  <c r="DB196" i="1"/>
  <c r="CZ196" i="1"/>
  <c r="CX195" i="1"/>
  <c r="DB195" i="1"/>
  <c r="CZ195" i="1"/>
  <c r="CV194" i="1"/>
  <c r="DB194" i="1"/>
  <c r="CZ194" i="1"/>
  <c r="CX193" i="1"/>
  <c r="DB193" i="1"/>
  <c r="CZ193" i="1"/>
  <c r="CR192" i="1"/>
  <c r="DB192" i="1"/>
  <c r="CZ192" i="1"/>
  <c r="CX191" i="1"/>
  <c r="DB191" i="1"/>
  <c r="CZ191" i="1"/>
  <c r="CV190" i="1"/>
  <c r="DB190" i="1"/>
  <c r="CZ190" i="1"/>
  <c r="CX189" i="1"/>
  <c r="DB189" i="1"/>
  <c r="CZ189" i="1"/>
  <c r="CZ10" i="1"/>
  <c r="CZ12" i="1"/>
  <c r="CZ14" i="1"/>
  <c r="CX11" i="1"/>
  <c r="CX192" i="1"/>
  <c r="CX209" i="1"/>
  <c r="CX227" i="1"/>
  <c r="CV192" i="1"/>
  <c r="CV196" i="1"/>
  <c r="CV201" i="1"/>
  <c r="CX15" i="1"/>
  <c r="CX201" i="1"/>
  <c r="CX218" i="1"/>
  <c r="CR9" i="1"/>
  <c r="CX9" i="1"/>
  <c r="CV9" i="1"/>
  <c r="CT9" i="1"/>
  <c r="BE20" i="1"/>
  <c r="CV20" i="1"/>
  <c r="CX20" i="1"/>
  <c r="BE22" i="1"/>
  <c r="CX22" i="1"/>
  <c r="CV22" i="1"/>
  <c r="BE24" i="1"/>
  <c r="CV24" i="1"/>
  <c r="CX24" i="1"/>
  <c r="BE26" i="1"/>
  <c r="CX26" i="1"/>
  <c r="CV26" i="1"/>
  <c r="CT26" i="1"/>
  <c r="BE28" i="1"/>
  <c r="CV28" i="1"/>
  <c r="CX28" i="1"/>
  <c r="BE31" i="1"/>
  <c r="CX31" i="1"/>
  <c r="CV31" i="1"/>
  <c r="BE33" i="1"/>
  <c r="CV33" i="1"/>
  <c r="CX33" i="1"/>
  <c r="BE35" i="1"/>
  <c r="CX35" i="1"/>
  <c r="CV35" i="1"/>
  <c r="CT35" i="1"/>
  <c r="CR37" i="1"/>
  <c r="CV37" i="1"/>
  <c r="CX37" i="1"/>
  <c r="CR39" i="1"/>
  <c r="CX39" i="1"/>
  <c r="CV39" i="1"/>
  <c r="CR43" i="1"/>
  <c r="CX43" i="1"/>
  <c r="CR44" i="1"/>
  <c r="CX44" i="1"/>
  <c r="CV44" i="1"/>
  <c r="CT44" i="1"/>
  <c r="CR46" i="1"/>
  <c r="CV46" i="1"/>
  <c r="CX46" i="1"/>
  <c r="CR48" i="1"/>
  <c r="CX48" i="1"/>
  <c r="CV48" i="1"/>
  <c r="CR50" i="1"/>
  <c r="CV50" i="1"/>
  <c r="CX50" i="1"/>
  <c r="CR54" i="1"/>
  <c r="CX54" i="1"/>
  <c r="CV54" i="1"/>
  <c r="CT54" i="1"/>
  <c r="CR56" i="1"/>
  <c r="CV56" i="1"/>
  <c r="CX56" i="1"/>
  <c r="CR58" i="1"/>
  <c r="CX58" i="1"/>
  <c r="CV58" i="1"/>
  <c r="CR60" i="1"/>
  <c r="CV60" i="1"/>
  <c r="CX60" i="1"/>
  <c r="CR62" i="1"/>
  <c r="CX62" i="1"/>
  <c r="CV62" i="1"/>
  <c r="CT62" i="1"/>
  <c r="CR66" i="1"/>
  <c r="CV66" i="1"/>
  <c r="CX66" i="1"/>
  <c r="CR68" i="1"/>
  <c r="CX68" i="1"/>
  <c r="CV68" i="1"/>
  <c r="CR70" i="1"/>
  <c r="CV70" i="1"/>
  <c r="CX70" i="1"/>
  <c r="CR72" i="1"/>
  <c r="CX72" i="1"/>
  <c r="CV72" i="1"/>
  <c r="CT72" i="1"/>
  <c r="CR74" i="1"/>
  <c r="CV74" i="1"/>
  <c r="CX74" i="1"/>
  <c r="CR77" i="1"/>
  <c r="CX77" i="1"/>
  <c r="CV77" i="1"/>
  <c r="CR79" i="1"/>
  <c r="CV79" i="1"/>
  <c r="CX79" i="1"/>
  <c r="CR81" i="1"/>
  <c r="CX81" i="1"/>
  <c r="CV81" i="1"/>
  <c r="CT81" i="1"/>
  <c r="CR83" i="1"/>
  <c r="CV83" i="1"/>
  <c r="CX83" i="1"/>
  <c r="CR85" i="1"/>
  <c r="CX85" i="1"/>
  <c r="CV85" i="1"/>
  <c r="CR88" i="1"/>
  <c r="CV88" i="1"/>
  <c r="CX88" i="1"/>
  <c r="CR90" i="1"/>
  <c r="CX90" i="1"/>
  <c r="CV90" i="1"/>
  <c r="CT90" i="1"/>
  <c r="CR92" i="1"/>
  <c r="CV92" i="1"/>
  <c r="CX92" i="1"/>
  <c r="CR94" i="1"/>
  <c r="CX94" i="1"/>
  <c r="CV94" i="1"/>
  <c r="CR96" i="1"/>
  <c r="CV96" i="1"/>
  <c r="CX96" i="1"/>
  <c r="CR99" i="1"/>
  <c r="CX99" i="1"/>
  <c r="CV99" i="1"/>
  <c r="CT99" i="1"/>
  <c r="CR101" i="1"/>
  <c r="CV101" i="1"/>
  <c r="CX101" i="1"/>
  <c r="CR103" i="1"/>
  <c r="CX103" i="1"/>
  <c r="CV103" i="1"/>
  <c r="CR105" i="1"/>
  <c r="CV105" i="1"/>
  <c r="CX105" i="1"/>
  <c r="CR107" i="1"/>
  <c r="CX107" i="1"/>
  <c r="CV107" i="1"/>
  <c r="CT107" i="1"/>
  <c r="CR110" i="1"/>
  <c r="CV110" i="1"/>
  <c r="CX110" i="1"/>
  <c r="CR112" i="1"/>
  <c r="CX112" i="1"/>
  <c r="CV112" i="1"/>
  <c r="CR114" i="1"/>
  <c r="CV114" i="1"/>
  <c r="CX114" i="1"/>
  <c r="CR116" i="1"/>
  <c r="CX116" i="1"/>
  <c r="CV116" i="1"/>
  <c r="CT116" i="1"/>
  <c r="CR118" i="1"/>
  <c r="CV118" i="1"/>
  <c r="CX118" i="1"/>
  <c r="CR122" i="1"/>
  <c r="CX122" i="1"/>
  <c r="CV122" i="1"/>
  <c r="CR124" i="1"/>
  <c r="CX124" i="1"/>
  <c r="CV124" i="1"/>
  <c r="CR126" i="1"/>
  <c r="CX126" i="1"/>
  <c r="CV126" i="1"/>
  <c r="CR128" i="1"/>
  <c r="CX128" i="1"/>
  <c r="CV128" i="1"/>
  <c r="CR130" i="1"/>
  <c r="CX130" i="1"/>
  <c r="CV130" i="1"/>
  <c r="CR134" i="1"/>
  <c r="CX134" i="1"/>
  <c r="CV134" i="1"/>
  <c r="CR136" i="1"/>
  <c r="CX136" i="1"/>
  <c r="CV136" i="1"/>
  <c r="CR138" i="1"/>
  <c r="CX138" i="1"/>
  <c r="CV138" i="1"/>
  <c r="CR140" i="1"/>
  <c r="CX140" i="1"/>
  <c r="CV140" i="1"/>
  <c r="CR142" i="1"/>
  <c r="CX142" i="1"/>
  <c r="CV142" i="1"/>
  <c r="CR145" i="1"/>
  <c r="CX145" i="1"/>
  <c r="CV145" i="1"/>
  <c r="CR147" i="1"/>
  <c r="CX147" i="1"/>
  <c r="CV147" i="1"/>
  <c r="CR149" i="1"/>
  <c r="CX149" i="1"/>
  <c r="CV149" i="1"/>
  <c r="CR151" i="1"/>
  <c r="CX151" i="1"/>
  <c r="CV151" i="1"/>
  <c r="CR153" i="1"/>
  <c r="CX153" i="1"/>
  <c r="CV153" i="1"/>
  <c r="CR156" i="1"/>
  <c r="CX156" i="1"/>
  <c r="CV156" i="1"/>
  <c r="CR158" i="1"/>
  <c r="CX158" i="1"/>
  <c r="CV158" i="1"/>
  <c r="CR160" i="1"/>
  <c r="CX160" i="1"/>
  <c r="CV160" i="1"/>
  <c r="CR162" i="1"/>
  <c r="CX162" i="1"/>
  <c r="CV162" i="1"/>
  <c r="CR164" i="1"/>
  <c r="CX164" i="1"/>
  <c r="CV164" i="1"/>
  <c r="CR167" i="1"/>
  <c r="CX167" i="1"/>
  <c r="CV167" i="1"/>
  <c r="CR169" i="1"/>
  <c r="CX169" i="1"/>
  <c r="CT169" i="1"/>
  <c r="CV169" i="1"/>
  <c r="CR171" i="1"/>
  <c r="CX171" i="1"/>
  <c r="CV171" i="1"/>
  <c r="CR173" i="1"/>
  <c r="CX173" i="1"/>
  <c r="CV173" i="1"/>
  <c r="CR175" i="1"/>
  <c r="CX175" i="1"/>
  <c r="CV175" i="1"/>
  <c r="CR178" i="1"/>
  <c r="CX178" i="1"/>
  <c r="CV178" i="1"/>
  <c r="CR180" i="1"/>
  <c r="CX180" i="1"/>
  <c r="CV180" i="1"/>
  <c r="CR182" i="1"/>
  <c r="CX182" i="1"/>
  <c r="CV182" i="1"/>
  <c r="CR184" i="1"/>
  <c r="CX184" i="1"/>
  <c r="CV184" i="1"/>
  <c r="CR186" i="1"/>
  <c r="CX186" i="1"/>
  <c r="CT186" i="1"/>
  <c r="CV186" i="1"/>
  <c r="CR235" i="1"/>
  <c r="CX235" i="1"/>
  <c r="CV235" i="1"/>
  <c r="CR237" i="1"/>
  <c r="CV237" i="1"/>
  <c r="CX237" i="1"/>
  <c r="CR239" i="1"/>
  <c r="CX239" i="1"/>
  <c r="CV239" i="1"/>
  <c r="CR241" i="1"/>
  <c r="CX241" i="1"/>
  <c r="CV241" i="1"/>
  <c r="CR243" i="1"/>
  <c r="CX243" i="1"/>
  <c r="CV243" i="1"/>
  <c r="CR246" i="1"/>
  <c r="CV246" i="1"/>
  <c r="CX246" i="1"/>
  <c r="CR248" i="1"/>
  <c r="CX248" i="1"/>
  <c r="CV248" i="1"/>
  <c r="CR250" i="1"/>
  <c r="CX250" i="1"/>
  <c r="CV250" i="1"/>
  <c r="CT250" i="1"/>
  <c r="CR252" i="1"/>
  <c r="CX252" i="1"/>
  <c r="CV252" i="1"/>
  <c r="CR254" i="1"/>
  <c r="CV254" i="1"/>
  <c r="CX254" i="1"/>
  <c r="CR257" i="1"/>
  <c r="CX257" i="1"/>
  <c r="CV257" i="1"/>
  <c r="CX260" i="1"/>
  <c r="CV260" i="1"/>
  <c r="CX262" i="1"/>
  <c r="CV262" i="1"/>
  <c r="CX264" i="1"/>
  <c r="CV264" i="1"/>
  <c r="CX267" i="1"/>
  <c r="CV267" i="1"/>
  <c r="CX269" i="1"/>
  <c r="CV269" i="1"/>
  <c r="CX271" i="1"/>
  <c r="CV271" i="1"/>
  <c r="CT273" i="1"/>
  <c r="CX273" i="1"/>
  <c r="CV273" i="1"/>
  <c r="CX275" i="1"/>
  <c r="CV275" i="1"/>
  <c r="CX278" i="1"/>
  <c r="CV278" i="1"/>
  <c r="CX280" i="1"/>
  <c r="CV280" i="1"/>
  <c r="CT282" i="1"/>
  <c r="CX282" i="1"/>
  <c r="CV282" i="1"/>
  <c r="CX284" i="1"/>
  <c r="CV284" i="1"/>
  <c r="CX286" i="1"/>
  <c r="CV286" i="1"/>
  <c r="CX290" i="1"/>
  <c r="CV290" i="1"/>
  <c r="CT292" i="1"/>
  <c r="CX292" i="1"/>
  <c r="CV292" i="1"/>
  <c r="CX294" i="1"/>
  <c r="CV294" i="1"/>
  <c r="CX296" i="1"/>
  <c r="CV296" i="1"/>
  <c r="CX298" i="1"/>
  <c r="CV298" i="1"/>
  <c r="CT301" i="1"/>
  <c r="CX301" i="1"/>
  <c r="CV301" i="1"/>
  <c r="CX303" i="1"/>
  <c r="CV303" i="1"/>
  <c r="CX305" i="1"/>
  <c r="CV305" i="1"/>
  <c r="CX307" i="1"/>
  <c r="CV307" i="1"/>
  <c r="CT309" i="1"/>
  <c r="CX309" i="1"/>
  <c r="CV309" i="1"/>
  <c r="CX312" i="1"/>
  <c r="CV312" i="1"/>
  <c r="CX314" i="1"/>
  <c r="CV314" i="1"/>
  <c r="CX316" i="1"/>
  <c r="CV316" i="1"/>
  <c r="CT318" i="1"/>
  <c r="CX318" i="1"/>
  <c r="CV318" i="1"/>
  <c r="CX320" i="1"/>
  <c r="CV320" i="1"/>
  <c r="CX323" i="1"/>
  <c r="CV323" i="1"/>
  <c r="CX325" i="1"/>
  <c r="CV325" i="1"/>
  <c r="CT327" i="1"/>
  <c r="CX327" i="1"/>
  <c r="CV327" i="1"/>
  <c r="CX329" i="1"/>
  <c r="CV329" i="1"/>
  <c r="CX331" i="1"/>
  <c r="CV331" i="1"/>
  <c r="CX334" i="1"/>
  <c r="CV334" i="1"/>
  <c r="CT336" i="1"/>
  <c r="CX336" i="1"/>
  <c r="CV336" i="1"/>
  <c r="CR336" i="1"/>
  <c r="CX338" i="1"/>
  <c r="CV338" i="1"/>
  <c r="CX340" i="1"/>
  <c r="CV340" i="1"/>
  <c r="CX342" i="1"/>
  <c r="CV342" i="1"/>
  <c r="CR301" i="1"/>
  <c r="CT22" i="1"/>
  <c r="CT39" i="1"/>
  <c r="CT58" i="1"/>
  <c r="CT77" i="1"/>
  <c r="CT94" i="1"/>
  <c r="CT112" i="1"/>
  <c r="CT178" i="1"/>
  <c r="CR21" i="1"/>
  <c r="CX21" i="1"/>
  <c r="CR23" i="1"/>
  <c r="CX23" i="1"/>
  <c r="CR25" i="1"/>
  <c r="CX25" i="1"/>
  <c r="CR27" i="1"/>
  <c r="CX27" i="1"/>
  <c r="CR29" i="1"/>
  <c r="CX29" i="1"/>
  <c r="CR32" i="1"/>
  <c r="CX32" i="1"/>
  <c r="CR34" i="1"/>
  <c r="CX34" i="1"/>
  <c r="CR36" i="1"/>
  <c r="CX36" i="1"/>
  <c r="CR38" i="1"/>
  <c r="CX38" i="1"/>
  <c r="CR40" i="1"/>
  <c r="CX40" i="1"/>
  <c r="CR42" i="1"/>
  <c r="CV42" i="1"/>
  <c r="CX42" i="1"/>
  <c r="CR45" i="1"/>
  <c r="CX45" i="1"/>
  <c r="CR47" i="1"/>
  <c r="CX47" i="1"/>
  <c r="CR49" i="1"/>
  <c r="CX49" i="1"/>
  <c r="CV49" i="1"/>
  <c r="CR51" i="1"/>
  <c r="CX51" i="1"/>
  <c r="CV51" i="1"/>
  <c r="CR55" i="1"/>
  <c r="CX55" i="1"/>
  <c r="CV55" i="1"/>
  <c r="CR57" i="1"/>
  <c r="CX57" i="1"/>
  <c r="CV57" i="1"/>
  <c r="CR59" i="1"/>
  <c r="CX59" i="1"/>
  <c r="CV59" i="1"/>
  <c r="CR61" i="1"/>
  <c r="CX61" i="1"/>
  <c r="CV61" i="1"/>
  <c r="CR63" i="1"/>
  <c r="CX63" i="1"/>
  <c r="CV63" i="1"/>
  <c r="CR67" i="1"/>
  <c r="CX67" i="1"/>
  <c r="CV67" i="1"/>
  <c r="CR69" i="1"/>
  <c r="CX69" i="1"/>
  <c r="CV69" i="1"/>
  <c r="CR71" i="1"/>
  <c r="CX71" i="1"/>
  <c r="CV71" i="1"/>
  <c r="CR73" i="1"/>
  <c r="CX73" i="1"/>
  <c r="CV73" i="1"/>
  <c r="CR75" i="1"/>
  <c r="CX75" i="1"/>
  <c r="CV75" i="1"/>
  <c r="CR78" i="1"/>
  <c r="CX78" i="1"/>
  <c r="CV78" i="1"/>
  <c r="CR80" i="1"/>
  <c r="CX80" i="1"/>
  <c r="CV80" i="1"/>
  <c r="CR82" i="1"/>
  <c r="CX82" i="1"/>
  <c r="CV82" i="1"/>
  <c r="CR84" i="1"/>
  <c r="CX84" i="1"/>
  <c r="CV84" i="1"/>
  <c r="CR86" i="1"/>
  <c r="CX86" i="1"/>
  <c r="CV86" i="1"/>
  <c r="CR89" i="1"/>
  <c r="CX89" i="1"/>
  <c r="CV89" i="1"/>
  <c r="CR91" i="1"/>
  <c r="CX91" i="1"/>
  <c r="CV91" i="1"/>
  <c r="CR93" i="1"/>
  <c r="CX93" i="1"/>
  <c r="CV93" i="1"/>
  <c r="CR95" i="1"/>
  <c r="CX95" i="1"/>
  <c r="CV95" i="1"/>
  <c r="CR97" i="1"/>
  <c r="CX97" i="1"/>
  <c r="CV97" i="1"/>
  <c r="CR100" i="1"/>
  <c r="CX100" i="1"/>
  <c r="CV100" i="1"/>
  <c r="CR102" i="1"/>
  <c r="CX102" i="1"/>
  <c r="CV102" i="1"/>
  <c r="CR104" i="1"/>
  <c r="CX104" i="1"/>
  <c r="CV104" i="1"/>
  <c r="CR106" i="1"/>
  <c r="CX106" i="1"/>
  <c r="CV106" i="1"/>
  <c r="CR108" i="1"/>
  <c r="CX108" i="1"/>
  <c r="CV108" i="1"/>
  <c r="CR111" i="1"/>
  <c r="CX111" i="1"/>
  <c r="CV111" i="1"/>
  <c r="CR113" i="1"/>
  <c r="CX113" i="1"/>
  <c r="CV113" i="1"/>
  <c r="CR115" i="1"/>
  <c r="CX115" i="1"/>
  <c r="CV115" i="1"/>
  <c r="CR117" i="1"/>
  <c r="CX117" i="1"/>
  <c r="CV117" i="1"/>
  <c r="CR119" i="1"/>
  <c r="CX119" i="1"/>
  <c r="CV119" i="1"/>
  <c r="CR121" i="1"/>
  <c r="CX121" i="1"/>
  <c r="CV121" i="1"/>
  <c r="CR123" i="1"/>
  <c r="CV123" i="1"/>
  <c r="CX123" i="1"/>
  <c r="CR125" i="1"/>
  <c r="CX125" i="1"/>
  <c r="CV125" i="1"/>
  <c r="CT125" i="1"/>
  <c r="CR127" i="1"/>
  <c r="CV127" i="1"/>
  <c r="CX127" i="1"/>
  <c r="CR129" i="1"/>
  <c r="CX129" i="1"/>
  <c r="CV129" i="1"/>
  <c r="CR133" i="1"/>
  <c r="CV133" i="1"/>
  <c r="CX133" i="1"/>
  <c r="CR135" i="1"/>
  <c r="CX135" i="1"/>
  <c r="CV135" i="1"/>
  <c r="CT135" i="1"/>
  <c r="CR137" i="1"/>
  <c r="CV137" i="1"/>
  <c r="CX137" i="1"/>
  <c r="CR139" i="1"/>
  <c r="CX139" i="1"/>
  <c r="CV139" i="1"/>
  <c r="CR141" i="1"/>
  <c r="CV141" i="1"/>
  <c r="CX141" i="1"/>
  <c r="CR144" i="1"/>
  <c r="CX144" i="1"/>
  <c r="CV144" i="1"/>
  <c r="CT144" i="1"/>
  <c r="CR146" i="1"/>
  <c r="CV146" i="1"/>
  <c r="CX146" i="1"/>
  <c r="CR148" i="1"/>
  <c r="CX148" i="1"/>
  <c r="CV148" i="1"/>
  <c r="CR150" i="1"/>
  <c r="CV150" i="1"/>
  <c r="CX150" i="1"/>
  <c r="CR152" i="1"/>
  <c r="CX152" i="1"/>
  <c r="CV152" i="1"/>
  <c r="CT152" i="1"/>
  <c r="CX155" i="1"/>
  <c r="CV155" i="1"/>
  <c r="CX157" i="1"/>
  <c r="CV157" i="1"/>
  <c r="CX159" i="1"/>
  <c r="CV159" i="1"/>
  <c r="CX161" i="1"/>
  <c r="CV161" i="1"/>
  <c r="CX163" i="1"/>
  <c r="CV163" i="1"/>
  <c r="CX166" i="1"/>
  <c r="CV166" i="1"/>
  <c r="CX168" i="1"/>
  <c r="CV168" i="1"/>
  <c r="CX170" i="1"/>
  <c r="CV170" i="1"/>
  <c r="CX172" i="1"/>
  <c r="CV172" i="1"/>
  <c r="CX174" i="1"/>
  <c r="CV174" i="1"/>
  <c r="CX177" i="1"/>
  <c r="CV177" i="1"/>
  <c r="CX179" i="1"/>
  <c r="CV179" i="1"/>
  <c r="CX181" i="1"/>
  <c r="CV181" i="1"/>
  <c r="CX183" i="1"/>
  <c r="CV183" i="1"/>
  <c r="CX185" i="1"/>
  <c r="CV185" i="1"/>
  <c r="CX234" i="1"/>
  <c r="CV234" i="1"/>
  <c r="CX236" i="1"/>
  <c r="CV236" i="1"/>
  <c r="CX238" i="1"/>
  <c r="CV238" i="1"/>
  <c r="CX240" i="1"/>
  <c r="CV240" i="1"/>
  <c r="CX242" i="1"/>
  <c r="CV242" i="1"/>
  <c r="CX245" i="1"/>
  <c r="CV245" i="1"/>
  <c r="CX247" i="1"/>
  <c r="CV247" i="1"/>
  <c r="CX249" i="1"/>
  <c r="CV249" i="1"/>
  <c r="CX251" i="1"/>
  <c r="CV251" i="1"/>
  <c r="CX253" i="1"/>
  <c r="CV253" i="1"/>
  <c r="CX256" i="1"/>
  <c r="CV256" i="1"/>
  <c r="CX258" i="1"/>
  <c r="CV258" i="1"/>
  <c r="CR259" i="1"/>
  <c r="CX259" i="1"/>
  <c r="CV259" i="1"/>
  <c r="CR261" i="1"/>
  <c r="CX261" i="1"/>
  <c r="CV261" i="1"/>
  <c r="CR263" i="1"/>
  <c r="CV263" i="1"/>
  <c r="CX263" i="1"/>
  <c r="CR265" i="1"/>
  <c r="CX265" i="1"/>
  <c r="CV265" i="1"/>
  <c r="CR268" i="1"/>
  <c r="CX268" i="1"/>
  <c r="CV268" i="1"/>
  <c r="CT268" i="1"/>
  <c r="CR270" i="1"/>
  <c r="CX270" i="1"/>
  <c r="CV270" i="1"/>
  <c r="CR272" i="1"/>
  <c r="CV272" i="1"/>
  <c r="CX272" i="1"/>
  <c r="CR274" i="1"/>
  <c r="CX274" i="1"/>
  <c r="CV274" i="1"/>
  <c r="CR276" i="1"/>
  <c r="CX276" i="1"/>
  <c r="CV276" i="1"/>
  <c r="CR279" i="1"/>
  <c r="CX279" i="1"/>
  <c r="CV279" i="1"/>
  <c r="CR281" i="1"/>
  <c r="CV281" i="1"/>
  <c r="CX281" i="1"/>
  <c r="CR283" i="1"/>
  <c r="CX283" i="1"/>
  <c r="CV283" i="1"/>
  <c r="CR285" i="1"/>
  <c r="CX285" i="1"/>
  <c r="CV285" i="1"/>
  <c r="CT285" i="1"/>
  <c r="CR287" i="1"/>
  <c r="CX287" i="1"/>
  <c r="CV287" i="1"/>
  <c r="CR291" i="1"/>
  <c r="CV291" i="1"/>
  <c r="CX291" i="1"/>
  <c r="CR293" i="1"/>
  <c r="CX293" i="1"/>
  <c r="CV293" i="1"/>
  <c r="CR295" i="1"/>
  <c r="CX295" i="1"/>
  <c r="CV295" i="1"/>
  <c r="CR297" i="1"/>
  <c r="CX297" i="1"/>
  <c r="CV297" i="1"/>
  <c r="CR299" i="1"/>
  <c r="CV299" i="1"/>
  <c r="CX299" i="1"/>
  <c r="CR302" i="1"/>
  <c r="CX302" i="1"/>
  <c r="CV302" i="1"/>
  <c r="CR304" i="1"/>
  <c r="CX304" i="1"/>
  <c r="CV304" i="1"/>
  <c r="CT304" i="1"/>
  <c r="CR306" i="1"/>
  <c r="CX306" i="1"/>
  <c r="CV306" i="1"/>
  <c r="CR308" i="1"/>
  <c r="CV308" i="1"/>
  <c r="CX308" i="1"/>
  <c r="CR310" i="1"/>
  <c r="CX310" i="1"/>
  <c r="CV310" i="1"/>
  <c r="CR313" i="1"/>
  <c r="CX313" i="1"/>
  <c r="CV313" i="1"/>
  <c r="CR315" i="1"/>
  <c r="CX315" i="1"/>
  <c r="CV315" i="1"/>
  <c r="CR317" i="1"/>
  <c r="CV317" i="1"/>
  <c r="CX317" i="1"/>
  <c r="CR319" i="1"/>
  <c r="CX319" i="1"/>
  <c r="CV319" i="1"/>
  <c r="CR321" i="1"/>
  <c r="CX321" i="1"/>
  <c r="CV321" i="1"/>
  <c r="CT321" i="1"/>
  <c r="CR324" i="1"/>
  <c r="CX324" i="1"/>
  <c r="CV324" i="1"/>
  <c r="CR326" i="1"/>
  <c r="CV326" i="1"/>
  <c r="CX326" i="1"/>
  <c r="CR328" i="1"/>
  <c r="CX328" i="1"/>
  <c r="CV328" i="1"/>
  <c r="CR330" i="1"/>
  <c r="CX330" i="1"/>
  <c r="CV330" i="1"/>
  <c r="CR332" i="1"/>
  <c r="CX332" i="1"/>
  <c r="CV332" i="1"/>
  <c r="CR335" i="1"/>
  <c r="CV335" i="1"/>
  <c r="CX335" i="1"/>
  <c r="CR337" i="1"/>
  <c r="CX337" i="1"/>
  <c r="CV337" i="1"/>
  <c r="CR339" i="1"/>
  <c r="CX339" i="1"/>
  <c r="CV339" i="1"/>
  <c r="CT339" i="1"/>
  <c r="CR341" i="1"/>
  <c r="CX341" i="1"/>
  <c r="CV341" i="1"/>
  <c r="CR343" i="1"/>
  <c r="CV343" i="1"/>
  <c r="CX343" i="1"/>
  <c r="CT31" i="1"/>
  <c r="CT48" i="1"/>
  <c r="CT68" i="1"/>
  <c r="CT85" i="1"/>
  <c r="CT103" i="1"/>
  <c r="CT121" i="1"/>
  <c r="CT139" i="1"/>
  <c r="CT160" i="1"/>
  <c r="CT241" i="1"/>
  <c r="CT276" i="1"/>
  <c r="CT313" i="1"/>
  <c r="CV21" i="1"/>
  <c r="CV25" i="1"/>
  <c r="CV29" i="1"/>
  <c r="CV34" i="1"/>
  <c r="CV38" i="1"/>
  <c r="CV43" i="1"/>
  <c r="CV47" i="1"/>
  <c r="CX18" i="1"/>
  <c r="CR16" i="1"/>
  <c r="CX16" i="1"/>
  <c r="CR14" i="1"/>
  <c r="CX14" i="1"/>
  <c r="CR12" i="1"/>
  <c r="CX12" i="1"/>
  <c r="CR10" i="1"/>
  <c r="CX10" i="1"/>
  <c r="CX230" i="1"/>
  <c r="CV230" i="1"/>
  <c r="CR229" i="1"/>
  <c r="CX229" i="1"/>
  <c r="CX228" i="1"/>
  <c r="CV228" i="1"/>
  <c r="CX226" i="1"/>
  <c r="CV226" i="1"/>
  <c r="CR225" i="1"/>
  <c r="CX225" i="1"/>
  <c r="CX224" i="1"/>
  <c r="CV224" i="1"/>
  <c r="CX222" i="1"/>
  <c r="CV222" i="1"/>
  <c r="CR220" i="1"/>
  <c r="CX220" i="1"/>
  <c r="CX219" i="1"/>
  <c r="CV219" i="1"/>
  <c r="CX217" i="1"/>
  <c r="CV217" i="1"/>
  <c r="CR216" i="1"/>
  <c r="CX216" i="1"/>
  <c r="CX215" i="1"/>
  <c r="CV215" i="1"/>
  <c r="CX213" i="1"/>
  <c r="CV213" i="1"/>
  <c r="CR212" i="1"/>
  <c r="CX212" i="1"/>
  <c r="CX211" i="1"/>
  <c r="CV211" i="1"/>
  <c r="CX208" i="1"/>
  <c r="CV208" i="1"/>
  <c r="CR207" i="1"/>
  <c r="CX207" i="1"/>
  <c r="CX206" i="1"/>
  <c r="CV206" i="1"/>
  <c r="CX204" i="1"/>
  <c r="CV204" i="1"/>
  <c r="CR203" i="1"/>
  <c r="CX203" i="1"/>
  <c r="CR198" i="1"/>
  <c r="CX198" i="1"/>
  <c r="CR194" i="1"/>
  <c r="CX194" i="1"/>
  <c r="CR190" i="1"/>
  <c r="CX190" i="1"/>
  <c r="CV11" i="1"/>
  <c r="CV13" i="1"/>
  <c r="CV15" i="1"/>
  <c r="CV17" i="1"/>
  <c r="CV189" i="1"/>
  <c r="CV191" i="1"/>
  <c r="CV193" i="1"/>
  <c r="CV195" i="1"/>
  <c r="CV197" i="1"/>
  <c r="CV200" i="1"/>
  <c r="CV202" i="1"/>
  <c r="CV205" i="1"/>
  <c r="CV209" i="1"/>
  <c r="CV214" i="1"/>
  <c r="CV218" i="1"/>
  <c r="CV223" i="1"/>
  <c r="CV227" i="1"/>
  <c r="CV231" i="1"/>
  <c r="CX13" i="1"/>
  <c r="CX17" i="1"/>
  <c r="CX196" i="1"/>
  <c r="CX205" i="1"/>
  <c r="CX214" i="1"/>
  <c r="CX223" i="1"/>
  <c r="CX231" i="1"/>
  <c r="CR282" i="1"/>
  <c r="CR318" i="1"/>
  <c r="CT20" i="1"/>
  <c r="CT24" i="1"/>
  <c r="CT28" i="1"/>
  <c r="CT33" i="1"/>
  <c r="CT37" i="1"/>
  <c r="CT42" i="1"/>
  <c r="CT46" i="1"/>
  <c r="CT50" i="1"/>
  <c r="CT56" i="1"/>
  <c r="CT60" i="1"/>
  <c r="CT66" i="1"/>
  <c r="CT70" i="1"/>
  <c r="CT74" i="1"/>
  <c r="CT79" i="1"/>
  <c r="CT83" i="1"/>
  <c r="CT88" i="1"/>
  <c r="CT92" i="1"/>
  <c r="CT96" i="1"/>
  <c r="CT101" i="1"/>
  <c r="CT105" i="1"/>
  <c r="CT110" i="1"/>
  <c r="CT114" i="1"/>
  <c r="CT118" i="1"/>
  <c r="CT123" i="1"/>
  <c r="CT127" i="1"/>
  <c r="CT133" i="1"/>
  <c r="CT137" i="1"/>
  <c r="CT141" i="1"/>
  <c r="CT146" i="1"/>
  <c r="CT150" i="1"/>
  <c r="CT156" i="1"/>
  <c r="CT164" i="1"/>
  <c r="CT173" i="1"/>
  <c r="CT182" i="1"/>
  <c r="CT237" i="1"/>
  <c r="CT246" i="1"/>
  <c r="CT254" i="1"/>
  <c r="CT263" i="1"/>
  <c r="CT272" i="1"/>
  <c r="CT281" i="1"/>
  <c r="CT291" i="1"/>
  <c r="CT299" i="1"/>
  <c r="CT308" i="1"/>
  <c r="CT317" i="1"/>
  <c r="CT326" i="1"/>
  <c r="CT335" i="1"/>
  <c r="CT343" i="1"/>
  <c r="AY228" i="1"/>
  <c r="CT228" i="1"/>
  <c r="AY222" i="1"/>
  <c r="CT222" i="1"/>
  <c r="AY217" i="1"/>
  <c r="CT217" i="1"/>
  <c r="AY213" i="1"/>
  <c r="CT213" i="1"/>
  <c r="AY208" i="1"/>
  <c r="CT208" i="1"/>
  <c r="AY197" i="1"/>
  <c r="CT197" i="1"/>
  <c r="AY195" i="1"/>
  <c r="CT195" i="1"/>
  <c r="AY191" i="1"/>
  <c r="CT191" i="1"/>
  <c r="AY189" i="1"/>
  <c r="CT189" i="1"/>
  <c r="CT192" i="1"/>
  <c r="CT196" i="1"/>
  <c r="CT205" i="1"/>
  <c r="CT209" i="1"/>
  <c r="CT214" i="1"/>
  <c r="CT218" i="1"/>
  <c r="CT223" i="1"/>
  <c r="CT227" i="1"/>
  <c r="CT231" i="1"/>
  <c r="AY230" i="1"/>
  <c r="CT230" i="1"/>
  <c r="AY226" i="1"/>
  <c r="CT226" i="1"/>
  <c r="AY224" i="1"/>
  <c r="CT224" i="1"/>
  <c r="AY219" i="1"/>
  <c r="CT219" i="1"/>
  <c r="AY215" i="1"/>
  <c r="CT215" i="1"/>
  <c r="AY211" i="1"/>
  <c r="CT211" i="1"/>
  <c r="AY206" i="1"/>
  <c r="CT206" i="1"/>
  <c r="AY204" i="1"/>
  <c r="CT204" i="1"/>
  <c r="AY202" i="1"/>
  <c r="CT202" i="1"/>
  <c r="AY200" i="1"/>
  <c r="CT200" i="1"/>
  <c r="AY193" i="1"/>
  <c r="CT193" i="1"/>
  <c r="CT11" i="1"/>
  <c r="CT13" i="1"/>
  <c r="CT15" i="1"/>
  <c r="CT17" i="1"/>
  <c r="CT201" i="1"/>
  <c r="CR155" i="1"/>
  <c r="CT155" i="1"/>
  <c r="CR157" i="1"/>
  <c r="CT157" i="1"/>
  <c r="CR159" i="1"/>
  <c r="CT159" i="1"/>
  <c r="CR161" i="1"/>
  <c r="CT161" i="1"/>
  <c r="CR163" i="1"/>
  <c r="CT163" i="1"/>
  <c r="CR166" i="1"/>
  <c r="CT166" i="1"/>
  <c r="CR168" i="1"/>
  <c r="CT168" i="1"/>
  <c r="CR170" i="1"/>
  <c r="CT170" i="1"/>
  <c r="CR172" i="1"/>
  <c r="CT172" i="1"/>
  <c r="CR174" i="1"/>
  <c r="CT174" i="1"/>
  <c r="CR177" i="1"/>
  <c r="CT177" i="1"/>
  <c r="CR179" i="1"/>
  <c r="CT179" i="1"/>
  <c r="CR181" i="1"/>
  <c r="CT181" i="1"/>
  <c r="CR183" i="1"/>
  <c r="CT183" i="1"/>
  <c r="CR185" i="1"/>
  <c r="CT185" i="1"/>
  <c r="CR234" i="1"/>
  <c r="CT234" i="1"/>
  <c r="CR236" i="1"/>
  <c r="CT236" i="1"/>
  <c r="CR238" i="1"/>
  <c r="CT238" i="1"/>
  <c r="CR240" i="1"/>
  <c r="CT240" i="1"/>
  <c r="CR242" i="1"/>
  <c r="CT242" i="1"/>
  <c r="CR245" i="1"/>
  <c r="CT245" i="1"/>
  <c r="CR247" i="1"/>
  <c r="CT247" i="1"/>
  <c r="CR249" i="1"/>
  <c r="CT249" i="1"/>
  <c r="CR251" i="1"/>
  <c r="CT251" i="1"/>
  <c r="CR253" i="1"/>
  <c r="CT253" i="1"/>
  <c r="CR256" i="1"/>
  <c r="CT256" i="1"/>
  <c r="CR258" i="1"/>
  <c r="CT258" i="1"/>
  <c r="CR260" i="1"/>
  <c r="CT260" i="1"/>
  <c r="CR262" i="1"/>
  <c r="CT262" i="1"/>
  <c r="CR264" i="1"/>
  <c r="CT264" i="1"/>
  <c r="CR267" i="1"/>
  <c r="CT267" i="1"/>
  <c r="CR269" i="1"/>
  <c r="CT269" i="1"/>
  <c r="CR271" i="1"/>
  <c r="CT271" i="1"/>
  <c r="CR275" i="1"/>
  <c r="CT275" i="1"/>
  <c r="CR278" i="1"/>
  <c r="CT278" i="1"/>
  <c r="CR280" i="1"/>
  <c r="CT280" i="1"/>
  <c r="CR284" i="1"/>
  <c r="CT284" i="1"/>
  <c r="CR286" i="1"/>
  <c r="CT286" i="1"/>
  <c r="CR290" i="1"/>
  <c r="CT290" i="1"/>
  <c r="CR294" i="1"/>
  <c r="CT294" i="1"/>
  <c r="CR296" i="1"/>
  <c r="CT296" i="1"/>
  <c r="CR298" i="1"/>
  <c r="CT298" i="1"/>
  <c r="CR303" i="1"/>
  <c r="CT303" i="1"/>
  <c r="CR305" i="1"/>
  <c r="CT305" i="1"/>
  <c r="CR307" i="1"/>
  <c r="CT307" i="1"/>
  <c r="CR312" i="1"/>
  <c r="CT312" i="1"/>
  <c r="CR314" i="1"/>
  <c r="CT314" i="1"/>
  <c r="CR316" i="1"/>
  <c r="CT316" i="1"/>
  <c r="CR320" i="1"/>
  <c r="CT320" i="1"/>
  <c r="CR323" i="1"/>
  <c r="CT323" i="1"/>
  <c r="CR325" i="1"/>
  <c r="CT325" i="1"/>
  <c r="CR329" i="1"/>
  <c r="CT329" i="1"/>
  <c r="CR331" i="1"/>
  <c r="CT331" i="1"/>
  <c r="CR334" i="1"/>
  <c r="CT334" i="1"/>
  <c r="CR338" i="1"/>
  <c r="CT338" i="1"/>
  <c r="CR340" i="1"/>
  <c r="CT340" i="1"/>
  <c r="CR342" i="1"/>
  <c r="CT342" i="1"/>
  <c r="CR273" i="1"/>
  <c r="CR292" i="1"/>
  <c r="CR309" i="1"/>
  <c r="CR327" i="1"/>
  <c r="CT10" i="1"/>
  <c r="CT12" i="1"/>
  <c r="CT14" i="1"/>
  <c r="CT16" i="1"/>
  <c r="CT18" i="1"/>
  <c r="CT21" i="1"/>
  <c r="CT23" i="1"/>
  <c r="CT25" i="1"/>
  <c r="CT27" i="1"/>
  <c r="CT29" i="1"/>
  <c r="CT32" i="1"/>
  <c r="CT34" i="1"/>
  <c r="CT36" i="1"/>
  <c r="CT38" i="1"/>
  <c r="CT40" i="1"/>
  <c r="CT43" i="1"/>
  <c r="CT45" i="1"/>
  <c r="CT47" i="1"/>
  <c r="CT49" i="1"/>
  <c r="CT51" i="1"/>
  <c r="CT55" i="1"/>
  <c r="CT57" i="1"/>
  <c r="CT59" i="1"/>
  <c r="CT61" i="1"/>
  <c r="CT63" i="1"/>
  <c r="CT67" i="1"/>
  <c r="CT69" i="1"/>
  <c r="CT71" i="1"/>
  <c r="CT73" i="1"/>
  <c r="CT75" i="1"/>
  <c r="CT78" i="1"/>
  <c r="CT80" i="1"/>
  <c r="CT82" i="1"/>
  <c r="CT84" i="1"/>
  <c r="CT86" i="1"/>
  <c r="CT89" i="1"/>
  <c r="CT91" i="1"/>
  <c r="CT93" i="1"/>
  <c r="CT95" i="1"/>
  <c r="CT97" i="1"/>
  <c r="CT100" i="1"/>
  <c r="CT102" i="1"/>
  <c r="CT104" i="1"/>
  <c r="CT106" i="1"/>
  <c r="CT108" i="1"/>
  <c r="CT111" i="1"/>
  <c r="CT113" i="1"/>
  <c r="CT115" i="1"/>
  <c r="CT117" i="1"/>
  <c r="CT119" i="1"/>
  <c r="CT122" i="1"/>
  <c r="CT124" i="1"/>
  <c r="CT126" i="1"/>
  <c r="CT128" i="1"/>
  <c r="CT130" i="1"/>
  <c r="CT134" i="1"/>
  <c r="CT136" i="1"/>
  <c r="CT138" i="1"/>
  <c r="CT140" i="1"/>
  <c r="CT142" i="1"/>
  <c r="CT145" i="1"/>
  <c r="CT147" i="1"/>
  <c r="CT149" i="1"/>
  <c r="CT151" i="1"/>
  <c r="CT153" i="1"/>
  <c r="CT158" i="1"/>
  <c r="CT162" i="1"/>
  <c r="CT167" i="1"/>
  <c r="CT171" i="1"/>
  <c r="CT175" i="1"/>
  <c r="CT180" i="1"/>
  <c r="CT184" i="1"/>
  <c r="CT190" i="1"/>
  <c r="CT194" i="1"/>
  <c r="CT198" i="1"/>
  <c r="CT203" i="1"/>
  <c r="CT207" i="1"/>
  <c r="CT212" i="1"/>
  <c r="CT216" i="1"/>
  <c r="CT220" i="1"/>
  <c r="CT225" i="1"/>
  <c r="CT229" i="1"/>
  <c r="CT235" i="1"/>
  <c r="CT239" i="1"/>
  <c r="CT243" i="1"/>
  <c r="CT248" i="1"/>
  <c r="CT252" i="1"/>
  <c r="CT257" i="1"/>
  <c r="CT261" i="1"/>
  <c r="CT265" i="1"/>
  <c r="CT270" i="1"/>
  <c r="CT274" i="1"/>
  <c r="CT279" i="1"/>
  <c r="CT283" i="1"/>
  <c r="CT287" i="1"/>
  <c r="CT293" i="1"/>
  <c r="CT297" i="1"/>
  <c r="CT302" i="1"/>
  <c r="CT306" i="1"/>
  <c r="CT310" i="1"/>
  <c r="CT315" i="1"/>
  <c r="CT319" i="1"/>
  <c r="CT324" i="1"/>
  <c r="CT328" i="1"/>
  <c r="CT332" i="1"/>
  <c r="CT337" i="1"/>
  <c r="CT341" i="1"/>
  <c r="CR11" i="1"/>
  <c r="CR13" i="1"/>
  <c r="CR17" i="1"/>
  <c r="CR20" i="1"/>
  <c r="CR22" i="1"/>
  <c r="CR24" i="1"/>
  <c r="CR26" i="1"/>
  <c r="CR28" i="1"/>
  <c r="CR31" i="1"/>
  <c r="CR33" i="1"/>
  <c r="CR35" i="1"/>
  <c r="CR191" i="1"/>
  <c r="CR195" i="1"/>
  <c r="CR200" i="1"/>
  <c r="CR204" i="1"/>
  <c r="CR208" i="1"/>
  <c r="CR213" i="1"/>
  <c r="CR217" i="1"/>
  <c r="CR222" i="1"/>
  <c r="CR226" i="1"/>
  <c r="CR230" i="1"/>
  <c r="CR18" i="1"/>
  <c r="CR189" i="1"/>
  <c r="CR193" i="1"/>
  <c r="CR197" i="1"/>
  <c r="CR202" i="1"/>
  <c r="CR206" i="1"/>
  <c r="CR211" i="1"/>
  <c r="CR215" i="1"/>
  <c r="CR219" i="1"/>
  <c r="CR224" i="1"/>
  <c r="CR228" i="1"/>
  <c r="BE202" i="1"/>
  <c r="BE211" i="1"/>
  <c r="BE219" i="1"/>
  <c r="BE228" i="1"/>
  <c r="BE193" i="1"/>
  <c r="BE206" i="1"/>
  <c r="BE215" i="1"/>
  <c r="BE224" i="1"/>
  <c r="BE189" i="1"/>
  <c r="BE197" i="1"/>
  <c r="AY20" i="1"/>
  <c r="AY24" i="1"/>
  <c r="AY28" i="1"/>
  <c r="AY33" i="1"/>
  <c r="AY37" i="1"/>
  <c r="BE37" i="1"/>
  <c r="AY39" i="1"/>
  <c r="BE39" i="1"/>
  <c r="AY42" i="1"/>
  <c r="BE42" i="1"/>
  <c r="AY44" i="1"/>
  <c r="BE44" i="1"/>
  <c r="AY46" i="1"/>
  <c r="BE46" i="1"/>
  <c r="AY48" i="1"/>
  <c r="BE48" i="1"/>
  <c r="AY50" i="1"/>
  <c r="BE50" i="1"/>
  <c r="AY54" i="1"/>
  <c r="BE54" i="1"/>
  <c r="AY56" i="1"/>
  <c r="BE56" i="1"/>
  <c r="AY58" i="1"/>
  <c r="BE58" i="1"/>
  <c r="AY60" i="1"/>
  <c r="BE60" i="1"/>
  <c r="AY62" i="1"/>
  <c r="BE62" i="1"/>
  <c r="AY66" i="1"/>
  <c r="BE66" i="1"/>
  <c r="AY68" i="1"/>
  <c r="BE68" i="1"/>
  <c r="AY70" i="1"/>
  <c r="BE70" i="1"/>
  <c r="AY72" i="1"/>
  <c r="BE72" i="1"/>
  <c r="AY74" i="1"/>
  <c r="BE74" i="1"/>
  <c r="AY77" i="1"/>
  <c r="BE77" i="1"/>
  <c r="AY79" i="1"/>
  <c r="BE79" i="1"/>
  <c r="AY81" i="1"/>
  <c r="BE81" i="1"/>
  <c r="AY83" i="1"/>
  <c r="BE83" i="1"/>
  <c r="AY85" i="1"/>
  <c r="BE85" i="1"/>
  <c r="AY88" i="1"/>
  <c r="BE88" i="1"/>
  <c r="AY90" i="1"/>
  <c r="BE90" i="1"/>
  <c r="AY92" i="1"/>
  <c r="BE92" i="1"/>
  <c r="AY94" i="1"/>
  <c r="BE94" i="1"/>
  <c r="AY96" i="1"/>
  <c r="BE96" i="1"/>
  <c r="AY99" i="1"/>
  <c r="BE99" i="1"/>
  <c r="AY101" i="1"/>
  <c r="BE101" i="1"/>
  <c r="AY103" i="1"/>
  <c r="BE103" i="1"/>
  <c r="AY105" i="1"/>
  <c r="BE105" i="1"/>
  <c r="AY107" i="1"/>
  <c r="BE107" i="1"/>
  <c r="AY110" i="1"/>
  <c r="BE110" i="1"/>
  <c r="AY112" i="1"/>
  <c r="BE112" i="1"/>
  <c r="AY114" i="1"/>
  <c r="BE114" i="1"/>
  <c r="AY116" i="1"/>
  <c r="BE116" i="1"/>
  <c r="AY118" i="1"/>
  <c r="BE118" i="1"/>
  <c r="AY121" i="1"/>
  <c r="BE121" i="1"/>
  <c r="AY123" i="1"/>
  <c r="BE123" i="1"/>
  <c r="AY125" i="1"/>
  <c r="BE125" i="1"/>
  <c r="AY127" i="1"/>
  <c r="BE127" i="1"/>
  <c r="AY129" i="1"/>
  <c r="BE129" i="1"/>
  <c r="AY133" i="1"/>
  <c r="BE133" i="1"/>
  <c r="AY135" i="1"/>
  <c r="BE135" i="1"/>
  <c r="AY137" i="1"/>
  <c r="BE137" i="1"/>
  <c r="AY139" i="1"/>
  <c r="BE139" i="1"/>
  <c r="AY141" i="1"/>
  <c r="BE141" i="1"/>
  <c r="AY144" i="1"/>
  <c r="BE144" i="1"/>
  <c r="AY146" i="1"/>
  <c r="BE146" i="1"/>
  <c r="AY148" i="1"/>
  <c r="BE148" i="1"/>
  <c r="AY150" i="1"/>
  <c r="BE150" i="1"/>
  <c r="AY152" i="1"/>
  <c r="BE152" i="1"/>
  <c r="AY155" i="1"/>
  <c r="BE155" i="1"/>
  <c r="AY157" i="1"/>
  <c r="BE157" i="1"/>
  <c r="AY159" i="1"/>
  <c r="BE159" i="1"/>
  <c r="AY161" i="1"/>
  <c r="BE161" i="1"/>
  <c r="AY163" i="1"/>
  <c r="BE163" i="1"/>
  <c r="AY166" i="1"/>
  <c r="BE166" i="1"/>
  <c r="AY168" i="1"/>
  <c r="BE168" i="1"/>
  <c r="AY170" i="1"/>
  <c r="BE170" i="1"/>
  <c r="AY172" i="1"/>
  <c r="BE172" i="1"/>
  <c r="AY174" i="1"/>
  <c r="BE174" i="1"/>
  <c r="AY177" i="1"/>
  <c r="BE177" i="1"/>
  <c r="AY179" i="1"/>
  <c r="BE179" i="1"/>
  <c r="AY181" i="1"/>
  <c r="BE181" i="1"/>
  <c r="AY183" i="1"/>
  <c r="BE183" i="1"/>
  <c r="AY185" i="1"/>
  <c r="BE185" i="1"/>
  <c r="AY234" i="1"/>
  <c r="BE234" i="1"/>
  <c r="AY236" i="1"/>
  <c r="BE236" i="1"/>
  <c r="AY238" i="1"/>
  <c r="BE238" i="1"/>
  <c r="AY240" i="1"/>
  <c r="BE240" i="1"/>
  <c r="AY242" i="1"/>
  <c r="BE242" i="1"/>
  <c r="AY245" i="1"/>
  <c r="BE245" i="1"/>
  <c r="AY247" i="1"/>
  <c r="BE247" i="1"/>
  <c r="AY249" i="1"/>
  <c r="BE249" i="1"/>
  <c r="AY251" i="1"/>
  <c r="BE251" i="1"/>
  <c r="AY253" i="1"/>
  <c r="BE253" i="1"/>
  <c r="AY256" i="1"/>
  <c r="BE256" i="1"/>
  <c r="AY258" i="1"/>
  <c r="BE258" i="1"/>
  <c r="AY260" i="1"/>
  <c r="BE260" i="1"/>
  <c r="AY262" i="1"/>
  <c r="BE262" i="1"/>
  <c r="AY264" i="1"/>
  <c r="BE264" i="1"/>
  <c r="AY267" i="1"/>
  <c r="BE267" i="1"/>
  <c r="AY269" i="1"/>
  <c r="BE269" i="1"/>
  <c r="AY271" i="1"/>
  <c r="BE271" i="1"/>
  <c r="AY273" i="1"/>
  <c r="BE273" i="1"/>
  <c r="AY275" i="1"/>
  <c r="BE275" i="1"/>
  <c r="AY278" i="1"/>
  <c r="BE278" i="1"/>
  <c r="AY280" i="1"/>
  <c r="BE280" i="1"/>
  <c r="AY282" i="1"/>
  <c r="BE282" i="1"/>
  <c r="AY284" i="1"/>
  <c r="BE284" i="1"/>
  <c r="AY286" i="1"/>
  <c r="BE286" i="1"/>
  <c r="AY290" i="1"/>
  <c r="BE290" i="1"/>
  <c r="AY292" i="1"/>
  <c r="BE292" i="1"/>
  <c r="AY294" i="1"/>
  <c r="BE294" i="1"/>
  <c r="AY296" i="1"/>
  <c r="BE296" i="1"/>
  <c r="AY298" i="1"/>
  <c r="BE298" i="1"/>
  <c r="AY301" i="1"/>
  <c r="BE301" i="1"/>
  <c r="AY303" i="1"/>
  <c r="BE303" i="1"/>
  <c r="AY305" i="1"/>
  <c r="BE305" i="1"/>
  <c r="AY307" i="1"/>
  <c r="BE307" i="1"/>
  <c r="AY309" i="1"/>
  <c r="BE309" i="1"/>
  <c r="AY312" i="1"/>
  <c r="BE312" i="1"/>
  <c r="AY314" i="1"/>
  <c r="BE314" i="1"/>
  <c r="AY316" i="1"/>
  <c r="BE316" i="1"/>
  <c r="AY318" i="1"/>
  <c r="BE318" i="1"/>
  <c r="AY320" i="1"/>
  <c r="BE320" i="1"/>
  <c r="AY323" i="1"/>
  <c r="BE323" i="1"/>
  <c r="AY325" i="1"/>
  <c r="BE325" i="1"/>
  <c r="AY327" i="1"/>
  <c r="BE327" i="1"/>
  <c r="AY329" i="1"/>
  <c r="BE329" i="1"/>
  <c r="AY331" i="1"/>
  <c r="BE331" i="1"/>
  <c r="AY334" i="1"/>
  <c r="BE334" i="1"/>
  <c r="AY336" i="1"/>
  <c r="BE336" i="1"/>
  <c r="AY338" i="1"/>
  <c r="BE338" i="1"/>
  <c r="AY340" i="1"/>
  <c r="BE340" i="1"/>
  <c r="AY342" i="1"/>
  <c r="BE342" i="1"/>
  <c r="AY22" i="1"/>
  <c r="AY26" i="1"/>
  <c r="AY31" i="1"/>
  <c r="AY35" i="1"/>
  <c r="BE200" i="1"/>
  <c r="BE204" i="1"/>
  <c r="BE208" i="1"/>
  <c r="BE213" i="1"/>
  <c r="BE217" i="1"/>
  <c r="BE222" i="1"/>
  <c r="BE226" i="1"/>
  <c r="BE230" i="1"/>
  <c r="BE191" i="1"/>
  <c r="BE195" i="1"/>
  <c r="CO198" i="1"/>
  <c r="CK198" i="1"/>
  <c r="CG198" i="1"/>
  <c r="CC198" i="1"/>
  <c r="BY198" i="1"/>
  <c r="BU198" i="1"/>
  <c r="BQ198" i="1"/>
  <c r="BM198" i="1"/>
  <c r="BI198" i="1"/>
  <c r="BE198" i="1"/>
  <c r="BA198" i="1"/>
  <c r="AW198" i="1"/>
  <c r="AS198" i="1"/>
  <c r="AO198" i="1"/>
  <c r="CM198" i="1"/>
  <c r="CE198" i="1"/>
  <c r="BW198" i="1"/>
  <c r="BO198" i="1"/>
  <c r="BG198" i="1"/>
  <c r="AY198" i="1"/>
  <c r="AQ198" i="1"/>
  <c r="CI198" i="1"/>
  <c r="CA198" i="1"/>
  <c r="BS198" i="1"/>
  <c r="BK198" i="1"/>
  <c r="BC198" i="1"/>
  <c r="AU198" i="1"/>
  <c r="AM198" i="1"/>
  <c r="CO197" i="1"/>
  <c r="CK197" i="1"/>
  <c r="CG197" i="1"/>
  <c r="CC197" i="1"/>
  <c r="BY197" i="1"/>
  <c r="BU197" i="1"/>
  <c r="BQ197" i="1"/>
  <c r="BM197" i="1"/>
  <c r="BI197" i="1"/>
  <c r="BA197" i="1"/>
  <c r="AW197" i="1"/>
  <c r="AS197" i="1"/>
  <c r="AO197" i="1"/>
  <c r="CM197" i="1"/>
  <c r="CE197" i="1"/>
  <c r="BW197" i="1"/>
  <c r="BO197" i="1"/>
  <c r="BG197" i="1"/>
  <c r="BC197" i="1"/>
  <c r="AU197" i="1"/>
  <c r="AM197" i="1"/>
  <c r="CI197" i="1"/>
  <c r="CA197" i="1"/>
  <c r="BS197" i="1"/>
  <c r="BK197" i="1"/>
  <c r="AQ197" i="1"/>
  <c r="CO196" i="1"/>
  <c r="CK196" i="1"/>
  <c r="CG196" i="1"/>
  <c r="CC196" i="1"/>
  <c r="BY196" i="1"/>
  <c r="BU196" i="1"/>
  <c r="BQ196" i="1"/>
  <c r="BM196" i="1"/>
  <c r="BI196" i="1"/>
  <c r="BE196" i="1"/>
  <c r="BA196" i="1"/>
  <c r="AW196" i="1"/>
  <c r="AS196" i="1"/>
  <c r="AO196" i="1"/>
  <c r="CI196" i="1"/>
  <c r="CA196" i="1"/>
  <c r="BS196" i="1"/>
  <c r="BK196" i="1"/>
  <c r="BC196" i="1"/>
  <c r="AU196" i="1"/>
  <c r="AM196" i="1"/>
  <c r="CM196" i="1"/>
  <c r="CE196" i="1"/>
  <c r="BW196" i="1"/>
  <c r="BO196" i="1"/>
  <c r="BG196" i="1"/>
  <c r="AY196" i="1"/>
  <c r="AQ196" i="1"/>
  <c r="CO195" i="1"/>
  <c r="CK195" i="1"/>
  <c r="CG195" i="1"/>
  <c r="CC195" i="1"/>
  <c r="BY195" i="1"/>
  <c r="BU195" i="1"/>
  <c r="BQ195" i="1"/>
  <c r="BM195" i="1"/>
  <c r="BI195" i="1"/>
  <c r="BA195" i="1"/>
  <c r="AW195" i="1"/>
  <c r="AS195" i="1"/>
  <c r="AO195" i="1"/>
  <c r="CI195" i="1"/>
  <c r="CA195" i="1"/>
  <c r="BS195" i="1"/>
  <c r="BK195" i="1"/>
  <c r="AQ195" i="1"/>
  <c r="CM195" i="1"/>
  <c r="CE195" i="1"/>
  <c r="BW195" i="1"/>
  <c r="BO195" i="1"/>
  <c r="BG195" i="1"/>
  <c r="BC195" i="1"/>
  <c r="AU195" i="1"/>
  <c r="AM195" i="1"/>
  <c r="CO194" i="1"/>
  <c r="CK194" i="1"/>
  <c r="CG194" i="1"/>
  <c r="CC194" i="1"/>
  <c r="BY194" i="1"/>
  <c r="BU194" i="1"/>
  <c r="BQ194" i="1"/>
  <c r="BM194" i="1"/>
  <c r="BI194" i="1"/>
  <c r="BE194" i="1"/>
  <c r="BA194" i="1"/>
  <c r="AW194" i="1"/>
  <c r="AS194" i="1"/>
  <c r="AO194" i="1"/>
  <c r="CM194" i="1"/>
  <c r="CE194" i="1"/>
  <c r="BW194" i="1"/>
  <c r="BO194" i="1"/>
  <c r="BG194" i="1"/>
  <c r="AY194" i="1"/>
  <c r="AQ194" i="1"/>
  <c r="CI194" i="1"/>
  <c r="CA194" i="1"/>
  <c r="BS194" i="1"/>
  <c r="BK194" i="1"/>
  <c r="BC194" i="1"/>
  <c r="AU194" i="1"/>
  <c r="AM194" i="1"/>
  <c r="CO193" i="1"/>
  <c r="CK193" i="1"/>
  <c r="CG193" i="1"/>
  <c r="CC193" i="1"/>
  <c r="BY193" i="1"/>
  <c r="BU193" i="1"/>
  <c r="BQ193" i="1"/>
  <c r="BM193" i="1"/>
  <c r="BI193" i="1"/>
  <c r="BA193" i="1"/>
  <c r="AW193" i="1"/>
  <c r="AS193" i="1"/>
  <c r="AO193" i="1"/>
  <c r="CM193" i="1"/>
  <c r="CE193" i="1"/>
  <c r="BW193" i="1"/>
  <c r="BO193" i="1"/>
  <c r="BG193" i="1"/>
  <c r="BC193" i="1"/>
  <c r="AU193" i="1"/>
  <c r="AM193" i="1"/>
  <c r="CI193" i="1"/>
  <c r="CA193" i="1"/>
  <c r="BS193" i="1"/>
  <c r="BK193" i="1"/>
  <c r="AQ193" i="1"/>
  <c r="CO192" i="1"/>
  <c r="CK192" i="1"/>
  <c r="CG192" i="1"/>
  <c r="CC192" i="1"/>
  <c r="CI192" i="1"/>
  <c r="CA192" i="1"/>
  <c r="BW192" i="1"/>
  <c r="BS192" i="1"/>
  <c r="BO192" i="1"/>
  <c r="BK192" i="1"/>
  <c r="BG192" i="1"/>
  <c r="BC192" i="1"/>
  <c r="AY192" i="1"/>
  <c r="AU192" i="1"/>
  <c r="AQ192" i="1"/>
  <c r="AM192" i="1"/>
  <c r="CM192" i="1"/>
  <c r="CE192" i="1"/>
  <c r="BY192" i="1"/>
  <c r="BU192" i="1"/>
  <c r="BQ192" i="1"/>
  <c r="BM192" i="1"/>
  <c r="BI192" i="1"/>
  <c r="BE192" i="1"/>
  <c r="BA192" i="1"/>
  <c r="AW192" i="1"/>
  <c r="AS192" i="1"/>
  <c r="AO192" i="1"/>
  <c r="CM191" i="1"/>
  <c r="CI191" i="1"/>
  <c r="CE191" i="1"/>
  <c r="CA191" i="1"/>
  <c r="BW191" i="1"/>
  <c r="BS191" i="1"/>
  <c r="BO191" i="1"/>
  <c r="BK191" i="1"/>
  <c r="BG191" i="1"/>
  <c r="BC191" i="1"/>
  <c r="AU191" i="1"/>
  <c r="AQ191" i="1"/>
  <c r="AM191" i="1"/>
  <c r="CO191" i="1"/>
  <c r="CK191" i="1"/>
  <c r="CG191" i="1"/>
  <c r="CC191" i="1"/>
  <c r="BY191" i="1"/>
  <c r="BU191" i="1"/>
  <c r="BQ191" i="1"/>
  <c r="BM191" i="1"/>
  <c r="BI191" i="1"/>
  <c r="BA191" i="1"/>
  <c r="AW191" i="1"/>
  <c r="AS191" i="1"/>
  <c r="AO191" i="1"/>
  <c r="CM190" i="1"/>
  <c r="CI190" i="1"/>
  <c r="CE190" i="1"/>
  <c r="CA190" i="1"/>
  <c r="BW190" i="1"/>
  <c r="BS190" i="1"/>
  <c r="BO190" i="1"/>
  <c r="BK190" i="1"/>
  <c r="BG190" i="1"/>
  <c r="BC190" i="1"/>
  <c r="AY190" i="1"/>
  <c r="AU190" i="1"/>
  <c r="AQ190" i="1"/>
  <c r="AM190" i="1"/>
  <c r="CO190" i="1"/>
  <c r="CK190" i="1"/>
  <c r="CG190" i="1"/>
  <c r="CC190" i="1"/>
  <c r="BY190" i="1"/>
  <c r="BU190" i="1"/>
  <c r="BQ190" i="1"/>
  <c r="BM190" i="1"/>
  <c r="BI190" i="1"/>
  <c r="BE190" i="1"/>
  <c r="BA190" i="1"/>
  <c r="CM189" i="1"/>
  <c r="CI189" i="1"/>
  <c r="CE189" i="1"/>
  <c r="CA189" i="1"/>
  <c r="BW189" i="1"/>
  <c r="BS189" i="1"/>
  <c r="BO189" i="1"/>
  <c r="BK189" i="1"/>
  <c r="BG189" i="1"/>
  <c r="BC189" i="1"/>
  <c r="AU189" i="1"/>
  <c r="AQ189" i="1"/>
  <c r="AM189" i="1"/>
  <c r="AS189" i="1"/>
  <c r="BM189" i="1"/>
  <c r="BU189" i="1"/>
  <c r="CC189" i="1"/>
  <c r="CK189" i="1"/>
  <c r="AO190" i="1"/>
  <c r="AW190" i="1"/>
  <c r="AO189" i="1"/>
  <c r="AW189" i="1"/>
  <c r="BA189" i="1"/>
  <c r="BI189" i="1"/>
  <c r="BQ189" i="1"/>
  <c r="BY189" i="1"/>
  <c r="CG189" i="1"/>
  <c r="CO189" i="1"/>
  <c r="AS190" i="1"/>
  <c r="BY220" i="1"/>
  <c r="AS220" i="1"/>
  <c r="CO220" i="1"/>
  <c r="BI220" i="1"/>
  <c r="BQ219" i="1"/>
  <c r="CG219" i="1"/>
  <c r="AO219" i="1"/>
  <c r="CC218" i="1"/>
  <c r="AW218" i="1"/>
  <c r="BM218" i="1"/>
  <c r="BU217" i="1"/>
  <c r="AS217" i="1"/>
  <c r="CK217" i="1"/>
  <c r="CG216" i="1"/>
  <c r="BA216" i="1"/>
  <c r="BQ216" i="1"/>
  <c r="BY215" i="1"/>
  <c r="CO215" i="1"/>
  <c r="BI215" i="1"/>
  <c r="BA215" i="1"/>
  <c r="AW215" i="1"/>
  <c r="CK214" i="1"/>
  <c r="BO214" i="1"/>
  <c r="AY214" i="1"/>
  <c r="BW214" i="1"/>
  <c r="AQ214" i="1"/>
  <c r="BG214" i="1"/>
  <c r="CM213" i="1"/>
  <c r="BW213" i="1"/>
  <c r="BG213" i="1"/>
  <c r="BC213" i="1"/>
  <c r="AU213" i="1"/>
  <c r="BO213" i="1"/>
  <c r="CE213" i="1"/>
  <c r="AM213" i="1"/>
  <c r="CI212" i="1"/>
  <c r="BS212" i="1"/>
  <c r="BC212" i="1"/>
  <c r="AM212" i="1"/>
  <c r="CA212" i="1"/>
  <c r="AU212" i="1"/>
  <c r="BK212" i="1"/>
  <c r="CA211" i="1"/>
  <c r="BK211" i="1"/>
  <c r="BS211" i="1"/>
  <c r="CI211" i="1"/>
  <c r="AQ211" i="1"/>
  <c r="CM209" i="1"/>
  <c r="BW209" i="1"/>
  <c r="BG209" i="1"/>
  <c r="AQ209" i="1"/>
  <c r="CE209" i="1"/>
  <c r="AY209" i="1"/>
  <c r="BO209" i="1"/>
  <c r="CE208" i="1"/>
  <c r="BO208" i="1"/>
  <c r="AM208" i="1"/>
  <c r="BW208" i="1"/>
  <c r="CM208" i="1"/>
  <c r="BG208" i="1"/>
  <c r="BC208" i="1"/>
  <c r="AU208" i="1"/>
  <c r="CA207" i="1"/>
  <c r="BK207" i="1"/>
  <c r="AU207" i="1"/>
  <c r="CI207" i="1"/>
  <c r="BC207" i="1"/>
  <c r="BS207" i="1"/>
  <c r="AM207" i="1"/>
  <c r="CI206" i="1"/>
  <c r="BS206" i="1"/>
  <c r="AQ206" i="1"/>
  <c r="CA206" i="1"/>
  <c r="BK206" i="1"/>
  <c r="CE205" i="1"/>
  <c r="BO205" i="1"/>
  <c r="AY205" i="1"/>
  <c r="CM205" i="1"/>
  <c r="BG205" i="1"/>
  <c r="BW205" i="1"/>
  <c r="AQ205" i="1"/>
  <c r="CM204" i="1"/>
  <c r="BW204" i="1"/>
  <c r="BG204" i="1"/>
  <c r="BC204" i="1"/>
  <c r="AU204" i="1"/>
  <c r="AM204" i="1"/>
  <c r="CE204" i="1"/>
  <c r="AQ204" i="1"/>
  <c r="BO204" i="1"/>
  <c r="CO203" i="1"/>
  <c r="CI203" i="1"/>
  <c r="CA203" i="1"/>
  <c r="BS203" i="1"/>
  <c r="BK203" i="1"/>
  <c r="BC203" i="1"/>
  <c r="AU203" i="1"/>
  <c r="AM203" i="1"/>
  <c r="CE203" i="1"/>
  <c r="BO203" i="1"/>
  <c r="AY203" i="1"/>
  <c r="CM203" i="1"/>
  <c r="BW203" i="1"/>
  <c r="BG203" i="1"/>
  <c r="AQ203" i="1"/>
  <c r="CO202" i="1"/>
  <c r="CI202" i="1"/>
  <c r="CA202" i="1"/>
  <c r="BS202" i="1"/>
  <c r="BK202" i="1"/>
  <c r="AQ202" i="1"/>
  <c r="CM202" i="1"/>
  <c r="BW202" i="1"/>
  <c r="BG202" i="1"/>
  <c r="BC202" i="1"/>
  <c r="AU202" i="1"/>
  <c r="CE202" i="1"/>
  <c r="BO202" i="1"/>
  <c r="AM202" i="1"/>
  <c r="CO201" i="1"/>
  <c r="CM201" i="1"/>
  <c r="CE201" i="1"/>
  <c r="BW201" i="1"/>
  <c r="BO201" i="1"/>
  <c r="BG201" i="1"/>
  <c r="AY201" i="1"/>
  <c r="AQ201" i="1"/>
  <c r="CI201" i="1"/>
  <c r="BS201" i="1"/>
  <c r="BC201" i="1"/>
  <c r="AM201" i="1"/>
  <c r="CA201" i="1"/>
  <c r="BK201" i="1"/>
  <c r="AU201" i="1"/>
  <c r="CO200" i="1"/>
  <c r="CM200" i="1"/>
  <c r="CE200" i="1"/>
  <c r="BW200" i="1"/>
  <c r="BO200" i="1"/>
  <c r="BG200" i="1"/>
  <c r="BC200" i="1"/>
  <c r="AU200" i="1"/>
  <c r="AM200" i="1"/>
  <c r="CA200" i="1"/>
  <c r="BK200" i="1"/>
  <c r="CI200" i="1"/>
  <c r="BS200" i="1"/>
  <c r="AQ200" i="1"/>
  <c r="CM220" i="1"/>
  <c r="CI220" i="1"/>
  <c r="CE220" i="1"/>
  <c r="CA220" i="1"/>
  <c r="BW220" i="1"/>
  <c r="BS220" i="1"/>
  <c r="BO220" i="1"/>
  <c r="BK220" i="1"/>
  <c r="BG220" i="1"/>
  <c r="BC220" i="1"/>
  <c r="AY220" i="1"/>
  <c r="AU220" i="1"/>
  <c r="AQ220" i="1"/>
  <c r="AM220" i="1"/>
  <c r="CK220" i="1"/>
  <c r="CC220" i="1"/>
  <c r="BU220" i="1"/>
  <c r="BM220" i="1"/>
  <c r="BE220" i="1"/>
  <c r="AW220" i="1"/>
  <c r="AO220" i="1"/>
  <c r="CM219" i="1"/>
  <c r="CI219" i="1"/>
  <c r="CE219" i="1"/>
  <c r="CA219" i="1"/>
  <c r="BW219" i="1"/>
  <c r="BS219" i="1"/>
  <c r="BO219" i="1"/>
  <c r="BK219" i="1"/>
  <c r="BG219" i="1"/>
  <c r="BC219" i="1"/>
  <c r="AU219" i="1"/>
  <c r="AQ219" i="1"/>
  <c r="AM219" i="1"/>
  <c r="CK219" i="1"/>
  <c r="CC219" i="1"/>
  <c r="BU219" i="1"/>
  <c r="BM219" i="1"/>
  <c r="AS219" i="1"/>
  <c r="CM218" i="1"/>
  <c r="CI218" i="1"/>
  <c r="CE218" i="1"/>
  <c r="CA218" i="1"/>
  <c r="BW218" i="1"/>
  <c r="BS218" i="1"/>
  <c r="BO218" i="1"/>
  <c r="BK218" i="1"/>
  <c r="BG218" i="1"/>
  <c r="BC218" i="1"/>
  <c r="AY218" i="1"/>
  <c r="AU218" i="1"/>
  <c r="AQ218" i="1"/>
  <c r="AM218" i="1"/>
  <c r="CO218" i="1"/>
  <c r="CG218" i="1"/>
  <c r="BY218" i="1"/>
  <c r="BQ218" i="1"/>
  <c r="BI218" i="1"/>
  <c r="BA218" i="1"/>
  <c r="AS218" i="1"/>
  <c r="CM217" i="1"/>
  <c r="CI217" i="1"/>
  <c r="CE217" i="1"/>
  <c r="CA217" i="1"/>
  <c r="BW217" i="1"/>
  <c r="BS217" i="1"/>
  <c r="BO217" i="1"/>
  <c r="BK217" i="1"/>
  <c r="BG217" i="1"/>
  <c r="BC217" i="1"/>
  <c r="AU217" i="1"/>
  <c r="AQ217" i="1"/>
  <c r="AM217" i="1"/>
  <c r="CO217" i="1"/>
  <c r="CG217" i="1"/>
  <c r="BY217" i="1"/>
  <c r="BQ217" i="1"/>
  <c r="BI217" i="1"/>
  <c r="BA217" i="1"/>
  <c r="AW217" i="1"/>
  <c r="AO217" i="1"/>
  <c r="CM216" i="1"/>
  <c r="CI216" i="1"/>
  <c r="CE216" i="1"/>
  <c r="CA216" i="1"/>
  <c r="BW216" i="1"/>
  <c r="BS216" i="1"/>
  <c r="BO216" i="1"/>
  <c r="BK216" i="1"/>
  <c r="BG216" i="1"/>
  <c r="BC216" i="1"/>
  <c r="AY216" i="1"/>
  <c r="AU216" i="1"/>
  <c r="AQ216" i="1"/>
  <c r="AM216" i="1"/>
  <c r="CK216" i="1"/>
  <c r="CC216" i="1"/>
  <c r="BU216" i="1"/>
  <c r="BM216" i="1"/>
  <c r="BE216" i="1"/>
  <c r="AW216" i="1"/>
  <c r="AO216" i="1"/>
  <c r="CM215" i="1"/>
  <c r="CI215" i="1"/>
  <c r="CE215" i="1"/>
  <c r="CA215" i="1"/>
  <c r="BW215" i="1"/>
  <c r="BS215" i="1"/>
  <c r="BO215" i="1"/>
  <c r="BK215" i="1"/>
  <c r="BG215" i="1"/>
  <c r="BC215" i="1"/>
  <c r="AU215" i="1"/>
  <c r="AQ215" i="1"/>
  <c r="AM215" i="1"/>
  <c r="CK215" i="1"/>
  <c r="CC215" i="1"/>
  <c r="BU215" i="1"/>
  <c r="BM215" i="1"/>
  <c r="AS215" i="1"/>
  <c r="CM214" i="1"/>
  <c r="CI214" i="1"/>
  <c r="CE214" i="1"/>
  <c r="CA214" i="1"/>
  <c r="CO214" i="1"/>
  <c r="CG214" i="1"/>
  <c r="BY214" i="1"/>
  <c r="BU214" i="1"/>
  <c r="BQ214" i="1"/>
  <c r="BM214" i="1"/>
  <c r="BI214" i="1"/>
  <c r="BE214" i="1"/>
  <c r="BA214" i="1"/>
  <c r="AW214" i="1"/>
  <c r="AS214" i="1"/>
  <c r="AO214" i="1"/>
  <c r="CO213" i="1"/>
  <c r="CK213" i="1"/>
  <c r="CG213" i="1"/>
  <c r="CC213" i="1"/>
  <c r="BY213" i="1"/>
  <c r="BU213" i="1"/>
  <c r="BQ213" i="1"/>
  <c r="BM213" i="1"/>
  <c r="BI213" i="1"/>
  <c r="BA213" i="1"/>
  <c r="AW213" i="1"/>
  <c r="AS213" i="1"/>
  <c r="AO213" i="1"/>
  <c r="CO212" i="1"/>
  <c r="CK212" i="1"/>
  <c r="CG212" i="1"/>
  <c r="CC212" i="1"/>
  <c r="BY212" i="1"/>
  <c r="BU212" i="1"/>
  <c r="BQ212" i="1"/>
  <c r="BM212" i="1"/>
  <c r="BI212" i="1"/>
  <c r="BE212" i="1"/>
  <c r="BA212" i="1"/>
  <c r="AW212" i="1"/>
  <c r="AS212" i="1"/>
  <c r="AO212" i="1"/>
  <c r="CO211" i="1"/>
  <c r="CK211" i="1"/>
  <c r="CG211" i="1"/>
  <c r="CC211" i="1"/>
  <c r="BY211" i="1"/>
  <c r="BU211" i="1"/>
  <c r="BQ211" i="1"/>
  <c r="BM211" i="1"/>
  <c r="BI211" i="1"/>
  <c r="BA211" i="1"/>
  <c r="AW211" i="1"/>
  <c r="AS211" i="1"/>
  <c r="AO211" i="1"/>
  <c r="CO209" i="1"/>
  <c r="CK209" i="1"/>
  <c r="CG209" i="1"/>
  <c r="CC209" i="1"/>
  <c r="BY209" i="1"/>
  <c r="BU209" i="1"/>
  <c r="BQ209" i="1"/>
  <c r="BM209" i="1"/>
  <c r="BI209" i="1"/>
  <c r="BE209" i="1"/>
  <c r="BA209" i="1"/>
  <c r="AW209" i="1"/>
  <c r="AS209" i="1"/>
  <c r="AO209" i="1"/>
  <c r="CO208" i="1"/>
  <c r="CK208" i="1"/>
  <c r="CG208" i="1"/>
  <c r="CC208" i="1"/>
  <c r="BY208" i="1"/>
  <c r="BU208" i="1"/>
  <c r="BQ208" i="1"/>
  <c r="BM208" i="1"/>
  <c r="BI208" i="1"/>
  <c r="BA208" i="1"/>
  <c r="AW208" i="1"/>
  <c r="AS208" i="1"/>
  <c r="AO208" i="1"/>
  <c r="CO207" i="1"/>
  <c r="CK207" i="1"/>
  <c r="CG207" i="1"/>
  <c r="CC207" i="1"/>
  <c r="BY207" i="1"/>
  <c r="BU207" i="1"/>
  <c r="BQ207" i="1"/>
  <c r="BM207" i="1"/>
  <c r="BI207" i="1"/>
  <c r="BE207" i="1"/>
  <c r="BA207" i="1"/>
  <c r="AW207" i="1"/>
  <c r="AS207" i="1"/>
  <c r="AO207" i="1"/>
  <c r="CO206" i="1"/>
  <c r="CK206" i="1"/>
  <c r="CG206" i="1"/>
  <c r="CC206" i="1"/>
  <c r="BY206" i="1"/>
  <c r="BU206" i="1"/>
  <c r="BQ206" i="1"/>
  <c r="BM206" i="1"/>
  <c r="BI206" i="1"/>
  <c r="BA206" i="1"/>
  <c r="AW206" i="1"/>
  <c r="AS206" i="1"/>
  <c r="AO206" i="1"/>
  <c r="CO205" i="1"/>
  <c r="CK205" i="1"/>
  <c r="CG205" i="1"/>
  <c r="CC205" i="1"/>
  <c r="BY205" i="1"/>
  <c r="BU205" i="1"/>
  <c r="BQ205" i="1"/>
  <c r="BM205" i="1"/>
  <c r="BI205" i="1"/>
  <c r="BE205" i="1"/>
  <c r="BA205" i="1"/>
  <c r="AW205" i="1"/>
  <c r="AS205" i="1"/>
  <c r="AO205" i="1"/>
  <c r="CO204" i="1"/>
  <c r="CK204" i="1"/>
  <c r="CG204" i="1"/>
  <c r="CC204" i="1"/>
  <c r="BY204" i="1"/>
  <c r="BU204" i="1"/>
  <c r="BQ204" i="1"/>
  <c r="BM204" i="1"/>
  <c r="BI204" i="1"/>
  <c r="BA204" i="1"/>
  <c r="AW204" i="1"/>
  <c r="AO200" i="1"/>
  <c r="AS200" i="1"/>
  <c r="AW200" i="1"/>
  <c r="BA200" i="1"/>
  <c r="BI200" i="1"/>
  <c r="BM200" i="1"/>
  <c r="BQ200" i="1"/>
  <c r="BU200" i="1"/>
  <c r="BY200" i="1"/>
  <c r="CC200" i="1"/>
  <c r="CG200" i="1"/>
  <c r="CK200" i="1"/>
  <c r="AO201" i="1"/>
  <c r="AS201" i="1"/>
  <c r="AW201" i="1"/>
  <c r="BA201" i="1"/>
  <c r="BE201" i="1"/>
  <c r="BI201" i="1"/>
  <c r="BM201" i="1"/>
  <c r="BQ201" i="1"/>
  <c r="BU201" i="1"/>
  <c r="BY201" i="1"/>
  <c r="CC201" i="1"/>
  <c r="CG201" i="1"/>
  <c r="CK201" i="1"/>
  <c r="AO202" i="1"/>
  <c r="AS202" i="1"/>
  <c r="AW202" i="1"/>
  <c r="BA202" i="1"/>
  <c r="BI202" i="1"/>
  <c r="BM202" i="1"/>
  <c r="BQ202" i="1"/>
  <c r="BU202" i="1"/>
  <c r="BY202" i="1"/>
  <c r="CC202" i="1"/>
  <c r="CG202" i="1"/>
  <c r="CK202" i="1"/>
  <c r="AO203" i="1"/>
  <c r="AS203" i="1"/>
  <c r="AW203" i="1"/>
  <c r="BA203" i="1"/>
  <c r="BE203" i="1"/>
  <c r="BI203" i="1"/>
  <c r="BM203" i="1"/>
  <c r="BQ203" i="1"/>
  <c r="BU203" i="1"/>
  <c r="BY203" i="1"/>
  <c r="CC203" i="1"/>
  <c r="CG203" i="1"/>
  <c r="CK203" i="1"/>
  <c r="AO204" i="1"/>
  <c r="AS204" i="1"/>
  <c r="BK204" i="1"/>
  <c r="BS204" i="1"/>
  <c r="CA204" i="1"/>
  <c r="CI204" i="1"/>
  <c r="AM205" i="1"/>
  <c r="AU205" i="1"/>
  <c r="BC205" i="1"/>
  <c r="BK205" i="1"/>
  <c r="BS205" i="1"/>
  <c r="CA205" i="1"/>
  <c r="CI205" i="1"/>
  <c r="AM206" i="1"/>
  <c r="AU206" i="1"/>
  <c r="BC206" i="1"/>
  <c r="BG206" i="1"/>
  <c r="BO206" i="1"/>
  <c r="BW206" i="1"/>
  <c r="CE206" i="1"/>
  <c r="CM206" i="1"/>
  <c r="AQ207" i="1"/>
  <c r="AY207" i="1"/>
  <c r="BG207" i="1"/>
  <c r="BO207" i="1"/>
  <c r="BW207" i="1"/>
  <c r="CE207" i="1"/>
  <c r="CM207" i="1"/>
  <c r="AQ208" i="1"/>
  <c r="BK208" i="1"/>
  <c r="BS208" i="1"/>
  <c r="CA208" i="1"/>
  <c r="CI208" i="1"/>
  <c r="AM209" i="1"/>
  <c r="AU209" i="1"/>
  <c r="BC209" i="1"/>
  <c r="BK209" i="1"/>
  <c r="BS209" i="1"/>
  <c r="CA209" i="1"/>
  <c r="CI209" i="1"/>
  <c r="AM211" i="1"/>
  <c r="AU211" i="1"/>
  <c r="BC211" i="1"/>
  <c r="BG211" i="1"/>
  <c r="BO211" i="1"/>
  <c r="BW211" i="1"/>
  <c r="CE211" i="1"/>
  <c r="CM211" i="1"/>
  <c r="AQ212" i="1"/>
  <c r="AY212" i="1"/>
  <c r="BG212" i="1"/>
  <c r="BO212" i="1"/>
  <c r="BW212" i="1"/>
  <c r="CE212" i="1"/>
  <c r="CM212" i="1"/>
  <c r="AQ213" i="1"/>
  <c r="BK213" i="1"/>
  <c r="BS213" i="1"/>
  <c r="CA213" i="1"/>
  <c r="CI213" i="1"/>
  <c r="AM214" i="1"/>
  <c r="AU214" i="1"/>
  <c r="BC214" i="1"/>
  <c r="BK214" i="1"/>
  <c r="BS214" i="1"/>
  <c r="CC214" i="1"/>
  <c r="AO215" i="1"/>
  <c r="BQ215" i="1"/>
  <c r="CG215" i="1"/>
  <c r="AS216" i="1"/>
  <c r="BI216" i="1"/>
  <c r="BY216" i="1"/>
  <c r="CO216" i="1"/>
  <c r="BM217" i="1"/>
  <c r="CC217" i="1"/>
  <c r="AO218" i="1"/>
  <c r="BE218" i="1"/>
  <c r="BU218" i="1"/>
  <c r="CK218" i="1"/>
  <c r="AW219" i="1"/>
  <c r="BA219" i="1"/>
  <c r="BI219" i="1"/>
  <c r="BY219" i="1"/>
  <c r="CO219" i="1"/>
  <c r="BA220" i="1"/>
  <c r="BQ220" i="1"/>
  <c r="CG220" i="1"/>
  <c r="CO231" i="1"/>
  <c r="CK231" i="1"/>
  <c r="CG231" i="1"/>
  <c r="CC231" i="1"/>
  <c r="BY231" i="1"/>
  <c r="BU231" i="1"/>
  <c r="BQ231" i="1"/>
  <c r="BM231" i="1"/>
  <c r="BI231" i="1"/>
  <c r="BE231" i="1"/>
  <c r="BA231" i="1"/>
  <c r="AW231" i="1"/>
  <c r="AS231" i="1"/>
  <c r="AO231" i="1"/>
  <c r="CM231" i="1"/>
  <c r="CE231" i="1"/>
  <c r="BW231" i="1"/>
  <c r="BO231" i="1"/>
  <c r="BG231" i="1"/>
  <c r="AY231" i="1"/>
  <c r="AQ231" i="1"/>
  <c r="CI231" i="1"/>
  <c r="CA231" i="1"/>
  <c r="BS231" i="1"/>
  <c r="BK231" i="1"/>
  <c r="BC231" i="1"/>
  <c r="AU231" i="1"/>
  <c r="AM231" i="1"/>
  <c r="CO230" i="1"/>
  <c r="CK230" i="1"/>
  <c r="CG230" i="1"/>
  <c r="CC230" i="1"/>
  <c r="BY230" i="1"/>
  <c r="BU230" i="1"/>
  <c r="BQ230" i="1"/>
  <c r="BM230" i="1"/>
  <c r="BI230" i="1"/>
  <c r="BA230" i="1"/>
  <c r="AW230" i="1"/>
  <c r="AS230" i="1"/>
  <c r="AO230" i="1"/>
  <c r="CM230" i="1"/>
  <c r="CE230" i="1"/>
  <c r="BW230" i="1"/>
  <c r="BO230" i="1"/>
  <c r="BG230" i="1"/>
  <c r="BC230" i="1"/>
  <c r="AU230" i="1"/>
  <c r="AM230" i="1"/>
  <c r="CI230" i="1"/>
  <c r="CA230" i="1"/>
  <c r="BS230" i="1"/>
  <c r="BK230" i="1"/>
  <c r="AQ230" i="1"/>
  <c r="CO229" i="1"/>
  <c r="CK229" i="1"/>
  <c r="CG229" i="1"/>
  <c r="CC229" i="1"/>
  <c r="BY229" i="1"/>
  <c r="BU229" i="1"/>
  <c r="BQ229" i="1"/>
  <c r="BM229" i="1"/>
  <c r="BI229" i="1"/>
  <c r="BE229" i="1"/>
  <c r="BA229" i="1"/>
  <c r="AW229" i="1"/>
  <c r="AS229" i="1"/>
  <c r="AO229" i="1"/>
  <c r="CI229" i="1"/>
  <c r="CA229" i="1"/>
  <c r="BS229" i="1"/>
  <c r="BK229" i="1"/>
  <c r="BC229" i="1"/>
  <c r="AU229" i="1"/>
  <c r="AM229" i="1"/>
  <c r="CM229" i="1"/>
  <c r="CE229" i="1"/>
  <c r="BW229" i="1"/>
  <c r="BO229" i="1"/>
  <c r="BG229" i="1"/>
  <c r="AY229" i="1"/>
  <c r="AQ229" i="1"/>
  <c r="CO228" i="1"/>
  <c r="CK228" i="1"/>
  <c r="CG228" i="1"/>
  <c r="CC228" i="1"/>
  <c r="BY228" i="1"/>
  <c r="BU228" i="1"/>
  <c r="BQ228" i="1"/>
  <c r="BM228" i="1"/>
  <c r="BI228" i="1"/>
  <c r="BA228" i="1"/>
  <c r="AW228" i="1"/>
  <c r="AS228" i="1"/>
  <c r="AO228" i="1"/>
  <c r="CI228" i="1"/>
  <c r="CA228" i="1"/>
  <c r="BS228" i="1"/>
  <c r="BK228" i="1"/>
  <c r="AQ228" i="1"/>
  <c r="CM228" i="1"/>
  <c r="CE228" i="1"/>
  <c r="BW228" i="1"/>
  <c r="BO228" i="1"/>
  <c r="BG228" i="1"/>
  <c r="BC228" i="1"/>
  <c r="AU228" i="1"/>
  <c r="AM228" i="1"/>
  <c r="CO227" i="1"/>
  <c r="CK227" i="1"/>
  <c r="CG227" i="1"/>
  <c r="CC227" i="1"/>
  <c r="BY227" i="1"/>
  <c r="BU227" i="1"/>
  <c r="BQ227" i="1"/>
  <c r="BM227" i="1"/>
  <c r="BI227" i="1"/>
  <c r="BE227" i="1"/>
  <c r="BA227" i="1"/>
  <c r="AW227" i="1"/>
  <c r="AS227" i="1"/>
  <c r="AO227" i="1"/>
  <c r="CM227" i="1"/>
  <c r="CE227" i="1"/>
  <c r="BW227" i="1"/>
  <c r="BO227" i="1"/>
  <c r="BG227" i="1"/>
  <c r="AY227" i="1"/>
  <c r="AQ227" i="1"/>
  <c r="CI227" i="1"/>
  <c r="CA227" i="1"/>
  <c r="BS227" i="1"/>
  <c r="BK227" i="1"/>
  <c r="BC227" i="1"/>
  <c r="AU227" i="1"/>
  <c r="AM227" i="1"/>
  <c r="CO226" i="1"/>
  <c r="CK226" i="1"/>
  <c r="CG226" i="1"/>
  <c r="CC226" i="1"/>
  <c r="BY226" i="1"/>
  <c r="BU226" i="1"/>
  <c r="BQ226" i="1"/>
  <c r="BM226" i="1"/>
  <c r="BI226" i="1"/>
  <c r="BA226" i="1"/>
  <c r="AW226" i="1"/>
  <c r="AS226" i="1"/>
  <c r="AO226" i="1"/>
  <c r="CM226" i="1"/>
  <c r="CE226" i="1"/>
  <c r="BW226" i="1"/>
  <c r="BO226" i="1"/>
  <c r="BG226" i="1"/>
  <c r="BC226" i="1"/>
  <c r="AU226" i="1"/>
  <c r="AM226" i="1"/>
  <c r="CI226" i="1"/>
  <c r="CA226" i="1"/>
  <c r="BS226" i="1"/>
  <c r="BK226" i="1"/>
  <c r="AQ226" i="1"/>
  <c r="CO225" i="1"/>
  <c r="CK225" i="1"/>
  <c r="CG225" i="1"/>
  <c r="CC225" i="1"/>
  <c r="CI225" i="1"/>
  <c r="CA225" i="1"/>
  <c r="BW225" i="1"/>
  <c r="BS225" i="1"/>
  <c r="BO225" i="1"/>
  <c r="BK225" i="1"/>
  <c r="BG225" i="1"/>
  <c r="BC225" i="1"/>
  <c r="AY225" i="1"/>
  <c r="AU225" i="1"/>
  <c r="AQ225" i="1"/>
  <c r="AM225" i="1"/>
  <c r="CM225" i="1"/>
  <c r="CE225" i="1"/>
  <c r="BY225" i="1"/>
  <c r="BU225" i="1"/>
  <c r="BQ225" i="1"/>
  <c r="BM225" i="1"/>
  <c r="BI225" i="1"/>
  <c r="BE225" i="1"/>
  <c r="BA225" i="1"/>
  <c r="AW225" i="1"/>
  <c r="AS225" i="1"/>
  <c r="AO225" i="1"/>
  <c r="CM224" i="1"/>
  <c r="CI224" i="1"/>
  <c r="CE224" i="1"/>
  <c r="CA224" i="1"/>
  <c r="BW224" i="1"/>
  <c r="BS224" i="1"/>
  <c r="BO224" i="1"/>
  <c r="BK224" i="1"/>
  <c r="BG224" i="1"/>
  <c r="BC224" i="1"/>
  <c r="AU224" i="1"/>
  <c r="AQ224" i="1"/>
  <c r="AM224" i="1"/>
  <c r="CO224" i="1"/>
  <c r="CK224" i="1"/>
  <c r="CG224" i="1"/>
  <c r="CC224" i="1"/>
  <c r="BY224" i="1"/>
  <c r="BU224" i="1"/>
  <c r="BQ224" i="1"/>
  <c r="BM224" i="1"/>
  <c r="BI224" i="1"/>
  <c r="BA224" i="1"/>
  <c r="AW224" i="1"/>
  <c r="AS224" i="1"/>
  <c r="AO224" i="1"/>
  <c r="CM223" i="1"/>
  <c r="CI223" i="1"/>
  <c r="CE223" i="1"/>
  <c r="CA223" i="1"/>
  <c r="BW223" i="1"/>
  <c r="BS223" i="1"/>
  <c r="BO223" i="1"/>
  <c r="BK223" i="1"/>
  <c r="BG223" i="1"/>
  <c r="BC223" i="1"/>
  <c r="AY223" i="1"/>
  <c r="AU223" i="1"/>
  <c r="AQ223" i="1"/>
  <c r="AM223" i="1"/>
  <c r="CO223" i="1"/>
  <c r="CK223" i="1"/>
  <c r="CG223" i="1"/>
  <c r="CC223" i="1"/>
  <c r="BY223" i="1"/>
  <c r="BU223" i="1"/>
  <c r="BQ223" i="1"/>
  <c r="BM223" i="1"/>
  <c r="BI223" i="1"/>
  <c r="BE223" i="1"/>
  <c r="BA223" i="1"/>
  <c r="AW223" i="1"/>
  <c r="CM222" i="1"/>
  <c r="CI222" i="1"/>
  <c r="CE222" i="1"/>
  <c r="CA222" i="1"/>
  <c r="BW222" i="1"/>
  <c r="BS222" i="1"/>
  <c r="BO222" i="1"/>
  <c r="BK222" i="1"/>
  <c r="BG222" i="1"/>
  <c r="BC222" i="1"/>
  <c r="AU222" i="1"/>
  <c r="AQ222" i="1"/>
  <c r="AM222" i="1"/>
  <c r="AS222" i="1"/>
  <c r="BM222" i="1"/>
  <c r="BU222" i="1"/>
  <c r="CC222" i="1"/>
  <c r="CK222" i="1"/>
  <c r="AO223" i="1"/>
  <c r="AO222" i="1"/>
  <c r="AW222" i="1"/>
  <c r="BA222" i="1"/>
  <c r="BI222" i="1"/>
  <c r="BQ222" i="1"/>
  <c r="BY222" i="1"/>
  <c r="CG222" i="1"/>
  <c r="CO222" i="1"/>
  <c r="AS223" i="1"/>
  <c r="AK20" i="1"/>
  <c r="CM20" i="1"/>
  <c r="CI20" i="1"/>
  <c r="CE20" i="1"/>
  <c r="CA20" i="1"/>
  <c r="BW20" i="1"/>
  <c r="BS20" i="1"/>
  <c r="BO20" i="1"/>
  <c r="BK20" i="1"/>
  <c r="BG20" i="1"/>
  <c r="BC20" i="1"/>
  <c r="AU20" i="1"/>
  <c r="AQ20" i="1"/>
  <c r="AM20" i="1"/>
  <c r="AK21" i="1"/>
  <c r="CM21" i="1"/>
  <c r="CI21" i="1"/>
  <c r="CE21" i="1"/>
  <c r="CA21" i="1"/>
  <c r="BW21" i="1"/>
  <c r="BS21" i="1"/>
  <c r="BO21" i="1"/>
  <c r="BK21" i="1"/>
  <c r="BG21" i="1"/>
  <c r="BC21" i="1"/>
  <c r="AY21" i="1"/>
  <c r="AU21" i="1"/>
  <c r="AQ21" i="1"/>
  <c r="AM21" i="1"/>
  <c r="AK22" i="1"/>
  <c r="CM22" i="1"/>
  <c r="CI22" i="1"/>
  <c r="CE22" i="1"/>
  <c r="CA22" i="1"/>
  <c r="BW22" i="1"/>
  <c r="BS22" i="1"/>
  <c r="BO22" i="1"/>
  <c r="BK22" i="1"/>
  <c r="BG22" i="1"/>
  <c r="BC22" i="1"/>
  <c r="AU22" i="1"/>
  <c r="AQ22" i="1"/>
  <c r="AM22" i="1"/>
  <c r="AK23" i="1"/>
  <c r="CM23" i="1"/>
  <c r="CI23" i="1"/>
  <c r="CE23" i="1"/>
  <c r="CA23" i="1"/>
  <c r="BW23" i="1"/>
  <c r="BS23" i="1"/>
  <c r="BO23" i="1"/>
  <c r="BK23" i="1"/>
  <c r="BG23" i="1"/>
  <c r="BC23" i="1"/>
  <c r="AY23" i="1"/>
  <c r="AU23" i="1"/>
  <c r="AQ23" i="1"/>
  <c r="AM23" i="1"/>
  <c r="AK24" i="1"/>
  <c r="CM24" i="1"/>
  <c r="CI24" i="1"/>
  <c r="CE24" i="1"/>
  <c r="CA24" i="1"/>
  <c r="BW24" i="1"/>
  <c r="BS24" i="1"/>
  <c r="BO24" i="1"/>
  <c r="BK24" i="1"/>
  <c r="BG24" i="1"/>
  <c r="BC24" i="1"/>
  <c r="AU24" i="1"/>
  <c r="AQ24" i="1"/>
  <c r="AM24" i="1"/>
  <c r="AK25" i="1"/>
  <c r="CM25" i="1"/>
  <c r="CI25" i="1"/>
  <c r="CE25" i="1"/>
  <c r="CA25" i="1"/>
  <c r="BW25" i="1"/>
  <c r="BS25" i="1"/>
  <c r="BO25" i="1"/>
  <c r="BK25" i="1"/>
  <c r="BG25" i="1"/>
  <c r="BC25" i="1"/>
  <c r="AY25" i="1"/>
  <c r="AU25" i="1"/>
  <c r="AQ25" i="1"/>
  <c r="AM25" i="1"/>
  <c r="AK26" i="1"/>
  <c r="CM26" i="1"/>
  <c r="CI26" i="1"/>
  <c r="CE26" i="1"/>
  <c r="CA26" i="1"/>
  <c r="BW26" i="1"/>
  <c r="BS26" i="1"/>
  <c r="BO26" i="1"/>
  <c r="BK26" i="1"/>
  <c r="BG26" i="1"/>
  <c r="BC26" i="1"/>
  <c r="AU26" i="1"/>
  <c r="AQ26" i="1"/>
  <c r="AM26" i="1"/>
  <c r="AK27" i="1"/>
  <c r="CM27" i="1"/>
  <c r="CI27" i="1"/>
  <c r="CE27" i="1"/>
  <c r="CA27" i="1"/>
  <c r="BW27" i="1"/>
  <c r="BS27" i="1"/>
  <c r="BO27" i="1"/>
  <c r="BK27" i="1"/>
  <c r="BG27" i="1"/>
  <c r="BC27" i="1"/>
  <c r="AY27" i="1"/>
  <c r="AU27" i="1"/>
  <c r="AQ27" i="1"/>
  <c r="AM27" i="1"/>
  <c r="AK28" i="1"/>
  <c r="CM28" i="1"/>
  <c r="CI28" i="1"/>
  <c r="CE28" i="1"/>
  <c r="CA28" i="1"/>
  <c r="BW28" i="1"/>
  <c r="BS28" i="1"/>
  <c r="BO28" i="1"/>
  <c r="BK28" i="1"/>
  <c r="BG28" i="1"/>
  <c r="BC28" i="1"/>
  <c r="AU28" i="1"/>
  <c r="AQ28" i="1"/>
  <c r="AM28" i="1"/>
  <c r="AK29" i="1"/>
  <c r="CM29" i="1"/>
  <c r="CI29" i="1"/>
  <c r="CE29" i="1"/>
  <c r="CA29" i="1"/>
  <c r="BW29" i="1"/>
  <c r="BS29" i="1"/>
  <c r="BO29" i="1"/>
  <c r="BK29" i="1"/>
  <c r="BG29" i="1"/>
  <c r="BC29" i="1"/>
  <c r="AY29" i="1"/>
  <c r="AU29" i="1"/>
  <c r="AQ29" i="1"/>
  <c r="AM29" i="1"/>
  <c r="AK31" i="1"/>
  <c r="CM31" i="1"/>
  <c r="CI31" i="1"/>
  <c r="CE31" i="1"/>
  <c r="CA31" i="1"/>
  <c r="BW31" i="1"/>
  <c r="BS31" i="1"/>
  <c r="BO31" i="1"/>
  <c r="BK31" i="1"/>
  <c r="BG31" i="1"/>
  <c r="BC31" i="1"/>
  <c r="AU31" i="1"/>
  <c r="AQ31" i="1"/>
  <c r="AM31" i="1"/>
  <c r="AK32" i="1"/>
  <c r="CM32" i="1"/>
  <c r="CI32" i="1"/>
  <c r="CE32" i="1"/>
  <c r="CA32" i="1"/>
  <c r="BW32" i="1"/>
  <c r="BS32" i="1"/>
  <c r="BO32" i="1"/>
  <c r="BK32" i="1"/>
  <c r="BG32" i="1"/>
  <c r="BC32" i="1"/>
  <c r="AY32" i="1"/>
  <c r="AU32" i="1"/>
  <c r="AQ32" i="1"/>
  <c r="AM32" i="1"/>
  <c r="AK33" i="1"/>
  <c r="CM33" i="1"/>
  <c r="CI33" i="1"/>
  <c r="CE33" i="1"/>
  <c r="CA33" i="1"/>
  <c r="BW33" i="1"/>
  <c r="BS33" i="1"/>
  <c r="BO33" i="1"/>
  <c r="BK33" i="1"/>
  <c r="BG33" i="1"/>
  <c r="BC33" i="1"/>
  <c r="AU33" i="1"/>
  <c r="AQ33" i="1"/>
  <c r="AM33" i="1"/>
  <c r="AK34" i="1"/>
  <c r="CM34" i="1"/>
  <c r="CI34" i="1"/>
  <c r="CE34" i="1"/>
  <c r="CA34" i="1"/>
  <c r="BW34" i="1"/>
  <c r="BS34" i="1"/>
  <c r="BO34" i="1"/>
  <c r="BK34" i="1"/>
  <c r="BG34" i="1"/>
  <c r="BC34" i="1"/>
  <c r="AY34" i="1"/>
  <c r="AU34" i="1"/>
  <c r="AQ34" i="1"/>
  <c r="AM34" i="1"/>
  <c r="AK35" i="1"/>
  <c r="CM35" i="1"/>
  <c r="CI35" i="1"/>
  <c r="CE35" i="1"/>
  <c r="CA35" i="1"/>
  <c r="BW35" i="1"/>
  <c r="BS35" i="1"/>
  <c r="BO35" i="1"/>
  <c r="BK35" i="1"/>
  <c r="BG35" i="1"/>
  <c r="BC35" i="1"/>
  <c r="AU35" i="1"/>
  <c r="AQ35" i="1"/>
  <c r="AM35" i="1"/>
  <c r="AK36" i="1"/>
  <c r="CM36" i="1"/>
  <c r="CI36" i="1"/>
  <c r="CE36" i="1"/>
  <c r="CA36" i="1"/>
  <c r="BW36" i="1"/>
  <c r="BS36" i="1"/>
  <c r="BO36" i="1"/>
  <c r="BK36" i="1"/>
  <c r="BG36" i="1"/>
  <c r="BC36" i="1"/>
  <c r="AY36" i="1"/>
  <c r="AU36" i="1"/>
  <c r="AQ36" i="1"/>
  <c r="AM36" i="1"/>
  <c r="AK37" i="1"/>
  <c r="CM37" i="1"/>
  <c r="CI37" i="1"/>
  <c r="CE37" i="1"/>
  <c r="CA37" i="1"/>
  <c r="BW37" i="1"/>
  <c r="BS37" i="1"/>
  <c r="BO37" i="1"/>
  <c r="BK37" i="1"/>
  <c r="BG37" i="1"/>
  <c r="BC37" i="1"/>
  <c r="AU37" i="1"/>
  <c r="AQ37" i="1"/>
  <c r="AM37" i="1"/>
  <c r="AK38" i="1"/>
  <c r="CM38" i="1"/>
  <c r="CI38" i="1"/>
  <c r="CE38" i="1"/>
  <c r="CA38" i="1"/>
  <c r="BW38" i="1"/>
  <c r="BS38" i="1"/>
  <c r="BO38" i="1"/>
  <c r="BK38" i="1"/>
  <c r="BG38" i="1"/>
  <c r="BC38" i="1"/>
  <c r="AY38" i="1"/>
  <c r="AU38" i="1"/>
  <c r="AQ38" i="1"/>
  <c r="AM38" i="1"/>
  <c r="AK39" i="1"/>
  <c r="CM39" i="1"/>
  <c r="CI39" i="1"/>
  <c r="CE39" i="1"/>
  <c r="CA39" i="1"/>
  <c r="BW39" i="1"/>
  <c r="BS39" i="1"/>
  <c r="BO39" i="1"/>
  <c r="BK39" i="1"/>
  <c r="BG39" i="1"/>
  <c r="BC39" i="1"/>
  <c r="AU39" i="1"/>
  <c r="AQ39" i="1"/>
  <c r="AM39" i="1"/>
  <c r="AK40" i="1"/>
  <c r="CM40" i="1"/>
  <c r="CI40" i="1"/>
  <c r="CE40" i="1"/>
  <c r="CA40" i="1"/>
  <c r="BW40" i="1"/>
  <c r="BS40" i="1"/>
  <c r="BO40" i="1"/>
  <c r="BK40" i="1"/>
  <c r="BG40" i="1"/>
  <c r="BC40" i="1"/>
  <c r="AY40" i="1"/>
  <c r="AU40" i="1"/>
  <c r="AQ40" i="1"/>
  <c r="AM40" i="1"/>
  <c r="AK42" i="1"/>
  <c r="CM42" i="1"/>
  <c r="CI42" i="1"/>
  <c r="CE42" i="1"/>
  <c r="CA42" i="1"/>
  <c r="BW42" i="1"/>
  <c r="BS42" i="1"/>
  <c r="BO42" i="1"/>
  <c r="BK42" i="1"/>
  <c r="BG42" i="1"/>
  <c r="BC42" i="1"/>
  <c r="AU42" i="1"/>
  <c r="AQ42" i="1"/>
  <c r="AM42" i="1"/>
  <c r="AK43" i="1"/>
  <c r="CM43" i="1"/>
  <c r="CI43" i="1"/>
  <c r="CE43" i="1"/>
  <c r="CA43" i="1"/>
  <c r="BW43" i="1"/>
  <c r="BS43" i="1"/>
  <c r="BO43" i="1"/>
  <c r="BK43" i="1"/>
  <c r="BG43" i="1"/>
  <c r="BC43" i="1"/>
  <c r="AY43" i="1"/>
  <c r="AU43" i="1"/>
  <c r="AQ43" i="1"/>
  <c r="AM43" i="1"/>
  <c r="AK44" i="1"/>
  <c r="CM44" i="1"/>
  <c r="CI44" i="1"/>
  <c r="CE44" i="1"/>
  <c r="CA44" i="1"/>
  <c r="BW44" i="1"/>
  <c r="BS44" i="1"/>
  <c r="BO44" i="1"/>
  <c r="BK44" i="1"/>
  <c r="BG44" i="1"/>
  <c r="BC44" i="1"/>
  <c r="AU44" i="1"/>
  <c r="AQ44" i="1"/>
  <c r="AM44" i="1"/>
  <c r="AK45" i="1"/>
  <c r="CM45" i="1"/>
  <c r="CI45" i="1"/>
  <c r="CE45" i="1"/>
  <c r="CA45" i="1"/>
  <c r="BW45" i="1"/>
  <c r="BS45" i="1"/>
  <c r="BO45" i="1"/>
  <c r="BK45" i="1"/>
  <c r="BG45" i="1"/>
  <c r="BC45" i="1"/>
  <c r="AY45" i="1"/>
  <c r="AU45" i="1"/>
  <c r="AQ45" i="1"/>
  <c r="AM45" i="1"/>
  <c r="AK46" i="1"/>
  <c r="CM46" i="1"/>
  <c r="CI46" i="1"/>
  <c r="CE46" i="1"/>
  <c r="CA46" i="1"/>
  <c r="BW46" i="1"/>
  <c r="BS46" i="1"/>
  <c r="BO46" i="1"/>
  <c r="BK46" i="1"/>
  <c r="BG46" i="1"/>
  <c r="BC46" i="1"/>
  <c r="AU46" i="1"/>
  <c r="AQ46" i="1"/>
  <c r="AM46" i="1"/>
  <c r="AK47" i="1"/>
  <c r="CM47" i="1"/>
  <c r="CI47" i="1"/>
  <c r="CE47" i="1"/>
  <c r="CA47" i="1"/>
  <c r="BW47" i="1"/>
  <c r="BS47" i="1"/>
  <c r="BO47" i="1"/>
  <c r="BK47" i="1"/>
  <c r="BG47" i="1"/>
  <c r="BC47" i="1"/>
  <c r="AY47" i="1"/>
  <c r="AU47" i="1"/>
  <c r="AQ47" i="1"/>
  <c r="AM47" i="1"/>
  <c r="AK48" i="1"/>
  <c r="CM48" i="1"/>
  <c r="CI48" i="1"/>
  <c r="CE48" i="1"/>
  <c r="CA48" i="1"/>
  <c r="BW48" i="1"/>
  <c r="BS48" i="1"/>
  <c r="BO48" i="1"/>
  <c r="BK48" i="1"/>
  <c r="BG48" i="1"/>
  <c r="BC48" i="1"/>
  <c r="AU48" i="1"/>
  <c r="AQ48" i="1"/>
  <c r="AM48" i="1"/>
  <c r="AK49" i="1"/>
  <c r="CM49" i="1"/>
  <c r="CI49" i="1"/>
  <c r="CE49" i="1"/>
  <c r="CA49" i="1"/>
  <c r="BW49" i="1"/>
  <c r="BS49" i="1"/>
  <c r="BO49" i="1"/>
  <c r="BK49" i="1"/>
  <c r="BG49" i="1"/>
  <c r="BC49" i="1"/>
  <c r="AY49" i="1"/>
  <c r="AU49" i="1"/>
  <c r="AQ49" i="1"/>
  <c r="AM49" i="1"/>
  <c r="AK50" i="1"/>
  <c r="CM50" i="1"/>
  <c r="CI50" i="1"/>
  <c r="CE50" i="1"/>
  <c r="CA50" i="1"/>
  <c r="BW50" i="1"/>
  <c r="BS50" i="1"/>
  <c r="BO50" i="1"/>
  <c r="BK50" i="1"/>
  <c r="BG50" i="1"/>
  <c r="BC50" i="1"/>
  <c r="AU50" i="1"/>
  <c r="AQ50" i="1"/>
  <c r="AM50" i="1"/>
  <c r="AK51" i="1"/>
  <c r="CM51" i="1"/>
  <c r="CI51" i="1"/>
  <c r="CE51" i="1"/>
  <c r="CA51" i="1"/>
  <c r="BW51" i="1"/>
  <c r="BS51" i="1"/>
  <c r="BO51" i="1"/>
  <c r="BK51" i="1"/>
  <c r="BG51" i="1"/>
  <c r="BC51" i="1"/>
  <c r="AY51" i="1"/>
  <c r="AU51" i="1"/>
  <c r="AQ51" i="1"/>
  <c r="AM51" i="1"/>
  <c r="AK54" i="1"/>
  <c r="CM54" i="1"/>
  <c r="CI54" i="1"/>
  <c r="CE54" i="1"/>
  <c r="CA54" i="1"/>
  <c r="BW54" i="1"/>
  <c r="BS54" i="1"/>
  <c r="BO54" i="1"/>
  <c r="BK54" i="1"/>
  <c r="BG54" i="1"/>
  <c r="BC54" i="1"/>
  <c r="AU54" i="1"/>
  <c r="AQ54" i="1"/>
  <c r="AM54" i="1"/>
  <c r="AK55" i="1"/>
  <c r="CM55" i="1"/>
  <c r="CI55" i="1"/>
  <c r="CE55" i="1"/>
  <c r="CA55" i="1"/>
  <c r="BW55" i="1"/>
  <c r="BS55" i="1"/>
  <c r="BO55" i="1"/>
  <c r="BK55" i="1"/>
  <c r="BG55" i="1"/>
  <c r="BC55" i="1"/>
  <c r="AY55" i="1"/>
  <c r="AU55" i="1"/>
  <c r="AQ55" i="1"/>
  <c r="AM55" i="1"/>
  <c r="AK56" i="1"/>
  <c r="CM56" i="1"/>
  <c r="CI56" i="1"/>
  <c r="CE56" i="1"/>
  <c r="CA56" i="1"/>
  <c r="BW56" i="1"/>
  <c r="BS56" i="1"/>
  <c r="BO56" i="1"/>
  <c r="BK56" i="1"/>
  <c r="BG56" i="1"/>
  <c r="BC56" i="1"/>
  <c r="AU56" i="1"/>
  <c r="AQ56" i="1"/>
  <c r="AM56" i="1"/>
  <c r="AK57" i="1"/>
  <c r="CM57" i="1"/>
  <c r="CI57" i="1"/>
  <c r="CE57" i="1"/>
  <c r="CA57" i="1"/>
  <c r="BW57" i="1"/>
  <c r="BS57" i="1"/>
  <c r="BO57" i="1"/>
  <c r="BK57" i="1"/>
  <c r="BG57" i="1"/>
  <c r="BC57" i="1"/>
  <c r="AY57" i="1"/>
  <c r="AU57" i="1"/>
  <c r="AQ57" i="1"/>
  <c r="AM57" i="1"/>
  <c r="AK58" i="1"/>
  <c r="CM58" i="1"/>
  <c r="CI58" i="1"/>
  <c r="CE58" i="1"/>
  <c r="CA58" i="1"/>
  <c r="BW58" i="1"/>
  <c r="BS58" i="1"/>
  <c r="BO58" i="1"/>
  <c r="BK58" i="1"/>
  <c r="BG58" i="1"/>
  <c r="BC58" i="1"/>
  <c r="AU58" i="1"/>
  <c r="AQ58" i="1"/>
  <c r="AM58" i="1"/>
  <c r="AK59" i="1"/>
  <c r="CM59" i="1"/>
  <c r="CI59" i="1"/>
  <c r="CE59" i="1"/>
  <c r="CA59" i="1"/>
  <c r="BW59" i="1"/>
  <c r="BS59" i="1"/>
  <c r="BO59" i="1"/>
  <c r="BK59" i="1"/>
  <c r="BG59" i="1"/>
  <c r="BC59" i="1"/>
  <c r="AY59" i="1"/>
  <c r="AU59" i="1"/>
  <c r="AQ59" i="1"/>
  <c r="AM59" i="1"/>
  <c r="AK60" i="1"/>
  <c r="CM60" i="1"/>
  <c r="CI60" i="1"/>
  <c r="CE60" i="1"/>
  <c r="CA60" i="1"/>
  <c r="BW60" i="1"/>
  <c r="BS60" i="1"/>
  <c r="BO60" i="1"/>
  <c r="BK60" i="1"/>
  <c r="BG60" i="1"/>
  <c r="BC60" i="1"/>
  <c r="AU60" i="1"/>
  <c r="AQ60" i="1"/>
  <c r="AM60" i="1"/>
  <c r="AK61" i="1"/>
  <c r="CM61" i="1"/>
  <c r="CI61" i="1"/>
  <c r="CE61" i="1"/>
  <c r="CA61" i="1"/>
  <c r="BW61" i="1"/>
  <c r="BS61" i="1"/>
  <c r="BO61" i="1"/>
  <c r="BK61" i="1"/>
  <c r="BG61" i="1"/>
  <c r="BC61" i="1"/>
  <c r="AY61" i="1"/>
  <c r="AU61" i="1"/>
  <c r="AQ61" i="1"/>
  <c r="AM61" i="1"/>
  <c r="AK62" i="1"/>
  <c r="CM62" i="1"/>
  <c r="CI62" i="1"/>
  <c r="CE62" i="1"/>
  <c r="CA62" i="1"/>
  <c r="BW62" i="1"/>
  <c r="BS62" i="1"/>
  <c r="BO62" i="1"/>
  <c r="BK62" i="1"/>
  <c r="BG62" i="1"/>
  <c r="BC62" i="1"/>
  <c r="AU62" i="1"/>
  <c r="AQ62" i="1"/>
  <c r="AM62" i="1"/>
  <c r="AK63" i="1"/>
  <c r="CM63" i="1"/>
  <c r="CI63" i="1"/>
  <c r="CE63" i="1"/>
  <c r="CA63" i="1"/>
  <c r="BW63" i="1"/>
  <c r="BS63" i="1"/>
  <c r="BO63" i="1"/>
  <c r="BK63" i="1"/>
  <c r="BG63" i="1"/>
  <c r="BC63" i="1"/>
  <c r="AY63" i="1"/>
  <c r="AU63" i="1"/>
  <c r="AQ63" i="1"/>
  <c r="AM63" i="1"/>
  <c r="AK66" i="1"/>
  <c r="CM66" i="1"/>
  <c r="CI66" i="1"/>
  <c r="CE66" i="1"/>
  <c r="CA66" i="1"/>
  <c r="BW66" i="1"/>
  <c r="BS66" i="1"/>
  <c r="BO66" i="1"/>
  <c r="BK66" i="1"/>
  <c r="BG66" i="1"/>
  <c r="BC66" i="1"/>
  <c r="AU66" i="1"/>
  <c r="AQ66" i="1"/>
  <c r="AM66" i="1"/>
  <c r="AK67" i="1"/>
  <c r="CM67" i="1"/>
  <c r="CI67" i="1"/>
  <c r="CE67" i="1"/>
  <c r="CA67" i="1"/>
  <c r="BW67" i="1"/>
  <c r="BS67" i="1"/>
  <c r="BO67" i="1"/>
  <c r="BK67" i="1"/>
  <c r="BG67" i="1"/>
  <c r="BC67" i="1"/>
  <c r="AY67" i="1"/>
  <c r="AU67" i="1"/>
  <c r="AQ67" i="1"/>
  <c r="AM67" i="1"/>
  <c r="AK68" i="1"/>
  <c r="CM68" i="1"/>
  <c r="CI68" i="1"/>
  <c r="CE68" i="1"/>
  <c r="CA68" i="1"/>
  <c r="BW68" i="1"/>
  <c r="BS68" i="1"/>
  <c r="BO68" i="1"/>
  <c r="BK68" i="1"/>
  <c r="BG68" i="1"/>
  <c r="BC68" i="1"/>
  <c r="AU68" i="1"/>
  <c r="AQ68" i="1"/>
  <c r="AM68" i="1"/>
  <c r="AK69" i="1"/>
  <c r="CM69" i="1"/>
  <c r="CI69" i="1"/>
  <c r="CE69" i="1"/>
  <c r="CA69" i="1"/>
  <c r="BW69" i="1"/>
  <c r="BS69" i="1"/>
  <c r="BO69" i="1"/>
  <c r="BK69" i="1"/>
  <c r="BG69" i="1"/>
  <c r="BC69" i="1"/>
  <c r="AY69" i="1"/>
  <c r="AU69" i="1"/>
  <c r="AQ69" i="1"/>
  <c r="AM69" i="1"/>
  <c r="AK70" i="1"/>
  <c r="CM70" i="1"/>
  <c r="CI70" i="1"/>
  <c r="CE70" i="1"/>
  <c r="CA70" i="1"/>
  <c r="BW70" i="1"/>
  <c r="BS70" i="1"/>
  <c r="BO70" i="1"/>
  <c r="BK70" i="1"/>
  <c r="BG70" i="1"/>
  <c r="BC70" i="1"/>
  <c r="AU70" i="1"/>
  <c r="AQ70" i="1"/>
  <c r="AM70" i="1"/>
  <c r="AK71" i="1"/>
  <c r="CM71" i="1"/>
  <c r="CI71" i="1"/>
  <c r="CE71" i="1"/>
  <c r="CA71" i="1"/>
  <c r="BW71" i="1"/>
  <c r="BS71" i="1"/>
  <c r="BO71" i="1"/>
  <c r="BK71" i="1"/>
  <c r="BG71" i="1"/>
  <c r="BC71" i="1"/>
  <c r="AY71" i="1"/>
  <c r="AU71" i="1"/>
  <c r="AQ71" i="1"/>
  <c r="AM71" i="1"/>
  <c r="AK72" i="1"/>
  <c r="CM72" i="1"/>
  <c r="CI72" i="1"/>
  <c r="CE72" i="1"/>
  <c r="CA72" i="1"/>
  <c r="BW72" i="1"/>
  <c r="BS72" i="1"/>
  <c r="BO72" i="1"/>
  <c r="BK72" i="1"/>
  <c r="BG72" i="1"/>
  <c r="BC72" i="1"/>
  <c r="AU72" i="1"/>
  <c r="AQ72" i="1"/>
  <c r="AM72" i="1"/>
  <c r="AK73" i="1"/>
  <c r="CM73" i="1"/>
  <c r="CI73" i="1"/>
  <c r="CE73" i="1"/>
  <c r="CA73" i="1"/>
  <c r="BW73" i="1"/>
  <c r="BS73" i="1"/>
  <c r="BO73" i="1"/>
  <c r="BK73" i="1"/>
  <c r="BG73" i="1"/>
  <c r="BC73" i="1"/>
  <c r="AY73" i="1"/>
  <c r="AU73" i="1"/>
  <c r="AQ73" i="1"/>
  <c r="AM73" i="1"/>
  <c r="AK74" i="1"/>
  <c r="CM74" i="1"/>
  <c r="CI74" i="1"/>
  <c r="CE74" i="1"/>
  <c r="CA74" i="1"/>
  <c r="BW74" i="1"/>
  <c r="BS74" i="1"/>
  <c r="BO74" i="1"/>
  <c r="BK74" i="1"/>
  <c r="BG74" i="1"/>
  <c r="BC74" i="1"/>
  <c r="AU74" i="1"/>
  <c r="AQ74" i="1"/>
  <c r="AM74" i="1"/>
  <c r="AK75" i="1"/>
  <c r="CM75" i="1"/>
  <c r="CI75" i="1"/>
  <c r="CE75" i="1"/>
  <c r="CA75" i="1"/>
  <c r="BW75" i="1"/>
  <c r="BS75" i="1"/>
  <c r="BO75" i="1"/>
  <c r="BK75" i="1"/>
  <c r="BG75" i="1"/>
  <c r="BC75" i="1"/>
  <c r="AY75" i="1"/>
  <c r="AU75" i="1"/>
  <c r="AQ75" i="1"/>
  <c r="AM75" i="1"/>
  <c r="AK77" i="1"/>
  <c r="CM77" i="1"/>
  <c r="CI77" i="1"/>
  <c r="CE77" i="1"/>
  <c r="CA77" i="1"/>
  <c r="BW77" i="1"/>
  <c r="BS77" i="1"/>
  <c r="BO77" i="1"/>
  <c r="BK77" i="1"/>
  <c r="BG77" i="1"/>
  <c r="BC77" i="1"/>
  <c r="AU77" i="1"/>
  <c r="AQ77" i="1"/>
  <c r="AM77" i="1"/>
  <c r="AK78" i="1"/>
  <c r="CM78" i="1"/>
  <c r="CI78" i="1"/>
  <c r="CE78" i="1"/>
  <c r="CA78" i="1"/>
  <c r="BW78" i="1"/>
  <c r="BS78" i="1"/>
  <c r="BO78" i="1"/>
  <c r="BK78" i="1"/>
  <c r="BG78" i="1"/>
  <c r="BC78" i="1"/>
  <c r="AY78" i="1"/>
  <c r="AU78" i="1"/>
  <c r="AQ78" i="1"/>
  <c r="AM78" i="1"/>
  <c r="AK79" i="1"/>
  <c r="CM79" i="1"/>
  <c r="CI79" i="1"/>
  <c r="CE79" i="1"/>
  <c r="CA79" i="1"/>
  <c r="BW79" i="1"/>
  <c r="BS79" i="1"/>
  <c r="BO79" i="1"/>
  <c r="BK79" i="1"/>
  <c r="BG79" i="1"/>
  <c r="BC79" i="1"/>
  <c r="AU79" i="1"/>
  <c r="AQ79" i="1"/>
  <c r="AM79" i="1"/>
  <c r="AK80" i="1"/>
  <c r="CM80" i="1"/>
  <c r="CI80" i="1"/>
  <c r="CE80" i="1"/>
  <c r="CA80" i="1"/>
  <c r="BW80" i="1"/>
  <c r="BS80" i="1"/>
  <c r="BO80" i="1"/>
  <c r="BK80" i="1"/>
  <c r="BG80" i="1"/>
  <c r="BC80" i="1"/>
  <c r="AY80" i="1"/>
  <c r="AU80" i="1"/>
  <c r="AQ80" i="1"/>
  <c r="AM80" i="1"/>
  <c r="AK81" i="1"/>
  <c r="CM81" i="1"/>
  <c r="CI81" i="1"/>
  <c r="CE81" i="1"/>
  <c r="CA81" i="1"/>
  <c r="BW81" i="1"/>
  <c r="BS81" i="1"/>
  <c r="BO81" i="1"/>
  <c r="BK81" i="1"/>
  <c r="BG81" i="1"/>
  <c r="BC81" i="1"/>
  <c r="AU81" i="1"/>
  <c r="AQ81" i="1"/>
  <c r="AM81" i="1"/>
  <c r="AK82" i="1"/>
  <c r="CM82" i="1"/>
  <c r="CI82" i="1"/>
  <c r="CE82" i="1"/>
  <c r="CA82" i="1"/>
  <c r="BW82" i="1"/>
  <c r="BS82" i="1"/>
  <c r="BO82" i="1"/>
  <c r="BK82" i="1"/>
  <c r="BG82" i="1"/>
  <c r="BC82" i="1"/>
  <c r="AY82" i="1"/>
  <c r="AU82" i="1"/>
  <c r="AQ82" i="1"/>
  <c r="AM82" i="1"/>
  <c r="AK83" i="1"/>
  <c r="CM83" i="1"/>
  <c r="CI83" i="1"/>
  <c r="CE83" i="1"/>
  <c r="CA83" i="1"/>
  <c r="BW83" i="1"/>
  <c r="BS83" i="1"/>
  <c r="BO83" i="1"/>
  <c r="BK83" i="1"/>
  <c r="BG83" i="1"/>
  <c r="BC83" i="1"/>
  <c r="AU83" i="1"/>
  <c r="AQ83" i="1"/>
  <c r="AM83" i="1"/>
  <c r="AK84" i="1"/>
  <c r="CM84" i="1"/>
  <c r="CI84" i="1"/>
  <c r="CE84" i="1"/>
  <c r="CA84" i="1"/>
  <c r="BW84" i="1"/>
  <c r="BS84" i="1"/>
  <c r="BO84" i="1"/>
  <c r="BK84" i="1"/>
  <c r="BG84" i="1"/>
  <c r="BC84" i="1"/>
  <c r="AY84" i="1"/>
  <c r="AU84" i="1"/>
  <c r="AQ84" i="1"/>
  <c r="AM84" i="1"/>
  <c r="AK85" i="1"/>
  <c r="CM85" i="1"/>
  <c r="CI85" i="1"/>
  <c r="CE85" i="1"/>
  <c r="CA85" i="1"/>
  <c r="BW85" i="1"/>
  <c r="BS85" i="1"/>
  <c r="BO85" i="1"/>
  <c r="BK85" i="1"/>
  <c r="BG85" i="1"/>
  <c r="BC85" i="1"/>
  <c r="AU85" i="1"/>
  <c r="AQ85" i="1"/>
  <c r="AM85" i="1"/>
  <c r="AK86" i="1"/>
  <c r="CM86" i="1"/>
  <c r="CI86" i="1"/>
  <c r="CE86" i="1"/>
  <c r="CA86" i="1"/>
  <c r="BW86" i="1"/>
  <c r="BS86" i="1"/>
  <c r="BO86" i="1"/>
  <c r="BK86" i="1"/>
  <c r="BG86" i="1"/>
  <c r="BC86" i="1"/>
  <c r="AY86" i="1"/>
  <c r="AU86" i="1"/>
  <c r="AQ86" i="1"/>
  <c r="AM86" i="1"/>
  <c r="AK88" i="1"/>
  <c r="CM88" i="1"/>
  <c r="CI88" i="1"/>
  <c r="CE88" i="1"/>
  <c r="CA88" i="1"/>
  <c r="BW88" i="1"/>
  <c r="BS88" i="1"/>
  <c r="BO88" i="1"/>
  <c r="BK88" i="1"/>
  <c r="BG88" i="1"/>
  <c r="BC88" i="1"/>
  <c r="AU88" i="1"/>
  <c r="AQ88" i="1"/>
  <c r="AM88" i="1"/>
  <c r="AK89" i="1"/>
  <c r="CM89" i="1"/>
  <c r="CI89" i="1"/>
  <c r="CE89" i="1"/>
  <c r="CA89" i="1"/>
  <c r="BW89" i="1"/>
  <c r="BS89" i="1"/>
  <c r="BO89" i="1"/>
  <c r="BK89" i="1"/>
  <c r="BG89" i="1"/>
  <c r="BC89" i="1"/>
  <c r="AY89" i="1"/>
  <c r="AU89" i="1"/>
  <c r="AQ89" i="1"/>
  <c r="AM89" i="1"/>
  <c r="AK90" i="1"/>
  <c r="CM90" i="1"/>
  <c r="CI90" i="1"/>
  <c r="CE90" i="1"/>
  <c r="CA90" i="1"/>
  <c r="BW90" i="1"/>
  <c r="BS90" i="1"/>
  <c r="BO90" i="1"/>
  <c r="BK90" i="1"/>
  <c r="BG90" i="1"/>
  <c r="BC90" i="1"/>
  <c r="AU90" i="1"/>
  <c r="AQ90" i="1"/>
  <c r="AM90" i="1"/>
  <c r="AK91" i="1"/>
  <c r="CM91" i="1"/>
  <c r="CI91" i="1"/>
  <c r="CE91" i="1"/>
  <c r="CA91" i="1"/>
  <c r="BW91" i="1"/>
  <c r="BS91" i="1"/>
  <c r="BO91" i="1"/>
  <c r="BK91" i="1"/>
  <c r="BG91" i="1"/>
  <c r="BC91" i="1"/>
  <c r="AY91" i="1"/>
  <c r="AU91" i="1"/>
  <c r="AQ91" i="1"/>
  <c r="AM91" i="1"/>
  <c r="AK92" i="1"/>
  <c r="CM92" i="1"/>
  <c r="CI92" i="1"/>
  <c r="CE92" i="1"/>
  <c r="CA92" i="1"/>
  <c r="BW92" i="1"/>
  <c r="BS92" i="1"/>
  <c r="BO92" i="1"/>
  <c r="BK92" i="1"/>
  <c r="BG92" i="1"/>
  <c r="BC92" i="1"/>
  <c r="AU92" i="1"/>
  <c r="AQ92" i="1"/>
  <c r="AM92" i="1"/>
  <c r="AK93" i="1"/>
  <c r="CM93" i="1"/>
  <c r="CI93" i="1"/>
  <c r="CE93" i="1"/>
  <c r="CA93" i="1"/>
  <c r="BW93" i="1"/>
  <c r="BS93" i="1"/>
  <c r="BO93" i="1"/>
  <c r="BK93" i="1"/>
  <c r="BG93" i="1"/>
  <c r="BC93" i="1"/>
  <c r="AY93" i="1"/>
  <c r="AU93" i="1"/>
  <c r="AQ93" i="1"/>
  <c r="AM93" i="1"/>
  <c r="AK94" i="1"/>
  <c r="CM94" i="1"/>
  <c r="CI94" i="1"/>
  <c r="CE94" i="1"/>
  <c r="CA94" i="1"/>
  <c r="BW94" i="1"/>
  <c r="BS94" i="1"/>
  <c r="BO94" i="1"/>
  <c r="BK94" i="1"/>
  <c r="BG94" i="1"/>
  <c r="BC94" i="1"/>
  <c r="AU94" i="1"/>
  <c r="AQ94" i="1"/>
  <c r="AM94" i="1"/>
  <c r="AK95" i="1"/>
  <c r="CM95" i="1"/>
  <c r="CI95" i="1"/>
  <c r="CE95" i="1"/>
  <c r="CA95" i="1"/>
  <c r="BW95" i="1"/>
  <c r="BS95" i="1"/>
  <c r="BO95" i="1"/>
  <c r="BK95" i="1"/>
  <c r="BG95" i="1"/>
  <c r="BC95" i="1"/>
  <c r="AY95" i="1"/>
  <c r="AU95" i="1"/>
  <c r="AQ95" i="1"/>
  <c r="AM95" i="1"/>
  <c r="AK96" i="1"/>
  <c r="CM96" i="1"/>
  <c r="CI96" i="1"/>
  <c r="CE96" i="1"/>
  <c r="CA96" i="1"/>
  <c r="BW96" i="1"/>
  <c r="BS96" i="1"/>
  <c r="BO96" i="1"/>
  <c r="BK96" i="1"/>
  <c r="BG96" i="1"/>
  <c r="BC96" i="1"/>
  <c r="AU96" i="1"/>
  <c r="AQ96" i="1"/>
  <c r="AM96" i="1"/>
  <c r="CO96" i="1"/>
  <c r="CG96" i="1"/>
  <c r="AK97" i="1"/>
  <c r="CM97" i="1"/>
  <c r="CI97" i="1"/>
  <c r="CE97" i="1"/>
  <c r="CA97" i="1"/>
  <c r="BW97" i="1"/>
  <c r="BS97" i="1"/>
  <c r="BO97" i="1"/>
  <c r="BK97" i="1"/>
  <c r="BG97" i="1"/>
  <c r="BC97" i="1"/>
  <c r="AY97" i="1"/>
  <c r="AU97" i="1"/>
  <c r="AQ97" i="1"/>
  <c r="AM97" i="1"/>
  <c r="CO97" i="1"/>
  <c r="CG97" i="1"/>
  <c r="BY97" i="1"/>
  <c r="BQ97" i="1"/>
  <c r="BI97" i="1"/>
  <c r="BA97" i="1"/>
  <c r="AS97" i="1"/>
  <c r="AK99" i="1"/>
  <c r="CM99" i="1"/>
  <c r="CI99" i="1"/>
  <c r="CE99" i="1"/>
  <c r="CA99" i="1"/>
  <c r="BW99" i="1"/>
  <c r="BS99" i="1"/>
  <c r="BO99" i="1"/>
  <c r="BK99" i="1"/>
  <c r="BG99" i="1"/>
  <c r="BC99" i="1"/>
  <c r="AU99" i="1"/>
  <c r="AQ99" i="1"/>
  <c r="AM99" i="1"/>
  <c r="CK99" i="1"/>
  <c r="CC99" i="1"/>
  <c r="BU99" i="1"/>
  <c r="BM99" i="1"/>
  <c r="AS99" i="1"/>
  <c r="AK100" i="1"/>
  <c r="CM100" i="1"/>
  <c r="CI100" i="1"/>
  <c r="CE100" i="1"/>
  <c r="CA100" i="1"/>
  <c r="BW100" i="1"/>
  <c r="BS100" i="1"/>
  <c r="BO100" i="1"/>
  <c r="BK100" i="1"/>
  <c r="BG100" i="1"/>
  <c r="BC100" i="1"/>
  <c r="AY100" i="1"/>
  <c r="AU100" i="1"/>
  <c r="AQ100" i="1"/>
  <c r="AM100" i="1"/>
  <c r="CK100" i="1"/>
  <c r="CC100" i="1"/>
  <c r="BU100" i="1"/>
  <c r="BM100" i="1"/>
  <c r="BE100" i="1"/>
  <c r="AW100" i="1"/>
  <c r="AO100" i="1"/>
  <c r="AK101" i="1"/>
  <c r="CM101" i="1"/>
  <c r="CI101" i="1"/>
  <c r="CE101" i="1"/>
  <c r="CA101" i="1"/>
  <c r="BW101" i="1"/>
  <c r="BS101" i="1"/>
  <c r="BO101" i="1"/>
  <c r="BK101" i="1"/>
  <c r="BG101" i="1"/>
  <c r="BC101" i="1"/>
  <c r="AU101" i="1"/>
  <c r="AQ101" i="1"/>
  <c r="AM101" i="1"/>
  <c r="CO101" i="1"/>
  <c r="CG101" i="1"/>
  <c r="BY101" i="1"/>
  <c r="BQ101" i="1"/>
  <c r="BI101" i="1"/>
  <c r="BA101" i="1"/>
  <c r="AW101" i="1"/>
  <c r="AO101" i="1"/>
  <c r="AK102" i="1"/>
  <c r="CM102" i="1"/>
  <c r="CI102" i="1"/>
  <c r="CE102" i="1"/>
  <c r="CA102" i="1"/>
  <c r="BW102" i="1"/>
  <c r="BS102" i="1"/>
  <c r="BO102" i="1"/>
  <c r="BK102" i="1"/>
  <c r="BG102" i="1"/>
  <c r="BC102" i="1"/>
  <c r="AY102" i="1"/>
  <c r="AU102" i="1"/>
  <c r="AQ102" i="1"/>
  <c r="AM102" i="1"/>
  <c r="CK102" i="1"/>
  <c r="CO102" i="1"/>
  <c r="CG102" i="1"/>
  <c r="BY102" i="1"/>
  <c r="BQ102" i="1"/>
  <c r="BI102" i="1"/>
  <c r="BA102" i="1"/>
  <c r="AS102" i="1"/>
  <c r="AK103" i="1"/>
  <c r="CM103" i="1"/>
  <c r="CI103" i="1"/>
  <c r="CE103" i="1"/>
  <c r="CA103" i="1"/>
  <c r="BW103" i="1"/>
  <c r="BS103" i="1"/>
  <c r="BO103" i="1"/>
  <c r="BK103" i="1"/>
  <c r="BG103" i="1"/>
  <c r="BC103" i="1"/>
  <c r="AU103" i="1"/>
  <c r="AQ103" i="1"/>
  <c r="AM103" i="1"/>
  <c r="CO103" i="1"/>
  <c r="CG103" i="1"/>
  <c r="BY103" i="1"/>
  <c r="BQ103" i="1"/>
  <c r="BI103" i="1"/>
  <c r="BA103" i="1"/>
  <c r="AW103" i="1"/>
  <c r="AO103" i="1"/>
  <c r="CK103" i="1"/>
  <c r="CC103" i="1"/>
  <c r="BU103" i="1"/>
  <c r="BM103" i="1"/>
  <c r="AS103" i="1"/>
  <c r="AK104" i="1"/>
  <c r="CM104" i="1"/>
  <c r="CI104" i="1"/>
  <c r="CE104" i="1"/>
  <c r="CA104" i="1"/>
  <c r="BW104" i="1"/>
  <c r="BS104" i="1"/>
  <c r="BO104" i="1"/>
  <c r="BK104" i="1"/>
  <c r="BG104" i="1"/>
  <c r="BC104" i="1"/>
  <c r="AY104" i="1"/>
  <c r="AU104" i="1"/>
  <c r="AQ104" i="1"/>
  <c r="AM104" i="1"/>
  <c r="CO104" i="1"/>
  <c r="CG104" i="1"/>
  <c r="BY104" i="1"/>
  <c r="BQ104" i="1"/>
  <c r="BI104" i="1"/>
  <c r="BA104" i="1"/>
  <c r="AS104" i="1"/>
  <c r="CK104" i="1"/>
  <c r="CC104" i="1"/>
  <c r="BU104" i="1"/>
  <c r="BM104" i="1"/>
  <c r="BE104" i="1"/>
  <c r="AW104" i="1"/>
  <c r="AO104" i="1"/>
  <c r="AK105" i="1"/>
  <c r="CM105" i="1"/>
  <c r="CI105" i="1"/>
  <c r="CE105" i="1"/>
  <c r="CA105" i="1"/>
  <c r="BW105" i="1"/>
  <c r="BS105" i="1"/>
  <c r="BO105" i="1"/>
  <c r="BK105" i="1"/>
  <c r="BG105" i="1"/>
  <c r="BC105" i="1"/>
  <c r="AU105" i="1"/>
  <c r="AQ105" i="1"/>
  <c r="AM105" i="1"/>
  <c r="CK105" i="1"/>
  <c r="CC105" i="1"/>
  <c r="BU105" i="1"/>
  <c r="BM105" i="1"/>
  <c r="AS105" i="1"/>
  <c r="CO105" i="1"/>
  <c r="CG105" i="1"/>
  <c r="BY105" i="1"/>
  <c r="BQ105" i="1"/>
  <c r="BI105" i="1"/>
  <c r="BA105" i="1"/>
  <c r="AW105" i="1"/>
  <c r="AO105" i="1"/>
  <c r="AK106" i="1"/>
  <c r="CM106" i="1"/>
  <c r="CI106" i="1"/>
  <c r="CE106" i="1"/>
  <c r="CA106" i="1"/>
  <c r="BW106" i="1"/>
  <c r="BS106" i="1"/>
  <c r="BO106" i="1"/>
  <c r="BK106" i="1"/>
  <c r="BG106" i="1"/>
  <c r="BC106" i="1"/>
  <c r="AY106" i="1"/>
  <c r="AU106" i="1"/>
  <c r="AQ106" i="1"/>
  <c r="AM106" i="1"/>
  <c r="CK106" i="1"/>
  <c r="CC106" i="1"/>
  <c r="BU106" i="1"/>
  <c r="BM106" i="1"/>
  <c r="BE106" i="1"/>
  <c r="AW106" i="1"/>
  <c r="AO106" i="1"/>
  <c r="CO106" i="1"/>
  <c r="CG106" i="1"/>
  <c r="BY106" i="1"/>
  <c r="BQ106" i="1"/>
  <c r="BI106" i="1"/>
  <c r="BA106" i="1"/>
  <c r="AS106" i="1"/>
  <c r="AK107" i="1"/>
  <c r="CM107" i="1"/>
  <c r="CI107" i="1"/>
  <c r="CE107" i="1"/>
  <c r="CA107" i="1"/>
  <c r="BW107" i="1"/>
  <c r="BS107" i="1"/>
  <c r="BO107" i="1"/>
  <c r="BK107" i="1"/>
  <c r="BG107" i="1"/>
  <c r="BC107" i="1"/>
  <c r="AU107" i="1"/>
  <c r="AQ107" i="1"/>
  <c r="AM107" i="1"/>
  <c r="CO107" i="1"/>
  <c r="CG107" i="1"/>
  <c r="BY107" i="1"/>
  <c r="BQ107" i="1"/>
  <c r="BI107" i="1"/>
  <c r="BA107" i="1"/>
  <c r="AW107" i="1"/>
  <c r="AO107" i="1"/>
  <c r="CK107" i="1"/>
  <c r="CC107" i="1"/>
  <c r="BU107" i="1"/>
  <c r="BM107" i="1"/>
  <c r="AS107" i="1"/>
  <c r="AK108" i="1"/>
  <c r="CM108" i="1"/>
  <c r="CI108" i="1"/>
  <c r="CE108" i="1"/>
  <c r="CA108" i="1"/>
  <c r="BW108" i="1"/>
  <c r="BS108" i="1"/>
  <c r="BO108" i="1"/>
  <c r="BK108" i="1"/>
  <c r="BG108" i="1"/>
  <c r="BC108" i="1"/>
  <c r="AY108" i="1"/>
  <c r="AU108" i="1"/>
  <c r="AQ108" i="1"/>
  <c r="AM108" i="1"/>
  <c r="CO108" i="1"/>
  <c r="CG108" i="1"/>
  <c r="BY108" i="1"/>
  <c r="BQ108" i="1"/>
  <c r="BI108" i="1"/>
  <c r="BA108" i="1"/>
  <c r="AS108" i="1"/>
  <c r="CK108" i="1"/>
  <c r="CC108" i="1"/>
  <c r="BU108" i="1"/>
  <c r="BM108" i="1"/>
  <c r="BE108" i="1"/>
  <c r="AW108" i="1"/>
  <c r="AO108" i="1"/>
  <c r="AK110" i="1"/>
  <c r="CM110" i="1"/>
  <c r="CI110" i="1"/>
  <c r="CE110" i="1"/>
  <c r="CA110" i="1"/>
  <c r="BW110" i="1"/>
  <c r="BS110" i="1"/>
  <c r="BO110" i="1"/>
  <c r="BK110" i="1"/>
  <c r="BG110" i="1"/>
  <c r="BC110" i="1"/>
  <c r="AU110" i="1"/>
  <c r="AQ110" i="1"/>
  <c r="AM110" i="1"/>
  <c r="CK110" i="1"/>
  <c r="CC110" i="1"/>
  <c r="BU110" i="1"/>
  <c r="BM110" i="1"/>
  <c r="AS110" i="1"/>
  <c r="CO110" i="1"/>
  <c r="CG110" i="1"/>
  <c r="BY110" i="1"/>
  <c r="BQ110" i="1"/>
  <c r="BI110" i="1"/>
  <c r="BA110" i="1"/>
  <c r="AW110" i="1"/>
  <c r="AO110" i="1"/>
  <c r="AK111" i="1"/>
  <c r="CM111" i="1"/>
  <c r="CI111" i="1"/>
  <c r="CE111" i="1"/>
  <c r="CA111" i="1"/>
  <c r="BW111" i="1"/>
  <c r="BS111" i="1"/>
  <c r="BO111" i="1"/>
  <c r="BK111" i="1"/>
  <c r="BG111" i="1"/>
  <c r="BC111" i="1"/>
  <c r="AY111" i="1"/>
  <c r="AU111" i="1"/>
  <c r="AQ111" i="1"/>
  <c r="AM111" i="1"/>
  <c r="CK111" i="1"/>
  <c r="CC111" i="1"/>
  <c r="BU111" i="1"/>
  <c r="BM111" i="1"/>
  <c r="BE111" i="1"/>
  <c r="AW111" i="1"/>
  <c r="AO111" i="1"/>
  <c r="CO111" i="1"/>
  <c r="CG111" i="1"/>
  <c r="BY111" i="1"/>
  <c r="BQ111" i="1"/>
  <c r="BI111" i="1"/>
  <c r="BA111" i="1"/>
  <c r="AS111" i="1"/>
  <c r="AK112" i="1"/>
  <c r="CM112" i="1"/>
  <c r="CI112" i="1"/>
  <c r="CE112" i="1"/>
  <c r="CA112" i="1"/>
  <c r="BW112" i="1"/>
  <c r="BS112" i="1"/>
  <c r="BO112" i="1"/>
  <c r="BK112" i="1"/>
  <c r="BG112" i="1"/>
  <c r="BC112" i="1"/>
  <c r="AU112" i="1"/>
  <c r="AQ112" i="1"/>
  <c r="AM112" i="1"/>
  <c r="CO112" i="1"/>
  <c r="CG112" i="1"/>
  <c r="BY112" i="1"/>
  <c r="BQ112" i="1"/>
  <c r="BI112" i="1"/>
  <c r="BA112" i="1"/>
  <c r="AW112" i="1"/>
  <c r="AO112" i="1"/>
  <c r="CK112" i="1"/>
  <c r="CC112" i="1"/>
  <c r="BU112" i="1"/>
  <c r="BM112" i="1"/>
  <c r="AS112" i="1"/>
  <c r="AK113" i="1"/>
  <c r="CM113" i="1"/>
  <c r="CI113" i="1"/>
  <c r="CE113" i="1"/>
  <c r="CA113" i="1"/>
  <c r="BW113" i="1"/>
  <c r="BS113" i="1"/>
  <c r="BO113" i="1"/>
  <c r="BK113" i="1"/>
  <c r="BG113" i="1"/>
  <c r="BC113" i="1"/>
  <c r="AY113" i="1"/>
  <c r="AU113" i="1"/>
  <c r="AQ113" i="1"/>
  <c r="AM113" i="1"/>
  <c r="CO113" i="1"/>
  <c r="CG113" i="1"/>
  <c r="BY113" i="1"/>
  <c r="BQ113" i="1"/>
  <c r="BI113" i="1"/>
  <c r="BA113" i="1"/>
  <c r="AS113" i="1"/>
  <c r="CK113" i="1"/>
  <c r="CC113" i="1"/>
  <c r="BU113" i="1"/>
  <c r="BM113" i="1"/>
  <c r="BE113" i="1"/>
  <c r="AW113" i="1"/>
  <c r="AO113" i="1"/>
  <c r="AK114" i="1"/>
  <c r="CM114" i="1"/>
  <c r="CI114" i="1"/>
  <c r="CE114" i="1"/>
  <c r="CA114" i="1"/>
  <c r="BW114" i="1"/>
  <c r="BS114" i="1"/>
  <c r="BO114" i="1"/>
  <c r="BK114" i="1"/>
  <c r="BG114" i="1"/>
  <c r="BC114" i="1"/>
  <c r="AU114" i="1"/>
  <c r="AQ114" i="1"/>
  <c r="AM114" i="1"/>
  <c r="CK114" i="1"/>
  <c r="CC114" i="1"/>
  <c r="BU114" i="1"/>
  <c r="BM114" i="1"/>
  <c r="AS114" i="1"/>
  <c r="CO114" i="1"/>
  <c r="CG114" i="1"/>
  <c r="BY114" i="1"/>
  <c r="BQ114" i="1"/>
  <c r="BI114" i="1"/>
  <c r="BA114" i="1"/>
  <c r="AW114" i="1"/>
  <c r="AO114" i="1"/>
  <c r="AK115" i="1"/>
  <c r="CM115" i="1"/>
  <c r="CI115" i="1"/>
  <c r="CE115" i="1"/>
  <c r="CA115" i="1"/>
  <c r="BW115" i="1"/>
  <c r="BS115" i="1"/>
  <c r="BO115" i="1"/>
  <c r="BK115" i="1"/>
  <c r="BG115" i="1"/>
  <c r="BC115" i="1"/>
  <c r="AY115" i="1"/>
  <c r="AU115" i="1"/>
  <c r="AQ115" i="1"/>
  <c r="AM115" i="1"/>
  <c r="CK115" i="1"/>
  <c r="CC115" i="1"/>
  <c r="BU115" i="1"/>
  <c r="BM115" i="1"/>
  <c r="BE115" i="1"/>
  <c r="AW115" i="1"/>
  <c r="AO115" i="1"/>
  <c r="CO115" i="1"/>
  <c r="CG115" i="1"/>
  <c r="BY115" i="1"/>
  <c r="BQ115" i="1"/>
  <c r="BI115" i="1"/>
  <c r="BA115" i="1"/>
  <c r="AS115" i="1"/>
  <c r="AK116" i="1"/>
  <c r="CM116" i="1"/>
  <c r="CI116" i="1"/>
  <c r="CE116" i="1"/>
  <c r="CA116" i="1"/>
  <c r="BW116" i="1"/>
  <c r="BS116" i="1"/>
  <c r="BO116" i="1"/>
  <c r="BK116" i="1"/>
  <c r="BG116" i="1"/>
  <c r="BC116" i="1"/>
  <c r="AU116" i="1"/>
  <c r="AQ116" i="1"/>
  <c r="AM116" i="1"/>
  <c r="CO116" i="1"/>
  <c r="CG116" i="1"/>
  <c r="BY116" i="1"/>
  <c r="BQ116" i="1"/>
  <c r="BI116" i="1"/>
  <c r="BA116" i="1"/>
  <c r="AW116" i="1"/>
  <c r="AO116" i="1"/>
  <c r="CK116" i="1"/>
  <c r="CC116" i="1"/>
  <c r="BU116" i="1"/>
  <c r="BM116" i="1"/>
  <c r="AS116" i="1"/>
  <c r="AK117" i="1"/>
  <c r="CM117" i="1"/>
  <c r="CI117" i="1"/>
  <c r="CE117" i="1"/>
  <c r="CA117" i="1"/>
  <c r="BW117" i="1"/>
  <c r="BS117" i="1"/>
  <c r="BO117" i="1"/>
  <c r="BK117" i="1"/>
  <c r="BG117" i="1"/>
  <c r="BC117" i="1"/>
  <c r="AY117" i="1"/>
  <c r="AU117" i="1"/>
  <c r="AQ117" i="1"/>
  <c r="AM117" i="1"/>
  <c r="CO117" i="1"/>
  <c r="CG117" i="1"/>
  <c r="BY117" i="1"/>
  <c r="BQ117" i="1"/>
  <c r="BI117" i="1"/>
  <c r="BA117" i="1"/>
  <c r="AS117" i="1"/>
  <c r="CK117" i="1"/>
  <c r="CC117" i="1"/>
  <c r="BU117" i="1"/>
  <c r="BM117" i="1"/>
  <c r="BE117" i="1"/>
  <c r="AW117" i="1"/>
  <c r="AO117" i="1"/>
  <c r="AK118" i="1"/>
  <c r="CM118" i="1"/>
  <c r="CI118" i="1"/>
  <c r="CE118" i="1"/>
  <c r="CA118" i="1"/>
  <c r="BW118" i="1"/>
  <c r="BS118" i="1"/>
  <c r="BO118" i="1"/>
  <c r="BK118" i="1"/>
  <c r="BG118" i="1"/>
  <c r="BC118" i="1"/>
  <c r="AU118" i="1"/>
  <c r="AQ118" i="1"/>
  <c r="AM118" i="1"/>
  <c r="CK118" i="1"/>
  <c r="CC118" i="1"/>
  <c r="BU118" i="1"/>
  <c r="BM118" i="1"/>
  <c r="AS118" i="1"/>
  <c r="CO118" i="1"/>
  <c r="CG118" i="1"/>
  <c r="BY118" i="1"/>
  <c r="BQ118" i="1"/>
  <c r="BI118" i="1"/>
  <c r="BA118" i="1"/>
  <c r="AW118" i="1"/>
  <c r="AO118" i="1"/>
  <c r="AK119" i="1"/>
  <c r="CM119" i="1"/>
  <c r="CI119" i="1"/>
  <c r="CE119" i="1"/>
  <c r="CA119" i="1"/>
  <c r="BW119" i="1"/>
  <c r="BS119" i="1"/>
  <c r="BO119" i="1"/>
  <c r="BK119" i="1"/>
  <c r="BG119" i="1"/>
  <c r="BC119" i="1"/>
  <c r="AY119" i="1"/>
  <c r="AU119" i="1"/>
  <c r="AQ119" i="1"/>
  <c r="AM119" i="1"/>
  <c r="CK119" i="1"/>
  <c r="CC119" i="1"/>
  <c r="BU119" i="1"/>
  <c r="BM119" i="1"/>
  <c r="BE119" i="1"/>
  <c r="AW119" i="1"/>
  <c r="AO119" i="1"/>
  <c r="CO119" i="1"/>
  <c r="CG119" i="1"/>
  <c r="BY119" i="1"/>
  <c r="BQ119" i="1"/>
  <c r="BI119" i="1"/>
  <c r="BA119" i="1"/>
  <c r="AS119" i="1"/>
  <c r="AK121" i="1"/>
  <c r="CM121" i="1"/>
  <c r="CI121" i="1"/>
  <c r="CE121" i="1"/>
  <c r="CA121" i="1"/>
  <c r="BW121" i="1"/>
  <c r="BS121" i="1"/>
  <c r="BO121" i="1"/>
  <c r="BK121" i="1"/>
  <c r="BG121" i="1"/>
  <c r="BC121" i="1"/>
  <c r="AU121" i="1"/>
  <c r="AQ121" i="1"/>
  <c r="AM121" i="1"/>
  <c r="CO121" i="1"/>
  <c r="CG121" i="1"/>
  <c r="BY121" i="1"/>
  <c r="BQ121" i="1"/>
  <c r="BI121" i="1"/>
  <c r="BA121" i="1"/>
  <c r="AW121" i="1"/>
  <c r="AO121" i="1"/>
  <c r="CK121" i="1"/>
  <c r="CC121" i="1"/>
  <c r="BU121" i="1"/>
  <c r="BM121" i="1"/>
  <c r="AS121" i="1"/>
  <c r="AK122" i="1"/>
  <c r="CM122" i="1"/>
  <c r="CI122" i="1"/>
  <c r="CE122" i="1"/>
  <c r="CA122" i="1"/>
  <c r="BW122" i="1"/>
  <c r="BS122" i="1"/>
  <c r="BO122" i="1"/>
  <c r="BK122" i="1"/>
  <c r="BG122" i="1"/>
  <c r="BC122" i="1"/>
  <c r="AY122" i="1"/>
  <c r="AU122" i="1"/>
  <c r="AQ122" i="1"/>
  <c r="AM122" i="1"/>
  <c r="CO122" i="1"/>
  <c r="CG122" i="1"/>
  <c r="BY122" i="1"/>
  <c r="BQ122" i="1"/>
  <c r="BI122" i="1"/>
  <c r="BA122" i="1"/>
  <c r="AS122" i="1"/>
  <c r="CK122" i="1"/>
  <c r="CC122" i="1"/>
  <c r="BU122" i="1"/>
  <c r="BM122" i="1"/>
  <c r="BE122" i="1"/>
  <c r="AW122" i="1"/>
  <c r="AO122" i="1"/>
  <c r="AK123" i="1"/>
  <c r="CM123" i="1"/>
  <c r="CI123" i="1"/>
  <c r="CE123" i="1"/>
  <c r="CA123" i="1"/>
  <c r="BW123" i="1"/>
  <c r="BS123" i="1"/>
  <c r="BO123" i="1"/>
  <c r="BK123" i="1"/>
  <c r="BG123" i="1"/>
  <c r="BC123" i="1"/>
  <c r="AU123" i="1"/>
  <c r="AQ123" i="1"/>
  <c r="AM123" i="1"/>
  <c r="CK123" i="1"/>
  <c r="CC123" i="1"/>
  <c r="BU123" i="1"/>
  <c r="BM123" i="1"/>
  <c r="AS123" i="1"/>
  <c r="CO123" i="1"/>
  <c r="CG123" i="1"/>
  <c r="BY123" i="1"/>
  <c r="BQ123" i="1"/>
  <c r="BI123" i="1"/>
  <c r="BA123" i="1"/>
  <c r="AW123" i="1"/>
  <c r="AO123" i="1"/>
  <c r="AK124" i="1"/>
  <c r="CM124" i="1"/>
  <c r="CI124" i="1"/>
  <c r="CE124" i="1"/>
  <c r="CA124" i="1"/>
  <c r="BW124" i="1"/>
  <c r="BS124" i="1"/>
  <c r="BO124" i="1"/>
  <c r="BK124" i="1"/>
  <c r="BG124" i="1"/>
  <c r="BC124" i="1"/>
  <c r="AY124" i="1"/>
  <c r="AU124" i="1"/>
  <c r="AQ124" i="1"/>
  <c r="AM124" i="1"/>
  <c r="CK124" i="1"/>
  <c r="CC124" i="1"/>
  <c r="BU124" i="1"/>
  <c r="BM124" i="1"/>
  <c r="BE124" i="1"/>
  <c r="AW124" i="1"/>
  <c r="AO124" i="1"/>
  <c r="CO124" i="1"/>
  <c r="CG124" i="1"/>
  <c r="BY124" i="1"/>
  <c r="BQ124" i="1"/>
  <c r="BI124" i="1"/>
  <c r="BA124" i="1"/>
  <c r="AS124" i="1"/>
  <c r="AK125" i="1"/>
  <c r="CM125" i="1"/>
  <c r="CI125" i="1"/>
  <c r="CE125" i="1"/>
  <c r="CA125" i="1"/>
  <c r="BW125" i="1"/>
  <c r="BS125" i="1"/>
  <c r="BO125" i="1"/>
  <c r="BK125" i="1"/>
  <c r="BG125" i="1"/>
  <c r="BC125" i="1"/>
  <c r="AU125" i="1"/>
  <c r="AQ125" i="1"/>
  <c r="AM125" i="1"/>
  <c r="CO125" i="1"/>
  <c r="CG125" i="1"/>
  <c r="BY125" i="1"/>
  <c r="BQ125" i="1"/>
  <c r="BI125" i="1"/>
  <c r="BA125" i="1"/>
  <c r="AW125" i="1"/>
  <c r="AO125" i="1"/>
  <c r="CK125" i="1"/>
  <c r="CC125" i="1"/>
  <c r="BU125" i="1"/>
  <c r="BM125" i="1"/>
  <c r="AS125" i="1"/>
  <c r="AK126" i="1"/>
  <c r="CM126" i="1"/>
  <c r="CI126" i="1"/>
  <c r="CE126" i="1"/>
  <c r="CA126" i="1"/>
  <c r="BW126" i="1"/>
  <c r="BS126" i="1"/>
  <c r="BO126" i="1"/>
  <c r="BK126" i="1"/>
  <c r="BG126" i="1"/>
  <c r="BC126" i="1"/>
  <c r="AY126" i="1"/>
  <c r="AU126" i="1"/>
  <c r="AQ126" i="1"/>
  <c r="AM126" i="1"/>
  <c r="CO126" i="1"/>
  <c r="CG126" i="1"/>
  <c r="BY126" i="1"/>
  <c r="BQ126" i="1"/>
  <c r="BI126" i="1"/>
  <c r="BA126" i="1"/>
  <c r="AS126" i="1"/>
  <c r="CK126" i="1"/>
  <c r="CC126" i="1"/>
  <c r="BU126" i="1"/>
  <c r="BM126" i="1"/>
  <c r="BE126" i="1"/>
  <c r="AW126" i="1"/>
  <c r="AO126" i="1"/>
  <c r="AK127" i="1"/>
  <c r="CM127" i="1"/>
  <c r="CI127" i="1"/>
  <c r="CE127" i="1"/>
  <c r="CA127" i="1"/>
  <c r="BW127" i="1"/>
  <c r="BS127" i="1"/>
  <c r="BO127" i="1"/>
  <c r="BK127" i="1"/>
  <c r="BG127" i="1"/>
  <c r="BC127" i="1"/>
  <c r="AU127" i="1"/>
  <c r="AQ127" i="1"/>
  <c r="AM127" i="1"/>
  <c r="CK127" i="1"/>
  <c r="CC127" i="1"/>
  <c r="BU127" i="1"/>
  <c r="BM127" i="1"/>
  <c r="AS127" i="1"/>
  <c r="CO127" i="1"/>
  <c r="CG127" i="1"/>
  <c r="BY127" i="1"/>
  <c r="BQ127" i="1"/>
  <c r="BI127" i="1"/>
  <c r="BA127" i="1"/>
  <c r="AW127" i="1"/>
  <c r="AO127" i="1"/>
  <c r="AK128" i="1"/>
  <c r="CM128" i="1"/>
  <c r="CI128" i="1"/>
  <c r="CE128" i="1"/>
  <c r="CA128" i="1"/>
  <c r="BW128" i="1"/>
  <c r="BS128" i="1"/>
  <c r="BO128" i="1"/>
  <c r="BK128" i="1"/>
  <c r="BG128" i="1"/>
  <c r="BC128" i="1"/>
  <c r="AY128" i="1"/>
  <c r="AU128" i="1"/>
  <c r="AQ128" i="1"/>
  <c r="AM128" i="1"/>
  <c r="CK128" i="1"/>
  <c r="CC128" i="1"/>
  <c r="BU128" i="1"/>
  <c r="BM128" i="1"/>
  <c r="BE128" i="1"/>
  <c r="AW128" i="1"/>
  <c r="AO128" i="1"/>
  <c r="CO128" i="1"/>
  <c r="CG128" i="1"/>
  <c r="BY128" i="1"/>
  <c r="BQ128" i="1"/>
  <c r="BI128" i="1"/>
  <c r="BA128" i="1"/>
  <c r="AS128" i="1"/>
  <c r="AK129" i="1"/>
  <c r="CM129" i="1"/>
  <c r="CI129" i="1"/>
  <c r="CE129" i="1"/>
  <c r="CA129" i="1"/>
  <c r="BW129" i="1"/>
  <c r="BS129" i="1"/>
  <c r="BO129" i="1"/>
  <c r="BK129" i="1"/>
  <c r="BG129" i="1"/>
  <c r="BC129" i="1"/>
  <c r="AU129" i="1"/>
  <c r="AQ129" i="1"/>
  <c r="AM129" i="1"/>
  <c r="CO129" i="1"/>
  <c r="CG129" i="1"/>
  <c r="BY129" i="1"/>
  <c r="BQ129" i="1"/>
  <c r="BI129" i="1"/>
  <c r="BA129" i="1"/>
  <c r="AW129" i="1"/>
  <c r="AO129" i="1"/>
  <c r="CK129" i="1"/>
  <c r="CC129" i="1"/>
  <c r="BU129" i="1"/>
  <c r="BM129" i="1"/>
  <c r="AS129" i="1"/>
  <c r="AK130" i="1"/>
  <c r="CM130" i="1"/>
  <c r="CI130" i="1"/>
  <c r="CE130" i="1"/>
  <c r="CA130" i="1"/>
  <c r="BW130" i="1"/>
  <c r="BS130" i="1"/>
  <c r="BO130" i="1"/>
  <c r="BK130" i="1"/>
  <c r="BG130" i="1"/>
  <c r="BC130" i="1"/>
  <c r="AY130" i="1"/>
  <c r="AU130" i="1"/>
  <c r="AQ130" i="1"/>
  <c r="AM130" i="1"/>
  <c r="CO130" i="1"/>
  <c r="CG130" i="1"/>
  <c r="BY130" i="1"/>
  <c r="BQ130" i="1"/>
  <c r="BI130" i="1"/>
  <c r="BA130" i="1"/>
  <c r="AS130" i="1"/>
  <c r="CK130" i="1"/>
  <c r="CC130" i="1"/>
  <c r="BU130" i="1"/>
  <c r="BM130" i="1"/>
  <c r="BE130" i="1"/>
  <c r="AW130" i="1"/>
  <c r="AO130" i="1"/>
  <c r="AK133" i="1"/>
  <c r="CM133" i="1"/>
  <c r="CI133" i="1"/>
  <c r="CE133" i="1"/>
  <c r="CA133" i="1"/>
  <c r="BW133" i="1"/>
  <c r="BS133" i="1"/>
  <c r="BO133" i="1"/>
  <c r="BK133" i="1"/>
  <c r="BG133" i="1"/>
  <c r="BC133" i="1"/>
  <c r="AU133" i="1"/>
  <c r="AQ133" i="1"/>
  <c r="AM133" i="1"/>
  <c r="CK133" i="1"/>
  <c r="CC133" i="1"/>
  <c r="BU133" i="1"/>
  <c r="BM133" i="1"/>
  <c r="AS133" i="1"/>
  <c r="CO133" i="1"/>
  <c r="CG133" i="1"/>
  <c r="BY133" i="1"/>
  <c r="BQ133" i="1"/>
  <c r="BI133" i="1"/>
  <c r="BA133" i="1"/>
  <c r="AW133" i="1"/>
  <c r="AO133" i="1"/>
  <c r="AK134" i="1"/>
  <c r="CM134" i="1"/>
  <c r="CI134" i="1"/>
  <c r="CE134" i="1"/>
  <c r="CA134" i="1"/>
  <c r="BW134" i="1"/>
  <c r="BS134" i="1"/>
  <c r="BO134" i="1"/>
  <c r="BK134" i="1"/>
  <c r="BG134" i="1"/>
  <c r="BC134" i="1"/>
  <c r="AY134" i="1"/>
  <c r="AU134" i="1"/>
  <c r="AQ134" i="1"/>
  <c r="AM134" i="1"/>
  <c r="CK134" i="1"/>
  <c r="CC134" i="1"/>
  <c r="BU134" i="1"/>
  <c r="BM134" i="1"/>
  <c r="BE134" i="1"/>
  <c r="AW134" i="1"/>
  <c r="AO134" i="1"/>
  <c r="CO134" i="1"/>
  <c r="CG134" i="1"/>
  <c r="BY134" i="1"/>
  <c r="BQ134" i="1"/>
  <c r="BI134" i="1"/>
  <c r="BA134" i="1"/>
  <c r="AS134" i="1"/>
  <c r="AK135" i="1"/>
  <c r="CM135" i="1"/>
  <c r="CI135" i="1"/>
  <c r="CE135" i="1"/>
  <c r="CA135" i="1"/>
  <c r="BW135" i="1"/>
  <c r="BS135" i="1"/>
  <c r="BO135" i="1"/>
  <c r="BK135" i="1"/>
  <c r="BG135" i="1"/>
  <c r="BC135" i="1"/>
  <c r="AU135" i="1"/>
  <c r="AQ135" i="1"/>
  <c r="AM135" i="1"/>
  <c r="CO135" i="1"/>
  <c r="CG135" i="1"/>
  <c r="BY135" i="1"/>
  <c r="BQ135" i="1"/>
  <c r="BI135" i="1"/>
  <c r="BA135" i="1"/>
  <c r="AW135" i="1"/>
  <c r="AO135" i="1"/>
  <c r="CK135" i="1"/>
  <c r="CC135" i="1"/>
  <c r="BU135" i="1"/>
  <c r="BM135" i="1"/>
  <c r="AS135" i="1"/>
  <c r="AK136" i="1"/>
  <c r="CM136" i="1"/>
  <c r="CI136" i="1"/>
  <c r="CE136" i="1"/>
  <c r="CA136" i="1"/>
  <c r="BW136" i="1"/>
  <c r="BS136" i="1"/>
  <c r="BO136" i="1"/>
  <c r="BK136" i="1"/>
  <c r="BG136" i="1"/>
  <c r="BC136" i="1"/>
  <c r="AY136" i="1"/>
  <c r="AU136" i="1"/>
  <c r="AQ136" i="1"/>
  <c r="AM136" i="1"/>
  <c r="CO136" i="1"/>
  <c r="CG136" i="1"/>
  <c r="BY136" i="1"/>
  <c r="BQ136" i="1"/>
  <c r="BI136" i="1"/>
  <c r="BA136" i="1"/>
  <c r="AS136" i="1"/>
  <c r="CK136" i="1"/>
  <c r="CC136" i="1"/>
  <c r="BU136" i="1"/>
  <c r="BM136" i="1"/>
  <c r="BE136" i="1"/>
  <c r="AW136" i="1"/>
  <c r="AO136" i="1"/>
  <c r="AK137" i="1"/>
  <c r="CM137" i="1"/>
  <c r="CI137" i="1"/>
  <c r="CE137" i="1"/>
  <c r="CA137" i="1"/>
  <c r="BW137" i="1"/>
  <c r="BS137" i="1"/>
  <c r="BO137" i="1"/>
  <c r="BK137" i="1"/>
  <c r="BG137" i="1"/>
  <c r="BC137" i="1"/>
  <c r="AU137" i="1"/>
  <c r="AQ137" i="1"/>
  <c r="AM137" i="1"/>
  <c r="CK137" i="1"/>
  <c r="CC137" i="1"/>
  <c r="BU137" i="1"/>
  <c r="BM137" i="1"/>
  <c r="AS137" i="1"/>
  <c r="CO137" i="1"/>
  <c r="CG137" i="1"/>
  <c r="BY137" i="1"/>
  <c r="BQ137" i="1"/>
  <c r="BI137" i="1"/>
  <c r="BA137" i="1"/>
  <c r="AW137" i="1"/>
  <c r="AO137" i="1"/>
  <c r="AK138" i="1"/>
  <c r="CM138" i="1"/>
  <c r="CI138" i="1"/>
  <c r="CE138" i="1"/>
  <c r="CA138" i="1"/>
  <c r="BW138" i="1"/>
  <c r="BS138" i="1"/>
  <c r="BO138" i="1"/>
  <c r="BK138" i="1"/>
  <c r="BG138" i="1"/>
  <c r="BC138" i="1"/>
  <c r="AY138" i="1"/>
  <c r="AU138" i="1"/>
  <c r="AQ138" i="1"/>
  <c r="AM138" i="1"/>
  <c r="CK138" i="1"/>
  <c r="CC138" i="1"/>
  <c r="BU138" i="1"/>
  <c r="BM138" i="1"/>
  <c r="BE138" i="1"/>
  <c r="AW138" i="1"/>
  <c r="AO138" i="1"/>
  <c r="CO138" i="1"/>
  <c r="CG138" i="1"/>
  <c r="BY138" i="1"/>
  <c r="BQ138" i="1"/>
  <c r="BI138" i="1"/>
  <c r="BA138" i="1"/>
  <c r="AS138" i="1"/>
  <c r="AK139" i="1"/>
  <c r="CM139" i="1"/>
  <c r="CI139" i="1"/>
  <c r="CE139" i="1"/>
  <c r="CA139" i="1"/>
  <c r="BW139" i="1"/>
  <c r="BS139" i="1"/>
  <c r="BO139" i="1"/>
  <c r="BK139" i="1"/>
  <c r="BG139" i="1"/>
  <c r="BC139" i="1"/>
  <c r="AU139" i="1"/>
  <c r="AQ139" i="1"/>
  <c r="AM139" i="1"/>
  <c r="CO139" i="1"/>
  <c r="CG139" i="1"/>
  <c r="BY139" i="1"/>
  <c r="BQ139" i="1"/>
  <c r="BI139" i="1"/>
  <c r="BA139" i="1"/>
  <c r="AW139" i="1"/>
  <c r="AO139" i="1"/>
  <c r="CK139" i="1"/>
  <c r="CC139" i="1"/>
  <c r="BU139" i="1"/>
  <c r="BM139" i="1"/>
  <c r="AS139" i="1"/>
  <c r="AK140" i="1"/>
  <c r="CM140" i="1"/>
  <c r="CI140" i="1"/>
  <c r="CE140" i="1"/>
  <c r="CA140" i="1"/>
  <c r="BW140" i="1"/>
  <c r="BS140" i="1"/>
  <c r="BO140" i="1"/>
  <c r="BK140" i="1"/>
  <c r="BG140" i="1"/>
  <c r="BC140" i="1"/>
  <c r="AY140" i="1"/>
  <c r="AU140" i="1"/>
  <c r="AQ140" i="1"/>
  <c r="AM140" i="1"/>
  <c r="CO140" i="1"/>
  <c r="CG140" i="1"/>
  <c r="BY140" i="1"/>
  <c r="BQ140" i="1"/>
  <c r="BI140" i="1"/>
  <c r="BA140" i="1"/>
  <c r="AS140" i="1"/>
  <c r="CK140" i="1"/>
  <c r="CC140" i="1"/>
  <c r="BU140" i="1"/>
  <c r="BM140" i="1"/>
  <c r="BE140" i="1"/>
  <c r="AW140" i="1"/>
  <c r="AO140" i="1"/>
  <c r="AK141" i="1"/>
  <c r="CM141" i="1"/>
  <c r="CI141" i="1"/>
  <c r="CE141" i="1"/>
  <c r="CA141" i="1"/>
  <c r="BW141" i="1"/>
  <c r="BS141" i="1"/>
  <c r="BO141" i="1"/>
  <c r="BK141" i="1"/>
  <c r="BG141" i="1"/>
  <c r="BC141" i="1"/>
  <c r="AU141" i="1"/>
  <c r="AQ141" i="1"/>
  <c r="AM141" i="1"/>
  <c r="CK141" i="1"/>
  <c r="CC141" i="1"/>
  <c r="BU141" i="1"/>
  <c r="BM141" i="1"/>
  <c r="AS141" i="1"/>
  <c r="CO141" i="1"/>
  <c r="CG141" i="1"/>
  <c r="BY141" i="1"/>
  <c r="BQ141" i="1"/>
  <c r="BI141" i="1"/>
  <c r="BA141" i="1"/>
  <c r="AW141" i="1"/>
  <c r="AO141" i="1"/>
  <c r="AK142" i="1"/>
  <c r="CM142" i="1"/>
  <c r="CI142" i="1"/>
  <c r="CE142" i="1"/>
  <c r="CA142" i="1"/>
  <c r="BW142" i="1"/>
  <c r="BS142" i="1"/>
  <c r="BO142" i="1"/>
  <c r="BK142" i="1"/>
  <c r="BG142" i="1"/>
  <c r="BC142" i="1"/>
  <c r="AY142" i="1"/>
  <c r="AU142" i="1"/>
  <c r="AQ142" i="1"/>
  <c r="AM142" i="1"/>
  <c r="CK142" i="1"/>
  <c r="CC142" i="1"/>
  <c r="BU142" i="1"/>
  <c r="BM142" i="1"/>
  <c r="BE142" i="1"/>
  <c r="AW142" i="1"/>
  <c r="AO142" i="1"/>
  <c r="CO142" i="1"/>
  <c r="CG142" i="1"/>
  <c r="BY142" i="1"/>
  <c r="BQ142" i="1"/>
  <c r="BI142" i="1"/>
  <c r="BA142" i="1"/>
  <c r="AS142" i="1"/>
  <c r="AK144" i="1"/>
  <c r="CM144" i="1"/>
  <c r="CI144" i="1"/>
  <c r="CE144" i="1"/>
  <c r="CA144" i="1"/>
  <c r="BW144" i="1"/>
  <c r="BS144" i="1"/>
  <c r="BO144" i="1"/>
  <c r="BK144" i="1"/>
  <c r="BG144" i="1"/>
  <c r="BC144" i="1"/>
  <c r="AU144" i="1"/>
  <c r="AQ144" i="1"/>
  <c r="AM144" i="1"/>
  <c r="CO144" i="1"/>
  <c r="CG144" i="1"/>
  <c r="BY144" i="1"/>
  <c r="BQ144" i="1"/>
  <c r="BI144" i="1"/>
  <c r="BA144" i="1"/>
  <c r="AW144" i="1"/>
  <c r="AO144" i="1"/>
  <c r="CK144" i="1"/>
  <c r="CC144" i="1"/>
  <c r="BU144" i="1"/>
  <c r="BM144" i="1"/>
  <c r="AS144" i="1"/>
  <c r="AK145" i="1"/>
  <c r="CM145" i="1"/>
  <c r="CI145" i="1"/>
  <c r="CE145" i="1"/>
  <c r="CA145" i="1"/>
  <c r="BW145" i="1"/>
  <c r="BS145" i="1"/>
  <c r="BO145" i="1"/>
  <c r="BK145" i="1"/>
  <c r="BG145" i="1"/>
  <c r="BC145" i="1"/>
  <c r="AY145" i="1"/>
  <c r="AU145" i="1"/>
  <c r="AQ145" i="1"/>
  <c r="AM145" i="1"/>
  <c r="CO145" i="1"/>
  <c r="CG145" i="1"/>
  <c r="BY145" i="1"/>
  <c r="BQ145" i="1"/>
  <c r="BI145" i="1"/>
  <c r="BA145" i="1"/>
  <c r="AS145" i="1"/>
  <c r="CK145" i="1"/>
  <c r="CC145" i="1"/>
  <c r="BU145" i="1"/>
  <c r="BM145" i="1"/>
  <c r="BE145" i="1"/>
  <c r="AW145" i="1"/>
  <c r="AO145" i="1"/>
  <c r="AK146" i="1"/>
  <c r="CM146" i="1"/>
  <c r="CI146" i="1"/>
  <c r="CE146" i="1"/>
  <c r="CA146" i="1"/>
  <c r="BW146" i="1"/>
  <c r="BS146" i="1"/>
  <c r="BO146" i="1"/>
  <c r="BK146" i="1"/>
  <c r="BG146" i="1"/>
  <c r="BC146" i="1"/>
  <c r="AU146" i="1"/>
  <c r="AQ146" i="1"/>
  <c r="AM146" i="1"/>
  <c r="CK146" i="1"/>
  <c r="CC146" i="1"/>
  <c r="BU146" i="1"/>
  <c r="BM146" i="1"/>
  <c r="AS146" i="1"/>
  <c r="CO146" i="1"/>
  <c r="CG146" i="1"/>
  <c r="BY146" i="1"/>
  <c r="BQ146" i="1"/>
  <c r="BI146" i="1"/>
  <c r="BA146" i="1"/>
  <c r="AW146" i="1"/>
  <c r="AO146" i="1"/>
  <c r="AK147" i="1"/>
  <c r="CM147" i="1"/>
  <c r="CI147" i="1"/>
  <c r="CE147" i="1"/>
  <c r="CA147" i="1"/>
  <c r="BW147" i="1"/>
  <c r="BS147" i="1"/>
  <c r="BO147" i="1"/>
  <c r="BK147" i="1"/>
  <c r="BG147" i="1"/>
  <c r="BC147" i="1"/>
  <c r="AY147" i="1"/>
  <c r="AU147" i="1"/>
  <c r="AQ147" i="1"/>
  <c r="AM147" i="1"/>
  <c r="CK147" i="1"/>
  <c r="CC147" i="1"/>
  <c r="BU147" i="1"/>
  <c r="BM147" i="1"/>
  <c r="BE147" i="1"/>
  <c r="AW147" i="1"/>
  <c r="AO147" i="1"/>
  <c r="CO147" i="1"/>
  <c r="CG147" i="1"/>
  <c r="BY147" i="1"/>
  <c r="BQ147" i="1"/>
  <c r="BI147" i="1"/>
  <c r="BA147" i="1"/>
  <c r="AS147" i="1"/>
  <c r="AK148" i="1"/>
  <c r="CM148" i="1"/>
  <c r="CI148" i="1"/>
  <c r="CE148" i="1"/>
  <c r="CA148" i="1"/>
  <c r="BW148" i="1"/>
  <c r="BS148" i="1"/>
  <c r="BO148" i="1"/>
  <c r="BK148" i="1"/>
  <c r="BG148" i="1"/>
  <c r="BC148" i="1"/>
  <c r="AU148" i="1"/>
  <c r="AQ148" i="1"/>
  <c r="AM148" i="1"/>
  <c r="CO148" i="1"/>
  <c r="CG148" i="1"/>
  <c r="BY148" i="1"/>
  <c r="BQ148" i="1"/>
  <c r="BI148" i="1"/>
  <c r="BA148" i="1"/>
  <c r="AW148" i="1"/>
  <c r="AO148" i="1"/>
  <c r="CK148" i="1"/>
  <c r="CC148" i="1"/>
  <c r="BU148" i="1"/>
  <c r="BM148" i="1"/>
  <c r="AS148" i="1"/>
  <c r="AK149" i="1"/>
  <c r="CM149" i="1"/>
  <c r="CI149" i="1"/>
  <c r="CE149" i="1"/>
  <c r="CA149" i="1"/>
  <c r="BW149" i="1"/>
  <c r="BS149" i="1"/>
  <c r="BO149" i="1"/>
  <c r="BK149" i="1"/>
  <c r="BG149" i="1"/>
  <c r="BC149" i="1"/>
  <c r="AY149" i="1"/>
  <c r="AU149" i="1"/>
  <c r="AQ149" i="1"/>
  <c r="AM149" i="1"/>
  <c r="CO149" i="1"/>
  <c r="CG149" i="1"/>
  <c r="BY149" i="1"/>
  <c r="BQ149" i="1"/>
  <c r="BI149" i="1"/>
  <c r="BA149" i="1"/>
  <c r="AS149" i="1"/>
  <c r="CK149" i="1"/>
  <c r="CC149" i="1"/>
  <c r="BU149" i="1"/>
  <c r="BM149" i="1"/>
  <c r="BE149" i="1"/>
  <c r="AW149" i="1"/>
  <c r="AO149" i="1"/>
  <c r="AK150" i="1"/>
  <c r="CM150" i="1"/>
  <c r="CI150" i="1"/>
  <c r="CE150" i="1"/>
  <c r="CA150" i="1"/>
  <c r="BW150" i="1"/>
  <c r="BS150" i="1"/>
  <c r="BO150" i="1"/>
  <c r="BK150" i="1"/>
  <c r="BG150" i="1"/>
  <c r="BC150" i="1"/>
  <c r="AU150" i="1"/>
  <c r="AQ150" i="1"/>
  <c r="AM150" i="1"/>
  <c r="CK150" i="1"/>
  <c r="CC150" i="1"/>
  <c r="BU150" i="1"/>
  <c r="BM150" i="1"/>
  <c r="AS150" i="1"/>
  <c r="CO150" i="1"/>
  <c r="CG150" i="1"/>
  <c r="BY150" i="1"/>
  <c r="BQ150" i="1"/>
  <c r="BI150" i="1"/>
  <c r="BA150" i="1"/>
  <c r="AW150" i="1"/>
  <c r="AO150" i="1"/>
  <c r="AK151" i="1"/>
  <c r="CM151" i="1"/>
  <c r="CI151" i="1"/>
  <c r="CE151" i="1"/>
  <c r="CA151" i="1"/>
  <c r="BW151" i="1"/>
  <c r="BS151" i="1"/>
  <c r="BO151" i="1"/>
  <c r="BK151" i="1"/>
  <c r="BG151" i="1"/>
  <c r="BC151" i="1"/>
  <c r="AY151" i="1"/>
  <c r="AU151" i="1"/>
  <c r="AQ151" i="1"/>
  <c r="AM151" i="1"/>
  <c r="CK151" i="1"/>
  <c r="CC151" i="1"/>
  <c r="BU151" i="1"/>
  <c r="BM151" i="1"/>
  <c r="BE151" i="1"/>
  <c r="AW151" i="1"/>
  <c r="AO151" i="1"/>
  <c r="CO151" i="1"/>
  <c r="CG151" i="1"/>
  <c r="BY151" i="1"/>
  <c r="BQ151" i="1"/>
  <c r="BI151" i="1"/>
  <c r="BA151" i="1"/>
  <c r="AS151" i="1"/>
  <c r="AK152" i="1"/>
  <c r="CM152" i="1"/>
  <c r="CI152" i="1"/>
  <c r="CE152" i="1"/>
  <c r="CA152" i="1"/>
  <c r="BW152" i="1"/>
  <c r="BS152" i="1"/>
  <c r="BO152" i="1"/>
  <c r="BK152" i="1"/>
  <c r="BG152" i="1"/>
  <c r="BC152" i="1"/>
  <c r="AU152" i="1"/>
  <c r="AQ152" i="1"/>
  <c r="AM152" i="1"/>
  <c r="CO152" i="1"/>
  <c r="CG152" i="1"/>
  <c r="BY152" i="1"/>
  <c r="BQ152" i="1"/>
  <c r="BI152" i="1"/>
  <c r="BA152" i="1"/>
  <c r="AW152" i="1"/>
  <c r="AO152" i="1"/>
  <c r="CK152" i="1"/>
  <c r="CC152" i="1"/>
  <c r="BU152" i="1"/>
  <c r="BM152" i="1"/>
  <c r="AS152" i="1"/>
  <c r="AK153" i="1"/>
  <c r="CM153" i="1"/>
  <c r="CI153" i="1"/>
  <c r="CE153" i="1"/>
  <c r="CA153" i="1"/>
  <c r="BW153" i="1"/>
  <c r="BS153" i="1"/>
  <c r="BO153" i="1"/>
  <c r="BK153" i="1"/>
  <c r="BG153" i="1"/>
  <c r="BC153" i="1"/>
  <c r="AY153" i="1"/>
  <c r="AU153" i="1"/>
  <c r="AQ153" i="1"/>
  <c r="AM153" i="1"/>
  <c r="CO153" i="1"/>
  <c r="CG153" i="1"/>
  <c r="BY153" i="1"/>
  <c r="BQ153" i="1"/>
  <c r="BI153" i="1"/>
  <c r="BA153" i="1"/>
  <c r="AS153" i="1"/>
  <c r="CK153" i="1"/>
  <c r="CC153" i="1"/>
  <c r="BU153" i="1"/>
  <c r="BM153" i="1"/>
  <c r="BE153" i="1"/>
  <c r="AW153" i="1"/>
  <c r="AO153" i="1"/>
  <c r="AK155" i="1"/>
  <c r="CM155" i="1"/>
  <c r="CI155" i="1"/>
  <c r="CE155" i="1"/>
  <c r="CA155" i="1"/>
  <c r="BW155" i="1"/>
  <c r="BS155" i="1"/>
  <c r="BO155" i="1"/>
  <c r="BK155" i="1"/>
  <c r="BG155" i="1"/>
  <c r="BC155" i="1"/>
  <c r="AU155" i="1"/>
  <c r="AQ155" i="1"/>
  <c r="AM155" i="1"/>
  <c r="CK155" i="1"/>
  <c r="CC155" i="1"/>
  <c r="BU155" i="1"/>
  <c r="BM155" i="1"/>
  <c r="AS155" i="1"/>
  <c r="CO155" i="1"/>
  <c r="CG155" i="1"/>
  <c r="BY155" i="1"/>
  <c r="BQ155" i="1"/>
  <c r="BI155" i="1"/>
  <c r="BA155" i="1"/>
  <c r="AW155" i="1"/>
  <c r="AO155" i="1"/>
  <c r="AK156" i="1"/>
  <c r="CM156" i="1"/>
  <c r="CI156" i="1"/>
  <c r="CE156" i="1"/>
  <c r="CA156" i="1"/>
  <c r="BW156" i="1"/>
  <c r="BS156" i="1"/>
  <c r="BO156" i="1"/>
  <c r="BK156" i="1"/>
  <c r="BG156" i="1"/>
  <c r="BC156" i="1"/>
  <c r="AY156" i="1"/>
  <c r="AU156" i="1"/>
  <c r="AQ156" i="1"/>
  <c r="AM156" i="1"/>
  <c r="CK156" i="1"/>
  <c r="CC156" i="1"/>
  <c r="BU156" i="1"/>
  <c r="BM156" i="1"/>
  <c r="BE156" i="1"/>
  <c r="AW156" i="1"/>
  <c r="AO156" i="1"/>
  <c r="CO156" i="1"/>
  <c r="CG156" i="1"/>
  <c r="BY156" i="1"/>
  <c r="BQ156" i="1"/>
  <c r="BI156" i="1"/>
  <c r="BA156" i="1"/>
  <c r="AS156" i="1"/>
  <c r="AK157" i="1"/>
  <c r="CM157" i="1"/>
  <c r="CI157" i="1"/>
  <c r="CE157" i="1"/>
  <c r="CA157" i="1"/>
  <c r="BW157" i="1"/>
  <c r="BS157" i="1"/>
  <c r="BO157" i="1"/>
  <c r="BK157" i="1"/>
  <c r="BG157" i="1"/>
  <c r="BC157" i="1"/>
  <c r="AU157" i="1"/>
  <c r="AQ157" i="1"/>
  <c r="AM157" i="1"/>
  <c r="CO157" i="1"/>
  <c r="CG157" i="1"/>
  <c r="BY157" i="1"/>
  <c r="BQ157" i="1"/>
  <c r="BI157" i="1"/>
  <c r="BA157" i="1"/>
  <c r="AW157" i="1"/>
  <c r="AO157" i="1"/>
  <c r="CK157" i="1"/>
  <c r="CC157" i="1"/>
  <c r="BU157" i="1"/>
  <c r="BM157" i="1"/>
  <c r="AS157" i="1"/>
  <c r="AK158" i="1"/>
  <c r="CM158" i="1"/>
  <c r="CI158" i="1"/>
  <c r="CE158" i="1"/>
  <c r="CA158" i="1"/>
  <c r="BW158" i="1"/>
  <c r="BS158" i="1"/>
  <c r="BO158" i="1"/>
  <c r="BK158" i="1"/>
  <c r="BG158" i="1"/>
  <c r="BC158" i="1"/>
  <c r="AY158" i="1"/>
  <c r="AU158" i="1"/>
  <c r="AQ158" i="1"/>
  <c r="AM158" i="1"/>
  <c r="CO158" i="1"/>
  <c r="CG158" i="1"/>
  <c r="BY158" i="1"/>
  <c r="BQ158" i="1"/>
  <c r="BI158" i="1"/>
  <c r="BA158" i="1"/>
  <c r="AS158" i="1"/>
  <c r="CK158" i="1"/>
  <c r="CC158" i="1"/>
  <c r="BU158" i="1"/>
  <c r="BM158" i="1"/>
  <c r="BE158" i="1"/>
  <c r="AW158" i="1"/>
  <c r="AO158" i="1"/>
  <c r="AK159" i="1"/>
  <c r="CM159" i="1"/>
  <c r="CI159" i="1"/>
  <c r="CE159" i="1"/>
  <c r="CA159" i="1"/>
  <c r="BW159" i="1"/>
  <c r="BS159" i="1"/>
  <c r="BO159" i="1"/>
  <c r="BK159" i="1"/>
  <c r="BG159" i="1"/>
  <c r="BC159" i="1"/>
  <c r="AU159" i="1"/>
  <c r="AQ159" i="1"/>
  <c r="AM159" i="1"/>
  <c r="CO159" i="1"/>
  <c r="CG159" i="1"/>
  <c r="BY159" i="1"/>
  <c r="BQ159" i="1"/>
  <c r="BI159" i="1"/>
  <c r="CK159" i="1"/>
  <c r="CC159" i="1"/>
  <c r="BU159" i="1"/>
  <c r="BM159" i="1"/>
  <c r="AS159" i="1"/>
  <c r="BA159" i="1"/>
  <c r="AW159" i="1"/>
  <c r="AO159" i="1"/>
  <c r="AK160" i="1"/>
  <c r="CM160" i="1"/>
  <c r="CI160" i="1"/>
  <c r="CE160" i="1"/>
  <c r="CA160" i="1"/>
  <c r="BW160" i="1"/>
  <c r="BS160" i="1"/>
  <c r="BO160" i="1"/>
  <c r="BK160" i="1"/>
  <c r="BG160" i="1"/>
  <c r="BC160" i="1"/>
  <c r="AY160" i="1"/>
  <c r="AU160" i="1"/>
  <c r="AQ160" i="1"/>
  <c r="AM160" i="1"/>
  <c r="CO160" i="1"/>
  <c r="CG160" i="1"/>
  <c r="BY160" i="1"/>
  <c r="BQ160" i="1"/>
  <c r="BI160" i="1"/>
  <c r="BA160" i="1"/>
  <c r="AS160" i="1"/>
  <c r="CK160" i="1"/>
  <c r="CC160" i="1"/>
  <c r="BU160" i="1"/>
  <c r="BM160" i="1"/>
  <c r="BE160" i="1"/>
  <c r="AW160" i="1"/>
  <c r="AO160" i="1"/>
  <c r="AK161" i="1"/>
  <c r="CM161" i="1"/>
  <c r="CI161" i="1"/>
  <c r="CE161" i="1"/>
  <c r="CA161" i="1"/>
  <c r="BW161" i="1"/>
  <c r="BS161" i="1"/>
  <c r="BO161" i="1"/>
  <c r="BK161" i="1"/>
  <c r="BG161" i="1"/>
  <c r="BC161" i="1"/>
  <c r="AU161" i="1"/>
  <c r="AQ161" i="1"/>
  <c r="AM161" i="1"/>
  <c r="CK161" i="1"/>
  <c r="CC161" i="1"/>
  <c r="BU161" i="1"/>
  <c r="BM161" i="1"/>
  <c r="AS161" i="1"/>
  <c r="CO161" i="1"/>
  <c r="CG161" i="1"/>
  <c r="BY161" i="1"/>
  <c r="BQ161" i="1"/>
  <c r="BI161" i="1"/>
  <c r="BA161" i="1"/>
  <c r="AW161" i="1"/>
  <c r="AO161" i="1"/>
  <c r="AK162" i="1"/>
  <c r="CM162" i="1"/>
  <c r="CI162" i="1"/>
  <c r="CE162" i="1"/>
  <c r="CA162" i="1"/>
  <c r="BW162" i="1"/>
  <c r="BS162" i="1"/>
  <c r="BO162" i="1"/>
  <c r="BK162" i="1"/>
  <c r="BG162" i="1"/>
  <c r="BC162" i="1"/>
  <c r="AY162" i="1"/>
  <c r="AU162" i="1"/>
  <c r="AQ162" i="1"/>
  <c r="AM162" i="1"/>
  <c r="CK162" i="1"/>
  <c r="CC162" i="1"/>
  <c r="BU162" i="1"/>
  <c r="BM162" i="1"/>
  <c r="BE162" i="1"/>
  <c r="AW162" i="1"/>
  <c r="AO162" i="1"/>
  <c r="CO162" i="1"/>
  <c r="CG162" i="1"/>
  <c r="BY162" i="1"/>
  <c r="BQ162" i="1"/>
  <c r="BI162" i="1"/>
  <c r="BA162" i="1"/>
  <c r="AS162" i="1"/>
  <c r="AK163" i="1"/>
  <c r="CM163" i="1"/>
  <c r="CI163" i="1"/>
  <c r="CE163" i="1"/>
  <c r="CA163" i="1"/>
  <c r="BW163" i="1"/>
  <c r="BS163" i="1"/>
  <c r="BO163" i="1"/>
  <c r="BK163" i="1"/>
  <c r="BG163" i="1"/>
  <c r="BC163" i="1"/>
  <c r="AU163" i="1"/>
  <c r="AQ163" i="1"/>
  <c r="AM163" i="1"/>
  <c r="CO163" i="1"/>
  <c r="CG163" i="1"/>
  <c r="BY163" i="1"/>
  <c r="BQ163" i="1"/>
  <c r="BI163" i="1"/>
  <c r="BA163" i="1"/>
  <c r="AW163" i="1"/>
  <c r="AO163" i="1"/>
  <c r="CK163" i="1"/>
  <c r="CC163" i="1"/>
  <c r="BU163" i="1"/>
  <c r="BM163" i="1"/>
  <c r="AS163" i="1"/>
  <c r="AK164" i="1"/>
  <c r="CM164" i="1"/>
  <c r="CI164" i="1"/>
  <c r="CE164" i="1"/>
  <c r="CA164" i="1"/>
  <c r="BW164" i="1"/>
  <c r="BS164" i="1"/>
  <c r="BO164" i="1"/>
  <c r="BK164" i="1"/>
  <c r="BG164" i="1"/>
  <c r="BC164" i="1"/>
  <c r="AY164" i="1"/>
  <c r="AU164" i="1"/>
  <c r="AQ164" i="1"/>
  <c r="AM164" i="1"/>
  <c r="CO164" i="1"/>
  <c r="CG164" i="1"/>
  <c r="BY164" i="1"/>
  <c r="BQ164" i="1"/>
  <c r="BI164" i="1"/>
  <c r="BA164" i="1"/>
  <c r="AS164" i="1"/>
  <c r="CK164" i="1"/>
  <c r="CC164" i="1"/>
  <c r="BU164" i="1"/>
  <c r="BM164" i="1"/>
  <c r="BE164" i="1"/>
  <c r="AW164" i="1"/>
  <c r="AO164" i="1"/>
  <c r="AK166" i="1"/>
  <c r="CM166" i="1"/>
  <c r="CI166" i="1"/>
  <c r="CE166" i="1"/>
  <c r="CA166" i="1"/>
  <c r="BW166" i="1"/>
  <c r="BS166" i="1"/>
  <c r="BO166" i="1"/>
  <c r="BK166" i="1"/>
  <c r="BG166" i="1"/>
  <c r="BC166" i="1"/>
  <c r="AU166" i="1"/>
  <c r="AQ166" i="1"/>
  <c r="AM166" i="1"/>
  <c r="CK166" i="1"/>
  <c r="CC166" i="1"/>
  <c r="BU166" i="1"/>
  <c r="BM166" i="1"/>
  <c r="AS166" i="1"/>
  <c r="CO166" i="1"/>
  <c r="CG166" i="1"/>
  <c r="BY166" i="1"/>
  <c r="BQ166" i="1"/>
  <c r="BI166" i="1"/>
  <c r="BA166" i="1"/>
  <c r="AW166" i="1"/>
  <c r="AO166" i="1"/>
  <c r="AK167" i="1"/>
  <c r="CM167" i="1"/>
  <c r="CI167" i="1"/>
  <c r="CE167" i="1"/>
  <c r="CA167" i="1"/>
  <c r="BW167" i="1"/>
  <c r="BS167" i="1"/>
  <c r="BO167" i="1"/>
  <c r="BK167" i="1"/>
  <c r="BG167" i="1"/>
  <c r="BC167" i="1"/>
  <c r="AY167" i="1"/>
  <c r="AU167" i="1"/>
  <c r="AQ167" i="1"/>
  <c r="AM167" i="1"/>
  <c r="CK167" i="1"/>
  <c r="CC167" i="1"/>
  <c r="BU167" i="1"/>
  <c r="BM167" i="1"/>
  <c r="BE167" i="1"/>
  <c r="AW167" i="1"/>
  <c r="AO167" i="1"/>
  <c r="CO167" i="1"/>
  <c r="CG167" i="1"/>
  <c r="BY167" i="1"/>
  <c r="BQ167" i="1"/>
  <c r="BI167" i="1"/>
  <c r="BA167" i="1"/>
  <c r="AS167" i="1"/>
  <c r="AK168" i="1"/>
  <c r="CM168" i="1"/>
  <c r="CI168" i="1"/>
  <c r="CE168" i="1"/>
  <c r="CA168" i="1"/>
  <c r="BW168" i="1"/>
  <c r="BS168" i="1"/>
  <c r="BO168" i="1"/>
  <c r="BK168" i="1"/>
  <c r="BG168" i="1"/>
  <c r="BC168" i="1"/>
  <c r="AU168" i="1"/>
  <c r="AQ168" i="1"/>
  <c r="AM168" i="1"/>
  <c r="CO168" i="1"/>
  <c r="CG168" i="1"/>
  <c r="BY168" i="1"/>
  <c r="BQ168" i="1"/>
  <c r="BI168" i="1"/>
  <c r="BA168" i="1"/>
  <c r="AW168" i="1"/>
  <c r="AO168" i="1"/>
  <c r="CK168" i="1"/>
  <c r="CC168" i="1"/>
  <c r="BU168" i="1"/>
  <c r="BM168" i="1"/>
  <c r="AS168" i="1"/>
  <c r="AK169" i="1"/>
  <c r="CM169" i="1"/>
  <c r="CI169" i="1"/>
  <c r="CE169" i="1"/>
  <c r="CA169" i="1"/>
  <c r="BW169" i="1"/>
  <c r="BS169" i="1"/>
  <c r="BO169" i="1"/>
  <c r="BK169" i="1"/>
  <c r="BG169" i="1"/>
  <c r="BC169" i="1"/>
  <c r="AY169" i="1"/>
  <c r="AU169" i="1"/>
  <c r="AQ169" i="1"/>
  <c r="AM169" i="1"/>
  <c r="CO169" i="1"/>
  <c r="CG169" i="1"/>
  <c r="BY169" i="1"/>
  <c r="BQ169" i="1"/>
  <c r="BI169" i="1"/>
  <c r="BA169" i="1"/>
  <c r="AS169" i="1"/>
  <c r="CK169" i="1"/>
  <c r="CC169" i="1"/>
  <c r="BU169" i="1"/>
  <c r="BM169" i="1"/>
  <c r="BE169" i="1"/>
  <c r="AW169" i="1"/>
  <c r="AO169" i="1"/>
  <c r="AK170" i="1"/>
  <c r="CM170" i="1"/>
  <c r="CI170" i="1"/>
  <c r="CE170" i="1"/>
  <c r="CA170" i="1"/>
  <c r="BW170" i="1"/>
  <c r="BS170" i="1"/>
  <c r="BO170" i="1"/>
  <c r="BK170" i="1"/>
  <c r="BG170" i="1"/>
  <c r="BC170" i="1"/>
  <c r="AU170" i="1"/>
  <c r="AQ170" i="1"/>
  <c r="AM170" i="1"/>
  <c r="CK170" i="1"/>
  <c r="CC170" i="1"/>
  <c r="BU170" i="1"/>
  <c r="BM170" i="1"/>
  <c r="AS170" i="1"/>
  <c r="CO170" i="1"/>
  <c r="CG170" i="1"/>
  <c r="BY170" i="1"/>
  <c r="BQ170" i="1"/>
  <c r="BI170" i="1"/>
  <c r="BA170" i="1"/>
  <c r="AW170" i="1"/>
  <c r="AO170" i="1"/>
  <c r="AK171" i="1"/>
  <c r="CM171" i="1"/>
  <c r="CI171" i="1"/>
  <c r="CE171" i="1"/>
  <c r="CA171" i="1"/>
  <c r="BW171" i="1"/>
  <c r="BS171" i="1"/>
  <c r="BO171" i="1"/>
  <c r="BK171" i="1"/>
  <c r="BG171" i="1"/>
  <c r="BC171" i="1"/>
  <c r="AY171" i="1"/>
  <c r="AU171" i="1"/>
  <c r="AQ171" i="1"/>
  <c r="AM171" i="1"/>
  <c r="CK171" i="1"/>
  <c r="CC171" i="1"/>
  <c r="BU171" i="1"/>
  <c r="BM171" i="1"/>
  <c r="BE171" i="1"/>
  <c r="AW171" i="1"/>
  <c r="AO171" i="1"/>
  <c r="CO171" i="1"/>
  <c r="CG171" i="1"/>
  <c r="BY171" i="1"/>
  <c r="BQ171" i="1"/>
  <c r="BI171" i="1"/>
  <c r="BA171" i="1"/>
  <c r="AS171" i="1"/>
  <c r="AK172" i="1"/>
  <c r="CM172" i="1"/>
  <c r="CI172" i="1"/>
  <c r="CE172" i="1"/>
  <c r="CA172" i="1"/>
  <c r="BW172" i="1"/>
  <c r="BS172" i="1"/>
  <c r="BO172" i="1"/>
  <c r="BK172" i="1"/>
  <c r="BG172" i="1"/>
  <c r="BC172" i="1"/>
  <c r="AU172" i="1"/>
  <c r="AQ172" i="1"/>
  <c r="AM172" i="1"/>
  <c r="CO172" i="1"/>
  <c r="CG172" i="1"/>
  <c r="BY172" i="1"/>
  <c r="BQ172" i="1"/>
  <c r="BI172" i="1"/>
  <c r="BA172" i="1"/>
  <c r="AW172" i="1"/>
  <c r="AO172" i="1"/>
  <c r="CK172" i="1"/>
  <c r="CC172" i="1"/>
  <c r="BU172" i="1"/>
  <c r="BM172" i="1"/>
  <c r="AS172" i="1"/>
  <c r="AK173" i="1"/>
  <c r="CM173" i="1"/>
  <c r="CI173" i="1"/>
  <c r="CE173" i="1"/>
  <c r="CA173" i="1"/>
  <c r="BW173" i="1"/>
  <c r="BS173" i="1"/>
  <c r="BO173" i="1"/>
  <c r="BK173" i="1"/>
  <c r="BG173" i="1"/>
  <c r="BC173" i="1"/>
  <c r="AY173" i="1"/>
  <c r="AU173" i="1"/>
  <c r="AQ173" i="1"/>
  <c r="AM173" i="1"/>
  <c r="CO173" i="1"/>
  <c r="CG173" i="1"/>
  <c r="BY173" i="1"/>
  <c r="BQ173" i="1"/>
  <c r="BI173" i="1"/>
  <c r="BA173" i="1"/>
  <c r="AS173" i="1"/>
  <c r="CK173" i="1"/>
  <c r="CC173" i="1"/>
  <c r="BU173" i="1"/>
  <c r="BM173" i="1"/>
  <c r="BE173" i="1"/>
  <c r="AW173" i="1"/>
  <c r="AO173" i="1"/>
  <c r="AK174" i="1"/>
  <c r="CM174" i="1"/>
  <c r="CI174" i="1"/>
  <c r="CE174" i="1"/>
  <c r="CA174" i="1"/>
  <c r="BW174" i="1"/>
  <c r="BS174" i="1"/>
  <c r="BO174" i="1"/>
  <c r="BK174" i="1"/>
  <c r="BG174" i="1"/>
  <c r="BC174" i="1"/>
  <c r="AU174" i="1"/>
  <c r="AQ174" i="1"/>
  <c r="AM174" i="1"/>
  <c r="CK174" i="1"/>
  <c r="CC174" i="1"/>
  <c r="BU174" i="1"/>
  <c r="BM174" i="1"/>
  <c r="AS174" i="1"/>
  <c r="CO174" i="1"/>
  <c r="CG174" i="1"/>
  <c r="BY174" i="1"/>
  <c r="BQ174" i="1"/>
  <c r="BI174" i="1"/>
  <c r="BA174" i="1"/>
  <c r="AW174" i="1"/>
  <c r="AO174" i="1"/>
  <c r="AK175" i="1"/>
  <c r="CM175" i="1"/>
  <c r="CI175" i="1"/>
  <c r="CE175" i="1"/>
  <c r="CA175" i="1"/>
  <c r="BW175" i="1"/>
  <c r="BS175" i="1"/>
  <c r="BO175" i="1"/>
  <c r="BK175" i="1"/>
  <c r="BG175" i="1"/>
  <c r="BC175" i="1"/>
  <c r="AY175" i="1"/>
  <c r="AU175" i="1"/>
  <c r="AQ175" i="1"/>
  <c r="AM175" i="1"/>
  <c r="CK175" i="1"/>
  <c r="CC175" i="1"/>
  <c r="BU175" i="1"/>
  <c r="BM175" i="1"/>
  <c r="BE175" i="1"/>
  <c r="AW175" i="1"/>
  <c r="AO175" i="1"/>
  <c r="CO175" i="1"/>
  <c r="CG175" i="1"/>
  <c r="BY175" i="1"/>
  <c r="BQ175" i="1"/>
  <c r="BI175" i="1"/>
  <c r="BA175" i="1"/>
  <c r="AS175" i="1"/>
  <c r="AK177" i="1"/>
  <c r="CM177" i="1"/>
  <c r="CI177" i="1"/>
  <c r="CE177" i="1"/>
  <c r="CA177" i="1"/>
  <c r="BW177" i="1"/>
  <c r="BS177" i="1"/>
  <c r="BO177" i="1"/>
  <c r="BK177" i="1"/>
  <c r="BG177" i="1"/>
  <c r="BC177" i="1"/>
  <c r="AU177" i="1"/>
  <c r="AQ177" i="1"/>
  <c r="AM177" i="1"/>
  <c r="CO177" i="1"/>
  <c r="CG177" i="1"/>
  <c r="BY177" i="1"/>
  <c r="BQ177" i="1"/>
  <c r="BI177" i="1"/>
  <c r="BA177" i="1"/>
  <c r="AW177" i="1"/>
  <c r="AO177" i="1"/>
  <c r="CK177" i="1"/>
  <c r="CC177" i="1"/>
  <c r="BU177" i="1"/>
  <c r="BM177" i="1"/>
  <c r="AS177" i="1"/>
  <c r="AK178" i="1"/>
  <c r="CO178" i="1"/>
  <c r="CK178" i="1"/>
  <c r="CG178" i="1"/>
  <c r="CC178" i="1"/>
  <c r="BY178" i="1"/>
  <c r="BU178" i="1"/>
  <c r="CI178" i="1"/>
  <c r="CA178" i="1"/>
  <c r="BS178" i="1"/>
  <c r="BO178" i="1"/>
  <c r="BK178" i="1"/>
  <c r="BG178" i="1"/>
  <c r="BC178" i="1"/>
  <c r="AY178" i="1"/>
  <c r="AU178" i="1"/>
  <c r="AQ178" i="1"/>
  <c r="AM178" i="1"/>
  <c r="CE178" i="1"/>
  <c r="BQ178" i="1"/>
  <c r="BI178" i="1"/>
  <c r="BA178" i="1"/>
  <c r="AS178" i="1"/>
  <c r="CM178" i="1"/>
  <c r="BW178" i="1"/>
  <c r="BM178" i="1"/>
  <c r="BE178" i="1"/>
  <c r="AW178" i="1"/>
  <c r="AO178" i="1"/>
  <c r="AK179" i="1"/>
  <c r="CO179" i="1"/>
  <c r="CK179" i="1"/>
  <c r="CG179" i="1"/>
  <c r="CC179" i="1"/>
  <c r="BY179" i="1"/>
  <c r="BU179" i="1"/>
  <c r="BQ179" i="1"/>
  <c r="BM179" i="1"/>
  <c r="BI179" i="1"/>
  <c r="BA179" i="1"/>
  <c r="AW179" i="1"/>
  <c r="AS179" i="1"/>
  <c r="AO179" i="1"/>
  <c r="CM179" i="1"/>
  <c r="CE179" i="1"/>
  <c r="BW179" i="1"/>
  <c r="BO179" i="1"/>
  <c r="BG179" i="1"/>
  <c r="BC179" i="1"/>
  <c r="AU179" i="1"/>
  <c r="AM179" i="1"/>
  <c r="CI179" i="1"/>
  <c r="BS179" i="1"/>
  <c r="AQ179" i="1"/>
  <c r="CA179" i="1"/>
  <c r="BK179" i="1"/>
  <c r="AK180" i="1"/>
  <c r="CO180" i="1"/>
  <c r="CK180" i="1"/>
  <c r="CG180" i="1"/>
  <c r="CC180" i="1"/>
  <c r="BY180" i="1"/>
  <c r="BU180" i="1"/>
  <c r="BQ180" i="1"/>
  <c r="BM180" i="1"/>
  <c r="BI180" i="1"/>
  <c r="BE180" i="1"/>
  <c r="BA180" i="1"/>
  <c r="AW180" i="1"/>
  <c r="AS180" i="1"/>
  <c r="AO180" i="1"/>
  <c r="CM180" i="1"/>
  <c r="CE180" i="1"/>
  <c r="BW180" i="1"/>
  <c r="BO180" i="1"/>
  <c r="BG180" i="1"/>
  <c r="AY180" i="1"/>
  <c r="AQ180" i="1"/>
  <c r="CA180" i="1"/>
  <c r="BK180" i="1"/>
  <c r="AU180" i="1"/>
  <c r="CI180" i="1"/>
  <c r="BS180" i="1"/>
  <c r="BC180" i="1"/>
  <c r="AM180" i="1"/>
  <c r="AK181" i="1"/>
  <c r="CO181" i="1"/>
  <c r="CK181" i="1"/>
  <c r="CG181" i="1"/>
  <c r="CC181" i="1"/>
  <c r="BY181" i="1"/>
  <c r="BU181" i="1"/>
  <c r="BQ181" i="1"/>
  <c r="BM181" i="1"/>
  <c r="BI181" i="1"/>
  <c r="BA181" i="1"/>
  <c r="AW181" i="1"/>
  <c r="AS181" i="1"/>
  <c r="AO181" i="1"/>
  <c r="CI181" i="1"/>
  <c r="CA181" i="1"/>
  <c r="BS181" i="1"/>
  <c r="BK181" i="1"/>
  <c r="AQ181" i="1"/>
  <c r="CE181" i="1"/>
  <c r="BO181" i="1"/>
  <c r="AM181" i="1"/>
  <c r="CM181" i="1"/>
  <c r="BW181" i="1"/>
  <c r="BG181" i="1"/>
  <c r="BC181" i="1"/>
  <c r="AU181" i="1"/>
  <c r="AK182" i="1"/>
  <c r="CO182" i="1"/>
  <c r="CK182" i="1"/>
  <c r="CG182" i="1"/>
  <c r="CC182" i="1"/>
  <c r="BY182" i="1"/>
  <c r="BU182" i="1"/>
  <c r="BQ182" i="1"/>
  <c r="BM182" i="1"/>
  <c r="BI182" i="1"/>
  <c r="BE182" i="1"/>
  <c r="BA182" i="1"/>
  <c r="AW182" i="1"/>
  <c r="AS182" i="1"/>
  <c r="AO182" i="1"/>
  <c r="CI182" i="1"/>
  <c r="CA182" i="1"/>
  <c r="BS182" i="1"/>
  <c r="BK182" i="1"/>
  <c r="BC182" i="1"/>
  <c r="AU182" i="1"/>
  <c r="AM182" i="1"/>
  <c r="CM182" i="1"/>
  <c r="BW182" i="1"/>
  <c r="BG182" i="1"/>
  <c r="AQ182" i="1"/>
  <c r="CE182" i="1"/>
  <c r="BO182" i="1"/>
  <c r="AY182" i="1"/>
  <c r="AK183" i="1"/>
  <c r="CO183" i="1"/>
  <c r="CK183" i="1"/>
  <c r="CG183" i="1"/>
  <c r="CC183" i="1"/>
  <c r="BY183" i="1"/>
  <c r="BU183" i="1"/>
  <c r="BQ183" i="1"/>
  <c r="BM183" i="1"/>
  <c r="BI183" i="1"/>
  <c r="BA183" i="1"/>
  <c r="AW183" i="1"/>
  <c r="AS183" i="1"/>
  <c r="AO183" i="1"/>
  <c r="CM183" i="1"/>
  <c r="CE183" i="1"/>
  <c r="BW183" i="1"/>
  <c r="BO183" i="1"/>
  <c r="BG183" i="1"/>
  <c r="BC183" i="1"/>
  <c r="AU183" i="1"/>
  <c r="AM183" i="1"/>
  <c r="CA183" i="1"/>
  <c r="BK183" i="1"/>
  <c r="CI183" i="1"/>
  <c r="BS183" i="1"/>
  <c r="AQ183" i="1"/>
  <c r="AK184" i="1"/>
  <c r="CO184" i="1"/>
  <c r="CK184" i="1"/>
  <c r="CG184" i="1"/>
  <c r="CC184" i="1"/>
  <c r="BY184" i="1"/>
  <c r="BU184" i="1"/>
  <c r="BQ184" i="1"/>
  <c r="BM184" i="1"/>
  <c r="BI184" i="1"/>
  <c r="BE184" i="1"/>
  <c r="BA184" i="1"/>
  <c r="AW184" i="1"/>
  <c r="AS184" i="1"/>
  <c r="AO184" i="1"/>
  <c r="CM184" i="1"/>
  <c r="CE184" i="1"/>
  <c r="BW184" i="1"/>
  <c r="BO184" i="1"/>
  <c r="BG184" i="1"/>
  <c r="AY184" i="1"/>
  <c r="AQ184" i="1"/>
  <c r="CI184" i="1"/>
  <c r="BS184" i="1"/>
  <c r="BC184" i="1"/>
  <c r="AM184" i="1"/>
  <c r="CA184" i="1"/>
  <c r="BK184" i="1"/>
  <c r="AU184" i="1"/>
  <c r="AK185" i="1"/>
  <c r="CO185" i="1"/>
  <c r="CK185" i="1"/>
  <c r="CG185" i="1"/>
  <c r="CC185" i="1"/>
  <c r="BY185" i="1"/>
  <c r="BU185" i="1"/>
  <c r="BQ185" i="1"/>
  <c r="BM185" i="1"/>
  <c r="BI185" i="1"/>
  <c r="BA185" i="1"/>
  <c r="AW185" i="1"/>
  <c r="AS185" i="1"/>
  <c r="AO185" i="1"/>
  <c r="CI185" i="1"/>
  <c r="CA185" i="1"/>
  <c r="BS185" i="1"/>
  <c r="BK185" i="1"/>
  <c r="AQ185" i="1"/>
  <c r="CM185" i="1"/>
  <c r="BW185" i="1"/>
  <c r="BG185" i="1"/>
  <c r="BC185" i="1"/>
  <c r="AU185" i="1"/>
  <c r="CE185" i="1"/>
  <c r="BO185" i="1"/>
  <c r="AM185" i="1"/>
  <c r="AK186" i="1"/>
  <c r="CO186" i="1"/>
  <c r="CK186" i="1"/>
  <c r="CG186" i="1"/>
  <c r="CC186" i="1"/>
  <c r="BY186" i="1"/>
  <c r="BU186" i="1"/>
  <c r="BQ186" i="1"/>
  <c r="BM186" i="1"/>
  <c r="BI186" i="1"/>
  <c r="BE186" i="1"/>
  <c r="BA186" i="1"/>
  <c r="AW186" i="1"/>
  <c r="AS186" i="1"/>
  <c r="AO186" i="1"/>
  <c r="CI186" i="1"/>
  <c r="CA186" i="1"/>
  <c r="BS186" i="1"/>
  <c r="BK186" i="1"/>
  <c r="BC186" i="1"/>
  <c r="AU186" i="1"/>
  <c r="AM186" i="1"/>
  <c r="CE186" i="1"/>
  <c r="BO186" i="1"/>
  <c r="AY186" i="1"/>
  <c r="CM186" i="1"/>
  <c r="BW186" i="1"/>
  <c r="BG186" i="1"/>
  <c r="AQ186" i="1"/>
  <c r="AK234" i="1"/>
  <c r="CO234" i="1"/>
  <c r="CK234" i="1"/>
  <c r="CG234" i="1"/>
  <c r="CC234" i="1"/>
  <c r="BY234" i="1"/>
  <c r="BU234" i="1"/>
  <c r="BQ234" i="1"/>
  <c r="BM234" i="1"/>
  <c r="BI234" i="1"/>
  <c r="BA234" i="1"/>
  <c r="AW234" i="1"/>
  <c r="AS234" i="1"/>
  <c r="AO234" i="1"/>
  <c r="CM234" i="1"/>
  <c r="CE234" i="1"/>
  <c r="BW234" i="1"/>
  <c r="BO234" i="1"/>
  <c r="BG234" i="1"/>
  <c r="BC234" i="1"/>
  <c r="AU234" i="1"/>
  <c r="AM234" i="1"/>
  <c r="CA234" i="1"/>
  <c r="BK234" i="1"/>
  <c r="CI234" i="1"/>
  <c r="AQ234" i="1"/>
  <c r="BS234" i="1"/>
  <c r="AK235" i="1"/>
  <c r="CO235" i="1"/>
  <c r="CK235" i="1"/>
  <c r="CG235" i="1"/>
  <c r="CC235" i="1"/>
  <c r="BY235" i="1"/>
  <c r="BU235" i="1"/>
  <c r="BQ235" i="1"/>
  <c r="BM235" i="1"/>
  <c r="BI235" i="1"/>
  <c r="BE235" i="1"/>
  <c r="BA235" i="1"/>
  <c r="AW235" i="1"/>
  <c r="AS235" i="1"/>
  <c r="AO235" i="1"/>
  <c r="CM235" i="1"/>
  <c r="CE235" i="1"/>
  <c r="BW235" i="1"/>
  <c r="BO235" i="1"/>
  <c r="BG235" i="1"/>
  <c r="AY235" i="1"/>
  <c r="AQ235" i="1"/>
  <c r="CI235" i="1"/>
  <c r="BS235" i="1"/>
  <c r="BC235" i="1"/>
  <c r="AM235" i="1"/>
  <c r="BK235" i="1"/>
  <c r="CA235" i="1"/>
  <c r="AU235" i="1"/>
  <c r="AK236" i="1"/>
  <c r="CO236" i="1"/>
  <c r="CK236" i="1"/>
  <c r="CG236" i="1"/>
  <c r="CC236" i="1"/>
  <c r="BY236" i="1"/>
  <c r="BU236" i="1"/>
  <c r="BQ236" i="1"/>
  <c r="BM236" i="1"/>
  <c r="BI236" i="1"/>
  <c r="BA236" i="1"/>
  <c r="AW236" i="1"/>
  <c r="AS236" i="1"/>
  <c r="AO236" i="1"/>
  <c r="CI236" i="1"/>
  <c r="CA236" i="1"/>
  <c r="BS236" i="1"/>
  <c r="BK236" i="1"/>
  <c r="AQ236" i="1"/>
  <c r="CM236" i="1"/>
  <c r="BW236" i="1"/>
  <c r="BG236" i="1"/>
  <c r="BC236" i="1"/>
  <c r="AU236" i="1"/>
  <c r="CE236" i="1"/>
  <c r="AM236" i="1"/>
  <c r="BO236" i="1"/>
  <c r="AK237" i="1"/>
  <c r="CO237" i="1"/>
  <c r="CK237" i="1"/>
  <c r="CG237" i="1"/>
  <c r="CC237" i="1"/>
  <c r="BY237" i="1"/>
  <c r="BU237" i="1"/>
  <c r="BQ237" i="1"/>
  <c r="BM237" i="1"/>
  <c r="BI237" i="1"/>
  <c r="BE237" i="1"/>
  <c r="BA237" i="1"/>
  <c r="AW237" i="1"/>
  <c r="AS237" i="1"/>
  <c r="AO237" i="1"/>
  <c r="CI237" i="1"/>
  <c r="CA237" i="1"/>
  <c r="BS237" i="1"/>
  <c r="BK237" i="1"/>
  <c r="BC237" i="1"/>
  <c r="AU237" i="1"/>
  <c r="AM237" i="1"/>
  <c r="CE237" i="1"/>
  <c r="BO237" i="1"/>
  <c r="AY237" i="1"/>
  <c r="CM237" i="1"/>
  <c r="BG237" i="1"/>
  <c r="BW237" i="1"/>
  <c r="AQ237" i="1"/>
  <c r="AK238" i="1"/>
  <c r="CO238" i="1"/>
  <c r="CK238" i="1"/>
  <c r="CG238" i="1"/>
  <c r="CC238" i="1"/>
  <c r="BY238" i="1"/>
  <c r="BU238" i="1"/>
  <c r="BQ238" i="1"/>
  <c r="BM238" i="1"/>
  <c r="BI238" i="1"/>
  <c r="BA238" i="1"/>
  <c r="AW238" i="1"/>
  <c r="AS238" i="1"/>
  <c r="AO238" i="1"/>
  <c r="CM238" i="1"/>
  <c r="CE238" i="1"/>
  <c r="BW238" i="1"/>
  <c r="BO238" i="1"/>
  <c r="BG238" i="1"/>
  <c r="BC238" i="1"/>
  <c r="AU238" i="1"/>
  <c r="AM238" i="1"/>
  <c r="CI238" i="1"/>
  <c r="BS238" i="1"/>
  <c r="AQ238" i="1"/>
  <c r="CA238" i="1"/>
  <c r="BK238" i="1"/>
  <c r="AK239" i="1"/>
  <c r="CO239" i="1"/>
  <c r="CK239" i="1"/>
  <c r="CG239" i="1"/>
  <c r="CC239" i="1"/>
  <c r="BY239" i="1"/>
  <c r="BU239" i="1"/>
  <c r="BQ239" i="1"/>
  <c r="BM239" i="1"/>
  <c r="BI239" i="1"/>
  <c r="BE239" i="1"/>
  <c r="BA239" i="1"/>
  <c r="AW239" i="1"/>
  <c r="AS239" i="1"/>
  <c r="AO239" i="1"/>
  <c r="CM239" i="1"/>
  <c r="CE239" i="1"/>
  <c r="BW239" i="1"/>
  <c r="BO239" i="1"/>
  <c r="BG239" i="1"/>
  <c r="AY239" i="1"/>
  <c r="AQ239" i="1"/>
  <c r="CA239" i="1"/>
  <c r="BK239" i="1"/>
  <c r="AU239" i="1"/>
  <c r="CI239" i="1"/>
  <c r="BC239" i="1"/>
  <c r="BS239" i="1"/>
  <c r="AM239" i="1"/>
  <c r="AK240" i="1"/>
  <c r="CO240" i="1"/>
  <c r="CK240" i="1"/>
  <c r="CG240" i="1"/>
  <c r="CC240" i="1"/>
  <c r="BY240" i="1"/>
  <c r="BU240" i="1"/>
  <c r="BQ240" i="1"/>
  <c r="BM240" i="1"/>
  <c r="BI240" i="1"/>
  <c r="BA240" i="1"/>
  <c r="AW240" i="1"/>
  <c r="AS240" i="1"/>
  <c r="AO240" i="1"/>
  <c r="CI240" i="1"/>
  <c r="CA240" i="1"/>
  <c r="BS240" i="1"/>
  <c r="BK240" i="1"/>
  <c r="AQ240" i="1"/>
  <c r="CE240" i="1"/>
  <c r="BO240" i="1"/>
  <c r="AM240" i="1"/>
  <c r="BW240" i="1"/>
  <c r="CM240" i="1"/>
  <c r="BG240" i="1"/>
  <c r="BC240" i="1"/>
  <c r="AU240" i="1"/>
  <c r="AK241" i="1"/>
  <c r="CO241" i="1"/>
  <c r="CK241" i="1"/>
  <c r="CG241" i="1"/>
  <c r="CC241" i="1"/>
  <c r="BY241" i="1"/>
  <c r="BU241" i="1"/>
  <c r="BQ241" i="1"/>
  <c r="BM241" i="1"/>
  <c r="BI241" i="1"/>
  <c r="BE241" i="1"/>
  <c r="BA241" i="1"/>
  <c r="AW241" i="1"/>
  <c r="AS241" i="1"/>
  <c r="AO241" i="1"/>
  <c r="CI241" i="1"/>
  <c r="CA241" i="1"/>
  <c r="BS241" i="1"/>
  <c r="BK241" i="1"/>
  <c r="BC241" i="1"/>
  <c r="AU241" i="1"/>
  <c r="AM241" i="1"/>
  <c r="CM241" i="1"/>
  <c r="BW241" i="1"/>
  <c r="BG241" i="1"/>
  <c r="AQ241" i="1"/>
  <c r="CE241" i="1"/>
  <c r="AY241" i="1"/>
  <c r="BO241" i="1"/>
  <c r="AK242" i="1"/>
  <c r="CO242" i="1"/>
  <c r="CK242" i="1"/>
  <c r="CG242" i="1"/>
  <c r="CC242" i="1"/>
  <c r="BY242" i="1"/>
  <c r="BU242" i="1"/>
  <c r="BQ242" i="1"/>
  <c r="BM242" i="1"/>
  <c r="BI242" i="1"/>
  <c r="BA242" i="1"/>
  <c r="AW242" i="1"/>
  <c r="AS242" i="1"/>
  <c r="AO242" i="1"/>
  <c r="CM242" i="1"/>
  <c r="CE242" i="1"/>
  <c r="BW242" i="1"/>
  <c r="BO242" i="1"/>
  <c r="BG242" i="1"/>
  <c r="BC242" i="1"/>
  <c r="AU242" i="1"/>
  <c r="AM242" i="1"/>
  <c r="CA242" i="1"/>
  <c r="BK242" i="1"/>
  <c r="BS242" i="1"/>
  <c r="CI242" i="1"/>
  <c r="AQ242" i="1"/>
  <c r="AK243" i="1"/>
  <c r="CO243" i="1"/>
  <c r="CK243" i="1"/>
  <c r="CG243" i="1"/>
  <c r="CC243" i="1"/>
  <c r="BY243" i="1"/>
  <c r="BU243" i="1"/>
  <c r="BQ243" i="1"/>
  <c r="BM243" i="1"/>
  <c r="BI243" i="1"/>
  <c r="BE243" i="1"/>
  <c r="BA243" i="1"/>
  <c r="AW243" i="1"/>
  <c r="AS243" i="1"/>
  <c r="AO243" i="1"/>
  <c r="CM243" i="1"/>
  <c r="CE243" i="1"/>
  <c r="BW243" i="1"/>
  <c r="BO243" i="1"/>
  <c r="BG243" i="1"/>
  <c r="AY243" i="1"/>
  <c r="AQ243" i="1"/>
  <c r="CA243" i="1"/>
  <c r="BK243" i="1"/>
  <c r="CI243" i="1"/>
  <c r="BS243" i="1"/>
  <c r="BC243" i="1"/>
  <c r="AM243" i="1"/>
  <c r="AU243" i="1"/>
  <c r="AK245" i="1"/>
  <c r="CO245" i="1"/>
  <c r="CK245" i="1"/>
  <c r="CG245" i="1"/>
  <c r="CC245" i="1"/>
  <c r="BY245" i="1"/>
  <c r="BU245" i="1"/>
  <c r="BQ245" i="1"/>
  <c r="BM245" i="1"/>
  <c r="BI245" i="1"/>
  <c r="BA245" i="1"/>
  <c r="AW245" i="1"/>
  <c r="AS245" i="1"/>
  <c r="AO245" i="1"/>
  <c r="CI245" i="1"/>
  <c r="CA245" i="1"/>
  <c r="BS245" i="1"/>
  <c r="BK245" i="1"/>
  <c r="AQ245" i="1"/>
  <c r="CE245" i="1"/>
  <c r="BO245" i="1"/>
  <c r="AM245" i="1"/>
  <c r="CM245" i="1"/>
  <c r="BW245" i="1"/>
  <c r="BG245" i="1"/>
  <c r="BC245" i="1"/>
  <c r="AU245" i="1"/>
  <c r="AK246" i="1"/>
  <c r="CO246" i="1"/>
  <c r="CK246" i="1"/>
  <c r="CG246" i="1"/>
  <c r="CC246" i="1"/>
  <c r="BY246" i="1"/>
  <c r="BU246" i="1"/>
  <c r="BQ246" i="1"/>
  <c r="BM246" i="1"/>
  <c r="BI246" i="1"/>
  <c r="BE246" i="1"/>
  <c r="BA246" i="1"/>
  <c r="AW246" i="1"/>
  <c r="AS246" i="1"/>
  <c r="AO246" i="1"/>
  <c r="CI246" i="1"/>
  <c r="CA246" i="1"/>
  <c r="BS246" i="1"/>
  <c r="BK246" i="1"/>
  <c r="BC246" i="1"/>
  <c r="AU246" i="1"/>
  <c r="AM246" i="1"/>
  <c r="CM246" i="1"/>
  <c r="BW246" i="1"/>
  <c r="BG246" i="1"/>
  <c r="AQ246" i="1"/>
  <c r="CE246" i="1"/>
  <c r="BO246" i="1"/>
  <c r="AY246" i="1"/>
  <c r="AK247" i="1"/>
  <c r="CO247" i="1"/>
  <c r="CK247" i="1"/>
  <c r="CG247" i="1"/>
  <c r="CC247" i="1"/>
  <c r="BY247" i="1"/>
  <c r="BU247" i="1"/>
  <c r="BQ247" i="1"/>
  <c r="BM247" i="1"/>
  <c r="BI247" i="1"/>
  <c r="BA247" i="1"/>
  <c r="AW247" i="1"/>
  <c r="AS247" i="1"/>
  <c r="AO247" i="1"/>
  <c r="CM247" i="1"/>
  <c r="CE247" i="1"/>
  <c r="BW247" i="1"/>
  <c r="BO247" i="1"/>
  <c r="BG247" i="1"/>
  <c r="BC247" i="1"/>
  <c r="AU247" i="1"/>
  <c r="AM247" i="1"/>
  <c r="CA247" i="1"/>
  <c r="BK247" i="1"/>
  <c r="CI247" i="1"/>
  <c r="BS247" i="1"/>
  <c r="AQ247" i="1"/>
  <c r="AK248" i="1"/>
  <c r="CO248" i="1"/>
  <c r="CK248" i="1"/>
  <c r="CG248" i="1"/>
  <c r="CC248" i="1"/>
  <c r="BY248" i="1"/>
  <c r="BU248" i="1"/>
  <c r="BQ248" i="1"/>
  <c r="BM248" i="1"/>
  <c r="BI248" i="1"/>
  <c r="BE248" i="1"/>
  <c r="BA248" i="1"/>
  <c r="AW248" i="1"/>
  <c r="AS248" i="1"/>
  <c r="AO248" i="1"/>
  <c r="CM248" i="1"/>
  <c r="CE248" i="1"/>
  <c r="BW248" i="1"/>
  <c r="BO248" i="1"/>
  <c r="BG248" i="1"/>
  <c r="AY248" i="1"/>
  <c r="AQ248" i="1"/>
  <c r="CI248" i="1"/>
  <c r="BS248" i="1"/>
  <c r="BC248" i="1"/>
  <c r="AM248" i="1"/>
  <c r="CA248" i="1"/>
  <c r="BK248" i="1"/>
  <c r="AU248" i="1"/>
  <c r="AK249" i="1"/>
  <c r="CO249" i="1"/>
  <c r="CK249" i="1"/>
  <c r="CG249" i="1"/>
  <c r="CC249" i="1"/>
  <c r="BY249" i="1"/>
  <c r="BU249" i="1"/>
  <c r="BQ249" i="1"/>
  <c r="BM249" i="1"/>
  <c r="BI249" i="1"/>
  <c r="BA249" i="1"/>
  <c r="AW249" i="1"/>
  <c r="AS249" i="1"/>
  <c r="AO249" i="1"/>
  <c r="CI249" i="1"/>
  <c r="CA249" i="1"/>
  <c r="BS249" i="1"/>
  <c r="BK249" i="1"/>
  <c r="AQ249" i="1"/>
  <c r="CM249" i="1"/>
  <c r="BW249" i="1"/>
  <c r="BG249" i="1"/>
  <c r="BC249" i="1"/>
  <c r="AU249" i="1"/>
  <c r="CE249" i="1"/>
  <c r="BO249" i="1"/>
  <c r="AM249" i="1"/>
  <c r="AK250" i="1"/>
  <c r="CO250" i="1"/>
  <c r="CK250" i="1"/>
  <c r="CG250" i="1"/>
  <c r="CC250" i="1"/>
  <c r="BY250" i="1"/>
  <c r="BU250" i="1"/>
  <c r="BQ250" i="1"/>
  <c r="BM250" i="1"/>
  <c r="BI250" i="1"/>
  <c r="BE250" i="1"/>
  <c r="BA250" i="1"/>
  <c r="AW250" i="1"/>
  <c r="AS250" i="1"/>
  <c r="AO250" i="1"/>
  <c r="CI250" i="1"/>
  <c r="CA250" i="1"/>
  <c r="BS250" i="1"/>
  <c r="BK250" i="1"/>
  <c r="BC250" i="1"/>
  <c r="AU250" i="1"/>
  <c r="AM250" i="1"/>
  <c r="CE250" i="1"/>
  <c r="BO250" i="1"/>
  <c r="AY250" i="1"/>
  <c r="CM250" i="1"/>
  <c r="BW250" i="1"/>
  <c r="BG250" i="1"/>
  <c r="AQ250" i="1"/>
  <c r="AK251" i="1"/>
  <c r="CO251" i="1"/>
  <c r="CK251" i="1"/>
  <c r="CG251" i="1"/>
  <c r="CC251" i="1"/>
  <c r="BY251" i="1"/>
  <c r="BU251" i="1"/>
  <c r="BQ251" i="1"/>
  <c r="BM251" i="1"/>
  <c r="BI251" i="1"/>
  <c r="BA251" i="1"/>
  <c r="AW251" i="1"/>
  <c r="AS251" i="1"/>
  <c r="AO251" i="1"/>
  <c r="CM251" i="1"/>
  <c r="CE251" i="1"/>
  <c r="BW251" i="1"/>
  <c r="BO251" i="1"/>
  <c r="BG251" i="1"/>
  <c r="BC251" i="1"/>
  <c r="AU251" i="1"/>
  <c r="AM251" i="1"/>
  <c r="CI251" i="1"/>
  <c r="BS251" i="1"/>
  <c r="AQ251" i="1"/>
  <c r="CA251" i="1"/>
  <c r="BK251" i="1"/>
  <c r="AK252" i="1"/>
  <c r="CO252" i="1"/>
  <c r="CK252" i="1"/>
  <c r="CG252" i="1"/>
  <c r="CC252" i="1"/>
  <c r="BY252" i="1"/>
  <c r="BU252" i="1"/>
  <c r="BQ252" i="1"/>
  <c r="BM252" i="1"/>
  <c r="BI252" i="1"/>
  <c r="BE252" i="1"/>
  <c r="BA252" i="1"/>
  <c r="AW252" i="1"/>
  <c r="AS252" i="1"/>
  <c r="AO252" i="1"/>
  <c r="CM252" i="1"/>
  <c r="CE252" i="1"/>
  <c r="BW252" i="1"/>
  <c r="BO252" i="1"/>
  <c r="BG252" i="1"/>
  <c r="AY252" i="1"/>
  <c r="AQ252" i="1"/>
  <c r="CA252" i="1"/>
  <c r="BK252" i="1"/>
  <c r="AU252" i="1"/>
  <c r="CI252" i="1"/>
  <c r="BS252" i="1"/>
  <c r="BC252" i="1"/>
  <c r="AM252" i="1"/>
  <c r="AK253" i="1"/>
  <c r="CO253" i="1"/>
  <c r="CK253" i="1"/>
  <c r="CG253" i="1"/>
  <c r="CC253" i="1"/>
  <c r="BY253" i="1"/>
  <c r="BU253" i="1"/>
  <c r="BQ253" i="1"/>
  <c r="BM253" i="1"/>
  <c r="BI253" i="1"/>
  <c r="BA253" i="1"/>
  <c r="AW253" i="1"/>
  <c r="AS253" i="1"/>
  <c r="AO253" i="1"/>
  <c r="CI253" i="1"/>
  <c r="CA253" i="1"/>
  <c r="BS253" i="1"/>
  <c r="BK253" i="1"/>
  <c r="AQ253" i="1"/>
  <c r="CE253" i="1"/>
  <c r="BO253" i="1"/>
  <c r="AM253" i="1"/>
  <c r="CM253" i="1"/>
  <c r="BW253" i="1"/>
  <c r="BG253" i="1"/>
  <c r="BC253" i="1"/>
  <c r="AU253" i="1"/>
  <c r="AK254" i="1"/>
  <c r="CO254" i="1"/>
  <c r="CK254" i="1"/>
  <c r="CG254" i="1"/>
  <c r="CC254" i="1"/>
  <c r="BY254" i="1"/>
  <c r="BU254" i="1"/>
  <c r="BQ254" i="1"/>
  <c r="BM254" i="1"/>
  <c r="BI254" i="1"/>
  <c r="BE254" i="1"/>
  <c r="BA254" i="1"/>
  <c r="AW254" i="1"/>
  <c r="AS254" i="1"/>
  <c r="AO254" i="1"/>
  <c r="CI254" i="1"/>
  <c r="CA254" i="1"/>
  <c r="BS254" i="1"/>
  <c r="BK254" i="1"/>
  <c r="BC254" i="1"/>
  <c r="AU254" i="1"/>
  <c r="AM254" i="1"/>
  <c r="CM254" i="1"/>
  <c r="BW254" i="1"/>
  <c r="BG254" i="1"/>
  <c r="AQ254" i="1"/>
  <c r="CE254" i="1"/>
  <c r="BO254" i="1"/>
  <c r="AY254" i="1"/>
  <c r="AK256" i="1"/>
  <c r="CO256" i="1"/>
  <c r="CK256" i="1"/>
  <c r="CG256" i="1"/>
  <c r="CC256" i="1"/>
  <c r="BY256" i="1"/>
  <c r="BU256" i="1"/>
  <c r="BQ256" i="1"/>
  <c r="BM256" i="1"/>
  <c r="BI256" i="1"/>
  <c r="BA256" i="1"/>
  <c r="AW256" i="1"/>
  <c r="AS256" i="1"/>
  <c r="AO256" i="1"/>
  <c r="CM256" i="1"/>
  <c r="CE256" i="1"/>
  <c r="BW256" i="1"/>
  <c r="BO256" i="1"/>
  <c r="BG256" i="1"/>
  <c r="BC256" i="1"/>
  <c r="AU256" i="1"/>
  <c r="AM256" i="1"/>
  <c r="CA256" i="1"/>
  <c r="BK256" i="1"/>
  <c r="CI256" i="1"/>
  <c r="BS256" i="1"/>
  <c r="AQ256" i="1"/>
  <c r="AK257" i="1"/>
  <c r="CO257" i="1"/>
  <c r="CK257" i="1"/>
  <c r="CG257" i="1"/>
  <c r="CC257" i="1"/>
  <c r="BY257" i="1"/>
  <c r="BU257" i="1"/>
  <c r="BQ257" i="1"/>
  <c r="BM257" i="1"/>
  <c r="BI257" i="1"/>
  <c r="BE257" i="1"/>
  <c r="BA257" i="1"/>
  <c r="AW257" i="1"/>
  <c r="AS257" i="1"/>
  <c r="AO257" i="1"/>
  <c r="CM257" i="1"/>
  <c r="CE257" i="1"/>
  <c r="BW257" i="1"/>
  <c r="BO257" i="1"/>
  <c r="BG257" i="1"/>
  <c r="AY257" i="1"/>
  <c r="AQ257" i="1"/>
  <c r="CI257" i="1"/>
  <c r="BS257" i="1"/>
  <c r="BC257" i="1"/>
  <c r="AM257" i="1"/>
  <c r="CA257" i="1"/>
  <c r="BK257" i="1"/>
  <c r="AU257" i="1"/>
  <c r="AK258" i="1"/>
  <c r="CO258" i="1"/>
  <c r="CK258" i="1"/>
  <c r="CG258" i="1"/>
  <c r="CC258" i="1"/>
  <c r="BY258" i="1"/>
  <c r="BU258" i="1"/>
  <c r="BQ258" i="1"/>
  <c r="BM258" i="1"/>
  <c r="BI258" i="1"/>
  <c r="BA258" i="1"/>
  <c r="AW258" i="1"/>
  <c r="AS258" i="1"/>
  <c r="AO258" i="1"/>
  <c r="CI258" i="1"/>
  <c r="CA258" i="1"/>
  <c r="BS258" i="1"/>
  <c r="BK258" i="1"/>
  <c r="AQ258" i="1"/>
  <c r="CM258" i="1"/>
  <c r="BW258" i="1"/>
  <c r="BG258" i="1"/>
  <c r="BC258" i="1"/>
  <c r="AU258" i="1"/>
  <c r="CE258" i="1"/>
  <c r="BO258" i="1"/>
  <c r="AM258" i="1"/>
  <c r="AK259" i="1"/>
  <c r="CO259" i="1"/>
  <c r="CK259" i="1"/>
  <c r="CG259" i="1"/>
  <c r="CC259" i="1"/>
  <c r="BY259" i="1"/>
  <c r="BU259" i="1"/>
  <c r="BQ259" i="1"/>
  <c r="BM259" i="1"/>
  <c r="BI259" i="1"/>
  <c r="BE259" i="1"/>
  <c r="BA259" i="1"/>
  <c r="AW259" i="1"/>
  <c r="AS259" i="1"/>
  <c r="AO259" i="1"/>
  <c r="CI259" i="1"/>
  <c r="CA259" i="1"/>
  <c r="BS259" i="1"/>
  <c r="BK259" i="1"/>
  <c r="BC259" i="1"/>
  <c r="AU259" i="1"/>
  <c r="AM259" i="1"/>
  <c r="CE259" i="1"/>
  <c r="BO259" i="1"/>
  <c r="AY259" i="1"/>
  <c r="CM259" i="1"/>
  <c r="BW259" i="1"/>
  <c r="BG259" i="1"/>
  <c r="AQ259" i="1"/>
  <c r="AK260" i="1"/>
  <c r="CO260" i="1"/>
  <c r="CK260" i="1"/>
  <c r="CG260" i="1"/>
  <c r="CC260" i="1"/>
  <c r="BY260" i="1"/>
  <c r="BU260" i="1"/>
  <c r="BQ260" i="1"/>
  <c r="BM260" i="1"/>
  <c r="BI260" i="1"/>
  <c r="BA260" i="1"/>
  <c r="AW260" i="1"/>
  <c r="AS260" i="1"/>
  <c r="AO260" i="1"/>
  <c r="CM260" i="1"/>
  <c r="CE260" i="1"/>
  <c r="BW260" i="1"/>
  <c r="BO260" i="1"/>
  <c r="BG260" i="1"/>
  <c r="BC260" i="1"/>
  <c r="AU260" i="1"/>
  <c r="AM260" i="1"/>
  <c r="CI260" i="1"/>
  <c r="BS260" i="1"/>
  <c r="AQ260" i="1"/>
  <c r="CA260" i="1"/>
  <c r="BK260" i="1"/>
  <c r="AK261" i="1"/>
  <c r="CO261" i="1"/>
  <c r="CK261" i="1"/>
  <c r="CG261" i="1"/>
  <c r="CC261" i="1"/>
  <c r="BY261" i="1"/>
  <c r="BU261" i="1"/>
  <c r="BQ261" i="1"/>
  <c r="BM261" i="1"/>
  <c r="BI261" i="1"/>
  <c r="BE261" i="1"/>
  <c r="BA261" i="1"/>
  <c r="AW261" i="1"/>
  <c r="AS261" i="1"/>
  <c r="AO261" i="1"/>
  <c r="CM261" i="1"/>
  <c r="CE261" i="1"/>
  <c r="BW261" i="1"/>
  <c r="BO261" i="1"/>
  <c r="BG261" i="1"/>
  <c r="AY261" i="1"/>
  <c r="AQ261" i="1"/>
  <c r="CA261" i="1"/>
  <c r="BK261" i="1"/>
  <c r="AU261" i="1"/>
  <c r="CI261" i="1"/>
  <c r="BS261" i="1"/>
  <c r="BC261" i="1"/>
  <c r="AM261" i="1"/>
  <c r="AK262" i="1"/>
  <c r="CO262" i="1"/>
  <c r="CK262" i="1"/>
  <c r="CG262" i="1"/>
  <c r="CC262" i="1"/>
  <c r="BY262" i="1"/>
  <c r="BU262" i="1"/>
  <c r="BQ262" i="1"/>
  <c r="BM262" i="1"/>
  <c r="BI262" i="1"/>
  <c r="BA262" i="1"/>
  <c r="AW262" i="1"/>
  <c r="AS262" i="1"/>
  <c r="AO262" i="1"/>
  <c r="CI262" i="1"/>
  <c r="CA262" i="1"/>
  <c r="BS262" i="1"/>
  <c r="BK262" i="1"/>
  <c r="AQ262" i="1"/>
  <c r="CE262" i="1"/>
  <c r="BO262" i="1"/>
  <c r="AM262" i="1"/>
  <c r="CM262" i="1"/>
  <c r="BW262" i="1"/>
  <c r="BG262" i="1"/>
  <c r="BC262" i="1"/>
  <c r="AU262" i="1"/>
  <c r="AK263" i="1"/>
  <c r="CO263" i="1"/>
  <c r="CK263" i="1"/>
  <c r="CG263" i="1"/>
  <c r="CC263" i="1"/>
  <c r="BY263" i="1"/>
  <c r="BU263" i="1"/>
  <c r="BQ263" i="1"/>
  <c r="BM263" i="1"/>
  <c r="BI263" i="1"/>
  <c r="CI263" i="1"/>
  <c r="CA263" i="1"/>
  <c r="BS263" i="1"/>
  <c r="BK263" i="1"/>
  <c r="BE263" i="1"/>
  <c r="BA263" i="1"/>
  <c r="AW263" i="1"/>
  <c r="AS263" i="1"/>
  <c r="AO263" i="1"/>
  <c r="CE263" i="1"/>
  <c r="BO263" i="1"/>
  <c r="BC263" i="1"/>
  <c r="AU263" i="1"/>
  <c r="AM263" i="1"/>
  <c r="CM263" i="1"/>
  <c r="BG263" i="1"/>
  <c r="AQ263" i="1"/>
  <c r="BW263" i="1"/>
  <c r="AY263" i="1"/>
  <c r="AK264" i="1"/>
  <c r="CO264" i="1"/>
  <c r="CK264" i="1"/>
  <c r="CG264" i="1"/>
  <c r="CC264" i="1"/>
  <c r="BY264" i="1"/>
  <c r="BU264" i="1"/>
  <c r="BQ264" i="1"/>
  <c r="BM264" i="1"/>
  <c r="BI264" i="1"/>
  <c r="BA264" i="1"/>
  <c r="AW264" i="1"/>
  <c r="AS264" i="1"/>
  <c r="AO264" i="1"/>
  <c r="CM264" i="1"/>
  <c r="CE264" i="1"/>
  <c r="BW264" i="1"/>
  <c r="BO264" i="1"/>
  <c r="BG264" i="1"/>
  <c r="BC264" i="1"/>
  <c r="AU264" i="1"/>
  <c r="AM264" i="1"/>
  <c r="CI264" i="1"/>
  <c r="BS264" i="1"/>
  <c r="AQ264" i="1"/>
  <c r="CA264" i="1"/>
  <c r="BK264" i="1"/>
  <c r="AK265" i="1"/>
  <c r="CO265" i="1"/>
  <c r="CK265" i="1"/>
  <c r="CG265" i="1"/>
  <c r="CC265" i="1"/>
  <c r="BY265" i="1"/>
  <c r="BU265" i="1"/>
  <c r="BQ265" i="1"/>
  <c r="BM265" i="1"/>
  <c r="BI265" i="1"/>
  <c r="BE265" i="1"/>
  <c r="BA265" i="1"/>
  <c r="AW265" i="1"/>
  <c r="AS265" i="1"/>
  <c r="AO265" i="1"/>
  <c r="CM265" i="1"/>
  <c r="CE265" i="1"/>
  <c r="BW265" i="1"/>
  <c r="BO265" i="1"/>
  <c r="BG265" i="1"/>
  <c r="AY265" i="1"/>
  <c r="AQ265" i="1"/>
  <c r="CA265" i="1"/>
  <c r="BK265" i="1"/>
  <c r="AU265" i="1"/>
  <c r="CI265" i="1"/>
  <c r="BC265" i="1"/>
  <c r="BS265" i="1"/>
  <c r="AM265" i="1"/>
  <c r="AK267" i="1"/>
  <c r="CO267" i="1"/>
  <c r="CK267" i="1"/>
  <c r="CG267" i="1"/>
  <c r="CC267" i="1"/>
  <c r="BY267" i="1"/>
  <c r="BU267" i="1"/>
  <c r="BQ267" i="1"/>
  <c r="BM267" i="1"/>
  <c r="BI267" i="1"/>
  <c r="BA267" i="1"/>
  <c r="AW267" i="1"/>
  <c r="AS267" i="1"/>
  <c r="AO267" i="1"/>
  <c r="CI267" i="1"/>
  <c r="CA267" i="1"/>
  <c r="BS267" i="1"/>
  <c r="BK267" i="1"/>
  <c r="AQ267" i="1"/>
  <c r="CE267" i="1"/>
  <c r="BO267" i="1"/>
  <c r="AM267" i="1"/>
  <c r="BW267" i="1"/>
  <c r="CM267" i="1"/>
  <c r="BG267" i="1"/>
  <c r="BC267" i="1"/>
  <c r="AU267" i="1"/>
  <c r="AK268" i="1"/>
  <c r="CO268" i="1"/>
  <c r="CK268" i="1"/>
  <c r="CG268" i="1"/>
  <c r="CC268" i="1"/>
  <c r="BY268" i="1"/>
  <c r="BU268" i="1"/>
  <c r="BQ268" i="1"/>
  <c r="BM268" i="1"/>
  <c r="BI268" i="1"/>
  <c r="BE268" i="1"/>
  <c r="BA268" i="1"/>
  <c r="AW268" i="1"/>
  <c r="AS268" i="1"/>
  <c r="AO268" i="1"/>
  <c r="CI268" i="1"/>
  <c r="CA268" i="1"/>
  <c r="BS268" i="1"/>
  <c r="BK268" i="1"/>
  <c r="BC268" i="1"/>
  <c r="AU268" i="1"/>
  <c r="AM268" i="1"/>
  <c r="CM268" i="1"/>
  <c r="BW268" i="1"/>
  <c r="BG268" i="1"/>
  <c r="AQ268" i="1"/>
  <c r="CE268" i="1"/>
  <c r="AY268" i="1"/>
  <c r="BO268" i="1"/>
  <c r="AK269" i="1"/>
  <c r="CO269" i="1"/>
  <c r="CK269" i="1"/>
  <c r="CG269" i="1"/>
  <c r="CC269" i="1"/>
  <c r="BY269" i="1"/>
  <c r="BU269" i="1"/>
  <c r="BQ269" i="1"/>
  <c r="BM269" i="1"/>
  <c r="BI269" i="1"/>
  <c r="BA269" i="1"/>
  <c r="AW269" i="1"/>
  <c r="AS269" i="1"/>
  <c r="AO269" i="1"/>
  <c r="CM269" i="1"/>
  <c r="CE269" i="1"/>
  <c r="BW269" i="1"/>
  <c r="BO269" i="1"/>
  <c r="BG269" i="1"/>
  <c r="BC269" i="1"/>
  <c r="AU269" i="1"/>
  <c r="AM269" i="1"/>
  <c r="CA269" i="1"/>
  <c r="BK269" i="1"/>
  <c r="BS269" i="1"/>
  <c r="CI269" i="1"/>
  <c r="AQ269" i="1"/>
  <c r="AK270" i="1"/>
  <c r="CO270" i="1"/>
  <c r="CK270" i="1"/>
  <c r="CG270" i="1"/>
  <c r="CC270" i="1"/>
  <c r="BY270" i="1"/>
  <c r="BU270" i="1"/>
  <c r="BQ270" i="1"/>
  <c r="BM270" i="1"/>
  <c r="BI270" i="1"/>
  <c r="BE270" i="1"/>
  <c r="BA270" i="1"/>
  <c r="AW270" i="1"/>
  <c r="AS270" i="1"/>
  <c r="AO270" i="1"/>
  <c r="CM270" i="1"/>
  <c r="CE270" i="1"/>
  <c r="BW270" i="1"/>
  <c r="BO270" i="1"/>
  <c r="BG270" i="1"/>
  <c r="AY270" i="1"/>
  <c r="AQ270" i="1"/>
  <c r="CI270" i="1"/>
  <c r="BS270" i="1"/>
  <c r="BC270" i="1"/>
  <c r="AM270" i="1"/>
  <c r="CA270" i="1"/>
  <c r="AU270" i="1"/>
  <c r="BK270" i="1"/>
  <c r="AK271" i="1"/>
  <c r="CO271" i="1"/>
  <c r="CK271" i="1"/>
  <c r="CG271" i="1"/>
  <c r="CC271" i="1"/>
  <c r="BY271" i="1"/>
  <c r="BU271" i="1"/>
  <c r="BQ271" i="1"/>
  <c r="BM271" i="1"/>
  <c r="BI271" i="1"/>
  <c r="BA271" i="1"/>
  <c r="AW271" i="1"/>
  <c r="AS271" i="1"/>
  <c r="AO271" i="1"/>
  <c r="CI271" i="1"/>
  <c r="CA271" i="1"/>
  <c r="BS271" i="1"/>
  <c r="BK271" i="1"/>
  <c r="AQ271" i="1"/>
  <c r="CM271" i="1"/>
  <c r="BW271" i="1"/>
  <c r="BG271" i="1"/>
  <c r="BC271" i="1"/>
  <c r="AU271" i="1"/>
  <c r="BO271" i="1"/>
  <c r="CE271" i="1"/>
  <c r="AM271" i="1"/>
  <c r="AK272" i="1"/>
  <c r="CO272" i="1"/>
  <c r="CK272" i="1"/>
  <c r="CG272" i="1"/>
  <c r="CC272" i="1"/>
  <c r="BY272" i="1"/>
  <c r="BU272" i="1"/>
  <c r="BQ272" i="1"/>
  <c r="BM272" i="1"/>
  <c r="BI272" i="1"/>
  <c r="BE272" i="1"/>
  <c r="BA272" i="1"/>
  <c r="AW272" i="1"/>
  <c r="AS272" i="1"/>
  <c r="AO272" i="1"/>
  <c r="CI272" i="1"/>
  <c r="CA272" i="1"/>
  <c r="BS272" i="1"/>
  <c r="BK272" i="1"/>
  <c r="BC272" i="1"/>
  <c r="AU272" i="1"/>
  <c r="AM272" i="1"/>
  <c r="CE272" i="1"/>
  <c r="BO272" i="1"/>
  <c r="AY272" i="1"/>
  <c r="BW272" i="1"/>
  <c r="AQ272" i="1"/>
  <c r="CM272" i="1"/>
  <c r="BG272" i="1"/>
  <c r="AK273" i="1"/>
  <c r="CO273" i="1"/>
  <c r="CK273" i="1"/>
  <c r="CG273" i="1"/>
  <c r="CC273" i="1"/>
  <c r="BY273" i="1"/>
  <c r="BU273" i="1"/>
  <c r="BQ273" i="1"/>
  <c r="BM273" i="1"/>
  <c r="BI273" i="1"/>
  <c r="BA273" i="1"/>
  <c r="AW273" i="1"/>
  <c r="AS273" i="1"/>
  <c r="AO273" i="1"/>
  <c r="CM273" i="1"/>
  <c r="CE273" i="1"/>
  <c r="BW273" i="1"/>
  <c r="BO273" i="1"/>
  <c r="BG273" i="1"/>
  <c r="BC273" i="1"/>
  <c r="AU273" i="1"/>
  <c r="AM273" i="1"/>
  <c r="CI273" i="1"/>
  <c r="BS273" i="1"/>
  <c r="AQ273" i="1"/>
  <c r="BK273" i="1"/>
  <c r="CA273" i="1"/>
  <c r="AK274" i="1"/>
  <c r="CO274" i="1"/>
  <c r="CK274" i="1"/>
  <c r="CG274" i="1"/>
  <c r="CC274" i="1"/>
  <c r="BY274" i="1"/>
  <c r="BU274" i="1"/>
  <c r="BQ274" i="1"/>
  <c r="BM274" i="1"/>
  <c r="BI274" i="1"/>
  <c r="BE274" i="1"/>
  <c r="BA274" i="1"/>
  <c r="AW274" i="1"/>
  <c r="AS274" i="1"/>
  <c r="AO274" i="1"/>
  <c r="CM274" i="1"/>
  <c r="CE274" i="1"/>
  <c r="BW274" i="1"/>
  <c r="BO274" i="1"/>
  <c r="BG274" i="1"/>
  <c r="AY274" i="1"/>
  <c r="AQ274" i="1"/>
  <c r="CA274" i="1"/>
  <c r="BK274" i="1"/>
  <c r="AU274" i="1"/>
  <c r="BS274" i="1"/>
  <c r="AM274" i="1"/>
  <c r="CI274" i="1"/>
  <c r="BC274" i="1"/>
  <c r="AK275" i="1"/>
  <c r="CO275" i="1"/>
  <c r="CK275" i="1"/>
  <c r="CG275" i="1"/>
  <c r="CC275" i="1"/>
  <c r="BY275" i="1"/>
  <c r="BU275" i="1"/>
  <c r="BQ275" i="1"/>
  <c r="BM275" i="1"/>
  <c r="BI275" i="1"/>
  <c r="BA275" i="1"/>
  <c r="AW275" i="1"/>
  <c r="AS275" i="1"/>
  <c r="AO275" i="1"/>
  <c r="CI275" i="1"/>
  <c r="CA275" i="1"/>
  <c r="BS275" i="1"/>
  <c r="BK275" i="1"/>
  <c r="AQ275" i="1"/>
  <c r="CE275" i="1"/>
  <c r="BO275" i="1"/>
  <c r="AM275" i="1"/>
  <c r="CM275" i="1"/>
  <c r="BG275" i="1"/>
  <c r="BC275" i="1"/>
  <c r="AU275" i="1"/>
  <c r="BW275" i="1"/>
  <c r="AK276" i="1"/>
  <c r="CO276" i="1"/>
  <c r="CK276" i="1"/>
  <c r="CG276" i="1"/>
  <c r="CC276" i="1"/>
  <c r="BY276" i="1"/>
  <c r="BU276" i="1"/>
  <c r="BQ276" i="1"/>
  <c r="BM276" i="1"/>
  <c r="BI276" i="1"/>
  <c r="BE276" i="1"/>
  <c r="BA276" i="1"/>
  <c r="AW276" i="1"/>
  <c r="AS276" i="1"/>
  <c r="AO276" i="1"/>
  <c r="CI276" i="1"/>
  <c r="CA276" i="1"/>
  <c r="BS276" i="1"/>
  <c r="BK276" i="1"/>
  <c r="BC276" i="1"/>
  <c r="AU276" i="1"/>
  <c r="AM276" i="1"/>
  <c r="CM276" i="1"/>
  <c r="BW276" i="1"/>
  <c r="BG276" i="1"/>
  <c r="AQ276" i="1"/>
  <c r="BO276" i="1"/>
  <c r="CE276" i="1"/>
  <c r="AY276" i="1"/>
  <c r="AK278" i="1"/>
  <c r="CO278" i="1"/>
  <c r="CK278" i="1"/>
  <c r="CG278" i="1"/>
  <c r="CC278" i="1"/>
  <c r="BY278" i="1"/>
  <c r="BU278" i="1"/>
  <c r="BQ278" i="1"/>
  <c r="BM278" i="1"/>
  <c r="BI278" i="1"/>
  <c r="BA278" i="1"/>
  <c r="AW278" i="1"/>
  <c r="AS278" i="1"/>
  <c r="AO278" i="1"/>
  <c r="CM278" i="1"/>
  <c r="CE278" i="1"/>
  <c r="BW278" i="1"/>
  <c r="BO278" i="1"/>
  <c r="BG278" i="1"/>
  <c r="BC278" i="1"/>
  <c r="AU278" i="1"/>
  <c r="AM278" i="1"/>
  <c r="CA278" i="1"/>
  <c r="BK278" i="1"/>
  <c r="CI278" i="1"/>
  <c r="AQ278" i="1"/>
  <c r="BS278" i="1"/>
  <c r="AK279" i="1"/>
  <c r="CO279" i="1"/>
  <c r="CK279" i="1"/>
  <c r="CG279" i="1"/>
  <c r="CC279" i="1"/>
  <c r="BY279" i="1"/>
  <c r="BU279" i="1"/>
  <c r="BQ279" i="1"/>
  <c r="BM279" i="1"/>
  <c r="BI279" i="1"/>
  <c r="BE279" i="1"/>
  <c r="BA279" i="1"/>
  <c r="AW279" i="1"/>
  <c r="AS279" i="1"/>
  <c r="AO279" i="1"/>
  <c r="CM279" i="1"/>
  <c r="CE279" i="1"/>
  <c r="BW279" i="1"/>
  <c r="BO279" i="1"/>
  <c r="BG279" i="1"/>
  <c r="AY279" i="1"/>
  <c r="AQ279" i="1"/>
  <c r="CI279" i="1"/>
  <c r="BS279" i="1"/>
  <c r="BC279" i="1"/>
  <c r="AM279" i="1"/>
  <c r="CA279" i="1"/>
  <c r="BK279" i="1"/>
  <c r="AU279" i="1"/>
  <c r="AK280" i="1"/>
  <c r="CO280" i="1"/>
  <c r="CK280" i="1"/>
  <c r="CG280" i="1"/>
  <c r="CC280" i="1"/>
  <c r="BY280" i="1"/>
  <c r="BU280" i="1"/>
  <c r="BQ280" i="1"/>
  <c r="BM280" i="1"/>
  <c r="BI280" i="1"/>
  <c r="BA280" i="1"/>
  <c r="AW280" i="1"/>
  <c r="AS280" i="1"/>
  <c r="AO280" i="1"/>
  <c r="CI280" i="1"/>
  <c r="CA280" i="1"/>
  <c r="BS280" i="1"/>
  <c r="BK280" i="1"/>
  <c r="AQ280" i="1"/>
  <c r="CM280" i="1"/>
  <c r="BW280" i="1"/>
  <c r="BG280" i="1"/>
  <c r="BC280" i="1"/>
  <c r="AU280" i="1"/>
  <c r="CE280" i="1"/>
  <c r="BO280" i="1"/>
  <c r="AM280" i="1"/>
  <c r="AK281" i="1"/>
  <c r="CO281" i="1"/>
  <c r="CK281" i="1"/>
  <c r="CG281" i="1"/>
  <c r="CC281" i="1"/>
  <c r="BY281" i="1"/>
  <c r="BU281" i="1"/>
  <c r="BQ281" i="1"/>
  <c r="BM281" i="1"/>
  <c r="BI281" i="1"/>
  <c r="BE281" i="1"/>
  <c r="BA281" i="1"/>
  <c r="AW281" i="1"/>
  <c r="AS281" i="1"/>
  <c r="AO281" i="1"/>
  <c r="CI281" i="1"/>
  <c r="CA281" i="1"/>
  <c r="BS281" i="1"/>
  <c r="BK281" i="1"/>
  <c r="BC281" i="1"/>
  <c r="AU281" i="1"/>
  <c r="AM281" i="1"/>
  <c r="CE281" i="1"/>
  <c r="BO281" i="1"/>
  <c r="AY281" i="1"/>
  <c r="CM281" i="1"/>
  <c r="BW281" i="1"/>
  <c r="BG281" i="1"/>
  <c r="AQ281" i="1"/>
  <c r="AK282" i="1"/>
  <c r="CO282" i="1"/>
  <c r="CK282" i="1"/>
  <c r="CG282" i="1"/>
  <c r="CC282" i="1"/>
  <c r="BY282" i="1"/>
  <c r="BU282" i="1"/>
  <c r="BQ282" i="1"/>
  <c r="BM282" i="1"/>
  <c r="BI282" i="1"/>
  <c r="BA282" i="1"/>
  <c r="AW282" i="1"/>
  <c r="AS282" i="1"/>
  <c r="AO282" i="1"/>
  <c r="CM282" i="1"/>
  <c r="CE282" i="1"/>
  <c r="BW282" i="1"/>
  <c r="BO282" i="1"/>
  <c r="BG282" i="1"/>
  <c r="BC282" i="1"/>
  <c r="AU282" i="1"/>
  <c r="AM282" i="1"/>
  <c r="CI282" i="1"/>
  <c r="BS282" i="1"/>
  <c r="AQ282" i="1"/>
  <c r="CA282" i="1"/>
  <c r="BK282" i="1"/>
  <c r="AK283" i="1"/>
  <c r="CO283" i="1"/>
  <c r="CK283" i="1"/>
  <c r="CG283" i="1"/>
  <c r="CC283" i="1"/>
  <c r="BY283" i="1"/>
  <c r="BU283" i="1"/>
  <c r="BQ283" i="1"/>
  <c r="BM283" i="1"/>
  <c r="BI283" i="1"/>
  <c r="BE283" i="1"/>
  <c r="BA283" i="1"/>
  <c r="AW283" i="1"/>
  <c r="AS283" i="1"/>
  <c r="AO283" i="1"/>
  <c r="CM283" i="1"/>
  <c r="CE283" i="1"/>
  <c r="BW283" i="1"/>
  <c r="BO283" i="1"/>
  <c r="BG283" i="1"/>
  <c r="AY283" i="1"/>
  <c r="AQ283" i="1"/>
  <c r="CA283" i="1"/>
  <c r="BK283" i="1"/>
  <c r="AU283" i="1"/>
  <c r="CI283" i="1"/>
  <c r="BS283" i="1"/>
  <c r="BC283" i="1"/>
  <c r="AM283" i="1"/>
  <c r="AK284" i="1"/>
  <c r="CO284" i="1"/>
  <c r="CK284" i="1"/>
  <c r="CG284" i="1"/>
  <c r="CC284" i="1"/>
  <c r="BY284" i="1"/>
  <c r="BU284" i="1"/>
  <c r="BQ284" i="1"/>
  <c r="BM284" i="1"/>
  <c r="BI284" i="1"/>
  <c r="BA284" i="1"/>
  <c r="AW284" i="1"/>
  <c r="AS284" i="1"/>
  <c r="AO284" i="1"/>
  <c r="CI284" i="1"/>
  <c r="CA284" i="1"/>
  <c r="BS284" i="1"/>
  <c r="BK284" i="1"/>
  <c r="AQ284" i="1"/>
  <c r="CE284" i="1"/>
  <c r="BO284" i="1"/>
  <c r="AM284" i="1"/>
  <c r="CM284" i="1"/>
  <c r="BW284" i="1"/>
  <c r="BG284" i="1"/>
  <c r="BC284" i="1"/>
  <c r="AU284" i="1"/>
  <c r="AK285" i="1"/>
  <c r="CO285" i="1"/>
  <c r="CK285" i="1"/>
  <c r="CG285" i="1"/>
  <c r="CC285" i="1"/>
  <c r="BY285" i="1"/>
  <c r="BU285" i="1"/>
  <c r="BQ285" i="1"/>
  <c r="BM285" i="1"/>
  <c r="BI285" i="1"/>
  <c r="BE285" i="1"/>
  <c r="BA285" i="1"/>
  <c r="AW285" i="1"/>
  <c r="AS285" i="1"/>
  <c r="AO285" i="1"/>
  <c r="CI285" i="1"/>
  <c r="CA285" i="1"/>
  <c r="BS285" i="1"/>
  <c r="BK285" i="1"/>
  <c r="BC285" i="1"/>
  <c r="AU285" i="1"/>
  <c r="AM285" i="1"/>
  <c r="CM285" i="1"/>
  <c r="BW285" i="1"/>
  <c r="BG285" i="1"/>
  <c r="AQ285" i="1"/>
  <c r="CE285" i="1"/>
  <c r="BO285" i="1"/>
  <c r="AY285" i="1"/>
  <c r="AK286" i="1"/>
  <c r="CO286" i="1"/>
  <c r="CK286" i="1"/>
  <c r="CG286" i="1"/>
  <c r="CC286" i="1"/>
  <c r="BY286" i="1"/>
  <c r="BU286" i="1"/>
  <c r="BQ286" i="1"/>
  <c r="BM286" i="1"/>
  <c r="BI286" i="1"/>
  <c r="BA286" i="1"/>
  <c r="AW286" i="1"/>
  <c r="AS286" i="1"/>
  <c r="AO286" i="1"/>
  <c r="CM286" i="1"/>
  <c r="CE286" i="1"/>
  <c r="BW286" i="1"/>
  <c r="BO286" i="1"/>
  <c r="BG286" i="1"/>
  <c r="BC286" i="1"/>
  <c r="AU286" i="1"/>
  <c r="AM286" i="1"/>
  <c r="CA286" i="1"/>
  <c r="BK286" i="1"/>
  <c r="CI286" i="1"/>
  <c r="BS286" i="1"/>
  <c r="AQ286" i="1"/>
  <c r="AK287" i="1"/>
  <c r="CO287" i="1"/>
  <c r="CK287" i="1"/>
  <c r="CG287" i="1"/>
  <c r="CC287" i="1"/>
  <c r="BY287" i="1"/>
  <c r="BU287" i="1"/>
  <c r="BQ287" i="1"/>
  <c r="BM287" i="1"/>
  <c r="BI287" i="1"/>
  <c r="BE287" i="1"/>
  <c r="BA287" i="1"/>
  <c r="AW287" i="1"/>
  <c r="AS287" i="1"/>
  <c r="AO287" i="1"/>
  <c r="CM287" i="1"/>
  <c r="CE287" i="1"/>
  <c r="BW287" i="1"/>
  <c r="BO287" i="1"/>
  <c r="BG287" i="1"/>
  <c r="AY287" i="1"/>
  <c r="AQ287" i="1"/>
  <c r="CI287" i="1"/>
  <c r="BS287" i="1"/>
  <c r="BC287" i="1"/>
  <c r="AM287" i="1"/>
  <c r="CA287" i="1"/>
  <c r="BK287" i="1"/>
  <c r="AU287" i="1"/>
  <c r="AK290" i="1"/>
  <c r="CO290" i="1"/>
  <c r="CK290" i="1"/>
  <c r="CG290" i="1"/>
  <c r="CC290" i="1"/>
  <c r="BY290" i="1"/>
  <c r="BU290" i="1"/>
  <c r="BQ290" i="1"/>
  <c r="BM290" i="1"/>
  <c r="BI290" i="1"/>
  <c r="BA290" i="1"/>
  <c r="AW290" i="1"/>
  <c r="AS290" i="1"/>
  <c r="AO290" i="1"/>
  <c r="CI290" i="1"/>
  <c r="CA290" i="1"/>
  <c r="BS290" i="1"/>
  <c r="BK290" i="1"/>
  <c r="AQ290" i="1"/>
  <c r="CM290" i="1"/>
  <c r="BW290" i="1"/>
  <c r="BG290" i="1"/>
  <c r="BC290" i="1"/>
  <c r="AU290" i="1"/>
  <c r="CE290" i="1"/>
  <c r="BO290" i="1"/>
  <c r="AM290" i="1"/>
  <c r="AK291" i="1"/>
  <c r="CO291" i="1"/>
  <c r="CK291" i="1"/>
  <c r="CG291" i="1"/>
  <c r="CC291" i="1"/>
  <c r="BY291" i="1"/>
  <c r="BU291" i="1"/>
  <c r="BQ291" i="1"/>
  <c r="BM291" i="1"/>
  <c r="BI291" i="1"/>
  <c r="BE291" i="1"/>
  <c r="BA291" i="1"/>
  <c r="AW291" i="1"/>
  <c r="AS291" i="1"/>
  <c r="AO291" i="1"/>
  <c r="CI291" i="1"/>
  <c r="CA291" i="1"/>
  <c r="BS291" i="1"/>
  <c r="BK291" i="1"/>
  <c r="BC291" i="1"/>
  <c r="AU291" i="1"/>
  <c r="AM291" i="1"/>
  <c r="CE291" i="1"/>
  <c r="BO291" i="1"/>
  <c r="AY291" i="1"/>
  <c r="CM291" i="1"/>
  <c r="BW291" i="1"/>
  <c r="BG291" i="1"/>
  <c r="AQ291" i="1"/>
  <c r="AK292" i="1"/>
  <c r="CO292" i="1"/>
  <c r="CK292" i="1"/>
  <c r="CG292" i="1"/>
  <c r="CC292" i="1"/>
  <c r="BY292" i="1"/>
  <c r="BU292" i="1"/>
  <c r="BQ292" i="1"/>
  <c r="BM292" i="1"/>
  <c r="BI292" i="1"/>
  <c r="BA292" i="1"/>
  <c r="AW292" i="1"/>
  <c r="AS292" i="1"/>
  <c r="AO292" i="1"/>
  <c r="CM292" i="1"/>
  <c r="CE292" i="1"/>
  <c r="BW292" i="1"/>
  <c r="BO292" i="1"/>
  <c r="BG292" i="1"/>
  <c r="BC292" i="1"/>
  <c r="AU292" i="1"/>
  <c r="AM292" i="1"/>
  <c r="CI292" i="1"/>
  <c r="BS292" i="1"/>
  <c r="AQ292" i="1"/>
  <c r="CA292" i="1"/>
  <c r="BK292" i="1"/>
  <c r="AK293" i="1"/>
  <c r="CO293" i="1"/>
  <c r="CK293" i="1"/>
  <c r="CG293" i="1"/>
  <c r="CC293" i="1"/>
  <c r="BY293" i="1"/>
  <c r="BU293" i="1"/>
  <c r="BQ293" i="1"/>
  <c r="BM293" i="1"/>
  <c r="BI293" i="1"/>
  <c r="BE293" i="1"/>
  <c r="BA293" i="1"/>
  <c r="AW293" i="1"/>
  <c r="AS293" i="1"/>
  <c r="AO293" i="1"/>
  <c r="CM293" i="1"/>
  <c r="CE293" i="1"/>
  <c r="BW293" i="1"/>
  <c r="BO293" i="1"/>
  <c r="BG293" i="1"/>
  <c r="AY293" i="1"/>
  <c r="AQ293" i="1"/>
  <c r="CA293" i="1"/>
  <c r="BK293" i="1"/>
  <c r="AU293" i="1"/>
  <c r="CI293" i="1"/>
  <c r="BS293" i="1"/>
  <c r="BC293" i="1"/>
  <c r="AM293" i="1"/>
  <c r="AK294" i="1"/>
  <c r="CO294" i="1"/>
  <c r="CK294" i="1"/>
  <c r="CG294" i="1"/>
  <c r="CC294" i="1"/>
  <c r="BY294" i="1"/>
  <c r="BU294" i="1"/>
  <c r="BQ294" i="1"/>
  <c r="BM294" i="1"/>
  <c r="BI294" i="1"/>
  <c r="BA294" i="1"/>
  <c r="AW294" i="1"/>
  <c r="AS294" i="1"/>
  <c r="AO294" i="1"/>
  <c r="CI294" i="1"/>
  <c r="CA294" i="1"/>
  <c r="BS294" i="1"/>
  <c r="BK294" i="1"/>
  <c r="AQ294" i="1"/>
  <c r="CE294" i="1"/>
  <c r="BO294" i="1"/>
  <c r="AM294" i="1"/>
  <c r="CM294" i="1"/>
  <c r="BW294" i="1"/>
  <c r="BG294" i="1"/>
  <c r="BC294" i="1"/>
  <c r="AU294" i="1"/>
  <c r="AK295" i="1"/>
  <c r="CO295" i="1"/>
  <c r="CK295" i="1"/>
  <c r="CG295" i="1"/>
  <c r="CC295" i="1"/>
  <c r="BY295" i="1"/>
  <c r="BU295" i="1"/>
  <c r="BQ295" i="1"/>
  <c r="BM295" i="1"/>
  <c r="BI295" i="1"/>
  <c r="BE295" i="1"/>
  <c r="BA295" i="1"/>
  <c r="AW295" i="1"/>
  <c r="AS295" i="1"/>
  <c r="AO295" i="1"/>
  <c r="CI295" i="1"/>
  <c r="CA295" i="1"/>
  <c r="BS295" i="1"/>
  <c r="BK295" i="1"/>
  <c r="BC295" i="1"/>
  <c r="AU295" i="1"/>
  <c r="AM295" i="1"/>
  <c r="CM295" i="1"/>
  <c r="BW295" i="1"/>
  <c r="BG295" i="1"/>
  <c r="AQ295" i="1"/>
  <c r="CE295" i="1"/>
  <c r="BO295" i="1"/>
  <c r="AY295" i="1"/>
  <c r="AK296" i="1"/>
  <c r="CO296" i="1"/>
  <c r="CK296" i="1"/>
  <c r="CG296" i="1"/>
  <c r="CC296" i="1"/>
  <c r="BY296" i="1"/>
  <c r="BU296" i="1"/>
  <c r="BQ296" i="1"/>
  <c r="BM296" i="1"/>
  <c r="BI296" i="1"/>
  <c r="BA296" i="1"/>
  <c r="AW296" i="1"/>
  <c r="AS296" i="1"/>
  <c r="AO296" i="1"/>
  <c r="CM296" i="1"/>
  <c r="CE296" i="1"/>
  <c r="BW296" i="1"/>
  <c r="BO296" i="1"/>
  <c r="BG296" i="1"/>
  <c r="BC296" i="1"/>
  <c r="AU296" i="1"/>
  <c r="AM296" i="1"/>
  <c r="CA296" i="1"/>
  <c r="BK296" i="1"/>
  <c r="CI296" i="1"/>
  <c r="BS296" i="1"/>
  <c r="AQ296" i="1"/>
  <c r="AK297" i="1"/>
  <c r="CO297" i="1"/>
  <c r="CK297" i="1"/>
  <c r="CG297" i="1"/>
  <c r="CC297" i="1"/>
  <c r="BY297" i="1"/>
  <c r="BU297" i="1"/>
  <c r="BQ297" i="1"/>
  <c r="BM297" i="1"/>
  <c r="BI297" i="1"/>
  <c r="BE297" i="1"/>
  <c r="BA297" i="1"/>
  <c r="AW297" i="1"/>
  <c r="AS297" i="1"/>
  <c r="AO297" i="1"/>
  <c r="CM297" i="1"/>
  <c r="CE297" i="1"/>
  <c r="BW297" i="1"/>
  <c r="BO297" i="1"/>
  <c r="BG297" i="1"/>
  <c r="AY297" i="1"/>
  <c r="AQ297" i="1"/>
  <c r="CI297" i="1"/>
  <c r="BS297" i="1"/>
  <c r="BC297" i="1"/>
  <c r="AM297" i="1"/>
  <c r="CA297" i="1"/>
  <c r="BK297" i="1"/>
  <c r="AU297" i="1"/>
  <c r="AK298" i="1"/>
  <c r="CO298" i="1"/>
  <c r="CK298" i="1"/>
  <c r="CG298" i="1"/>
  <c r="CC298" i="1"/>
  <c r="BY298" i="1"/>
  <c r="BU298" i="1"/>
  <c r="BQ298" i="1"/>
  <c r="BM298" i="1"/>
  <c r="BI298" i="1"/>
  <c r="BA298" i="1"/>
  <c r="AW298" i="1"/>
  <c r="AS298" i="1"/>
  <c r="AO298" i="1"/>
  <c r="CI298" i="1"/>
  <c r="CA298" i="1"/>
  <c r="BS298" i="1"/>
  <c r="BK298" i="1"/>
  <c r="AQ298" i="1"/>
  <c r="CM298" i="1"/>
  <c r="BW298" i="1"/>
  <c r="BG298" i="1"/>
  <c r="BC298" i="1"/>
  <c r="AU298" i="1"/>
  <c r="CE298" i="1"/>
  <c r="BO298" i="1"/>
  <c r="AM298" i="1"/>
  <c r="AK299" i="1"/>
  <c r="CO299" i="1"/>
  <c r="CK299" i="1"/>
  <c r="CG299" i="1"/>
  <c r="CC299" i="1"/>
  <c r="BY299" i="1"/>
  <c r="BU299" i="1"/>
  <c r="BQ299" i="1"/>
  <c r="BM299" i="1"/>
  <c r="BI299" i="1"/>
  <c r="BE299" i="1"/>
  <c r="BA299" i="1"/>
  <c r="AW299" i="1"/>
  <c r="AS299" i="1"/>
  <c r="AO299" i="1"/>
  <c r="CI299" i="1"/>
  <c r="CA299" i="1"/>
  <c r="BS299" i="1"/>
  <c r="BK299" i="1"/>
  <c r="BC299" i="1"/>
  <c r="AU299" i="1"/>
  <c r="AM299" i="1"/>
  <c r="CE299" i="1"/>
  <c r="BO299" i="1"/>
  <c r="AY299" i="1"/>
  <c r="CM299" i="1"/>
  <c r="BW299" i="1"/>
  <c r="BG299" i="1"/>
  <c r="AQ299" i="1"/>
  <c r="AK301" i="1"/>
  <c r="CO301" i="1"/>
  <c r="CK301" i="1"/>
  <c r="CG301" i="1"/>
  <c r="CC301" i="1"/>
  <c r="BY301" i="1"/>
  <c r="BU301" i="1"/>
  <c r="BQ301" i="1"/>
  <c r="BM301" i="1"/>
  <c r="BI301" i="1"/>
  <c r="BA301" i="1"/>
  <c r="AW301" i="1"/>
  <c r="AS301" i="1"/>
  <c r="AO301" i="1"/>
  <c r="CM301" i="1"/>
  <c r="CE301" i="1"/>
  <c r="BW301" i="1"/>
  <c r="BO301" i="1"/>
  <c r="BG301" i="1"/>
  <c r="BC301" i="1"/>
  <c r="AU301" i="1"/>
  <c r="AM301" i="1"/>
  <c r="CI301" i="1"/>
  <c r="BS301" i="1"/>
  <c r="AQ301" i="1"/>
  <c r="CA301" i="1"/>
  <c r="BK301" i="1"/>
  <c r="AK302" i="1"/>
  <c r="CO302" i="1"/>
  <c r="CK302" i="1"/>
  <c r="CG302" i="1"/>
  <c r="CC302" i="1"/>
  <c r="BY302" i="1"/>
  <c r="BU302" i="1"/>
  <c r="BQ302" i="1"/>
  <c r="BM302" i="1"/>
  <c r="BI302" i="1"/>
  <c r="BE302" i="1"/>
  <c r="BA302" i="1"/>
  <c r="AW302" i="1"/>
  <c r="AS302" i="1"/>
  <c r="AO302" i="1"/>
  <c r="CM302" i="1"/>
  <c r="CE302" i="1"/>
  <c r="BW302" i="1"/>
  <c r="BO302" i="1"/>
  <c r="BG302" i="1"/>
  <c r="AY302" i="1"/>
  <c r="AQ302" i="1"/>
  <c r="CA302" i="1"/>
  <c r="BK302" i="1"/>
  <c r="AU302" i="1"/>
  <c r="CI302" i="1"/>
  <c r="BS302" i="1"/>
  <c r="BC302" i="1"/>
  <c r="AM302" i="1"/>
  <c r="AK303" i="1"/>
  <c r="CO303" i="1"/>
  <c r="CK303" i="1"/>
  <c r="CG303" i="1"/>
  <c r="CC303" i="1"/>
  <c r="BY303" i="1"/>
  <c r="BU303" i="1"/>
  <c r="BQ303" i="1"/>
  <c r="BM303" i="1"/>
  <c r="BI303" i="1"/>
  <c r="BA303" i="1"/>
  <c r="AW303" i="1"/>
  <c r="AS303" i="1"/>
  <c r="AO303" i="1"/>
  <c r="CI303" i="1"/>
  <c r="CA303" i="1"/>
  <c r="BS303" i="1"/>
  <c r="BK303" i="1"/>
  <c r="AQ303" i="1"/>
  <c r="CE303" i="1"/>
  <c r="BO303" i="1"/>
  <c r="AM303" i="1"/>
  <c r="CM303" i="1"/>
  <c r="BW303" i="1"/>
  <c r="BG303" i="1"/>
  <c r="BC303" i="1"/>
  <c r="AU303" i="1"/>
  <c r="AK304" i="1"/>
  <c r="CO304" i="1"/>
  <c r="CK304" i="1"/>
  <c r="CG304" i="1"/>
  <c r="CC304" i="1"/>
  <c r="BY304" i="1"/>
  <c r="BU304" i="1"/>
  <c r="BQ304" i="1"/>
  <c r="BM304" i="1"/>
  <c r="BI304" i="1"/>
  <c r="BE304" i="1"/>
  <c r="BA304" i="1"/>
  <c r="AW304" i="1"/>
  <c r="AS304" i="1"/>
  <c r="AO304" i="1"/>
  <c r="CI304" i="1"/>
  <c r="CA304" i="1"/>
  <c r="BS304" i="1"/>
  <c r="BK304" i="1"/>
  <c r="BC304" i="1"/>
  <c r="AU304" i="1"/>
  <c r="AM304" i="1"/>
  <c r="CM304" i="1"/>
  <c r="BW304" i="1"/>
  <c r="BG304" i="1"/>
  <c r="AQ304" i="1"/>
  <c r="CE304" i="1"/>
  <c r="BO304" i="1"/>
  <c r="AY304" i="1"/>
  <c r="AK305" i="1"/>
  <c r="CO305" i="1"/>
  <c r="CK305" i="1"/>
  <c r="CG305" i="1"/>
  <c r="CC305" i="1"/>
  <c r="BY305" i="1"/>
  <c r="BU305" i="1"/>
  <c r="BQ305" i="1"/>
  <c r="BM305" i="1"/>
  <c r="BI305" i="1"/>
  <c r="BA305" i="1"/>
  <c r="AW305" i="1"/>
  <c r="AS305" i="1"/>
  <c r="AO305" i="1"/>
  <c r="CM305" i="1"/>
  <c r="CE305" i="1"/>
  <c r="BW305" i="1"/>
  <c r="BO305" i="1"/>
  <c r="BG305" i="1"/>
  <c r="BC305" i="1"/>
  <c r="AU305" i="1"/>
  <c r="AM305" i="1"/>
  <c r="CA305" i="1"/>
  <c r="BK305" i="1"/>
  <c r="CI305" i="1"/>
  <c r="BS305" i="1"/>
  <c r="AQ305" i="1"/>
  <c r="AK306" i="1"/>
  <c r="CM306" i="1"/>
  <c r="CI306" i="1"/>
  <c r="CE306" i="1"/>
  <c r="CA306" i="1"/>
  <c r="BW306" i="1"/>
  <c r="BS306" i="1"/>
  <c r="BO306" i="1"/>
  <c r="BK306" i="1"/>
  <c r="BG306" i="1"/>
  <c r="BC306" i="1"/>
  <c r="CO306" i="1"/>
  <c r="CG306" i="1"/>
  <c r="BY306" i="1"/>
  <c r="BQ306" i="1"/>
  <c r="BI306" i="1"/>
  <c r="BA306" i="1"/>
  <c r="AW306" i="1"/>
  <c r="AS306" i="1"/>
  <c r="AO306" i="1"/>
  <c r="CC306" i="1"/>
  <c r="BM306" i="1"/>
  <c r="AY306" i="1"/>
  <c r="AQ306" i="1"/>
  <c r="CK306" i="1"/>
  <c r="BE306" i="1"/>
  <c r="AM306" i="1"/>
  <c r="BU306" i="1"/>
  <c r="AU306" i="1"/>
  <c r="AK307" i="1"/>
  <c r="CM307" i="1"/>
  <c r="CI307" i="1"/>
  <c r="CE307" i="1"/>
  <c r="CA307" i="1"/>
  <c r="BW307" i="1"/>
  <c r="BS307" i="1"/>
  <c r="BO307" i="1"/>
  <c r="BK307" i="1"/>
  <c r="BG307" i="1"/>
  <c r="BC307" i="1"/>
  <c r="AU307" i="1"/>
  <c r="AQ307" i="1"/>
  <c r="AM307" i="1"/>
  <c r="CK307" i="1"/>
  <c r="CC307" i="1"/>
  <c r="BU307" i="1"/>
  <c r="BM307" i="1"/>
  <c r="AS307" i="1"/>
  <c r="CG307" i="1"/>
  <c r="BQ307" i="1"/>
  <c r="AO307" i="1"/>
  <c r="BY307" i="1"/>
  <c r="CO307" i="1"/>
  <c r="BI307" i="1"/>
  <c r="BA307" i="1"/>
  <c r="AW307" i="1"/>
  <c r="AK308" i="1"/>
  <c r="CM308" i="1"/>
  <c r="CI308" i="1"/>
  <c r="CE308" i="1"/>
  <c r="CA308" i="1"/>
  <c r="BW308" i="1"/>
  <c r="BS308" i="1"/>
  <c r="BO308" i="1"/>
  <c r="BK308" i="1"/>
  <c r="BG308" i="1"/>
  <c r="BC308" i="1"/>
  <c r="AY308" i="1"/>
  <c r="AU308" i="1"/>
  <c r="AQ308" i="1"/>
  <c r="AM308" i="1"/>
  <c r="CK308" i="1"/>
  <c r="CC308" i="1"/>
  <c r="BU308" i="1"/>
  <c r="BM308" i="1"/>
  <c r="BE308" i="1"/>
  <c r="AW308" i="1"/>
  <c r="AO308" i="1"/>
  <c r="CO308" i="1"/>
  <c r="BY308" i="1"/>
  <c r="BI308" i="1"/>
  <c r="AS308" i="1"/>
  <c r="CG308" i="1"/>
  <c r="BA308" i="1"/>
  <c r="BQ308" i="1"/>
  <c r="AK309" i="1"/>
  <c r="CM309" i="1"/>
  <c r="CI309" i="1"/>
  <c r="CE309" i="1"/>
  <c r="CA309" i="1"/>
  <c r="BW309" i="1"/>
  <c r="BS309" i="1"/>
  <c r="BO309" i="1"/>
  <c r="BK309" i="1"/>
  <c r="BG309" i="1"/>
  <c r="BC309" i="1"/>
  <c r="AU309" i="1"/>
  <c r="AQ309" i="1"/>
  <c r="AM309" i="1"/>
  <c r="CO309" i="1"/>
  <c r="CG309" i="1"/>
  <c r="BY309" i="1"/>
  <c r="BQ309" i="1"/>
  <c r="BI309" i="1"/>
  <c r="BA309" i="1"/>
  <c r="AW309" i="1"/>
  <c r="AO309" i="1"/>
  <c r="CC309" i="1"/>
  <c r="BM309" i="1"/>
  <c r="BU309" i="1"/>
  <c r="CK309" i="1"/>
  <c r="AS309" i="1"/>
  <c r="AK310" i="1"/>
  <c r="CM310" i="1"/>
  <c r="CI310" i="1"/>
  <c r="CE310" i="1"/>
  <c r="CA310" i="1"/>
  <c r="BW310" i="1"/>
  <c r="BS310" i="1"/>
  <c r="BO310" i="1"/>
  <c r="BK310" i="1"/>
  <c r="BG310" i="1"/>
  <c r="BC310" i="1"/>
  <c r="AY310" i="1"/>
  <c r="AU310" i="1"/>
  <c r="AQ310" i="1"/>
  <c r="AM310" i="1"/>
  <c r="CO310" i="1"/>
  <c r="CG310" i="1"/>
  <c r="BY310" i="1"/>
  <c r="BQ310" i="1"/>
  <c r="BI310" i="1"/>
  <c r="BA310" i="1"/>
  <c r="AS310" i="1"/>
  <c r="CK310" i="1"/>
  <c r="BU310" i="1"/>
  <c r="BE310" i="1"/>
  <c r="AO310" i="1"/>
  <c r="CC310" i="1"/>
  <c r="AW310" i="1"/>
  <c r="BM310" i="1"/>
  <c r="AK312" i="1"/>
  <c r="CM312" i="1"/>
  <c r="CI312" i="1"/>
  <c r="CE312" i="1"/>
  <c r="CA312" i="1"/>
  <c r="BW312" i="1"/>
  <c r="BS312" i="1"/>
  <c r="BO312" i="1"/>
  <c r="BK312" i="1"/>
  <c r="BG312" i="1"/>
  <c r="BC312" i="1"/>
  <c r="AU312" i="1"/>
  <c r="AQ312" i="1"/>
  <c r="AM312" i="1"/>
  <c r="CK312" i="1"/>
  <c r="CC312" i="1"/>
  <c r="BU312" i="1"/>
  <c r="BM312" i="1"/>
  <c r="AS312" i="1"/>
  <c r="CO312" i="1"/>
  <c r="BY312" i="1"/>
  <c r="BI312" i="1"/>
  <c r="BA312" i="1"/>
  <c r="AW312" i="1"/>
  <c r="BQ312" i="1"/>
  <c r="CG312" i="1"/>
  <c r="AO312" i="1"/>
  <c r="AK313" i="1"/>
  <c r="CM313" i="1"/>
  <c r="CI313" i="1"/>
  <c r="CE313" i="1"/>
  <c r="CA313" i="1"/>
  <c r="BW313" i="1"/>
  <c r="BS313" i="1"/>
  <c r="BO313" i="1"/>
  <c r="BK313" i="1"/>
  <c r="BG313" i="1"/>
  <c r="BC313" i="1"/>
  <c r="AY313" i="1"/>
  <c r="AU313" i="1"/>
  <c r="AQ313" i="1"/>
  <c r="AM313" i="1"/>
  <c r="CK313" i="1"/>
  <c r="CC313" i="1"/>
  <c r="BU313" i="1"/>
  <c r="BM313" i="1"/>
  <c r="BE313" i="1"/>
  <c r="AW313" i="1"/>
  <c r="AO313" i="1"/>
  <c r="CG313" i="1"/>
  <c r="BQ313" i="1"/>
  <c r="BA313" i="1"/>
  <c r="BY313" i="1"/>
  <c r="AS313" i="1"/>
  <c r="CO313" i="1"/>
  <c r="BI313" i="1"/>
  <c r="AK314" i="1"/>
  <c r="CM314" i="1"/>
  <c r="CI314" i="1"/>
  <c r="CE314" i="1"/>
  <c r="CA314" i="1"/>
  <c r="BW314" i="1"/>
  <c r="BS314" i="1"/>
  <c r="BO314" i="1"/>
  <c r="BK314" i="1"/>
  <c r="BG314" i="1"/>
  <c r="BC314" i="1"/>
  <c r="AU314" i="1"/>
  <c r="AQ314" i="1"/>
  <c r="AM314" i="1"/>
  <c r="CO314" i="1"/>
  <c r="CG314" i="1"/>
  <c r="BY314" i="1"/>
  <c r="BQ314" i="1"/>
  <c r="BI314" i="1"/>
  <c r="BA314" i="1"/>
  <c r="AW314" i="1"/>
  <c r="AO314" i="1"/>
  <c r="CK314" i="1"/>
  <c r="BU314" i="1"/>
  <c r="AS314" i="1"/>
  <c r="BM314" i="1"/>
  <c r="CC314" i="1"/>
  <c r="AK315" i="1"/>
  <c r="CM315" i="1"/>
  <c r="CI315" i="1"/>
  <c r="CE315" i="1"/>
  <c r="CA315" i="1"/>
  <c r="BW315" i="1"/>
  <c r="BS315" i="1"/>
  <c r="BO315" i="1"/>
  <c r="BK315" i="1"/>
  <c r="BG315" i="1"/>
  <c r="BC315" i="1"/>
  <c r="AY315" i="1"/>
  <c r="AU315" i="1"/>
  <c r="AQ315" i="1"/>
  <c r="AM315" i="1"/>
  <c r="CO315" i="1"/>
  <c r="CG315" i="1"/>
  <c r="BY315" i="1"/>
  <c r="BQ315" i="1"/>
  <c r="BI315" i="1"/>
  <c r="BA315" i="1"/>
  <c r="AS315" i="1"/>
  <c r="CC315" i="1"/>
  <c r="BM315" i="1"/>
  <c r="AW315" i="1"/>
  <c r="BU315" i="1"/>
  <c r="AO315" i="1"/>
  <c r="CK315" i="1"/>
  <c r="BE315" i="1"/>
  <c r="AK316" i="1"/>
  <c r="CM316" i="1"/>
  <c r="CI316" i="1"/>
  <c r="CE316" i="1"/>
  <c r="CA316" i="1"/>
  <c r="BW316" i="1"/>
  <c r="BS316" i="1"/>
  <c r="BO316" i="1"/>
  <c r="BK316" i="1"/>
  <c r="BG316" i="1"/>
  <c r="BC316" i="1"/>
  <c r="AU316" i="1"/>
  <c r="AQ316" i="1"/>
  <c r="AM316" i="1"/>
  <c r="CK316" i="1"/>
  <c r="CC316" i="1"/>
  <c r="BU316" i="1"/>
  <c r="BM316" i="1"/>
  <c r="AS316" i="1"/>
  <c r="CG316" i="1"/>
  <c r="BQ316" i="1"/>
  <c r="AO316" i="1"/>
  <c r="CO316" i="1"/>
  <c r="BI316" i="1"/>
  <c r="BA316" i="1"/>
  <c r="AW316" i="1"/>
  <c r="BY316" i="1"/>
  <c r="AK317" i="1"/>
  <c r="CM317" i="1"/>
  <c r="CI317" i="1"/>
  <c r="CE317" i="1"/>
  <c r="CA317" i="1"/>
  <c r="BW317" i="1"/>
  <c r="BS317" i="1"/>
  <c r="BO317" i="1"/>
  <c r="BK317" i="1"/>
  <c r="BG317" i="1"/>
  <c r="BC317" i="1"/>
  <c r="AY317" i="1"/>
  <c r="AU317" i="1"/>
  <c r="AQ317" i="1"/>
  <c r="AM317" i="1"/>
  <c r="CK317" i="1"/>
  <c r="CC317" i="1"/>
  <c r="BU317" i="1"/>
  <c r="BM317" i="1"/>
  <c r="BE317" i="1"/>
  <c r="AW317" i="1"/>
  <c r="AO317" i="1"/>
  <c r="CO317" i="1"/>
  <c r="BY317" i="1"/>
  <c r="BI317" i="1"/>
  <c r="AS317" i="1"/>
  <c r="BQ317" i="1"/>
  <c r="CG317" i="1"/>
  <c r="BA317" i="1"/>
  <c r="AK318" i="1"/>
  <c r="CM318" i="1"/>
  <c r="CI318" i="1"/>
  <c r="CE318" i="1"/>
  <c r="CA318" i="1"/>
  <c r="BW318" i="1"/>
  <c r="BS318" i="1"/>
  <c r="BO318" i="1"/>
  <c r="BK318" i="1"/>
  <c r="BG318" i="1"/>
  <c r="BC318" i="1"/>
  <c r="AU318" i="1"/>
  <c r="AQ318" i="1"/>
  <c r="AM318" i="1"/>
  <c r="CO318" i="1"/>
  <c r="CG318" i="1"/>
  <c r="BY318" i="1"/>
  <c r="BQ318" i="1"/>
  <c r="BI318" i="1"/>
  <c r="BA318" i="1"/>
  <c r="AW318" i="1"/>
  <c r="AO318" i="1"/>
  <c r="CC318" i="1"/>
  <c r="BM318" i="1"/>
  <c r="CK318" i="1"/>
  <c r="AS318" i="1"/>
  <c r="BU318" i="1"/>
  <c r="AK319" i="1"/>
  <c r="CM319" i="1"/>
  <c r="CI319" i="1"/>
  <c r="CE319" i="1"/>
  <c r="CA319" i="1"/>
  <c r="BW319" i="1"/>
  <c r="BS319" i="1"/>
  <c r="BO319" i="1"/>
  <c r="BK319" i="1"/>
  <c r="BG319" i="1"/>
  <c r="BC319" i="1"/>
  <c r="AY319" i="1"/>
  <c r="AU319" i="1"/>
  <c r="AQ319" i="1"/>
  <c r="AM319" i="1"/>
  <c r="CO319" i="1"/>
  <c r="CG319" i="1"/>
  <c r="BY319" i="1"/>
  <c r="BQ319" i="1"/>
  <c r="BI319" i="1"/>
  <c r="BA319" i="1"/>
  <c r="AS319" i="1"/>
  <c r="CK319" i="1"/>
  <c r="BU319" i="1"/>
  <c r="BE319" i="1"/>
  <c r="AO319" i="1"/>
  <c r="BM319" i="1"/>
  <c r="CC319" i="1"/>
  <c r="AW319" i="1"/>
  <c r="AK320" i="1"/>
  <c r="CM320" i="1"/>
  <c r="CI320" i="1"/>
  <c r="CE320" i="1"/>
  <c r="CA320" i="1"/>
  <c r="BW320" i="1"/>
  <c r="BS320" i="1"/>
  <c r="BO320" i="1"/>
  <c r="BK320" i="1"/>
  <c r="BG320" i="1"/>
  <c r="BC320" i="1"/>
  <c r="AU320" i="1"/>
  <c r="AQ320" i="1"/>
  <c r="AM320" i="1"/>
  <c r="CK320" i="1"/>
  <c r="CC320" i="1"/>
  <c r="BU320" i="1"/>
  <c r="BM320" i="1"/>
  <c r="AS320" i="1"/>
  <c r="CO320" i="1"/>
  <c r="BY320" i="1"/>
  <c r="BI320" i="1"/>
  <c r="BA320" i="1"/>
  <c r="AW320" i="1"/>
  <c r="CG320" i="1"/>
  <c r="AO320" i="1"/>
  <c r="BQ320" i="1"/>
  <c r="AK321" i="1"/>
  <c r="CM321" i="1"/>
  <c r="CI321" i="1"/>
  <c r="CE321" i="1"/>
  <c r="CA321" i="1"/>
  <c r="BW321" i="1"/>
  <c r="BS321" i="1"/>
  <c r="BO321" i="1"/>
  <c r="BK321" i="1"/>
  <c r="BG321" i="1"/>
  <c r="BC321" i="1"/>
  <c r="AY321" i="1"/>
  <c r="AU321" i="1"/>
  <c r="AQ321" i="1"/>
  <c r="AM321" i="1"/>
  <c r="CK321" i="1"/>
  <c r="CC321" i="1"/>
  <c r="BU321" i="1"/>
  <c r="BM321" i="1"/>
  <c r="BE321" i="1"/>
  <c r="AW321" i="1"/>
  <c r="AO321" i="1"/>
  <c r="CG321" i="1"/>
  <c r="BQ321" i="1"/>
  <c r="BA321" i="1"/>
  <c r="CO321" i="1"/>
  <c r="BI321" i="1"/>
  <c r="BY321" i="1"/>
  <c r="AS321" i="1"/>
  <c r="AK323" i="1"/>
  <c r="CM323" i="1"/>
  <c r="CI323" i="1"/>
  <c r="CE323" i="1"/>
  <c r="CA323" i="1"/>
  <c r="BW323" i="1"/>
  <c r="BS323" i="1"/>
  <c r="BO323" i="1"/>
  <c r="BK323" i="1"/>
  <c r="BG323" i="1"/>
  <c r="BC323" i="1"/>
  <c r="AU323" i="1"/>
  <c r="AQ323" i="1"/>
  <c r="AM323" i="1"/>
  <c r="CO323" i="1"/>
  <c r="CG323" i="1"/>
  <c r="BY323" i="1"/>
  <c r="BQ323" i="1"/>
  <c r="BI323" i="1"/>
  <c r="BA323" i="1"/>
  <c r="AW323" i="1"/>
  <c r="AO323" i="1"/>
  <c r="CK323" i="1"/>
  <c r="BU323" i="1"/>
  <c r="AS323" i="1"/>
  <c r="CC323" i="1"/>
  <c r="BM323" i="1"/>
  <c r="AK324" i="1"/>
  <c r="CM324" i="1"/>
  <c r="CI324" i="1"/>
  <c r="CE324" i="1"/>
  <c r="CA324" i="1"/>
  <c r="BW324" i="1"/>
  <c r="BS324" i="1"/>
  <c r="BO324" i="1"/>
  <c r="BK324" i="1"/>
  <c r="BG324" i="1"/>
  <c r="BC324" i="1"/>
  <c r="AY324" i="1"/>
  <c r="AU324" i="1"/>
  <c r="AQ324" i="1"/>
  <c r="AM324" i="1"/>
  <c r="CO324" i="1"/>
  <c r="CG324" i="1"/>
  <c r="BY324" i="1"/>
  <c r="BQ324" i="1"/>
  <c r="BI324" i="1"/>
  <c r="BA324" i="1"/>
  <c r="AS324" i="1"/>
  <c r="CC324" i="1"/>
  <c r="BM324" i="1"/>
  <c r="AW324" i="1"/>
  <c r="CK324" i="1"/>
  <c r="BE324" i="1"/>
  <c r="BU324" i="1"/>
  <c r="AO324" i="1"/>
  <c r="AK325" i="1"/>
  <c r="CM325" i="1"/>
  <c r="CI325" i="1"/>
  <c r="CE325" i="1"/>
  <c r="CA325" i="1"/>
  <c r="BW325" i="1"/>
  <c r="BS325" i="1"/>
  <c r="BO325" i="1"/>
  <c r="BK325" i="1"/>
  <c r="BG325" i="1"/>
  <c r="BC325" i="1"/>
  <c r="AU325" i="1"/>
  <c r="AQ325" i="1"/>
  <c r="AM325" i="1"/>
  <c r="CK325" i="1"/>
  <c r="CC325" i="1"/>
  <c r="BU325" i="1"/>
  <c r="BM325" i="1"/>
  <c r="AS325" i="1"/>
  <c r="CG325" i="1"/>
  <c r="BQ325" i="1"/>
  <c r="AO325" i="1"/>
  <c r="BY325" i="1"/>
  <c r="CO325" i="1"/>
  <c r="BI325" i="1"/>
  <c r="BA325" i="1"/>
  <c r="AW325" i="1"/>
  <c r="AK326" i="1"/>
  <c r="CM326" i="1"/>
  <c r="CI326" i="1"/>
  <c r="CE326" i="1"/>
  <c r="CA326" i="1"/>
  <c r="BW326" i="1"/>
  <c r="BS326" i="1"/>
  <c r="BO326" i="1"/>
  <c r="BK326" i="1"/>
  <c r="BG326" i="1"/>
  <c r="BC326" i="1"/>
  <c r="AY326" i="1"/>
  <c r="AU326" i="1"/>
  <c r="AQ326" i="1"/>
  <c r="AM326" i="1"/>
  <c r="CK326" i="1"/>
  <c r="CC326" i="1"/>
  <c r="BU326" i="1"/>
  <c r="BM326" i="1"/>
  <c r="BE326" i="1"/>
  <c r="AW326" i="1"/>
  <c r="AO326" i="1"/>
  <c r="CO326" i="1"/>
  <c r="BY326" i="1"/>
  <c r="BI326" i="1"/>
  <c r="AS326" i="1"/>
  <c r="CG326" i="1"/>
  <c r="BA326" i="1"/>
  <c r="BQ326" i="1"/>
  <c r="AK327" i="1"/>
  <c r="CM327" i="1"/>
  <c r="CI327" i="1"/>
  <c r="CE327" i="1"/>
  <c r="CA327" i="1"/>
  <c r="BW327" i="1"/>
  <c r="BS327" i="1"/>
  <c r="BO327" i="1"/>
  <c r="BK327" i="1"/>
  <c r="CK327" i="1"/>
  <c r="CC327" i="1"/>
  <c r="BU327" i="1"/>
  <c r="BM327" i="1"/>
  <c r="BG327" i="1"/>
  <c r="BC327" i="1"/>
  <c r="AU327" i="1"/>
  <c r="AQ327" i="1"/>
  <c r="AM327" i="1"/>
  <c r="CO327" i="1"/>
  <c r="BY327" i="1"/>
  <c r="BI327" i="1"/>
  <c r="BA327" i="1"/>
  <c r="AW327" i="1"/>
  <c r="AO327" i="1"/>
  <c r="BQ327" i="1"/>
  <c r="CG327" i="1"/>
  <c r="AS327" i="1"/>
  <c r="AK328" i="1"/>
  <c r="CM328" i="1"/>
  <c r="CI328" i="1"/>
  <c r="CE328" i="1"/>
  <c r="CA328" i="1"/>
  <c r="BW328" i="1"/>
  <c r="BS328" i="1"/>
  <c r="BO328" i="1"/>
  <c r="BK328" i="1"/>
  <c r="BG328" i="1"/>
  <c r="BC328" i="1"/>
  <c r="AY328" i="1"/>
  <c r="AU328" i="1"/>
  <c r="AQ328" i="1"/>
  <c r="AM328" i="1"/>
  <c r="CK328" i="1"/>
  <c r="CC328" i="1"/>
  <c r="BU328" i="1"/>
  <c r="BM328" i="1"/>
  <c r="BE328" i="1"/>
  <c r="AW328" i="1"/>
  <c r="AO328" i="1"/>
  <c r="CG328" i="1"/>
  <c r="BQ328" i="1"/>
  <c r="BA328" i="1"/>
  <c r="BY328" i="1"/>
  <c r="AS328" i="1"/>
  <c r="CO328" i="1"/>
  <c r="BI328" i="1"/>
  <c r="AK329" i="1"/>
  <c r="CM329" i="1"/>
  <c r="CI329" i="1"/>
  <c r="CE329" i="1"/>
  <c r="CA329" i="1"/>
  <c r="BW329" i="1"/>
  <c r="BS329" i="1"/>
  <c r="BO329" i="1"/>
  <c r="BK329" i="1"/>
  <c r="BG329" i="1"/>
  <c r="BC329" i="1"/>
  <c r="AU329" i="1"/>
  <c r="AQ329" i="1"/>
  <c r="AM329" i="1"/>
  <c r="CO329" i="1"/>
  <c r="CG329" i="1"/>
  <c r="BY329" i="1"/>
  <c r="BQ329" i="1"/>
  <c r="BI329" i="1"/>
  <c r="BA329" i="1"/>
  <c r="AW329" i="1"/>
  <c r="AO329" i="1"/>
  <c r="CK329" i="1"/>
  <c r="BU329" i="1"/>
  <c r="AS329" i="1"/>
  <c r="BM329" i="1"/>
  <c r="CC329" i="1"/>
  <c r="AK330" i="1"/>
  <c r="CM330" i="1"/>
  <c r="CI330" i="1"/>
  <c r="CE330" i="1"/>
  <c r="CA330" i="1"/>
  <c r="BW330" i="1"/>
  <c r="BS330" i="1"/>
  <c r="BO330" i="1"/>
  <c r="BK330" i="1"/>
  <c r="BG330" i="1"/>
  <c r="BC330" i="1"/>
  <c r="AY330" i="1"/>
  <c r="AU330" i="1"/>
  <c r="AQ330" i="1"/>
  <c r="AM330" i="1"/>
  <c r="CO330" i="1"/>
  <c r="CG330" i="1"/>
  <c r="BY330" i="1"/>
  <c r="BQ330" i="1"/>
  <c r="BI330" i="1"/>
  <c r="BA330" i="1"/>
  <c r="AS330" i="1"/>
  <c r="CC330" i="1"/>
  <c r="BM330" i="1"/>
  <c r="AW330" i="1"/>
  <c r="BU330" i="1"/>
  <c r="AO330" i="1"/>
  <c r="BE330" i="1"/>
  <c r="CK330" i="1"/>
  <c r="AK331" i="1"/>
  <c r="CM331" i="1"/>
  <c r="CI331" i="1"/>
  <c r="CE331" i="1"/>
  <c r="CA331" i="1"/>
  <c r="BW331" i="1"/>
  <c r="BS331" i="1"/>
  <c r="BO331" i="1"/>
  <c r="BK331" i="1"/>
  <c r="BG331" i="1"/>
  <c r="BC331" i="1"/>
  <c r="AU331" i="1"/>
  <c r="AQ331" i="1"/>
  <c r="AM331" i="1"/>
  <c r="CK331" i="1"/>
  <c r="CC331" i="1"/>
  <c r="BU331" i="1"/>
  <c r="BM331" i="1"/>
  <c r="AS331" i="1"/>
  <c r="CG331" i="1"/>
  <c r="BQ331" i="1"/>
  <c r="AO331" i="1"/>
  <c r="CO331" i="1"/>
  <c r="BI331" i="1"/>
  <c r="BA331" i="1"/>
  <c r="AW331" i="1"/>
  <c r="BY331" i="1"/>
  <c r="AK332" i="1"/>
  <c r="CM332" i="1"/>
  <c r="CI332" i="1"/>
  <c r="CE332" i="1"/>
  <c r="CA332" i="1"/>
  <c r="BW332" i="1"/>
  <c r="BS332" i="1"/>
  <c r="BO332" i="1"/>
  <c r="BK332" i="1"/>
  <c r="BG332" i="1"/>
  <c r="BC332" i="1"/>
  <c r="AY332" i="1"/>
  <c r="AU332" i="1"/>
  <c r="AQ332" i="1"/>
  <c r="AM332" i="1"/>
  <c r="CK332" i="1"/>
  <c r="CC332" i="1"/>
  <c r="BU332" i="1"/>
  <c r="BM332" i="1"/>
  <c r="BE332" i="1"/>
  <c r="AW332" i="1"/>
  <c r="AO332" i="1"/>
  <c r="CO332" i="1"/>
  <c r="BY332" i="1"/>
  <c r="BI332" i="1"/>
  <c r="AS332" i="1"/>
  <c r="BQ332" i="1"/>
  <c r="CG332" i="1"/>
  <c r="BA332" i="1"/>
  <c r="AK334" i="1"/>
  <c r="CM334" i="1"/>
  <c r="CI334" i="1"/>
  <c r="CE334" i="1"/>
  <c r="CA334" i="1"/>
  <c r="BW334" i="1"/>
  <c r="BS334" i="1"/>
  <c r="BO334" i="1"/>
  <c r="BK334" i="1"/>
  <c r="BG334" i="1"/>
  <c r="BC334" i="1"/>
  <c r="AU334" i="1"/>
  <c r="AQ334" i="1"/>
  <c r="AM334" i="1"/>
  <c r="CO334" i="1"/>
  <c r="CG334" i="1"/>
  <c r="BY334" i="1"/>
  <c r="BQ334" i="1"/>
  <c r="BI334" i="1"/>
  <c r="BA334" i="1"/>
  <c r="AW334" i="1"/>
  <c r="AO334" i="1"/>
  <c r="CC334" i="1"/>
  <c r="BM334" i="1"/>
  <c r="CK334" i="1"/>
  <c r="AS334" i="1"/>
  <c r="BU334" i="1"/>
  <c r="AK335" i="1"/>
  <c r="CM335" i="1"/>
  <c r="CI335" i="1"/>
  <c r="CE335" i="1"/>
  <c r="CA335" i="1"/>
  <c r="BW335" i="1"/>
  <c r="BS335" i="1"/>
  <c r="BO335" i="1"/>
  <c r="BK335" i="1"/>
  <c r="BG335" i="1"/>
  <c r="BC335" i="1"/>
  <c r="AY335" i="1"/>
  <c r="AU335" i="1"/>
  <c r="AQ335" i="1"/>
  <c r="AM335" i="1"/>
  <c r="CO335" i="1"/>
  <c r="CG335" i="1"/>
  <c r="BY335" i="1"/>
  <c r="BQ335" i="1"/>
  <c r="BI335" i="1"/>
  <c r="BA335" i="1"/>
  <c r="AS335" i="1"/>
  <c r="CK335" i="1"/>
  <c r="BU335" i="1"/>
  <c r="BE335" i="1"/>
  <c r="AO335" i="1"/>
  <c r="BM335" i="1"/>
  <c r="AW335" i="1"/>
  <c r="CC335" i="1"/>
  <c r="AK336" i="1"/>
  <c r="CM336" i="1"/>
  <c r="CI336" i="1"/>
  <c r="CE336" i="1"/>
  <c r="CA336" i="1"/>
  <c r="BW336" i="1"/>
  <c r="BS336" i="1"/>
  <c r="BO336" i="1"/>
  <c r="BK336" i="1"/>
  <c r="BG336" i="1"/>
  <c r="BC336" i="1"/>
  <c r="AU336" i="1"/>
  <c r="AQ336" i="1"/>
  <c r="AM336" i="1"/>
  <c r="CK336" i="1"/>
  <c r="CC336" i="1"/>
  <c r="BU336" i="1"/>
  <c r="BM336" i="1"/>
  <c r="AS336" i="1"/>
  <c r="CO336" i="1"/>
  <c r="BY336" i="1"/>
  <c r="BI336" i="1"/>
  <c r="BA336" i="1"/>
  <c r="AW336" i="1"/>
  <c r="CG336" i="1"/>
  <c r="AO336" i="1"/>
  <c r="BQ336" i="1"/>
  <c r="AK337" i="1"/>
  <c r="CO337" i="1"/>
  <c r="CK337" i="1"/>
  <c r="CG337" i="1"/>
  <c r="CC337" i="1"/>
  <c r="CI337" i="1"/>
  <c r="CA337" i="1"/>
  <c r="BW337" i="1"/>
  <c r="BS337" i="1"/>
  <c r="BO337" i="1"/>
  <c r="BK337" i="1"/>
  <c r="BG337" i="1"/>
  <c r="BC337" i="1"/>
  <c r="AY337" i="1"/>
  <c r="AU337" i="1"/>
  <c r="AQ337" i="1"/>
  <c r="AM337" i="1"/>
  <c r="CE337" i="1"/>
  <c r="BU337" i="1"/>
  <c r="BM337" i="1"/>
  <c r="BE337" i="1"/>
  <c r="AW337" i="1"/>
  <c r="AO337" i="1"/>
  <c r="CM337" i="1"/>
  <c r="BQ337" i="1"/>
  <c r="BA337" i="1"/>
  <c r="BI337" i="1"/>
  <c r="BY337" i="1"/>
  <c r="AS337" i="1"/>
  <c r="AK338" i="1"/>
  <c r="CO338" i="1"/>
  <c r="CK338" i="1"/>
  <c r="CG338" i="1"/>
  <c r="CC338" i="1"/>
  <c r="BY338" i="1"/>
  <c r="BU338" i="1"/>
  <c r="BQ338" i="1"/>
  <c r="BM338" i="1"/>
  <c r="BI338" i="1"/>
  <c r="BA338" i="1"/>
  <c r="AW338" i="1"/>
  <c r="AS338" i="1"/>
  <c r="AO338" i="1"/>
  <c r="CM338" i="1"/>
  <c r="CE338" i="1"/>
  <c r="BW338" i="1"/>
  <c r="BO338" i="1"/>
  <c r="BG338" i="1"/>
  <c r="BC338" i="1"/>
  <c r="AU338" i="1"/>
  <c r="AM338" i="1"/>
  <c r="CI338" i="1"/>
  <c r="BS338" i="1"/>
  <c r="AQ338" i="1"/>
  <c r="CA338" i="1"/>
  <c r="BK338" i="1"/>
  <c r="AK339" i="1"/>
  <c r="CO339" i="1"/>
  <c r="CK339" i="1"/>
  <c r="CG339" i="1"/>
  <c r="CC339" i="1"/>
  <c r="BY339" i="1"/>
  <c r="BU339" i="1"/>
  <c r="BQ339" i="1"/>
  <c r="BM339" i="1"/>
  <c r="BI339" i="1"/>
  <c r="BE339" i="1"/>
  <c r="BA339" i="1"/>
  <c r="AW339" i="1"/>
  <c r="AS339" i="1"/>
  <c r="AO339" i="1"/>
  <c r="CM339" i="1"/>
  <c r="CE339" i="1"/>
  <c r="BW339" i="1"/>
  <c r="BO339" i="1"/>
  <c r="BG339" i="1"/>
  <c r="AY339" i="1"/>
  <c r="AQ339" i="1"/>
  <c r="CA339" i="1"/>
  <c r="BK339" i="1"/>
  <c r="AU339" i="1"/>
  <c r="CI339" i="1"/>
  <c r="BC339" i="1"/>
  <c r="BS339" i="1"/>
  <c r="AM339" i="1"/>
  <c r="AK340" i="1"/>
  <c r="CO340" i="1"/>
  <c r="CK340" i="1"/>
  <c r="CG340" i="1"/>
  <c r="CC340" i="1"/>
  <c r="BY340" i="1"/>
  <c r="BU340" i="1"/>
  <c r="BQ340" i="1"/>
  <c r="BM340" i="1"/>
  <c r="BI340" i="1"/>
  <c r="BA340" i="1"/>
  <c r="AW340" i="1"/>
  <c r="AS340" i="1"/>
  <c r="AO340" i="1"/>
  <c r="CI340" i="1"/>
  <c r="CA340" i="1"/>
  <c r="BS340" i="1"/>
  <c r="BK340" i="1"/>
  <c r="AQ340" i="1"/>
  <c r="CE340" i="1"/>
  <c r="BO340" i="1"/>
  <c r="AM340" i="1"/>
  <c r="BW340" i="1"/>
  <c r="CM340" i="1"/>
  <c r="BG340" i="1"/>
  <c r="BC340" i="1"/>
  <c r="AU340" i="1"/>
  <c r="AK341" i="1"/>
  <c r="CO341" i="1"/>
  <c r="CK341" i="1"/>
  <c r="CG341" i="1"/>
  <c r="CC341" i="1"/>
  <c r="BY341" i="1"/>
  <c r="BU341" i="1"/>
  <c r="BQ341" i="1"/>
  <c r="BM341" i="1"/>
  <c r="BI341" i="1"/>
  <c r="BE341" i="1"/>
  <c r="BA341" i="1"/>
  <c r="AW341" i="1"/>
  <c r="AS341" i="1"/>
  <c r="AO341" i="1"/>
  <c r="CI341" i="1"/>
  <c r="CA341" i="1"/>
  <c r="BS341" i="1"/>
  <c r="BK341" i="1"/>
  <c r="BC341" i="1"/>
  <c r="AU341" i="1"/>
  <c r="AM341" i="1"/>
  <c r="CM341" i="1"/>
  <c r="BW341" i="1"/>
  <c r="BG341" i="1"/>
  <c r="AQ341" i="1"/>
  <c r="CE341" i="1"/>
  <c r="AY341" i="1"/>
  <c r="BO341" i="1"/>
  <c r="AK342" i="1"/>
  <c r="CO342" i="1"/>
  <c r="CK342" i="1"/>
  <c r="CG342" i="1"/>
  <c r="CC342" i="1"/>
  <c r="BY342" i="1"/>
  <c r="BU342" i="1"/>
  <c r="BQ342" i="1"/>
  <c r="BM342" i="1"/>
  <c r="BI342" i="1"/>
  <c r="BA342" i="1"/>
  <c r="AW342" i="1"/>
  <c r="AS342" i="1"/>
  <c r="AO342" i="1"/>
  <c r="CM342" i="1"/>
  <c r="CE342" i="1"/>
  <c r="BW342" i="1"/>
  <c r="BO342" i="1"/>
  <c r="BG342" i="1"/>
  <c r="BC342" i="1"/>
  <c r="AU342" i="1"/>
  <c r="AM342" i="1"/>
  <c r="CA342" i="1"/>
  <c r="BK342" i="1"/>
  <c r="BS342" i="1"/>
  <c r="AQ342" i="1"/>
  <c r="CI342" i="1"/>
  <c r="AK343" i="1"/>
  <c r="CO343" i="1"/>
  <c r="CK343" i="1"/>
  <c r="CG343" i="1"/>
  <c r="CC343" i="1"/>
  <c r="BY343" i="1"/>
  <c r="BU343" i="1"/>
  <c r="BQ343" i="1"/>
  <c r="BM343" i="1"/>
  <c r="BI343" i="1"/>
  <c r="BE343" i="1"/>
  <c r="BA343" i="1"/>
  <c r="AW343" i="1"/>
  <c r="AS343" i="1"/>
  <c r="AO343" i="1"/>
  <c r="CM343" i="1"/>
  <c r="CE343" i="1"/>
  <c r="BW343" i="1"/>
  <c r="BO343" i="1"/>
  <c r="BG343" i="1"/>
  <c r="AY343" i="1"/>
  <c r="AQ343" i="1"/>
  <c r="CI343" i="1"/>
  <c r="BS343" i="1"/>
  <c r="BC343" i="1"/>
  <c r="AM343" i="1"/>
  <c r="CA343" i="1"/>
  <c r="AU343" i="1"/>
  <c r="BK343" i="1"/>
  <c r="AO20" i="1"/>
  <c r="AW20" i="1"/>
  <c r="BA20" i="1"/>
  <c r="BI20" i="1"/>
  <c r="BQ20" i="1"/>
  <c r="BY20" i="1"/>
  <c r="CG20" i="1"/>
  <c r="CO20" i="1"/>
  <c r="AS21" i="1"/>
  <c r="BA21" i="1"/>
  <c r="BI21" i="1"/>
  <c r="BQ21" i="1"/>
  <c r="BY21" i="1"/>
  <c r="CG21" i="1"/>
  <c r="CO21" i="1"/>
  <c r="AS22" i="1"/>
  <c r="BM22" i="1"/>
  <c r="BU22" i="1"/>
  <c r="CC22" i="1"/>
  <c r="CK22" i="1"/>
  <c r="AO23" i="1"/>
  <c r="AW23" i="1"/>
  <c r="BE23" i="1"/>
  <c r="BM23" i="1"/>
  <c r="BU23" i="1"/>
  <c r="CC23" i="1"/>
  <c r="CK23" i="1"/>
  <c r="AO24" i="1"/>
  <c r="AW24" i="1"/>
  <c r="BA24" i="1"/>
  <c r="BI24" i="1"/>
  <c r="BQ24" i="1"/>
  <c r="BY24" i="1"/>
  <c r="CG24" i="1"/>
  <c r="CO24" i="1"/>
  <c r="AS25" i="1"/>
  <c r="BA25" i="1"/>
  <c r="BI25" i="1"/>
  <c r="BQ25" i="1"/>
  <c r="BY25" i="1"/>
  <c r="CG25" i="1"/>
  <c r="CO25" i="1"/>
  <c r="AS26" i="1"/>
  <c r="BM26" i="1"/>
  <c r="BU26" i="1"/>
  <c r="CC26" i="1"/>
  <c r="CK26" i="1"/>
  <c r="AO27" i="1"/>
  <c r="AW27" i="1"/>
  <c r="BE27" i="1"/>
  <c r="BM27" i="1"/>
  <c r="BU27" i="1"/>
  <c r="CC27" i="1"/>
  <c r="CK27" i="1"/>
  <c r="AO28" i="1"/>
  <c r="AW28" i="1"/>
  <c r="BA28" i="1"/>
  <c r="BI28" i="1"/>
  <c r="BQ28" i="1"/>
  <c r="BY28" i="1"/>
  <c r="CG28" i="1"/>
  <c r="CO28" i="1"/>
  <c r="AS29" i="1"/>
  <c r="BA29" i="1"/>
  <c r="BI29" i="1"/>
  <c r="BQ29" i="1"/>
  <c r="BY29" i="1"/>
  <c r="CG29" i="1"/>
  <c r="CO29" i="1"/>
  <c r="AS31" i="1"/>
  <c r="BM31" i="1"/>
  <c r="BU31" i="1"/>
  <c r="CC31" i="1"/>
  <c r="CK31" i="1"/>
  <c r="AO32" i="1"/>
  <c r="AW32" i="1"/>
  <c r="BE32" i="1"/>
  <c r="BM32" i="1"/>
  <c r="BU32" i="1"/>
  <c r="CC32" i="1"/>
  <c r="CK32" i="1"/>
  <c r="AO33" i="1"/>
  <c r="AW33" i="1"/>
  <c r="BA33" i="1"/>
  <c r="BI33" i="1"/>
  <c r="BQ33" i="1"/>
  <c r="BY33" i="1"/>
  <c r="CG33" i="1"/>
  <c r="CO33" i="1"/>
  <c r="AS34" i="1"/>
  <c r="BA34" i="1"/>
  <c r="BI34" i="1"/>
  <c r="BQ34" i="1"/>
  <c r="BY34" i="1"/>
  <c r="CG34" i="1"/>
  <c r="CO34" i="1"/>
  <c r="AS35" i="1"/>
  <c r="BM35" i="1"/>
  <c r="BU35" i="1"/>
  <c r="CC35" i="1"/>
  <c r="CK35" i="1"/>
  <c r="AO36" i="1"/>
  <c r="AW36" i="1"/>
  <c r="BE36" i="1"/>
  <c r="BM36" i="1"/>
  <c r="BU36" i="1"/>
  <c r="CC36" i="1"/>
  <c r="CK36" i="1"/>
  <c r="AO37" i="1"/>
  <c r="AW37" i="1"/>
  <c r="BA37" i="1"/>
  <c r="BI37" i="1"/>
  <c r="BQ37" i="1"/>
  <c r="BY37" i="1"/>
  <c r="CG37" i="1"/>
  <c r="CO37" i="1"/>
  <c r="AS38" i="1"/>
  <c r="BA38" i="1"/>
  <c r="BI38" i="1"/>
  <c r="BQ38" i="1"/>
  <c r="BY38" i="1"/>
  <c r="CG38" i="1"/>
  <c r="CO38" i="1"/>
  <c r="AS39" i="1"/>
  <c r="BM39" i="1"/>
  <c r="BU39" i="1"/>
  <c r="CC39" i="1"/>
  <c r="CK39" i="1"/>
  <c r="AO40" i="1"/>
  <c r="AW40" i="1"/>
  <c r="BE40" i="1"/>
  <c r="BM40" i="1"/>
  <c r="BU40" i="1"/>
  <c r="CC40" i="1"/>
  <c r="CK40" i="1"/>
  <c r="AO42" i="1"/>
  <c r="AW42" i="1"/>
  <c r="BA42" i="1"/>
  <c r="BI42" i="1"/>
  <c r="BQ42" i="1"/>
  <c r="BY42" i="1"/>
  <c r="CG42" i="1"/>
  <c r="CO42" i="1"/>
  <c r="AS43" i="1"/>
  <c r="BA43" i="1"/>
  <c r="BI43" i="1"/>
  <c r="BQ43" i="1"/>
  <c r="BY43" i="1"/>
  <c r="CG43" i="1"/>
  <c r="CO43" i="1"/>
  <c r="AS44" i="1"/>
  <c r="BM44" i="1"/>
  <c r="BU44" i="1"/>
  <c r="CC44" i="1"/>
  <c r="CK44" i="1"/>
  <c r="AO45" i="1"/>
  <c r="AW45" i="1"/>
  <c r="BE45" i="1"/>
  <c r="BM45" i="1"/>
  <c r="BU45" i="1"/>
  <c r="CC45" i="1"/>
  <c r="CK45" i="1"/>
  <c r="AO46" i="1"/>
  <c r="AW46" i="1"/>
  <c r="BA46" i="1"/>
  <c r="BI46" i="1"/>
  <c r="BQ46" i="1"/>
  <c r="BY46" i="1"/>
  <c r="CG46" i="1"/>
  <c r="CO46" i="1"/>
  <c r="AS47" i="1"/>
  <c r="BA47" i="1"/>
  <c r="BI47" i="1"/>
  <c r="BQ47" i="1"/>
  <c r="BY47" i="1"/>
  <c r="CG47" i="1"/>
  <c r="CO47" i="1"/>
  <c r="AS48" i="1"/>
  <c r="BM48" i="1"/>
  <c r="BU48" i="1"/>
  <c r="CC48" i="1"/>
  <c r="CK48" i="1"/>
  <c r="AO49" i="1"/>
  <c r="AW49" i="1"/>
  <c r="BE49" i="1"/>
  <c r="BM49" i="1"/>
  <c r="BU49" i="1"/>
  <c r="CC49" i="1"/>
  <c r="CK49" i="1"/>
  <c r="AO50" i="1"/>
  <c r="AW50" i="1"/>
  <c r="BA50" i="1"/>
  <c r="BI50" i="1"/>
  <c r="BQ50" i="1"/>
  <c r="BY50" i="1"/>
  <c r="CG50" i="1"/>
  <c r="CO50" i="1"/>
  <c r="AS51" i="1"/>
  <c r="BA51" i="1"/>
  <c r="BI51" i="1"/>
  <c r="BQ51" i="1"/>
  <c r="BY51" i="1"/>
  <c r="CG51" i="1"/>
  <c r="CO51" i="1"/>
  <c r="AS54" i="1"/>
  <c r="BM54" i="1"/>
  <c r="BU54" i="1"/>
  <c r="CC54" i="1"/>
  <c r="CK54" i="1"/>
  <c r="AO55" i="1"/>
  <c r="AW55" i="1"/>
  <c r="BE55" i="1"/>
  <c r="BM55" i="1"/>
  <c r="BU55" i="1"/>
  <c r="CC55" i="1"/>
  <c r="CK55" i="1"/>
  <c r="AO56" i="1"/>
  <c r="AW56" i="1"/>
  <c r="BA56" i="1"/>
  <c r="BI56" i="1"/>
  <c r="BQ56" i="1"/>
  <c r="BY56" i="1"/>
  <c r="CG56" i="1"/>
  <c r="CO56" i="1"/>
  <c r="AS57" i="1"/>
  <c r="BA57" i="1"/>
  <c r="BI57" i="1"/>
  <c r="BQ57" i="1"/>
  <c r="BY57" i="1"/>
  <c r="CG57" i="1"/>
  <c r="CO57" i="1"/>
  <c r="AS58" i="1"/>
  <c r="BM58" i="1"/>
  <c r="BU58" i="1"/>
  <c r="CC58" i="1"/>
  <c r="CK58" i="1"/>
  <c r="AO59" i="1"/>
  <c r="AW59" i="1"/>
  <c r="BE59" i="1"/>
  <c r="BM59" i="1"/>
  <c r="BU59" i="1"/>
  <c r="CC59" i="1"/>
  <c r="CK59" i="1"/>
  <c r="AO60" i="1"/>
  <c r="AW60" i="1"/>
  <c r="BA60" i="1"/>
  <c r="BI60" i="1"/>
  <c r="BQ60" i="1"/>
  <c r="BY60" i="1"/>
  <c r="CG60" i="1"/>
  <c r="CO60" i="1"/>
  <c r="AS61" i="1"/>
  <c r="BA61" i="1"/>
  <c r="BI61" i="1"/>
  <c r="BQ61" i="1"/>
  <c r="BY61" i="1"/>
  <c r="CG61" i="1"/>
  <c r="CO61" i="1"/>
  <c r="AS62" i="1"/>
  <c r="BM62" i="1"/>
  <c r="BU62" i="1"/>
  <c r="CC62" i="1"/>
  <c r="CK62" i="1"/>
  <c r="AO63" i="1"/>
  <c r="AW63" i="1"/>
  <c r="BE63" i="1"/>
  <c r="BM63" i="1"/>
  <c r="BU63" i="1"/>
  <c r="CC63" i="1"/>
  <c r="CK63" i="1"/>
  <c r="AO66" i="1"/>
  <c r="AW66" i="1"/>
  <c r="BA66" i="1"/>
  <c r="BI66" i="1"/>
  <c r="BQ66" i="1"/>
  <c r="BY66" i="1"/>
  <c r="CG66" i="1"/>
  <c r="CO66" i="1"/>
  <c r="AS67" i="1"/>
  <c r="BA67" i="1"/>
  <c r="BI67" i="1"/>
  <c r="BQ67" i="1"/>
  <c r="BY67" i="1"/>
  <c r="CG67" i="1"/>
  <c r="CO67" i="1"/>
  <c r="AS68" i="1"/>
  <c r="BM68" i="1"/>
  <c r="BU68" i="1"/>
  <c r="CC68" i="1"/>
  <c r="CK68" i="1"/>
  <c r="AO69" i="1"/>
  <c r="AW69" i="1"/>
  <c r="BE69" i="1"/>
  <c r="BM69" i="1"/>
  <c r="BU69" i="1"/>
  <c r="CC69" i="1"/>
  <c r="CK69" i="1"/>
  <c r="AO70" i="1"/>
  <c r="AW70" i="1"/>
  <c r="BA70" i="1"/>
  <c r="BI70" i="1"/>
  <c r="BQ70" i="1"/>
  <c r="BY70" i="1"/>
  <c r="CG70" i="1"/>
  <c r="CO70" i="1"/>
  <c r="AS71" i="1"/>
  <c r="BA71" i="1"/>
  <c r="BI71" i="1"/>
  <c r="BQ71" i="1"/>
  <c r="BY71" i="1"/>
  <c r="CG71" i="1"/>
  <c r="CO71" i="1"/>
  <c r="AS72" i="1"/>
  <c r="BM72" i="1"/>
  <c r="BU72" i="1"/>
  <c r="CC72" i="1"/>
  <c r="CK72" i="1"/>
  <c r="AO73" i="1"/>
  <c r="AW73" i="1"/>
  <c r="BE73" i="1"/>
  <c r="BM73" i="1"/>
  <c r="BU73" i="1"/>
  <c r="CC73" i="1"/>
  <c r="CK73" i="1"/>
  <c r="AO74" i="1"/>
  <c r="AW74" i="1"/>
  <c r="BA74" i="1"/>
  <c r="BI74" i="1"/>
  <c r="BQ74" i="1"/>
  <c r="BY74" i="1"/>
  <c r="CG74" i="1"/>
  <c r="CO74" i="1"/>
  <c r="AS75" i="1"/>
  <c r="BA75" i="1"/>
  <c r="BI75" i="1"/>
  <c r="BQ75" i="1"/>
  <c r="BY75" i="1"/>
  <c r="CG75" i="1"/>
  <c r="CO75" i="1"/>
  <c r="AS77" i="1"/>
  <c r="BM77" i="1"/>
  <c r="BU77" i="1"/>
  <c r="CC77" i="1"/>
  <c r="CK77" i="1"/>
  <c r="AO78" i="1"/>
  <c r="AW78" i="1"/>
  <c r="BE78" i="1"/>
  <c r="BM78" i="1"/>
  <c r="BU78" i="1"/>
  <c r="CC78" i="1"/>
  <c r="CK78" i="1"/>
  <c r="AO79" i="1"/>
  <c r="AW79" i="1"/>
  <c r="BA79" i="1"/>
  <c r="BI79" i="1"/>
  <c r="BQ79" i="1"/>
  <c r="BY79" i="1"/>
  <c r="CG79" i="1"/>
  <c r="CO79" i="1"/>
  <c r="AS80" i="1"/>
  <c r="BA80" i="1"/>
  <c r="BI80" i="1"/>
  <c r="BQ80" i="1"/>
  <c r="BY80" i="1"/>
  <c r="CG80" i="1"/>
  <c r="CO80" i="1"/>
  <c r="AS81" i="1"/>
  <c r="BM81" i="1"/>
  <c r="BU81" i="1"/>
  <c r="CC81" i="1"/>
  <c r="CK81" i="1"/>
  <c r="AO82" i="1"/>
  <c r="AW82" i="1"/>
  <c r="BE82" i="1"/>
  <c r="BM82" i="1"/>
  <c r="BU82" i="1"/>
  <c r="CC82" i="1"/>
  <c r="CK82" i="1"/>
  <c r="AO83" i="1"/>
  <c r="AW83" i="1"/>
  <c r="BA83" i="1"/>
  <c r="BI83" i="1"/>
  <c r="BQ83" i="1"/>
  <c r="BY83" i="1"/>
  <c r="CG83" i="1"/>
  <c r="CO83" i="1"/>
  <c r="AS84" i="1"/>
  <c r="BA84" i="1"/>
  <c r="BI84" i="1"/>
  <c r="BQ84" i="1"/>
  <c r="BY84" i="1"/>
  <c r="CG84" i="1"/>
  <c r="CO84" i="1"/>
  <c r="AS85" i="1"/>
  <c r="BM85" i="1"/>
  <c r="BU85" i="1"/>
  <c r="CC85" i="1"/>
  <c r="CK85" i="1"/>
  <c r="AO86" i="1"/>
  <c r="AW86" i="1"/>
  <c r="BE86" i="1"/>
  <c r="BM86" i="1"/>
  <c r="BU86" i="1"/>
  <c r="CC86" i="1"/>
  <c r="CK86" i="1"/>
  <c r="AO88" i="1"/>
  <c r="AW88" i="1"/>
  <c r="BA88" i="1"/>
  <c r="BI88" i="1"/>
  <c r="BQ88" i="1"/>
  <c r="BY88" i="1"/>
  <c r="CG88" i="1"/>
  <c r="CO88" i="1"/>
  <c r="AS89" i="1"/>
  <c r="BA89" i="1"/>
  <c r="BI89" i="1"/>
  <c r="BQ89" i="1"/>
  <c r="BY89" i="1"/>
  <c r="CG89" i="1"/>
  <c r="CO89" i="1"/>
  <c r="AS90" i="1"/>
  <c r="BM90" i="1"/>
  <c r="BU90" i="1"/>
  <c r="CC90" i="1"/>
  <c r="CK90" i="1"/>
  <c r="AO91" i="1"/>
  <c r="AW91" i="1"/>
  <c r="BE91" i="1"/>
  <c r="BM91" i="1"/>
  <c r="BU91" i="1"/>
  <c r="CC91" i="1"/>
  <c r="CK91" i="1"/>
  <c r="AO92" i="1"/>
  <c r="AW92" i="1"/>
  <c r="BA92" i="1"/>
  <c r="BI92" i="1"/>
  <c r="BQ92" i="1"/>
  <c r="BY92" i="1"/>
  <c r="CG92" i="1"/>
  <c r="CO92" i="1"/>
  <c r="AS93" i="1"/>
  <c r="BA93" i="1"/>
  <c r="BI93" i="1"/>
  <c r="BQ93" i="1"/>
  <c r="BY93" i="1"/>
  <c r="CG93" i="1"/>
  <c r="CO93" i="1"/>
  <c r="AS94" i="1"/>
  <c r="BM94" i="1"/>
  <c r="BU94" i="1"/>
  <c r="CC94" i="1"/>
  <c r="CK94" i="1"/>
  <c r="AO95" i="1"/>
  <c r="AW95" i="1"/>
  <c r="BE95" i="1"/>
  <c r="BM95" i="1"/>
  <c r="BU95" i="1"/>
  <c r="CC95" i="1"/>
  <c r="CK95" i="1"/>
  <c r="AO96" i="1"/>
  <c r="AW96" i="1"/>
  <c r="BA96" i="1"/>
  <c r="BI96" i="1"/>
  <c r="BQ96" i="1"/>
  <c r="BY96" i="1"/>
  <c r="CK96" i="1"/>
  <c r="AW97" i="1"/>
  <c r="BM97" i="1"/>
  <c r="CC97" i="1"/>
  <c r="AO99" i="1"/>
  <c r="BQ99" i="1"/>
  <c r="CG99" i="1"/>
  <c r="AS100" i="1"/>
  <c r="BI100" i="1"/>
  <c r="BY100" i="1"/>
  <c r="CO100" i="1"/>
  <c r="BM101" i="1"/>
  <c r="CC101" i="1"/>
  <c r="AO102" i="1"/>
  <c r="BE102" i="1"/>
  <c r="BU102" i="1"/>
  <c r="AS20" i="1"/>
  <c r="BM20" i="1"/>
  <c r="BU20" i="1"/>
  <c r="CC20" i="1"/>
  <c r="CK20" i="1"/>
  <c r="AO21" i="1"/>
  <c r="AW21" i="1"/>
  <c r="BE21" i="1"/>
  <c r="BM21" i="1"/>
  <c r="BU21" i="1"/>
  <c r="CC21" i="1"/>
  <c r="CK21" i="1"/>
  <c r="AO22" i="1"/>
  <c r="AW22" i="1"/>
  <c r="BA22" i="1"/>
  <c r="BI22" i="1"/>
  <c r="BQ22" i="1"/>
  <c r="BY22" i="1"/>
  <c r="CG22" i="1"/>
  <c r="CO22" i="1"/>
  <c r="AS23" i="1"/>
  <c r="BA23" i="1"/>
  <c r="BI23" i="1"/>
  <c r="BQ23" i="1"/>
  <c r="BY23" i="1"/>
  <c r="CG23" i="1"/>
  <c r="CO23" i="1"/>
  <c r="AS24" i="1"/>
  <c r="BM24" i="1"/>
  <c r="BU24" i="1"/>
  <c r="CC24" i="1"/>
  <c r="CK24" i="1"/>
  <c r="AO25" i="1"/>
  <c r="AW25" i="1"/>
  <c r="BE25" i="1"/>
  <c r="BM25" i="1"/>
  <c r="BU25" i="1"/>
  <c r="CC25" i="1"/>
  <c r="CK25" i="1"/>
  <c r="AO26" i="1"/>
  <c r="AW26" i="1"/>
  <c r="BA26" i="1"/>
  <c r="BI26" i="1"/>
  <c r="BQ26" i="1"/>
  <c r="BY26" i="1"/>
  <c r="CG26" i="1"/>
  <c r="CO26" i="1"/>
  <c r="AS27" i="1"/>
  <c r="BA27" i="1"/>
  <c r="BI27" i="1"/>
  <c r="BQ27" i="1"/>
  <c r="BY27" i="1"/>
  <c r="CG27" i="1"/>
  <c r="CO27" i="1"/>
  <c r="AS28" i="1"/>
  <c r="BM28" i="1"/>
  <c r="BU28" i="1"/>
  <c r="CC28" i="1"/>
  <c r="CK28" i="1"/>
  <c r="AO29" i="1"/>
  <c r="AW29" i="1"/>
  <c r="BE29" i="1"/>
  <c r="BM29" i="1"/>
  <c r="BU29" i="1"/>
  <c r="CC29" i="1"/>
  <c r="CK29" i="1"/>
  <c r="AO31" i="1"/>
  <c r="AW31" i="1"/>
  <c r="BA31" i="1"/>
  <c r="BI31" i="1"/>
  <c r="BQ31" i="1"/>
  <c r="BY31" i="1"/>
  <c r="CG31" i="1"/>
  <c r="CO31" i="1"/>
  <c r="AS32" i="1"/>
  <c r="BA32" i="1"/>
  <c r="BI32" i="1"/>
  <c r="BQ32" i="1"/>
  <c r="BY32" i="1"/>
  <c r="CG32" i="1"/>
  <c r="CO32" i="1"/>
  <c r="AS33" i="1"/>
  <c r="BM33" i="1"/>
  <c r="BU33" i="1"/>
  <c r="CC33" i="1"/>
  <c r="CK33" i="1"/>
  <c r="AO34" i="1"/>
  <c r="AW34" i="1"/>
  <c r="BE34" i="1"/>
  <c r="BM34" i="1"/>
  <c r="BU34" i="1"/>
  <c r="CC34" i="1"/>
  <c r="CK34" i="1"/>
  <c r="AO35" i="1"/>
  <c r="AW35" i="1"/>
  <c r="BA35" i="1"/>
  <c r="BI35" i="1"/>
  <c r="BQ35" i="1"/>
  <c r="BY35" i="1"/>
  <c r="CG35" i="1"/>
  <c r="CO35" i="1"/>
  <c r="AS36" i="1"/>
  <c r="BA36" i="1"/>
  <c r="BI36" i="1"/>
  <c r="BQ36" i="1"/>
  <c r="BY36" i="1"/>
  <c r="CG36" i="1"/>
  <c r="CO36" i="1"/>
  <c r="AS37" i="1"/>
  <c r="BM37" i="1"/>
  <c r="BU37" i="1"/>
  <c r="CC37" i="1"/>
  <c r="CK37" i="1"/>
  <c r="AO38" i="1"/>
  <c r="AW38" i="1"/>
  <c r="BE38" i="1"/>
  <c r="BM38" i="1"/>
  <c r="BU38" i="1"/>
  <c r="CC38" i="1"/>
  <c r="CK38" i="1"/>
  <c r="AO39" i="1"/>
  <c r="AW39" i="1"/>
  <c r="BA39" i="1"/>
  <c r="BI39" i="1"/>
  <c r="BQ39" i="1"/>
  <c r="BY39" i="1"/>
  <c r="CG39" i="1"/>
  <c r="CO39" i="1"/>
  <c r="AS40" i="1"/>
  <c r="BA40" i="1"/>
  <c r="BI40" i="1"/>
  <c r="BQ40" i="1"/>
  <c r="BY40" i="1"/>
  <c r="CG40" i="1"/>
  <c r="CO40" i="1"/>
  <c r="AS42" i="1"/>
  <c r="BM42" i="1"/>
  <c r="BU42" i="1"/>
  <c r="CC42" i="1"/>
  <c r="CK42" i="1"/>
  <c r="AO43" i="1"/>
  <c r="AW43" i="1"/>
  <c r="BE43" i="1"/>
  <c r="BM43" i="1"/>
  <c r="BU43" i="1"/>
  <c r="CC43" i="1"/>
  <c r="CK43" i="1"/>
  <c r="AO44" i="1"/>
  <c r="AW44" i="1"/>
  <c r="BA44" i="1"/>
  <c r="BI44" i="1"/>
  <c r="BQ44" i="1"/>
  <c r="BY44" i="1"/>
  <c r="CG44" i="1"/>
  <c r="CO44" i="1"/>
  <c r="AS45" i="1"/>
  <c r="BA45" i="1"/>
  <c r="BI45" i="1"/>
  <c r="BQ45" i="1"/>
  <c r="BY45" i="1"/>
  <c r="CG45" i="1"/>
  <c r="CO45" i="1"/>
  <c r="AS46" i="1"/>
  <c r="BM46" i="1"/>
  <c r="BU46" i="1"/>
  <c r="CC46" i="1"/>
  <c r="CK46" i="1"/>
  <c r="AO47" i="1"/>
  <c r="AW47" i="1"/>
  <c r="BE47" i="1"/>
  <c r="BM47" i="1"/>
  <c r="BU47" i="1"/>
  <c r="CC47" i="1"/>
  <c r="CK47" i="1"/>
  <c r="AO48" i="1"/>
  <c r="AW48" i="1"/>
  <c r="BA48" i="1"/>
  <c r="BI48" i="1"/>
  <c r="BQ48" i="1"/>
  <c r="BY48" i="1"/>
  <c r="CG48" i="1"/>
  <c r="CO48" i="1"/>
  <c r="AS49" i="1"/>
  <c r="BA49" i="1"/>
  <c r="BI49" i="1"/>
  <c r="BQ49" i="1"/>
  <c r="BY49" i="1"/>
  <c r="CG49" i="1"/>
  <c r="CO49" i="1"/>
  <c r="AS50" i="1"/>
  <c r="BM50" i="1"/>
  <c r="BU50" i="1"/>
  <c r="CC50" i="1"/>
  <c r="CK50" i="1"/>
  <c r="AO51" i="1"/>
  <c r="AW51" i="1"/>
  <c r="BE51" i="1"/>
  <c r="BM51" i="1"/>
  <c r="BU51" i="1"/>
  <c r="CC51" i="1"/>
  <c r="CK51" i="1"/>
  <c r="AO54" i="1"/>
  <c r="AW54" i="1"/>
  <c r="BA54" i="1"/>
  <c r="BI54" i="1"/>
  <c r="BQ54" i="1"/>
  <c r="BY54" i="1"/>
  <c r="CG54" i="1"/>
  <c r="CO54" i="1"/>
  <c r="AS55" i="1"/>
  <c r="BA55" i="1"/>
  <c r="BI55" i="1"/>
  <c r="BQ55" i="1"/>
  <c r="BY55" i="1"/>
  <c r="CG55" i="1"/>
  <c r="CO55" i="1"/>
  <c r="AS56" i="1"/>
  <c r="BM56" i="1"/>
  <c r="BU56" i="1"/>
  <c r="CC56" i="1"/>
  <c r="CK56" i="1"/>
  <c r="AO57" i="1"/>
  <c r="AW57" i="1"/>
  <c r="BE57" i="1"/>
  <c r="BM57" i="1"/>
  <c r="BU57" i="1"/>
  <c r="CC57" i="1"/>
  <c r="CK57" i="1"/>
  <c r="AO58" i="1"/>
  <c r="AW58" i="1"/>
  <c r="BA58" i="1"/>
  <c r="BI58" i="1"/>
  <c r="BQ58" i="1"/>
  <c r="BY58" i="1"/>
  <c r="CG58" i="1"/>
  <c r="CO58" i="1"/>
  <c r="AS59" i="1"/>
  <c r="BA59" i="1"/>
  <c r="BI59" i="1"/>
  <c r="BQ59" i="1"/>
  <c r="BY59" i="1"/>
  <c r="CG59" i="1"/>
  <c r="CO59" i="1"/>
  <c r="AS60" i="1"/>
  <c r="BM60" i="1"/>
  <c r="BU60" i="1"/>
  <c r="CC60" i="1"/>
  <c r="CK60" i="1"/>
  <c r="AO61" i="1"/>
  <c r="AW61" i="1"/>
  <c r="BE61" i="1"/>
  <c r="BM61" i="1"/>
  <c r="BU61" i="1"/>
  <c r="CC61" i="1"/>
  <c r="CK61" i="1"/>
  <c r="AO62" i="1"/>
  <c r="AW62" i="1"/>
  <c r="BA62" i="1"/>
  <c r="BI62" i="1"/>
  <c r="BQ62" i="1"/>
  <c r="BY62" i="1"/>
  <c r="CG62" i="1"/>
  <c r="CO62" i="1"/>
  <c r="AS63" i="1"/>
  <c r="BA63" i="1"/>
  <c r="BI63" i="1"/>
  <c r="BQ63" i="1"/>
  <c r="BY63" i="1"/>
  <c r="CG63" i="1"/>
  <c r="CO63" i="1"/>
  <c r="AS66" i="1"/>
  <c r="BM66" i="1"/>
  <c r="BU66" i="1"/>
  <c r="CC66" i="1"/>
  <c r="CK66" i="1"/>
  <c r="AO67" i="1"/>
  <c r="AW67" i="1"/>
  <c r="BE67" i="1"/>
  <c r="BM67" i="1"/>
  <c r="BU67" i="1"/>
  <c r="CC67" i="1"/>
  <c r="CK67" i="1"/>
  <c r="AO68" i="1"/>
  <c r="AW68" i="1"/>
  <c r="BA68" i="1"/>
  <c r="BI68" i="1"/>
  <c r="BQ68" i="1"/>
  <c r="BY68" i="1"/>
  <c r="CG68" i="1"/>
  <c r="CO68" i="1"/>
  <c r="AS69" i="1"/>
  <c r="BA69" i="1"/>
  <c r="BI69" i="1"/>
  <c r="BQ69" i="1"/>
  <c r="BY69" i="1"/>
  <c r="CG69" i="1"/>
  <c r="CO69" i="1"/>
  <c r="AS70" i="1"/>
  <c r="BM70" i="1"/>
  <c r="BU70" i="1"/>
  <c r="CC70" i="1"/>
  <c r="CK70" i="1"/>
  <c r="AO71" i="1"/>
  <c r="AW71" i="1"/>
  <c r="BE71" i="1"/>
  <c r="BM71" i="1"/>
  <c r="BU71" i="1"/>
  <c r="CC71" i="1"/>
  <c r="CK71" i="1"/>
  <c r="AO72" i="1"/>
  <c r="AW72" i="1"/>
  <c r="BA72" i="1"/>
  <c r="BI72" i="1"/>
  <c r="BQ72" i="1"/>
  <c r="BY72" i="1"/>
  <c r="CG72" i="1"/>
  <c r="CO72" i="1"/>
  <c r="AS73" i="1"/>
  <c r="BA73" i="1"/>
  <c r="BI73" i="1"/>
  <c r="BQ73" i="1"/>
  <c r="BY73" i="1"/>
  <c r="CG73" i="1"/>
  <c r="CO73" i="1"/>
  <c r="AS74" i="1"/>
  <c r="BM74" i="1"/>
  <c r="BU74" i="1"/>
  <c r="CC74" i="1"/>
  <c r="CK74" i="1"/>
  <c r="AO75" i="1"/>
  <c r="AW75" i="1"/>
  <c r="BE75" i="1"/>
  <c r="BM75" i="1"/>
  <c r="BU75" i="1"/>
  <c r="CC75" i="1"/>
  <c r="CK75" i="1"/>
  <c r="AO77" i="1"/>
  <c r="AW77" i="1"/>
  <c r="BA77" i="1"/>
  <c r="BI77" i="1"/>
  <c r="BQ77" i="1"/>
  <c r="BY77" i="1"/>
  <c r="CG77" i="1"/>
  <c r="CO77" i="1"/>
  <c r="AS78" i="1"/>
  <c r="BA78" i="1"/>
  <c r="BI78" i="1"/>
  <c r="BQ78" i="1"/>
  <c r="BY78" i="1"/>
  <c r="CG78" i="1"/>
  <c r="CO78" i="1"/>
  <c r="AS79" i="1"/>
  <c r="BM79" i="1"/>
  <c r="BU79" i="1"/>
  <c r="CC79" i="1"/>
  <c r="CK79" i="1"/>
  <c r="AO80" i="1"/>
  <c r="AW80" i="1"/>
  <c r="BE80" i="1"/>
  <c r="BM80" i="1"/>
  <c r="BU80" i="1"/>
  <c r="CC80" i="1"/>
  <c r="CK80" i="1"/>
  <c r="AO81" i="1"/>
  <c r="AW81" i="1"/>
  <c r="BA81" i="1"/>
  <c r="BI81" i="1"/>
  <c r="BQ81" i="1"/>
  <c r="BY81" i="1"/>
  <c r="CG81" i="1"/>
  <c r="CO81" i="1"/>
  <c r="AS82" i="1"/>
  <c r="BA82" i="1"/>
  <c r="BI82" i="1"/>
  <c r="BQ82" i="1"/>
  <c r="BY82" i="1"/>
  <c r="CG82" i="1"/>
  <c r="CO82" i="1"/>
  <c r="AS83" i="1"/>
  <c r="BM83" i="1"/>
  <c r="BU83" i="1"/>
  <c r="CC83" i="1"/>
  <c r="CK83" i="1"/>
  <c r="AO84" i="1"/>
  <c r="AW84" i="1"/>
  <c r="BE84" i="1"/>
  <c r="BM84" i="1"/>
  <c r="BU84" i="1"/>
  <c r="CC84" i="1"/>
  <c r="CK84" i="1"/>
  <c r="AO85" i="1"/>
  <c r="AW85" i="1"/>
  <c r="BA85" i="1"/>
  <c r="BI85" i="1"/>
  <c r="BQ85" i="1"/>
  <c r="BY85" i="1"/>
  <c r="CG85" i="1"/>
  <c r="CO85" i="1"/>
  <c r="AS86" i="1"/>
  <c r="BA86" i="1"/>
  <c r="BI86" i="1"/>
  <c r="BQ86" i="1"/>
  <c r="BY86" i="1"/>
  <c r="CG86" i="1"/>
  <c r="CO86" i="1"/>
  <c r="AS88" i="1"/>
  <c r="BM88" i="1"/>
  <c r="BU88" i="1"/>
  <c r="CC88" i="1"/>
  <c r="CK88" i="1"/>
  <c r="AO89" i="1"/>
  <c r="AW89" i="1"/>
  <c r="BE89" i="1"/>
  <c r="BM89" i="1"/>
  <c r="BU89" i="1"/>
  <c r="CC89" i="1"/>
  <c r="CK89" i="1"/>
  <c r="AO90" i="1"/>
  <c r="AW90" i="1"/>
  <c r="BA90" i="1"/>
  <c r="BI90" i="1"/>
  <c r="BQ90" i="1"/>
  <c r="BY90" i="1"/>
  <c r="CG90" i="1"/>
  <c r="CO90" i="1"/>
  <c r="AS91" i="1"/>
  <c r="BA91" i="1"/>
  <c r="BI91" i="1"/>
  <c r="BQ91" i="1"/>
  <c r="BY91" i="1"/>
  <c r="CG91" i="1"/>
  <c r="CO91" i="1"/>
  <c r="AS92" i="1"/>
  <c r="BM92" i="1"/>
  <c r="BU92" i="1"/>
  <c r="CC92" i="1"/>
  <c r="CK92" i="1"/>
  <c r="AO93" i="1"/>
  <c r="AW93" i="1"/>
  <c r="BE93" i="1"/>
  <c r="BM93" i="1"/>
  <c r="BU93" i="1"/>
  <c r="CC93" i="1"/>
  <c r="CK93" i="1"/>
  <c r="AO94" i="1"/>
  <c r="AW94" i="1"/>
  <c r="BA94" i="1"/>
  <c r="BI94" i="1"/>
  <c r="BQ94" i="1"/>
  <c r="BY94" i="1"/>
  <c r="CG94" i="1"/>
  <c r="CO94" i="1"/>
  <c r="AS95" i="1"/>
  <c r="BA95" i="1"/>
  <c r="BI95" i="1"/>
  <c r="BQ95" i="1"/>
  <c r="BY95" i="1"/>
  <c r="CG95" i="1"/>
  <c r="CO95" i="1"/>
  <c r="AS96" i="1"/>
  <c r="BM96" i="1"/>
  <c r="BU96" i="1"/>
  <c r="CC96" i="1"/>
  <c r="AO97" i="1"/>
  <c r="BE97" i="1"/>
  <c r="BU97" i="1"/>
  <c r="CK97" i="1"/>
  <c r="AW99" i="1"/>
  <c r="BA99" i="1"/>
  <c r="BI99" i="1"/>
  <c r="BY99" i="1"/>
  <c r="CO99" i="1"/>
  <c r="BA100" i="1"/>
  <c r="BQ100" i="1"/>
  <c r="CG100" i="1"/>
  <c r="AS101" i="1"/>
  <c r="BU101" i="1"/>
  <c r="CK101" i="1"/>
  <c r="AW102" i="1"/>
  <c r="BM102" i="1"/>
  <c r="CC102" i="1"/>
  <c r="AK231" i="1"/>
  <c r="AK230" i="1"/>
  <c r="AK229" i="1"/>
  <c r="AK228" i="1"/>
  <c r="AK227" i="1"/>
  <c r="AK226" i="1"/>
  <c r="AK225" i="1"/>
  <c r="AK224" i="1"/>
  <c r="AK223" i="1"/>
  <c r="AK222" i="1"/>
  <c r="AK220" i="1"/>
  <c r="AK219" i="1"/>
  <c r="AK218" i="1"/>
  <c r="AK217" i="1"/>
  <c r="AK216" i="1"/>
  <c r="AK215" i="1"/>
  <c r="AK214" i="1"/>
  <c r="AK213" i="1"/>
  <c r="AK212" i="1"/>
  <c r="AK211" i="1"/>
  <c r="AK209" i="1"/>
  <c r="AK208" i="1"/>
  <c r="AK207" i="1"/>
  <c r="AK206" i="1"/>
  <c r="AK205" i="1"/>
  <c r="AK204" i="1"/>
  <c r="AK203" i="1"/>
  <c r="AK202" i="1"/>
  <c r="AK201" i="1"/>
  <c r="AK200" i="1"/>
  <c r="AK198" i="1"/>
  <c r="AK197" i="1"/>
  <c r="AK196" i="1"/>
  <c r="AK195" i="1"/>
  <c r="AK194" i="1"/>
  <c r="AK193" i="1"/>
  <c r="AK192" i="1"/>
  <c r="AK191" i="1"/>
  <c r="AK190" i="1"/>
  <c r="AK189" i="1"/>
  <c r="AK17" i="1"/>
  <c r="AK16" i="1"/>
  <c r="AK14" i="1"/>
  <c r="AK13" i="1"/>
  <c r="AK12" i="1"/>
  <c r="AK10" i="1"/>
  <c r="P188" i="1"/>
  <c r="P346" i="1" s="1"/>
  <c r="AK9" i="1"/>
  <c r="AK18" i="1"/>
  <c r="AK15" i="1"/>
  <c r="AK11" i="1"/>
  <c r="X132" i="1"/>
  <c r="X346" i="1" s="1"/>
  <c r="AH233" i="1"/>
  <c r="AH346" i="1" s="1"/>
  <c r="Z132" i="1"/>
  <c r="Z346" i="1" s="1"/>
  <c r="AI233" i="1"/>
  <c r="AI346" i="1" s="1"/>
  <c r="AG346" i="1"/>
  <c r="Y346" i="1"/>
  <c r="Q346" i="1"/>
  <c r="M346" i="1"/>
  <c r="I346" i="1"/>
  <c r="AB289" i="1"/>
  <c r="AB346" i="1" s="1"/>
  <c r="AE346" i="1"/>
  <c r="AA346" i="1"/>
  <c r="W346" i="1"/>
  <c r="S346" i="1"/>
  <c r="AK30" i="1"/>
  <c r="AJ346" i="1"/>
  <c r="AF346" i="1"/>
  <c r="AD346" i="1"/>
  <c r="V346" i="1"/>
  <c r="R346" i="1"/>
  <c r="N346" i="1"/>
  <c r="L346" i="1"/>
  <c r="J346" i="1"/>
  <c r="H346" i="1"/>
  <c r="G346" i="1"/>
  <c r="AC346" i="1"/>
  <c r="U346" i="1"/>
  <c r="O346" i="1"/>
  <c r="K346" i="1"/>
  <c r="O6" i="2"/>
  <c r="N6" i="2"/>
  <c r="O5" i="2"/>
  <c r="N5" i="2"/>
  <c r="O4" i="2"/>
  <c r="N4" i="2"/>
  <c r="K12" i="2"/>
  <c r="J12" i="2"/>
  <c r="K5" i="2"/>
  <c r="J5" i="2"/>
  <c r="K4" i="2"/>
  <c r="J4" i="2"/>
  <c r="CP180" i="1" l="1"/>
  <c r="FC24" i="1"/>
  <c r="FC202" i="1"/>
  <c r="FC193" i="1"/>
  <c r="FC33" i="1"/>
  <c r="CP342" i="1"/>
  <c r="CP340" i="1"/>
  <c r="CP339" i="1"/>
  <c r="CP338" i="1"/>
  <c r="CP302" i="1"/>
  <c r="CP293" i="1"/>
  <c r="CP283" i="1"/>
  <c r="CP265" i="1"/>
  <c r="CP261" i="1"/>
  <c r="CP252" i="1"/>
  <c r="CP239" i="1"/>
  <c r="CP236" i="1"/>
  <c r="CP11" i="1"/>
  <c r="FC9" i="1"/>
  <c r="CP9" i="1"/>
  <c r="CP17" i="1"/>
  <c r="CP334" i="1"/>
  <c r="CP326" i="1"/>
  <c r="CP325" i="1"/>
  <c r="CP324" i="1"/>
  <c r="CP323" i="1"/>
  <c r="CP343" i="1"/>
  <c r="CP341" i="1"/>
  <c r="CP304" i="1"/>
  <c r="CP299" i="1"/>
  <c r="CP298" i="1"/>
  <c r="CP297" i="1"/>
  <c r="CP295" i="1"/>
  <c r="CP291" i="1"/>
  <c r="CP290" i="1"/>
  <c r="CP287" i="1"/>
  <c r="CP285" i="1"/>
  <c r="CP281" i="1"/>
  <c r="CP280" i="1"/>
  <c r="CP337" i="1"/>
  <c r="CP336" i="1"/>
  <c r="CP335" i="1"/>
  <c r="CP332" i="1"/>
  <c r="CP331" i="1"/>
  <c r="CP330" i="1"/>
  <c r="CP329" i="1"/>
  <c r="CP328" i="1"/>
  <c r="CP327" i="1"/>
  <c r="CP321" i="1"/>
  <c r="CP320" i="1"/>
  <c r="CP319" i="1"/>
  <c r="CP318" i="1"/>
  <c r="CP317" i="1"/>
  <c r="CP316" i="1"/>
  <c r="CP315" i="1"/>
  <c r="CP314" i="1"/>
  <c r="CP313" i="1"/>
  <c r="CP312" i="1"/>
  <c r="CP310" i="1"/>
  <c r="CP309" i="1"/>
  <c r="CP308" i="1"/>
  <c r="CP307" i="1"/>
  <c r="CP306" i="1"/>
  <c r="CP305" i="1"/>
  <c r="CP303" i="1"/>
  <c r="CP301" i="1"/>
  <c r="CP296" i="1"/>
  <c r="CP294" i="1"/>
  <c r="CP292" i="1"/>
  <c r="CP286" i="1"/>
  <c r="CP284" i="1"/>
  <c r="CP282" i="1"/>
  <c r="CP278" i="1"/>
  <c r="CP275" i="1"/>
  <c r="CP274" i="1"/>
  <c r="CP273" i="1"/>
  <c r="CP269" i="1"/>
  <c r="CP267" i="1"/>
  <c r="CP264" i="1"/>
  <c r="CP262" i="1"/>
  <c r="CP260" i="1"/>
  <c r="CP256" i="1"/>
  <c r="CP253" i="1"/>
  <c r="CP251" i="1"/>
  <c r="CP247" i="1"/>
  <c r="CP245" i="1"/>
  <c r="CP242" i="1"/>
  <c r="CP279" i="1"/>
  <c r="CP276" i="1"/>
  <c r="CP272" i="1"/>
  <c r="CP271" i="1"/>
  <c r="CP270" i="1"/>
  <c r="CP268" i="1"/>
  <c r="CP263" i="1"/>
  <c r="CP259" i="1"/>
  <c r="CP258" i="1"/>
  <c r="CP257" i="1"/>
  <c r="CP254" i="1"/>
  <c r="CP250" i="1"/>
  <c r="CP249" i="1"/>
  <c r="CP248" i="1"/>
  <c r="CP246" i="1"/>
  <c r="CP243" i="1"/>
  <c r="CP241" i="1"/>
  <c r="CP237" i="1"/>
  <c r="CP235" i="1"/>
  <c r="CP186" i="1"/>
  <c r="CP185" i="1"/>
  <c r="CP184" i="1"/>
  <c r="CP182" i="1"/>
  <c r="CP178" i="1"/>
  <c r="CP101" i="1"/>
  <c r="CP97" i="1"/>
  <c r="CP94" i="1"/>
  <c r="CP93" i="1"/>
  <c r="CP90" i="1"/>
  <c r="CP89" i="1"/>
  <c r="CP85" i="1"/>
  <c r="CP84" i="1"/>
  <c r="CP81" i="1"/>
  <c r="CP80" i="1"/>
  <c r="CP77" i="1"/>
  <c r="CP75" i="1"/>
  <c r="CP72" i="1"/>
  <c r="CP71" i="1"/>
  <c r="CP68" i="1"/>
  <c r="CP67" i="1"/>
  <c r="CP62" i="1"/>
  <c r="CP61" i="1"/>
  <c r="CP58" i="1"/>
  <c r="CP57" i="1"/>
  <c r="CP54" i="1"/>
  <c r="CP51" i="1"/>
  <c r="CP48" i="1"/>
  <c r="CP47" i="1"/>
  <c r="CP44" i="1"/>
  <c r="CP43" i="1"/>
  <c r="CP39" i="1"/>
  <c r="CP38" i="1"/>
  <c r="CP35" i="1"/>
  <c r="CP34" i="1"/>
  <c r="CP31" i="1"/>
  <c r="CP29" i="1"/>
  <c r="CP26" i="1"/>
  <c r="CP25" i="1"/>
  <c r="CP22" i="1"/>
  <c r="CP21" i="1"/>
  <c r="CP222" i="1"/>
  <c r="CP224" i="1"/>
  <c r="CP226" i="1"/>
  <c r="CP229" i="1"/>
  <c r="CP230" i="1"/>
  <c r="CP209" i="1"/>
  <c r="CP206" i="1"/>
  <c r="CP215" i="1"/>
  <c r="CP216" i="1"/>
  <c r="CP217" i="1"/>
  <c r="CP218" i="1"/>
  <c r="CP200" i="1"/>
  <c r="CP201" i="1"/>
  <c r="CP202" i="1"/>
  <c r="CP204" i="1"/>
  <c r="CP207" i="1"/>
  <c r="CP208" i="1"/>
  <c r="CP212" i="1"/>
  <c r="CP213" i="1"/>
  <c r="CP191" i="1"/>
  <c r="CP193" i="1"/>
  <c r="CP196" i="1"/>
  <c r="CP197" i="1"/>
  <c r="CP10" i="1"/>
  <c r="CP12" i="1"/>
  <c r="CP240" i="1"/>
  <c r="CP238" i="1"/>
  <c r="CP234" i="1"/>
  <c r="CP183" i="1"/>
  <c r="CP181" i="1"/>
  <c r="CP179" i="1"/>
  <c r="CP177" i="1"/>
  <c r="CP175" i="1"/>
  <c r="CP174" i="1"/>
  <c r="CP173" i="1"/>
  <c r="CP172" i="1"/>
  <c r="CP171" i="1"/>
  <c r="CP170" i="1"/>
  <c r="CP169" i="1"/>
  <c r="CP168" i="1"/>
  <c r="CP167" i="1"/>
  <c r="CP166" i="1"/>
  <c r="CP164" i="1"/>
  <c r="CP163" i="1"/>
  <c r="CP162" i="1"/>
  <c r="CP161" i="1"/>
  <c r="CP160" i="1"/>
  <c r="CP159" i="1"/>
  <c r="CP158" i="1"/>
  <c r="CP157" i="1"/>
  <c r="CP156" i="1"/>
  <c r="CP155" i="1"/>
  <c r="CP153" i="1"/>
  <c r="CP152" i="1"/>
  <c r="CP151" i="1"/>
  <c r="CP150" i="1"/>
  <c r="CP149" i="1"/>
  <c r="CP148" i="1"/>
  <c r="CP147" i="1"/>
  <c r="CP146" i="1"/>
  <c r="CP145" i="1"/>
  <c r="CP144" i="1"/>
  <c r="CP142" i="1"/>
  <c r="CP141" i="1"/>
  <c r="CP140" i="1"/>
  <c r="CP139" i="1"/>
  <c r="CP138" i="1"/>
  <c r="CP137" i="1"/>
  <c r="CP136" i="1"/>
  <c r="CP135" i="1"/>
  <c r="CP134" i="1"/>
  <c r="CP133" i="1"/>
  <c r="CP130" i="1"/>
  <c r="CP129" i="1"/>
  <c r="CP128" i="1"/>
  <c r="CP127" i="1"/>
  <c r="CP126" i="1"/>
  <c r="CP125" i="1"/>
  <c r="CP124" i="1"/>
  <c r="CP123" i="1"/>
  <c r="CP122" i="1"/>
  <c r="CP121" i="1"/>
  <c r="CP119" i="1"/>
  <c r="CP118" i="1"/>
  <c r="CP117" i="1"/>
  <c r="CP116" i="1"/>
  <c r="CP115" i="1"/>
  <c r="CP114" i="1"/>
  <c r="CP113" i="1"/>
  <c r="CP112" i="1"/>
  <c r="CP111" i="1"/>
  <c r="CP110" i="1"/>
  <c r="CP108" i="1"/>
  <c r="CP107" i="1"/>
  <c r="CP106" i="1"/>
  <c r="CP105" i="1"/>
  <c r="CP104" i="1"/>
  <c r="CP103" i="1"/>
  <c r="CP102" i="1"/>
  <c r="CP100" i="1"/>
  <c r="CP99" i="1"/>
  <c r="CP96" i="1"/>
  <c r="CP95" i="1"/>
  <c r="CP92" i="1"/>
  <c r="CP91" i="1"/>
  <c r="CP88" i="1"/>
  <c r="CP86" i="1"/>
  <c r="CP83" i="1"/>
  <c r="CP82" i="1"/>
  <c r="CP79" i="1"/>
  <c r="CP78" i="1"/>
  <c r="CP74" i="1"/>
  <c r="CP73" i="1"/>
  <c r="CP70" i="1"/>
  <c r="CP69" i="1"/>
  <c r="CP66" i="1"/>
  <c r="CP63" i="1"/>
  <c r="CP60" i="1"/>
  <c r="CP59" i="1"/>
  <c r="CP56" i="1"/>
  <c r="CP55" i="1"/>
  <c r="CP50" i="1"/>
  <c r="CP49" i="1"/>
  <c r="CP46" i="1"/>
  <c r="CP45" i="1"/>
  <c r="CP42" i="1"/>
  <c r="CP40" i="1"/>
  <c r="CP37" i="1"/>
  <c r="CP36" i="1"/>
  <c r="CP33" i="1"/>
  <c r="CP32" i="1"/>
  <c r="CP28" i="1"/>
  <c r="CP27" i="1"/>
  <c r="CP24" i="1"/>
  <c r="CP23" i="1"/>
  <c r="CP20" i="1"/>
  <c r="CP223" i="1"/>
  <c r="CP225" i="1"/>
  <c r="CP227" i="1"/>
  <c r="CP228" i="1"/>
  <c r="CP231" i="1"/>
  <c r="CP214" i="1"/>
  <c r="CP211" i="1"/>
  <c r="CP205" i="1"/>
  <c r="CP219" i="1"/>
  <c r="CP220" i="1"/>
  <c r="CP203" i="1"/>
  <c r="CP189" i="1"/>
  <c r="CP190" i="1"/>
  <c r="CP192" i="1"/>
  <c r="CP194" i="1"/>
  <c r="CP195" i="1"/>
  <c r="CP198" i="1"/>
  <c r="CP15" i="1"/>
  <c r="CP14" i="1"/>
  <c r="CP13" i="1"/>
  <c r="CP16" i="1"/>
  <c r="CP18" i="1"/>
  <c r="FC228" i="1"/>
  <c r="FC219" i="1"/>
  <c r="FC211" i="1"/>
  <c r="FC18" i="1"/>
  <c r="FC226" i="1"/>
  <c r="FC217" i="1"/>
  <c r="FC208" i="1"/>
  <c r="FC200" i="1"/>
  <c r="FC191" i="1"/>
  <c r="FC28" i="1"/>
  <c r="FC20" i="1"/>
  <c r="FC13" i="1"/>
  <c r="FC309" i="1"/>
  <c r="FC273" i="1"/>
  <c r="FC342" i="1"/>
  <c r="FC340" i="1"/>
  <c r="FC338" i="1"/>
  <c r="FC334" i="1"/>
  <c r="FC331" i="1"/>
  <c r="FC329" i="1"/>
  <c r="FC325" i="1"/>
  <c r="FC323" i="1"/>
  <c r="FC307" i="1"/>
  <c r="FC305" i="1"/>
  <c r="FC303" i="1"/>
  <c r="AK233" i="1"/>
  <c r="FC320" i="1"/>
  <c r="FC316" i="1"/>
  <c r="FC314" i="1"/>
  <c r="FC312" i="1"/>
  <c r="FC318" i="1"/>
  <c r="FC298" i="1"/>
  <c r="FC296" i="1"/>
  <c r="FC294" i="1"/>
  <c r="FC290" i="1"/>
  <c r="FC286" i="1"/>
  <c r="FC284" i="1"/>
  <c r="FC280" i="1"/>
  <c r="FC278" i="1"/>
  <c r="FC275" i="1"/>
  <c r="FC271" i="1"/>
  <c r="FC269" i="1"/>
  <c r="FC267" i="1"/>
  <c r="FC264" i="1"/>
  <c r="FC262" i="1"/>
  <c r="FC260" i="1"/>
  <c r="FC258" i="1"/>
  <c r="FC256" i="1"/>
  <c r="FC253" i="1"/>
  <c r="FC251" i="1"/>
  <c r="FC249" i="1"/>
  <c r="FC247" i="1"/>
  <c r="FC245" i="1"/>
  <c r="FC242" i="1"/>
  <c r="FC240" i="1"/>
  <c r="FC238" i="1"/>
  <c r="FC236" i="1"/>
  <c r="FC234" i="1"/>
  <c r="FC185" i="1"/>
  <c r="FC183" i="1"/>
  <c r="FC181" i="1"/>
  <c r="FC179" i="1"/>
  <c r="FC177" i="1"/>
  <c r="FC174" i="1"/>
  <c r="FC172" i="1"/>
  <c r="FC170" i="1"/>
  <c r="FC168" i="1"/>
  <c r="FC166" i="1"/>
  <c r="FC163" i="1"/>
  <c r="FC161" i="1"/>
  <c r="FC159" i="1"/>
  <c r="FC157" i="1"/>
  <c r="FC155" i="1"/>
  <c r="FC336" i="1"/>
  <c r="FC224" i="1"/>
  <c r="FC215" i="1"/>
  <c r="FC206" i="1"/>
  <c r="FC197" i="1"/>
  <c r="FC189" i="1"/>
  <c r="FC230" i="1"/>
  <c r="FC222" i="1"/>
  <c r="FC213" i="1"/>
  <c r="FC204" i="1"/>
  <c r="FC195" i="1"/>
  <c r="FC35" i="1"/>
  <c r="FC31" i="1"/>
  <c r="FC26" i="1"/>
  <c r="FC22" i="1"/>
  <c r="FC17" i="1"/>
  <c r="FC11" i="1"/>
  <c r="FC327" i="1"/>
  <c r="FC292" i="1"/>
  <c r="FC282" i="1"/>
  <c r="FC341" i="1"/>
  <c r="FC339" i="1"/>
  <c r="FC335" i="1"/>
  <c r="FC330" i="1"/>
  <c r="FC326" i="1"/>
  <c r="FC319" i="1"/>
  <c r="FC315" i="1"/>
  <c r="FC310" i="1"/>
  <c r="FC306" i="1"/>
  <c r="FC304" i="1"/>
  <c r="FC299" i="1"/>
  <c r="FC295" i="1"/>
  <c r="FC291" i="1"/>
  <c r="FC283" i="1"/>
  <c r="FC279" i="1"/>
  <c r="FC274" i="1"/>
  <c r="FC270" i="1"/>
  <c r="FC268" i="1"/>
  <c r="FC263" i="1"/>
  <c r="FC259" i="1"/>
  <c r="FC152" i="1"/>
  <c r="FC148" i="1"/>
  <c r="FC141" i="1"/>
  <c r="FC137" i="1"/>
  <c r="FC135" i="1"/>
  <c r="FC129" i="1"/>
  <c r="FC123" i="1"/>
  <c r="FC119" i="1"/>
  <c r="FC115" i="1"/>
  <c r="FC111" i="1"/>
  <c r="FC106" i="1"/>
  <c r="FC102" i="1"/>
  <c r="FC97" i="1"/>
  <c r="FC93" i="1"/>
  <c r="FC89" i="1"/>
  <c r="FC84" i="1"/>
  <c r="FC80" i="1"/>
  <c r="FC75" i="1"/>
  <c r="FC71" i="1"/>
  <c r="FC67" i="1"/>
  <c r="FC51" i="1"/>
  <c r="FC42" i="1"/>
  <c r="FC40" i="1"/>
  <c r="FC38" i="1"/>
  <c r="FC36" i="1"/>
  <c r="FC34" i="1"/>
  <c r="FC32" i="1"/>
  <c r="FC29" i="1"/>
  <c r="FC27" i="1"/>
  <c r="FC25" i="1"/>
  <c r="FC23" i="1"/>
  <c r="FC21" i="1"/>
  <c r="FC301" i="1"/>
  <c r="FC257" i="1"/>
  <c r="FC252" i="1"/>
  <c r="FC250" i="1"/>
  <c r="FC246" i="1"/>
  <c r="FC241" i="1"/>
  <c r="FC237" i="1"/>
  <c r="FC184" i="1"/>
  <c r="FC180" i="1"/>
  <c r="FC175" i="1"/>
  <c r="FC171" i="1"/>
  <c r="FC169" i="1"/>
  <c r="FC164" i="1"/>
  <c r="FC160" i="1"/>
  <c r="FC156" i="1"/>
  <c r="FC151" i="1"/>
  <c r="FC147" i="1"/>
  <c r="FC142" i="1"/>
  <c r="FC138" i="1"/>
  <c r="FC134" i="1"/>
  <c r="FC128" i="1"/>
  <c r="FC124" i="1"/>
  <c r="FC118" i="1"/>
  <c r="FC116" i="1"/>
  <c r="FC112" i="1"/>
  <c r="FC105" i="1"/>
  <c r="FC101" i="1"/>
  <c r="FC99" i="1"/>
  <c r="FC94" i="1"/>
  <c r="FC88" i="1"/>
  <c r="FC83" i="1"/>
  <c r="FC81" i="1"/>
  <c r="FC77" i="1"/>
  <c r="FC70" i="1"/>
  <c r="FC66" i="1"/>
  <c r="FC50" i="1"/>
  <c r="FC46" i="1"/>
  <c r="FC44" i="1"/>
  <c r="FC43" i="1"/>
  <c r="FC37" i="1"/>
  <c r="FC205" i="1"/>
  <c r="FC209" i="1"/>
  <c r="FC214" i="1"/>
  <c r="FC218" i="1"/>
  <c r="FC223" i="1"/>
  <c r="FC227" i="1"/>
  <c r="FC231" i="1"/>
  <c r="FC190" i="1"/>
  <c r="FC194" i="1"/>
  <c r="FC198" i="1"/>
  <c r="FC203" i="1"/>
  <c r="FC207" i="1"/>
  <c r="FC212" i="1"/>
  <c r="FC216" i="1"/>
  <c r="FC220" i="1"/>
  <c r="FC225" i="1"/>
  <c r="FC229" i="1"/>
  <c r="FC10" i="1"/>
  <c r="FC12" i="1"/>
  <c r="FC14" i="1"/>
  <c r="FC16" i="1"/>
  <c r="FC343" i="1"/>
  <c r="FC337" i="1"/>
  <c r="FC332" i="1"/>
  <c r="FC328" i="1"/>
  <c r="FC324" i="1"/>
  <c r="FC321" i="1"/>
  <c r="FC317" i="1"/>
  <c r="FC313" i="1"/>
  <c r="FC308" i="1"/>
  <c r="FC302" i="1"/>
  <c r="FC297" i="1"/>
  <c r="FC293" i="1"/>
  <c r="FC287" i="1"/>
  <c r="FC285" i="1"/>
  <c r="FC281" i="1"/>
  <c r="FC276" i="1"/>
  <c r="FC272" i="1"/>
  <c r="FC265" i="1"/>
  <c r="FC261" i="1"/>
  <c r="FC150" i="1"/>
  <c r="FC146" i="1"/>
  <c r="FC144" i="1"/>
  <c r="FC139" i="1"/>
  <c r="FC133" i="1"/>
  <c r="FC127" i="1"/>
  <c r="FC125" i="1"/>
  <c r="FC121" i="1"/>
  <c r="FC117" i="1"/>
  <c r="FC113" i="1"/>
  <c r="FC108" i="1"/>
  <c r="FC104" i="1"/>
  <c r="FC100" i="1"/>
  <c r="FC95" i="1"/>
  <c r="FC91" i="1"/>
  <c r="FC86" i="1"/>
  <c r="FC82" i="1"/>
  <c r="FC78" i="1"/>
  <c r="FC73" i="1"/>
  <c r="FC69" i="1"/>
  <c r="FC49" i="1"/>
  <c r="FC47" i="1"/>
  <c r="FC45" i="1"/>
  <c r="FC254" i="1"/>
  <c r="FC248" i="1"/>
  <c r="FC243" i="1"/>
  <c r="FC239" i="1"/>
  <c r="FC235" i="1"/>
  <c r="FC186" i="1"/>
  <c r="FC182" i="1"/>
  <c r="FC178" i="1"/>
  <c r="FC173" i="1"/>
  <c r="FC167" i="1"/>
  <c r="FC162" i="1"/>
  <c r="FC158" i="1"/>
  <c r="FC153" i="1"/>
  <c r="FC149" i="1"/>
  <c r="FC145" i="1"/>
  <c r="FC140" i="1"/>
  <c r="FC136" i="1"/>
  <c r="FC130" i="1"/>
  <c r="FC126" i="1"/>
  <c r="FC122" i="1"/>
  <c r="FC114" i="1"/>
  <c r="FC110" i="1"/>
  <c r="FC107" i="1"/>
  <c r="FC103" i="1"/>
  <c r="FC96" i="1"/>
  <c r="FC92" i="1"/>
  <c r="FC90" i="1"/>
  <c r="FC85" i="1"/>
  <c r="FC79" i="1"/>
  <c r="FC74" i="1"/>
  <c r="FC72" i="1"/>
  <c r="FC68" i="1"/>
  <c r="FC48" i="1"/>
  <c r="FC39" i="1"/>
  <c r="FC192" i="1"/>
  <c r="FC196" i="1"/>
  <c r="FC201" i="1"/>
  <c r="FC15" i="1"/>
  <c r="FC61" i="1"/>
  <c r="FC57" i="1"/>
  <c r="FC62" i="1"/>
  <c r="FC58" i="1"/>
  <c r="FC63" i="1"/>
  <c r="FC59" i="1"/>
  <c r="FC55" i="1"/>
  <c r="FC60" i="1"/>
  <c r="FC56" i="1"/>
  <c r="FC54" i="1"/>
  <c r="AK64" i="1"/>
  <c r="AK53" i="1"/>
  <c r="AK345" i="1"/>
  <c r="AK289" i="1"/>
  <c r="AK188" i="1"/>
  <c r="AK132" i="1"/>
  <c r="AK76" i="1"/>
  <c r="AK277" i="1"/>
  <c r="AK244" i="1"/>
  <c r="AK187" i="1"/>
  <c r="AK311" i="1"/>
  <c r="AK300" i="1"/>
  <c r="AK266" i="1"/>
  <c r="AK255" i="1"/>
  <c r="AK176" i="1"/>
  <c r="AK333" i="1"/>
  <c r="AK288" i="1"/>
  <c r="AK221" i="1"/>
  <c r="AK199" i="1"/>
  <c r="AK210" i="1"/>
  <c r="AK232" i="1"/>
  <c r="AK344" i="1"/>
  <c r="AK19" i="1"/>
  <c r="AK322" i="1"/>
  <c r="AK87" i="1"/>
  <c r="AK41" i="1"/>
  <c r="AK165" i="1"/>
  <c r="AK154" i="1"/>
  <c r="AK143" i="1"/>
  <c r="AK131" i="1"/>
  <c r="AK120" i="1"/>
  <c r="AK109" i="1"/>
  <c r="AK98" i="1"/>
  <c r="AK52" i="1"/>
  <c r="FC311" i="1" l="1"/>
  <c r="FC120" i="1"/>
  <c r="AK346" i="1"/>
  <c r="FC187" i="1"/>
  <c r="FC98" i="1"/>
  <c r="FC345" i="1"/>
  <c r="CP188" i="1"/>
  <c r="FC188" i="1"/>
  <c r="FC53" i="1"/>
  <c r="CP53" i="1"/>
  <c r="CP132" i="1"/>
  <c r="CP289" i="1"/>
  <c r="CP345" i="1"/>
  <c r="CP233" i="1"/>
  <c r="FC233" i="1"/>
  <c r="FC132" i="1"/>
  <c r="FC289" i="1"/>
  <c r="FC255" i="1"/>
  <c r="FC221" i="1"/>
  <c r="FC65" i="1"/>
  <c r="FC30" i="1"/>
  <c r="FC176" i="1"/>
  <c r="FC333" i="1"/>
  <c r="FC52" i="1"/>
  <c r="FC87" i="1"/>
  <c r="FC109" i="1"/>
  <c r="FC244" i="1"/>
  <c r="FC266" i="1"/>
  <c r="FC322" i="1"/>
  <c r="FC131" i="1"/>
  <c r="FC76" i="1"/>
  <c r="FC165" i="1"/>
  <c r="FC154" i="1"/>
  <c r="FC41" i="1"/>
  <c r="FC64" i="1"/>
  <c r="FC300" i="1"/>
  <c r="FC19" i="1"/>
  <c r="FC143" i="1"/>
  <c r="FC232" i="1"/>
  <c r="FC210" i="1"/>
  <c r="FC277" i="1"/>
  <c r="FC288" i="1"/>
  <c r="FC344" i="1"/>
  <c r="FC199" i="1"/>
  <c r="CP65" i="1"/>
  <c r="CP19" i="1"/>
  <c r="CP199" i="1"/>
  <c r="CP322" i="1"/>
  <c r="CP232" i="1"/>
  <c r="CP300" i="1"/>
  <c r="CP333" i="1"/>
  <c r="CP344" i="1"/>
  <c r="CP210" i="1"/>
  <c r="CP221" i="1"/>
  <c r="CP41" i="1"/>
  <c r="CP120" i="1"/>
  <c r="F120" i="1" s="1"/>
  <c r="CP176" i="1"/>
  <c r="CP30" i="1"/>
  <c r="CP76" i="1"/>
  <c r="CP109" i="1"/>
  <c r="CP244" i="1"/>
  <c r="CP255" i="1"/>
  <c r="CP288" i="1"/>
  <c r="CP64" i="1"/>
  <c r="CP87" i="1"/>
  <c r="CP52" i="1"/>
  <c r="CP98" i="1"/>
  <c r="CP131" i="1"/>
  <c r="CP143" i="1"/>
  <c r="CP154" i="1"/>
  <c r="CP165" i="1"/>
  <c r="CP187" i="1"/>
  <c r="F187" i="1" s="1"/>
  <c r="CP266" i="1"/>
  <c r="CP277" i="1"/>
  <c r="CP311" i="1"/>
  <c r="F311" i="1" s="1"/>
  <c r="F199" i="1" l="1"/>
  <c r="F19" i="1"/>
  <c r="F233" i="1"/>
  <c r="F289" i="1"/>
  <c r="F266" i="1"/>
  <c r="F176" i="1"/>
  <c r="F41" i="1"/>
  <c r="F53" i="1"/>
  <c r="F188" i="1"/>
  <c r="F154" i="1"/>
  <c r="F64" i="1"/>
  <c r="F30" i="1"/>
  <c r="F221" i="1"/>
  <c r="F322" i="1"/>
  <c r="F98" i="1"/>
  <c r="F131" i="1"/>
  <c r="F52" i="1"/>
  <c r="F255" i="1"/>
  <c r="F300" i="1"/>
  <c r="F109" i="1"/>
  <c r="F132" i="1"/>
  <c r="F65" i="1"/>
  <c r="F165" i="1"/>
  <c r="F143" i="1"/>
  <c r="F87" i="1"/>
  <c r="F288" i="1"/>
  <c r="F244" i="1"/>
  <c r="F76" i="1"/>
  <c r="F333" i="1"/>
  <c r="F344" i="1"/>
  <c r="F232" i="1"/>
  <c r="F345" i="1"/>
  <c r="F277" i="1"/>
  <c r="F210" i="1"/>
  <c r="FC346" i="1"/>
  <c r="CP346" i="1"/>
  <c r="F346" i="1" l="1"/>
  <c r="F348" i="1" s="1"/>
</calcChain>
</file>

<file path=xl/comments1.xml><?xml version="1.0" encoding="utf-8"?>
<comments xmlns="http://schemas.openxmlformats.org/spreadsheetml/2006/main">
  <authors>
    <author>Alinka</author>
  </authors>
  <commentList>
    <comment ref="AL1" authorId="0" shapeId="0">
      <text>
        <r>
          <rPr>
            <b/>
            <sz val="9"/>
            <color indexed="81"/>
            <rFont val="Tahoma"/>
            <family val="2"/>
            <charset val="204"/>
          </rPr>
          <t>min 6 ячеек на полке</t>
        </r>
      </text>
    </comment>
    <comment ref="AN1" authorId="0" shapeId="0">
      <text>
        <r>
          <rPr>
            <b/>
            <sz val="9"/>
            <color indexed="81"/>
            <rFont val="Tahoma"/>
            <family val="2"/>
            <charset val="204"/>
          </rPr>
          <t>min 8 ячеек на полке</t>
        </r>
      </text>
    </comment>
    <comment ref="CL1" authorId="0" shapeId="0">
      <text>
        <r>
          <rPr>
            <sz val="9"/>
            <color indexed="81"/>
            <rFont val="Tahoma"/>
            <family val="2"/>
            <charset val="204"/>
          </rPr>
          <t>8 SKU на полке
"нарушение считается по каждой полке в отдельности и суммирутся"</t>
        </r>
      </text>
    </comment>
    <comment ref="CW1" authorId="0" shapeId="0">
      <text>
        <r>
          <rPr>
            <sz val="9"/>
            <color indexed="81"/>
            <rFont val="Tahoma"/>
            <family val="2"/>
            <charset val="204"/>
          </rPr>
          <t>26 SKU</t>
        </r>
      </text>
    </comment>
    <comment ref="CY1" authorId="0" shapeId="0">
      <text>
        <r>
          <rPr>
            <b/>
            <sz val="9"/>
            <color indexed="81"/>
            <rFont val="Tahoma"/>
            <family val="2"/>
            <charset val="204"/>
          </rPr>
          <t>24 SKU</t>
        </r>
      </text>
    </comment>
    <comment ref="AR5" authorId="0" shapeId="0">
      <text>
        <r>
          <rPr>
            <sz val="9"/>
            <color indexed="81"/>
            <rFont val="Tahoma"/>
            <family val="2"/>
            <charset val="204"/>
          </rPr>
          <t>17*5</t>
        </r>
      </text>
    </comment>
    <comment ref="BF5" authorId="0" shapeId="0">
      <text>
        <r>
          <rPr>
            <sz val="9"/>
            <color indexed="81"/>
            <rFont val="Tahoma"/>
            <family val="2"/>
            <charset val="204"/>
          </rPr>
          <t>17*5</t>
        </r>
      </text>
    </comment>
    <comment ref="AR6" authorId="0" shapeId="0">
      <text>
        <r>
          <rPr>
            <sz val="9"/>
            <color indexed="81"/>
            <rFont val="Tahoma"/>
            <family val="2"/>
            <charset val="204"/>
          </rPr>
          <t>9*5</t>
        </r>
      </text>
    </comment>
    <comment ref="BF6" authorId="0" shapeId="0">
      <text>
        <r>
          <rPr>
            <sz val="9"/>
            <color indexed="81"/>
            <rFont val="Tahoma"/>
            <family val="2"/>
            <charset val="204"/>
          </rPr>
          <t>9*5</t>
        </r>
      </text>
    </comment>
    <comment ref="CQ7" authorId="0" shapeId="0">
      <text>
        <r>
          <rPr>
            <sz val="7"/>
            <color indexed="81"/>
            <rFont val="Tahoma"/>
            <family val="2"/>
            <charset val="204"/>
          </rPr>
          <t xml:space="preserve">п. 3.1.12 Требование к ТРО, которое отдано в полном объёме пд конкурента: 1. ТРО не должно быть отмечено в КУБе, 2. Без логотипа РОШЕН, 3. ДОП. соглашение
</t>
        </r>
      </text>
    </comment>
    <comment ref="AL8" authorId="0" shapeId="0">
      <text>
        <r>
          <rPr>
            <b/>
            <sz val="9"/>
            <color indexed="81"/>
            <rFont val="Tahoma"/>
            <family val="2"/>
            <charset val="204"/>
          </rPr>
          <t>min 6 ячеек на полке</t>
        </r>
      </text>
    </comment>
    <comment ref="AN8" authorId="0" shapeId="0">
      <text>
        <r>
          <rPr>
            <b/>
            <sz val="9"/>
            <color indexed="81"/>
            <rFont val="Tahoma"/>
            <family val="2"/>
            <charset val="204"/>
          </rPr>
          <t>min 8 ячеек на полке</t>
        </r>
      </text>
    </comment>
    <comment ref="CL8" authorId="0" shapeId="0">
      <text>
        <r>
          <rPr>
            <sz val="9"/>
            <color indexed="81"/>
            <rFont val="Tahoma"/>
            <family val="2"/>
            <charset val="204"/>
          </rPr>
          <t>8 SKU на полке
"нарушение считается по каждой полке в отдельности и суммирутся"</t>
        </r>
      </text>
    </comment>
    <comment ref="CW8" authorId="0" shapeId="0">
      <text>
        <r>
          <rPr>
            <sz val="9"/>
            <color indexed="81"/>
            <rFont val="Tahoma"/>
            <family val="2"/>
            <charset val="204"/>
          </rPr>
          <t>26 SKU</t>
        </r>
      </text>
    </comment>
    <comment ref="CY8" authorId="0" shapeId="0">
      <text>
        <r>
          <rPr>
            <b/>
            <sz val="9"/>
            <color indexed="81"/>
            <rFont val="Tahoma"/>
            <family val="2"/>
            <charset val="204"/>
          </rPr>
          <t>24 SKU</t>
        </r>
      </text>
    </comment>
  </commentList>
</comments>
</file>

<file path=xl/comments2.xml><?xml version="1.0" encoding="utf-8"?>
<comments xmlns="http://schemas.openxmlformats.org/spreadsheetml/2006/main">
  <authors>
    <author>Alinka</author>
  </authors>
  <commentList>
    <comment ref="L1" authorId="0" shapeId="0">
      <text>
        <r>
          <rPr>
            <sz val="7"/>
            <color indexed="81"/>
            <rFont val="Tahoma"/>
            <family val="2"/>
            <charset val="204"/>
          </rPr>
          <t xml:space="preserve">п. 3.1.12 Требование к ТРО, которое отдано в полном объёме пд конкурента: 1. ТРО не должно быть отмечено в КУБе, 2. Без логотипа РОШЕН, 3. ДОП. соглашение
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04"/>
          </rPr>
          <t>min 6 ячеек на полке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min 8 ячеек на полке</t>
        </r>
      </text>
    </comment>
    <comment ref="J5" authorId="0" shapeId="0">
      <text>
        <r>
          <rPr>
            <sz val="9"/>
            <color indexed="81"/>
            <rFont val="Tahoma"/>
            <family val="2"/>
            <charset val="204"/>
          </rPr>
          <t>17*5</t>
        </r>
      </text>
    </comment>
    <comment ref="K5" authorId="0" shapeId="0">
      <text>
        <r>
          <rPr>
            <sz val="9"/>
            <color indexed="81"/>
            <rFont val="Tahoma"/>
            <family val="2"/>
            <charset val="204"/>
          </rPr>
          <t>9*5</t>
        </r>
      </text>
    </comment>
    <comment ref="M5" authorId="0" shapeId="0">
      <text>
        <r>
          <rPr>
            <sz val="9"/>
            <color indexed="81"/>
            <rFont val="Tahoma"/>
            <family val="2"/>
            <charset val="204"/>
          </rPr>
          <t>26 SKU</t>
        </r>
      </text>
    </comment>
    <comment ref="M6" authorId="0" shapeId="0">
      <text>
        <r>
          <rPr>
            <b/>
            <sz val="9"/>
            <color indexed="81"/>
            <rFont val="Tahoma"/>
            <family val="2"/>
            <charset val="204"/>
          </rPr>
          <t>24 SKU</t>
        </r>
      </text>
    </comment>
    <comment ref="J12" authorId="0" shapeId="0">
      <text>
        <r>
          <rPr>
            <sz val="9"/>
            <color indexed="81"/>
            <rFont val="Tahoma"/>
            <family val="2"/>
            <charset val="204"/>
          </rPr>
          <t>17*5</t>
        </r>
      </text>
    </comment>
    <comment ref="K12" authorId="0" shapeId="0">
      <text>
        <r>
          <rPr>
            <sz val="9"/>
            <color indexed="81"/>
            <rFont val="Tahoma"/>
            <family val="2"/>
            <charset val="204"/>
          </rPr>
          <t>9*5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04"/>
          </rPr>
          <t>8 SKU на полке
"нарушение считается по каждой полке в отдельности и суммирутся"</t>
        </r>
      </text>
    </comment>
  </commentList>
</comments>
</file>

<file path=xl/sharedStrings.xml><?xml version="1.0" encoding="utf-8"?>
<sst xmlns="http://schemas.openxmlformats.org/spreadsheetml/2006/main" count="115134" uniqueCount="25963">
  <si>
    <t>Гамарник Дмитро Євгенійович</t>
  </si>
  <si>
    <t>Осташевський Михайло Вікторович</t>
  </si>
  <si>
    <t>Сливко Максим Геннадійович</t>
  </si>
  <si>
    <t>Яцемірський Сергій Анатолійович Итог</t>
  </si>
  <si>
    <t>Офис</t>
  </si>
  <si>
    <t>Бут Михайло Анатолійович</t>
  </si>
  <si>
    <t>Офис Итог</t>
  </si>
  <si>
    <t>Гаврилюк Олег Володимирович</t>
  </si>
  <si>
    <t>Ковальчук Юрій Михайлович</t>
  </si>
  <si>
    <t>Смажний Максим Юрійович</t>
  </si>
  <si>
    <t>Кравчук Вадим Валерійович</t>
  </si>
  <si>
    <t>Савчук Андрій Васильович</t>
  </si>
  <si>
    <t>Мазурець Роман Володимирович</t>
  </si>
  <si>
    <t>Юзвина Павло Володимирович</t>
  </si>
  <si>
    <t>Тимчук Володимир Ігорович</t>
  </si>
  <si>
    <t>Карандюк Олександр Володимирович</t>
  </si>
  <si>
    <t>Латацький Ярослав Сергійович</t>
  </si>
  <si>
    <t>Пастушок Вадим Ярославович Итог</t>
  </si>
  <si>
    <t>Зарічний Сергій Олександрович</t>
  </si>
  <si>
    <t>Мурай Сергій Сергійович</t>
  </si>
  <si>
    <t>Трібель Данііл Олександрович</t>
  </si>
  <si>
    <t>Головатюк Михайло Васильович</t>
  </si>
  <si>
    <t>Коваль Павло Ігорович Итог</t>
  </si>
  <si>
    <t>Мачихін Віталій Юрійович</t>
  </si>
  <si>
    <t>Москалюк Сергій Володимирович</t>
  </si>
  <si>
    <t>Чорний Олександр Васильович</t>
  </si>
  <si>
    <t>Лабінський Андрій Сергійович</t>
  </si>
  <si>
    <t>Рибачук Олександр Володимирович</t>
  </si>
  <si>
    <t>Ничипорчук Микола Анатолійович Итог</t>
  </si>
  <si>
    <t>Москалюк Олександр Володимирович</t>
  </si>
  <si>
    <t>Окончук Віталій Анатолійович</t>
  </si>
  <si>
    <t>Прокопишен Ігор Валерійович</t>
  </si>
  <si>
    <t>Мельник Олександр Васильович</t>
  </si>
  <si>
    <t>Павловський Артем Миколайович</t>
  </si>
  <si>
    <t>Журба Юрій Володимирович Итог</t>
  </si>
  <si>
    <t>Общий итог</t>
  </si>
  <si>
    <t>Стеллаж "меньше1м"</t>
  </si>
  <si>
    <t>Стеллаж "больше1м"</t>
  </si>
  <si>
    <t>Стойка Рошен</t>
  </si>
  <si>
    <t>Стойка Шоколад</t>
  </si>
  <si>
    <t>Стойка Мрия Мал.</t>
  </si>
  <si>
    <t>Стойка Мрия Бол.</t>
  </si>
  <si>
    <t>Стойка Рошен (2-х ярусная)</t>
  </si>
  <si>
    <t>Стойка Мрия Мини</t>
  </si>
  <si>
    <t>Стойка Мрия Микро</t>
  </si>
  <si>
    <t>Кубы "4 SKU"</t>
  </si>
  <si>
    <t>Кубы "6-7 SKU"</t>
  </si>
  <si>
    <t>Кубы "12 SKU"</t>
  </si>
  <si>
    <t>Кубы "16 SKU"</t>
  </si>
  <si>
    <t>Кубы "19 SKU"</t>
  </si>
  <si>
    <t>Кубы "20 SKU"</t>
  </si>
  <si>
    <t>Кубы "24 SKU"</t>
  </si>
  <si>
    <t>Кубы "28 SKU"</t>
  </si>
  <si>
    <t>Кубы "22 SKU"</t>
  </si>
  <si>
    <t>Витр.Шоколад "больше=28SKU"</t>
  </si>
  <si>
    <t>Витр.Шоколад "меньше28SKU"</t>
  </si>
  <si>
    <t>Витр.Шоколад "больше=43SKU"</t>
  </si>
  <si>
    <t>Витрина ШВК"больше=30SKU"</t>
  </si>
  <si>
    <t>Витрина ШВК"меньше30SKU"</t>
  </si>
  <si>
    <t>Витрина ШВК "15SKU"</t>
  </si>
  <si>
    <t>Напольная витрина Рошен (ФАС)</t>
  </si>
  <si>
    <t>Прикассовый модуль Рошен</t>
  </si>
  <si>
    <t>Накопитель для ММС</t>
  </si>
  <si>
    <t>Струбцина под Шоколад</t>
  </si>
  <si>
    <t>Струбцина под Коробку</t>
  </si>
  <si>
    <t>Полка под Шоколад к Стеллажу</t>
  </si>
  <si>
    <t>A</t>
  </si>
  <si>
    <t>B</t>
  </si>
  <si>
    <t>допуск по пустым ячейкам/конкуренту</t>
  </si>
  <si>
    <t>ФЕЙС ЧУЖОЙ ПРОДУКЦИИ</t>
  </si>
  <si>
    <t>ИТОГО по РАСХОЖДЕНИЮ</t>
  </si>
  <si>
    <t>ИТОГО по "ПУСТАЯ ЯЧЕЙКА"</t>
  </si>
  <si>
    <t>ИТОГО по "ФЕЙС ЧУЖОЙ ПРОДУКЦИИ"</t>
  </si>
  <si>
    <t>РАСХОЖДЕНИЕ ФАКТИЧЕСКИХ и УЧЕТНЫХ ДАННЫХ (отсутствие стекла)</t>
  </si>
  <si>
    <t>ПУСТАЯ ЯЧЕЙКА (ФЕЙСО-МЕСТО) (отсутствие перегородок, отсутствие топера = 5 П.Я.)</t>
  </si>
  <si>
    <t>ТОПЕР на Стойках ОТСУТСТВУЕТ</t>
  </si>
  <si>
    <t>"Книжная" полка под коробку</t>
  </si>
  <si>
    <t>ТОПЕР на Стеллажах ОТСУТСТВУЕТ</t>
  </si>
  <si>
    <t>Полка под Шоколад к Стеллажу 1.33м</t>
  </si>
  <si>
    <t>Полка под Шоколад к Стеллажу 1.00м.</t>
  </si>
  <si>
    <t>"Книжная" полка под коробку ОТСУТСТВИЕ</t>
  </si>
  <si>
    <t>ПУСТАЯ ЯЧЕЙКА (ФЕЙСО-МЕСТО)</t>
  </si>
  <si>
    <t>ТРО</t>
  </si>
  <si>
    <t>max штраф</t>
  </si>
  <si>
    <t>Допуск</t>
  </si>
  <si>
    <t>Категория ТТ</t>
  </si>
  <si>
    <t>Код ТТ</t>
  </si>
  <si>
    <t>№</t>
  </si>
  <si>
    <t>ТТ</t>
  </si>
  <si>
    <t>План посещения ТТ</t>
  </si>
  <si>
    <t>Дата аудита ТТ</t>
  </si>
  <si>
    <t>Код</t>
  </si>
  <si>
    <t>Код УС</t>
  </si>
  <si>
    <t>Наименование</t>
  </si>
  <si>
    <t>Адрес по классификатору</t>
  </si>
  <si>
    <t>ФилиалДистрибьютора</t>
  </si>
  <si>
    <t>Дистрибьютор</t>
  </si>
  <si>
    <t>ТипТорговойТочки</t>
  </si>
  <si>
    <t>КаналСбыта</t>
  </si>
  <si>
    <t>КонтрагентПоУмолчанию</t>
  </si>
  <si>
    <t>ДоговорКонтрагентаПоУмолчанию</t>
  </si>
  <si>
    <t>НеИспользуется</t>
  </si>
  <si>
    <t>ТТД</t>
  </si>
  <si>
    <t>Ответственный</t>
  </si>
  <si>
    <t>Супервайзер</t>
  </si>
  <si>
    <t>ТерриториальныйМенеджер</t>
  </si>
  <si>
    <t>Да</t>
  </si>
  <si>
    <t>Малый магазин</t>
  </si>
  <si>
    <t>Розница</t>
  </si>
  <si>
    <t>Основной договор</t>
  </si>
  <si>
    <t>Нет</t>
  </si>
  <si>
    <t>Нетрадиционные каналы сбыта</t>
  </si>
  <si>
    <t>Прочее</t>
  </si>
  <si>
    <t>Павильон</t>
  </si>
  <si>
    <t>Хорека</t>
  </si>
  <si>
    <t>Лотки кондитерские(рынок)</t>
  </si>
  <si>
    <t>Рынки</t>
  </si>
  <si>
    <t>ХМ-009476</t>
  </si>
  <si>
    <t>Перші київські курси іноземних мов - 2</t>
  </si>
  <si>
    <t>г.Каменец-Подольский, просп Грушевского, д.17б</t>
  </si>
  <si>
    <t>&lt;не задан&gt;</t>
  </si>
  <si>
    <t>Рошен-Хмельницкий (Каменец Подольский)</t>
  </si>
  <si>
    <t>ООО "Рошен-Хмельницкий"</t>
  </si>
  <si>
    <t>(НКЗ) Перші київські курси іноземних мов - 2</t>
  </si>
  <si>
    <t>Покупець 2010</t>
  </si>
  <si>
    <t>ХМ-009477</t>
  </si>
  <si>
    <t>(НКЗ) Старенький І.В. ПП, к-к №15</t>
  </si>
  <si>
    <t>г.Каменец-Подольский, просп Грушевского, д.25 (ринок)</t>
  </si>
  <si>
    <t>Старенький Ігор Володимирович</t>
  </si>
  <si>
    <t>Основной договор 1754.1 от 17.12.2012</t>
  </si>
  <si>
    <t>Старенький І.В. ПП, к-к №15</t>
  </si>
  <si>
    <t>ХМ-009478</t>
  </si>
  <si>
    <t>Рябко К.І. ПП, маг. "Міні-маркет" зупинка</t>
  </si>
  <si>
    <t>р-н Полонский Район, г.Полонное, ул.Украинки Леси, д.1</t>
  </si>
  <si>
    <t>Полонський Район, Полонне, вул. Лесі Українки,</t>
  </si>
  <si>
    <t>Рошен-Хмельницкий (Шепитовка)</t>
  </si>
  <si>
    <t>ХМ-009479</t>
  </si>
  <si>
    <t>Рябко К.І. ПП, маг. на зупинці</t>
  </si>
  <si>
    <t>р-н Полонский Район, г.Полонное, д.48 (ул. Ленина)</t>
  </si>
  <si>
    <t>Рябко Катерина Іванівна</t>
  </si>
  <si>
    <t>Основной договор 3170 от 01.04.2011</t>
  </si>
  <si>
    <t>р-н Полонский Район, г.Полонное, д.48 (Ленина)</t>
  </si>
  <si>
    <t>ХМ-009556</t>
  </si>
  <si>
    <t>Денисюк І.В. ПП, маг. "Дункан"</t>
  </si>
  <si>
    <t>р-н Ярмолинецкий Район, пгт.Ярмолинцы, ул.Чапаева, д.60</t>
  </si>
  <si>
    <t>Рошен-Хмельницкий (Хмельницкий)</t>
  </si>
  <si>
    <t>ХМ-009555</t>
  </si>
  <si>
    <t>Синявський В.Л. ПП, маг. "Продукти"</t>
  </si>
  <si>
    <t>р-н Деражнянский Район, с.Буцнево, ул.Молодежная, д.1</t>
  </si>
  <si>
    <t>Киоски</t>
  </si>
  <si>
    <t>ХМ-009557</t>
  </si>
  <si>
    <t>Пасічник Т.М. ПП, маг. "Садочок"</t>
  </si>
  <si>
    <t>р-н Красиловский Район, г.Красилов, пер.Циолковского, д.6</t>
  </si>
  <si>
    <t>Пасічник Тетяна Миколаївна</t>
  </si>
  <si>
    <t>Основной договор 4747 от 15.03.2013</t>
  </si>
  <si>
    <t>Минимаркет</t>
  </si>
  <si>
    <t>ХМ-009658</t>
  </si>
  <si>
    <t>Натальський В.М. ПП, маг. "Гетьман №3"</t>
  </si>
  <si>
    <t>р-н Чемеровецкий Район, с.Драгановка, д.1</t>
  </si>
  <si>
    <t>ХМ-009659</t>
  </si>
  <si>
    <t>Цупріян Ф.В. ПП, маг. "Продукти"</t>
  </si>
  <si>
    <t>р-н Каменец-Подольский Район, с.Каменка (ул. Лесогорская)</t>
  </si>
  <si>
    <t>Цупріян Філімон Володимирович</t>
  </si>
  <si>
    <t>Основной договор 1791.1 от 29.05.2013</t>
  </si>
  <si>
    <t>Магазины на АЗС</t>
  </si>
  <si>
    <t>Супермаркет</t>
  </si>
  <si>
    <t>Супермаркеты</t>
  </si>
  <si>
    <t>ХМ-009489</t>
  </si>
  <si>
    <t>Редька Л.М. ПП, маг. "АВС"</t>
  </si>
  <si>
    <t>г.Шепетовка, ул.400-летия Шепетовки, д.4</t>
  </si>
  <si>
    <t>Редька Лариса Михайлівна</t>
  </si>
  <si>
    <t>Основной договор 4698 от 09.01.2013</t>
  </si>
  <si>
    <t>ХМ-009487</t>
  </si>
  <si>
    <t>Салайчук В.У. ПП, маг. "Мрія"</t>
  </si>
  <si>
    <t>г.Славута, ул.Церковная, д.24</t>
  </si>
  <si>
    <t>Салайчук Василь Улянович</t>
  </si>
  <si>
    <t>Основной договор 4695 от 03.11.2014</t>
  </si>
  <si>
    <t>ХМ-009488</t>
  </si>
  <si>
    <t>Венгер Г.П. ПП, маг. "Продукти"</t>
  </si>
  <si>
    <t>р-н Городокский Район, г.Городок, ул.Гончара Олеся, д.3</t>
  </si>
  <si>
    <t>Венгер Галина Петрівна</t>
  </si>
  <si>
    <t>Основной договор 4696 от 08.01.2013</t>
  </si>
  <si>
    <t>ХМ-009504</t>
  </si>
  <si>
    <t>Гурко В.П. ПП, маг. "Продукти"</t>
  </si>
  <si>
    <t>г.Староконстантинов, ул.Попова, д.20/2</t>
  </si>
  <si>
    <t>Гурко Валерій Петрович</t>
  </si>
  <si>
    <t>Основной договор 4721 от 30.01.2013</t>
  </si>
  <si>
    <t>ХМ-009290</t>
  </si>
  <si>
    <t>Колеснік І.І. ПП, маг.</t>
  </si>
  <si>
    <t>р-н Изяславский Район, с.Завадынци (напроти школи)</t>
  </si>
  <si>
    <t>Колеснік Іван Іванович</t>
  </si>
  <si>
    <t>Основной договор 4628 от 26.10.2012</t>
  </si>
  <si>
    <t>ХМ-009291</t>
  </si>
  <si>
    <t>Носанчук С.К. ПП, к-к "Зупинка"</t>
  </si>
  <si>
    <t>р-н Полонский Район, г.Полонное, ул.Герасимчука, д.2</t>
  </si>
  <si>
    <t>Носанчук Світлана Казимирівна</t>
  </si>
  <si>
    <t>Основной договор 4629 от 23.10.2012</t>
  </si>
  <si>
    <t>ХМ-009293</t>
  </si>
  <si>
    <t>Скорінова О.С. ПП, маг. "Таміла"</t>
  </si>
  <si>
    <t>г.Шепетовка, просп Мира, д.14</t>
  </si>
  <si>
    <t>г.Шепетовка, ул.Мира, д.14</t>
  </si>
  <si>
    <t>Скорінова Оксана Сергіївна</t>
  </si>
  <si>
    <t>Основной договор 5162 от 14.10.2014</t>
  </si>
  <si>
    <t>ХМ-009292</t>
  </si>
  <si>
    <t>Юр'єва О.Б. ПП, маг. "Український кристал"</t>
  </si>
  <si>
    <t>г.Каменец-Подольский, ул.Фрунзе (кристал)</t>
  </si>
  <si>
    <t>Юр'єва Оксана Борисівна</t>
  </si>
  <si>
    <t>Основной договор 1530.1 от 12.02.2014</t>
  </si>
  <si>
    <t>ХМ-009294</t>
  </si>
  <si>
    <t>Сторожук І.С. ПП, маг. "Продовольчі товари"</t>
  </si>
  <si>
    <t>р-н Красиловский Район, с.Заставки (на берегу)</t>
  </si>
  <si>
    <t>Сторожук Ірина Сергіївна</t>
  </si>
  <si>
    <t>Основной договор 4657 от 19.11.2012</t>
  </si>
  <si>
    <t>Оптовые магазины и склады</t>
  </si>
  <si>
    <t>ОПТ</t>
  </si>
  <si>
    <t>ХМ-009355</t>
  </si>
  <si>
    <t>(НКЗ) МПК</t>
  </si>
  <si>
    <t>г.Хмельницкий, ул.Водопроводная, д.78/1</t>
  </si>
  <si>
    <t>МПК</t>
  </si>
  <si>
    <t>ХМ-009356</t>
  </si>
  <si>
    <t>Санкова О.П. ПП, закусочна №5</t>
  </si>
  <si>
    <t>г.Шепетовка, ул.Маркса Карла, д.23 (площа ринку)</t>
  </si>
  <si>
    <t>Самкова Олена Петрівна</t>
  </si>
  <si>
    <t>Основной договор 4658 от 17.07.2014</t>
  </si>
  <si>
    <t>Самкова О.П. ПП, закусочна №5</t>
  </si>
  <si>
    <t>ХМ-010296</t>
  </si>
  <si>
    <t>Кобилко В.П. ПП, маг. "Продукти"</t>
  </si>
  <si>
    <t>р-н Белогорский Район, с.Ольшаница, ул.Центральная, д.12</t>
  </si>
  <si>
    <t>Кобилко Віктор Петрович</t>
  </si>
  <si>
    <t>Основной договор 5154 от 01.09.2014</t>
  </si>
  <si>
    <t>ХМ-010298</t>
  </si>
  <si>
    <t>Семенюк Р.М. ПП, маг. "Ярослава"</t>
  </si>
  <si>
    <t>р-н Хмельницкий Район, с.Захаровцы, ул.Богдана Хмельницкого, д.36/1</t>
  </si>
  <si>
    <t>ХМ-010294</t>
  </si>
  <si>
    <t>Панич-Сьвйонтек А.В. ПП, маг. "Хата"</t>
  </si>
  <si>
    <t>р-н Волочисский Район, с.Завалийки, ул.Центральная (Перед школою)</t>
  </si>
  <si>
    <t>Панич-Сьвйонтек Алла Володимирівна</t>
  </si>
  <si>
    <t>Основной договор 4462 от 23.04.2012</t>
  </si>
  <si>
    <t>Гипермаркет</t>
  </si>
  <si>
    <t>ХМ-010297</t>
  </si>
  <si>
    <t>СТ Хропотівське</t>
  </si>
  <si>
    <t>р-н Чемеровецкий Район, с.Хропотова, ул.Центральная, д.14</t>
  </si>
  <si>
    <t>Основной договор 1904.1 от 08.08.2014</t>
  </si>
  <si>
    <t>р-н Хмельницкий Район, с.Ружичанка (0)</t>
  </si>
  <si>
    <t>ХМ-009369</t>
  </si>
  <si>
    <t>(КООП) Лошковецьке СТ, маг. "Продукти"</t>
  </si>
  <si>
    <t>р-н Дунаевецкий Район, с.Лошкивци, ул.Центральная, д.125а</t>
  </si>
  <si>
    <t>Лошковецьке СТ, маг. "Продукти"</t>
  </si>
  <si>
    <t>ХМ-010665</t>
  </si>
  <si>
    <t>Герасимюк Н.Є. ПП, маг. "П'ятачок"</t>
  </si>
  <si>
    <t>г.Староконстантинов, ул.Попова, д.28/9</t>
  </si>
  <si>
    <t>ХМ-010667</t>
  </si>
  <si>
    <t>Кутузова Л.В. ПП, маг. "Бонжур"</t>
  </si>
  <si>
    <t>г.Шепетовка, ул.Украинская, д.65 Б</t>
  </si>
  <si>
    <t>Кутузова Леся Василівна</t>
  </si>
  <si>
    <t>Основной договор 5370 от 28.04.2015</t>
  </si>
  <si>
    <t>ХМ-009900</t>
  </si>
  <si>
    <t>(НКЗ) Завод "Красилівмаш" ТОВ</t>
  </si>
  <si>
    <t>р-н Красиловский Район, г.Красилов, ул.Центральная, д.16</t>
  </si>
  <si>
    <t>ТОВ "Завод "Красилівмаш"</t>
  </si>
  <si>
    <t>Завод "Красилівмаш" ТОВ</t>
  </si>
  <si>
    <t>ХМ-009902</t>
  </si>
  <si>
    <t>(НКЗ) НИВА СТзОВ</t>
  </si>
  <si>
    <t>р-н Теофипольский Район, с.Поляхово (0)</t>
  </si>
  <si>
    <t>НИВА СТзОВ</t>
  </si>
  <si>
    <t>ХМ-009908</t>
  </si>
  <si>
    <t>(НКЗ) Красилівська філія ПАТ "Хмельницькгаз" ППО</t>
  </si>
  <si>
    <t>р-н Красиловский Район, г.Красилов, ул.Островского Николая, д.9а</t>
  </si>
  <si>
    <t>Красилівська філія ПАТ "Хмельницькгаз" ППО</t>
  </si>
  <si>
    <t>ХМ-009909</t>
  </si>
  <si>
    <t>(НКЗ) СКП Міськліфт-світло</t>
  </si>
  <si>
    <t>г.Каменец-Подольский, ул.Гунская, д.3</t>
  </si>
  <si>
    <t>СКП Міськліфт-світло</t>
  </si>
  <si>
    <t>ХМ-009910</t>
  </si>
  <si>
    <t>(НКЗ) Хмельницька обл. організація профспілки ЖКГ</t>
  </si>
  <si>
    <t>г.Хмельницкий, ул.Соборная, д.57, оф.56</t>
  </si>
  <si>
    <t>Хмельницька обл. організація профспілки ЖКГ</t>
  </si>
  <si>
    <t>Основной договор 4973 от 22.11.2013</t>
  </si>
  <si>
    <t>ХМ-009889</t>
  </si>
  <si>
    <t>(НКЗ) Профком Красилівського ЛВУ магістральних газопроводів</t>
  </si>
  <si>
    <t>р-н Красиловский Район, г.Красилов, ул.Компресорная, д.1</t>
  </si>
  <si>
    <t>Профком Красилівського ЛВУ магістральних газопроводів</t>
  </si>
  <si>
    <t>Основной договор 4955 от 08.11.2013</t>
  </si>
  <si>
    <t>ХМ-009898</t>
  </si>
  <si>
    <t>(НКЗ) ПАКТ ПП</t>
  </si>
  <si>
    <t>г.Каменец-Подольский, просп Грушевского, д.43</t>
  </si>
  <si>
    <t>Приватне підприємство "ПАКТ"</t>
  </si>
  <si>
    <t>ПАКТ ПП</t>
  </si>
  <si>
    <t>ХМ-010100</t>
  </si>
  <si>
    <t>ТАВРІЯ Плюс ПП</t>
  </si>
  <si>
    <t>г.Хмельницкий, шоссе Староконстантиновское, д.2/1 Б</t>
  </si>
  <si>
    <t>ПП "ТАВРІЯ Плюс"</t>
  </si>
  <si>
    <t>Основной договор 2866 от 01.06.2012</t>
  </si>
  <si>
    <t>ХМ-010091</t>
  </si>
  <si>
    <t>(НКЗ) ППО Красилівського району електричних мереж</t>
  </si>
  <si>
    <t>р-н Красиловский Район, г.Красилов, ул.Боженко, д.12 А</t>
  </si>
  <si>
    <t>ППО Красилівського району електричних мереж</t>
  </si>
  <si>
    <t>Основной договор 5224 от 03.03.2014</t>
  </si>
  <si>
    <t>РЦ Розницы</t>
  </si>
  <si>
    <t>Средний магазин</t>
  </si>
  <si>
    <t>ХМ-002594</t>
  </si>
  <si>
    <t>Гудзик Н.В. ПП, гуртовня фірма"Квадро"</t>
  </si>
  <si>
    <t>г.Каменец-Подольский, ул.Первомайская, д.7а</t>
  </si>
  <si>
    <t>ХМ-006106</t>
  </si>
  <si>
    <t>Стус В.М. ПП, маг.-бар "Енеїда"</t>
  </si>
  <si>
    <t>ХМ-004740</t>
  </si>
  <si>
    <t>Живило Ю.В. ПП, бар "Горицвіт"</t>
  </si>
  <si>
    <t>ХМ-008525</t>
  </si>
  <si>
    <t>Черче ПСК, кафе</t>
  </si>
  <si>
    <t>ХМ-004245</t>
  </si>
  <si>
    <t>Сіроцінська І.В.ПП,маг"Продукти"</t>
  </si>
  <si>
    <t>ХМ-004210</t>
  </si>
  <si>
    <t>Каплінська Н.А. ПП, кафе "Вокзальне"</t>
  </si>
  <si>
    <t>ХМ-000430</t>
  </si>
  <si>
    <t>Козяр Л.А. ПП, к-к №3</t>
  </si>
  <si>
    <t>г.Каменец-Подольский (0)</t>
  </si>
  <si>
    <t>ХМ-004057</t>
  </si>
  <si>
    <t>(КООП) Коопзаготпром ЛРСТ</t>
  </si>
  <si>
    <t>р-н Летичевский Район, пгт.Летичев, ул.50-летия Октября, д.14</t>
  </si>
  <si>
    <t>Коопзаготпром ЛРСТ</t>
  </si>
  <si>
    <t>ХМ-008442</t>
  </si>
  <si>
    <t>Кравчук О.І. ПП, к-к "Калина"</t>
  </si>
  <si>
    <t>р-н Белогорский Район, с.Мокроволя (0)</t>
  </si>
  <si>
    <t>ХМ-007277</t>
  </si>
  <si>
    <t>Жмурко В.Г. ПП, к-к "Український кристал №3"</t>
  </si>
  <si>
    <t>ХМ-008527</t>
  </si>
  <si>
    <t>Булигіна В.К. ПП, к-к "Український кристал"</t>
  </si>
  <si>
    <t>ХМ-000317</t>
  </si>
  <si>
    <t>Петров І.І, ПП, к-к №2</t>
  </si>
  <si>
    <t>г.Каменец-Подольский, ул.Первомайская, д.13</t>
  </si>
  <si>
    <t>ХМ-000320</t>
  </si>
  <si>
    <t>Боршуляк Л.В. ПП, к-к №57</t>
  </si>
  <si>
    <t>ХМ-008216</t>
  </si>
  <si>
    <t>Юр'єва О.Б. ПП, к-к</t>
  </si>
  <si>
    <t>г.Каменец-Подольский, шоссе Хмельницкое, д. (учгосп)</t>
  </si>
  <si>
    <t>ХМ-000829</t>
  </si>
  <si>
    <t>Пушкаренко Г.Д.ПП,Кіоск №12а</t>
  </si>
  <si>
    <t>ХМ-008986</t>
  </si>
  <si>
    <t>Ткач А.В. ПП, к-к №17</t>
  </si>
  <si>
    <t>ХМ-000543</t>
  </si>
  <si>
    <t>Бабій Є.О. ПП, к-к №92</t>
  </si>
  <si>
    <t>г.Каменец-Подольский, д.0</t>
  </si>
  <si>
    <t>ХМ-000828</t>
  </si>
  <si>
    <t>Пушкаренко Г.Д. ПП, к-к №79</t>
  </si>
  <si>
    <t>ХМ-006616</t>
  </si>
  <si>
    <t>Прокопчук Н.М. ПП, павільйон</t>
  </si>
  <si>
    <t>ХМ-003556</t>
  </si>
  <si>
    <t>Галицька Л.В. ПП, к-к №22а</t>
  </si>
  <si>
    <t>ХМ-000972</t>
  </si>
  <si>
    <t>Хворостовська Т.П. ПП, місце "червона таврія"</t>
  </si>
  <si>
    <t>ХМ-000441</t>
  </si>
  <si>
    <t>Ткаченко ПП, маг. "Майдан"</t>
  </si>
  <si>
    <t>р-н Изяславский Район, г.Изяслав (0)</t>
  </si>
  <si>
    <t>ХМ-000280</t>
  </si>
  <si>
    <t>Куріловська А.Й. ПП, маг. "Крамниця"</t>
  </si>
  <si>
    <t>ХМ-006825</t>
  </si>
  <si>
    <t>м-н "Ласка"</t>
  </si>
  <si>
    <t>г.Староконстантинов, ул.Грушевского, д.16</t>
  </si>
  <si>
    <t>Деражнянський ПКЗ ОСС ДП маг."Продукти"</t>
  </si>
  <si>
    <t>ХМ-002009</t>
  </si>
  <si>
    <t>(НКЗ) Деражнянський ПКЗ ОСС ДП маг."Продукти"</t>
  </si>
  <si>
    <t>р-н Деражнянский Район, с.Загинци (вул. Шкільна, б. 2а)</t>
  </si>
  <si>
    <t>ХМ-005049</t>
  </si>
  <si>
    <t>Філія "УТЗОК концерну "Військторгсервіс"Профспілковий комітет</t>
  </si>
  <si>
    <t>г.Шепетовка, ул.Маркса Карла, д.78</t>
  </si>
  <si>
    <t>ХМ-005004</t>
  </si>
  <si>
    <t>Слободян Н.В. ПП, маг.-кафе"Мішутка"</t>
  </si>
  <si>
    <t>р-н Летичевский Район, пгт.Летичев, ул.Шевченко, д.16</t>
  </si>
  <si>
    <t>ХМ-008812</t>
  </si>
  <si>
    <t>Чигринська В.В. ПП, лоток</t>
  </si>
  <si>
    <t>г.Шепетовка, ул.Маркса Карла, д.23</t>
  </si>
  <si>
    <t>Чигринська Валентина Василівна</t>
  </si>
  <si>
    <t>Основной договор 4284 от 02.02.2012</t>
  </si>
  <si>
    <t>ХМ-008801</t>
  </si>
  <si>
    <t>Задорожний В.С. ПП, маг. "Візит"</t>
  </si>
  <si>
    <t>р-н Городокский Район, г.Городок, ул.Ткачука, д.17/1</t>
  </si>
  <si>
    <t>Задорожний Віктор Станіславович</t>
  </si>
  <si>
    <t>Основной договор 4277 от 19.01.2012</t>
  </si>
  <si>
    <t>ХМ-008815</t>
  </si>
  <si>
    <t>Чорна Н.Г. ПП, маг. "Продукти"</t>
  </si>
  <si>
    <t>р-н Белогорский Район, с.Ставищаны, ул.Центральная, д.83</t>
  </si>
  <si>
    <t>Чорна Наталія Григорівна</t>
  </si>
  <si>
    <t>Основной договор 4286 от 07.02.2012</t>
  </si>
  <si>
    <t>ХМ-001416</t>
  </si>
  <si>
    <t>Костишена О.Є. ПП, маг. "Люкс"</t>
  </si>
  <si>
    <t>р-н Городокский Район, г.Городок (0)</t>
  </si>
  <si>
    <t>ХМ-008369</t>
  </si>
  <si>
    <t>Волошина В.І. ПП, маг. "Продукти"</t>
  </si>
  <si>
    <t>р-н Виньковецкий Район, с.Майдан-Александровский, ул.Садовая, д.24</t>
  </si>
  <si>
    <t>ХМ-006405</t>
  </si>
  <si>
    <t>Рижик ПП, к-к</t>
  </si>
  <si>
    <t>р-н Полонский Район, пгт.Понинка, ул.Победы, д.34а</t>
  </si>
  <si>
    <t>ХМ-008835</t>
  </si>
  <si>
    <t>Демська А.Я. ПП, маг. "Продукти" (клуб)</t>
  </si>
  <si>
    <t>р-н Хмельницкий Район, с.Педосы, ул.Украинки Леси, д.1</t>
  </si>
  <si>
    <t>р-н Хмельницкий Район, с.Педосы, ул.Украинки Леси, д.12</t>
  </si>
  <si>
    <t>ХМ-000293</t>
  </si>
  <si>
    <t>Франко Ф.С. ПП,маг "Вікторія"</t>
  </si>
  <si>
    <t>р-н Волочисский Район, г.Волочиск, ул.Независимости, д.234</t>
  </si>
  <si>
    <t>ХМ-002847</t>
  </si>
  <si>
    <t>Баліцька Л.В. ПП, приватний сектор</t>
  </si>
  <si>
    <t>ХМ-006584</t>
  </si>
  <si>
    <t>Матущак Н.М. ПП, маг. "Продукти"</t>
  </si>
  <si>
    <t>р-н Ярмолинецкий Район, пгт.Ярмолинцы (0)</t>
  </si>
  <si>
    <t>ХМ-008031</t>
  </si>
  <si>
    <t>Остапова С.П. ПП, маг. "Візит"</t>
  </si>
  <si>
    <t>ХМ-002187</t>
  </si>
  <si>
    <t>Киликиївське КП, маг. "Продукти"</t>
  </si>
  <si>
    <t>ХМ-000266</t>
  </si>
  <si>
    <t>Ковбасюк О.Ф. ПП, маг. "Анна"</t>
  </si>
  <si>
    <t>ХМ-004056</t>
  </si>
  <si>
    <t>Матіяш Ж.В. ПП, маг. "Таміла"</t>
  </si>
  <si>
    <t>г.Шепетовка (0)</t>
  </si>
  <si>
    <t>ХМ-007523</t>
  </si>
  <si>
    <t>Мудрик Н.І. ПП, маг. "Продукти"</t>
  </si>
  <si>
    <t>р-н Белогорский Район, с.Юровка, ул.Центральная, д.47а</t>
  </si>
  <si>
    <t>ХМ-005935</t>
  </si>
  <si>
    <t>Дем'янюк Н.І. ПП, маг. "Лідія"</t>
  </si>
  <si>
    <t>ХМ-006173</t>
  </si>
  <si>
    <t>Матвійчук Н.Д. ПП, маг. "Кам'янка"</t>
  </si>
  <si>
    <t>р-н Славутский Район, с.Каменка (0)</t>
  </si>
  <si>
    <t>ХМ-009088</t>
  </si>
  <si>
    <t>Янковська І.В. ПП, маг. "Щедрий кошик"</t>
  </si>
  <si>
    <t>г.Хмельницкий, ул.Институтская (0)</t>
  </si>
  <si>
    <t>г.Хмельницкий (0)</t>
  </si>
  <si>
    <t>ХМ-009094</t>
  </si>
  <si>
    <t>Вавринчук Н.С. ПП, маг. "Продукти"</t>
  </si>
  <si>
    <t>р-н Хмельницкий Район, с.Шаровечка, д.1</t>
  </si>
  <si>
    <t>ХМ-009091</t>
  </si>
  <si>
    <t>Харчук Л.В. ПП, маг. "Сільмаг"</t>
  </si>
  <si>
    <t>р-н Деражнянский Район, с.Гатная, ул.Киевская, д.2 (вул. Леніна, б. 2)</t>
  </si>
  <si>
    <t>р-н Деражнянский Район, с.Гатная (0)</t>
  </si>
  <si>
    <t>р-н Хмельницкий Район, с.Шаровечка, ул.Заводская, д.1</t>
  </si>
  <si>
    <t>Вавринчук В.М. ПП, маг. "Продукти"</t>
  </si>
  <si>
    <t>ХМ-009097</t>
  </si>
  <si>
    <t>Форостовський П.Г. ПП, зелений вагончик</t>
  </si>
  <si>
    <t>р-н Красиловский Район, с.Гриценки, ул.Октябрьская, д.6</t>
  </si>
  <si>
    <t>ХМ-008912</t>
  </si>
  <si>
    <t>Попова О.Д. ПП, маг. "Кава"</t>
  </si>
  <si>
    <t>г.Славута, пер.Рабочий (ринок)</t>
  </si>
  <si>
    <t>ХМ-009096</t>
  </si>
  <si>
    <t>Безкоровайний О.О. ПП, маг. "Шарм"</t>
  </si>
  <si>
    <t>г.Шепетовка, ул.Судилковская, д.6</t>
  </si>
  <si>
    <t>Безкоровайний Олег Олегович</t>
  </si>
  <si>
    <t>Основной договор 5059 от 12.03.2014</t>
  </si>
  <si>
    <t>ХМ-005495</t>
  </si>
  <si>
    <t>Оніщук О.Л. ПП, маг."Ромашка"</t>
  </si>
  <si>
    <t>р-н Красиловский Район, г.Красилов (0)</t>
  </si>
  <si>
    <t>ХМ-003696</t>
  </si>
  <si>
    <t>Михайлов М.М. ПП, маг. "Продукти"</t>
  </si>
  <si>
    <t>ХМ-003993</t>
  </si>
  <si>
    <t>Хованець Н.С. ПП, маг. "Наталі"</t>
  </si>
  <si>
    <t>ХМ-008063</t>
  </si>
  <si>
    <t>Кострубська О.В. ПП, маг. "Продукти"</t>
  </si>
  <si>
    <t>ХМ-005730</t>
  </si>
  <si>
    <t>Буркацький І.В. ПП, маг.</t>
  </si>
  <si>
    <t>р-н Каменец-Подольский Район, с.Великая Слободка (0)</t>
  </si>
  <si>
    <t>ХМ-008077</t>
  </si>
  <si>
    <t>Береза С.І. ПП, маг. "Продукти"</t>
  </si>
  <si>
    <t>р-н Чемеровецкий Район, с.Марьяновка, ул.Молодежная, д.3</t>
  </si>
  <si>
    <t>ХМ-009018</t>
  </si>
  <si>
    <t>Мосейчук О.Л. ПП, к-к</t>
  </si>
  <si>
    <t>ХМ-009069</t>
  </si>
  <si>
    <t>Михайлова Н.М. ПП, маг. навпроти школи</t>
  </si>
  <si>
    <t>ХМ-009082</t>
  </si>
  <si>
    <t>Сагадін І.Л. ПП, маг. "Продукти"</t>
  </si>
  <si>
    <t>р-н Городокский Район, г.Городок, ул.Гончара Олеся (автобусна зупинка зліва)</t>
  </si>
  <si>
    <t>Сагадін Ігор Леонідович</t>
  </si>
  <si>
    <t>Основной договор 4510 от 25.05.2012</t>
  </si>
  <si>
    <t>ХМ-003129</t>
  </si>
  <si>
    <t>Атаманчук ПП, маг. "Ліана"</t>
  </si>
  <si>
    <t>ХМ-008981</t>
  </si>
  <si>
    <t>Гончар І.М. ПП, маг. "Продукти"</t>
  </si>
  <si>
    <t>ХМ-009095</t>
  </si>
  <si>
    <t>Волиньтабак ТОВ, маг. "Тютюн-Алкоголь"</t>
  </si>
  <si>
    <t>г.Славута, ул.Ярослава Мудрого, д.37</t>
  </si>
  <si>
    <t>ТОВ "Волиньтабак"</t>
  </si>
  <si>
    <t>Основной договор 4124 от 28.07.2011</t>
  </si>
  <si>
    <t>ХМ-006155</t>
  </si>
  <si>
    <t>Колос Л.І. ПП, маг. "Магазин"</t>
  </si>
  <si>
    <t>ХМ-008982</t>
  </si>
  <si>
    <t>Мартинюк О.П. ПП, маг. "Продукти"</t>
  </si>
  <si>
    <t>р-н Красиловский Район, пгт.Антонины (0)</t>
  </si>
  <si>
    <t>Мартинюк Олена Петрівна</t>
  </si>
  <si>
    <t>Основной договор 4425 от 10.06.2014</t>
  </si>
  <si>
    <t>ХМ-009079</t>
  </si>
  <si>
    <t>Вергелес А.І. ПП, маг "Продукти"</t>
  </si>
  <si>
    <t>р-н Дунаевецкий Район, г.Дунаевцы, ул.Фрунзе, д.5</t>
  </si>
  <si>
    <t>Вергелес Аліна Іванівна</t>
  </si>
  <si>
    <t>Основной договор 1696.1 от 24.05.2012</t>
  </si>
  <si>
    <t>ХМ-003821</t>
  </si>
  <si>
    <t>Мельник О.І. ПП, маг. "Танюша"</t>
  </si>
  <si>
    <t>ХМ-003166</t>
  </si>
  <si>
    <t>Пантела В.Г. ПП, маг. "Явір"</t>
  </si>
  <si>
    <t>ХМ-009004</t>
  </si>
  <si>
    <t>Косовська М.І. ПП, кафе "Зустріч"</t>
  </si>
  <si>
    <t>ХМ-009048</t>
  </si>
  <si>
    <t>р-н Белогорский Район, пгт.Белогорье (0)</t>
  </si>
  <si>
    <t>ХМ-009089</t>
  </si>
  <si>
    <t>Гненюк В.В. ПП, кафе "Полісся"</t>
  </si>
  <si>
    <t>г.Славута, ул.Казацкая, д.122</t>
  </si>
  <si>
    <t>г.Каменец-Подольский, ул.Князей Кориатовичей, д. (біля аптеки)</t>
  </si>
  <si>
    <t>Мосейчук Олександр Леонідович</t>
  </si>
  <si>
    <t>Основной договор 1698.1 от 12.02.2014</t>
  </si>
  <si>
    <t>ХМ-009093</t>
  </si>
  <si>
    <t>Поліщук Л.І. ПП, маг. "Оксана"</t>
  </si>
  <si>
    <t>р-н Изяславский Район, с.Добрин (вул. Лесі Українки, б. 2)</t>
  </si>
  <si>
    <t>ХМ-008821</t>
  </si>
  <si>
    <t>Дідик Д.О. ПП, к-к №166</t>
  </si>
  <si>
    <t>ХМ-005104</t>
  </si>
  <si>
    <t>Дунаївці-Надія СТ, маг. "Надія"</t>
  </si>
  <si>
    <t>р-н Дунаевецкий Район, г.Дунаевцы (0)</t>
  </si>
  <si>
    <t>ХМ-003979</t>
  </si>
  <si>
    <t>Васільєва С.А. ПП, маг. біля церкви</t>
  </si>
  <si>
    <t>ХМ-009067</t>
  </si>
  <si>
    <t>Дубова В.О. ПП, маг. "Ситий козак"</t>
  </si>
  <si>
    <t>ХМ-008942</t>
  </si>
  <si>
    <t>Пирогівська С.М. ПП, маг. "Продтовари"</t>
  </si>
  <si>
    <t>ХМ-008011</t>
  </si>
  <si>
    <t>Торгівельник 9 СТ, маг. "Продукти"</t>
  </si>
  <si>
    <t>р-н Каменец-Подольский Район, с.Цвикловцы Первые (0)</t>
  </si>
  <si>
    <t>ХМ-009092</t>
  </si>
  <si>
    <t>Соловей О.М. ПП, маг. "Домашній"</t>
  </si>
  <si>
    <t>г.Хмельницкий, ул.Попова, д.3</t>
  </si>
  <si>
    <t>Соловей Оксана Миколаївна</t>
  </si>
  <si>
    <t>Основной договор 3397 от 07.09.2009 0:00:00</t>
  </si>
  <si>
    <t>ХМ-008964</t>
  </si>
  <si>
    <t>Таралевич С.Д. ПП, маг. "Троянда"</t>
  </si>
  <si>
    <t>р-н Хмельницкий Район, с.Райковцы (0)</t>
  </si>
  <si>
    <t>ХМ-007543</t>
  </si>
  <si>
    <t>Козак О.І. ПП, маг. "Продукти"</t>
  </si>
  <si>
    <t>ХМ-009087</t>
  </si>
  <si>
    <t>Дяченко О.Б. ПП, маг. "Сільмаг"</t>
  </si>
  <si>
    <t>р-н Хмельницкий Район, с.Ставчинцы, ул.Ленина, д.16</t>
  </si>
  <si>
    <t>ХМ-008922</t>
  </si>
  <si>
    <t>Гопич Г.П. ПП, маг. "Продукти"</t>
  </si>
  <si>
    <t>ХМ-009005</t>
  </si>
  <si>
    <t>ХМ-008958</t>
  </si>
  <si>
    <t>Лисюк Н.В. ПП, маг. "Продукти"</t>
  </si>
  <si>
    <t>р-н Славутский Район, с.Поддубцы, ул.Островского Николая, д.54</t>
  </si>
  <si>
    <t>Лисюк Надія Василівна</t>
  </si>
  <si>
    <t>Основной договор 5064 от 14.05.2015</t>
  </si>
  <si>
    <t>ХМ-000845</t>
  </si>
  <si>
    <t>Нечай О.С.ПП,маг "Пролісок- кафе"</t>
  </si>
  <si>
    <t>р-н Славутский Район, с.Крупец (0)</t>
  </si>
  <si>
    <t>ХМ-003288</t>
  </si>
  <si>
    <t>Матвеєва В.І. ПП, к-к</t>
  </si>
  <si>
    <t>ХМ-008115</t>
  </si>
  <si>
    <t>Слупська Р.П. ПП, маг. "На дому"</t>
  </si>
  <si>
    <t>ХМ-004731</t>
  </si>
  <si>
    <t>Майоров В.О. ПП, маг. "Люкс"</t>
  </si>
  <si>
    <t>ХМ-006929</t>
  </si>
  <si>
    <t>Затишок ПП, маг. "Дубки"</t>
  </si>
  <si>
    <t>ХМ-002581</t>
  </si>
  <si>
    <t>Мількевич О.В. ПП, маг. "Продукти"</t>
  </si>
  <si>
    <t>г.Славута (0)</t>
  </si>
  <si>
    <t>ХМ-009105</t>
  </si>
  <si>
    <t>Холондович С.А. ПП, маг. "Продуктовий"</t>
  </si>
  <si>
    <t>р-н Изяславский Район, г.Изяслав, ул.Островского Николая, д.8</t>
  </si>
  <si>
    <t>Холондович Сергій Анатолійович</t>
  </si>
  <si>
    <t>Основной договор 4449 от 14.06.2012</t>
  </si>
  <si>
    <t>ХМ-009100</t>
  </si>
  <si>
    <t>Яновіцький С.О. ПП, к-к</t>
  </si>
  <si>
    <t>г.Хмельницкий, ул.Майборского (0)</t>
  </si>
  <si>
    <t>ХМ-009099</t>
  </si>
  <si>
    <t>г.Хмельницкий, ул.Трудовая, д.11</t>
  </si>
  <si>
    <t>ХМ-009068</t>
  </si>
  <si>
    <t>Бондарець Т.М.ПП, маг. "Подільський"</t>
  </si>
  <si>
    <t>г.Хмельницкий, ул.Подольская, д.102</t>
  </si>
  <si>
    <t>Бондарець Тетяна Миколаївна</t>
  </si>
  <si>
    <t>Основной договор 4532 от 19.06.2012</t>
  </si>
  <si>
    <t>ХМ-009098</t>
  </si>
  <si>
    <t>г.Хмельницкий, ул.Довженко Александра (0)</t>
  </si>
  <si>
    <t>ХМ-009117</t>
  </si>
  <si>
    <t>Чапкін П.Г. ПП, маг. "Продукти"</t>
  </si>
  <si>
    <t>г.Хмельницкий, ул.Чорновола Вячеслава, д.1</t>
  </si>
  <si>
    <t>ХМ-002531</t>
  </si>
  <si>
    <t>Адампільське КТРП, маг."Продукти"</t>
  </si>
  <si>
    <t>р-н Старосинявский Район, с.Паплинцы, ул.Ленина, д.15</t>
  </si>
  <si>
    <t>ХМ-004572</t>
  </si>
  <si>
    <t>Горна Т.В.ПП,маг "на Дому"</t>
  </si>
  <si>
    <t>ХМ-009050</t>
  </si>
  <si>
    <t>Стримбіцька Н.П. ПП, маг.-вагончик</t>
  </si>
  <si>
    <t>р-н Городокский Район, с.Великая Яромирка (0)</t>
  </si>
  <si>
    <t>ХМ-005928</t>
  </si>
  <si>
    <t>Степанюк Б.В. ПП, маг. "Борис"</t>
  </si>
  <si>
    <t>р-н Каменец-Подольский Район, с.Довжок (0)</t>
  </si>
  <si>
    <t>ХМ-009101</t>
  </si>
  <si>
    <t>Мурадова Г.М. ПП, маг. "Продукти"</t>
  </si>
  <si>
    <t>р-н Теофипольский Район, с.Михиринцы (0)</t>
  </si>
  <si>
    <t>ХМ-009111</t>
  </si>
  <si>
    <t>Олійник Г.М. ПП, маг. "Продукти"</t>
  </si>
  <si>
    <t>р-н Чемеровецкий Район, с.Викторовка, ул.Мичурина, д.37</t>
  </si>
  <si>
    <t>Олійник Галина Михайлівна</t>
  </si>
  <si>
    <t>Основной договор 1699.1 от 21.06.2012</t>
  </si>
  <si>
    <t>ХМ-009102</t>
  </si>
  <si>
    <t>Вараниця Н.Л. ПП, маг. "М'ясний олімп"</t>
  </si>
  <si>
    <t>г.Хмельницкий, ул.Курчатова (зуп. "Олімпійська")</t>
  </si>
  <si>
    <t>Вараниця Ніна Ларіонівна</t>
  </si>
  <si>
    <t>Основной договор 4537 от 22.06.2012</t>
  </si>
  <si>
    <t>ХМ-009108</t>
  </si>
  <si>
    <t>Кравець А.Я. ПП, маг. "Уляна"</t>
  </si>
  <si>
    <t>р-н Хмельницкий Район, с.Пархомовцы, ул.Советская, д.1</t>
  </si>
  <si>
    <t>Кравець Андрій Ярославович</t>
  </si>
  <si>
    <t>Основной договор 4535 от 19.06.2012</t>
  </si>
  <si>
    <t>ХМ-009107</t>
  </si>
  <si>
    <t>Гринчишена Л.М. ПП, маг. "Продукти"</t>
  </si>
  <si>
    <t>Гринчишена Лідія Миколаївна</t>
  </si>
  <si>
    <t>Основной договор 4534 от 19.06.2012</t>
  </si>
  <si>
    <t>ХМ-009118</t>
  </si>
  <si>
    <t>Бершеда З.Є. ПП, маг. "Продукти"</t>
  </si>
  <si>
    <t>р-н Новоушицкий Район, с.Пилипы-Хребтиевские, д.13 (вул. центральна, б. 13)</t>
  </si>
  <si>
    <t>Бершеда Зінаїда Євменівна</t>
  </si>
  <si>
    <t>Основной договор 1700.1 от 26.06.2012</t>
  </si>
  <si>
    <t>ХМ-009127</t>
  </si>
  <si>
    <t>Ковальський С.М. ПП, зелений вагончик</t>
  </si>
  <si>
    <t>р-н Деражнянский Район, с.Гришки, д.11 (вул. Шевченка, б. 11)</t>
  </si>
  <si>
    <t>ХМ-009103</t>
  </si>
  <si>
    <t>Перепелиця М.Є. ПП, гурт</t>
  </si>
  <si>
    <t>р-н Белогорский Район, пгт.Ямполь, ул.Чернавина, д.35а</t>
  </si>
  <si>
    <t>Поліщук Марія Іванівна</t>
  </si>
  <si>
    <t>Основной договор 5096 от 07.05.2014</t>
  </si>
  <si>
    <t>Поліщук М.І. ПП, гурт</t>
  </si>
  <si>
    <t>ХМ-009128</t>
  </si>
  <si>
    <t>Осадчук Л.С. ПП, маг. "Лілія"</t>
  </si>
  <si>
    <t>р-н Старосинявский Район, с.Липки, д. (Центральна, б. 18)</t>
  </si>
  <si>
    <t>Осадчук Лілія Сергіївна</t>
  </si>
  <si>
    <t>Основной договор 4220 от 14.11.2011</t>
  </si>
  <si>
    <t>ХМ-008084</t>
  </si>
  <si>
    <t>Нікончук З.В. ПП, маг. "У Зіни"</t>
  </si>
  <si>
    <t>ХМ-009086</t>
  </si>
  <si>
    <t>Брояк О.В. ПП, маг. "Краяни"</t>
  </si>
  <si>
    <t>ХМ-008320</t>
  </si>
  <si>
    <t>Чайка ПНЗ ДЮОК</t>
  </si>
  <si>
    <t>р-н Летичевский Район, с.Головчинцы (0)</t>
  </si>
  <si>
    <t>ХМ-001635</t>
  </si>
  <si>
    <t>(КООП) Хмельницька міжрайбаза облспоживспілки ДП ХО</t>
  </si>
  <si>
    <t>р-н Деражнянский Район, с.Божикивци (0)</t>
  </si>
  <si>
    <t>Хмельницька міжрайбаза облспоживспілки ДП ХО</t>
  </si>
  <si>
    <t>ХМ-001622</t>
  </si>
  <si>
    <t>р-н Деражнянский Район, с.Шелехово (0)</t>
  </si>
  <si>
    <t>ХМ-003280</t>
  </si>
  <si>
    <t>Сирота В.М. ПП, маг. "Мрія"</t>
  </si>
  <si>
    <t>ХМ-004567</t>
  </si>
  <si>
    <t>Терлецька Л.С. ПП, маг. "Продукти"</t>
  </si>
  <si>
    <t>р-н Дунаевецкий Район, с.Балин (0)</t>
  </si>
  <si>
    <t>ХМ-007434</t>
  </si>
  <si>
    <t>Орининське СТ, маг. "Продукти"</t>
  </si>
  <si>
    <t>ХМ-009112</t>
  </si>
  <si>
    <t>Руденька О.В. ПП, маг. "Продукти"</t>
  </si>
  <si>
    <t>ХМ-006635</t>
  </si>
  <si>
    <t>Барановський Л.М. ПП, к-к</t>
  </si>
  <si>
    <t>ХМ-009126</t>
  </si>
  <si>
    <t>Шелимовець В.В. ПП, к-к "Мрія"</t>
  </si>
  <si>
    <t>р-н Летичевский Район, с.Головчинцы, ул.Шевченко (0)</t>
  </si>
  <si>
    <t>Шелимовець Володимир Володимирович</t>
  </si>
  <si>
    <t>Основной договор 4542 от 28.06.2012</t>
  </si>
  <si>
    <t>ХМ-005644</t>
  </si>
  <si>
    <t>Романюк М.С. ПП, маг."Продукти"</t>
  </si>
  <si>
    <t>ХМ-009110</t>
  </si>
  <si>
    <t>Ткачук В.М. ПП, бар "Віта"</t>
  </si>
  <si>
    <t>р-н Городокский Район, г.Городок (ринок)</t>
  </si>
  <si>
    <t>ХМ-009109</t>
  </si>
  <si>
    <t>Грубій О.Г. ПП, маг. "Ласлава"</t>
  </si>
  <si>
    <t>ХМ-009119</t>
  </si>
  <si>
    <t>Мельник В.О. ПП, маг. "Сільмаг"</t>
  </si>
  <si>
    <t>р-н Деражнянский Район, с.Волосское (Центр)</t>
  </si>
  <si>
    <t>ХМ-005587</t>
  </si>
  <si>
    <t>(КООП) Дари Поділля СТ, маг. "Дари Поділля"</t>
  </si>
  <si>
    <t>Дари Поділля СТ, маг. "Дари Поділля"</t>
  </si>
  <si>
    <t>ХМ-002742</t>
  </si>
  <si>
    <t>Гаврилюк І.В. ПП, маг. "Продукти"</t>
  </si>
  <si>
    <t>р-н Дунаевецкий Район, г.Дунаевцы, ул.Шевченко, д.59</t>
  </si>
  <si>
    <t>Грубій Олександр Григорович</t>
  </si>
  <si>
    <t>Основной договор 1697.1 от 13.06.2012</t>
  </si>
  <si>
    <t>ХМ-009077</t>
  </si>
  <si>
    <t>Резничук І.С. ПП, маг. "Продукти"</t>
  </si>
  <si>
    <t>ХМ-006013</t>
  </si>
  <si>
    <t>Гайове ПСК, маг. "Продукти"</t>
  </si>
  <si>
    <t>ХМ-006538</t>
  </si>
  <si>
    <t>р-н Летичевский Район, пгт.Меджибож, д.16 (вул. Примакова)</t>
  </si>
  <si>
    <t>ХМ-009124</t>
  </si>
  <si>
    <t>Шутяк І.В. ПП, к-к "Фаворит"</t>
  </si>
  <si>
    <t>Шутяк Ірина Віталіївна</t>
  </si>
  <si>
    <t>Основной договор 325 от 03.07.2012</t>
  </si>
  <si>
    <t>ХМ-009121</t>
  </si>
  <si>
    <t>Віньківці Сирзавод ЗАТ, маг. "Молочний"</t>
  </si>
  <si>
    <t>р-н Виньковецкий Район, пгт.Виньковцы, ул.Заславская (0)</t>
  </si>
  <si>
    <t>ХМ-009073</t>
  </si>
  <si>
    <t>Жежель Л.В. ПП, маг. "Економ"</t>
  </si>
  <si>
    <t>ХМ-009120</t>
  </si>
  <si>
    <t>Пізнюр С.М. ПП, маг. "Продукти"</t>
  </si>
  <si>
    <t>р-н Красиловский Район, с.Кременчуки, ул.Шевченко, д.7</t>
  </si>
  <si>
    <t>ХМ-009104</t>
  </si>
  <si>
    <t>Перепелиця М.Є. ПП, маг. "Марія"</t>
  </si>
  <si>
    <t>Поліщук М.І. ПП, маг. "Марія"</t>
  </si>
  <si>
    <t>ХМ-008044</t>
  </si>
  <si>
    <t>Андріанова Л.А. ПП, к-к №253</t>
  </si>
  <si>
    <t>г.Каменец-Подольский, ул.Князей Кориатовичей (ринок)</t>
  </si>
  <si>
    <t>ХМ-002882</t>
  </si>
  <si>
    <t>Сторожук Є.А. ПП, маг. "Деметра" біля стадіону</t>
  </si>
  <si>
    <t>ХМ-000819</t>
  </si>
  <si>
    <t>Стреминська Н.А.ПП,маг "Натуральні продукти"</t>
  </si>
  <si>
    <t>ХМ-002566</t>
  </si>
  <si>
    <t>Райчук Н.В. ПП, маг. "Санта"</t>
  </si>
  <si>
    <t>ХМ-007757</t>
  </si>
  <si>
    <t>Рябий В.А. ПП, маг. "Мандарин"</t>
  </si>
  <si>
    <t>ХМ-002774</t>
  </si>
  <si>
    <t>Яненко Є.І. ПП, маг. "Світанок"</t>
  </si>
  <si>
    <t>ХМ-009122</t>
  </si>
  <si>
    <t>Шутяк І.В. ПП, к-к "Насолода"</t>
  </si>
  <si>
    <t>г.Хмельницкий, ул.Курчатова (зуп. "Насолода")</t>
  </si>
  <si>
    <t>ХМ-009123</t>
  </si>
  <si>
    <t>Шеремет С.В. ПП, маг. "Фаворит" алкогольний відділ</t>
  </si>
  <si>
    <t>Шеремет Сергій Вячеславович</t>
  </si>
  <si>
    <t>Основной договор 3757 от 10.07.2013</t>
  </si>
  <si>
    <t>ХМ-009056</t>
  </si>
  <si>
    <t>ХМ-007905</t>
  </si>
  <si>
    <t>Василів Т.Є. ПП, маг. "Мічурінськ"</t>
  </si>
  <si>
    <t>ХМ-003327</t>
  </si>
  <si>
    <t>Смицький М.В. ПП, гуртовня</t>
  </si>
  <si>
    <t>ХМ-007883</t>
  </si>
  <si>
    <t>г.Каменец-Подольский, ул.Крипьякевича, д.1/4</t>
  </si>
  <si>
    <t>ХМ-000960</t>
  </si>
  <si>
    <t>Тюх С.Ф. ПП,  к-к №369</t>
  </si>
  <si>
    <t>ХМ-003630</t>
  </si>
  <si>
    <t>Решетник В.І. ПП, к-к №268</t>
  </si>
  <si>
    <t>ХМ-004589</t>
  </si>
  <si>
    <t>Когунь С.В. ПП, к-к №2</t>
  </si>
  <si>
    <t>ХМ-003633</t>
  </si>
  <si>
    <t>Ушакова Т.В. ПП, к-к №249</t>
  </si>
  <si>
    <t>ХМ-003494</t>
  </si>
  <si>
    <t>Лопушанська О.В. ПП, к-к №2</t>
  </si>
  <si>
    <t>г.Каменец-Подольский, просп Грушевского, д.25</t>
  </si>
  <si>
    <t>ХМ-004590</t>
  </si>
  <si>
    <t>Когунь С.В. ПП, к-к №1</t>
  </si>
  <si>
    <t>ХМ-003495</t>
  </si>
  <si>
    <t>Лопушанська О.В. ПП, к-к №248</t>
  </si>
  <si>
    <t>ХМ-000157</t>
  </si>
  <si>
    <t>Хмелюк О.Ф. ПП, к-к №52</t>
  </si>
  <si>
    <t>ХМ-002920</t>
  </si>
  <si>
    <t>Поплавська Т.А. ПП, к-к 245</t>
  </si>
  <si>
    <t>ХМ-002593</t>
  </si>
  <si>
    <t>Гудзик Н.В. ПП, к-к</t>
  </si>
  <si>
    <t>ХМ-005781</t>
  </si>
  <si>
    <t>Сторожук Т.М. ПП, к-к №6</t>
  </si>
  <si>
    <t>ХМ-007851</t>
  </si>
  <si>
    <t>Димедюк О.І. ПП, к-к</t>
  </si>
  <si>
    <t>ХМ-008512</t>
  </si>
  <si>
    <t>Бернацький В.О. ПП, павільйон</t>
  </si>
  <si>
    <t>ХМ-009517</t>
  </si>
  <si>
    <t>Микитюк О.Д. ПП, маг. "Тріумф"</t>
  </si>
  <si>
    <t>р-н Изяславский Район, г.Изяслав, пер.Шевченко, д.42</t>
  </si>
  <si>
    <t>Микитюк Олег Дмитрович</t>
  </si>
  <si>
    <t>Основной договор 4063 от 30.01.2013</t>
  </si>
  <si>
    <t>ХМ-009545</t>
  </si>
  <si>
    <t>Сахновська О.Г. ПП, маг. "Ірина"</t>
  </si>
  <si>
    <t>р-н Чемеровецкий Район, с.Свершковцы, ул.Школьная, д.17</t>
  </si>
  <si>
    <t>ТОВ "Мега-Прес"</t>
  </si>
  <si>
    <t>Основной договор 1775.1 от 17.12.2014</t>
  </si>
  <si>
    <t>ХМ-009570</t>
  </si>
  <si>
    <t>Габінет Ж.В. ПП, маг. "Алкоголь"</t>
  </si>
  <si>
    <t>р-н Городокский Район, г.Городок, ул.Шевченко, д.7а</t>
  </si>
  <si>
    <t>Габінет Жанна Вікторівна</t>
  </si>
  <si>
    <t>Основной договор 4793 от 19.04.2013</t>
  </si>
  <si>
    <t>ХМ-009571</t>
  </si>
  <si>
    <t>Гулюк М.О. ПП, маг. "Родзинка"</t>
  </si>
  <si>
    <t>г.Славута, ул.Казацкая, д.1</t>
  </si>
  <si>
    <t>Нечипорук Віктор Андрійович</t>
  </si>
  <si>
    <t>Основной договор 5352 от 06.04.2015</t>
  </si>
  <si>
    <t>Нечипорук В.А. ПП, маг. "Родзинка"</t>
  </si>
  <si>
    <t>ХМ-009572</t>
  </si>
  <si>
    <t>Хохліч О.В. ПП, маг. "Фенікс"</t>
  </si>
  <si>
    <t>р-н Городокский Район, г.Городок, ул.Чкалова, д.3а</t>
  </si>
  <si>
    <t>Хохліч Олександр Володимирович</t>
  </si>
  <si>
    <t>Основной договор 4776 от 03.04.2013</t>
  </si>
  <si>
    <t>ХМ-009576</t>
  </si>
  <si>
    <t>Лісоводський А.П. ПП, маг. "Вкусняшка"</t>
  </si>
  <si>
    <t>г.Хмельницкий, шоссе Львовское, д.14 Д (ринок)</t>
  </si>
  <si>
    <t>Лісоводський Андрій Петрович</t>
  </si>
  <si>
    <t>Основной договор 4712 от 22.01.2013</t>
  </si>
  <si>
    <t>г.Хмельницкий, ул.Чорновола Вячеслава, д.7</t>
  </si>
  <si>
    <t>ХМ-009574</t>
  </si>
  <si>
    <t>Поляруш В.В. ПП, маг. "Житниця"</t>
  </si>
  <si>
    <t>г.Хмельницкий, ул.Заводская, д.53</t>
  </si>
  <si>
    <t>ХМ-009575</t>
  </si>
  <si>
    <t>Сварчевський М.Й. ПП, маг. "Продукти"</t>
  </si>
  <si>
    <t>р-н Староконстантиновский Район, с.Сербиновка (0)</t>
  </si>
  <si>
    <t>Сварчевський Михайло Йосипович</t>
  </si>
  <si>
    <t>Основной договор 4777 от 04.04.2013</t>
  </si>
  <si>
    <t>ХМ-009577</t>
  </si>
  <si>
    <t>Ящук С.В. ПП, к-к</t>
  </si>
  <si>
    <t>г.Хмельницкий, ул.Проскуровская, д.44 (біля к-к №139 (Бєлова))</t>
  </si>
  <si>
    <t>Ящук Сергій Володимирович</t>
  </si>
  <si>
    <t>Основной договор 4778 от 05.04.2013</t>
  </si>
  <si>
    <t>ХМ-009537</t>
  </si>
  <si>
    <t>Лопухович О.І. ПП, маг. на хаті</t>
  </si>
  <si>
    <t>г.Староконстантинов, ул.26-и Бакинских Комиссаров, д.91</t>
  </si>
  <si>
    <t>ХМ-009538</t>
  </si>
  <si>
    <t>Тарасенко А.І. ПП, к-к №139</t>
  </si>
  <si>
    <t>г.Хмельницкий, ул.Вайсера (ринок Кооператор)</t>
  </si>
  <si>
    <t>ХМ-009539</t>
  </si>
  <si>
    <t>Коломієць Л.М. ПП, маг. "Продукти"</t>
  </si>
  <si>
    <t>р-н Летичевский Район, пгт.Ставница (0)</t>
  </si>
  <si>
    <t>Коломієць Любов Михайлівна</t>
  </si>
  <si>
    <t>Основной договор 4765 от 19.02.2013</t>
  </si>
  <si>
    <t>ХМ-009706</t>
  </si>
  <si>
    <t>Ковальчук А.Г. ПП, ларьок "Свіжий хліб"</t>
  </si>
  <si>
    <t>р-н Славутский Район, с.Крупец, ул.Калинина, д.151</t>
  </si>
  <si>
    <t>Ковальчук Антоніна Григорівна</t>
  </si>
  <si>
    <t>Основной договор 4845 от 27.06.2013</t>
  </si>
  <si>
    <t>ХМ-009707</t>
  </si>
  <si>
    <t>Кушнір Н.В. ПП, маг. "Продукти"</t>
  </si>
  <si>
    <t>г.Хмельницкий, просп Мира, д.44</t>
  </si>
  <si>
    <t>Кушнір Наталія Василівна</t>
  </si>
  <si>
    <t>Основной договор 4784 от 08.04.2013</t>
  </si>
  <si>
    <t>ХМ-009708</t>
  </si>
  <si>
    <t>Яремчук Т.С. ПП, маг. "Продукти"</t>
  </si>
  <si>
    <t>г.Хмельницкий, ул.Проскуровская, д.32</t>
  </si>
  <si>
    <t>Яремчук Тетяна Сергіївна</t>
  </si>
  <si>
    <t>Основной договор 5408 от 21.07.2015</t>
  </si>
  <si>
    <t>ХМ-009709</t>
  </si>
  <si>
    <t>Дашкевич С.Д. ПП, маг. "Продукти"</t>
  </si>
  <si>
    <t>р-н Новоушицкий Район, с.Ставчаны (напроти церкви)</t>
  </si>
  <si>
    <t>Дашкевич Софія Дмитрівна</t>
  </si>
  <si>
    <t>Основной договор 1803.1 от 02.07.2013</t>
  </si>
  <si>
    <t>ХМ-009710</t>
  </si>
  <si>
    <t>Чмарак В.І. ПП, маг. "Продукти"</t>
  </si>
  <si>
    <t>р-н Полонский Район, с.Онацковцы (центр)</t>
  </si>
  <si>
    <t>Чмарак Василь Іванович</t>
  </si>
  <si>
    <t>Основной договор 4911 от 10.09.2013</t>
  </si>
  <si>
    <t>ХМ-009711</t>
  </si>
  <si>
    <t>Годлевська Р.В. ПП, маг. "Продукти"</t>
  </si>
  <si>
    <t>р-н Новоушицкий Район, с.Жабинцы, д.48 (центр)</t>
  </si>
  <si>
    <t>Годлевська Роза Василівна</t>
  </si>
  <si>
    <t>Основной договор 1804.1 от 02.07.2013</t>
  </si>
  <si>
    <t>ХМ-009712</t>
  </si>
  <si>
    <t>Татарінцева Т.С. ПП, к-к №177</t>
  </si>
  <si>
    <t>г.Каменец-Подольский, ул.Князей Кориатовичей, д.12 (оптовий ринок)</t>
  </si>
  <si>
    <t>ХМ-009713</t>
  </si>
  <si>
    <t>Жданов О.І. ПП, маг. "Болік"</t>
  </si>
  <si>
    <t>р-н Ярмолинецкий Район, с.Косогорка, ул.Пригородняя, д.2</t>
  </si>
  <si>
    <t>Жданов Олексій Іванович</t>
  </si>
  <si>
    <t>Основной договор 1806.1 от 03.07.2013</t>
  </si>
  <si>
    <t>ХМ-009714</t>
  </si>
  <si>
    <t>Глінський Л.П. ПП, маг. "Продукти"</t>
  </si>
  <si>
    <t>р-н Чемеровецкий Район, пгт.Чемеровцы, ул.Центральная, д.71</t>
  </si>
  <si>
    <t>Глінський Леонід Пилипович</t>
  </si>
  <si>
    <t>Основной договор 1807.1 от 04.07.2013</t>
  </si>
  <si>
    <t>ХМ-009715</t>
  </si>
  <si>
    <t>Чапкіна Г.П. ПП, маг. "Продукти"</t>
  </si>
  <si>
    <t>г.Хмельницкий, ул.Чорновола Вячеслава (зупинка "Адвіс")</t>
  </si>
  <si>
    <t>ХМ-009716</t>
  </si>
  <si>
    <t>Присяжнюк Н.В. ПП, маг. "У Діми"</t>
  </si>
  <si>
    <t>р-н Чемеровецкий Район, с.Завадовка, ул.Шевченко, д.17 А</t>
  </si>
  <si>
    <t>Присяжнюк Ніла Василівна</t>
  </si>
  <si>
    <t>Основной договор 1808.1 от 04.07.2013</t>
  </si>
  <si>
    <t>ХМ-009718</t>
  </si>
  <si>
    <t>Пастух Л.М. ПП, маг. на повороті</t>
  </si>
  <si>
    <t>р-н Каменец-Подольский Район, с.Демшин (на повороте)</t>
  </si>
  <si>
    <t>Пастух Людмила Миколаївна</t>
  </si>
  <si>
    <t>Основной договор 61.1 от 02.01.2009 0:00:00</t>
  </si>
  <si>
    <t>ХМ-009717</t>
  </si>
  <si>
    <t>Синчук С.П. ПП, к-к "Конд-Вироби"</t>
  </si>
  <si>
    <t>г.Хмельницкий, ул.Водопроводная, д.18 (Зупинка)</t>
  </si>
  <si>
    <t>Синчук Сергій Петрович</t>
  </si>
  <si>
    <t>Основной договор 4874 от 29.07.2014</t>
  </si>
  <si>
    <t>ХМ-009719</t>
  </si>
  <si>
    <t>Качківський С.В. ПП, маг. "Гермес"</t>
  </si>
  <si>
    <t>р-н Полонский Район, пгт.Понинка, ул.Грушевского (0)</t>
  </si>
  <si>
    <t>Качківський Сергій Вікторович</t>
  </si>
  <si>
    <t>Основной договор 4852 от 05.07.2013</t>
  </si>
  <si>
    <t>ХМ-009578</t>
  </si>
  <si>
    <t>Паньков В.І. ПП, маг. "Продукти"</t>
  </si>
  <si>
    <t>р-н Виньковецкий Район, с.Дашковцы, ул.Затонского, д.23</t>
  </si>
  <si>
    <t>Паньков Віктор Іванович</t>
  </si>
  <si>
    <t>Основной договор 4750 от 08.04.2013</t>
  </si>
  <si>
    <t>ХМ-009522</t>
  </si>
  <si>
    <t>Поведюк В.С. ПП, маг. "Рута"</t>
  </si>
  <si>
    <t>г.Славута (район "ЗаводЗБК")</t>
  </si>
  <si>
    <t>Гулевич Наталія Анатоліївна</t>
  </si>
  <si>
    <t>Основной договор 5354 от 06.04.2015</t>
  </si>
  <si>
    <t>Гулевич Н.А. ПП, маг. "Рута"</t>
  </si>
  <si>
    <t>ХМ-010034</t>
  </si>
  <si>
    <t>Павлюк С.В. ПП, маг. "Каштан"</t>
  </si>
  <si>
    <t>р-н Изяславский Район, г.Изяслав, пер.Труда, д.4</t>
  </si>
  <si>
    <t>Клімковський Юрій Адамович</t>
  </si>
  <si>
    <t>Основной договор 5371 от 29.04.2015</t>
  </si>
  <si>
    <t>Клімковський Ю.А. ПП, маг. "Каштан"</t>
  </si>
  <si>
    <t>ХМ-010035</t>
  </si>
  <si>
    <t>Федорова К.В. ПП, маг. "Продукти"</t>
  </si>
  <si>
    <t>г.Хмельницкий, ул.Завадского, д.38/8</t>
  </si>
  <si>
    <t>Федорова Клавдія Володимирівна</t>
  </si>
  <si>
    <t>Основной договор 5025 от 17.01.2014</t>
  </si>
  <si>
    <t>ХМ-010039</t>
  </si>
  <si>
    <t>Перловська В.М. ПП, маг. "Водограй"</t>
  </si>
  <si>
    <t>р-н Славутский Район, с.Аннополь, ул.Корецкая, д.15</t>
  </si>
  <si>
    <t>ХМ-009766</t>
  </si>
  <si>
    <t>Стойко І.М. ПП, маг. "Арт-Макс"</t>
  </si>
  <si>
    <t>р-н Ярмолинецкий Район, с.Антоновцы, ул.Хмельницкая, д.5</t>
  </si>
  <si>
    <t>Стойко Інна Миколаївна</t>
  </si>
  <si>
    <t>Основной договор 5188 от 14.11.2014</t>
  </si>
  <si>
    <t>ХМ-009410</t>
  </si>
  <si>
    <t>(НКЗ) ППО КП ПАТ "ГІпсовик"</t>
  </si>
  <si>
    <t>г.Каменец-Подольский, пер.Индустриальный, д.1</t>
  </si>
  <si>
    <t>ППО КП ПАТ "ГІпсовик"</t>
  </si>
  <si>
    <t>Основной договор 1748.1 от 10.12.2014</t>
  </si>
  <si>
    <t>р-н Чемеровецкий Район, с.Белая (0)</t>
  </si>
  <si>
    <t>ХМ-009413</t>
  </si>
  <si>
    <t>(НКЗ) Птахофабрика Волочиськ ТОВ"</t>
  </si>
  <si>
    <t>г.Хмельницкий, ул.Щербакова, д.18/1 (цокольне приміщення)</t>
  </si>
  <si>
    <t>ТОВ "Птахофабрика Волочиська"</t>
  </si>
  <si>
    <t>Птахофабрика Волочиськ ТОВ"</t>
  </si>
  <si>
    <t>ХМ-009414</t>
  </si>
  <si>
    <t>(НКЗ) ППО профстілки працівників АПК України ПАТ "Полонського підприємства "Агрохім"</t>
  </si>
  <si>
    <t>р-н Полонский Район, г.Полонное, ул.Железнодорожная, д.131</t>
  </si>
  <si>
    <t>ППО профстілки працівників АПК України ПАТ "Полонського підприємства "Агрохім"</t>
  </si>
  <si>
    <t>ХМ-009416</t>
  </si>
  <si>
    <t>(НКЗ) Хмельницька обласна організація профспілки атестованих працівників внутрішніх справ України</t>
  </si>
  <si>
    <t>г.Хмельницкий, пер.Пушкина, д.15</t>
  </si>
  <si>
    <t>Хмельницька обласна організація профспілки атестованих працівників внутрішніх справ України</t>
  </si>
  <si>
    <t>Основной договор 2794 от 20.11.2014</t>
  </si>
  <si>
    <t>ХМ-009505</t>
  </si>
  <si>
    <t>Кірілкова О.В. ПП, маг. "Асторія"</t>
  </si>
  <si>
    <t>р-н Новоушицкий Район, с.Косиковцы, ул.Ленина, д.55</t>
  </si>
  <si>
    <t>Кірілкова Олена Василівна</t>
  </si>
  <si>
    <t>Основной договор 1756.1 от 22.01.2013</t>
  </si>
  <si>
    <t>ХМ-009507</t>
  </si>
  <si>
    <t>Конончук Л.В. ПП, маг. "Світанок"</t>
  </si>
  <si>
    <t>р-н Изяславский Район, с.Борисов (0)</t>
  </si>
  <si>
    <t>Конончук Людмила Василівна</t>
  </si>
  <si>
    <t>Основной договор 4713 от 22.01.2013</t>
  </si>
  <si>
    <t>ХМ-009506</t>
  </si>
  <si>
    <t>(НКЗ) Шепетівська школа-інтернат</t>
  </si>
  <si>
    <t>г.Шепетовка, просп Мира, д.27</t>
  </si>
  <si>
    <t>Шепетівська школа-інтернат</t>
  </si>
  <si>
    <t>ХМ-009508</t>
  </si>
  <si>
    <t>Шубчик Л.В. ПП, маг. "Продукти"</t>
  </si>
  <si>
    <t>р-н Белогорский Район, с.Миклаши, ул.Центральная, д.2</t>
  </si>
  <si>
    <t>Шубчик Людмила Вікторівна</t>
  </si>
  <si>
    <t>Основной договор 4715 от 24.01.2013</t>
  </si>
  <si>
    <t>ХМ-009509</t>
  </si>
  <si>
    <t>Канчалаба І.С. ПП, маг. "Продукти"</t>
  </si>
  <si>
    <t>р-н Волочисский Район, с.Лонки, ул.Андриевского, д.47</t>
  </si>
  <si>
    <t>р-н Деражнянский Район, пгт.Лозовое, ул.Советская, д.23</t>
  </si>
  <si>
    <t>ХМ-009444</t>
  </si>
  <si>
    <t>Пилипчик І.В. ПП, к-к</t>
  </si>
  <si>
    <t>р-н Красиловский Район, с.Кузьмин, д.6 (ул. Циалковского)</t>
  </si>
  <si>
    <t>Пилипчик Ірина Володимирівна</t>
  </si>
  <si>
    <t>Основной договор 4677 от 13.12.2012</t>
  </si>
  <si>
    <t>ХМ-009445</t>
  </si>
  <si>
    <t>Тарковський О.В. ПП, маг. "Продукти"</t>
  </si>
  <si>
    <t>г.Хмельницкий, просп Мира (зупинка "Медтехніка")</t>
  </si>
  <si>
    <t>Тарковський Олександр Валентинович</t>
  </si>
  <si>
    <t>Основной договор 3549 от 15.12.2009 0:00:00</t>
  </si>
  <si>
    <t>ХМ-009606</t>
  </si>
  <si>
    <t>Гноянко С.І. ПП, маг. "Люкс 2"</t>
  </si>
  <si>
    <t>р-н Старосинявский Район, пгт.Старая Синява, ул.Заводская, д.95 а</t>
  </si>
  <si>
    <t>ХМ-009608</t>
  </si>
  <si>
    <t>Довга В.Д. ПП, маг. "Кафетерій"</t>
  </si>
  <si>
    <t>р-н Хмельницкий Район, с.Райковцы, ул.Подольская, д.79 а</t>
  </si>
  <si>
    <t>ХМ-009352</t>
  </si>
  <si>
    <t>(НКЗ) Міська інфекційна лікарня</t>
  </si>
  <si>
    <t>г.Хмельницкий, ул.Сковороды, д.17</t>
  </si>
  <si>
    <t>Хмельницька міська організація профспілки працівників охорони здоров'я</t>
  </si>
  <si>
    <t>Міська інфекційна лікарня</t>
  </si>
  <si>
    <t>ХМ-009354</t>
  </si>
  <si>
    <t>(НКЗ) Престиж-авто ТзОВ</t>
  </si>
  <si>
    <t>г.Хмельницкий, ул.Прибужская, д.48/2</t>
  </si>
  <si>
    <t>ТзОВ "Престиж-авто"</t>
  </si>
  <si>
    <t>Престиж-авто ТзОВ</t>
  </si>
  <si>
    <t>ХМ-009353</t>
  </si>
  <si>
    <t>Ковалюк А.В. ПП, к-к</t>
  </si>
  <si>
    <t>г.Каменец-Подольский, ул.Красноармейская (0)</t>
  </si>
  <si>
    <t>г.Каменец-Подольский, ул.Князей Кориатовичей, д.11</t>
  </si>
  <si>
    <t>ХМ-009468</t>
  </si>
  <si>
    <t>(НКЗ) Калинський ключ ПП</t>
  </si>
  <si>
    <t>р-н Каменец-Подольский Район, с.Калиня (0)</t>
  </si>
  <si>
    <t>ПП "Калинський ключ"</t>
  </si>
  <si>
    <t>Основной договор 1755.1 от 03.11.2014</t>
  </si>
  <si>
    <t>Калинський ключ ПП</t>
  </si>
  <si>
    <t>ХМ-009531</t>
  </si>
  <si>
    <t>(Сез ТРТ) Довгань О.В. ПП, столова Податкового коледжу</t>
  </si>
  <si>
    <t>г.Каменец-Подольский, ул.Садовая, д.10а</t>
  </si>
  <si>
    <t>Довгань Олена Володимирівна</t>
  </si>
  <si>
    <t>Основной договор 1677.1 от 10.04.2012</t>
  </si>
  <si>
    <t>Довгань О.В. ПП, столова Податкового коледжу</t>
  </si>
  <si>
    <t>ХМ-009370</t>
  </si>
  <si>
    <t>(НКЗ) Хмельничанка ТОВ</t>
  </si>
  <si>
    <t>г.Хмельницкий, ул.Камьянецкая, д.173</t>
  </si>
  <si>
    <t>Хмельничанка ТОВ</t>
  </si>
  <si>
    <t>ХМ-009371</t>
  </si>
  <si>
    <t>Бало-Балицька В.В. ПП, к-к №18</t>
  </si>
  <si>
    <t>г.Каменец-Подольский, ул.Князей Кориатовичей (оптовий ринок)</t>
  </si>
  <si>
    <t>ХМ-009374</t>
  </si>
  <si>
    <t>(НКЗ) ППО Хмельницького МТЦ соціального обслуговування (надання соціальних послуг)</t>
  </si>
  <si>
    <t>г.Хмельницкий, пер.Победы, д.7а</t>
  </si>
  <si>
    <t>ППО Хмельницького міського територіального центру соціального обслуговування (надання соціальних послуг)</t>
  </si>
  <si>
    <t>ППО Хмельницького МТЦ соціального обслуговування (надання соціальних послуг)</t>
  </si>
  <si>
    <t>ХМ-009375</t>
  </si>
  <si>
    <t>(НКЗ)  Шепетівське РайСТ. маг. №10</t>
  </si>
  <si>
    <t>г.Шепетовка, шоссе Староконстантиновское, д.28</t>
  </si>
  <si>
    <t>Шепетівське РайСТ</t>
  </si>
  <si>
    <t>Шепетівське РайСТ. маг. №10</t>
  </si>
  <si>
    <t>ХМ-009938</t>
  </si>
  <si>
    <t>Шепетівське районне споживче товариство, маг. №10</t>
  </si>
  <si>
    <t>ХМ-009376</t>
  </si>
  <si>
    <t>(НКЗ) ППО військова частина А-2007</t>
  </si>
  <si>
    <t>г.Шепетовка, пер.Гагарина, д.10</t>
  </si>
  <si>
    <t>ППО військова частина А-2007</t>
  </si>
  <si>
    <t>ХМ-009373</t>
  </si>
  <si>
    <t>Добробуд-П ПВП, їдальня</t>
  </si>
  <si>
    <t>г.Каменец-Подольский, шоссе Хмельницкое, д.1а</t>
  </si>
  <si>
    <t>ПВП "Добробуд-П"</t>
  </si>
  <si>
    <t>Основной договор 1741.1 от 01.11.2012</t>
  </si>
  <si>
    <t>ХМ-009377</t>
  </si>
  <si>
    <t>(НКЗ) ППО Білогірського району електричних мереж</t>
  </si>
  <si>
    <t>р-н Белогорский Район, пгт.Белогорье, ул.Мира, д.4</t>
  </si>
  <si>
    <t>ППО Білогірського району електричних мереж</t>
  </si>
  <si>
    <t>ХМ-009378</t>
  </si>
  <si>
    <t>г.Хмельницкий, ул.Куприна (ринок "Дубово", остановка)</t>
  </si>
  <si>
    <t>ХМ-009641</t>
  </si>
  <si>
    <t>Ковальчук К.О. ПП, маг. "Наша ряба"</t>
  </si>
  <si>
    <t>р-н Полонский Район, пгт.Понинка, ул.Победы, д.34/14</t>
  </si>
  <si>
    <t>Ковальчук Клавдія Олексіївна</t>
  </si>
  <si>
    <t>Основной договор 4819 от 21.05.2013</t>
  </si>
  <si>
    <t>г.Каменец-Подольский, ул.Дружбы Народов, д.1</t>
  </si>
  <si>
    <t>ХМ-009532</t>
  </si>
  <si>
    <t>Швець В.А. ПП, маг. "Продукти"</t>
  </si>
  <si>
    <t>р-н Волочисский Район, г.Волочиск, ул.Независимости, д.64 (у приміщенні лікарні)</t>
  </si>
  <si>
    <t>Швець Володимир Андрійович</t>
  </si>
  <si>
    <t>Основной договор 4731 от 14.02.2013</t>
  </si>
  <si>
    <t>ХМ-009533</t>
  </si>
  <si>
    <t>Побирежиць С.В. ПП, маг. "Продукти", вагончик</t>
  </si>
  <si>
    <t>р-н Городокский Район, с.Калиновка (0)</t>
  </si>
  <si>
    <t>Побирежиць Світлана Володимирівна</t>
  </si>
  <si>
    <t>Основной договор 4732 от 20.12.2012</t>
  </si>
  <si>
    <t>ХМ-009534</t>
  </si>
  <si>
    <t>Заклецька Л.А. ПП, маг. "Продукти"</t>
  </si>
  <si>
    <t>г.Хмельницкий, пер.Центральный, д.1</t>
  </si>
  <si>
    <t>Заклецька Людмила Анатоліївна</t>
  </si>
  <si>
    <t>Основной договор 4763 от 15.02.2013</t>
  </si>
  <si>
    <t>ХМ-008601</t>
  </si>
  <si>
    <t>(НКЗ) Грузевицька сільська рада</t>
  </si>
  <si>
    <t>р-н Хмельницкий Район, с.Грузевица, ул.Ленина, д.73</t>
  </si>
  <si>
    <t>Грузевицька сільська рада</t>
  </si>
  <si>
    <t>Основной договор 4670 от 11.12.2014</t>
  </si>
  <si>
    <t>ХМ-008779</t>
  </si>
  <si>
    <t>(НКЗ) ГофроПак ТОВ</t>
  </si>
  <si>
    <t>г.Шепетовка, ул.Войкова, д.14</t>
  </si>
  <si>
    <t>ГофроПак ТОВ</t>
  </si>
  <si>
    <t>ХМ-008614</t>
  </si>
  <si>
    <t>(НКЗ) Красилівський агрегатний завод ДП</t>
  </si>
  <si>
    <t>р-н Красиловский Район, г.Красилов, ул.Правденская, д.1</t>
  </si>
  <si>
    <t>ДП "Красилівський агрегатний завод"</t>
  </si>
  <si>
    <t>Основной договор 4228 от 06.11.2014</t>
  </si>
  <si>
    <t>Красилівський агрегатний завод ДП</t>
  </si>
  <si>
    <t>Основной договор 1385.1 від 30.07.2010 р.</t>
  </si>
  <si>
    <t>Управління праці та соціального захисту населення Хмельницької міської ради</t>
  </si>
  <si>
    <t>Основной договор 4231 от 08.11.2014</t>
  </si>
  <si>
    <t>ХМ-000951</t>
  </si>
  <si>
    <t>Гермес ТОВ, маг. "Партнер-1"</t>
  </si>
  <si>
    <t>ТОВ "Гермес"</t>
  </si>
  <si>
    <t>Основной договор 654 от 20.10.2014</t>
  </si>
  <si>
    <t>ХМ-001162</t>
  </si>
  <si>
    <t>(КООП) Улашанівське КП, маг.</t>
  </si>
  <si>
    <t>Цвітоха, Славутський Район , Хмельницька Область</t>
  </si>
  <si>
    <t>Улашанівське КП, маг.</t>
  </si>
  <si>
    <t>ХМ-001634</t>
  </si>
  <si>
    <t>(КООП) Хмельницька міжрайбаза облспоживспілки ДП ХО, маг.</t>
  </si>
  <si>
    <t>р-н Деражнянский Район, с.Бомково, ул.Котовского, д.31</t>
  </si>
  <si>
    <t>Хмельницька міжрайбаза облспоживспілки ДП ХО, маг.</t>
  </si>
  <si>
    <t>ХМ-001629</t>
  </si>
  <si>
    <t>р-н Деражнянский Район, с.Макарово (0)</t>
  </si>
  <si>
    <t>Торговий дім "Континіум-Галичина"  ТзОВ, АЗС "WOC"</t>
  </si>
  <si>
    <t>ХМ-008254</t>
  </si>
  <si>
    <t>Трач С.П. ПП, маг. "Продукти"</t>
  </si>
  <si>
    <t>р-н Дунаевецкий Район, с.Велика Побийна, ул.Центральная, д.10 (около церкви)</t>
  </si>
  <si>
    <t>Трач Світлана Петрівна</t>
  </si>
  <si>
    <t>Основной договор 1257.1 от 20.11.2009 0:00:00</t>
  </si>
  <si>
    <t>ХМ-008234</t>
  </si>
  <si>
    <t>(КООП) Великолазучинське СТ, маг. "Продукти"</t>
  </si>
  <si>
    <t>р-н Теофипольский Район, пгт.Базалия, ул.Ленина, д.1</t>
  </si>
  <si>
    <t>Великолазучинське СТ</t>
  </si>
  <si>
    <t>Основной договор 5449 от 25.09.2015</t>
  </si>
  <si>
    <t>Великолазучинське СТ, маг. "Продукти"</t>
  </si>
  <si>
    <t>ХМ-000667</t>
  </si>
  <si>
    <t>Дудар ПП, маг."Берізка"</t>
  </si>
  <si>
    <t>р-н Полонский Район, г.Полонное, ул.Худякова, д.56</t>
  </si>
  <si>
    <t>ХМ-008094</t>
  </si>
  <si>
    <t>Дячук Л.І. ПП, маг. "Продукти"</t>
  </si>
  <si>
    <t>г.Староконстантинов, ул.Вокзальная, д.1/3</t>
  </si>
  <si>
    <t>Хмельницький,</t>
  </si>
  <si>
    <t>ХМ-001654</t>
  </si>
  <si>
    <t>(НКЗ) ППО ВАТ ПФЗ</t>
  </si>
  <si>
    <t>р-н Полонский Район, г.Полонное, ул.Привокзальная, д.50</t>
  </si>
  <si>
    <t>ППО ВАТ ПФЗ</t>
  </si>
  <si>
    <t>ХМ-001508</t>
  </si>
  <si>
    <t>Чубко Р.М.ПП, маг "Продукти"</t>
  </si>
  <si>
    <t>р-н Городокский Район, г.Городок, ул.Гончара Олеся (в подвале)</t>
  </si>
  <si>
    <t>ХМ-003417</t>
  </si>
  <si>
    <t>(НКЗ) Шепетівська рай. держ. адміністрація</t>
  </si>
  <si>
    <t>г.Шепетовка, ул.Маркса Карла (0)</t>
  </si>
  <si>
    <t>Шепетівська рай. держ. адміністрація</t>
  </si>
  <si>
    <t>ХМ-006406</t>
  </si>
  <si>
    <t>Драчик ПП, вагончик</t>
  </si>
  <si>
    <t>г.Шепетовка, ул.Лесная (0)</t>
  </si>
  <si>
    <t>Склад №1</t>
  </si>
  <si>
    <t>ХМ-008554</t>
  </si>
  <si>
    <t>(НКЗ) Укрпошта ППО ХД УДППЗ</t>
  </si>
  <si>
    <t>г.Хмельницкий, ул.Проскуровская, д.90</t>
  </si>
  <si>
    <t>ППО ХД УДППЗ "Укрпошта"</t>
  </si>
  <si>
    <t>Укрпошта ППО ХД УДППЗ</t>
  </si>
  <si>
    <t>ХМ-007687</t>
  </si>
  <si>
    <t>(НКЗ) Ярмолинецька районна державна профспілка</t>
  </si>
  <si>
    <t>р-н Ярмолинецкий Район, пгт.Ярмолинцы, ул.Щорса (0)</t>
  </si>
  <si>
    <t>Ярмолинецька районна державна профспілка</t>
  </si>
  <si>
    <t>ХМ-007670</t>
  </si>
  <si>
    <t>(НКЗ) Ярмолинецька районна організація профспілки працівників охорони здоров'я України</t>
  </si>
  <si>
    <t>р-н Ярмолинецкий Район, пгт.Ярмолинцы, ул.1-го Мая, д.33</t>
  </si>
  <si>
    <t>Ярмолинецька районна організація профспілки працівників охорони здоров'я України</t>
  </si>
  <si>
    <t>Крет Н.М. ПП, маг. "Продукти"</t>
  </si>
  <si>
    <t>ХМ-001991</t>
  </si>
  <si>
    <t>Циболюк ПП,"Ларьок" (зелений)</t>
  </si>
  <si>
    <t>с.Плужне Ізяслівській р-н вул.Партизанська-Центр</t>
  </si>
  <si>
    <t>ХМ-009302</t>
  </si>
  <si>
    <t>Городецький Я.В. ПП, к-к</t>
  </si>
  <si>
    <t>г.Хмельницкий, шоссе Львовское (ринок "Скіф")</t>
  </si>
  <si>
    <t>Городецький Ярослав Володимирович</t>
  </si>
  <si>
    <t>Основной договор 4637 от 02.11.2012</t>
  </si>
  <si>
    <t>ХМ-009300</t>
  </si>
  <si>
    <t>Сапсай В.І. ПП, маг. "Продукти"</t>
  </si>
  <si>
    <t>р-н Теофипольский Район, пгт.Теофиполь, ул.Макаренко (ринкова площа)</t>
  </si>
  <si>
    <t>Сапсай Василь Іванович</t>
  </si>
  <si>
    <t>Основной договор 4639 от 05.11.2012</t>
  </si>
  <si>
    <t>ХМ-009301</t>
  </si>
  <si>
    <t>Митронова Т.І ПП, кафе "Хуторець"</t>
  </si>
  <si>
    <t>р-н Летичевский Район, пгт.Летичев, ул.Хмельницкого Богдана, д.1/1</t>
  </si>
  <si>
    <t>Митронова Тетяна Іванівна</t>
  </si>
  <si>
    <t>Основной договор 4640 от 05.11.2012</t>
  </si>
  <si>
    <t>ХМ-009303</t>
  </si>
  <si>
    <t>Грицюк Г.І. ПП, маг. "Ромашка"</t>
  </si>
  <si>
    <t>г.Шепетовка, ул.Маркса Карла, д.173</t>
  </si>
  <si>
    <t>Грицюк Григорій Іванович</t>
  </si>
  <si>
    <t>Основной договор 3091 от 09.02.2012</t>
  </si>
  <si>
    <t>ХМ-009304</t>
  </si>
  <si>
    <t>(НКЗ) Хмельницький завод будівельних матеріалів ТДВ</t>
  </si>
  <si>
    <t>г.Хмельницкий, ул.Камьянецкая, д.161</t>
  </si>
  <si>
    <t>ТДВ "Хмельницький завод будівельних матеріалів"</t>
  </si>
  <si>
    <t>Хмельницький завод будівельних матеріалів ТДВ</t>
  </si>
  <si>
    <t>ХМ-008708</t>
  </si>
  <si>
    <t>Чорноморець І.Б. ПП, к-к</t>
  </si>
  <si>
    <t>р-н Волочисский Район, г.Волочиск (0)</t>
  </si>
  <si>
    <t>Чорноморець Ірина Борисівна</t>
  </si>
  <si>
    <t>Основной договор 4250 от 13.12.2011</t>
  </si>
  <si>
    <t>ХМ-009789</t>
  </si>
  <si>
    <t>Дикунець Л.К. ПП, маг. "Продукти"</t>
  </si>
  <si>
    <t>р-н Чемеровецкий Район, с.Кутковцы, ул.Чайковского, д.59</t>
  </si>
  <si>
    <t>Дикунець Ліна Костянтинівна</t>
  </si>
  <si>
    <t>Основной договор 1826.1 от 22.08.2013</t>
  </si>
  <si>
    <t>ХМ-009788</t>
  </si>
  <si>
    <t>Мірчук А.О. ПП, маг. "Продукти"</t>
  </si>
  <si>
    <t>р-н Хмельницкий Район, с.Николаев (напроти зупинки)</t>
  </si>
  <si>
    <t>ХМ-009589</t>
  </si>
  <si>
    <t>Кушнір Л.М. ПП, маг. "Магазин з кафетерієм"</t>
  </si>
  <si>
    <t>Кушнір Людмила Миколаївна</t>
  </si>
  <si>
    <t>Основной договор 1083 от 27.05.2009 0:00:00</t>
  </si>
  <si>
    <t>ХМ-009590</t>
  </si>
  <si>
    <t>Кушнір Н.В. ПП, маг. "Натуральні вина"</t>
  </si>
  <si>
    <t>г.Хмельницкий, пер.Франко Ивана, д.10</t>
  </si>
  <si>
    <t>ХМ-004964</t>
  </si>
  <si>
    <t>Мережа АПК, маг. "Райцентр Маркет"</t>
  </si>
  <si>
    <t>г.Славута, ул.Сокола, д.8</t>
  </si>
  <si>
    <t>ХМ-004963</t>
  </si>
  <si>
    <t>г.Шепетовка, ул.Железнодорожная, д.95</t>
  </si>
  <si>
    <t>Шепетівка, вул. Залізнична, б. 95,</t>
  </si>
  <si>
    <t>ХМ-005117</t>
  </si>
  <si>
    <t>ТзОВ "Магазин №36" ЛТД "Магазин №36" ЛТД</t>
  </si>
  <si>
    <t>г.Славута, ул.Правды, д.62</t>
  </si>
  <si>
    <t>ХМ-004965</t>
  </si>
  <si>
    <t>г.Славута, д.32 (ул. Советская)</t>
  </si>
  <si>
    <t>ХМ-000335</t>
  </si>
  <si>
    <t>Фірма "Бакалія" ПрАТ, маг. "Економ №5"</t>
  </si>
  <si>
    <t>р-н Новоушицкий Район, пгт.Новая Ушица, ул.Шевченко, д.27</t>
  </si>
  <si>
    <t>ХМ-003296</t>
  </si>
  <si>
    <t>Гладка С.І. ПП, маг. гуртовня на території бані</t>
  </si>
  <si>
    <t>р-н Дунаевецкий Район, г.Дунаевцы, ул.Шевченко, д.15</t>
  </si>
  <si>
    <t>ХМ-008144</t>
  </si>
  <si>
    <t>р-н Чемеровецкий Район, с.Летава, ул.Островского Николая, д.69</t>
  </si>
  <si>
    <t>ХМ-006319</t>
  </si>
  <si>
    <t>Возна О.В. ПП, супермаркет "Наш край"</t>
  </si>
  <si>
    <t>ХМ-000599</t>
  </si>
  <si>
    <t>м-н "Кооп-маркет"</t>
  </si>
  <si>
    <t>р-н Дунаевецкий Район, г.Дунаевцы, пер.Фрунзе, д.28</t>
  </si>
  <si>
    <t>ХМ-000327</t>
  </si>
  <si>
    <t>Фірма "Бакалія" ПрАТ, маг. "Надія"</t>
  </si>
  <si>
    <t>р-н Чемеровецкий Район, пгт.Чемеровцы, ул.Центральная, д.18</t>
  </si>
  <si>
    <t>ХМ-004833</t>
  </si>
  <si>
    <t>Сукач В.О. ПП. маг. "Комора"</t>
  </si>
  <si>
    <t>г.Хмельницкий, ул.Соборная, д.43</t>
  </si>
  <si>
    <t>ХМ-009063</t>
  </si>
  <si>
    <t>ФОЗЗИ-Т ТОВ, маг. "Сільпо-8"</t>
  </si>
  <si>
    <t>г.Хмельницкий, шоссе Староконстантиновское, д.6</t>
  </si>
  <si>
    <t>ХМ-005243</t>
  </si>
  <si>
    <t>Наш Край ТзОВ, маг."Експрес Наш Край"</t>
  </si>
  <si>
    <t>ХМ-009030</t>
  </si>
  <si>
    <t>ТАВРІЯ Плюс ПП.</t>
  </si>
  <si>
    <t>г.Хмельницкий, ул.Геологов, д.7/1</t>
  </si>
  <si>
    <t>р-н Теофипольский Район, с.Волица-Полевая (0)</t>
  </si>
  <si>
    <t>ХМ-007365</t>
  </si>
  <si>
    <t>ХМ-001127</t>
  </si>
  <si>
    <t>Кірик М.І. ПП, бар "Едем"</t>
  </si>
  <si>
    <t>ХМ-003249</t>
  </si>
  <si>
    <t>Яковенко А.О. ПП, кафе "Закусочна"</t>
  </si>
  <si>
    <t>ХМ-002025</t>
  </si>
  <si>
    <t>ХМ-008969</t>
  </si>
  <si>
    <t>Ящишена ПП, кав'ярня</t>
  </si>
  <si>
    <t>г.Хмельницкий, ул.Грушевского (центр)</t>
  </si>
  <si>
    <t>ХМ-009015</t>
  </si>
  <si>
    <t>Миклуш Т.О. ПП, кафе-бар "Гавань"</t>
  </si>
  <si>
    <t>г.Славута, ул.Лесная, д.3б</t>
  </si>
  <si>
    <t>ХМ-002582</t>
  </si>
  <si>
    <t>Мількевич О.В. ПП, маг. "Бар"</t>
  </si>
  <si>
    <t>ХМ-006399</t>
  </si>
  <si>
    <t>Цісар І.В. ПП, кафе "Летава"</t>
  </si>
  <si>
    <t>р-н Чемеровецкий Район, с.Летава (0)</t>
  </si>
  <si>
    <t>ХМ-003784</t>
  </si>
  <si>
    <t>р-н Новоушицкий Район, пгт.Новая Ушица (0)</t>
  </si>
  <si>
    <t>ХМ-005288</t>
  </si>
  <si>
    <t>Биндю І.І. ПП, бар "Іванна"</t>
  </si>
  <si>
    <t>р-н Чемеровецкий Район, с.Летава, ул.Центральная, д.1</t>
  </si>
  <si>
    <t>ХМ-008504</t>
  </si>
  <si>
    <t>Локай Г.А. ПП, ресторан "Ксенія"</t>
  </si>
  <si>
    <t>ХМ-004474</t>
  </si>
  <si>
    <t>Лопатюк О.В. ПП, кафе "Світанок"</t>
  </si>
  <si>
    <t>ХМ-008574</t>
  </si>
  <si>
    <t>Батренюк В.В. ПП, кафе-бар "Зодіак"</t>
  </si>
  <si>
    <t>ХМ-009061</t>
  </si>
  <si>
    <t>Антонюк О.А. ПП, кафе "Садочок"</t>
  </si>
  <si>
    <t>р-н Красиловский Район, пгт.Антонины, ул.Димитрова, д.2</t>
  </si>
  <si>
    <t>Антонюк Олег Анатолійович</t>
  </si>
  <si>
    <t>Основной договор 4500 от 16.05.2012</t>
  </si>
  <si>
    <t>ХМ-008949</t>
  </si>
  <si>
    <t>(КООП) Врублівці СТ, маг.-бар</t>
  </si>
  <si>
    <t>р-н Каменец-Подольский Район, с.Врублевцы (центр)</t>
  </si>
  <si>
    <t>Врублівці СТ, маг.-бар</t>
  </si>
  <si>
    <t>Споживче товариство "Врублівці"</t>
  </si>
  <si>
    <t>Основной договор 1672.1 от 17.04.2015</t>
  </si>
  <si>
    <t>ХМ-002572</t>
  </si>
  <si>
    <t>Лаба А.М. ПП, маг. з кафетерієм</t>
  </si>
  <si>
    <t>ХМ-008076</t>
  </si>
  <si>
    <t>Галушка Т.В. ПП, бар "Кока-кола"</t>
  </si>
  <si>
    <t>ХМ-005859</t>
  </si>
  <si>
    <t>Малиш Г.Ф. ПП, маг. - бар</t>
  </si>
  <si>
    <t>ХМ-006585</t>
  </si>
  <si>
    <t>Хмелюк С.М. ПП, маг.-клуб</t>
  </si>
  <si>
    <t>р-н Каменец-Подольский Район, с.Гуменцы (0)</t>
  </si>
  <si>
    <t>ХМ-008842</t>
  </si>
  <si>
    <t>ХМ-007476</t>
  </si>
  <si>
    <t>Галаманджук Г.А. ПП, кафе "У Танюші"</t>
  </si>
  <si>
    <t>р-н Дунаевецкий Район, с.Слободка-Рахновская, шоссе Хмельницкое, д.65</t>
  </si>
  <si>
    <t>ХМ-003591</t>
  </si>
  <si>
    <t>Боршуляк Л.М. ПП, бар "Лідія"</t>
  </si>
  <si>
    <t>ХМ-006276</t>
  </si>
  <si>
    <t>Любар О.Л. ПП, бар "Драйвер"</t>
  </si>
  <si>
    <t>г.Каменец-Подольский, ул.Украинки Леси, д.99</t>
  </si>
  <si>
    <t>г.Каменец-Подольский, ул.Франко Ивана (центр)</t>
  </si>
  <si>
    <t>г.Каменец-Подольский, ул.Галицкого, д.13</t>
  </si>
  <si>
    <t>ХМ-001618</t>
  </si>
  <si>
    <t>(НКЗ) буфет НВК №4</t>
  </si>
  <si>
    <t>г.Хмельницкий, ул.Победы, д.9</t>
  </si>
  <si>
    <t>буфет НВК №4</t>
  </si>
  <si>
    <t>г.Каменец-Подольский, ул.Привокзальная, д.11</t>
  </si>
  <si>
    <t>Каплінська Наталія Анатоліївна</t>
  </si>
  <si>
    <t>Основной договор 731.1 от 19.04.2012</t>
  </si>
  <si>
    <t>ХМ-006662</t>
  </si>
  <si>
    <t>Гурник В.В. ПП, клуб "Фільварки-центр"</t>
  </si>
  <si>
    <t>ХМ-008439</t>
  </si>
  <si>
    <t>Епіцентр К ТОВ, маг. "Епіцентр К"</t>
  </si>
  <si>
    <t>ХМ-009058</t>
  </si>
  <si>
    <t>(КООП) Господарник ПСК, кафе "Бістро"</t>
  </si>
  <si>
    <t>г.Хмельницкий, ул.Герцена, д.10</t>
  </si>
  <si>
    <t>Господарник ПСК, кафе "Бістро"</t>
  </si>
  <si>
    <t>ПСК "Господарник"</t>
  </si>
  <si>
    <t>Основной договор 4499 от 16.05.2012</t>
  </si>
  <si>
    <t>ХМ-009010</t>
  </si>
  <si>
    <t>Хмура О.В. ПП, кафетерій "Подільські пиріжки"</t>
  </si>
  <si>
    <t>г.Хмельницкий, шоссе Винницкое (0)</t>
  </si>
  <si>
    <t>ХМ-004433</t>
  </si>
  <si>
    <t>(НКЗ) Управління освіти і науки, д/с №7 біля сільхозакадемії</t>
  </si>
  <si>
    <t>г.Каменец-Подольский, ул.Калиская, д.20</t>
  </si>
  <si>
    <t>Управління освіти і науки Кам.-Под. м.р.</t>
  </si>
  <si>
    <t>Основной договор 811.1 от 15.02.2012</t>
  </si>
  <si>
    <t>Управління освіти і науки, д/с №7 біля сільхозакадемії</t>
  </si>
  <si>
    <t>ХМ-005551</t>
  </si>
  <si>
    <t>Голенищівська спец. школа-інтернат</t>
  </si>
  <si>
    <t>ХМ-003926</t>
  </si>
  <si>
    <t>ХМ-004447</t>
  </si>
  <si>
    <t>Управління освіти і науки, д/с №12</t>
  </si>
  <si>
    <t>г.Каменец-Подольский, ул.Фрунзе, д.15</t>
  </si>
  <si>
    <t>ХМ-004431</t>
  </si>
  <si>
    <t>Управління освіти і науки, д/с №3</t>
  </si>
  <si>
    <t>г.Каменец-Подольский, ул.Нагорная, д.27</t>
  </si>
  <si>
    <t>ХМ-004438</t>
  </si>
  <si>
    <t>Управління освіти і науки, д/с №22</t>
  </si>
  <si>
    <t>ХМ-004434</t>
  </si>
  <si>
    <t>Управління освіти і науки, д/с №20</t>
  </si>
  <si>
    <t>ХМ-004445</t>
  </si>
  <si>
    <t>Управління освіти і науки, д/с №2 біля училища №6</t>
  </si>
  <si>
    <t>ХМ-004442</t>
  </si>
  <si>
    <t>Управління освіти і науки, д/с №21</t>
  </si>
  <si>
    <t>г.Каменец-Подольский, ул.Галицкого, д.28</t>
  </si>
  <si>
    <t>ХМ-004444</t>
  </si>
  <si>
    <t>Управління освіти і науки, д/с №23</t>
  </si>
  <si>
    <t>ХМ-006261</t>
  </si>
  <si>
    <t>Гарах В.І. ПП, школа №8</t>
  </si>
  <si>
    <t>ХМ-003869</t>
  </si>
  <si>
    <t>Комбінат харчування учнів</t>
  </si>
  <si>
    <t>ХМ-004714</t>
  </si>
  <si>
    <t>(НКЗ) Сотнікова Н.М. ПП, школа №14 "Буфет" "Школьний бар"</t>
  </si>
  <si>
    <t>г.Каменец-Подольский, ул.Красноармейская, д.24/56</t>
  </si>
  <si>
    <t>Сотнікова Н.М. ПП, школа №14 "Буфет" "Школьний бар"</t>
  </si>
  <si>
    <t>ХМ-005220</t>
  </si>
  <si>
    <t>Притула Л.П. ПП, "Кіоск Насіння"</t>
  </si>
  <si>
    <t>ХМ-007556</t>
  </si>
  <si>
    <t>Доценко Н.А. ПП, склад</t>
  </si>
  <si>
    <t>ХМ-003524</t>
  </si>
  <si>
    <t>Гоголь В.І. ПП, к-к "Ринок"</t>
  </si>
  <si>
    <t>ХМ-006361</t>
  </si>
  <si>
    <t>(НКЗ) Шепетівський міськрайблаг. фонд "Шанс"</t>
  </si>
  <si>
    <t>г.Шепетовка, ул.Островского Николая, д.6</t>
  </si>
  <si>
    <t>вул. Островського б. 6,  Шепетівка, Хмельницька Область</t>
  </si>
  <si>
    <t>Шепетівський міськрайблаг. фонд "Шанс"</t>
  </si>
  <si>
    <t>ХМ-008629</t>
  </si>
  <si>
    <t>(НКЗ) Профком Хмельницької обласної стоматологічної поліклініки</t>
  </si>
  <si>
    <t>Хмельницький, вул. Кам'янецька, б. 94/1,</t>
  </si>
  <si>
    <t>ППО Хмельницької обласної стоматологічної поліклініки</t>
  </si>
  <si>
    <t>Основной договор  от 02.12.2014</t>
  </si>
  <si>
    <t>Профком Хмельницької обласної стоматологічної поліклініки</t>
  </si>
  <si>
    <t>ХМ-005138</t>
  </si>
  <si>
    <t>ХМ-008999</t>
  </si>
  <si>
    <t>(НКЗ) Харчокомбінат Старокостянтинівського районного споживчого товариства ПСК</t>
  </si>
  <si>
    <t>г.Староконстантинов, ул.Грушевского, д.22</t>
  </si>
  <si>
    <t>ПСК "Харчокомбінат" Старокостянтинівського районного споживчого товариства</t>
  </si>
  <si>
    <t>Основной договор 4446 от 12.04.2012</t>
  </si>
  <si>
    <t>Харчокомбінат Старокостянтинівського районного споживчого товариства ПСК</t>
  </si>
  <si>
    <t>г.Староконстантинов (0)</t>
  </si>
  <si>
    <t>р-н Городокский Район, пгт.Сатанов (0)</t>
  </si>
  <si>
    <t>ХМ-001646</t>
  </si>
  <si>
    <t>(НКЗ) Україна-продінвест ВКФ ТОВ</t>
  </si>
  <si>
    <t>г.Славута, д.6 (ул. Володарского)</t>
  </si>
  <si>
    <t>Україна-продінвест ВКФ ТОВ</t>
  </si>
  <si>
    <t>ХМ-004875</t>
  </si>
  <si>
    <t>(НКЗ) Ізясл.Рн.Проф.Орг.Прац.Держ.Установ</t>
  </si>
  <si>
    <t>Ізясл.Рн.Проф.Орг.Прац.Держ.Установ</t>
  </si>
  <si>
    <t>ХМ-004907</t>
  </si>
  <si>
    <t>(НКЗ) Науково мед.центр</t>
  </si>
  <si>
    <t>Хмельницький, вул. Водопровідна, б. 65,</t>
  </si>
  <si>
    <t>Науково мед.центр</t>
  </si>
  <si>
    <t>ХМ-004936</t>
  </si>
  <si>
    <t>(НКЗ) Агрофірма ім.В.Д.Слободяна ТОВ, контора</t>
  </si>
  <si>
    <t>ТОВ"Агрофірма ім.В.Д.Слободяна"</t>
  </si>
  <si>
    <t>Основной договор 939.1 от 07.11.2014</t>
  </si>
  <si>
    <t>Агрофірма ім.В.Д.Слободяна ТОВ</t>
  </si>
  <si>
    <t>ХМ-004960</t>
  </si>
  <si>
    <t>(НКЗ) Профком Славутської ОДПІ</t>
  </si>
  <si>
    <t>г.Славута, д.26</t>
  </si>
  <si>
    <t>Профком Славутської ОДПІ</t>
  </si>
  <si>
    <t>ХМ-005021</t>
  </si>
  <si>
    <t>(НКЗ) Шеп.загальноосвітній пансіон I-II ступенів</t>
  </si>
  <si>
    <t>г.Шепетовка, ул.Мира, д.27</t>
  </si>
  <si>
    <t>вул. Пр.Миру б. 27,  Шепетівка, Хмельницька Область</t>
  </si>
  <si>
    <t>Шеп.загальноосвітній пансіон I-II ступенів</t>
  </si>
  <si>
    <t>ХМ-005343</t>
  </si>
  <si>
    <t>(НКЗ) Камчатка ТОВ</t>
  </si>
  <si>
    <t>Камчатка ТОВ</t>
  </si>
  <si>
    <t>ХМ-005366</t>
  </si>
  <si>
    <t>(НКЗ) Проф.Ком.Хм..Обл.Лікарні.</t>
  </si>
  <si>
    <t>Хмельницький, вул. Пілотська, б. 1корп,  7</t>
  </si>
  <si>
    <t>Проф.комітет Хм..обласної лікарні</t>
  </si>
  <si>
    <t>Основной договор 5230 от 28.11.2014</t>
  </si>
  <si>
    <t>Профспілковий комітет Хмельницької обласної лікарні</t>
  </si>
  <si>
    <t>ХМ-005375</t>
  </si>
  <si>
    <t>(НКЗ) Рай.орг.профспілки праць.освіти.</t>
  </si>
  <si>
    <t>р-н Полонский Район, г.Полонное, ул.Украинки Леси, д.87</t>
  </si>
  <si>
    <t>Рай.орг.профспілки праць.освіти.</t>
  </si>
  <si>
    <t>ХМ-005447</t>
  </si>
  <si>
    <t>(НКЗ) Шепетівка газ ВАТ</t>
  </si>
  <si>
    <t>г.Шепетовка, ул.Экономическая, д.29</t>
  </si>
  <si>
    <t>вул. Економічна б. 29,  Шепетівка, Хмельницька Область</t>
  </si>
  <si>
    <t>Шепетівка газ ВАТ</t>
  </si>
  <si>
    <t>ХМ-000075</t>
  </si>
  <si>
    <t>(НКЗ)  Поділля ТПК."Поділля" торг.-промисл. компанія</t>
  </si>
  <si>
    <t>г.Нетишин, ул.Михайлова, д.12</t>
  </si>
  <si>
    <t>Поділля ТПК."Поділля" торг.-промисл. компанія</t>
  </si>
  <si>
    <t>ХМ-005386</t>
  </si>
  <si>
    <t>(НКЗ) "Діта"ПФ</t>
  </si>
  <si>
    <t>Хмельницький, вул. Соборна, б. 55,  кім.5</t>
  </si>
  <si>
    <t>ПФ "Діта"</t>
  </si>
  <si>
    <t>Основной договор 2992 от 26.11.2014</t>
  </si>
  <si>
    <t>Діта ПФ</t>
  </si>
  <si>
    <t>ХМ-004803</t>
  </si>
  <si>
    <t>(НКЗ) Підприем. Ізяславської виправної колонії №31</t>
  </si>
  <si>
    <t>р-н Изяславский Район, г.Изяслав, пер.Гагарина, д.4</t>
  </si>
  <si>
    <t>Підприем. Ізяславської виправної колонії №31</t>
  </si>
  <si>
    <t>ХМ-004889</t>
  </si>
  <si>
    <t>(НКЗ) Шепетівський Завод Культіваторів ВАТ</t>
  </si>
  <si>
    <t>г.Шепетовка, пер.Титова, д.1а</t>
  </si>
  <si>
    <t>вул. Тітова б. 1а,  Шепетівка, Хмельницька Область</t>
  </si>
  <si>
    <t>Шепетівський Завод Культіваторів ВАТ</t>
  </si>
  <si>
    <t>ХМ-004657</t>
  </si>
  <si>
    <t>Черчецький будинок-інтернат</t>
  </si>
  <si>
    <t>ХМ-004836</t>
  </si>
  <si>
    <t>Красилівський ЛВУМГ</t>
  </si>
  <si>
    <t>ХМ-003322</t>
  </si>
  <si>
    <t>Якимчук В.Ю.ПП,т.т. біля "Веселки"</t>
  </si>
  <si>
    <t>г.Нетишин, просп Независимости, д.29а</t>
  </si>
  <si>
    <t>ХМ-003401</t>
  </si>
  <si>
    <t>Укрпошта Хмельницька дирекція УДППЗ,"ЦПЗ №6"Славутський ВуПЗ</t>
  </si>
  <si>
    <t>ХМ-008828</t>
  </si>
  <si>
    <t>Огородній ФГ</t>
  </si>
  <si>
    <t>ХМ-006142</t>
  </si>
  <si>
    <t>Адоніс-2000 ТОВ, пекарня</t>
  </si>
  <si>
    <t>г.Каменец-Подольский, ул.Васильева, д.1</t>
  </si>
  <si>
    <t>ХМ-002830</t>
  </si>
  <si>
    <t>Бабій О.П. ПП, р-к</t>
  </si>
  <si>
    <t>ХМ-001421</t>
  </si>
  <si>
    <t>Гуменюк М.І. ПП, к-к</t>
  </si>
  <si>
    <t>г.Нетишин, пер.Мира, д.3</t>
  </si>
  <si>
    <t>г.Староконстантинов, ул.Франко Ивана, д.29</t>
  </si>
  <si>
    <t>ХМ-008082</t>
  </si>
  <si>
    <t>Іщук І.Р. ПП, к-к "Їжачок"</t>
  </si>
  <si>
    <t>г.Славута (автовокзал)</t>
  </si>
  <si>
    <t>Іщук Інна Романівна</t>
  </si>
  <si>
    <t>Основной договор 4002 от 23.01.2014</t>
  </si>
  <si>
    <t>ХМ-007219</t>
  </si>
  <si>
    <t>Довгань П.Д. ПП, на хаті</t>
  </si>
  <si>
    <t>ХМ-005579</t>
  </si>
  <si>
    <t>Ткач В.І. ПП, к-к</t>
  </si>
  <si>
    <t>р-н Теофипольский Район, с.Кунча (0)</t>
  </si>
  <si>
    <t>ХМ-001896</t>
  </si>
  <si>
    <t>Чухно І.П. ПП, к-к</t>
  </si>
  <si>
    <t>ХМ-007360</t>
  </si>
  <si>
    <t>ХМ-006279</t>
  </si>
  <si>
    <t>Михальова М.Є. ПП, к-к</t>
  </si>
  <si>
    <t>ХМ-007637</t>
  </si>
  <si>
    <t>Лагодюк М.М. ПП, к-к</t>
  </si>
  <si>
    <t>ХМ-002827</t>
  </si>
  <si>
    <t>Соболь Л.І. ПП, ларьок білий</t>
  </si>
  <si>
    <t>ХМ-003200</t>
  </si>
  <si>
    <t>Яцкова Т.А. ПП, місце</t>
  </si>
  <si>
    <t>ХМ-005653</t>
  </si>
  <si>
    <t>Семенов І.Е. ПП, базар</t>
  </si>
  <si>
    <t>ХМ-007635</t>
  </si>
  <si>
    <t>Денісова Н.Є. ПП, лоток "На околиці"</t>
  </si>
  <si>
    <t>ХМ-007728</t>
  </si>
  <si>
    <t>Лук`янова Г.Ю. ПП, к-к</t>
  </si>
  <si>
    <t>ХМ-008109</t>
  </si>
  <si>
    <t>ХМ-009032</t>
  </si>
  <si>
    <t>Дем'янчук О.К. ПП, маг. "Мікс"</t>
  </si>
  <si>
    <t>р-н Хмельницкий Район, пгт.Черный Остров, ул.Садовая, д.9а</t>
  </si>
  <si>
    <t>Дем'янчук Ольга Костянтинівна</t>
  </si>
  <si>
    <t>Основной договор 4894 от 23.08.2013</t>
  </si>
  <si>
    <t>ХМ-008019</t>
  </si>
  <si>
    <t>Гаврилюк О.І. ПП, к-к "Ювілон"</t>
  </si>
  <si>
    <t>ХМ-007133</t>
  </si>
  <si>
    <t>Арсенюк А.В. ПП, вагончик</t>
  </si>
  <si>
    <t>р-н Хмельницкий Район, с.Олешин (0)</t>
  </si>
  <si>
    <t>ХМ-008188</t>
  </si>
  <si>
    <t>Грабовська С.М. ПП, к-к</t>
  </si>
  <si>
    <t>р-н Городокский Район, г.Городок, ул.Шевченко (територія ринку)</t>
  </si>
  <si>
    <t>Грабовська Світлана Михайлівна</t>
  </si>
  <si>
    <t>Основной договор 4056 от 19.05.2011</t>
  </si>
  <si>
    <t>ХМ-005969</t>
  </si>
  <si>
    <t>Верхогляд В.І. ПП, к-к</t>
  </si>
  <si>
    <t>г.Нетишин (0)</t>
  </si>
  <si>
    <t>ХМ-009009</t>
  </si>
  <si>
    <t>Дубчакова Р.І. ПП, к-к "Свіжий хліб"</t>
  </si>
  <si>
    <t>р-н Ярмолинецкий Район, пгт.Ярмолинцы, ул.Чапаева (ринок)</t>
  </si>
  <si>
    <t>Дубчакова Раїса Іллівна</t>
  </si>
  <si>
    <t>Основной договор 4460 от 20.04.2012</t>
  </si>
  <si>
    <t>ХМ-004288</t>
  </si>
  <si>
    <t>Білик С.В. ПП, маг. "Продукти"</t>
  </si>
  <si>
    <t>р-н Каменец-Подольский Район, с.Приворотье, ул.Грушевского, д.51</t>
  </si>
  <si>
    <t>ХМ-005770</t>
  </si>
  <si>
    <t>Турчина С.І. ПП, маг. "Світанок"</t>
  </si>
  <si>
    <t>ХМ-003606</t>
  </si>
  <si>
    <t>Глуховата Л. ПП, к-к</t>
  </si>
  <si>
    <t>ХМ-006483</t>
  </si>
  <si>
    <t>Беринда М.В. ПП, вагончик</t>
  </si>
  <si>
    <t>р-н Деражнянский Район, г.Деражня, ул.Промышленная, д.9</t>
  </si>
  <si>
    <t>ХМ-007209</t>
  </si>
  <si>
    <t>ХМ-004078</t>
  </si>
  <si>
    <t>Маратова В.Ю. ПП, р-к, напроти Долішного</t>
  </si>
  <si>
    <t>г.Хмельницкий, шоссе Львовское (ринок)</t>
  </si>
  <si>
    <t>ХМ-008966</t>
  </si>
  <si>
    <t>Романова В. ПП, к-к</t>
  </si>
  <si>
    <t>г.Хмельницкий, ул.Соборная (овочевий ринок)</t>
  </si>
  <si>
    <t>ХМ-005078</t>
  </si>
  <si>
    <t>Хіміч О.А. ПП,  місце №13</t>
  </si>
  <si>
    <t>ХМ-001578</t>
  </si>
  <si>
    <t>Бексяк Р.І. ПП, к-к №Ж34</t>
  </si>
  <si>
    <t>г.Хмельницкий, ул.Геологов, д.0</t>
  </si>
  <si>
    <t>ХМ-007470</t>
  </si>
  <si>
    <t>Березюк В.В. ПП, к-к №24</t>
  </si>
  <si>
    <t>ХМ-005190</t>
  </si>
  <si>
    <t>Михайловський О.В. ПП, к-к №23</t>
  </si>
  <si>
    <t>ХМ-005617</t>
  </si>
  <si>
    <t>Гончарук Т.Л. ПП, ряд 38а місце 3</t>
  </si>
  <si>
    <t>ХМ-009012</t>
  </si>
  <si>
    <t>Стопінчук ПП, к-к №109</t>
  </si>
  <si>
    <t>г.Хмельницкий, ул.Соборная, д.11 (к-к 109)</t>
  </si>
  <si>
    <t>ХМ-009038</t>
  </si>
  <si>
    <t>Токар С.А. ПП, к-к</t>
  </si>
  <si>
    <t>г.Хмельницкий, шоссе Львовское (-)</t>
  </si>
  <si>
    <t>ХМ-009062</t>
  </si>
  <si>
    <t>Єгорова Ю.В. ПП, к-к</t>
  </si>
  <si>
    <t>г.Хмельницкий, ул.Соборная (Овочевий ринок)</t>
  </si>
  <si>
    <t>ХМ-008018</t>
  </si>
  <si>
    <t>Данилюк А.В. ПП, к-к</t>
  </si>
  <si>
    <t>г.Каменец-Подольский, ул.Князей Кориатовичей (Центральний ринок)</t>
  </si>
  <si>
    <t>Пушкаренко Ганна Дмитрівна</t>
  </si>
  <si>
    <t>Основной договор 541 от 23.05.2012</t>
  </si>
  <si>
    <t>ХМ-008797</t>
  </si>
  <si>
    <t>г.Каменец-Подольский, ул.Чехова (0)</t>
  </si>
  <si>
    <t>ХМ-008798</t>
  </si>
  <si>
    <t>г.Каменец-Подольский, спуск Подзамецкий (0)</t>
  </si>
  <si>
    <t>ХМ-008215</t>
  </si>
  <si>
    <t>ХМ-008799</t>
  </si>
  <si>
    <t>ХМ-002961</t>
  </si>
  <si>
    <t>Лук`янова Г.Ю. ПП, к-к "Юність"</t>
  </si>
  <si>
    <t>г.Каменец-Подольский, просп Грушевского, д.1</t>
  </si>
  <si>
    <t>ХМ-002960</t>
  </si>
  <si>
    <t>Лук`янова Г.Ю. ПП, к-к "Абсолют"</t>
  </si>
  <si>
    <t>ХМ-008546</t>
  </si>
  <si>
    <t>ХМ-008545</t>
  </si>
  <si>
    <t>ХМ-008339</t>
  </si>
  <si>
    <t>Романович О.М. ПП, к-к</t>
  </si>
  <si>
    <t>ХМ-003935</t>
  </si>
  <si>
    <t>Нагорняк О.А. ПП, к-к біля лікарні №1</t>
  </si>
  <si>
    <t>г.Каменец-Подольский, ул.Огиенка, д.9</t>
  </si>
  <si>
    <t>ХМ-008796</t>
  </si>
  <si>
    <t>ХМ-003072</t>
  </si>
  <si>
    <t>Мікус В.М. ПП, к-к 17</t>
  </si>
  <si>
    <t>г.Каменец-Подольский, ул.Князей Кориатовичей (Оптовий ринок)</t>
  </si>
  <si>
    <t>ХМ-008217</t>
  </si>
  <si>
    <t>Юр'єва О.Б. ПП, к-к "Надія"</t>
  </si>
  <si>
    <t>г.Каменец-Подольский, ул.Пушкина (0)</t>
  </si>
  <si>
    <t>ХМ-003117</t>
  </si>
  <si>
    <t>Журавська О.А. ПП, к-к на Смірнова</t>
  </si>
  <si>
    <t>г.Каменец-Подольский, шоссе Хмельницкое, д.17/110</t>
  </si>
  <si>
    <t>Журавська О.А. ПП, лоток Смірнова</t>
  </si>
  <si>
    <t>ХМ-009057</t>
  </si>
  <si>
    <t>(КООП) Господарник ПСК, к-к</t>
  </si>
  <si>
    <t>Господарник ПСК, к-к</t>
  </si>
  <si>
    <t>ХМ-007729</t>
  </si>
  <si>
    <t>ХМ-008151</t>
  </si>
  <si>
    <t>ХМ-003073</t>
  </si>
  <si>
    <t>ХМ-003002</t>
  </si>
  <si>
    <t>Лебедюк О.І. ПП, к-к №42 "Вікторія"</t>
  </si>
  <si>
    <t>ХМ-002878</t>
  </si>
  <si>
    <t>Панчук Л.Г. ПП, к-к "Айзберг"</t>
  </si>
  <si>
    <t>ХМ-008108</t>
  </si>
  <si>
    <t>Чемеровецький медичний коледж</t>
  </si>
  <si>
    <t>ХМ-006107</t>
  </si>
  <si>
    <t>Рогатин М.В. ПП, технікум</t>
  </si>
  <si>
    <t>ХМ-004671</t>
  </si>
  <si>
    <t>Подільський аграрно-технічний університет, столова №6</t>
  </si>
  <si>
    <t>г.Каменец-Подольский, ул.Пушкинская, д.25</t>
  </si>
  <si>
    <t>ХМ-002875</t>
  </si>
  <si>
    <t>Кам'янець-Подільський національний університет ім. Огієнка</t>
  </si>
  <si>
    <t>ХМ-004712</t>
  </si>
  <si>
    <t>Сотнікова Н.М. ПП, буфет медучилища</t>
  </si>
  <si>
    <t>г.Каменец-Подольский, ул.Пушкинская, д.31</t>
  </si>
  <si>
    <t>ХМ-007405</t>
  </si>
  <si>
    <t>Константинова Л.В. ПП, кафетерій харчового технікуму</t>
  </si>
  <si>
    <t>г.Каменец-Подольский, ул.Суворова, д.2</t>
  </si>
  <si>
    <t>ХМ-002980</t>
  </si>
  <si>
    <t>Молдован В.А. ПП, буфет сільхоз технікума</t>
  </si>
  <si>
    <t>г.Каменец-Подольский, просп Грушевского (ринок "Центральний")</t>
  </si>
  <si>
    <t>ХМ-006385</t>
  </si>
  <si>
    <t>Україна ТОВ, АГЗС</t>
  </si>
  <si>
    <t>г.Шепетовка, ул.Тургенева, д.95</t>
  </si>
  <si>
    <t>ХМ-004064</t>
  </si>
  <si>
    <t>Лукойл-Україна Заправка "Лукойл-Україна" 23-02</t>
  </si>
  <si>
    <t>ХМ-002887</t>
  </si>
  <si>
    <t>Українець Л.Й. ПП, маг. АЗС</t>
  </si>
  <si>
    <t>ХМ-005405</t>
  </si>
  <si>
    <t>Альянс Холдинг ТзОВ, "R 6023"</t>
  </si>
  <si>
    <t>ХМ-005403</t>
  </si>
  <si>
    <t>Алянс-Холдинг ТОВ АЗС "R 6117"</t>
  </si>
  <si>
    <t>г.Каменец-Подольский, шоссе Хмельницкое, д.9</t>
  </si>
  <si>
    <t>ХМ-006675</t>
  </si>
  <si>
    <t>Семенова Н.М. ПП, к-к</t>
  </si>
  <si>
    <t>ХМ-002032</t>
  </si>
  <si>
    <t>(КООП) Плужне КП, маг. "Продукти"</t>
  </si>
  <si>
    <t>р-н Изяславский Район, с.Новостав, ул.Зеленая, д.42</t>
  </si>
  <si>
    <t>Плужне КП, маг. "Продукти"</t>
  </si>
  <si>
    <t>ХМ-001093</t>
  </si>
  <si>
    <t>Пономарьова О.І. ПП, маг. "Антрікот"</t>
  </si>
  <si>
    <t>Славута, вул. Хмельницького Богдана, б. 88,</t>
  </si>
  <si>
    <t>ХМ-001088</t>
  </si>
  <si>
    <t>Гудзовський С.М. ПП, маг. "L/S"</t>
  </si>
  <si>
    <t>Шепетівка, вул. Карла Маркса, б. 70,</t>
  </si>
  <si>
    <t>ХМ-000316</t>
  </si>
  <si>
    <t>Петров І.І. ПП, маг. "Продукти"</t>
  </si>
  <si>
    <t>р-н Каменец-Подольский Район, с.Слободка-Кульчиевецкая (0)</t>
  </si>
  <si>
    <t>Петров Ігор Іванович</t>
  </si>
  <si>
    <t>Основной договор 237 от 21.01.2015</t>
  </si>
  <si>
    <t>ХМ-003434</t>
  </si>
  <si>
    <t>(КООП) Голосківське СТ, маг. "Продтовари"</t>
  </si>
  <si>
    <t>р-н Каменец-Подольский Район, с.Голосков (0)</t>
  </si>
  <si>
    <t>Голосківське СТ, маг. "Продтовари"</t>
  </si>
  <si>
    <t>СТ"Голосківське"</t>
  </si>
  <si>
    <t>Основной договор 450.1 от 20.10.2014</t>
  </si>
  <si>
    <t>ХМ-005051</t>
  </si>
  <si>
    <t>Філія "УТЗОК концерну "Військторгсервіс"5-й Городок</t>
  </si>
  <si>
    <t>г.Шепетовка, ул.Украинская (-)</t>
  </si>
  <si>
    <t>Янович В.П. ПП, маг. "Майдан"</t>
  </si>
  <si>
    <t>р-н Ярмолинецкий Район, с.Томашовка, ул.Шевченко, д.1</t>
  </si>
  <si>
    <t>ХМ-004358</t>
  </si>
  <si>
    <t>м-н "Обжора"</t>
  </si>
  <si>
    <t>Шепетівка, вул. Островського, б. 81,</t>
  </si>
  <si>
    <t>Марценюк В.М. ПП, база</t>
  </si>
  <si>
    <t>с.Лясківці</t>
  </si>
  <si>
    <t>м-н "Продукти"</t>
  </si>
  <si>
    <t>ХМ-005048</t>
  </si>
  <si>
    <t>Концерн "Військторгсервіс"</t>
  </si>
  <si>
    <t>Шепетівка,</t>
  </si>
  <si>
    <t>ХМ-003428</t>
  </si>
  <si>
    <t>(КООП) КВЗП  Кам'янець-Подільський  К-П РСТ ДП</t>
  </si>
  <si>
    <t>р-н Каменец-Подольский Район, с.Каменка, ул.Вокзальная, д.2</t>
  </si>
  <si>
    <t>КВЗП  Кам'янець-Подільський  К-П РСТ ДП</t>
  </si>
  <si>
    <t>ДП К-П РАЙСТ"КВЗП Кам'янець-Подільський"</t>
  </si>
  <si>
    <t>Основной договор 451.1 от 14.11.2014</t>
  </si>
  <si>
    <t>ХМ-005210</t>
  </si>
  <si>
    <t>Центр-Т ТОВ, маг."Райцентр Маркет"</t>
  </si>
  <si>
    <t>ХМ-005324</t>
  </si>
  <si>
    <t>Кицан Т.М. ПП, маг. "Водограй"</t>
  </si>
  <si>
    <t>р-н Летичевский Район, с.Голосков, ул.Центральная, д.7</t>
  </si>
  <si>
    <t>Мулишина Анжела Борисівна</t>
  </si>
  <si>
    <t>Основной договор 5450 от 28.09.2015</t>
  </si>
  <si>
    <t>Мулишина А.М. ПП, маг. "Водограй"</t>
  </si>
  <si>
    <t>ХМ-005050</t>
  </si>
  <si>
    <t>Філія "УТЗОК концерну "Військторгсервіс"м-н "Продукти №10"</t>
  </si>
  <si>
    <t>р-н Славутский Район, с.Цветоха (0)</t>
  </si>
  <si>
    <t>ХМ-006423</t>
  </si>
  <si>
    <t>Тарас ПП, маг. "Тріумф"</t>
  </si>
  <si>
    <t>р-н Изяславский Район, г.Изяслав, пер.Шевченко, д.5</t>
  </si>
  <si>
    <t>ХМ-002254</t>
  </si>
  <si>
    <t>Тимощук Т.П. ПП, маг. "Макс"</t>
  </si>
  <si>
    <t>Славута, вул. Хмельницького Богдана, б. 146а,</t>
  </si>
  <si>
    <t>Палій О.М. ПП, маг. "Макс"</t>
  </si>
  <si>
    <t>ХМ-010671</t>
  </si>
  <si>
    <t>Тимощук Тетяна Петрівна</t>
  </si>
  <si>
    <t>Основной договор 5379 от 07.05.2015</t>
  </si>
  <si>
    <t>ХМ-004994</t>
  </si>
  <si>
    <t>Хм.філія Концерну "Військторгсервіс", маг. №39</t>
  </si>
  <si>
    <t>Славута, вул. Садова, б. 2,</t>
  </si>
  <si>
    <t>ХМ-006322</t>
  </si>
  <si>
    <t>Корзун Т.С. ПП, маг. "Подорожник"</t>
  </si>
  <si>
    <t>Ізяславський Район, Ізяслав, вул. Лісова, б. 7,</t>
  </si>
  <si>
    <t>ХМ-005055</t>
  </si>
  <si>
    <t>м-н "Продукти №6"</t>
  </si>
  <si>
    <t>г.Шепетовка, ул.Шешукова, д.8б</t>
  </si>
  <si>
    <t>ХМ-004993</t>
  </si>
  <si>
    <t>Хм.філія Концерну "Військторгсервіс", маг. №43</t>
  </si>
  <si>
    <t>Славута, вул. Мудрого Ярослава, б. 49,</t>
  </si>
  <si>
    <t>ХМ-002814</t>
  </si>
  <si>
    <t>ХМ-002824</t>
  </si>
  <si>
    <t>Магдюк О.В. ПП, маг. "Продукти"</t>
  </si>
  <si>
    <t>ХМ-001387</t>
  </si>
  <si>
    <t>(НКЗ) Екро" УБ ХАЕС ТОВ ПМТЗ.маг "Волинь"</t>
  </si>
  <si>
    <t>Нетішин, вул. Незалежності, б. 21а,</t>
  </si>
  <si>
    <t>Екро" УБ ХАЕС ТОВ ПМТЗ.маг "Волинь"</t>
  </si>
  <si>
    <t>ХМ-008672</t>
  </si>
  <si>
    <t>(НКЗ) Управління СБУ в Хмельницькій області</t>
  </si>
  <si>
    <t>г.Хмельницкий, ул.Театральная, д.19</t>
  </si>
  <si>
    <t>Управління СБУ в Хмельницькій області</t>
  </si>
  <si>
    <t>ХМ-008659</t>
  </si>
  <si>
    <t>(НКЗ) Ринок "Сардонікс" ТОВ</t>
  </si>
  <si>
    <t>г.Хмельницкий, ул.Геологов, д.4</t>
  </si>
  <si>
    <t>Ринок "Сардонікс" ТОВ</t>
  </si>
  <si>
    <t>ТОВ "Ринок "Сардонікс"</t>
  </si>
  <si>
    <t>ХМ-000459</t>
  </si>
  <si>
    <t>Березенська О.П. ПП, маг. "Настуня"</t>
  </si>
  <si>
    <t>р-н Полонский Район, г.Полонное, ул.Чапаева, д.27</t>
  </si>
  <si>
    <t>Березенська Оксана Петрівна</t>
  </si>
  <si>
    <t>Основной договор 4408 от 06.03.2012</t>
  </si>
  <si>
    <t>ХМ-007626</t>
  </si>
  <si>
    <t>Клімов В.І. ПП, маг. "Тріумф"</t>
  </si>
  <si>
    <t>ХМ-005053</t>
  </si>
  <si>
    <t>Філія "УТЗОК концерну "Військторгсервіс"магазин №19</t>
  </si>
  <si>
    <t>Ізяславський Район, Ізяслав, вул. Шевченка, б. 14,</t>
  </si>
  <si>
    <t>ХМ-005052</t>
  </si>
  <si>
    <t>Філія "УТЗОК концерну "Військторгсервіс"12-й Городок</t>
  </si>
  <si>
    <t>Шепетівка, вул. Судилківська,</t>
  </si>
  <si>
    <t>ХМ-007377</t>
  </si>
  <si>
    <t>Суска О.В. ПП, маг. "Продукти"</t>
  </si>
  <si>
    <t>ХМ-008895</t>
  </si>
  <si>
    <t>Мудрик Н.П. ПП, маг. "Продукти"</t>
  </si>
  <si>
    <t>ХМ-008002</t>
  </si>
  <si>
    <t>Годованюк Я.Б. ПП, маг. "Продукти"</t>
  </si>
  <si>
    <t>ХМ-008278</t>
  </si>
  <si>
    <t>ХМ-001424</t>
  </si>
  <si>
    <t>Антонінське ССТ</t>
  </si>
  <si>
    <t>р-н Красиловский Район, пгт.Антонины, пл.Ленина, д.26</t>
  </si>
  <si>
    <t>ХМ-008928</t>
  </si>
  <si>
    <t>Демедюк О.І. ПП, к-к</t>
  </si>
  <si>
    <t>р-н Белогорский Район, с.Великие Калетинцы, ул.Комсомольская, д.57а</t>
  </si>
  <si>
    <t>Демедюк Олена Іванівна</t>
  </si>
  <si>
    <t>Основной договор 4355 от 21.03.2012</t>
  </si>
  <si>
    <t>ХМ-008931</t>
  </si>
  <si>
    <t>Усенко І.С. ПП, маг. "Перлина моря"</t>
  </si>
  <si>
    <t>р-н Изяславский Район, г.Изяслав, ул.Шевченко, д.22/3</t>
  </si>
  <si>
    <t>Усенко Іван Степанович</t>
  </si>
  <si>
    <t>Основной договор 4359 от 22.03.2012</t>
  </si>
  <si>
    <t>р-н Деражнянский Район, с.Корычынци, ул.Ленина, д.1</t>
  </si>
  <si>
    <t>ХМ-008977</t>
  </si>
  <si>
    <t>Горецький В.В. ПП, маг. "На заводі"</t>
  </si>
  <si>
    <t>р-н Каменец-Подольский Район, с.Вербка, ул.Заводская, д.2</t>
  </si>
  <si>
    <t>Горецький Віталій Васильович</t>
  </si>
  <si>
    <t>Основной договор 1216.1 от 16.07.2009 0:00:00</t>
  </si>
  <si>
    <t>ХМ-008954</t>
  </si>
  <si>
    <t>Єфімов Л.В. ПП, к-к</t>
  </si>
  <si>
    <t>Єфімов Леонід Васильович</t>
  </si>
  <si>
    <t>Основной договор 4472 от 29.03.2012</t>
  </si>
  <si>
    <t>ХМ-008860</t>
  </si>
  <si>
    <t>Гімаєва Л.С. ПП, маг. "Продукти"</t>
  </si>
  <si>
    <t>ХМ-008933</t>
  </si>
  <si>
    <t>Ставнійчук В.Г. ПП, "Продукти"</t>
  </si>
  <si>
    <t>р-н Староконстантиновский Район, с.Хуторы (0)</t>
  </si>
  <si>
    <t>(КООП) Летичівське РайСТ, маг. "Продукти"</t>
  </si>
  <si>
    <t>Летичівське РайСТ, маг. "Продукти"</t>
  </si>
  <si>
    <t>Летичівське РайСТ</t>
  </si>
  <si>
    <t>Основной договор 2390 от 01.10.2009 0:00:00</t>
  </si>
  <si>
    <t>ХМ-007170</t>
  </si>
  <si>
    <t>Делінда Л.В. ПП, маг. "Продукти"</t>
  </si>
  <si>
    <t>р-н Деражнянский Район, г.Деражня, ул.Заводская, д.1</t>
  </si>
  <si>
    <t>Делінда Любов Володимирівна</t>
  </si>
  <si>
    <t>Основной договор 1997 от 14.05.2009 0:00:00</t>
  </si>
  <si>
    <t>ХМ-008970</t>
  </si>
  <si>
    <t>Буткевич О.Г ПП, маг. "Тандем"</t>
  </si>
  <si>
    <t>р-н Волочисский Район, г.Волочиск, ул.Независимости, д.5а</t>
  </si>
  <si>
    <t>Буткевич Олег Григорович</t>
  </si>
  <si>
    <t>Основной договор 4417 от 05.04.2012</t>
  </si>
  <si>
    <t>ХМ-008956</t>
  </si>
  <si>
    <t>Радзивілюк П.С. ПП, маг. "Калина"</t>
  </si>
  <si>
    <t>р-н Славутский Район, с.Клепачи, ул.Октябрьская (-)</t>
  </si>
  <si>
    <t>Радзивілюк Петро Сергійович</t>
  </si>
  <si>
    <t>Основной договор 4395 от 25.05.2012</t>
  </si>
  <si>
    <t>ХМ-002273</t>
  </si>
  <si>
    <t>Гуменна Г.С. ПП, маг."Продукти"</t>
  </si>
  <si>
    <t>ХМ-008494</t>
  </si>
  <si>
    <t>Гулієва А.М. ПП, маг. "Гранат"</t>
  </si>
  <si>
    <t>ХМ-002657</t>
  </si>
  <si>
    <t>Севастьянова Є.Г. ПП, маг. "Віка"</t>
  </si>
  <si>
    <t>ХМ-002530</t>
  </si>
  <si>
    <t>ХМ-008961</t>
  </si>
  <si>
    <t>Теньга Н.А. ПП, маг. "Лаванда"</t>
  </si>
  <si>
    <t>р-н Ярмолинецкий Район, с.Сосновка, д.1</t>
  </si>
  <si>
    <t>Теньга Неля Адамівна</t>
  </si>
  <si>
    <t>Основной договор 1674.1 от 29.03.2012</t>
  </si>
  <si>
    <t>ХМ-008902</t>
  </si>
  <si>
    <t>Радчун Т.В. ПП, ТЦ "Достаток"</t>
  </si>
  <si>
    <t>ХМ-000454</t>
  </si>
  <si>
    <t>Олігорська О.П. ПП, маг."Світанок"</t>
  </si>
  <si>
    <t>р-н Изяславский Район, г.Изяслав, ул.Онищука, д.2</t>
  </si>
  <si>
    <t>ХМ-006388</t>
  </si>
  <si>
    <t>Ситарчук А.І. ПП, маг. "Продукти"</t>
  </si>
  <si>
    <t>ХМ-004688</t>
  </si>
  <si>
    <t>Зарічний О.І. ПП, маг. "Салют"</t>
  </si>
  <si>
    <t>ХМ-004689</t>
  </si>
  <si>
    <t>ХМ-003281</t>
  </si>
  <si>
    <t>Яремчук М.М. ПП, маг. "Перлина"</t>
  </si>
  <si>
    <t>ХМ-007202</t>
  </si>
  <si>
    <t>Шпорт М.Л. ПП, маг. "Продукти"</t>
  </si>
  <si>
    <t>ХМ-003823</t>
  </si>
  <si>
    <t>Ломачинська С.М. ПП, маг. "Візит"</t>
  </si>
  <si>
    <t>р-н Новоушицкий Район, с.Рудковцы (0)</t>
  </si>
  <si>
    <t>ХМ-004213</t>
  </si>
  <si>
    <t>Комлик О.О. ПП, маг. "Бар"</t>
  </si>
  <si>
    <t>ХМ-003825</t>
  </si>
  <si>
    <t>Качуровський В.А. ПП, маг. "Мрія"</t>
  </si>
  <si>
    <t>ХМ-003215</t>
  </si>
  <si>
    <t>Шевчук Л.А. ПП, маг. "Продукти"</t>
  </si>
  <si>
    <t>ХМ-008565</t>
  </si>
  <si>
    <t>Саковська Н.А. ПП, маг. "Надія"</t>
  </si>
  <si>
    <t>р-н Новоушицкий Район, с.Струга (0)</t>
  </si>
  <si>
    <t>ХМ-002802</t>
  </si>
  <si>
    <t>ХМ-004413</t>
  </si>
  <si>
    <t>Ремішевська А.П. ПП, маг. "Гуменці"</t>
  </si>
  <si>
    <t>ХМ-005690</t>
  </si>
  <si>
    <t>Грабовська О.В. ПП, маг. "Продукти"</t>
  </si>
  <si>
    <t>ХМ-006613</t>
  </si>
  <si>
    <t>Підгаєцька Л.В. ПП, маг. "Вікторія"</t>
  </si>
  <si>
    <t>ХМ-008925</t>
  </si>
  <si>
    <t>р-н Виньковецкий Район, пгт.Виньковцы (0)</t>
  </si>
  <si>
    <t>ХМ-002730</t>
  </si>
  <si>
    <t>Чаплінська Л.В. ПП, маг. "Крамниця"</t>
  </si>
  <si>
    <t>ХМ-003025</t>
  </si>
  <si>
    <t>Калашник Л.Г. ПП, маг. "Продукти"</t>
  </si>
  <si>
    <t>ХМ-000573</t>
  </si>
  <si>
    <t>Густяк Г.В. ПП, маг."Міленіум"</t>
  </si>
  <si>
    <t>ХМ-003315</t>
  </si>
  <si>
    <t>Ревнюк Л.В. ПП, маг. "Продукти"</t>
  </si>
  <si>
    <t>ХМ-005524</t>
  </si>
  <si>
    <t>Паламарчук О.В. ПП, маг. "Продукти"</t>
  </si>
  <si>
    <t>ХМ-002673</t>
  </si>
  <si>
    <t>Берекец А.В. ПП, маг. "Незабутка"</t>
  </si>
  <si>
    <t>р-н Дунаевецкий Район, г.Дунаевцы, ул.Шевченко, д.112</t>
  </si>
  <si>
    <t>ХМ-002807</t>
  </si>
  <si>
    <t>Гнатовська А.О. ПП, маг. №2</t>
  </si>
  <si>
    <t>ХМ-002532</t>
  </si>
  <si>
    <t>Адампільське КТРП, кафе"Зустріч"</t>
  </si>
  <si>
    <t>ХМ-003285</t>
  </si>
  <si>
    <t>Зелена Л.В, ПП, маг. "Продукти"</t>
  </si>
  <si>
    <t>ХМ-008951</t>
  </si>
  <si>
    <t>(КООП) Летичівське РайСТ, маг. "Продтовари"</t>
  </si>
  <si>
    <t>р-н Летичевский Район, с.Горбасов, ул.Центральная, д.33</t>
  </si>
  <si>
    <t>Летичівське РайСТ, маг. "Продтовари"</t>
  </si>
  <si>
    <t>ХМ-005767</t>
  </si>
  <si>
    <t>ХМ-002325</t>
  </si>
  <si>
    <t>Сириветнік О.С. ПП, маг. "Продукти"</t>
  </si>
  <si>
    <t>ХМ-005101</t>
  </si>
  <si>
    <t>Шевчук В.І. ПП, маг.міні-маркет "Поляна"</t>
  </si>
  <si>
    <t>ХМ-008774</t>
  </si>
  <si>
    <t>Петрунько І.П. ПП, маг. "Продукти"</t>
  </si>
  <si>
    <t>р-н Летичевский Район, пгт.Летичев (0)</t>
  </si>
  <si>
    <t>ХМ-008624</t>
  </si>
  <si>
    <t>ХМ-006313</t>
  </si>
  <si>
    <t>Чорнобривий О.М. ПП, маг. "Улюблений"</t>
  </si>
  <si>
    <t>р-н Староконстантиновский Район, с.Воронковцы (0)</t>
  </si>
  <si>
    <t>ХМ-008463</t>
  </si>
  <si>
    <t>Драгочинська В.М. ПП, маг. "Ірина та Віталій"</t>
  </si>
  <si>
    <t>р-н Красиловский Район, с.Радостное (0)</t>
  </si>
  <si>
    <t>ХМ-004207</t>
  </si>
  <si>
    <t>Фотіна К.І. ПП, маг. "Мрія"</t>
  </si>
  <si>
    <t>ХМ-008876</t>
  </si>
  <si>
    <t>Демчишина С.В. ПП, маг. "Ковбасна хата"</t>
  </si>
  <si>
    <t>ХМ-007131</t>
  </si>
  <si>
    <t>Кобельчук Л.І. ПП, маг. "Океан"</t>
  </si>
  <si>
    <t>ХМ-008948</t>
  </si>
  <si>
    <t>Глушок В.М. ПП, маг.-бар "Сім'я"</t>
  </si>
  <si>
    <t>р-н Хмельницкий Район, с.Андрейковцы, д.1</t>
  </si>
  <si>
    <t>ХМ-003171</t>
  </si>
  <si>
    <t>Гаджук М.Д. ПП, маг. "Людмила "</t>
  </si>
  <si>
    <t>ХМ-003824</t>
  </si>
  <si>
    <t>ХМ-003828</t>
  </si>
  <si>
    <t>Стрільчук Т.Д. ПП, маг. "Алитат"</t>
  </si>
  <si>
    <t>ХМ-003902</t>
  </si>
  <si>
    <t>Куца Т.М. ПП, маг. "Економ-Центр"</t>
  </si>
  <si>
    <t>ХМ-007843</t>
  </si>
  <si>
    <t>Футорна Н.Є. ПП, маг. "Маркет"</t>
  </si>
  <si>
    <t>ХМ-008972</t>
  </si>
  <si>
    <t>Незвищук А.І. ПП, маг. "Продукти"</t>
  </si>
  <si>
    <t>р-н Дунаевецкий Район, г.Мушкутинцы, ул.Юбилейная, д.1/7</t>
  </si>
  <si>
    <t>Незвищук Алла Іванівна</t>
  </si>
  <si>
    <t>Основной договор 1676.1 от 03.04.2012</t>
  </si>
  <si>
    <t>ХМ-006004</t>
  </si>
  <si>
    <t>Чайковський В.В,  ПП, маг. "Богдана"</t>
  </si>
  <si>
    <t>ХМ-006663</t>
  </si>
  <si>
    <t>Гуменюк А.М. ПП, маг. "Веселка"</t>
  </si>
  <si>
    <t>ХМ-005084</t>
  </si>
  <si>
    <t>Возний С.І. ПП, маг. "Все для дому"</t>
  </si>
  <si>
    <t>ХМ-004154</t>
  </si>
  <si>
    <t>Ляскович Л.А. ПП, маг. "Пролісок"</t>
  </si>
  <si>
    <t>ХМ-006695</t>
  </si>
  <si>
    <t>ХМ-005746</t>
  </si>
  <si>
    <t>Швець Е.С. ПП, маг. "Продукти"</t>
  </si>
  <si>
    <t>ХМ-000368</t>
  </si>
  <si>
    <t>Кісілюк М.В. ПП, маг. "Імперія Маркет"</t>
  </si>
  <si>
    <t>ХМ-006080</t>
  </si>
  <si>
    <t>ХМ-004153</t>
  </si>
  <si>
    <t>Ляскович Л.А. ПП, маг. "У Сніжани"</t>
  </si>
  <si>
    <t>ХМ-005092</t>
  </si>
  <si>
    <t>Пономар М.С. ПП, маг. "Берізка"</t>
  </si>
  <si>
    <t>ХМ-002525</t>
  </si>
  <si>
    <t>ХМ-005488</t>
  </si>
  <si>
    <t>Ситніцький О.Л. ПП, маг. "Гетьман"</t>
  </si>
  <si>
    <t>ХМ-001130</t>
  </si>
  <si>
    <t>Кірик М.І. ПП, маг. "Джерело"</t>
  </si>
  <si>
    <t>ХМ-005813</t>
  </si>
  <si>
    <t>Заярнюк М.В. ПП, маг. "Почтовий"</t>
  </si>
  <si>
    <t>р-н Новоушицкий Район, с.Вахновцы (0)</t>
  </si>
  <si>
    <t>ХМ-008126</t>
  </si>
  <si>
    <t>Роздайгора О.В. ПП, маг. "Альонка"</t>
  </si>
  <si>
    <t>ХМ-006081</t>
  </si>
  <si>
    <t>Журенко В.М. ПП, маг. "Полуботкін"</t>
  </si>
  <si>
    <t>ХМ-000576</t>
  </si>
  <si>
    <t>Шмерко С.М. ПП, маг. "Лілія"</t>
  </si>
  <si>
    <t>ХМ-005858</t>
  </si>
  <si>
    <t>р-н Чемеровецкий Район, пгт.Закупное, ул.Центральная, д.7а</t>
  </si>
  <si>
    <t>ХМ-002791</t>
  </si>
  <si>
    <t>Невінгловський Р.В. ПП, маг. "Васильок"</t>
  </si>
  <si>
    <t>ХМ-008133</t>
  </si>
  <si>
    <t>ХМ-001132</t>
  </si>
  <si>
    <t>Кірик М. І. ПП,маг. "Вагончик"</t>
  </si>
  <si>
    <t>ХМ-001131</t>
  </si>
  <si>
    <t>Кірик М.І. ПП, маг. "Оскар"</t>
  </si>
  <si>
    <t>ХМ-002923</t>
  </si>
  <si>
    <t>Бондар Л.С. ПП, маг."Фортуна"</t>
  </si>
  <si>
    <t>ХМ-005165</t>
  </si>
  <si>
    <t>Гаженко С.П. ПП, маг.</t>
  </si>
  <si>
    <t>ХМ-004679</t>
  </si>
  <si>
    <t>Козак Л.І. ПП, маг. "Продукти"</t>
  </si>
  <si>
    <t>ХМ-002921</t>
  </si>
  <si>
    <t>Меліксятян Л.В. ПП, маг. "Вітамін"</t>
  </si>
  <si>
    <t>ХМ-003939</t>
  </si>
  <si>
    <t>Джумабаєва Т.М. ПП, маг. "Затишок"</t>
  </si>
  <si>
    <t>ХМ-005898</t>
  </si>
  <si>
    <t>Посишен В.В. ПП, маг."Солодкий рай"</t>
  </si>
  <si>
    <t>ХМ-008053</t>
  </si>
  <si>
    <t>Залісці СТ, маг. "Продукти"</t>
  </si>
  <si>
    <t>ХМ-005106</t>
  </si>
  <si>
    <t>Ковальов Р.А. ПП, маг. "Продукти"</t>
  </si>
  <si>
    <t>ХМ-002862</t>
  </si>
  <si>
    <t>ХМ-005619</t>
  </si>
  <si>
    <t>Валігура Л.І. ПП, маг. "Берізка"</t>
  </si>
  <si>
    <t>ХМ-001125</t>
  </si>
  <si>
    <t>Кірик М.І. ПП, маг. "Казка"</t>
  </si>
  <si>
    <t>ХМ-002800</t>
  </si>
  <si>
    <t>Мокрий В.В.ПП, маг."Монарх"</t>
  </si>
  <si>
    <t>ХМ-002786</t>
  </si>
  <si>
    <t>Говорова Р.В. ПП, маг. "Аліна"</t>
  </si>
  <si>
    <t>ХМ-003734</t>
  </si>
  <si>
    <t>Сердюк Г.Д. ПП, маг. "Шанс"</t>
  </si>
  <si>
    <t>ХМ-001103</t>
  </si>
  <si>
    <t>ХМ-006554</t>
  </si>
  <si>
    <t>Мрія ПП, маг."Продукти"</t>
  </si>
  <si>
    <t>ХМ-005671</t>
  </si>
  <si>
    <t>Стецюк Л.В. ПП, маг. "Синьйорита Полуничка"</t>
  </si>
  <si>
    <t>ХМ-007853</t>
  </si>
  <si>
    <t>Кондратюк Ю.В. ПП, маг. "Люкс"</t>
  </si>
  <si>
    <t>Зюбр Н.М. ПП, маг. "Люкс"</t>
  </si>
  <si>
    <t>ХМ-008023</t>
  </si>
  <si>
    <t>Морозюк Л.П. ПП, маг. "Фаворіт"</t>
  </si>
  <si>
    <t>ХМ-005577</t>
  </si>
  <si>
    <t>Адамчук Г.Т. ПП, маг. "Продукти"</t>
  </si>
  <si>
    <t>ХМ-006555</t>
  </si>
  <si>
    <t>ХМ-005662</t>
  </si>
  <si>
    <t>Тетерук С.В. ПП, маг."Продукти"</t>
  </si>
  <si>
    <t>ХМ-003362</t>
  </si>
  <si>
    <t>Уланівський Р.О. ПП, маг. "Ромашка"</t>
  </si>
  <si>
    <t>ХМ-004161</t>
  </si>
  <si>
    <t>Пазинюк Л.С. ПП, маг. "Продукти"</t>
  </si>
  <si>
    <t>ХМ-006358</t>
  </si>
  <si>
    <t>Діа-Ден СТ</t>
  </si>
  <si>
    <t>ХМ-002524</t>
  </si>
  <si>
    <t>Адампільське Кооп ТРП маг.Маркет</t>
  </si>
  <si>
    <t>ХМ-002529</t>
  </si>
  <si>
    <t>ХМ-002526</t>
  </si>
  <si>
    <t>ХМ-008926</t>
  </si>
  <si>
    <t>Шершун О.Ф. ПП, маг. "Жменя"</t>
  </si>
  <si>
    <t>ХМ-003899</t>
  </si>
  <si>
    <t>Веселовський В.В. ПП, маг. "Продукти"</t>
  </si>
  <si>
    <t>ХМ-003012</t>
  </si>
  <si>
    <t>Романишин В.Б. ПП, маг."Продукти"</t>
  </si>
  <si>
    <t>ХМ-008316</t>
  </si>
  <si>
    <t>Залужжя ГТП, маг."Продукти"</t>
  </si>
  <si>
    <t>р-н Белогорский Район, с.Синютки (0)</t>
  </si>
  <si>
    <t>ХМ-002893</t>
  </si>
  <si>
    <t>Поліщук А.П. ПП, маг. "Продукти"</t>
  </si>
  <si>
    <t>ХМ-005651</t>
  </si>
  <si>
    <t>Руда Л.Г. ПП, маг. "Світлий"</t>
  </si>
  <si>
    <t>ХМ-002894</t>
  </si>
  <si>
    <t>Олійник О.І. ПП, маг. "Філін"</t>
  </si>
  <si>
    <t>ХМ-002622</t>
  </si>
  <si>
    <t>Романська Н.Б. ПП, маг. "Єдельвейс"</t>
  </si>
  <si>
    <t>ХМ-000141</t>
  </si>
  <si>
    <t>Маршал В.Д. ПП, маг. "Маршал"</t>
  </si>
  <si>
    <t>ХМ-008041</t>
  </si>
  <si>
    <t>Онищук І.В. ПП, маг. "Білочка"</t>
  </si>
  <si>
    <t>г.Хмельницкий, ул.Западная Окружная (около заправка ШЕЛ)</t>
  </si>
  <si>
    <t>Гопич Геннадій Петрович</t>
  </si>
  <si>
    <t>Основной договор 4530 от 18.06.2012</t>
  </si>
  <si>
    <t>ХМ-003766</t>
  </si>
  <si>
    <t>ХМ-001623</t>
  </si>
  <si>
    <t>ХМ-002189</t>
  </si>
  <si>
    <t>ХМ-008930</t>
  </si>
  <si>
    <t>Сальник А.В. ПП, аг. "М'ясопрдукти"</t>
  </si>
  <si>
    <t>р-н Изяславский Район, г.Изяслав, ул.Шевченко, д.12</t>
  </si>
  <si>
    <t>ХМ-008962</t>
  </si>
  <si>
    <t>Незборецький О.В. ПП, маг. "Продукти"</t>
  </si>
  <si>
    <t>р-н Чемеровецкий Район, с.Слободка-Смотричская, ул.Центральная, д.25</t>
  </si>
  <si>
    <t>Незборецький Олександр Васильович</t>
  </si>
  <si>
    <t>Основной договор 1487.1 от 14.05.2012</t>
  </si>
  <si>
    <t>ХМ-008950</t>
  </si>
  <si>
    <t>(КООП) Привокзальне СТ, маг. "Привокзальний"</t>
  </si>
  <si>
    <t>р-н Дунаевецкий Район, с.Петровское, ул.Партизан Подпольщиков, д.4</t>
  </si>
  <si>
    <t>Привокзальне СТ, маг. "Привокзальний"</t>
  </si>
  <si>
    <t>Споживче товариство "Привокзальне"</t>
  </si>
  <si>
    <t>Основной договор 1673.1 от 28.03.2012</t>
  </si>
  <si>
    <t>ХМ-006426</t>
  </si>
  <si>
    <t>Скрипнюк В.В. ПП, маг. "С.Влад"</t>
  </si>
  <si>
    <t>ХМ-008967</t>
  </si>
  <si>
    <t>Гончар Я.Г ПП, маг. "Ласунчик"</t>
  </si>
  <si>
    <t>г.Хмельницкий, ул.Курчатова, д. (зуп. "Олімпійська")</t>
  </si>
  <si>
    <t>Гончар Яна Геннадіївна</t>
  </si>
  <si>
    <t>Основной договор 3204 от 11.10.2010 р.</t>
  </si>
  <si>
    <t>ХМ-008929</t>
  </si>
  <si>
    <t>Туркота Ф.Ф. ПП, маг. "Тік-Так"</t>
  </si>
  <si>
    <t>ХМ-008971</t>
  </si>
  <si>
    <t>Афіцький В.Б. ПП, маг. "Продукти"</t>
  </si>
  <si>
    <t>Афіцький Віталій Борисович</t>
  </si>
  <si>
    <t>Основной договор 1675.1 от 02.04.2012</t>
  </si>
  <si>
    <t>р-н Хмельницкий Район, с.Андрейковцы (0)</t>
  </si>
  <si>
    <t>Глушок Вікторія Миколаївна</t>
  </si>
  <si>
    <t>Основной договор 4388 от 28.03.2012</t>
  </si>
  <si>
    <t>ХМ-003557</t>
  </si>
  <si>
    <t>КГХ</t>
  </si>
  <si>
    <t>Бондар О.В. ПП, маг. "Наталка-Полтавка"</t>
  </si>
  <si>
    <t>г.Хмельницкий, просп Мира, д.69</t>
  </si>
  <si>
    <t>Бондар Олексій Володимирович</t>
  </si>
  <si>
    <t>Основной договор 5027 от 22.01.2014</t>
  </si>
  <si>
    <t>ХМ-006296</t>
  </si>
  <si>
    <t>ХМ-008992</t>
  </si>
  <si>
    <t>Яськова О.Р. ПП, маг. "Анастасія"</t>
  </si>
  <si>
    <t>р-н Славутский Район, с.Ивановка, д.8 (вул. Шевченка, б. 8)</t>
  </si>
  <si>
    <t>Яськова Олена Рудольфівна</t>
  </si>
  <si>
    <t>Основной договор 4437 от 11.04.2012</t>
  </si>
  <si>
    <t>р-н Славутский Район, с.Ивановка (0)</t>
  </si>
  <si>
    <t>ХМ-008867</t>
  </si>
  <si>
    <t>ХМ-008989</t>
  </si>
  <si>
    <t>Гуменюк Л.В. ПП, маг. "Діамант"</t>
  </si>
  <si>
    <t>р-н Чемеровецкий Район, с.Сокиринцы, ул.Центральная, д.5</t>
  </si>
  <si>
    <t>Гуменюк Лілія Володимирівна</t>
  </si>
  <si>
    <t>Основной договор 825.1 от 10.03.2014</t>
  </si>
  <si>
    <t>ХМ-004252</t>
  </si>
  <si>
    <t>Горіна Г.В. ПП, маг. "Наталі"</t>
  </si>
  <si>
    <t>ХМ-008973</t>
  </si>
  <si>
    <t>Сачалко Л.М. ПП, маг. "Маяк"</t>
  </si>
  <si>
    <t>р-н Виньковецкий Район, пгт.Виньковцы, ул.Владимирская, д..</t>
  </si>
  <si>
    <t>ХМ-006726</t>
  </si>
  <si>
    <t>Гринишина Н.К. ПП, маг. "Агропромтехніка"</t>
  </si>
  <si>
    <t>ХМ-007506</t>
  </si>
  <si>
    <t>Зелениця Л.П. ПП, маг "Деметра"</t>
  </si>
  <si>
    <t>ХМ-008994</t>
  </si>
  <si>
    <t>Карачун О.І. ПП, маг. "Купрінка"</t>
  </si>
  <si>
    <t>ХМ-006198</t>
  </si>
  <si>
    <t>ХМ-002561</t>
  </si>
  <si>
    <t>Борщун С.В. ПП, маг. "Аліна"</t>
  </si>
  <si>
    <t>р-н Дунаевецкий Район, с.Маков (0)</t>
  </si>
  <si>
    <t>ХМ-008050</t>
  </si>
  <si>
    <t>Михайлова А.П. ПП, маг. "Бригада"</t>
  </si>
  <si>
    <t>ХМ-003087</t>
  </si>
  <si>
    <t>Бабін В.А. ПП, маг. "Будинок культури"</t>
  </si>
  <si>
    <t>ХМ-008943</t>
  </si>
  <si>
    <t>Сичук В.І. ПП, маг.</t>
  </si>
  <si>
    <t>ХМ-004978</t>
  </si>
  <si>
    <t>Красовська Л.Є. ПП, маг. "Анна"</t>
  </si>
  <si>
    <t>ХМ-009020</t>
  </si>
  <si>
    <t>Холондович С.А. ПП, к-к</t>
  </si>
  <si>
    <t>р-н Изяславский Район, с.Михнов, ул.Мира (-)</t>
  </si>
  <si>
    <t>ХМ-008783</t>
  </si>
  <si>
    <t>Янчук П.В. ПП, маг. в підвалі</t>
  </si>
  <si>
    <t>ХМ-002580</t>
  </si>
  <si>
    <t>ХМ-007437</t>
  </si>
  <si>
    <t>Сеніч Л.Р. ПП, маг. "Продукти"</t>
  </si>
  <si>
    <t>ХМ-005732</t>
  </si>
  <si>
    <t>Кушнір Ю.Ю. ПП. маг. "Бурбонія"</t>
  </si>
  <si>
    <t>ХМ-005955</t>
  </si>
  <si>
    <t>Смицька А,А. ПП, маг. "Продукти"</t>
  </si>
  <si>
    <t>ХМ-003864</t>
  </si>
  <si>
    <t>Шевчук Л.М. ПП, маг. "Галина"</t>
  </si>
  <si>
    <t>ХМ-003790</t>
  </si>
  <si>
    <t>Парніцька І.О. ПП, маг. "Лідія"</t>
  </si>
  <si>
    <t>ХМ-005161</t>
  </si>
  <si>
    <t>Гончар С.А. ПП, маг. "Білочка"</t>
  </si>
  <si>
    <t>ХМ-008810</t>
  </si>
  <si>
    <t>Когунь С.В. ПП, маг. "Продукти"</t>
  </si>
  <si>
    <t>г.Каменец-Подольский, ул.Суворова, д.45</t>
  </si>
  <si>
    <t>Полюляк Т.Д. ПП, маг. "Продукти"</t>
  </si>
  <si>
    <t>ХМ-010282</t>
  </si>
  <si>
    <t>Когунь Світлана Володимирівна</t>
  </si>
  <si>
    <t>Основной договор 849.1 от 01.07.2014</t>
  </si>
  <si>
    <t>ХМ-003504</t>
  </si>
  <si>
    <t>Панасюк О.О. ПП, маг. "Краяни"</t>
  </si>
  <si>
    <t>ХМ-009006</t>
  </si>
  <si>
    <t>Сінкевич С.Л. ПП, маг. "Продукти"</t>
  </si>
  <si>
    <t>ХМ-006511</t>
  </si>
  <si>
    <t>Кліновський В.С. ПП маг."Продукти"</t>
  </si>
  <si>
    <t>ХМ-003189</t>
  </si>
  <si>
    <t>Гладій Г.Є. ПП. маг. "Продукти"</t>
  </si>
  <si>
    <t>ХМ-002658</t>
  </si>
  <si>
    <t>Качурін П.М. ПП, маг. "Ізюминка"</t>
  </si>
  <si>
    <t>ХМ-007542</t>
  </si>
  <si>
    <t>Марущак О.В. ПП, маг.-бар</t>
  </si>
  <si>
    <t>ХМ-008290</t>
  </si>
  <si>
    <t>Дмитришина С.В. ПП, маг. на хаті</t>
  </si>
  <si>
    <t>ХМ-007868</t>
  </si>
  <si>
    <t>Сатанівське споживче товариство СТ, маг. "Продукти"</t>
  </si>
  <si>
    <t>р-н Городокский Район, с.Каменка (0)</t>
  </si>
  <si>
    <t>ХМ-009042</t>
  </si>
  <si>
    <t>Ціта А.І. ПП, бар "Сімбо"</t>
  </si>
  <si>
    <t>р-н Дунаевецкий Район, пгт.Смотрич, ул.Советской Армии, д.1</t>
  </si>
  <si>
    <t>Ціта Анатолій Іванович</t>
  </si>
  <si>
    <t>Основной договор 1688.1 от 08.05.2012</t>
  </si>
  <si>
    <t>ХМ-008955</t>
  </si>
  <si>
    <t>Колеснік Т.І. ПП, маг. "Продукти"</t>
  </si>
  <si>
    <t>р-н Изяславский Район, с.Завадынци, ул.Гагарина, д.19</t>
  </si>
  <si>
    <t>Колеснік Тетяна Іванівна</t>
  </si>
  <si>
    <t>Основной договор 4394 от 29.03.2012</t>
  </si>
  <si>
    <t>ХМ-008469</t>
  </si>
  <si>
    <t>Ковальчук Г.В. ПП, маг. "Продукти"</t>
  </si>
  <si>
    <t>ХМ-008110</t>
  </si>
  <si>
    <t>Бурляй Ю.О. ПП, маг. "Маркет"</t>
  </si>
  <si>
    <t>ХМ-006207</t>
  </si>
  <si>
    <t>Горобець І.А. ПП, маг. "Продукти"</t>
  </si>
  <si>
    <t>ХМ-003172</t>
  </si>
  <si>
    <t>Поліховська Л.І. ПП, маг. "Продукти"</t>
  </si>
  <si>
    <t>ХМ-005023</t>
  </si>
  <si>
    <t>Лубко Н.М. ПП, маг."Продукти"</t>
  </si>
  <si>
    <t>ХМ-001104</t>
  </si>
  <si>
    <t>Мезрін В.В. ПП, маг. "Продукти"</t>
  </si>
  <si>
    <t>ХМ-006543</t>
  </si>
  <si>
    <t>Каспрук С.І. ПП, маг. "Трініті"</t>
  </si>
  <si>
    <t>ХМ-009034</t>
  </si>
  <si>
    <t>Кузмінчук О.І. ПП,м аг. "Затишний двір"</t>
  </si>
  <si>
    <t>р-н Славутский Район, с.Миньковцы, ул.Ленина, д.91 (вул. Центральна, б. 91)</t>
  </si>
  <si>
    <t>Кузмінчук Ольга Іванівна</t>
  </si>
  <si>
    <t>Основной договор 4478 от 04.05.2012</t>
  </si>
  <si>
    <t>ХМ-009031</t>
  </si>
  <si>
    <t>Галінський В.О. ПП, маг. "Продукти"</t>
  </si>
  <si>
    <t>г.Каменец-Подольский, ул.Первомайская, д.4</t>
  </si>
  <si>
    <t>Галінський Володимир Олександрович</t>
  </si>
  <si>
    <t>Основной договор 1685.1 от 04.05.2012</t>
  </si>
  <si>
    <t>ХМ-009035</t>
  </si>
  <si>
    <t>Незборецький О.В. ПП, маг-бар "Зустріч"</t>
  </si>
  <si>
    <t>р-н Чемеровецкий Район, с.Вишневчик, д.0</t>
  </si>
  <si>
    <t>ХМ-009036</t>
  </si>
  <si>
    <t>Ілик Н.В. ПП, маг. "Новинка"</t>
  </si>
  <si>
    <t>г.Каменец-Подольский, ул.Жукова, д.33</t>
  </si>
  <si>
    <t>Ілик Наталія Валеріївна</t>
  </si>
  <si>
    <t>Основной договор 1419.1 от 08.05.2012</t>
  </si>
  <si>
    <t>ХМ-009028</t>
  </si>
  <si>
    <t>Нейт Фуд ТОВ, маг. "Трійка №2"</t>
  </si>
  <si>
    <t>ХМ-008985</t>
  </si>
  <si>
    <t>Довгань О.В. ПП, маг. "Вина Криму"</t>
  </si>
  <si>
    <t>г.Каменец-Подольский, ул.Украинки Леси (0)</t>
  </si>
  <si>
    <t>ХМ-005723</t>
  </si>
  <si>
    <t>Олійник В.І. ПП, маг. "Завітай"</t>
  </si>
  <si>
    <t>ХМ-002696</t>
  </si>
  <si>
    <t>Зелінська Ж.П. ПП, маг. "Жанна"</t>
  </si>
  <si>
    <t>ХМ-003830</t>
  </si>
  <si>
    <t>Кудринецьке СТ, маг. "Магазин з кафетерієм Завалля"</t>
  </si>
  <si>
    <t>ХМ-005436</t>
  </si>
  <si>
    <t>Зюбрицький А.В. ПП, маг. "Продукти"</t>
  </si>
  <si>
    <t>ХМ-005668</t>
  </si>
  <si>
    <t>Любко Є.І. ПП, маг. "Продукти"</t>
  </si>
  <si>
    <t>ХМ-005691</t>
  </si>
  <si>
    <t>Костюк В.І. ПП, маг. "Продукти"</t>
  </si>
  <si>
    <t>р-н Дунаевецкий Район, с.Воробиевка (0)</t>
  </si>
  <si>
    <t>ХМ-007450</t>
  </si>
  <si>
    <t>Гуліцька І.Л. ПП, маг. "Услада"</t>
  </si>
  <si>
    <t>ХМ-005693</t>
  </si>
  <si>
    <t>Костюк М.М. ПП, маг. "Продукти"</t>
  </si>
  <si>
    <t>ХМ-005692</t>
  </si>
  <si>
    <t>Дадашева Е.З. ПП, маг. "Прометей"</t>
  </si>
  <si>
    <t>ХМ-002776</t>
  </si>
  <si>
    <t>Зубик О.В. ПП, маг. "Рубін"</t>
  </si>
  <si>
    <t>ХМ-006688</t>
  </si>
  <si>
    <t>Підлісний В.І. ПП, маг. "Віктор"</t>
  </si>
  <si>
    <t>ХМ-002663</t>
  </si>
  <si>
    <t>Брояк М.В. ПП, маг. "Людмила"</t>
  </si>
  <si>
    <t>ХМ-006509</t>
  </si>
  <si>
    <t>Кліновський В.С. ПП маг. "Продукти"</t>
  </si>
  <si>
    <t>ХМ-001206</t>
  </si>
  <si>
    <t>Карій С.П. ПП, маг. "Полюс"</t>
  </si>
  <si>
    <t>ХМ-002799</t>
  </si>
  <si>
    <t>Луцик А.І. ПП, маг. "Люкс"</t>
  </si>
  <si>
    <t>ХМ-006580</t>
  </si>
  <si>
    <t>Рудич Ю.А. ПП, маг. "Все для дому"</t>
  </si>
  <si>
    <t>ХМ-005655</t>
  </si>
  <si>
    <t>Ткач Л.Й. ПП, маг. "Олексій"</t>
  </si>
  <si>
    <t>ХМ-008161</t>
  </si>
  <si>
    <t>Міськкоопторг Красилівської РайСпоживспілки, маг. "Павільйон №2 ("Зоря")"</t>
  </si>
  <si>
    <t>ХМ-003159</t>
  </si>
  <si>
    <t>ХМ-004974</t>
  </si>
  <si>
    <t>Головатюк А.Л. ПП, маг. "Домашній"</t>
  </si>
  <si>
    <t>ХМ-002773</t>
  </si>
  <si>
    <t>ХМ-008120</t>
  </si>
  <si>
    <t>Вовнянко О.М. ПП, маг. "КХП"</t>
  </si>
  <si>
    <t>ХМ-005728</t>
  </si>
  <si>
    <t>Майорова С.В. ПП, маг. "Люкс"</t>
  </si>
  <si>
    <t>ХМ-007889</t>
  </si>
  <si>
    <t>Дзюба А.Л. ПП, лоток</t>
  </si>
  <si>
    <t>ХМ-001954</t>
  </si>
  <si>
    <t>Данілкович Л.Е. ПП,  маг."Терен"</t>
  </si>
  <si>
    <t>ХМ-008846</t>
  </si>
  <si>
    <t>Яковлева В.С. ПП, маг. "Продукти"</t>
  </si>
  <si>
    <t>р-н Полонский Район, с.Москвитяновка, ул.Украинки Леси, д.2</t>
  </si>
  <si>
    <t>ХМ-008845</t>
  </si>
  <si>
    <t>р-н Полонский Район, с.Малая Шкаровка, ул.Хмельницкого Богдана, д. (-)</t>
  </si>
  <si>
    <t>ХМ-009000</t>
  </si>
  <si>
    <t>Цимбалюк Р.С. ПП, маг. "Полуничка"</t>
  </si>
  <si>
    <t>г.Староконстантинов, ул.Щорса, д.19</t>
  </si>
  <si>
    <t>Цимбалюк Раїса Степанівна</t>
  </si>
  <si>
    <t>Основной договор 4447 от 12.04.2012</t>
  </si>
  <si>
    <t>ХМ-006017</t>
  </si>
  <si>
    <t>Дем`янова Л.Й. ПП, маг. "Продукти"</t>
  </si>
  <si>
    <t>ХМ-007488</t>
  </si>
  <si>
    <t>Ординецьке СТ, маг. "Продукти"</t>
  </si>
  <si>
    <t>ХМ-009017</t>
  </si>
  <si>
    <t>Шпорт О.М. ПП, маг. "Продукти"</t>
  </si>
  <si>
    <t>р-н Белогорский Район, с.Залужье, д.29 (вул. Гумлинна, б. 29)</t>
  </si>
  <si>
    <t>Шпорт Ольга Миколаївна</t>
  </si>
  <si>
    <t>Основной договор 4465 от 25.04.2012</t>
  </si>
  <si>
    <t>ХМ-006604</t>
  </si>
  <si>
    <t>Ялик Л.А. ПП, маг. "Краяни"</t>
  </si>
  <si>
    <t>р-н Чемеровецкий Район, с.Драгановка, ул.Свердлова, д.128</t>
  </si>
  <si>
    <t>ХМ-005757</t>
  </si>
  <si>
    <t>Гаврушко Г.П. ПП, маг."Продукти №3"</t>
  </si>
  <si>
    <t>ХМ-002664</t>
  </si>
  <si>
    <t>Брояк М.В. ПП, маг. "Мрія"</t>
  </si>
  <si>
    <t>ХМ-005068</t>
  </si>
  <si>
    <t>Гунчак Т.В. ПП, маг. біля зупинки</t>
  </si>
  <si>
    <t>ХМ-000483</t>
  </si>
  <si>
    <t>Яворська Г.В. ПП, маг. "Продукти"</t>
  </si>
  <si>
    <t>ХМ-002986</t>
  </si>
  <si>
    <t>Гренчук А.А. ПП, маг. "Єлєн Яр"</t>
  </si>
  <si>
    <t>ХМ-002659</t>
  </si>
  <si>
    <t>Чорний В.І. ПП, маг. "Мрія"</t>
  </si>
  <si>
    <t>ХМ-002692</t>
  </si>
  <si>
    <t>Болдижар В.О. ПП, маг. "Валентина"</t>
  </si>
  <si>
    <t>ХМ-007738</t>
  </si>
  <si>
    <t>Бабюх В.О. ПП, маг. "Продукти"</t>
  </si>
  <si>
    <t>ХМ-002703</t>
  </si>
  <si>
    <t>Локай Л.В. ПП, маг. "Оля"</t>
  </si>
  <si>
    <t>ХМ-002714</t>
  </si>
  <si>
    <t>Шаркевич М.Б. ПП, маг. "Вулик"</t>
  </si>
  <si>
    <t>ХМ-004566</t>
  </si>
  <si>
    <t>Голонговська В.Г. ПП, маг. "Вагончик"</t>
  </si>
  <si>
    <t>ХМ-007878</t>
  </si>
  <si>
    <t>Осипчук І.С. ПП, маг. "Абсолют"</t>
  </si>
  <si>
    <t>р-н Дунаевецкий Район, с.Шатава (0)</t>
  </si>
  <si>
    <t>ХМ-002556</t>
  </si>
  <si>
    <t>Каспрук С.О. ПП, маг. "Люкс"</t>
  </si>
  <si>
    <t>ХМ-004172</t>
  </si>
  <si>
    <t>Ранюк Ю.В. ПП, маг. "Продукти"</t>
  </si>
  <si>
    <t>ХМ-005473</t>
  </si>
  <si>
    <t>Мамчура Г.І. ПП, маг</t>
  </si>
  <si>
    <t>ХМ-001191</t>
  </si>
  <si>
    <t>Кравець В.В. ПП. маг.</t>
  </si>
  <si>
    <t>ХМ-005764</t>
  </si>
  <si>
    <t>Гринчук В.П. ПП, маг."Гранд"</t>
  </si>
  <si>
    <t>ХМ-006465</t>
  </si>
  <si>
    <t>Поверга Л.В. ПП, маг. "Продтовари"</t>
  </si>
  <si>
    <t>ХМ-006089</t>
  </si>
  <si>
    <t>Лідія ПСК, маг.</t>
  </si>
  <si>
    <t>ХМ-002915</t>
  </si>
  <si>
    <t>Летавське СГК, маг. "Летавчанка"</t>
  </si>
  <si>
    <t>ХМ-005309</t>
  </si>
  <si>
    <t>Сокиренецьке ПСК маг."Продукти"</t>
  </si>
  <si>
    <t>ХМ-008968</t>
  </si>
  <si>
    <t>(КООП) Залужжя ГТП, маг. "Продукти"</t>
  </si>
  <si>
    <t>р-н Белогорский Район, с.Ювковцы, ул.Заречная, д.5</t>
  </si>
  <si>
    <t>Залужжя ГТП, маг. "Продукти"</t>
  </si>
  <si>
    <t>ХМ-008957</t>
  </si>
  <si>
    <t>р-н Славутский Район, с.Киликиев (вул. Козацький шлях)</t>
  </si>
  <si>
    <t>ХМ-006153</t>
  </si>
  <si>
    <t>Адаменко Л.І. ПП, маг. "Адамс"</t>
  </si>
  <si>
    <t>р-н Виньковецкий Район, пгт.Виньковцы, ул.Грабовского Павла, д.3</t>
  </si>
  <si>
    <t>ХМ-002801</t>
  </si>
  <si>
    <t>Мокрий В.В. ПП, маг. "Добриня"</t>
  </si>
  <si>
    <t>ХМ-002784</t>
  </si>
  <si>
    <t>Говорова Р.В. ПП, маг. "Макс"</t>
  </si>
  <si>
    <t>ХМ-008336</t>
  </si>
  <si>
    <t>Олійник С.О. ПП, маг. "Ромашка"</t>
  </si>
  <si>
    <t>ХМ-003167</t>
  </si>
  <si>
    <t>Каплун Н.І. ПП, маг. "Берізка "</t>
  </si>
  <si>
    <t>ХМ-009008</t>
  </si>
  <si>
    <t>Бартко Г.І. ПП, маг. "Продукти"</t>
  </si>
  <si>
    <t>ХМ-003128</t>
  </si>
  <si>
    <t>Атаманчук ПП, маг. "Ліана №2"</t>
  </si>
  <si>
    <t>г.Хмельницкий, ул.Камьянецкая, д.52/2</t>
  </si>
  <si>
    <t>ХМ-004724</t>
  </si>
  <si>
    <t>Дубова І.І. ПП, маг. "Надія"</t>
  </si>
  <si>
    <t>ХМ-009041</t>
  </si>
  <si>
    <t>Волощук В.І. ПП, маг.-кафетерія "Центр"</t>
  </si>
  <si>
    <t>р-н Новоушицкий Район, с.Ивашковцы, д.1</t>
  </si>
  <si>
    <t>Волощук Віктор Іванович</t>
  </si>
  <si>
    <t>Основной договор 1687.1 от 08.05.2012</t>
  </si>
  <si>
    <t>ХМ-009040</t>
  </si>
  <si>
    <t>Шлапакова Є.Ф. ПП, маг. "Центр"</t>
  </si>
  <si>
    <t>р-н Новоушицкий Район, с.Пилипы-Хребтиевские, д.1</t>
  </si>
  <si>
    <t>Шлапакова Єфросинія Федорівна</t>
  </si>
  <si>
    <t>Основной договор 1686.1 от 08.05.2012</t>
  </si>
  <si>
    <t>р-н Городокский Район, с.Великая Яромирка, ул.Ленина, д.11 (вул. Центральна)</t>
  </si>
  <si>
    <t>Стримбіцька Наталія Петрівна</t>
  </si>
  <si>
    <t>Основной договор 1690.1 от 14.05.2012</t>
  </si>
  <si>
    <t>ХМ-001128</t>
  </si>
  <si>
    <t>Кірик М.І. ПП, маг. "Плюс"</t>
  </si>
  <si>
    <t>ХМ-003352</t>
  </si>
  <si>
    <t>Солярик Л.В. ПП, маг. "Людмила"</t>
  </si>
  <si>
    <t>ХМ-006143</t>
  </si>
  <si>
    <t>Білоус О.М. ПП, маг. "Продукти"</t>
  </si>
  <si>
    <t>р-н Дунаевецкий Район, с.Балин, ул.Ленина, д.5б</t>
  </si>
  <si>
    <t>ХМ-002966</t>
  </si>
  <si>
    <t>Токарчук Л.Ф. ПП, маг. "У Саші"</t>
  </si>
  <si>
    <t>ХМ-002892</t>
  </si>
  <si>
    <t>Баранюк А.М. ПП, маг. "Янтарь"</t>
  </si>
  <si>
    <t>р-н Дунаевецкий Район, г.Дунаевцы, ул.Шевченко, д.126</t>
  </si>
  <si>
    <t>ХМ-005002</t>
  </si>
  <si>
    <t>Онищук Н.М. ПП, маг. "Продукти"</t>
  </si>
  <si>
    <t>ХМ-004333</t>
  </si>
  <si>
    <t>Булима Н.П. ПП, маг. "Мрія"</t>
  </si>
  <si>
    <t>ХМ-005659</t>
  </si>
  <si>
    <t>Надвірняк Б.В. ПП, маг. "Діана"</t>
  </si>
  <si>
    <t>ХМ-005670</t>
  </si>
  <si>
    <t>Осіпова В.В. ПП, маг. "Валентина"</t>
  </si>
  <si>
    <t>ХМ-005523</t>
  </si>
  <si>
    <t>Паламарчук О.В. ПП. маг. "Продукти"</t>
  </si>
  <si>
    <t>ХМ-002653</t>
  </si>
  <si>
    <t>Кобзар Л.В. ПП, маг. торговий центр "Круг"</t>
  </si>
  <si>
    <t>ХМ-002639</t>
  </si>
  <si>
    <t>Ковальчук М.І. ПП, маг. "Продукти"</t>
  </si>
  <si>
    <t>ХМ-005916</t>
  </si>
  <si>
    <t>Пушко Т.М. ПП, к-к біля Оазіса</t>
  </si>
  <si>
    <t>р-н Дунаевецкий Район, г.Дунаевцы, ул.Фрунзе, д.45</t>
  </si>
  <si>
    <t>ХМ-005848</t>
  </si>
  <si>
    <t>Буряківська С.О. ПП, маг. "Корона"</t>
  </si>
  <si>
    <t>ХМ-004730</t>
  </si>
  <si>
    <t>Марценюк В.М. ПП, маг. "Фортуна"</t>
  </si>
  <si>
    <t>ХМ-004462</t>
  </si>
  <si>
    <t>Воскобойнік О.Л. ПП, маг. "Експрес"</t>
  </si>
  <si>
    <t>ХМ-005024</t>
  </si>
  <si>
    <t>Горецька Л.М. ПП, маг. "Червоний"</t>
  </si>
  <si>
    <t>ХМ-006029</t>
  </si>
  <si>
    <t>Горецький В.В. ПП, маг. "Маргарита"</t>
  </si>
  <si>
    <t>ХМ-005222</t>
  </si>
  <si>
    <t>Торговий Центр "Росія" СТ, кулінарія</t>
  </si>
  <si>
    <t>ХМ-005304</t>
  </si>
  <si>
    <t>Почапинці ПСК, маг. "Продукти"</t>
  </si>
  <si>
    <t>ХМ-002779</t>
  </si>
  <si>
    <t>Огороднік Л.М. ПП, маг. "Династія"</t>
  </si>
  <si>
    <t>ХМ-004309</t>
  </si>
  <si>
    <t>Гель Г.В. ПП, маг. "Веселка"</t>
  </si>
  <si>
    <t>ХМ-005103</t>
  </si>
  <si>
    <t>Якубишен О.С. ПП, маг."Світанок" біля хреста</t>
  </si>
  <si>
    <t>р-н Городокский Район, с.Клиновое, ул.Калинина, д.16</t>
  </si>
  <si>
    <t>ХМ-003486</t>
  </si>
  <si>
    <t>Петрик С.Л. ПП, маг. "Світлана"</t>
  </si>
  <si>
    <t>ХМ-007314</t>
  </si>
  <si>
    <t>Турняк О.М. ПП, маг. "Продукти"</t>
  </si>
  <si>
    <t>ХМ-007909</t>
  </si>
  <si>
    <t>Гордійчук Т.В. ПП, маг. "Світанок"</t>
  </si>
  <si>
    <t>ХМ-007969</t>
  </si>
  <si>
    <t>Малайдах В.М. ПП, маг. "Метелик"</t>
  </si>
  <si>
    <t>ХМ-003905</t>
  </si>
  <si>
    <t>Марущак М.Ю. ПП, маг. "Продукти"</t>
  </si>
  <si>
    <t>ХМ-002654</t>
  </si>
  <si>
    <t>Колпакова Ю.Д. ПП, маг. "Продукти"</t>
  </si>
  <si>
    <t>ХМ-002805</t>
  </si>
  <si>
    <t>Симчак М.П. ПП, маг. "Олімп"</t>
  </si>
  <si>
    <t>р-н Новоушицкий Район, с.Коммунар (0)</t>
  </si>
  <si>
    <t>ХМ-008404</t>
  </si>
  <si>
    <t>Возняк В.В. ПП, маг. "Вагончик"</t>
  </si>
  <si>
    <t>ХМ-005257</t>
  </si>
  <si>
    <t>Мельник О.В. ПП, маг. "Вагончик"</t>
  </si>
  <si>
    <t>ХМ-007509</t>
  </si>
  <si>
    <t>СТ "Поділля 10", маг. "Продукти"</t>
  </si>
  <si>
    <t>ХМ-002881</t>
  </si>
  <si>
    <t>Олійник С.В. ПП, маг. "Статус"</t>
  </si>
  <si>
    <t>ХМ-007765</t>
  </si>
  <si>
    <t>Боднарчук Т.М. ПП, маг. "Продукти"</t>
  </si>
  <si>
    <t>ХМ-002579</t>
  </si>
  <si>
    <t>Мількевич О.В. ПП, маг. "Теремок"</t>
  </si>
  <si>
    <t>ХМ-008464</t>
  </si>
  <si>
    <t>Іванова Г.В. ПП, маг. "Продукти"</t>
  </si>
  <si>
    <t>ХМ-005759</t>
  </si>
  <si>
    <t>Гаврушко Г.П. ПП маг."Продукти №1"</t>
  </si>
  <si>
    <t>ХМ-008738</t>
  </si>
  <si>
    <t>Корчинський В.В. ПП, маг. "Хуторянські ковбаси №3"</t>
  </si>
  <si>
    <t>ХМ-002754</t>
  </si>
  <si>
    <t>Фартушняк Т.В. ПП, маг. "Крамниця"</t>
  </si>
  <si>
    <t>ХМ-004581</t>
  </si>
  <si>
    <t>Мінгаз С.І. ПП, маг. "Маркет"</t>
  </si>
  <si>
    <t>ХМ-005736</t>
  </si>
  <si>
    <t>Кориньовська Є.М. ПП, маг. "Перлина"</t>
  </si>
  <si>
    <t>ХМ-008437</t>
  </si>
  <si>
    <t>Луцик Н.Г. ПП, маг. "Продукти"</t>
  </si>
  <si>
    <t>ХМ-009021</t>
  </si>
  <si>
    <t>Шевченко С.С. ПП, маг. "Продукти"</t>
  </si>
  <si>
    <t>р-н Шепетовский Район, пгт.Грицев, пер.Ленина, д.4</t>
  </si>
  <si>
    <t>Шевченко Світлана Степанівна</t>
  </si>
  <si>
    <t>Основной договор 4471 от 27.04.2012</t>
  </si>
  <si>
    <t>ХМ-006052</t>
  </si>
  <si>
    <t>Полуботкіна О.В. ПП, маг. "Європиво"</t>
  </si>
  <si>
    <t>р-н Каменец-Подольский Район, с.Кульчиевцы, ул.Центральная, д.5</t>
  </si>
  <si>
    <t>ХМ-002858</t>
  </si>
  <si>
    <t>ХМ-008987</t>
  </si>
  <si>
    <t>Повознікова З.М. ПП, маг. "Смакота"</t>
  </si>
  <si>
    <t>г.Каменец-Подольский, ул.Привокзальная (ринок)</t>
  </si>
  <si>
    <t>Повознікова Зінаїда Михайлівна</t>
  </si>
  <si>
    <t>Основной договор 1500.1 от 10.04.2012</t>
  </si>
  <si>
    <t>ХМ-005758</t>
  </si>
  <si>
    <t>Гаврушко Г.П. ПП, маг."Продукти №2"</t>
  </si>
  <si>
    <t>ХМ-002780</t>
  </si>
  <si>
    <t>Бойко В.І. ПП, маг. "Людмила"</t>
  </si>
  <si>
    <t>ХМ-008441</t>
  </si>
  <si>
    <t>Кліпун М.Л. ПП, маг. "Продукти"</t>
  </si>
  <si>
    <t>ХМ-007419</t>
  </si>
  <si>
    <t>Андрухова М.І. ПП, маг. "Марія"</t>
  </si>
  <si>
    <t>ХМ-008276</t>
  </si>
  <si>
    <t>р-н Дунаевецкий Район, с.Пидлисный Мукарив (0)</t>
  </si>
  <si>
    <t>ХМ-008093</t>
  </si>
  <si>
    <t>Маліївецьке СТ, маг. "Мінімаркет"</t>
  </si>
  <si>
    <t>ХМ-002731</t>
  </si>
  <si>
    <t>Погинайко В.А. ПП, маг. "Верест"</t>
  </si>
  <si>
    <t>ХМ-008773</t>
  </si>
  <si>
    <t>Анцут Н.А. ПП, маг. "Продукти"</t>
  </si>
  <si>
    <t>ХМ-004273</t>
  </si>
  <si>
    <t>р-н Дунаевецкий Район, с.Мицивци (0)</t>
  </si>
  <si>
    <t>Криптовський В.Б. ПП, маг. "Продукти"</t>
  </si>
  <si>
    <t>ХМ-002758</t>
  </si>
  <si>
    <t>Мей В.В. ПП, маг. "Еней"</t>
  </si>
  <si>
    <t>ХМ-001136</t>
  </si>
  <si>
    <t>Піхур Т.С. ПП, маг. "Оболонь"</t>
  </si>
  <si>
    <t>ХМ-007473</t>
  </si>
  <si>
    <t>Сербенюк О.О. ПП, маг. "Продукти"</t>
  </si>
  <si>
    <t>ХМ-002611</t>
  </si>
  <si>
    <t>Желіховський А.А. ПП, маг. "Продукти"</t>
  </si>
  <si>
    <t>ХМ-005654</t>
  </si>
  <si>
    <t>ХМ-008775</t>
  </si>
  <si>
    <t>Михайлова В.В. ПП, маг. "Молочний"</t>
  </si>
  <si>
    <t>ХМ-005195</t>
  </si>
  <si>
    <t>Госпрозрахункове ТП"Вільхівчанка",  кафе "Берізка"</t>
  </si>
  <si>
    <t>ХМ-002942</t>
  </si>
  <si>
    <t>Костильницька Ю.В. ПП, маг. "Продукти"</t>
  </si>
  <si>
    <t>ХМ-007331</t>
  </si>
  <si>
    <t>Стельмах В.М. ПП, маг. "Весна"</t>
  </si>
  <si>
    <t>ХМ-009007</t>
  </si>
  <si>
    <t>Шандига Т.В. ПП, маг. "Дукат"</t>
  </si>
  <si>
    <t>р-н Летичевский Район, пгт.Летичев, ул.Горького, д.1</t>
  </si>
  <si>
    <t>Шандига Тетяна Володимирівна</t>
  </si>
  <si>
    <t>Основной договор 4454 от 20.04.2012</t>
  </si>
  <si>
    <t>ХМ-008621</t>
  </si>
  <si>
    <t>ХМ-003925</t>
  </si>
  <si>
    <t>Бугера А.Є. ПП, маг. "Діана"</t>
  </si>
  <si>
    <t>ХМ-006168</t>
  </si>
  <si>
    <t>Ткачук В.І. ПП, маг. "Валентина"</t>
  </si>
  <si>
    <t>ХМ-008804</t>
  </si>
  <si>
    <t>Олійник В.М. ПП, маг. "Товтри"</t>
  </si>
  <si>
    <t>ХМ-008472</t>
  </si>
  <si>
    <t>Лубенецька В.В. ПП, маг. "Продукти" на хаті</t>
  </si>
  <si>
    <t>ХМ-003590</t>
  </si>
  <si>
    <t>Боршуляк О.М. ПП, маг. "Меркурій"</t>
  </si>
  <si>
    <t>ХМ-008026</t>
  </si>
  <si>
    <t>Ковальчук В.В. ПП, маг. "Продукти"</t>
  </si>
  <si>
    <t>ХМ-002708</t>
  </si>
  <si>
    <t>Фльорко М.М. ПП, маг. "Їжачок"</t>
  </si>
  <si>
    <t>ХМ-004739</t>
  </si>
  <si>
    <t>Поздрань І.М. ПП, маг. "на хаті"</t>
  </si>
  <si>
    <t>ХМ-006690</t>
  </si>
  <si>
    <t>Компан Л.В. ПП, місце</t>
  </si>
  <si>
    <t>ХМ-007464</t>
  </si>
  <si>
    <t>Бойко Л.І. ПП, маг. "Смак"</t>
  </si>
  <si>
    <t>ХМ-005814</t>
  </si>
  <si>
    <t>Заярнюк М.В. ПП, маг. "Вікторія"</t>
  </si>
  <si>
    <t>р-н Новоушицкий Район, с.Зеленые Куриловцы (0)</t>
  </si>
  <si>
    <t>ХМ-005812</t>
  </si>
  <si>
    <t>Заярнюк М.В. ПП, маг. "Вулик"</t>
  </si>
  <si>
    <t>ХМ-008805</t>
  </si>
  <si>
    <t>Мельник Н.Л. ПП, маг. "Бістро"</t>
  </si>
  <si>
    <t>ХМ-007122</t>
  </si>
  <si>
    <t>Сокільське СТ, маг.</t>
  </si>
  <si>
    <t>ХМ-004366</t>
  </si>
  <si>
    <t>Левченко І.Г. ПП, маг. "Продукти"</t>
  </si>
  <si>
    <t>ХМ-002584</t>
  </si>
  <si>
    <t>Обрій-06 СТ, маг. "Продукти"</t>
  </si>
  <si>
    <t>ХМ-002825</t>
  </si>
  <si>
    <t>Бугаєвська Н.П. ПП, маг. "Продукти"</t>
  </si>
  <si>
    <t>ХМ-002950</t>
  </si>
  <si>
    <t>Сафрончук О.В. ПП, маг. "У клубі"</t>
  </si>
  <si>
    <t>р-н Каменец-Подольский Район, с.Демшин (0)</t>
  </si>
  <si>
    <t>ХМ-002586</t>
  </si>
  <si>
    <t>Шкуренкова ПП, маг. "Продукти"</t>
  </si>
  <si>
    <t>ХМ-003916</t>
  </si>
  <si>
    <t>Дунда Г.Є. ПП, маг. "Продукти"</t>
  </si>
  <si>
    <t>ХМ-007924</t>
  </si>
  <si>
    <t>Трепик О.М. ПП, маг. "М'ясна лавка"</t>
  </si>
  <si>
    <t>р-н Дунаевецкий Район, г.Дунаевцы, ул.Киевская, д.2а/1</t>
  </si>
  <si>
    <t>ХМ-000486</t>
  </si>
  <si>
    <t>ХМ-003947</t>
  </si>
  <si>
    <t>Яроцька Р.О. ПП, маг."Продукти"</t>
  </si>
  <si>
    <t>р-н Каменец-Подольский Район, с.Шутновцы (0)</t>
  </si>
  <si>
    <t>ХМ-004565</t>
  </si>
  <si>
    <t>м-н "Оксана"</t>
  </si>
  <si>
    <t>ХМ-003461</t>
  </si>
  <si>
    <t>Михайлова Н.М. ПП, маг. "Водолей"</t>
  </si>
  <si>
    <t>ХМ-006510</t>
  </si>
  <si>
    <t>ХМ-005629</t>
  </si>
  <si>
    <t>Рапацька Т.М. ПП, маг. "Тетяна"</t>
  </si>
  <si>
    <t>ХМ-003997</t>
  </si>
  <si>
    <t>Придаймайло Ю.П. ПП, маг. "Двохповерховий"</t>
  </si>
  <si>
    <t>ХМ-003394</t>
  </si>
  <si>
    <t>Чабарук Т.М. ПП, маг. "Таня "</t>
  </si>
  <si>
    <t>ХМ-003349</t>
  </si>
  <si>
    <t>Балан Т.В. ПП, маг. "Продукти"</t>
  </si>
  <si>
    <t>ХМ-008872</t>
  </si>
  <si>
    <t>Ткачук О.А. ПП, маг. "Продукти"</t>
  </si>
  <si>
    <t>ХМ-007620</t>
  </si>
  <si>
    <t>Свінковська Л.П. ПП, маг. "Наталі"</t>
  </si>
  <si>
    <t>ХМ-008045</t>
  </si>
  <si>
    <t>Абрикосівське СТ, маг. "Продукти"</t>
  </si>
  <si>
    <t>р-н Каменец-Подольский Район, с.Абрикосовка, ул.Щорса, д.32</t>
  </si>
  <si>
    <t>ХМ-009026</t>
  </si>
  <si>
    <t>Войціховська І.О. ПП, к-к "Зупинка"</t>
  </si>
  <si>
    <t>г.Каменец-Подольский, ул.30-летия Победы (0)</t>
  </si>
  <si>
    <t>Войціховська Ірина Олегівна</t>
  </si>
  <si>
    <t>Основной договор 1684.1 от 03.05.2012</t>
  </si>
  <si>
    <t>ХМ-009014</t>
  </si>
  <si>
    <t>Ковтонюк О.Г. ПП, маг. "Маркадонна"</t>
  </si>
  <si>
    <t>г.Хмельницкий, шоссе Львовское, д.51</t>
  </si>
  <si>
    <t>ХМ-008015</t>
  </si>
  <si>
    <t>Незборецький О.В. ПП, маг. "Діана"</t>
  </si>
  <si>
    <t>р-н Чемеровецкий Район, с.Цикова (0)</t>
  </si>
  <si>
    <t>ХМ-008990</t>
  </si>
  <si>
    <t>р-н Белогорский Район, с.Жижниковцы, ул.Ткачука, д.73</t>
  </si>
  <si>
    <t>ХМ-002822</t>
  </si>
  <si>
    <t>Мельник Н.І. ПП, маг. "Вікторія"</t>
  </si>
  <si>
    <t>ХМ-004733</t>
  </si>
  <si>
    <t>Гораївське СТ, маг. СТ"Гораївське"</t>
  </si>
  <si>
    <t>ХМ-005179</t>
  </si>
  <si>
    <t>Ціхоцька А.А. ПП, маг."У Алли"</t>
  </si>
  <si>
    <t>ХМ-007998</t>
  </si>
  <si>
    <t>Відродження ПСК, маг. "Відродження"</t>
  </si>
  <si>
    <t>ХМ-005667</t>
  </si>
  <si>
    <t>Ярошевський В.М. ПП, маг. "Продукти"</t>
  </si>
  <si>
    <t>ХМ-007138</t>
  </si>
  <si>
    <t>Навроцька О.М. ПП, маг. "Смотрич"</t>
  </si>
  <si>
    <t>ХМ-006574</t>
  </si>
  <si>
    <t>Піхурець П.В. ПП, маг. "Стрійські ковбаси"</t>
  </si>
  <si>
    <t>ХМ-004051</t>
  </si>
  <si>
    <t>Галайбіда М.М. ПП, маг.</t>
  </si>
  <si>
    <t>р-н Каменец-Подольский Район, с.Каменка, ул.Школьная, д.64</t>
  </si>
  <si>
    <t>ХМ-005650</t>
  </si>
  <si>
    <t>Черче ПСК, маг</t>
  </si>
  <si>
    <t>ХМ-009016</t>
  </si>
  <si>
    <t>Шмаєр О.Є. ПП, маг. "Продукти"</t>
  </si>
  <si>
    <t>р-н Каменец-Подольский Район, с.Слободка-Кульчиевецкая, д.13 (Староушицьке шосе, б. 13)</t>
  </si>
  <si>
    <t>Шмаєр О.Є. ПП, маг. "Продукити"</t>
  </si>
  <si>
    <t>ХМ-008506</t>
  </si>
  <si>
    <t>Сацюк А.І. ПП, маг. "Продукти"</t>
  </si>
  <si>
    <t>р-н Полонский Район, с.Кустовцы (0)</t>
  </si>
  <si>
    <t>Сацюк Анатолій Іванович</t>
  </si>
  <si>
    <t>Основной договор 4497 от 15.05.2012</t>
  </si>
  <si>
    <t>ХМ-008777</t>
  </si>
  <si>
    <t>Волошина Л.В. ПП,м аг. "У Маріни"</t>
  </si>
  <si>
    <t>ХМ-002943</t>
  </si>
  <si>
    <t>Зюбрицький В.В. ПП, маг. "Вагон"</t>
  </si>
  <si>
    <t>ХМ-007477</t>
  </si>
  <si>
    <t>Лісоводське КП, маг.-бар</t>
  </si>
  <si>
    <t>ХМ-001592</t>
  </si>
  <si>
    <t>Єфімчук О.С.ПП,"Торг.Центр"</t>
  </si>
  <si>
    <t>ХМ-008615</t>
  </si>
  <si>
    <t>Мельничук Т.В. ПП, маг. "Продукти"</t>
  </si>
  <si>
    <t>ХМ-008965</t>
  </si>
  <si>
    <t>Якимчук С.П. ПП, маг. "Продукти"</t>
  </si>
  <si>
    <t>р-н Белогорский Район, с.Степановка (0)</t>
  </si>
  <si>
    <t>Білогірський Район, Степанівка,</t>
  </si>
  <si>
    <t>Шпичка Олена Володимирівна</t>
  </si>
  <si>
    <t>Основной договор 5378 от 06.05.2015</t>
  </si>
  <si>
    <t>Шпичка О.В. ПП, маг. "Продукти"</t>
  </si>
  <si>
    <t>ХМ-002542</t>
  </si>
  <si>
    <t>Женишковецьке СТ, маг. №2</t>
  </si>
  <si>
    <t>ХМ-009022</t>
  </si>
  <si>
    <t>Гуменюк Л.В. ПП, маг. "Валентина"</t>
  </si>
  <si>
    <t>р-н Славутский Район, с.Волица (вул. Макаренка)</t>
  </si>
  <si>
    <t>Гуменюк Лариса Вікторівна</t>
  </si>
  <si>
    <t>Основной договор 4470 от 27.04.2012</t>
  </si>
  <si>
    <t>ХМ-008293</t>
  </si>
  <si>
    <t>Шкунда В.П. ПП, маг. "Світанок"</t>
  </si>
  <si>
    <t>ХМ-008065</t>
  </si>
  <si>
    <t>Боришківці СТ, маг. "Продукти"</t>
  </si>
  <si>
    <t>ХМ-008279</t>
  </si>
  <si>
    <t>Крищук Н.В. ПП, маг. "Наш магазин"</t>
  </si>
  <si>
    <t>р-н Каменец-Подольский Район, с.Борышковцы (0)</t>
  </si>
  <si>
    <t>ХМ-008100</t>
  </si>
  <si>
    <t>Промінь-10 СТ, маг. "Продукти"</t>
  </si>
  <si>
    <t>ХМ-008897</t>
  </si>
  <si>
    <t>Олімп-Б СТ, маг. "Любисток"</t>
  </si>
  <si>
    <t>р-н Новоушицкий Район, с.Глебов (0)</t>
  </si>
  <si>
    <t>ХМ-002752</t>
  </si>
  <si>
    <t>Токар В.В. ПП, маг. "Дністер"</t>
  </si>
  <si>
    <t>ХМ-005526</t>
  </si>
  <si>
    <t>Гладюк М.Г. кафе "Промінь"</t>
  </si>
  <si>
    <t>ХМ-003842</t>
  </si>
  <si>
    <t>Гураленко В.В. ПП, маг. в клубі</t>
  </si>
  <si>
    <t>р-н Каменец-Подольский Район, с.Рогозна (0)</t>
  </si>
  <si>
    <t>ХМ-002607</t>
  </si>
  <si>
    <t>Синиця А.В.ПП, маг. "Олімп"</t>
  </si>
  <si>
    <t>ХМ-009045</t>
  </si>
  <si>
    <t>Носатова Ю.М. ПП, маг. "Пріма"</t>
  </si>
  <si>
    <t>г.Шепетовка, ул.Рыбака, д.2</t>
  </si>
  <si>
    <t>ХМ-009033</t>
  </si>
  <si>
    <t>Черняк А.В. ПП, маг. "Продукти"</t>
  </si>
  <si>
    <t>р-н Славутский Район, с.Миньковцы, ул.Ленина, д.95 (вул. Центральна, б. 95)</t>
  </si>
  <si>
    <t>Черняк Антоніна Володимирівна</t>
  </si>
  <si>
    <t>Основной договор 4477 от 26.04.2012</t>
  </si>
  <si>
    <t>ХМ-002932</t>
  </si>
  <si>
    <t>ХМ-002693</t>
  </si>
  <si>
    <t>Надворняк О.М. ПП, маг. "Ілона"</t>
  </si>
  <si>
    <t>ХМ-007643</t>
  </si>
  <si>
    <t>Когут Г.М. ПП, маг. "Шанс"</t>
  </si>
  <si>
    <t>ХМ-002987</t>
  </si>
  <si>
    <t>Польовий Д.В. ПП, бар "Монарх"</t>
  </si>
  <si>
    <t>ХМ-004229</t>
  </si>
  <si>
    <t>Антонія ПП, маг. "Гармонія"</t>
  </si>
  <si>
    <t>р-н Ярмолинецкий Район, с.Стреховцы, д.33а</t>
  </si>
  <si>
    <t>ХМ-008479</t>
  </si>
  <si>
    <t>Люлько С.Ф. ПП, маг. "Продукти"</t>
  </si>
  <si>
    <t>ХМ-003735</t>
  </si>
  <si>
    <t>ХМ-007459</t>
  </si>
  <si>
    <t>Файнберг В.М. ПП, маг. "Продукти"</t>
  </si>
  <si>
    <t>ХМ-003844</t>
  </si>
  <si>
    <t>Коваль А.В. ПП, маг. "Коваль"</t>
  </si>
  <si>
    <t>р-н Дунаевецкий Район, с.Зеленче, ул.Рогульского, д.36</t>
  </si>
  <si>
    <t>Коваль Алла Володимирівна</t>
  </si>
  <si>
    <t>Основной договор 587.1 от 09.01.2009 0:00:00</t>
  </si>
  <si>
    <t>ХМ-002835</t>
  </si>
  <si>
    <t>Натальський В.М. ПП, маг. "Гетьман"</t>
  </si>
  <si>
    <t>ХМ-008917</t>
  </si>
  <si>
    <t>Бакієва Є.Л. ПП, маг.</t>
  </si>
  <si>
    <t>ХМ-001083</t>
  </si>
  <si>
    <t>Шевченко В.А. ПП, маг. "Магазиніще"</t>
  </si>
  <si>
    <t>г.Шепетовка, просп Мира, д.13</t>
  </si>
  <si>
    <t>ХМ-008025</t>
  </si>
  <si>
    <t>Підпилип'я СТ, маг. "Продукти"</t>
  </si>
  <si>
    <t>р-н Каменец-Подольский Район, с.Подпилипье, ул.40-летия Победы, д.16</t>
  </si>
  <si>
    <t>ХМ-008953</t>
  </si>
  <si>
    <t>Свидинюк О.В. ПП, маг. "Продукти"</t>
  </si>
  <si>
    <t>р-н Шепетовский Район, с.Климентовичи, ул.Ленина, д.1</t>
  </si>
  <si>
    <t>Свидинюк Олена Володимирівна</t>
  </si>
  <si>
    <t>Основной договор 4392 от 29.03.2012</t>
  </si>
  <si>
    <t>ХМ-009023</t>
  </si>
  <si>
    <t>Калюжна Н.А. ПП, маг. "Апельсин"</t>
  </si>
  <si>
    <t>г.Славута, ул.Садовая, д.1а</t>
  </si>
  <si>
    <t>Калюжна Наталія Анатоліївна</t>
  </si>
  <si>
    <t>Основной договор 4474 от 27.04.2012</t>
  </si>
  <si>
    <t>ХМ-003084</t>
  </si>
  <si>
    <t>Кардаш Н.К. ПП, к-к "Розовий"</t>
  </si>
  <si>
    <t>ХМ-008814</t>
  </si>
  <si>
    <t>Мельник Ю.М. ПП, маг. "Зоряний"</t>
  </si>
  <si>
    <t>ХМ-003165</t>
  </si>
  <si>
    <t>Пантела В.Г. ПП, маг. "Продукти"</t>
  </si>
  <si>
    <t>ХМ-009029</t>
  </si>
  <si>
    <t>Лопатнюк В.А. ПП, к-к</t>
  </si>
  <si>
    <t>р-н Ярмолинецкий Район, с.Волудринцы (0)</t>
  </si>
  <si>
    <t>Лопатнюк Валентина Анатоліївна</t>
  </si>
  <si>
    <t>Основной договор 4866 от 26.07.2013</t>
  </si>
  <si>
    <t>ХМ-007887</t>
  </si>
  <si>
    <t>Стецюк Л.В. ПП, маг. "Полуничка"</t>
  </si>
  <si>
    <t>ХМ-004117</t>
  </si>
  <si>
    <t>Оболонь Красилівське ДП ПАТ, маг. "Оболонь"</t>
  </si>
  <si>
    <t>ХМ-008136</t>
  </si>
  <si>
    <t>ХМ-004791</t>
  </si>
  <si>
    <t>Бойко С.Ю. ПП, к-к</t>
  </si>
  <si>
    <t>р-н Чемеровецкий Район, пгт.Чемеровцы, шоссе Гусятинское, д.2</t>
  </si>
  <si>
    <t>ХМ-001205</t>
  </si>
  <si>
    <t>Карій С.П. ПП, маг. "Полюс" місце 3</t>
  </si>
  <si>
    <t>ХМ-007857</t>
  </si>
  <si>
    <t>Цвєткова А.М. ПП, маг. "Мрія 1"</t>
  </si>
  <si>
    <t>р-н Дунаевецкий Район, с.Зеленче, ул.Центральная, д.32 (ул. Молодежная)</t>
  </si>
  <si>
    <t>Цвєткова Анжела Миколаївна</t>
  </si>
  <si>
    <t>Основной договор 1580.1 от 21.03.2012</t>
  </si>
  <si>
    <t>ХМ-006838</t>
  </si>
  <si>
    <t>Король Л.І. ПП, павільйон</t>
  </si>
  <si>
    <t>ХМ-002946</t>
  </si>
  <si>
    <t>Фустов В.П. ПП, маг. "Продукти"</t>
  </si>
  <si>
    <t>ХМ-002889</t>
  </si>
  <si>
    <t>Українець Л.Й. ПП, маг. "Продукти"</t>
  </si>
  <si>
    <t>ХМ-004194</t>
  </si>
  <si>
    <t>Орининське СТ, маг. "Україна"</t>
  </si>
  <si>
    <t>ХМ-003392</t>
  </si>
  <si>
    <t>Гонюк О.М. ПП. маг. "Вагончик"</t>
  </si>
  <si>
    <t>ХМ-002317</t>
  </si>
  <si>
    <t>Ковальчук М.В. ПП, маг."Продукти"</t>
  </si>
  <si>
    <t>ХМ-005985</t>
  </si>
  <si>
    <t>Гук Л.І. ПП, маг."Продукти"</t>
  </si>
  <si>
    <t>р-н Каменец-Подольский Район, с.Подпилипье, ул.40-летия Победы, д.27</t>
  </si>
  <si>
    <t>ХМ-006521</t>
  </si>
  <si>
    <t>К.В.АЗАР-ХХІ ФГ, маг. "Продукти"</t>
  </si>
  <si>
    <t>ХМ-009013</t>
  </si>
  <si>
    <t>Бойчук Л.В. ПП, маг. "Пролісок"</t>
  </si>
  <si>
    <t>р-н Красиловский Район, г.Красилов, д.8а (вул. Василя Стуса)</t>
  </si>
  <si>
    <t>Бойчук Людмила Василівна</t>
  </si>
  <si>
    <t>Основной договор 3131 от 23.04.2009 0:00:00</t>
  </si>
  <si>
    <t>ХМ-009027</t>
  </si>
  <si>
    <t>Бляхарський П.С. ПП, маг. "Продукти"</t>
  </si>
  <si>
    <t>г.Хмельницкий, ул.Строителей, д.2</t>
  </si>
  <si>
    <t>Бляхарський Петро Станіславович</t>
  </si>
  <si>
    <t>Основной договор 2843 от 26.05.2009 0:00:00</t>
  </si>
  <si>
    <t>ХМ-009044</t>
  </si>
  <si>
    <t>Ісаулова І.О. ПП, маг. "М'ясна лавка"</t>
  </si>
  <si>
    <t>р-н Городокский Район, с.Лесоводы, ул.Шевченко, д.39a/3</t>
  </si>
  <si>
    <t>ХМ-005321</t>
  </si>
  <si>
    <t>Неруш О.М. ПП, маг. "У Саші"</t>
  </si>
  <si>
    <t>ХМ-008592</t>
  </si>
  <si>
    <t>Файфура П.В. ПП, маг. "Біола"</t>
  </si>
  <si>
    <t>ХМ-002610</t>
  </si>
  <si>
    <t>Туркот ПП, маг. "Люкс"</t>
  </si>
  <si>
    <t>ХМ-007140</t>
  </si>
  <si>
    <t>Абашева С.А. ПП, маг. "Чайка"</t>
  </si>
  <si>
    <t>р-н Дунаевецкий Район, с.Чаньков, ул.Ковальчука, д.26</t>
  </si>
  <si>
    <t>ХМ-006430</t>
  </si>
  <si>
    <t>Петрук ПП, маг."Самсон"</t>
  </si>
  <si>
    <t>р-н Славутский Район, с.Берездов (0)</t>
  </si>
  <si>
    <t>ХМ-002363</t>
  </si>
  <si>
    <t>Демчук Т.І. ПП, маг. "Продукти"</t>
  </si>
  <si>
    <t>ХМ-003212</t>
  </si>
  <si>
    <t>Кравчук Н.В. ПП, маг. "Магазин"</t>
  </si>
  <si>
    <t>ХМ-004053</t>
  </si>
  <si>
    <t>Білик А.І. ПП, маг. "У Юлі"</t>
  </si>
  <si>
    <t>р-н Новоушицкий Район, с.Шебутинцы, ул.Школьная, д.8</t>
  </si>
  <si>
    <t>ХМ-003974</t>
  </si>
  <si>
    <t>Білик Л.В. ПП, маг. "Людмила"</t>
  </si>
  <si>
    <t>ХМ-004587</t>
  </si>
  <si>
    <t>Таралевич В.А. ПП, маг. "У Алли"</t>
  </si>
  <si>
    <t>ХМ-004030</t>
  </si>
  <si>
    <t>Швець В.І. ПП, маг. "Берізка"</t>
  </si>
  <si>
    <t>ХМ-003216</t>
  </si>
  <si>
    <t>Боднарчук О.В. маг. "Саша"</t>
  </si>
  <si>
    <t>ХМ-001129</t>
  </si>
  <si>
    <t>Кірик М.І. ПП, маг. "Олімп"</t>
  </si>
  <si>
    <t>ХМ-008996</t>
  </si>
  <si>
    <t>(ТМ) Стеньгач Л.О. ПП, маг. "Продукти"</t>
  </si>
  <si>
    <t>Стеньгач Л.О. ПП, маг. "Продукти"</t>
  </si>
  <si>
    <t>ХМ-006689</t>
  </si>
  <si>
    <t>Столаба І.І. ПП, маг. "Ландиш"</t>
  </si>
  <si>
    <t>ХМ-002716</t>
  </si>
  <si>
    <t>Боднар Е.С. ПП, маг. "Все для дома"</t>
  </si>
  <si>
    <t>ХМ-008534</t>
  </si>
  <si>
    <t>Лисак О.М. ПП, маг. "Продукти"</t>
  </si>
  <si>
    <t>р-н Новоушицкий Район, с.Браиловка (0)</t>
  </si>
  <si>
    <t>ХМ-007968</t>
  </si>
  <si>
    <t>Яцкова К.В. ПП, маг. "Домашній"</t>
  </si>
  <si>
    <t>ХМ-007088</t>
  </si>
  <si>
    <t>Ковальська Г.Й. ПП, маг. "Продукти"</t>
  </si>
  <si>
    <t>ХМ-008351</t>
  </si>
  <si>
    <t>Бабійчук Л.А. ПП, маг. "У ставка"</t>
  </si>
  <si>
    <t>р-н Каменец-Подольский Район, с.Вербка, д.0</t>
  </si>
  <si>
    <t>ХМ-002700</t>
  </si>
  <si>
    <t>Островська Г.Й. ПП, маг. "Білий попугай"</t>
  </si>
  <si>
    <t>ХМ-003173</t>
  </si>
  <si>
    <t>ХМ-006227</t>
  </si>
  <si>
    <t>Сохатюк Т.М. ПП, маг. "Продукти"</t>
  </si>
  <si>
    <t>ХМ-008272</t>
  </si>
  <si>
    <t>Мудрик Л.Г. ПП, маг. "Настуся"</t>
  </si>
  <si>
    <t>ХМ-008995</t>
  </si>
  <si>
    <t>Шульжин О.П. ПП, маг. "Продукти"</t>
  </si>
  <si>
    <t>г.Хмельницкий, ул.Зеньковского Василия (0)</t>
  </si>
  <si>
    <t>ХМ-003046</t>
  </si>
  <si>
    <t>Врублівський А.С. ПП, маг. "Антей"</t>
  </si>
  <si>
    <t>ХМ-007986</t>
  </si>
  <si>
    <t>Андрощук А.А. ПП, лоток</t>
  </si>
  <si>
    <t>г.Староконстантинов, ул.Ессенская, д.2</t>
  </si>
  <si>
    <t>ХМ-005533</t>
  </si>
  <si>
    <t>Петринюк О.В. ПП, маг. "Експрес"</t>
  </si>
  <si>
    <t>ХМ-002771</t>
  </si>
  <si>
    <t>МПП "З-ПТП", маг. "Синячок"</t>
  </si>
  <si>
    <t>ХМ-008241</t>
  </si>
  <si>
    <t>ХМ-008207</t>
  </si>
  <si>
    <t>Климчук В.В. ПП, маг. "Калина"</t>
  </si>
  <si>
    <t>ХМ-006254</t>
  </si>
  <si>
    <t>ХМ-006519</t>
  </si>
  <si>
    <t>Павельчук О.І. ПП, маг. "Діана"</t>
  </si>
  <si>
    <t>ХМ-008062</t>
  </si>
  <si>
    <t>ХМ-006317</t>
  </si>
  <si>
    <t>Соловей О.Б. ПП, маг. "Продукти"</t>
  </si>
  <si>
    <t>ХМ-003622</t>
  </si>
  <si>
    <t>Лісецька З.В. ПП, маг. "Продукти"</t>
  </si>
  <si>
    <t>ХМ-003624</t>
  </si>
  <si>
    <t>Лісецька З.В. ПП, маг. "Продтовари"</t>
  </si>
  <si>
    <t>ХМ-006171</t>
  </si>
  <si>
    <t>Придорожна М.Д. ПП, маг. "Продукти"</t>
  </si>
  <si>
    <t>ХМ-005185</t>
  </si>
  <si>
    <t>Маринюк О.С. ПП, маг. "Продукти"</t>
  </si>
  <si>
    <t>р-н Каменец-Подольский Район, с.Каменка (0)</t>
  </si>
  <si>
    <t>ХМ-008407</t>
  </si>
  <si>
    <t>Процюк Н.В. ПП, маг. "Продукти"</t>
  </si>
  <si>
    <t>ХМ-001397</t>
  </si>
  <si>
    <t>Стельмах Н.М. ПП, маг. "Надія"</t>
  </si>
  <si>
    <t>ХМ-003419</t>
  </si>
  <si>
    <t>Годлівський Р.І. ПП. маг. "Затишок"</t>
  </si>
  <si>
    <t>ХМ-005952</t>
  </si>
  <si>
    <t>Жовнір Н.В. ПП, маг. "Продукти"</t>
  </si>
  <si>
    <t>р-н Дунаевецкий Район, с.Малая Побоянка (0)</t>
  </si>
  <si>
    <t>ХМ-003472</t>
  </si>
  <si>
    <t>Марценюк Т.Є. ПП, маг. "Продукти" голови</t>
  </si>
  <si>
    <t>ХМ-005986</t>
  </si>
  <si>
    <t>Черновський В.Б. ПП, маг."Продукти"</t>
  </si>
  <si>
    <t>ХМ-008017</t>
  </si>
  <si>
    <t>Присяжна О.В. ПП, маг. "Калина"</t>
  </si>
  <si>
    <t>ХМ-008064</t>
  </si>
  <si>
    <t>ХМ-004243</t>
  </si>
  <si>
    <t>Степчук Г.А. ПП, маг. "Люкс"</t>
  </si>
  <si>
    <t>ХМ-003832</t>
  </si>
  <si>
    <t>Богонос Р.Г. ПП, маг. "Церковний"</t>
  </si>
  <si>
    <t>ХМ-003758</t>
  </si>
  <si>
    <t>Новіков В.О. ПП, маг. "Росинка"</t>
  </si>
  <si>
    <t>ХМ-002823</t>
  </si>
  <si>
    <t>Магдюк О.В. ПП, маг. "Світанок"</t>
  </si>
  <si>
    <t>ХМ-005815</t>
  </si>
  <si>
    <t>Заярнюк М.В. ПП, маг. "Хатка"</t>
  </si>
  <si>
    <t>ХМ-003257</t>
  </si>
  <si>
    <t>Дмитріїв  В.С. ПП, маг. "Слобожанка"</t>
  </si>
  <si>
    <t>Дмитріїв В.С. ПП, маг. "Світанок"</t>
  </si>
  <si>
    <t>ХМ-010025</t>
  </si>
  <si>
    <t>ХМ-007896</t>
  </si>
  <si>
    <t>ХМ-008731</t>
  </si>
  <si>
    <t>Вишневська Г.Л. ПП, маг. "Тинна"</t>
  </si>
  <si>
    <t>ХМ-008190</t>
  </si>
  <si>
    <t>Велике Залісся СТ, маг.</t>
  </si>
  <si>
    <t>ХМ-004286</t>
  </si>
  <si>
    <t>ХМ-003978</t>
  </si>
  <si>
    <t>Васільєва С.А. ПП, маг. при в`їзді</t>
  </si>
  <si>
    <t>ХМ-002770</t>
  </si>
  <si>
    <t>Ящишена Т.М. ПП, кафе-бар "Єдем"</t>
  </si>
  <si>
    <t>ХМ-004228</t>
  </si>
  <si>
    <t>Антонія ПП, маг. "Антонія"</t>
  </si>
  <si>
    <t>р-н Ярмолинецкий Район, с.Проскуровка, ул.Навроцкого, д.70а</t>
  </si>
  <si>
    <t>ХМ-008233</t>
  </si>
  <si>
    <t>Волошановська С.Г. ПП, маг. "Вагончик"</t>
  </si>
  <si>
    <t>р-н Дунаевецкий Район, с.Ставыще (0)</t>
  </si>
  <si>
    <t>ХМ-008487</t>
  </si>
  <si>
    <t>Голдасєвич К.В. ПП, маг. "Продукти"</t>
  </si>
  <si>
    <t>ХМ-008769</t>
  </si>
  <si>
    <t>Залюбівська Г.П. ПП, пекарня</t>
  </si>
  <si>
    <t>ХМ-005726</t>
  </si>
  <si>
    <t>Боднар Н.Р. ПП, маг.</t>
  </si>
  <si>
    <t>р-н Каменец-Подольский Район, с.Слободка-Гуменецкая, ул.Котовского, д.1б</t>
  </si>
  <si>
    <t>Боднар Наталія Ростиславівна</t>
  </si>
  <si>
    <t>Основной договор 1157.1 от 01.04.2009 0:00:00</t>
  </si>
  <si>
    <t>ХМ-008141</t>
  </si>
  <si>
    <t>Крицька Г.М. ПП, маг. "Полуничка"</t>
  </si>
  <si>
    <t>ХМ-005465</t>
  </si>
  <si>
    <t>Шкандюк А.Д. ПП, маг."Продукти"</t>
  </si>
  <si>
    <t>ХМ-007045</t>
  </si>
  <si>
    <t>Сухарська Н.М. ПП, маг. "Волошка"</t>
  </si>
  <si>
    <t>р-н Городокский Район, с.Иванковцы (0)</t>
  </si>
  <si>
    <t>ХМ-002815</t>
  </si>
  <si>
    <t>Княгинецька Т.В. ПП, маг. "Продукти"</t>
  </si>
  <si>
    <t>ХМ-005948</t>
  </si>
  <si>
    <t>Казьміров П.Є. ПП, маг. "Продукти"</t>
  </si>
  <si>
    <t>ХМ-002669</t>
  </si>
  <si>
    <t>Пагор Г.О. ПП, маг. "Троянда"</t>
  </si>
  <si>
    <t>ХМ-002670</t>
  </si>
  <si>
    <t>Дерев`янченко М.Д. ПП, маг. бар "Явір"</t>
  </si>
  <si>
    <t>ХМ-005956</t>
  </si>
  <si>
    <t>Волохова Л.О. ПП, маг. "Продукти"</t>
  </si>
  <si>
    <t>ХМ-004244</t>
  </si>
  <si>
    <t>Пирогівська С.М. ПП, маг. "Продукти"</t>
  </si>
  <si>
    <t>ХМ-003789</t>
  </si>
  <si>
    <t>Коваль К.А. ПП, маг. "Продукти"</t>
  </si>
  <si>
    <t>ХМ-007894</t>
  </si>
  <si>
    <t>Клюс Г.М. ПП, маг. "Продукти"</t>
  </si>
  <si>
    <t>г.Каменец-Подольский, ул.Привокзальная, д.13</t>
  </si>
  <si>
    <t>Косовська Марія Іванівна</t>
  </si>
  <si>
    <t>Основной договор 1681.1 от 19.04.2012</t>
  </si>
  <si>
    <t>г.Каменец-Подольский, ул.Чапаева, д.11</t>
  </si>
  <si>
    <t>Сінкевич Світлана Людвигівна</t>
  </si>
  <si>
    <t>Основной договор 1682.1 от 19.04.2012</t>
  </si>
  <si>
    <t>ХМ-002740</t>
  </si>
  <si>
    <t>Чорненька С.І. ПП, маг. "Продукти"</t>
  </si>
  <si>
    <t>ХМ-002751</t>
  </si>
  <si>
    <t>Гуменюк Р.Й. ПП, маг. "Калина"</t>
  </si>
  <si>
    <t>ХМ-005681</t>
  </si>
  <si>
    <t>Хворова Л.В. ПП, маг. "Люкс"</t>
  </si>
  <si>
    <t>ХМ-002608</t>
  </si>
  <si>
    <t>Лубко З.Г. ПП, маг. "Продукти"</t>
  </si>
  <si>
    <t>ХМ-008275</t>
  </si>
  <si>
    <t>ХМ-004926</t>
  </si>
  <si>
    <t>Бобер А.А. ПП, маг. "У Алли"</t>
  </si>
  <si>
    <t>р-н Каменец-Подольский Район, с.Смотрич, ул.Советская, д.12а</t>
  </si>
  <si>
    <t>ХМ-006130</t>
  </si>
  <si>
    <t>Мельник В.І. ПП маг."Явір"</t>
  </si>
  <si>
    <t>ХМ-002951</t>
  </si>
  <si>
    <t>Онуфран Т.П. ПП, маг. "Продукт"</t>
  </si>
  <si>
    <t>ХМ-003077</t>
  </si>
  <si>
    <t>Андрощук В.А. ПП, маг. "Перлина Ганівки"</t>
  </si>
  <si>
    <t>р-н Дунаевецкий Район, с.Анновка, ул.Шевченка, д.26</t>
  </si>
  <si>
    <t>ХМ-008035</t>
  </si>
  <si>
    <t>ХМ-006551</t>
  </si>
  <si>
    <t>Київська Н.М. ПП, маг. "Продукти"</t>
  </si>
  <si>
    <t>ХМ-001189</t>
  </si>
  <si>
    <t>Михайличенко О.Я. ПП, маг. "Сузір'я"</t>
  </si>
  <si>
    <t>ХМ-004302</t>
  </si>
  <si>
    <t>ХМ-005720</t>
  </si>
  <si>
    <t>Мандзюк О.Д. ПП, маг. "Продукти"</t>
  </si>
  <si>
    <t>ХМ-007884</t>
  </si>
  <si>
    <t>Мандзюк О.Д. ПП, маг. "Пудлівці"</t>
  </si>
  <si>
    <t>ХМ-006602</t>
  </si>
  <si>
    <t>Язвінський О.В. ПП, маг. "Козачка"</t>
  </si>
  <si>
    <t>ХМ-006667</t>
  </si>
  <si>
    <t>Федорова О.С. ПП, маг. "Мрія"</t>
  </si>
  <si>
    <t>ХМ-005489</t>
  </si>
  <si>
    <t>ХМ-004466</t>
  </si>
  <si>
    <t>Водзянський В.І. ПП, маг. "Продукти"</t>
  </si>
  <si>
    <t>ХМ-005169</t>
  </si>
  <si>
    <t>Резнийчук В.В. ПП, маг. "Продукти"</t>
  </si>
  <si>
    <t>ХМ-003995</t>
  </si>
  <si>
    <t>Павловський Р.М. ПП, маг. "Радгоспний"</t>
  </si>
  <si>
    <t>ХМ-002614</t>
  </si>
  <si>
    <t>Мазур О.С. ПП, маг. "Океан"</t>
  </si>
  <si>
    <t>ХМ-003654</t>
  </si>
  <si>
    <t>Пухка О.В. ПП, маг. "Центральний"</t>
  </si>
  <si>
    <t>ХМ-008910</t>
  </si>
  <si>
    <t>Фрідріх С.І. ПП, маг. "Панич"</t>
  </si>
  <si>
    <t>ХМ-002990</t>
  </si>
  <si>
    <t>Когут О.Я. ПП, маг. "Зелений вагон"</t>
  </si>
  <si>
    <t>ХМ-008782</t>
  </si>
  <si>
    <t>ХМ-004095</t>
  </si>
  <si>
    <t>Гудзяк Н.Б. ПП, маг. "Продукти"</t>
  </si>
  <si>
    <t>ХМ-002999</t>
  </si>
  <si>
    <t>Мазуркевич А.І. ПП, маг. " КПУ"</t>
  </si>
  <si>
    <t>ХМ-008993</t>
  </si>
  <si>
    <t>Гончар І.М. ПП, маг. "КООП"</t>
  </si>
  <si>
    <t>р-н Деражнянский Район, с.Корычынци, ул.Ленина (0)</t>
  </si>
  <si>
    <t>Гончар Іванна Миколаївна</t>
  </si>
  <si>
    <t>Основной договор 4441 от 11.04.2012</t>
  </si>
  <si>
    <t>р-н Деражнянский Район, г.Деражня, пер.Привокзальный, д.7</t>
  </si>
  <si>
    <t>Бартко Галина Іванівна</t>
  </si>
  <si>
    <t>Основной договор 4455 от 20.04.2012</t>
  </si>
  <si>
    <t>ХМ-009019</t>
  </si>
  <si>
    <t>(Сез ТРТ) Дячук Ю.О. ПП, лоток</t>
  </si>
  <si>
    <t>р-н Летичевский Район, пгт.Летичев, ул.Шевченко, д.7</t>
  </si>
  <si>
    <t>Дячук Ю.О. ПП, лоток</t>
  </si>
  <si>
    <t>ХМ-008111</t>
  </si>
  <si>
    <t>Діжицька Г.Т. ПП. маг. "Абсолют"</t>
  </si>
  <si>
    <t>р-н Дунаевецкий Район, г.Дунаевцы, ул.Фрунзе, д.58/1</t>
  </si>
  <si>
    <t>Діжицька Галина Тимофіївна</t>
  </si>
  <si>
    <t>Основной договор 1514.1 от 11.04.2011</t>
  </si>
  <si>
    <t>ХМ-006003</t>
  </si>
  <si>
    <t>Рапацька Л.Д. ПП, маг. "Візит"</t>
  </si>
  <si>
    <t>ХМ-003660</t>
  </si>
  <si>
    <t>ХМ-008307</t>
  </si>
  <si>
    <t>Кузьміна Л.В. ПП, маг. "Вершковий рай"</t>
  </si>
  <si>
    <t>ХМ-006293</t>
  </si>
  <si>
    <t>Микуляк Л.В. ПП, маг. "Крамниця"</t>
  </si>
  <si>
    <t>р-н Хмельницкий Район, с.Бахматовцы (0)</t>
  </si>
  <si>
    <t>ХМ-008896</t>
  </si>
  <si>
    <t>Генчевська І.В. ПП, маг. "Лоток №1"</t>
  </si>
  <si>
    <t>ХМ-003625</t>
  </si>
  <si>
    <t>Лісецька З.В. ПП, маг. бар "Лілія"</t>
  </si>
  <si>
    <t>ХМ-003256</t>
  </si>
  <si>
    <t>Дмитріїв В.С. ПП, маг. "Пролісок"</t>
  </si>
  <si>
    <t>р-н Новоушицкий Район, с.Косиковцы (0)</t>
  </si>
  <si>
    <t>ХМ-008468</t>
  </si>
  <si>
    <t>Філіпова Т.П. ПП, маг."Шарм"</t>
  </si>
  <si>
    <t>ХМ-006676</t>
  </si>
  <si>
    <t>Боднар Н.Є. ПП, маг. "Довжок"</t>
  </si>
  <si>
    <t>ХМ-004162</t>
  </si>
  <si>
    <t>Думський Р.В. ПП, маг. "Продукти"</t>
  </si>
  <si>
    <t>р-н Чемеровецкий Район, с.Шидловцы (0)</t>
  </si>
  <si>
    <t>ХМ-001501</t>
  </si>
  <si>
    <t>Даутпаєва М.В. ПП, маг. "Серце лева"</t>
  </si>
  <si>
    <t>ХМ-003759</t>
  </si>
  <si>
    <t>Новіков В.О. ПП, маг. "Продукти"</t>
  </si>
  <si>
    <t>ХМ-007443</t>
  </si>
  <si>
    <t>Ларіна О.А. ПП, маг. "Хліб Поділля"</t>
  </si>
  <si>
    <t>ХМ-002820</t>
  </si>
  <si>
    <t>Валентієва Л.В. ПП, маг. "Продукти"</t>
  </si>
  <si>
    <t>ХМ-002819</t>
  </si>
  <si>
    <t>Лабусь Ю.А. ПП, маг. "Крамниця"</t>
  </si>
  <si>
    <t>ХМ-006392</t>
  </si>
  <si>
    <t>Боднар Б.Ф. ПП, маг. "Продукти"</t>
  </si>
  <si>
    <t>ХМ-006386</t>
  </si>
  <si>
    <t>Цуцман Я.В. ПП, маг. "Продукти"</t>
  </si>
  <si>
    <t>ХМ-003695</t>
  </si>
  <si>
    <t>Фурман Е.А. ПП, маг. "Клуб"</t>
  </si>
  <si>
    <t>ХМ-003690</t>
  </si>
  <si>
    <t>Макалюк В.В. ПП, маг. "Світанок"</t>
  </si>
  <si>
    <t>ХМ-008481</t>
  </si>
  <si>
    <t>Вознюк Е.М. ПП, маг. "На дому"</t>
  </si>
  <si>
    <t>ХМ-003277</t>
  </si>
  <si>
    <t>ХМ-006520</t>
  </si>
  <si>
    <t>Ейдельман О.С. ПП, маг. "Кулінарія"</t>
  </si>
  <si>
    <t>ХМ-002760</t>
  </si>
  <si>
    <t>Пілат Л.Г. ПП, маг. "Людмила"</t>
  </si>
  <si>
    <t>ХМ-005035</t>
  </si>
  <si>
    <t>СТ"Престиж-Томашівка", маг. "Продукти"</t>
  </si>
  <si>
    <t>ХМ-004518</t>
  </si>
  <si>
    <t>Чудінов І.В. ПП, маг. "Болік" на дому</t>
  </si>
  <si>
    <t>ХМ-005290</t>
  </si>
  <si>
    <t>Мрія ГТП, маг.</t>
  </si>
  <si>
    <t>р-н Чемеровецкий Район, с.Хропотова (0)</t>
  </si>
  <si>
    <t>ХМ-003836</t>
  </si>
  <si>
    <t>Борідко Р.В. ПП, маг. "Капличка"</t>
  </si>
  <si>
    <t>ХМ-003835</t>
  </si>
  <si>
    <t>Борідко Р.В. ПП, маг. "Ветеран"</t>
  </si>
  <si>
    <t>ХМ-001186</t>
  </si>
  <si>
    <t>Олексійчук О.М. ПП, маг. "У Кума"</t>
  </si>
  <si>
    <t>ХМ-008818</t>
  </si>
  <si>
    <t>Боднарук Т.М. ПП, маг. "Рукавичка"</t>
  </si>
  <si>
    <t>г.Каменец-Подольский, шоссе Хмельницкое, д.15/7</t>
  </si>
  <si>
    <t>Боднарчук Тамара Миколаївна</t>
  </si>
  <si>
    <t>Основной договор 1463.1 от 16.12.2010</t>
  </si>
  <si>
    <t>ХМ-003068</t>
  </si>
  <si>
    <t>Перун Л.М. ПП, маг. "Арктика"</t>
  </si>
  <si>
    <t>ХМ-002615</t>
  </si>
  <si>
    <t>Столаба І.І. ПП, маг. "Василина"</t>
  </si>
  <si>
    <t>Мазур О.С. ПП, маг. "Продовольчий"</t>
  </si>
  <si>
    <t>ХМ-010280</t>
  </si>
  <si>
    <t>Столаба Іван Іванович</t>
  </si>
  <si>
    <t>Основной договор 1360.1 от 31.05.2010 0:00:00</t>
  </si>
  <si>
    <t>ХМ-001806</t>
  </si>
  <si>
    <t>Камишлов В.В. ПП, маг. "Челентано"</t>
  </si>
  <si>
    <t>г.Славута, ул.Правды, д.3 (ринок)</t>
  </si>
  <si>
    <t>ХМ-003033</t>
  </si>
  <si>
    <t>Гончарук В.В. ПП, маг. "Продукти"</t>
  </si>
  <si>
    <t>ХМ-002834</t>
  </si>
  <si>
    <t>Натальський В.М. ПП, маг. "Гетьман №2"</t>
  </si>
  <si>
    <t>ХМ-003136</t>
  </si>
  <si>
    <t>Огневий С.В. ПП, маг. "Продукти"</t>
  </si>
  <si>
    <t>ХМ-002645</t>
  </si>
  <si>
    <t>Лайтер В.А. ПП, маг. "Крамниця"</t>
  </si>
  <si>
    <t>ХМ-008975</t>
  </si>
  <si>
    <t>Лавренчук С.П. ПП, маг. "Продукти"</t>
  </si>
  <si>
    <t>г.Нетишин, ул.Набережная, д.21</t>
  </si>
  <si>
    <t>Лавренчук Світлана Петрівна</t>
  </si>
  <si>
    <t>Основной договор 4409 от 04.04.2012</t>
  </si>
  <si>
    <t>ХМ-007398</t>
  </si>
  <si>
    <t>Гнатюк О.П. ПП, маг. "Лілія"</t>
  </si>
  <si>
    <t>ХМ-007551</t>
  </si>
  <si>
    <t>Котік Л.П. ПП, к-к</t>
  </si>
  <si>
    <t>р-н Староконстантиновский Район, с.Сахновцы (0)</t>
  </si>
  <si>
    <t>ХМ-000069</t>
  </si>
  <si>
    <t>Літвін Т.В. ПП, маг "Кристина"</t>
  </si>
  <si>
    <t>ХМ-008523</t>
  </si>
  <si>
    <t>Корчинський В.В. ПП, маг. "Хуторянські ковбаси"</t>
  </si>
  <si>
    <t>ХМ-002706</t>
  </si>
  <si>
    <t>Свірідова Л.Я. ПП, маг. "Кам`янчанка"</t>
  </si>
  <si>
    <t>ХМ-005047</t>
  </si>
  <si>
    <t>СТ"Імпульс-08", маг. "Шанс"</t>
  </si>
  <si>
    <t>р-н Новоушицкий Район, с.Ольховец (0)</t>
  </si>
  <si>
    <t>ХМ-003170</t>
  </si>
  <si>
    <t>Євдокімова Н.Г. ПП, маг. "Ксюша"</t>
  </si>
  <si>
    <t>ХМ-006151</t>
  </si>
  <si>
    <t>Гизимчук Н.О. ПП, маг. "Платан"</t>
  </si>
  <si>
    <t>р-н Изяславский Район, с.Каменка (0)</t>
  </si>
  <si>
    <t>ХМ-003512</t>
  </si>
  <si>
    <t>Левко В.І. ПП, маг. "Надія"</t>
  </si>
  <si>
    <t>ХМ-004448</t>
  </si>
  <si>
    <t>Тарнавська Т.В. ПП, маг. "Продукти"</t>
  </si>
  <si>
    <t>р-н Каменец-Подольский Район, с.Чабановка, д.6а (Центр)</t>
  </si>
  <si>
    <t>ХМ-002743</t>
  </si>
  <si>
    <t>ХМ-008348</t>
  </si>
  <si>
    <t>Федик Б.І. ПП, маг. "Меридіан"</t>
  </si>
  <si>
    <t>ХМ-005616</t>
  </si>
  <si>
    <t>Лукасевич Р.І. ПП, маг. "Раймонда"</t>
  </si>
  <si>
    <t>ХМ-002753</t>
  </si>
  <si>
    <t>Фортушняк Т.В. ПП, маг. "Продукти"</t>
  </si>
  <si>
    <t>ХМ-002778</t>
  </si>
  <si>
    <t>Маковська Г.М. ПП, вагон "Мрія"</t>
  </si>
  <si>
    <t>ХМ-007858</t>
  </si>
  <si>
    <t>Цвєткова А.М. ПП, маг. "Мрія 2"</t>
  </si>
  <si>
    <t>р-н Дунаевецкий Район, с.Зеленче, ул.Центральная, д.1а (ул. Шевченка)</t>
  </si>
  <si>
    <t>ХМ-006970</t>
  </si>
  <si>
    <t>Вдовин С.В. ПП, маг. "Продукти"</t>
  </si>
  <si>
    <t>р-н Волочисский Район, с.Завалийки, ул.Центральная, д.12</t>
  </si>
  <si>
    <t>ХМ-007337</t>
  </si>
  <si>
    <t>Чорний В.М. ПП, маг. "Вілен"</t>
  </si>
  <si>
    <t>ХМ-008168</t>
  </si>
  <si>
    <t>Палій Т.І. ПП, маг. "Оскар"</t>
  </si>
  <si>
    <t>ХМ-002578</t>
  </si>
  <si>
    <t>Мількевич О.В. ПП, маг. "Олімп"</t>
  </si>
  <si>
    <t>ХМ-003372</t>
  </si>
  <si>
    <t>Когунь Л.М. ПП, маг. "Остановка"</t>
  </si>
  <si>
    <t>ХМ-002939</t>
  </si>
  <si>
    <t>Лавська С.І. ПП, маг. "Продукти"</t>
  </si>
  <si>
    <t>р-н Каменец-Подольский Район, с.Крушановка (0)</t>
  </si>
  <si>
    <t>ХМ-009037</t>
  </si>
  <si>
    <t>Лиса Н.А. ПП, маг. "Злагода"</t>
  </si>
  <si>
    <t>р-н Хмельницкий Район, с.Олешин, ул.Подлесная, д.2/1</t>
  </si>
  <si>
    <t>Лиса Наталія Анатолівна</t>
  </si>
  <si>
    <t>Основной договор 4479 от 08.05.2012</t>
  </si>
  <si>
    <t>ХМ-009047</t>
  </si>
  <si>
    <t>Скрипнюк В.В. ПП, маг. "Влад"</t>
  </si>
  <si>
    <t>р-н Славутский Район, с.Улашановка, ул.Ульяновых, д.1</t>
  </si>
  <si>
    <t>Скрипнюк Володимир Васильович</t>
  </si>
  <si>
    <t>Основной договор 4492 от 11.05.2012</t>
  </si>
  <si>
    <t>ХМ-009049</t>
  </si>
  <si>
    <t>Поварчук Н.А. ПП, маг.</t>
  </si>
  <si>
    <t>р-н Славутский Район, с.Великий Правутин, ул.Лесная, д.1</t>
  </si>
  <si>
    <t>Поварчук Наталія Анатоліївна</t>
  </si>
  <si>
    <t>Основной договор 4495 от 11.05.2012</t>
  </si>
  <si>
    <t>ХМ-009054</t>
  </si>
  <si>
    <t>Войтюк Л.С. ПП, маг. "Бріз"</t>
  </si>
  <si>
    <t>г.Хмельницкий, просп Мира (св)</t>
  </si>
  <si>
    <t>Франчук Валентина Василівна</t>
  </si>
  <si>
    <t>Основной договор 4287 от 20.03.2015</t>
  </si>
  <si>
    <t>Франчук В.В. ПП, маг. "Бріз"</t>
  </si>
  <si>
    <t>ХМ-004527</t>
  </si>
  <si>
    <t>Гуменюк Л.В. ПП, маг. "Лілія" (вагончик)</t>
  </si>
  <si>
    <t>ХМ-004211</t>
  </si>
  <si>
    <t>Заболотна В.М. ПП, маг. бар "Зустріч"</t>
  </si>
  <si>
    <t>ХМ-004612</t>
  </si>
  <si>
    <t>Магдій М.Й. ПП, маг. "Людмила"</t>
  </si>
  <si>
    <t>ХМ-005680</t>
  </si>
  <si>
    <t>Супрун Г.Й. ПП, маг. "Продукти"</t>
  </si>
  <si>
    <t>ХМ-008157</t>
  </si>
  <si>
    <t>(КООП) Удріївецьке СТ, маг.</t>
  </si>
  <si>
    <t>р-н Дунаевецкий Район, с.Удриевцы, ул.Школьная, д.3в</t>
  </si>
  <si>
    <t>Удріївецьке СТ, маг.</t>
  </si>
  <si>
    <t>ХМ-002562</t>
  </si>
  <si>
    <t>Борщун С.В. ПП, маг. "Візит"</t>
  </si>
  <si>
    <t>ХМ-002772</t>
  </si>
  <si>
    <t>ХМ-002970</t>
  </si>
  <si>
    <t>Слободян Л.М. ПП, маг. "Перлина Поділля"</t>
  </si>
  <si>
    <t>ХМ-005776</t>
  </si>
  <si>
    <t>Шемчук Л.Г. ПП, маг. "Продукти"</t>
  </si>
  <si>
    <t>ХМ-003232</t>
  </si>
  <si>
    <t>Торговий дім ДП "Сузір`я"</t>
  </si>
  <si>
    <t>ХМ-006586</t>
  </si>
  <si>
    <t>Вус Ю.Ю. ПП, маг. "Продукти"</t>
  </si>
  <si>
    <t>ХМ-006650</t>
  </si>
  <si>
    <t>Ференц А.В. ПП, маг. "Продукти"</t>
  </si>
  <si>
    <t>ХМ-008710</t>
  </si>
  <si>
    <t>Адамчук Н.М. ПП, маг. "Продукти"</t>
  </si>
  <si>
    <t>р-н Дунаевецкий Район, пгт.Дунаевцы, пл.Привокзальная, д.2</t>
  </si>
  <si>
    <t>ХМ-003045</t>
  </si>
  <si>
    <t>Кузяк Т.В. ПП, маг. "Продукти"</t>
  </si>
  <si>
    <t>ХМ-008289</t>
  </si>
  <si>
    <t>Семенюк Л.М. ПП, маг. "Світанок"</t>
  </si>
  <si>
    <t>ХМ-002577</t>
  </si>
  <si>
    <t>Лалак Г.В. ПП, маг. "Євро-пиво"</t>
  </si>
  <si>
    <t>ХМ-004414</t>
  </si>
  <si>
    <t>Кшевжінська О.С. ПП, маг. "Крамниця"(біля пам`ятника)</t>
  </si>
  <si>
    <t>ХМ-004397</t>
  </si>
  <si>
    <t>Галущинський І.В. ПП, маг. "Продтовари"</t>
  </si>
  <si>
    <t>ХМ-002606</t>
  </si>
  <si>
    <t>Синиця А.В.ПП, маг. "Світанок"</t>
  </si>
  <si>
    <t>ХМ-003435</t>
  </si>
  <si>
    <t>Коваль В.В. ПП, к-к сірєньовий</t>
  </si>
  <si>
    <t>ХМ-004330</t>
  </si>
  <si>
    <t>Дейчук В.Й. ПП, маг. "Сільмаг"</t>
  </si>
  <si>
    <t>ХМ-003021</t>
  </si>
  <si>
    <t>Сірий В.Б. ПП, маг. "Продукти"</t>
  </si>
  <si>
    <t>ХМ-008772</t>
  </si>
  <si>
    <t>Андрощук В.А. ПП, маг. "Продукти"</t>
  </si>
  <si>
    <t>р-н Дунаевецкий Район, с.Терновая, ул.Красноармейская, д.37 (центр)</t>
  </si>
  <si>
    <t>Андрощук Василь Ананьєвич</t>
  </si>
  <si>
    <t>Основной договор 329.1 от 30.03.2011</t>
  </si>
  <si>
    <t>ХМ-005678</t>
  </si>
  <si>
    <t>Глушко Л.Г. ПП, маг."Продукти"</t>
  </si>
  <si>
    <t>ХМ-005093</t>
  </si>
  <si>
    <t>Яцентюк ПП, маг. Надія"</t>
  </si>
  <si>
    <t>ХМ-004124</t>
  </si>
  <si>
    <t>Бризіцька М.І. ПП, маг. "Ромашка"</t>
  </si>
  <si>
    <t>ХМ-007501</t>
  </si>
  <si>
    <t>Бордіян І.В. ПП, маг. "Олімп"</t>
  </si>
  <si>
    <t>ХМ-008283</t>
  </si>
  <si>
    <t>Кіракосян А.Ж. ПП, маг. на хаті</t>
  </si>
  <si>
    <t>ХМ-006548</t>
  </si>
  <si>
    <t>Акімова Л.В. ПП, маг. "Злагода"</t>
  </si>
  <si>
    <t>ХМ-000422</t>
  </si>
  <si>
    <t>Перчун В.М. ПП, маг. "Продукти"</t>
  </si>
  <si>
    <t>ХМ-008284</t>
  </si>
  <si>
    <t>Лагодюк Н.І. ПП, маг. на хаті</t>
  </si>
  <si>
    <t>р-н Дунаевецкий Район, с.Степок (0)</t>
  </si>
  <si>
    <t>Лагодюк Наталія Іванівна</t>
  </si>
  <si>
    <t>Основной договор 1553.1 от 29.06.2011</t>
  </si>
  <si>
    <t>ХМ-008997</t>
  </si>
  <si>
    <t>Валівоць А. ПП, к-к №125</t>
  </si>
  <si>
    <t>г.Хмельницкий, ул.Соборная (ринок)</t>
  </si>
  <si>
    <t>ХМ-002136</t>
  </si>
  <si>
    <t>Хоростоцьке КП СРСТ, маг. "Маркет"</t>
  </si>
  <si>
    <t>р-н Славутский Район, с.Аннополь (0)</t>
  </si>
  <si>
    <t>ХМ-007415</t>
  </si>
  <si>
    <t>Орловська Г.В. ПП, маг. "Продукти"</t>
  </si>
  <si>
    <t>ХМ-008980</t>
  </si>
  <si>
    <t>Блажієва Т.С. ПП, к-к "Андрійчик"</t>
  </si>
  <si>
    <t>г.Шепетовка, пер.Низовой, д.1а</t>
  </si>
  <si>
    <t>Блажієва Тетяна Степанівна</t>
  </si>
  <si>
    <t>Основной договор 4419 от 05.04.2012</t>
  </si>
  <si>
    <t>ХМ-003042</t>
  </si>
  <si>
    <t>ХМ-009051</t>
  </si>
  <si>
    <t>Хабовська Н.О. ПП, маг. "Наталі"</t>
  </si>
  <si>
    <t>р-н Дунаевецкий Район, с.Петровское, д.12 (вул. 70-річчя Жовтня)</t>
  </si>
  <si>
    <t>Хабовська Наталія Олександрівна</t>
  </si>
  <si>
    <t>Основной договор 1691.1 от 14.05.2012</t>
  </si>
  <si>
    <t>ХМ-003376</t>
  </si>
  <si>
    <t>Санаторій Україна, склад Санаторій "Україна"</t>
  </si>
  <si>
    <t>ХМ-008097</t>
  </si>
  <si>
    <t>Мартинюк І.М. ПП, маг. "Завітай"</t>
  </si>
  <si>
    <t>ХМ-009052</t>
  </si>
  <si>
    <t>Бевза В.В. ПП, к-к №78</t>
  </si>
  <si>
    <t>ХМ-004734</t>
  </si>
  <si>
    <t>ХМ-008294</t>
  </si>
  <si>
    <t>Поворознюк Т.В. ПП, маг. "Калина"</t>
  </si>
  <si>
    <t>ХМ-009078</t>
  </si>
  <si>
    <t>Сивун В.В. ПП, маг. "Калина"</t>
  </si>
  <si>
    <t>ХМ-009075</t>
  </si>
  <si>
    <t>Бойчук Н.І. ПП, маг. "Меркурій"</t>
  </si>
  <si>
    <t>г.Хмельницкий, шоссе Львовское (.)</t>
  </si>
  <si>
    <t>Бойчук Наталія Іванівна</t>
  </si>
  <si>
    <t>Основной договор 4655 от 15.11.2012</t>
  </si>
  <si>
    <t>ХМ-009066</t>
  </si>
  <si>
    <t>(КООП) Антонінський цукроробкооп СТ, маг.</t>
  </si>
  <si>
    <t>р-н Красиловский Район, с.Кременчуки, ул.Горького, д.10</t>
  </si>
  <si>
    <t>Антонінський цукроробкооп СТ, маг.</t>
  </si>
  <si>
    <t>ХМ-006666</t>
  </si>
  <si>
    <t>Гончарук Л.В. ПП, маг. "Продукти"</t>
  </si>
  <si>
    <t>ХМ-003994</t>
  </si>
  <si>
    <t>Павловсьський Р.М. ПП, маг. "Вагончик"</t>
  </si>
  <si>
    <t>ХМ-005867</t>
  </si>
  <si>
    <t>Устя СТ маг."Хвиля"</t>
  </si>
  <si>
    <t>ХМ-005649</t>
  </si>
  <si>
    <t>Степанівське ПСК, маг.</t>
  </si>
  <si>
    <t>г.Хмельницкий, ул.Расковой, д.60</t>
  </si>
  <si>
    <t>Карачун Олена Іванівна</t>
  </si>
  <si>
    <t>Основной договор 4442 от 12.04.2012</t>
  </si>
  <si>
    <t>ХМ-002866</t>
  </si>
  <si>
    <t>Равська О.В. ПП, маг. "Маркет"</t>
  </si>
  <si>
    <t>СТ "Антонінський цукроробкооп"</t>
  </si>
  <si>
    <t>Основной договор 4390 от 28.03.2012</t>
  </si>
  <si>
    <t>р-н Новоушицкий Район, с.Пилипы-Хребтиевские (0)</t>
  </si>
  <si>
    <t>р-н Славутский Район, с.Великий Правутин (0)</t>
  </si>
  <si>
    <t>ХМ-008946</t>
  </si>
  <si>
    <t>Будакова Л.М. ПП, маг. "Продукти"</t>
  </si>
  <si>
    <t>р-н Белогорский Район, с.Малая Боровица (0)</t>
  </si>
  <si>
    <t>Будакова Лариса Миколаївна</t>
  </si>
  <si>
    <t>Основной договор 4385 от 28.03.2012</t>
  </si>
  <si>
    <t>ХМ-008325</t>
  </si>
  <si>
    <t>Василевська Л.А. ПП, маг. "Планета"</t>
  </si>
  <si>
    <t>р-н Деражнянский Район, с.Корычынци (0)</t>
  </si>
  <si>
    <t>ХМ-007091</t>
  </si>
  <si>
    <t>Литвин Л.Т. ПП, маг. "Продукти"</t>
  </si>
  <si>
    <t>г.Хмельницкий, ул.Зеньковского Василия, д.-</t>
  </si>
  <si>
    <t>Шульжин Олександр Петрович</t>
  </si>
  <si>
    <t>Основной договор 4444 от 12.04.2012</t>
  </si>
  <si>
    <t>ХМ-002804</t>
  </si>
  <si>
    <t>ХМ-003998</t>
  </si>
  <si>
    <t>Придаймайло Ю.П. ПП, маг. "Сирватинський"</t>
  </si>
  <si>
    <t>ХМ-005028</t>
  </si>
  <si>
    <t>ХМ-006360</t>
  </si>
  <si>
    <t>Дем'янова Т.І. ПП, маг. "Продукти"</t>
  </si>
  <si>
    <t>ХМ-007886</t>
  </si>
  <si>
    <t>Мандзюк О.Д. ПП, маг. "Цівківці"</t>
  </si>
  <si>
    <t>р-н Новоушицкий Район, с.Цывковцы (0)</t>
  </si>
  <si>
    <t>ХМ-009046</t>
  </si>
  <si>
    <t>Дениско О.В. ПП, маг. "Продукти"</t>
  </si>
  <si>
    <t>р-н Полонский Район, с.Кохановка (0)</t>
  </si>
  <si>
    <t>Дениско Олександр Васильович</t>
  </si>
  <si>
    <t>Основной договор 4491 от 11.05.2012</t>
  </si>
  <si>
    <t>р-н Чемеровецкий Район, пгт.Чемеровцы, ул.Центральная, д.1</t>
  </si>
  <si>
    <t>Дубова Валентина Олександрівна</t>
  </si>
  <si>
    <t>Основной договор 1692.1 от 21.05.2012</t>
  </si>
  <si>
    <t>ХМ-004238</t>
  </si>
  <si>
    <t>Хіміч В.М. ПП, бар "Гостинний двір"</t>
  </si>
  <si>
    <t>ХМ-005785</t>
  </si>
  <si>
    <t>Водоспад СТ, маг. "Продукти"</t>
  </si>
  <si>
    <t>р-н Дунаевецкий Район, с.Морозов (0)</t>
  </si>
  <si>
    <t>Розгонюк К.М. ПП, маг. "Катерина"</t>
  </si>
  <si>
    <t>ХМ-010318</t>
  </si>
  <si>
    <t>СТ"Водоспад"</t>
  </si>
  <si>
    <t>Основной договор 1000.1 от 01.09.2014</t>
  </si>
  <si>
    <t>ХМ-006884</t>
  </si>
  <si>
    <t>р-н Деражнянский Район, пгт.Лозовое (0)</t>
  </si>
  <si>
    <t>р-н Новоушицкий Район, с.Глебов (1)</t>
  </si>
  <si>
    <t>Сивун Володимир Васильович</t>
  </si>
  <si>
    <t>Основной договор 1695.1 от 24.05.2012</t>
  </si>
  <si>
    <t>ХМ-005311</t>
  </si>
  <si>
    <t>Сокиринецьке ПСК, маг.</t>
  </si>
  <si>
    <t>ХМ-009080</t>
  </si>
  <si>
    <t>Наголюк Н.Б. ПП, маг. "Вікторія"</t>
  </si>
  <si>
    <t>р-н Белогорский Район, с.Великая Боровица, ул.Каштана, д.3</t>
  </si>
  <si>
    <t>Наголюк Ніна Борисівна</t>
  </si>
  <si>
    <t>Основной договор 3182 от 20.03.2009 0:00:00</t>
  </si>
  <si>
    <t>ХМ-004463</t>
  </si>
  <si>
    <t>Шевчук В.В. ПП, маг. "Продукти"</t>
  </si>
  <si>
    <t>ХМ-009076</t>
  </si>
  <si>
    <t>р-н Красиловский Район, с.Лесовая Волица (0)</t>
  </si>
  <si>
    <t>ХМ-005034</t>
  </si>
  <si>
    <t>СТ"Пудлівці", маг. "Продукти"</t>
  </si>
  <si>
    <t>ХМ-002521</t>
  </si>
  <si>
    <t>Адампільське КТРП, маг. "Продукти"</t>
  </si>
  <si>
    <t>ХМ-003841</t>
  </si>
  <si>
    <t>Нефедівці №1 СТ</t>
  </si>
  <si>
    <t>ХМ-005330</t>
  </si>
  <si>
    <t>Пукляки ПСК, маг. "Продукти"</t>
  </si>
  <si>
    <t>ХМ-009060</t>
  </si>
  <si>
    <t>Антонюк О.А ПП, маг. "Хуторок"</t>
  </si>
  <si>
    <t>р-н Красиловский Район, с.Юзино, ул.Шевченка, д.2</t>
  </si>
  <si>
    <t>ХМ-003034</t>
  </si>
  <si>
    <t>Кліщук Н.О. ПП, маг. "Продукти"</t>
  </si>
  <si>
    <t>ХМ-002944</t>
  </si>
  <si>
    <t>Ковтун Н.М. ПП, маг. "Продукти"</t>
  </si>
  <si>
    <t>ХМ-006636</t>
  </si>
  <si>
    <t>Головльов Г.М. ПП, маг. "Еллада"</t>
  </si>
  <si>
    <t>р-н Деражнянский Район, с.Шпычынци, ул.Шевченко, д.10</t>
  </si>
  <si>
    <t>Жежель Людмила Василівна</t>
  </si>
  <si>
    <t>Основной договор 4508 от 22.05.2012</t>
  </si>
  <si>
    <t>ХМ-009064</t>
  </si>
  <si>
    <t>Петреченко С.В. ПП, маг.</t>
  </si>
  <si>
    <t>р-н Ярмолинецкий Район, с.Скаржинцы (0)</t>
  </si>
  <si>
    <t>Петреченко Станіслав Володимирович</t>
  </si>
  <si>
    <t>Основной договор 4967 от 12.11.2013</t>
  </si>
  <si>
    <t>ХМ-002831</t>
  </si>
  <si>
    <t>Карвасінська С.А. ПП, маг. "Продукти"</t>
  </si>
  <si>
    <t>Резничук Інна Святославівна</t>
  </si>
  <si>
    <t>Основной договор 1694.1 от 24.05.2012</t>
  </si>
  <si>
    <t>ХМ-004946</t>
  </si>
  <si>
    <t>Шустівці СТ, маг. "Козацька застава"</t>
  </si>
  <si>
    <t>ХМ-002644</t>
  </si>
  <si>
    <t>Пастух Л.М. ПП, маг. "Продтовари"</t>
  </si>
  <si>
    <t>р-н Чемеровецкий Район, с.Чорная, д.7 (вул. Центральна)</t>
  </si>
  <si>
    <t>Михайлова Ніна Миколаївна</t>
  </si>
  <si>
    <t>Основной договор 458.1 от 02.01.2009 0:00:00</t>
  </si>
  <si>
    <t>ХМ-009072</t>
  </si>
  <si>
    <t>Овчарук Я.Д. ПП, маг. "Форнетті"</t>
  </si>
  <si>
    <t>р-н Дунаевецкий Район, г.Дунаевцы, ул.Краснопартизанская, д.29</t>
  </si>
  <si>
    <t>Овчарук Ярослав Дмитрович</t>
  </si>
  <si>
    <t>Основной договор 1693.1 от 22.05.2012</t>
  </si>
  <si>
    <t>ХМ-009070</t>
  </si>
  <si>
    <t>Ничипор В.В. ПП, маг. "Продукти"</t>
  </si>
  <si>
    <t>р-н Деражнянский Район, с.Гатная, д.11 (вул. Куйбишева, б. 11)</t>
  </si>
  <si>
    <t>ХМ-002540</t>
  </si>
  <si>
    <t>Нечитайло О.М. ПП, маг." 2*2"</t>
  </si>
  <si>
    <t>ХМ-008213</t>
  </si>
  <si>
    <t>ХМ-003745</t>
  </si>
  <si>
    <t>Михальський С.М. ПП, маг. "Алєся"</t>
  </si>
  <si>
    <t>р-н Дунаевецкий Район, с.Зеленче, ул.Центральная, д.57</t>
  </si>
  <si>
    <t>Михальський Сергій Михайлович</t>
  </si>
  <si>
    <t>Основной договор 1671.1 от 21.03.2012</t>
  </si>
  <si>
    <t>ХМ-002931</t>
  </si>
  <si>
    <t>Тиж Л.І. ПП, маг. "Надія"</t>
  </si>
  <si>
    <t>ХМ-008474</t>
  </si>
  <si>
    <t>Кадиївецьке СТ, маг. "Продукти"</t>
  </si>
  <si>
    <t>Квасовська В.М. ПП, маг. "Зоряний"</t>
  </si>
  <si>
    <t>р-н Белогорский Район, пгт.Белогорье, ул.Красноармейская, д.4</t>
  </si>
  <si>
    <t>Квасовська Валентина Михайлівна</t>
  </si>
  <si>
    <t>Основной договор 6008 от 20.05.2014</t>
  </si>
  <si>
    <t>ХМ-009055</t>
  </si>
  <si>
    <t>Панова С.О. ПП, маг. "Парус"</t>
  </si>
  <si>
    <t>р-н Шепетовский Район, с.Судилков, ул.Островского Николая, д.42</t>
  </si>
  <si>
    <t>Панова Світлана Олександрівна</t>
  </si>
  <si>
    <t>Основной договор 4498 от 14.05.2012</t>
  </si>
  <si>
    <t>ХМ-005892</t>
  </si>
  <si>
    <t>Шиманський Д.С. ПП, маг. "Кафе"</t>
  </si>
  <si>
    <t>ХМ-009084</t>
  </si>
  <si>
    <t>Багінська Л.М. ПП, маг. "Продукти"</t>
  </si>
  <si>
    <t>р-н Шепетовский Район, с.Траулин, ул.Ленина, д.18</t>
  </si>
  <si>
    <t>ХМ-006906</t>
  </si>
  <si>
    <t>Сосун С.М. ПП, маг. "Продукти"</t>
  </si>
  <si>
    <t>р-н Полонский Район, с.Котелянка (0)</t>
  </si>
  <si>
    <t>ХМ-009085</t>
  </si>
  <si>
    <t>Будний І.К. ПП, маг. "Продукти"</t>
  </si>
  <si>
    <t>г.Хмельницкий, шоссе Винницкое (зуп. "Автовокзал")</t>
  </si>
  <si>
    <t>Будний Іван Калинович</t>
  </si>
  <si>
    <t>Основной договор 4796 от 22.04.2013</t>
  </si>
  <si>
    <t>г.Хмельницкий, ул.Камьянецкая (университет)</t>
  </si>
  <si>
    <t>Брояк Олеся Вікторівна</t>
  </si>
  <si>
    <t>ХМ-001044</t>
  </si>
  <si>
    <t>Лісничук О.В. ПП, маг. "Торговий центр"</t>
  </si>
  <si>
    <t>ХМ-004220</t>
  </si>
  <si>
    <t>Степанишена ПП,маг "Продукти"</t>
  </si>
  <si>
    <t>ХМ-008457</t>
  </si>
  <si>
    <t>Ткачук І.А. ПП, маг. "Продукти"</t>
  </si>
  <si>
    <t>ХМ-001435</t>
  </si>
  <si>
    <t>Шеремета О.В. ПП, маг."Меркурій"</t>
  </si>
  <si>
    <t>р-н Деражнянский Район, г.Деражня (0)</t>
  </si>
  <si>
    <t>ХМ-007515</t>
  </si>
  <si>
    <t>Суховій Т.Г. ПП, маг. "Екстра плюс"</t>
  </si>
  <si>
    <t>г.Каменец-Подольский, ул.Гагарина, д.63</t>
  </si>
  <si>
    <t>ХМ-004077</t>
  </si>
  <si>
    <t>Ліфантьєва Л.А. ПП, маг. "На хаті"</t>
  </si>
  <si>
    <t>ХМ-002483</t>
  </si>
  <si>
    <t>Каленикова Н.А. ПП, маг. "Відпочинок"</t>
  </si>
  <si>
    <t>р-н Шепетовский Район, с.Плесна, ул.Шепетовская, д.52</t>
  </si>
  <si>
    <t>ХМ-004417</t>
  </si>
  <si>
    <t>Ксьоншкевич А.С. ПП, маг. на хаті</t>
  </si>
  <si>
    <t>г.Хмельницкий, ул.Майборского, д.13</t>
  </si>
  <si>
    <t>ХМ-004183</t>
  </si>
  <si>
    <t>Панчук О.І. ПП, к-к №153</t>
  </si>
  <si>
    <t>г.Каменец-Подольский, просп Грушевского (около стадиона)</t>
  </si>
  <si>
    <t>Сторожук Євгенія Анатоліївна</t>
  </si>
  <si>
    <t>Основной договор 16.1 от 11.05.2009 0:00:00</t>
  </si>
  <si>
    <t>ХМ-001035</t>
  </si>
  <si>
    <t>Гуменюк Н.В. ПП, відділ "Продукти"</t>
  </si>
  <si>
    <t>г.Хмельницкий, ул.Камьянецкая, д.3</t>
  </si>
  <si>
    <t>Гуменюк Наталія Олександрівна</t>
  </si>
  <si>
    <t>Основной договор 5173 от 22.10.2014</t>
  </si>
  <si>
    <t>Гуменюк Н.О. ПП, відділ "Продукти"</t>
  </si>
  <si>
    <t>ХМ-008579</t>
  </si>
  <si>
    <t>Цурак І.І. ПП, маг. "Принцип №11"</t>
  </si>
  <si>
    <t>г.Хмельницкий, ул.Кармелюка (0)</t>
  </si>
  <si>
    <t>Цурак Ігор Іванович</t>
  </si>
  <si>
    <t>Основной договор 4865 от 25.07.2013</t>
  </si>
  <si>
    <t>Сторожук Є.А. ПП, маг. "Деметра"</t>
  </si>
  <si>
    <t>ХМ-000566</t>
  </si>
  <si>
    <t>Слободян Л.Ю. ПП, маг. "Веснянка"</t>
  </si>
  <si>
    <t>ХМ-002756</t>
  </si>
  <si>
    <t>Лук`янова Г.Й. ПП, маг. "Крамниця Смотрич"</t>
  </si>
  <si>
    <t>ХМ-002687</t>
  </si>
  <si>
    <t>Чайка С.В. ПП, маг. "Дельфін"</t>
  </si>
  <si>
    <t>г.Каменец-Подольский, ул.Тимирязева, д.146</t>
  </si>
  <si>
    <t>ХМ-006648</t>
  </si>
  <si>
    <t>Главдаль Л.О. П, маг. "Злагода"</t>
  </si>
  <si>
    <t>ХМ-008145</t>
  </si>
  <si>
    <t>Акіньємі А.С. ПП, маг. "На Гонський"</t>
  </si>
  <si>
    <t>г.Каменец-Подольский, ул.Гунская, д.22</t>
  </si>
  <si>
    <t>ХМ-005638</t>
  </si>
  <si>
    <t>Мойсеєнко Т.М. ПП, маг. "Фараон"</t>
  </si>
  <si>
    <t>ХМ-000415</t>
  </si>
  <si>
    <t>Ганушкевич В.Ю. ПП, маг. "Фор-Маркет"</t>
  </si>
  <si>
    <t>ХМ-000803</t>
  </si>
  <si>
    <t>Кшановська О.В. ПП, маг. "Буковинка"</t>
  </si>
  <si>
    <t>ХМ-008043</t>
  </si>
  <si>
    <t>Кравчук Н.П. ПП, маг. "Султан"</t>
  </si>
  <si>
    <t>ХМ-006569</t>
  </si>
  <si>
    <t>Добер Ж.А. ПП, маг. "Берізка"</t>
  </si>
  <si>
    <t>ХМ-002957</t>
  </si>
  <si>
    <t>Рибак Л.В. ПП, маг. "Тано"</t>
  </si>
  <si>
    <t>ХМ-000478</t>
  </si>
  <si>
    <t>Равський В.Б. ПП, маг. "Абсолют"</t>
  </si>
  <si>
    <t>ХМ-005696</t>
  </si>
  <si>
    <t>Нестерук О.А. ПП, маг. "Юніон"</t>
  </si>
  <si>
    <t>ХМ-000497</t>
  </si>
  <si>
    <t>Деркач Л.В. ПП, маг. "Діана"</t>
  </si>
  <si>
    <t>ХМ-005753</t>
  </si>
  <si>
    <t>Олексійчук М.М. ПП, маг."Козак"</t>
  </si>
  <si>
    <t>ХМ-002870</t>
  </si>
  <si>
    <t>Гула С.В. ПП, маг. "Махіма"</t>
  </si>
  <si>
    <t>ХМ-000500</t>
  </si>
  <si>
    <t>Становська Ю.В. ПП. маг. "№64"</t>
  </si>
  <si>
    <t>ХМ-006021</t>
  </si>
  <si>
    <t>Тхожевська Л.А. ПП, маг. "Тутракан"</t>
  </si>
  <si>
    <t>г.Каменец-Подольский, ул.Шевченко, д.4</t>
  </si>
  <si>
    <t>ХМ-000309</t>
  </si>
  <si>
    <t>Польовий С.С. ПП, маг. "Олімп"</t>
  </si>
  <si>
    <t>ХМ-008116</t>
  </si>
  <si>
    <t>Аркуша О.В. ПП, маг. "Тарасівські ковбаси"</t>
  </si>
  <si>
    <t>ХМ-006525</t>
  </si>
  <si>
    <t>ХМ-002912</t>
  </si>
  <si>
    <t>Темінська С.М. ПП, маг. "Карен"</t>
  </si>
  <si>
    <t>ХМ-000305</t>
  </si>
  <si>
    <t>Рибак М.Д.ПП,маг "Струмок"</t>
  </si>
  <si>
    <t>ХМ-006930</t>
  </si>
  <si>
    <t>Шатровський В.М. ПП, маг. "Продукти"</t>
  </si>
  <si>
    <t>ХМ-006625</t>
  </si>
  <si>
    <t>Константінов В.П. ПП, маг. "Оріон"</t>
  </si>
  <si>
    <t>ХМ-003662</t>
  </si>
  <si>
    <t>Качковський О.Б. ПП, маг. "Салют"</t>
  </si>
  <si>
    <t>ХМ-003108</t>
  </si>
  <si>
    <t>Пічкур О.В. ПП, к-к "Пасаж"</t>
  </si>
  <si>
    <t>ХМ-005724</t>
  </si>
  <si>
    <t>Грецька Т.І. ПП, маг. "Ураїнський кристал"</t>
  </si>
  <si>
    <t>ХМ-003561</t>
  </si>
  <si>
    <t>Федоришина Л.І. ПП, маг. "АВС"</t>
  </si>
  <si>
    <t>ХМ-008687</t>
  </si>
  <si>
    <t>ХМ-004711</t>
  </si>
  <si>
    <t>Сотнікова Н.М. ПП, буфет міська лікарня (дитячого корпуса)</t>
  </si>
  <si>
    <t>ХМ-002885</t>
  </si>
  <si>
    <t>г.Каменец-Подольский, ул.Привокзальная, д.24</t>
  </si>
  <si>
    <t>ХМ-006382</t>
  </si>
  <si>
    <t>Куніцька А.С. ПП, маг. "Лань"</t>
  </si>
  <si>
    <t>ХМ-005287</t>
  </si>
  <si>
    <t>Хачатрян Е.Х. ПП, маг. "Анюта"</t>
  </si>
  <si>
    <t>г.Каменец-Подольский, ул.Короленко, д.28</t>
  </si>
  <si>
    <t>Хачатрян Едуард Хачикович</t>
  </si>
  <si>
    <t>Основной договор 1047.1 от 01.04.2009 0:00:00</t>
  </si>
  <si>
    <t>ХМ-005740</t>
  </si>
  <si>
    <t>Безвушко Н.А. ПП, маг. "Наталі"</t>
  </si>
  <si>
    <t>г.Каменец-Подольский, ул.Короленко, д.7</t>
  </si>
  <si>
    <t>Безвушко Наталія Анатоліївна</t>
  </si>
  <si>
    <t>Основной договор 1168.1 от 01.04.2009 0:00:00</t>
  </si>
  <si>
    <t>ХМ-006351</t>
  </si>
  <si>
    <t>Притуляк Я.Л. ПП, маг. "Продукти"</t>
  </si>
  <si>
    <t>ХМ-006631</t>
  </si>
  <si>
    <t>Зюлковська А.М. ПП, амг. "Даринка"</t>
  </si>
  <si>
    <t>г.Каменец-Подольский, ул.Лысенко, д.45</t>
  </si>
  <si>
    <t>Зюлковська Алла Михайлівна</t>
  </si>
  <si>
    <t>Основной договор 1338.1 от 06.05.2010 0:00:00</t>
  </si>
  <si>
    <t>ХМ-002971</t>
  </si>
  <si>
    <t>Слободян Л.М. ПП, маг. "Розмай"</t>
  </si>
  <si>
    <t>ХМ-004713</t>
  </si>
  <si>
    <t>Сотнікова Н.М. ПП, буфет Райлікарні</t>
  </si>
  <si>
    <t>ХМ-005658</t>
  </si>
  <si>
    <t>Дремляк І.О. ПП, маг. "Полуботкін"</t>
  </si>
  <si>
    <t>ХМ-002564</t>
  </si>
  <si>
    <t>Пшесмецька Г.В. ПП, маг. "Ратуша"</t>
  </si>
  <si>
    <t>ХМ-000811</t>
  </si>
  <si>
    <t>Кабанець В.А. ПП, маг. напроти індустріального технікуму</t>
  </si>
  <si>
    <t>ХМ-005164</t>
  </si>
  <si>
    <t>Панчук М.С. ПП, маг."Продукти"</t>
  </si>
  <si>
    <t>ХМ-000561</t>
  </si>
  <si>
    <t>Шевченко Н.В. ПП, маг. "Голд"</t>
  </si>
  <si>
    <t>ХМ-008686</t>
  </si>
  <si>
    <t>ХМ-005805</t>
  </si>
  <si>
    <t>Овчарук С.О. ПП, маг. "Продукти"</t>
  </si>
  <si>
    <t>ХМ-005762</t>
  </si>
  <si>
    <t>Шаєвський В.Г. ПП, маг."Ластівка"</t>
  </si>
  <si>
    <t>ХМ-007403</t>
  </si>
  <si>
    <t>Лещинська Г.І. ПП, к-к "Тано"</t>
  </si>
  <si>
    <t>ХМ-003289</t>
  </si>
  <si>
    <t>Белінська Л.М. ПП, маг."Берегиня"</t>
  </si>
  <si>
    <t>г.Каменец-Подольский, ул.Космонавтов, д.13</t>
  </si>
  <si>
    <t>ХМ-009001</t>
  </si>
  <si>
    <t>Сейдаметова О.М. ПП, маг. "Солодощі"</t>
  </si>
  <si>
    <t>г.Хмельницкий, ул.Волочиская (-)</t>
  </si>
  <si>
    <t>Сейдаметова Оксана Миколаївна</t>
  </si>
  <si>
    <t>Основной договор 4661 от 06.11.2012</t>
  </si>
  <si>
    <t>ХМ-000554</t>
  </si>
  <si>
    <t>Теплюк Р.Л. ПП, маг. "Європа-Т"</t>
  </si>
  <si>
    <t>ХМ-005226</t>
  </si>
  <si>
    <t>ХМ-004840</t>
  </si>
  <si>
    <t>Маковська Н.А. ПП, маг. "Деметра"</t>
  </si>
  <si>
    <t>ХМ-002963</t>
  </si>
  <si>
    <t>Кордашевська Н.Є. ПП, маг. "Смак"</t>
  </si>
  <si>
    <t>ХМ-000487</t>
  </si>
  <si>
    <t>ХМ-008478</t>
  </si>
  <si>
    <t>ХМ-007390</t>
  </si>
  <si>
    <t>Кравець С.І. ПП, маг. "Зоряний"</t>
  </si>
  <si>
    <t>ХМ-002869</t>
  </si>
  <si>
    <t>Мужило Ю.Є. ПП, маг. "Елада"</t>
  </si>
  <si>
    <t>ХМ-004396</t>
  </si>
  <si>
    <t>Співак Р.В. ПП, маг. "Продукти"</t>
  </si>
  <si>
    <t>Співак Руслан Володимирович</t>
  </si>
  <si>
    <t>Основной договор 797.1 от 20.05.2009 0:00:00</t>
  </si>
  <si>
    <t>ХМ-005528</t>
  </si>
  <si>
    <t>Курлук Л.О. ПП, маг.</t>
  </si>
  <si>
    <t>г.Каменец-Подольский, просп Грушевского, д.56</t>
  </si>
  <si>
    <t>ХМ-008310</t>
  </si>
  <si>
    <t>Палилюлька Є.С. ПП, маг. "Прометей"</t>
  </si>
  <si>
    <t>ХМ-009059</t>
  </si>
  <si>
    <t>Лісоводський А.П. ПП, маг. "Продукти"</t>
  </si>
  <si>
    <t>г.Хмельницкий, ул.Железняка, д.30/1</t>
  </si>
  <si>
    <t>ХМ-000145</t>
  </si>
  <si>
    <t>Тимцясь Т.В. ПП, маг. "Срібний дзвін"</t>
  </si>
  <si>
    <t>г.Каменец-Подольский, шоссе Хмельницкое, д.18а</t>
  </si>
  <si>
    <t>Тимцясь Таміла Володимирівна</t>
  </si>
  <si>
    <t>Основной договор 107 от 04.05.2009 0:00:00</t>
  </si>
  <si>
    <t>ХМ-002973</t>
  </si>
  <si>
    <t>Морган Н.Т. ПП, маг. "Продукти"</t>
  </si>
  <si>
    <t>г.Каменец-Подольский, ул.Чехова, д.43</t>
  </si>
  <si>
    <t>Морган Надія Тадеушівна</t>
  </si>
  <si>
    <t>Основной договор 114.1 от 13.05.2009 0:00:00</t>
  </si>
  <si>
    <t>ХМ-002985</t>
  </si>
  <si>
    <t>Коваль З.Р. ПП, маг. "Продукти"</t>
  </si>
  <si>
    <t>Гуцалюк Н.Г. ПП, маг."Хлібосол 14"</t>
  </si>
  <si>
    <t>г.Хмельницкий, ул.Городовикова, д.1/1</t>
  </si>
  <si>
    <t>Гуцалюк Наталія Георгіївна</t>
  </si>
  <si>
    <t>Основной договор 5186 от 12.11.2014</t>
  </si>
  <si>
    <t>ХМ-006523</t>
  </si>
  <si>
    <t>Товарянський П.М. ПП, маг. "Солодощі"</t>
  </si>
  <si>
    <t>ХМ-000843</t>
  </si>
  <si>
    <t>Дутко М.П. ПП, маг. "Добриня"</t>
  </si>
  <si>
    <t>ХМ-008088</t>
  </si>
  <si>
    <t>Моржак А.М. ПП, маг. "Сімейний"</t>
  </si>
  <si>
    <t>р-н Каменец-Подольский Район, с.Кульчиевцы (0)</t>
  </si>
  <si>
    <t>ХМ-001073</t>
  </si>
  <si>
    <t>Сірий Ю.В. ПП, маг. "У дяді Васі"</t>
  </si>
  <si>
    <t>ХМ-008816</t>
  </si>
  <si>
    <t>ХМ-003663</t>
  </si>
  <si>
    <t>Домбровський Е.І. ПП, маг."Апетіт"</t>
  </si>
  <si>
    <t>ХМ-002896</t>
  </si>
  <si>
    <t>Яковенчук О.Г. ПП, маг. "Союз"</t>
  </si>
  <si>
    <t>г.Каменец-Подольский, ул.Князей Кориатовичей, д.76а</t>
  </si>
  <si>
    <t>Яковенчук Оксана Григорівна</t>
  </si>
  <si>
    <t>Основной договор 27.1 от 24.02.2009 0:00:00</t>
  </si>
  <si>
    <t>ХМ-004120</t>
  </si>
  <si>
    <t>Сніцар М.К. ПП, маг. "Смак"</t>
  </si>
  <si>
    <t>ХМ-007895</t>
  </si>
  <si>
    <t>ХМ-003055</t>
  </si>
  <si>
    <t>Лиськов П.І. ПП, маг. " Оріон"</t>
  </si>
  <si>
    <t>ХМ-008366</t>
  </si>
  <si>
    <t>Шаркевич В.С. ПП, маг. "Продукти"</t>
  </si>
  <si>
    <t>ХМ-000852</t>
  </si>
  <si>
    <t>Гриценко К.Б. ПП, маг. "Студент"</t>
  </si>
  <si>
    <t>ХМ-000434</t>
  </si>
  <si>
    <t>Межлум'ян Н.Л.ПП,маг "Хороший"</t>
  </si>
  <si>
    <t>ХМ-000440</t>
  </si>
  <si>
    <t>Цісар І.І. ПП, маг. "Каштан"</t>
  </si>
  <si>
    <t>г.Каменец-Подольский, ул.Хмельницкая, д.30</t>
  </si>
  <si>
    <t>Цісар Іван Іванович</t>
  </si>
  <si>
    <t>Основной договор 305 от 24.12.2009 0:00:00</t>
  </si>
  <si>
    <t>ХМ-000428</t>
  </si>
  <si>
    <t>ХМ-002884</t>
  </si>
  <si>
    <t>ХМ-002674</t>
  </si>
  <si>
    <t>Харкава Л.М. ПП, маг. "Візит"</t>
  </si>
  <si>
    <t>ХМ-007610</t>
  </si>
  <si>
    <t>ХМ-002972</t>
  </si>
  <si>
    <t>Слободян Л.М. ПП, маг. "Сіріус"</t>
  </si>
  <si>
    <t>ХМ-002563</t>
  </si>
  <si>
    <t>Семендяк В.М. ПП, маг. "Еталон"</t>
  </si>
  <si>
    <t>ХМ-000134</t>
  </si>
  <si>
    <t>Осадчук А.І.ПП,маг "Імперія"</t>
  </si>
  <si>
    <t>г.Каменец-Подольский, пер.Смирнова, д.10</t>
  </si>
  <si>
    <t>Осадчук Анатолій Іванович</t>
  </si>
  <si>
    <t>Основной договор 99 от 15.01.2015</t>
  </si>
  <si>
    <t>ХМ-002969</t>
  </si>
  <si>
    <t>Сукач І.М. ПП, маг. "Фаворит"</t>
  </si>
  <si>
    <t>ХМ-004395</t>
  </si>
  <si>
    <t>Кучинська О.І. ПП, маг. "Продукти"</t>
  </si>
  <si>
    <t>г.Каменец-Подольский, ул.Пархоменко, д.4</t>
  </si>
  <si>
    <t>Кучинська Ольга Іванівна</t>
  </si>
  <si>
    <t>Основной договор 799.1 от 07.06.2010 0:00:00</t>
  </si>
  <si>
    <t>ХМ-006229</t>
  </si>
  <si>
    <t>Томаржевська М.В. ПП, маг. "Якобс"</t>
  </si>
  <si>
    <t>ХМ-005610</t>
  </si>
  <si>
    <t>Грабощук В.М. ПП, торговий центр "Престиж"</t>
  </si>
  <si>
    <t>г.Шепетовка, ул.Железнодорожная, д.81</t>
  </si>
  <si>
    <t>ХМ-002808</t>
  </si>
  <si>
    <t>Гнатовська А.О. ПП, маг. "Зоряний №1"</t>
  </si>
  <si>
    <t>ХМ-002793</t>
  </si>
  <si>
    <t>Воловик О.В. ПП, маг. "Шанс"</t>
  </si>
  <si>
    <t>ХМ-007391</t>
  </si>
  <si>
    <t>ХМ-000588</t>
  </si>
  <si>
    <t>Грабовська О.М. ПП, маг. "Добряна"</t>
  </si>
  <si>
    <t>ХМ-002650</t>
  </si>
  <si>
    <t>Сливко В.С. ПП, маг. "Гермес"</t>
  </si>
  <si>
    <t>ХМ-005648</t>
  </si>
  <si>
    <t>Чорна Г.В. ПП, маг. "Наш Край"</t>
  </si>
  <si>
    <t>ХМ-001196</t>
  </si>
  <si>
    <t>ХМ-001195</t>
  </si>
  <si>
    <t>р-н Чемеровецкий Район, пгт.Чемеровцы, ул.Центральная, д.17</t>
  </si>
  <si>
    <t>ХМ-002655</t>
  </si>
  <si>
    <t>Огороднік В.О. ПП, маг. " Оазис - 2"</t>
  </si>
  <si>
    <t>ХМ-008576</t>
  </si>
  <si>
    <t>Сіра О.В. ПП, маг. "Дари Поділля"</t>
  </si>
  <si>
    <t>г.Каменец-Подольский, ул.Пушкинская, д.33</t>
  </si>
  <si>
    <t>ХМ-007495</t>
  </si>
  <si>
    <t>Ілик Н.В. ПП, маг. "Тано2"</t>
  </si>
  <si>
    <t>ХМ-005694</t>
  </si>
  <si>
    <t>Сварник І.В. ПП, маг. "Мрія-2"</t>
  </si>
  <si>
    <t>ХМ-000526</t>
  </si>
  <si>
    <t>Тимчук О.Л. ПП, маг. "Гранд"</t>
  </si>
  <si>
    <t>г.Каменец-Подольский, ул.Красноармейская, д.4</t>
  </si>
  <si>
    <t>ХМ-007227</t>
  </si>
  <si>
    <t>Бідочка Ю.А. ПП, маг. "Центральний"</t>
  </si>
  <si>
    <t>г.Каменец-Подольский, ул.Соборная, д.19</t>
  </si>
  <si>
    <t>ХМ-000152</t>
  </si>
  <si>
    <t>Ряба Н.М. ПП, маг. "Делікатеси"</t>
  </si>
  <si>
    <t>ХМ-000534</t>
  </si>
  <si>
    <t>Сварник В.В.ПП,маг "Мрія"</t>
  </si>
  <si>
    <t>ХМ-005163</t>
  </si>
  <si>
    <t>ХМ-007982</t>
  </si>
  <si>
    <t>Бакшанська Л.А. ПП, маг. "Зорепад"</t>
  </si>
  <si>
    <t>г.Каменец-Подольский, ул.Франко Ивана, д.2а</t>
  </si>
  <si>
    <t>ХМ-002638</t>
  </si>
  <si>
    <t>Яковлева Г.Г. ПП, маг. "Вирінея"</t>
  </si>
  <si>
    <t>г.Каменец-Подольский, ул.Драй-Хмары, д.44</t>
  </si>
  <si>
    <t>ХМ-004766</t>
  </si>
  <si>
    <t>Аріадна "Магазин №34" ТзОВ</t>
  </si>
  <si>
    <t>ХМ-000409</t>
  </si>
  <si>
    <t>Войциховська О.І. ПП, маг. "Руслана"</t>
  </si>
  <si>
    <t>ХМ-008644</t>
  </si>
  <si>
    <t>Польські фільварки" ПП, маг. "Калина"</t>
  </si>
  <si>
    <t>ХМ-000307</t>
  </si>
  <si>
    <t>Лебедина О.М.ПП,маг "Продукти №26"</t>
  </si>
  <si>
    <t>ХМ-006597</t>
  </si>
  <si>
    <t>Степанишин В.О. ПП, маг. "Продукти"</t>
  </si>
  <si>
    <t>г.Каменец-Подольский, ул.Гагарина, д.73а</t>
  </si>
  <si>
    <t>Степанишин Віктор Олександрович</t>
  </si>
  <si>
    <t>Основной договор 1327.1 от 19.04.2010 0:00:00</t>
  </si>
  <si>
    <t>ХМ-002604</t>
  </si>
  <si>
    <t>Яворська О.М. ПП, маг. "Родина"</t>
  </si>
  <si>
    <t>ХМ-005636</t>
  </si>
  <si>
    <t>Лукашевич О.В. ПП, маг. "Росинка"</t>
  </si>
  <si>
    <t>ХМ-003097</t>
  </si>
  <si>
    <t>Делінда Л.В. ПП,  склад</t>
  </si>
  <si>
    <t>ХМ-001100</t>
  </si>
  <si>
    <t>Ковалець Л.І. ПП, гуртовий склад</t>
  </si>
  <si>
    <t>ХМ-004149</t>
  </si>
  <si>
    <t>Ткачук Ю.В. ПП, гуртовня</t>
  </si>
  <si>
    <t>ХМ-001969</t>
  </si>
  <si>
    <t>Мудрик Н.С. ПП, гуртовня</t>
  </si>
  <si>
    <t>Полонський Район, Полонне, вул. Українки Лесі, б. 119,</t>
  </si>
  <si>
    <t>ХМ-001011</t>
  </si>
  <si>
    <t>Коломієць Л.О. ПП, гуртовня</t>
  </si>
  <si>
    <t>ХМ-002694</t>
  </si>
  <si>
    <t>Надворняк О.М. ПП, гуртовня "Лідер"</t>
  </si>
  <si>
    <t>ХМ-003275</t>
  </si>
  <si>
    <t>Кіщак І.М. ПП, контейнер "№101"</t>
  </si>
  <si>
    <t>Шепетівка, вул. Привокзальна,</t>
  </si>
  <si>
    <t>ХМ-003605</t>
  </si>
  <si>
    <t>Ткачук Є.О. ПП, лоток</t>
  </si>
  <si>
    <t>ХМ-000768</t>
  </si>
  <si>
    <t>Солодкий В.О. ПП, к-к 253</t>
  </si>
  <si>
    <t>р-н Полонский Район, г.Полонное (0)</t>
  </si>
  <si>
    <t>ХМ-003143</t>
  </si>
  <si>
    <t>Матвієнко М.А. ПП, к-к</t>
  </si>
  <si>
    <t>ХМ-001271</t>
  </si>
  <si>
    <t>Цилінська В.І.ПП,"Зелений ринок"</t>
  </si>
  <si>
    <t>ХМ-008408</t>
  </si>
  <si>
    <t>Соловей Л.А. ПП, к-к № 175-175</t>
  </si>
  <si>
    <t>ХМ-007732</t>
  </si>
  <si>
    <t>Слободзян Р.І. ПП, місце №26 жовтий павільйон</t>
  </si>
  <si>
    <t>ХМ-007333</t>
  </si>
  <si>
    <t>Адамова А.В. ПП, к-к №11</t>
  </si>
  <si>
    <t>ХМ-007030</t>
  </si>
  <si>
    <t>Мельник Л. ПП, к-к №44</t>
  </si>
  <si>
    <t>ХМ-003377</t>
  </si>
  <si>
    <t>Санаторій Україна, маг.</t>
  </si>
  <si>
    <t>ХМ-004523</t>
  </si>
  <si>
    <t>Поділ.цемент ВАТ ДП, столова санаторія "Лісова пісня"</t>
  </si>
  <si>
    <t>ХМ-001219</t>
  </si>
  <si>
    <t>Марценюк Т.М. ПП, маг. "Свіжий хліб"</t>
  </si>
  <si>
    <t>Славута, вул. Газети Правди, б. 14,</t>
  </si>
  <si>
    <t>ХМ-002006</t>
  </si>
  <si>
    <t>Мичуда Н.В.ПП,"синій Вагончик"</t>
  </si>
  <si>
    <t>Нетішин, вул. Варшавська, б. 17,</t>
  </si>
  <si>
    <t>ХМ-001065</t>
  </si>
  <si>
    <t>Бабич М.І. ПП, маг."Хвилинка"</t>
  </si>
  <si>
    <t>ХМ-008243</t>
  </si>
  <si>
    <t>Колодчук В.І. ПП, маг. "Продукти"</t>
  </si>
  <si>
    <t>ХМ-009011</t>
  </si>
  <si>
    <t>Дикун Н.В. ПП, маг. "Олімп"</t>
  </si>
  <si>
    <t>ХМ-001527</t>
  </si>
  <si>
    <t>Козел В.П. ПП, маг. "Серпанок"</t>
  </si>
  <si>
    <t>р-н Шепетовский Район, с.Судилков, ул.Гагарина, д.7</t>
  </si>
  <si>
    <t>ХМ-003642</t>
  </si>
  <si>
    <t>Нагаєвська М. ПП, маг. на хаті</t>
  </si>
  <si>
    <t>ХМ-000883</t>
  </si>
  <si>
    <t>Терещук Н.Р.ПП, маг. "Свіжий хліб"</t>
  </si>
  <si>
    <t>ХМ-006383</t>
  </si>
  <si>
    <t>Семелюк М.П. ПП, склад</t>
  </si>
  <si>
    <t>Чемеровецька філія ДП ПАТ "Оболонь "Красилівське"</t>
  </si>
  <si>
    <t>р-н Чемеровецкий Район, пгт.Чемеровцы, ул.Мира, д.3</t>
  </si>
  <si>
    <t>Основной договор 2446.1 от 01.04.2015</t>
  </si>
  <si>
    <t>ХМ-009458</t>
  </si>
  <si>
    <t>(Сез ТРТ) Брусакова О.А. ПП, школа</t>
  </si>
  <si>
    <t>г.Шепетовка (ул. Школьная)</t>
  </si>
  <si>
    <t>Брусакова Оксана Анатоліївна</t>
  </si>
  <si>
    <t>Основной договор 4679 от 17.12.2012</t>
  </si>
  <si>
    <t>Брусакова О.А. ПП, школа</t>
  </si>
  <si>
    <t>ХМ-009459</t>
  </si>
  <si>
    <t>Духнєвич В.І. ПП, кафе "Ліон"</t>
  </si>
  <si>
    <t>р-н Летичевский Район, пгт.Летичев, ул.50-летия Октября (-)</t>
  </si>
  <si>
    <t>ХМ-009460</t>
  </si>
  <si>
    <t>Чегіль С.В. ПП, маг. "Продукти"</t>
  </si>
  <si>
    <t>г.Староконстантинов, ул.Грушевского, д.24, блок1 (навпроти маг. "Триотн", набережна)</t>
  </si>
  <si>
    <t>Чегіль Світлана Василівна</t>
  </si>
  <si>
    <t>Основной договор 4680 от 18.12.2012</t>
  </si>
  <si>
    <t>ХМ-009461</t>
  </si>
  <si>
    <t>(НКЗ) ДП "Славутське державне лісогосподарське підприємство"</t>
  </si>
  <si>
    <t>г.Славута, ул.Кузовкова, д.1</t>
  </si>
  <si>
    <t>ДП "Славутське державне лісогосподарське підприємство"</t>
  </si>
  <si>
    <t>ХМ-010220</t>
  </si>
  <si>
    <t>Шевчук Ю.В. ПП, маг. "Продтовари"</t>
  </si>
  <si>
    <t>р-н Виньковецкий Район, с.Пилипы-Александровские, ул.Гагарина, д.7 А</t>
  </si>
  <si>
    <t>Шевчук Юрій Володимирович</t>
  </si>
  <si>
    <t>Основной договор 6022 от 03.06.2014</t>
  </si>
  <si>
    <t>ХМ-010225</t>
  </si>
  <si>
    <t>Шевчук М.І. ПП, маг. "Росинка"</t>
  </si>
  <si>
    <t>р-н Каменец-Подольский Район, с.Жванец, д.46</t>
  </si>
  <si>
    <t>ХМ-010231</t>
  </si>
  <si>
    <t>Буднецький О.Є. ПП, к-к №24</t>
  </si>
  <si>
    <t>г.Хмельницкий, ул.Соборная, д.к-к24 (жовтий павільйон)</t>
  </si>
  <si>
    <t>ППО ПАТ "Укрсоцбанк"</t>
  </si>
  <si>
    <t>ХМ-010405</t>
  </si>
  <si>
    <t>(НКЗ) Кам'янець-Подільський районний центр Первинної медико-санітарної допомоги ППО КЗ</t>
  </si>
  <si>
    <t>р-н Каменец-Подольский Район, с.Жовтневое, ул.Матросова, д.30</t>
  </si>
  <si>
    <t>ППО комунального закладу "Кам'янець-Подільський районний центр Первинної медико-санітарної допомоги"</t>
  </si>
  <si>
    <t>Основной договор 1922.1 от 05.11.2014</t>
  </si>
  <si>
    <t>Кам'янець-Подільський районний центр Первинної медико-санітарної допомоги ППО КЗ</t>
  </si>
  <si>
    <t>ХМ-010406</t>
  </si>
  <si>
    <t>Лавренко В.С. ПП, маг. "Конвалія"</t>
  </si>
  <si>
    <t>г.Славута, ул.Лесная, д.29 А</t>
  </si>
  <si>
    <t>Лавренко Валентина Степанівна</t>
  </si>
  <si>
    <t>Основной договор 5178 от 06.11.2014</t>
  </si>
  <si>
    <t>ХМ-010407</t>
  </si>
  <si>
    <t>Кордонська Л.В. ПП, маг.</t>
  </si>
  <si>
    <t>г.Каменец-Подольский, ул.Свидницкого, д.1 А</t>
  </si>
  <si>
    <t>Кордонська Лариса Володимирівна</t>
  </si>
  <si>
    <t>Основной договор 5179 от 07.11.2014</t>
  </si>
  <si>
    <t>Карабіївське СТ, маг. "Продукти"</t>
  </si>
  <si>
    <t>ХМ-010409</t>
  </si>
  <si>
    <t>Мартинюк Л.В. ПП, маг. "Продукти"</t>
  </si>
  <si>
    <t>р-н Дунаевецкий Район, пгт.Дунаевцы, ул.Набережная, д.24</t>
  </si>
  <si>
    <t>Мартинюк Лариса Володимирівна</t>
  </si>
  <si>
    <t>Основной договор 1924.1 от 07.11.2014</t>
  </si>
  <si>
    <t>ХМ-010410</t>
  </si>
  <si>
    <t>Перерва Є.В. ПП, к-к №113</t>
  </si>
  <si>
    <t>г.Каменец-Подольский, просп Грушевского, д.25 (центральний ринок)</t>
  </si>
  <si>
    <t>Перерва Євген Валерійович</t>
  </si>
  <si>
    <t>Основной договор 1925.1 от 07.11.2014</t>
  </si>
  <si>
    <t>ХМ-010402</t>
  </si>
  <si>
    <t>Яровик С.Д. ПП, маг. "Продукти"</t>
  </si>
  <si>
    <t>р-н Деражнянский Район, пгт.Кайтановка, д.0</t>
  </si>
  <si>
    <t>ХМ-010403</t>
  </si>
  <si>
    <t>Бондар С.Д. ПП, кіоск</t>
  </si>
  <si>
    <t>г.Хмельницкий, ул.Трембовецкой, д.40</t>
  </si>
  <si>
    <t>ХМ-010404</t>
  </si>
  <si>
    <t>Когунь Л.М. ПП, лоток №1</t>
  </si>
  <si>
    <t>г.Каменец-Подольский, просп Грушевского (центральний ринок)</t>
  </si>
  <si>
    <t>Когунь Людмила Михайлівна</t>
  </si>
  <si>
    <t>Основной договор 437.1 от 30.10.2014</t>
  </si>
  <si>
    <t>ХМ-010411</t>
  </si>
  <si>
    <t>(НКЗ) Черкашина Л.С. ПП, ковбасня</t>
  </si>
  <si>
    <t>Черкашина Л.С. ПП, ковбасня</t>
  </si>
  <si>
    <t>ХМ-010412</t>
  </si>
  <si>
    <t>Каретнік Л.Є. ПП, к-к "Кондитерські вироби"</t>
  </si>
  <si>
    <t>г.Хмельницкий, ул.Чорновола Вячеслава, д.88</t>
  </si>
  <si>
    <t>Каретнік Лариса Євгенівна</t>
  </si>
  <si>
    <t>Основной договор 5180 от 10.11.2014</t>
  </si>
  <si>
    <t>ХМ-009579</t>
  </si>
  <si>
    <t>Самуйлик Л.С. ПП, маг. "Продукти"</t>
  </si>
  <si>
    <t>г.Хмельницкий, ул.Строителей, д.6</t>
  </si>
  <si>
    <t>Самуйлик Людмила Станіславівна</t>
  </si>
  <si>
    <t>Основной договор 4780 от 08.04.2013</t>
  </si>
  <si>
    <t>ХМ-009580</t>
  </si>
  <si>
    <t>Горна Г.Д. ПП, маг "Мілівці"</t>
  </si>
  <si>
    <t>р-н Каменец-Подольский Район, с.Милевцы, ул.60-летия СССР, д.3</t>
  </si>
  <si>
    <t>Горна Галина Дмитрівна</t>
  </si>
  <si>
    <t>Основной договор 1777.1 от 09.04.2013</t>
  </si>
  <si>
    <t>ХМ-009541</t>
  </si>
  <si>
    <t>Чорний О.П. ПП, маг. "Смак №1"</t>
  </si>
  <si>
    <t>р-н Чемеровецкий Район, пгт.Чемеровцы, ул.Коммунальная, д.3</t>
  </si>
  <si>
    <t>Чорний Олександр Павлович</t>
  </si>
  <si>
    <t>Основной договор 845 от 06.03.2014</t>
  </si>
  <si>
    <t>ХМ-009540</t>
  </si>
  <si>
    <t>Перун Л.М. ПП, маг. "Арктика 2"</t>
  </si>
  <si>
    <t>р-н Чемеровецкий Район, с.Белая, д.1</t>
  </si>
  <si>
    <t>Перун Людмила Миколаївна</t>
  </si>
  <si>
    <t>Основной договор 81.1 от 21.02.2013</t>
  </si>
  <si>
    <t>ХМ-009542</t>
  </si>
  <si>
    <t>Гладун В.А. ПП, маг. "Продукти"</t>
  </si>
  <si>
    <t>р-н Изяславский Район, г.Изяслав, ул.Грушевского, д.26</t>
  </si>
  <si>
    <t>Гладун Віктор Андрійович</t>
  </si>
  <si>
    <t>Основной договор 4766 от 21.02.2013</t>
  </si>
  <si>
    <t>ХМ-009324</t>
  </si>
  <si>
    <t>Нестеров А.А. ПП, маг. "Надія "2"</t>
  </si>
  <si>
    <t>р-н Хмельницкий Район, с.Ставчинцы, ул.Ленина, д.12</t>
  </si>
  <si>
    <t>ХМ-009326</t>
  </si>
  <si>
    <t>(КООП) Хмельницьке РайСТ СТ, ТПП</t>
  </si>
  <si>
    <t>р-н Хмельницкий Район, с.Климашовка (0)</t>
  </si>
  <si>
    <t>СТ "Хмельницьке РайСТ"</t>
  </si>
  <si>
    <t>Основной договор 4625 от 25.10.2012</t>
  </si>
  <si>
    <t>Хмельницьке РайСТ СТ, ТПП</t>
  </si>
  <si>
    <t>ХМ-009325</t>
  </si>
  <si>
    <t>р-н Хмельницкий Район, с.Пашковцы (0)</t>
  </si>
  <si>
    <t>ХМ-009524</t>
  </si>
  <si>
    <t>ОККО-Нафтопродукт ПП, АЗС №14</t>
  </si>
  <si>
    <t>г.Нетишин, ул.Энергетиков, д.14</t>
  </si>
  <si>
    <t>ПП "ОККО-Нафтопродукт"</t>
  </si>
  <si>
    <t>Основной договор 03/2013 от 31.01.2013</t>
  </si>
  <si>
    <t>ХМ-009523</t>
  </si>
  <si>
    <t>Константиновська А.І. ПП, маг "Проспект"</t>
  </si>
  <si>
    <t>г.Каменец-Подольский, просп Грушевского, д.64а</t>
  </si>
  <si>
    <t>Константиновська Алла Іванівна</t>
  </si>
  <si>
    <t>Основной договор 1660.1 от 03.07.2014</t>
  </si>
  <si>
    <t>ХМ-009670</t>
  </si>
  <si>
    <t>Волиньтабак ТОВ, маг. "Алкоголь-Тютюн"</t>
  </si>
  <si>
    <t>г.Хмельницкий, просп Мира, д.66</t>
  </si>
  <si>
    <t>ХМ-009671</t>
  </si>
  <si>
    <t>Продун О.М. ПП, к-к "Оля"</t>
  </si>
  <si>
    <t>г.Хмельницкий, ул.Довженко Александра (конечная ост.)</t>
  </si>
  <si>
    <t>ХМ-010273</t>
  </si>
  <si>
    <t>Смішна А.А. ПП, маг."Алюр"</t>
  </si>
  <si>
    <t>р-н Новоушицкий Район, пгт.Новая Ушица, ул.Украинская, д.34</t>
  </si>
  <si>
    <t>Смішна Альона Анатоліївна</t>
  </si>
  <si>
    <t>Основной договор 1901.1 от 23.07.2014</t>
  </si>
  <si>
    <t>ХМ-010276</t>
  </si>
  <si>
    <t>Коляско В.Л. ПП, к-к "Парасолька"</t>
  </si>
  <si>
    <t>р-н Дунаевецкий Район, пгт.Дунаевцы, д.0 (станція)</t>
  </si>
  <si>
    <t>ХМ-010277</t>
  </si>
  <si>
    <t>Ковальчук С.В. ПП, маг. "Настуся"</t>
  </si>
  <si>
    <t>г.Славута, ул.Заречная, д.7</t>
  </si>
  <si>
    <t>Ковальчук Сергій Вікторович</t>
  </si>
  <si>
    <t>Основной договор 5121 от 23.07.2014</t>
  </si>
  <si>
    <t>ХМ-010269</t>
  </si>
  <si>
    <t>Михиринецьке СТ</t>
  </si>
  <si>
    <t>р-н Теофипольский Район, с.Борщовка, ул.Центральная, д.6</t>
  </si>
  <si>
    <t>ХМ-010274</t>
  </si>
  <si>
    <t>Станкевич І.В. ПП, маг. "Продукти"</t>
  </si>
  <si>
    <t>р-н Хмельницкий Район, с.Малиничи, д.0 (0)</t>
  </si>
  <si>
    <t>Станкевич Інна В'ячеславівна</t>
  </si>
  <si>
    <t>Основной договор 3055 от 10.04.2013</t>
  </si>
  <si>
    <t>ХМ-010281</t>
  </si>
  <si>
    <t>Яренчак Д.В. ПП, маг. "Наш дім"</t>
  </si>
  <si>
    <t>р-н Хмельницкий Район, с.Малиничи, ул.Солнечная, д.2</t>
  </si>
  <si>
    <t>Яренчак Дмитро Вікторович</t>
  </si>
  <si>
    <t>Основной договор 5126 от 24.07.2014</t>
  </si>
  <si>
    <t>ХМ-010290</t>
  </si>
  <si>
    <t>ВОГ РІТЕЙЛ ТОВ, АЗС №19 Вінницька</t>
  </si>
  <si>
    <t>г.Хмельницкий, ул.Винницкая, д.2/2</t>
  </si>
  <si>
    <t>ТОВ "ВОГ РІТЕЙЛ"</t>
  </si>
  <si>
    <t>Основной договор 11-5012 от 01.12.2013</t>
  </si>
  <si>
    <t>ХМ-010292</t>
  </si>
  <si>
    <t>Мельничук Н.М. ПП, маг. "Міраж"</t>
  </si>
  <si>
    <t>р-н Ярмолинецкий Район, пгт.Ярмолинцы, ул.Железнодорожная, д.4</t>
  </si>
  <si>
    <t>Мельничук Надія Михайлівна</t>
  </si>
  <si>
    <t>Основной договор 202 от 21.07.2014</t>
  </si>
  <si>
    <t>Мельничук Н.М. ПП, маг. "Міраж - 2"</t>
  </si>
  <si>
    <t>ХМ-010289</t>
  </si>
  <si>
    <t>ВОГ РІТЕЙЛ ТОВ, АЗС №17 Чернівецьке кільце</t>
  </si>
  <si>
    <t>р-н Хмельницкий Район, с.Ружичанка, д.0 (Ружичанська сільрада, в смузі відводу автодороги Н03 Житомир-Чернівці, км 192+060)</t>
  </si>
  <si>
    <t>ХМ-010287</t>
  </si>
  <si>
    <t>(КООП) Райкоопринкторг КП, маг. "Продукти"</t>
  </si>
  <si>
    <t>р-н Староконстантиновский Район, с.Великие Мацевичи, д.0 (0)</t>
  </si>
  <si>
    <t>КП "Райкоопринкторг"</t>
  </si>
  <si>
    <t>Основной договор 2372 от 25.07.2014</t>
  </si>
  <si>
    <t>Райкоопринкторг КП, маг. "Продукти"</t>
  </si>
  <si>
    <t>ХМ-010288</t>
  </si>
  <si>
    <t>р-н Староконстантиновский Район, с.Кисели, д.0 (0)</t>
  </si>
  <si>
    <t>ХМ-010286</t>
  </si>
  <si>
    <t>р-н Староконстантиновский Район, с.Иршики, д.0 (0)</t>
  </si>
  <si>
    <t>ХМ-010284</t>
  </si>
  <si>
    <t>(КООП) Райкоопринкторг КП, маг. №7/1</t>
  </si>
  <si>
    <t>г.Староконстантинов, д.0 (Вокзал №2)</t>
  </si>
  <si>
    <t>Райкоопринкторг КП, маг. №7/1</t>
  </si>
  <si>
    <t>ХМ-010291</t>
  </si>
  <si>
    <t>(КООП) Жабинецьке СТ, маг.</t>
  </si>
  <si>
    <t>р-н Новоушицкий Район, с.Жабинцы, д.0 (0)</t>
  </si>
  <si>
    <t>Жабинецьке СТ, маг.</t>
  </si>
  <si>
    <t>ХМ-009940</t>
  </si>
  <si>
    <t>Експресс-продукт ТзОВ, маг. "Кошик"</t>
  </si>
  <si>
    <t>г.Хмельницкий, ул.Молодежная, д.6/2</t>
  </si>
  <si>
    <t>ТзОВ "Експресс-продукт"</t>
  </si>
  <si>
    <t>Основной договор 2996 от 02.02.2015</t>
  </si>
  <si>
    <t>ХМ-009787</t>
  </si>
  <si>
    <t>Качоровський Владислав Олегович</t>
  </si>
  <si>
    <t>Основной договор 4893 от 22.08.2013</t>
  </si>
  <si>
    <t>Качоровський В.О. ПП, маг. "Продукти"</t>
  </si>
  <si>
    <t>ХМ-009720</t>
  </si>
  <si>
    <t>Сторож Р.Л. ПП, маг. "Продукти"</t>
  </si>
  <si>
    <t>р-н Дунаевецкий Район, г.Дунаевцы, ул.Шевченко, д.144</t>
  </si>
  <si>
    <t>Сторож Раїса Леонідівна</t>
  </si>
  <si>
    <t>Основной договор 1809.1 от 08.07.2013</t>
  </si>
  <si>
    <t>ХМ-009721</t>
  </si>
  <si>
    <t>Войтюк О.Б. ПП, к-к</t>
  </si>
  <si>
    <t>Войтюк Олександр Борисович</t>
  </si>
  <si>
    <t>Основной договор 1810.1 от 08.07.2013</t>
  </si>
  <si>
    <t>ХМ-009581</t>
  </si>
  <si>
    <t>Бойко Н.І. ПП, маг. "Щедрий кошик"</t>
  </si>
  <si>
    <t>р-н Хмельницкий Район, с.Пархомовцы, ул.Садовая, д.2а</t>
  </si>
  <si>
    <t>Бойко Надія Іванівна</t>
  </si>
  <si>
    <t>Основной договор 307 от 03.02.2009 0:00:00</t>
  </si>
  <si>
    <t>ХМ-009582</t>
  </si>
  <si>
    <t>Дробіна О.К. ПП, маг. "Продукти"</t>
  </si>
  <si>
    <t>р-н Чемеровецкий Район, с.Гусятин, ул.Советская, д.75</t>
  </si>
  <si>
    <t>Дробіна Олена Кімівна</t>
  </si>
  <si>
    <t>Основной договор 1779.1 от 10.04.2013</t>
  </si>
  <si>
    <t>ХМ-009583</t>
  </si>
  <si>
    <t>Мельничук Н.В. ПП, маг.-кафе</t>
  </si>
  <si>
    <t>р-н Изяславский Район, с.Радошевка (0)</t>
  </si>
  <si>
    <t>Мельничук Надія Володимирівна</t>
  </si>
  <si>
    <t>Основной договор 4782 от 11.04.2013</t>
  </si>
  <si>
    <t>ХМ-010785</t>
  </si>
  <si>
    <t>Рішко Р.Я. ПП, маг. "Гуртовня"</t>
  </si>
  <si>
    <t>г.Славута, ул.Садовая, д.5</t>
  </si>
  <si>
    <t>Рішко Руслан Ярославович</t>
  </si>
  <si>
    <t>Основной договор 5434 от 21.09.2015</t>
  </si>
  <si>
    <t>ХМ-009639</t>
  </si>
  <si>
    <t>Возна Г.В. ПП, маг. "Продукти"</t>
  </si>
  <si>
    <t>р-н Полонский Район, с.Крачановка, д.1 (ул. победы)</t>
  </si>
  <si>
    <t>ХМ-009640</t>
  </si>
  <si>
    <t>Маланчук В.В. ПП, маг. "Продукти"</t>
  </si>
  <si>
    <t>г.Хмельницкий, ул.Чорновола Вячеслава, д.176/1</t>
  </si>
  <si>
    <t>Маланчук Валерій Володимирович</t>
  </si>
  <si>
    <t>Основной договор 4817 от 20.05.2013</t>
  </si>
  <si>
    <t>ХМ-009687</t>
  </si>
  <si>
    <t>Мельничук Л.А. ПП, маг. "Продукти"</t>
  </si>
  <si>
    <t>р-н Городокский Район, с.Пильный Алексинец, ул.Центральная (вагончик біля зупинки)</t>
  </si>
  <si>
    <t>ХМ-009686</t>
  </si>
  <si>
    <t>Мандзюк Б.С. ПП, маг. "Бесіда"</t>
  </si>
  <si>
    <t>р-н Каменец-Подольский Район, с.Голосков, ул.Октябрьская, д.6 а</t>
  </si>
  <si>
    <t>Мандзюк Броніслава Станіславівна</t>
  </si>
  <si>
    <t>Основной договор 1796.1 от 11.06.2013</t>
  </si>
  <si>
    <t>ХМ-009550</t>
  </si>
  <si>
    <t>г.Каменец-Подольский, ул.Матросова, д.15 (Районна лікарня)</t>
  </si>
  <si>
    <t>ХМ-009391</t>
  </si>
  <si>
    <t>Козік Т.П. ПП, маг. "Продукти"</t>
  </si>
  <si>
    <t>р-н Старосинявский Район, с.Щербани, д.3 (маг. в хаті, Центральна 3)</t>
  </si>
  <si>
    <t>ХМ-009392</t>
  </si>
  <si>
    <t>(НКЗ) КВП монтажне управління №13 "Електропівденьзахідномонтаж"</t>
  </si>
  <si>
    <t>г.Нетишин, ул.Строителей, д.3/10</t>
  </si>
  <si>
    <t>КВП монтажне управління №13 "Електропівденьзахідномонтаж"</t>
  </si>
  <si>
    <t>ХМ-009396</t>
  </si>
  <si>
    <t>Сохрякова В.В. ПП, маг. "Солодощі"</t>
  </si>
  <si>
    <t>г.Каменец-Подольский, ул.Дружбы Народов (біля ринку "Вікторія")</t>
  </si>
  <si>
    <t>ХМ-009633</t>
  </si>
  <si>
    <t>Грубій Л.М. ПП, маг. "Ласлава 2"</t>
  </si>
  <si>
    <t>р-н Дунаевецкий Район, г.Дунаевцы, ул.Шевченко, д.59/3</t>
  </si>
  <si>
    <t>Муц Юлія Олександрівна</t>
  </si>
  <si>
    <t>Основной договор 2000.1 от 27.07.2015</t>
  </si>
  <si>
    <t>Муц Ю.О. ПП, маг. "Ласлава 2"</t>
  </si>
  <si>
    <t>ХМ-009634</t>
  </si>
  <si>
    <t>Базан О.Б. ПП, к-к</t>
  </si>
  <si>
    <t>р-н Славутский Район, с.Аннополь, ул.Одуха, д.7</t>
  </si>
  <si>
    <t>Базан Олена Борисівна</t>
  </si>
  <si>
    <t>Основной договор 4813 от 14.05.2013</t>
  </si>
  <si>
    <t>ХМ-009745</t>
  </si>
  <si>
    <t>Логін В.В. ПП, к-к "Товтри"</t>
  </si>
  <si>
    <t>ХМ-009746</t>
  </si>
  <si>
    <t>Проскура Д.В. ПП, маг. "Хуторок"</t>
  </si>
  <si>
    <t>р-н Чемеровецкий Район, с.Ямпольчик, д.159 а</t>
  </si>
  <si>
    <t>Проскура Денис Валерійович</t>
  </si>
  <si>
    <t>Основной договор 1820.1 от 25.07.2013</t>
  </si>
  <si>
    <t>ХМ-009521</t>
  </si>
  <si>
    <t>ОККО-Нафтопродукт ПП, АЗС №63</t>
  </si>
  <si>
    <t>г.Хмельницкий, ул.Красовского, д.51</t>
  </si>
  <si>
    <t>Основной договор 205/3931 от 01.01.2011</t>
  </si>
  <si>
    <t>ХМ-009513</t>
  </si>
  <si>
    <t>(КООП) Тимківське СТ</t>
  </si>
  <si>
    <t>р-н Новоушицкий Район, с.Тимков, ул.Центральная, д.2а</t>
  </si>
  <si>
    <t>СТ "Тимківське"</t>
  </si>
  <si>
    <t>Основной договор 1758.1 от 30.01.2013</t>
  </si>
  <si>
    <t>Тимківське СТ</t>
  </si>
  <si>
    <t>ХМ-009518</t>
  </si>
  <si>
    <t>Голованчук Л.В. ПП, к-к</t>
  </si>
  <si>
    <t>ХМ-009546</t>
  </si>
  <si>
    <t>Ткач А.М. ПП, маг. "Харчо"</t>
  </si>
  <si>
    <t>г.Хмельницкий, ул.Заречанская, д.8/4</t>
  </si>
  <si>
    <t>Ткач Алла Миколаївна</t>
  </si>
  <si>
    <t>Основной договор 4737 от 26.02.2013</t>
  </si>
  <si>
    <t>ХМ-010056</t>
  </si>
  <si>
    <t>Підкова К.М. ПП, маг. "Хвилинка"</t>
  </si>
  <si>
    <t>г.Хмельницкий, шоссе Староконстантиновское (0)</t>
  </si>
  <si>
    <t>Підкова Катерина Миколаївна</t>
  </si>
  <si>
    <t>Основной договор 5045 от 05.02.2014</t>
  </si>
  <si>
    <t>ХМ-010065</t>
  </si>
  <si>
    <t>Космина С.І. ПП, маг. "Продукти"</t>
  </si>
  <si>
    <t>г.Шепетовка, ул.Маркса Карла, д.63 А</t>
  </si>
  <si>
    <t>Космина Сергій Іванович</t>
  </si>
  <si>
    <t>Основной договор 5048 от 11.02.2014</t>
  </si>
  <si>
    <t>ХМ-010066</t>
  </si>
  <si>
    <t>Макарова Т. ПП, к-к</t>
  </si>
  <si>
    <t>г.Хмельницкий, ул.Гарнизонная (біля Вопака)</t>
  </si>
  <si>
    <t>Макарова Олена Володимирівна</t>
  </si>
  <si>
    <t>Основной договор 5149 от 29.09.2014</t>
  </si>
  <si>
    <t>Макарова О.В. ПП, к-к "Кондвироби"</t>
  </si>
  <si>
    <t>ХМ-010087</t>
  </si>
  <si>
    <t>Намок Л.І. ПП, маг. "Кіоск"</t>
  </si>
  <si>
    <t>г.Каменец-Подольский, ул.Мира (0)</t>
  </si>
  <si>
    <t>Намок Людмила Іванвна</t>
  </si>
  <si>
    <t>Основной договор 1872.1 от 25.02.2014</t>
  </si>
  <si>
    <t>ХМ-010477</t>
  </si>
  <si>
    <t>(НКЗ) Профспілка ППО викладачів та співробітників КПК харчової промисловості НУХТ "Харчовик"</t>
  </si>
  <si>
    <t>Профспілка ППО студентів Кам'янець-Подільського коледжу харчової промисловості НУХТ</t>
  </si>
  <si>
    <t>Основной договор 1947.1 от 03.12.2014</t>
  </si>
  <si>
    <t>ХМ-010067</t>
  </si>
  <si>
    <t>Профспілка ППО викладачів та співробітників Камянець-Подільського коледжу харчової промисловості НУХТ місцевої профспілкової організації "Харчовик"</t>
  </si>
  <si>
    <t>Основной договор 1868.1 от 03.12.2014</t>
  </si>
  <si>
    <t>Профспілка ППО викладачів та співробітників КПК харчової промисловості НУХТ "Харчовик"</t>
  </si>
  <si>
    <t>ХМ-010082</t>
  </si>
  <si>
    <t>Слободанюк В.І. ПП, маг. "Юлія"</t>
  </si>
  <si>
    <t>г.Хмельницкий, ул.Молодежная, д.4-А</t>
  </si>
  <si>
    <t>Слободанюк Валентин Іванович</t>
  </si>
  <si>
    <t>Основной договор 5052 от 16.02.2014</t>
  </si>
  <si>
    <t>ХМ-010074</t>
  </si>
  <si>
    <t>Хмелюк І.В. ПП, маг. "М'ясничок"</t>
  </si>
  <si>
    <t>г.Хмельницкий, ул.Чорновола Вячеслава, д.56</t>
  </si>
  <si>
    <t>Хмелюк Інна Вікторівна</t>
  </si>
  <si>
    <t>Основной договор 4997 от 16.12.2013</t>
  </si>
  <si>
    <t>ХМ-010076</t>
  </si>
  <si>
    <t>Хмелюк І.В. ПП,маг. "М'ясничок"</t>
  </si>
  <si>
    <t>г.Хмельницкий, ул.Нижняя Береговая, д.41</t>
  </si>
  <si>
    <t>ХМ-010081</t>
  </si>
  <si>
    <t>Храбуст І.І. ПП, маг. "Фігура"</t>
  </si>
  <si>
    <t>р-н Каменец-Подольский Район, с.Негин, ул.Садовая, д.26</t>
  </si>
  <si>
    <t>ХМ-010094</t>
  </si>
  <si>
    <t>Кузь В.В. ПП, маг. "Філін"</t>
  </si>
  <si>
    <t>р-н Городокский Район, пгт.Сатанов, ул.Ленина, д.1</t>
  </si>
  <si>
    <t>Кузь Василь Васильович</t>
  </si>
  <si>
    <t>Основной договор 3008 від 10.03.2014 р.</t>
  </si>
  <si>
    <t>ХМ-010093</t>
  </si>
  <si>
    <t>Габуза О.М. ПП, маг. "Автограф"</t>
  </si>
  <si>
    <t>г.Славута, ул.Соборности, д.24/6</t>
  </si>
  <si>
    <t>Габуза Василь Васильович</t>
  </si>
  <si>
    <t>Основной договор 5380 от 07.05.2015</t>
  </si>
  <si>
    <t>Габуза В.В. ПП, маг. "Автограф"</t>
  </si>
  <si>
    <t>ХМ-010092</t>
  </si>
  <si>
    <t>Масловський В.А. ПП, маг. "Продукти"</t>
  </si>
  <si>
    <t>г.Хмельницкий, ул.Пилотская, д.24 (поворот на Книжківці)</t>
  </si>
  <si>
    <t>Масловський Валентин Анатолійович</t>
  </si>
  <si>
    <t>Основной договор 5071 от 07.04.2014</t>
  </si>
  <si>
    <t>ХМ-010096</t>
  </si>
  <si>
    <t>Сандурська Д.О. ПП, маг. "Ассоль"</t>
  </si>
  <si>
    <t>р-н Волочисский Район, с.Холодец, д.17</t>
  </si>
  <si>
    <t>Сандурська Діна Олегівна</t>
  </si>
  <si>
    <t>Основной договор 5067 от 24.03.2014</t>
  </si>
  <si>
    <t>ХМ-010095</t>
  </si>
  <si>
    <t>Міщенкова Н.П. ПП, маг. "Надія"</t>
  </si>
  <si>
    <t>Міщенкова Надія Петрівна</t>
  </si>
  <si>
    <t>Основной договор 1876.1 от 11.03.2014</t>
  </si>
  <si>
    <t>ХМ-010341</t>
  </si>
  <si>
    <t>Дука І.А. ПП, маг. "Продукти №2"</t>
  </si>
  <si>
    <t>р-н Волочисский Район, г.Волочиск, ул.Славы, д.6</t>
  </si>
  <si>
    <t>ХМ-010321</t>
  </si>
  <si>
    <t>Бортняк С.Г. ПП, маг. "Універмаг"</t>
  </si>
  <si>
    <t>р-н Чемеровецкий Район, пгт.Чемеровцы, ул.Центральная, д.26</t>
  </si>
  <si>
    <t>ХМ-010323</t>
  </si>
  <si>
    <t>Гончарук Н.В. ПП, маг. "Економ"</t>
  </si>
  <si>
    <t>р-н Полонский Район, с.Буртын, ул.Победы, д.12</t>
  </si>
  <si>
    <t>Гончарук Наталія Вікторівна</t>
  </si>
  <si>
    <t>Основной договор 5142 от 02.09.2014</t>
  </si>
  <si>
    <t>ХМ-010324</t>
  </si>
  <si>
    <t>Бриндак О.П. ПП, ТМ "Твоя кава" маг. "Шарлотта"</t>
  </si>
  <si>
    <t>г.Хмельницкий, ул.Проскуровская, д.42 (маг. "Шарлотта")</t>
  </si>
  <si>
    <t>Бриндак Олена Павлівна</t>
  </si>
  <si>
    <t>Основной договор 5143 от 01.09.2014</t>
  </si>
  <si>
    <t>ХМ-010330</t>
  </si>
  <si>
    <t>Бриндак О.П. ПП, ТМ "Твоя кава" маг. "Фуршет"</t>
  </si>
  <si>
    <t>г.Хмельницкий, ул.Камьянецкая, д.122</t>
  </si>
  <si>
    <t>ХМ-010331</t>
  </si>
  <si>
    <t>Бриндак О.П. ПП, ТМ "Твоя кава" маг. "ЦУМ"</t>
  </si>
  <si>
    <t>г.Хмельницкий, ул.Проскуровская, д.50</t>
  </si>
  <si>
    <t>ХМ-010333</t>
  </si>
  <si>
    <t>Бриндак О.П. ПП, ТМ "Твоя кава" МАУП</t>
  </si>
  <si>
    <t>г.Хмельницкий, просп Мира, д.101 А</t>
  </si>
  <si>
    <t>ХМ-010328</t>
  </si>
  <si>
    <t>Бриндак О.П. ПП, ТМ "Твоя кава" ЦНТІ</t>
  </si>
  <si>
    <t>г.Хмельницкий, ул.Свободы, д.36</t>
  </si>
  <si>
    <t>ХМ-010334</t>
  </si>
  <si>
    <t>Бриндак О.П. ПП, ТМ "Твоя кава" маг. "Дана"</t>
  </si>
  <si>
    <t>г.Хмельницкий, ул.Мирного Панаса, д.28/3</t>
  </si>
  <si>
    <t>ХМ-010327</t>
  </si>
  <si>
    <t>Бриндак О.П. ПП, ТМ "Твоя кава" маг. "Офіс Центр"</t>
  </si>
  <si>
    <t>г.Хмельницкий, ул.Подольская, д.93</t>
  </si>
  <si>
    <t>ХМ-010336</t>
  </si>
  <si>
    <t>Бриндак О.П. ПП, ТМ "Твоя кава" маг. "Насолода"</t>
  </si>
  <si>
    <t>г.Хмельницкий, ул.Заречанская, д.0</t>
  </si>
  <si>
    <t>ХМ-010335</t>
  </si>
  <si>
    <t>Бриндак О.П. ПП, ТМ "Твоя кава" маг. "Планета"</t>
  </si>
  <si>
    <t>г.Хмельницкий, пер.Садовый, д.5</t>
  </si>
  <si>
    <t>ХМ-010337</t>
  </si>
  <si>
    <t>Бриндак О.П. ПП, ТМ "Твоя кава" маг. "Центробувь"</t>
  </si>
  <si>
    <t>г.Хмельницкий, просп Мира, д.72/5</t>
  </si>
  <si>
    <t>ХМ-010338</t>
  </si>
  <si>
    <t>Ференс Н.В. ПП, маг. "Продукти"</t>
  </si>
  <si>
    <t>р-н Чемеровецкий Район, с.Жердя, ул.Шевченко, д.44</t>
  </si>
  <si>
    <t>ХМ-010339</t>
  </si>
  <si>
    <t>Романюк С.В. ПП, маг. "Продукти"</t>
  </si>
  <si>
    <t>р-н Чемеровецкий Район, с.Великая Зеленая, д.0 (0)</t>
  </si>
  <si>
    <t>Романюк Сергій Володмирович</t>
  </si>
  <si>
    <t>Основной договор 1909.1 от 04.09.2014</t>
  </si>
  <si>
    <t>ХМ-010340</t>
  </si>
  <si>
    <t>Киричинський С.В. ПП, к-к №143</t>
  </si>
  <si>
    <t>г.Каменец-Подольский, ул.Князей Кориатовичей, д.14 А</t>
  </si>
  <si>
    <t>Киричинський Сергій Володимирович</t>
  </si>
  <si>
    <t>Основной договор 1910.1 от 05.09.2014</t>
  </si>
  <si>
    <t>ХМ-009729</t>
  </si>
  <si>
    <t>Остапова Л.В. ПП, маг. "У дяді Васі"</t>
  </si>
  <si>
    <t>р-н Дунаевецкий Район, с.Лысец (біля школи)</t>
  </si>
  <si>
    <t>Остапова Лариса Володимирівна</t>
  </si>
  <si>
    <t>Основной договор 1814.1 от 12.07.2013</t>
  </si>
  <si>
    <t>ХМ-009730</t>
  </si>
  <si>
    <t>Трач В.С. ПП, к-к №117</t>
  </si>
  <si>
    <t>ХМ-009731</t>
  </si>
  <si>
    <t>(КООП) Злагода 10 СТ, маг.</t>
  </si>
  <si>
    <t>р-н Новоушицкий Район, с.Капустяны, ул.Шевченко, д.8</t>
  </si>
  <si>
    <t>СТ "Злагода 10"</t>
  </si>
  <si>
    <t>Основной договор 1816.1 от 17.03.2014</t>
  </si>
  <si>
    <t>Злагода 10 СТ, маг.</t>
  </si>
  <si>
    <t>ХМ-009732</t>
  </si>
  <si>
    <t>Гораль А.Г. ПП, маг. "Віталій"</t>
  </si>
  <si>
    <t>р-н Городокский Район, с.Кременная (біля маг. Шкробота)</t>
  </si>
  <si>
    <t>ХМ-009677</t>
  </si>
  <si>
    <t>р-н Каменец-Подольский Район, с.Липы, ул.Ленина (0)</t>
  </si>
  <si>
    <t>Гаврилюк Інна Володимирівна</t>
  </si>
  <si>
    <t>Основной договор 218.1 от 02.01.2009 0:00:00</t>
  </si>
  <si>
    <t>ХМ-009678</t>
  </si>
  <si>
    <t>ЕТАЛОН ПП, АЗС "УкрНафта" 17/003</t>
  </si>
  <si>
    <t>г.Хмельницкий, ул.Пилотская, д.12</t>
  </si>
  <si>
    <t>ПП "ЕТАЛОН"</t>
  </si>
  <si>
    <t>Основной договор 4833 от 07.06.2013</t>
  </si>
  <si>
    <t>ХМ-009680</t>
  </si>
  <si>
    <t>ЕТАЛОН ПП, АЗС "УкрНафта" 22/017</t>
  </si>
  <si>
    <t>р-н Дунаевецкий Район, пгт.Дунаевцы, ул.Шевченко, д.160</t>
  </si>
  <si>
    <t>ХМ-009679</t>
  </si>
  <si>
    <t>ЕТАЛОН ПП, АЗС "УкрНафта" 22/022</t>
  </si>
  <si>
    <t>р-н Хмельницкий Район, с.Давыдковцы (а/д Умань-Краковець (Давидковецьке перехрестя)</t>
  </si>
  <si>
    <t>ХМ-009681</t>
  </si>
  <si>
    <t>Косик Н.А. ПП, маг. "Продукти"</t>
  </si>
  <si>
    <t>р-н Городокский Район, пгт.Сатанов, д.13 (ул. Бузкова)</t>
  </si>
  <si>
    <t>Косик Наталія Анатоліївна</t>
  </si>
  <si>
    <t>Основной договор 4920 от 25.07.2013</t>
  </si>
  <si>
    <t>ХМ-009682</t>
  </si>
  <si>
    <t>Баско В.Б. ПП, кафе "Подільський двір"</t>
  </si>
  <si>
    <t>р-н Городокский Район, пгт.Сатанов, ул.Заводская, д.7 (напротив автовокзала)</t>
  </si>
  <si>
    <t>Баско Володимир Анатолійович</t>
  </si>
  <si>
    <t>Основной договор 5034 от 27.01.2014</t>
  </si>
  <si>
    <t>ХМ-009683</t>
  </si>
  <si>
    <t>Пундик М.П. ПП, маг.</t>
  </si>
  <si>
    <t>р-н Городокский Район, пгт.Сатанов, пл.Базарная (0)</t>
  </si>
  <si>
    <t>Пундик Микола Павлович</t>
  </si>
  <si>
    <t>Основной договор 4835 от 07.06.2013</t>
  </si>
  <si>
    <t>ХМ-009684</t>
  </si>
  <si>
    <t>Проданчук М.П. ПП, маг. "Продукти"</t>
  </si>
  <si>
    <t>р-н Каменец-Подольский Район, с.Межигор, ул.Первомайская (0)</t>
  </si>
  <si>
    <t>Проданчук Марія Петрівна</t>
  </si>
  <si>
    <t>Основной договор 1795.1 от 07.06.2013</t>
  </si>
  <si>
    <t>ХМ-009185</t>
  </si>
  <si>
    <t>Ходзинський Т.В. ПП, маг. "Продукти"</t>
  </si>
  <si>
    <t>г.Каменец-Подольский, ул.Князей Кориатовичей, д.ринок</t>
  </si>
  <si>
    <t>ХМ-009210</t>
  </si>
  <si>
    <t>Новачук В.А. ПП, маг. "Продукти", біля церкви</t>
  </si>
  <si>
    <t>р-н Староконстантиновский Район, с.Старый Острополь, ул.Ленина (0)</t>
  </si>
  <si>
    <t>Новачук Віталій Анатолійович</t>
  </si>
  <si>
    <t>Основной договор 4693 от 01.08.2012</t>
  </si>
  <si>
    <t>ХМ-009213</t>
  </si>
  <si>
    <t>Горбатюк Ю.Г. ПП, к-к №15</t>
  </si>
  <si>
    <t>г.Каменец-Подольский, ул.Князей Кориатовичей (автовокзал)</t>
  </si>
  <si>
    <t>ХМ-009137</t>
  </si>
  <si>
    <t>Ходзинський Т.В. ПП, маг. "Океан"</t>
  </si>
  <si>
    <t>г.Каменец-Подольский, ул.Князей Кориатовичей, д.14</t>
  </si>
  <si>
    <t>Ходзинський Тарас Васильович</t>
  </si>
  <si>
    <t>Основной договор 1702.1 от 04.07.2012</t>
  </si>
  <si>
    <t>ХМ-009189</t>
  </si>
  <si>
    <t>ХМ-009142</t>
  </si>
  <si>
    <t>(РЦ) Остапчук Л.В. ПП, маг. "Маркет"</t>
  </si>
  <si>
    <t>Остапчук Любов Василівна</t>
  </si>
  <si>
    <t>Основной договор 4547 от 04.07.2012</t>
  </si>
  <si>
    <t>Остапчук Л.В. ПП, маг. "Маркет"</t>
  </si>
  <si>
    <t>ХМ-009138</t>
  </si>
  <si>
    <t>(КООП) Остапчук Л.В. ПП, маг. "Маркет"</t>
  </si>
  <si>
    <t>ХМ-009139</t>
  </si>
  <si>
    <t>р-н Славутский Район, с.Новый Кривин (0)</t>
  </si>
  <si>
    <t>ХМ-009140</t>
  </si>
  <si>
    <t>(КООП) Остапчук Л.В. ПП, маг. "Продукти"</t>
  </si>
  <si>
    <t>Остапчук Л.В. ПП, маг. "Продукти"</t>
  </si>
  <si>
    <t>ХМ-009141</t>
  </si>
  <si>
    <t>Остапчук Л.В. ПП, склад</t>
  </si>
  <si>
    <t>г.Славута, ул.Пригородняя, д.6</t>
  </si>
  <si>
    <t>ХМ-009143</t>
  </si>
  <si>
    <t>Левчук М.Д. ПП, маг. "Продукти"</t>
  </si>
  <si>
    <t>р-н Славутский Район, с.Жуков (0)</t>
  </si>
  <si>
    <t>Левчук Микола Дмитрович</t>
  </si>
  <si>
    <t>Основной договор 4548 от 05.07.2012</t>
  </si>
  <si>
    <t>ХМ-009164</t>
  </si>
  <si>
    <t>р-н Славутский Район, с.Ногачовка (0)</t>
  </si>
  <si>
    <t>ХМ-009163</t>
  </si>
  <si>
    <t>р-н Славутский Район, с.Семаки, д.1</t>
  </si>
  <si>
    <t>ХМ-009144</t>
  </si>
  <si>
    <t>Дзюба А.В. ПП, маг. на хаті</t>
  </si>
  <si>
    <t>р-н Летичевский Район, пгт.Летичев, пер.Коцюбинского, д.32</t>
  </si>
  <si>
    <t>Дзюба Анатолій Васильович</t>
  </si>
  <si>
    <t>Основной договор 4549 от 05.07.2012</t>
  </si>
  <si>
    <t>ХМ-009177</t>
  </si>
  <si>
    <t>Гілевич В.Б. ПП, маг. "Продукти"</t>
  </si>
  <si>
    <t>р-н Хмельницкий Район, с.Захаровцы, ул.Молодежная, д.24</t>
  </si>
  <si>
    <t>Гілевич Віктор Борисович</t>
  </si>
  <si>
    <t>Основной договор 4567 от 02.08.2012</t>
  </si>
  <si>
    <t>ХМ-009178</t>
  </si>
  <si>
    <t>Демський Я.А. ПП, маг. "Продукти"</t>
  </si>
  <si>
    <t>Демський Ярослав Анісійович</t>
  </si>
  <si>
    <t>Основной договор 4568 от 02.08.2012</t>
  </si>
  <si>
    <t>ХМ-008482</t>
  </si>
  <si>
    <t>Рослів ПП, маг. "Росава"</t>
  </si>
  <si>
    <t>г.Староконстантинов, ул.Острожского, д.7</t>
  </si>
  <si>
    <t>ХМ-009172</t>
  </si>
  <si>
    <t>(КООП) Сині озера СТ, маг. "Сині озера"</t>
  </si>
  <si>
    <t>р-н Дунаевецкий Район, с.Сиворогы, ул.Ленина, д.49</t>
  </si>
  <si>
    <t>СТ "Сині озера"</t>
  </si>
  <si>
    <t>Основной договор 1708.1 от 25.07.2012</t>
  </si>
  <si>
    <t>Сині озера СТ, маг. "Сині озера"</t>
  </si>
  <si>
    <t>ХМ-009215</t>
  </si>
  <si>
    <t>Мирончук О.В. ПП, к-к</t>
  </si>
  <si>
    <t>ХМ-009217</t>
  </si>
  <si>
    <t>(РЦ) Марцінишин В.М. ПП, маг. "Продукти"</t>
  </si>
  <si>
    <t>р-н Староконстантиновский Район, с.Калиновка (0)</t>
  </si>
  <si>
    <t>Марцінишин Володимир Михайлович</t>
  </si>
  <si>
    <t>Основной договор 4581 от 17.09.2012</t>
  </si>
  <si>
    <t>Марцінишин В.М. ПП, маг. "Продукти"</t>
  </si>
  <si>
    <t>ХМ-009218</t>
  </si>
  <si>
    <t>Семенюк Н.О. ПП, лоток</t>
  </si>
  <si>
    <t>г.Староконстантинов, ул.Острожского (-)</t>
  </si>
  <si>
    <t>Семенюк Наталія Олександрівна</t>
  </si>
  <si>
    <t>Основной договор 4582 от 20.09.2012</t>
  </si>
  <si>
    <t>ХМ-009219</t>
  </si>
  <si>
    <t>Малиш В.В. ПП, маг. "Продукти"</t>
  </si>
  <si>
    <t>р-н Дунаевецкий Район, с.Голозубынци, ул.Шевченка, д.18</t>
  </si>
  <si>
    <t>Малиш Вікторія Василівна</t>
  </si>
  <si>
    <t>Основной договор 1718.1 от 20.09.2012</t>
  </si>
  <si>
    <t>ХМ-009220</t>
  </si>
  <si>
    <t>Перепелиця В.А. ПП, к-к</t>
  </si>
  <si>
    <t>г.Староконстантинов, ул.Заречная, д.53 (біля 3-ї школи)</t>
  </si>
  <si>
    <t>Перепелиця Вікторія Анатоліївна</t>
  </si>
  <si>
    <t>Основной договор 4583 от 20.09.2012</t>
  </si>
  <si>
    <t>ХМ-009221</t>
  </si>
  <si>
    <t>Роговська О.О. ПП, бар "Транзит"</t>
  </si>
  <si>
    <t>р-н Шепетовский Район, с.Городнявка (0)</t>
  </si>
  <si>
    <t>Роговська Олена Олександрівна</t>
  </si>
  <si>
    <t>Основной договор 4585 от 19.09.2012</t>
  </si>
  <si>
    <t>ХМ-009222</t>
  </si>
  <si>
    <t>Пархоменко О.О. ПП, маг. "Насолода"</t>
  </si>
  <si>
    <t>г.Хмельницкий, ул.Куприна, д.54/1 (ринок дубово)</t>
  </si>
  <si>
    <t>ХМ-009173</t>
  </si>
  <si>
    <t>Бойко І.М. ПП, маг. "Хлібосол №15"</t>
  </si>
  <si>
    <t>г.Хмельницкий, просп Мира, д.92/1a</t>
  </si>
  <si>
    <t>Бойко Ірина Миколаївна</t>
  </si>
  <si>
    <t>Основной договор 4523 от 10.05.2012</t>
  </si>
  <si>
    <t>ХМ-009106</t>
  </si>
  <si>
    <t>Хоменко В.Д. ПП, маг. Продукти"</t>
  </si>
  <si>
    <t>р-н Славутский Район, с.Голики, д.3 (центр)</t>
  </si>
  <si>
    <t>Хоменко Віра Дмитрівна</t>
  </si>
  <si>
    <t>Основной договор 4533 от 12.06.2012</t>
  </si>
  <si>
    <t>ХМ-009253</t>
  </si>
  <si>
    <t>Торговий дім "Маркет-плюс" ТОВ, АЗС 23№04</t>
  </si>
  <si>
    <t>г.Хмельницкий (траса "Хмельницький-Пирогівці", при в'їзді в село)</t>
  </si>
  <si>
    <t>ТОВ "Торговий дім "Маркет-плюс"</t>
  </si>
  <si>
    <t>Основной договор 4501 от 03.05.2012</t>
  </si>
  <si>
    <t>ХМ-009263</t>
  </si>
  <si>
    <t>Загоруйко О.Л. ПП, маг. "Солодощі"</t>
  </si>
  <si>
    <t>р-н Теофипольский Район, пгт.Теофиполь, пер.Макаренко, д.33г</t>
  </si>
  <si>
    <t>Загоруйко Олег Леонідович</t>
  </si>
  <si>
    <t>Основной договор 3803 від 06.09.2010 р.</t>
  </si>
  <si>
    <t>ХМ-009184</t>
  </si>
  <si>
    <t>Ларіна О.А. ПП, к-к №2 "Свіжий хліб"</t>
  </si>
  <si>
    <t>г.Каменец-Подольский, ул.Князей Кориатовичей, д.19</t>
  </si>
  <si>
    <t>Ларіна Олена Анатоліївна</t>
  </si>
  <si>
    <t>Основной договор 1411.1 от 27.06.2014</t>
  </si>
  <si>
    <t>ХМ-000121</t>
  </si>
  <si>
    <t>Рябчук М.О. ПП, універмаг</t>
  </si>
  <si>
    <t>г.Староконстантинов, ул.Острожского, д.12</t>
  </si>
  <si>
    <t>ХМ-009151</t>
  </si>
  <si>
    <t>Маршал В.Д. ПП, маг. "Продукти"</t>
  </si>
  <si>
    <t>р-н Красиловский Район, с.Слободка-Красиловская (біля церкви)</t>
  </si>
  <si>
    <t>Маршал Валентин Дмитрович</t>
  </si>
  <si>
    <t>Основной договор 104 от 19.06.2009 0:00:00</t>
  </si>
  <si>
    <t>ХМ-000244</t>
  </si>
  <si>
    <t>Ратекс ТОВ, маг. "Лімпопо 2"</t>
  </si>
  <si>
    <t>Хмельницький, вул. Курчатова, б. 4/2,</t>
  </si>
  <si>
    <t>вул. Курчатова б. 4/2,  Хмельницький, Хмельницька Область</t>
  </si>
  <si>
    <t>ХМ-000234</t>
  </si>
  <si>
    <t>Левін О.М. ПП, маг. "Прометей"</t>
  </si>
  <si>
    <t>Хмельницький, вул. Інститутська, зупинка, "Будинок молоді",</t>
  </si>
  <si>
    <t>вул. Інститутська, зупинка, "Будинок молоді"  Хмельницький, Хмельницька Область</t>
  </si>
  <si>
    <t>Ратекс ТОВ, маг. "Прометей"</t>
  </si>
  <si>
    <t>ХМ-000236</t>
  </si>
  <si>
    <t>Гончар С.Б. ПП, маг. "Русалонька"</t>
  </si>
  <si>
    <t>Хмельницький, вул. Мирного Панаса,</t>
  </si>
  <si>
    <t>вул. Мирного Панаса  Хмельницький, Хмельницька Область</t>
  </si>
  <si>
    <t>Ратекс ТОВ, маг. "Русалонька"</t>
  </si>
  <si>
    <t>ХМ-000241</t>
  </si>
  <si>
    <t>Ратекс ТОВ, маг. "Том і Джеррі"</t>
  </si>
  <si>
    <t>Хмельницький, вул. Львівське Шосе, б. 49,</t>
  </si>
  <si>
    <t>вул. Львівське Шосе б. 49,  Хмельницький, Хмельницька Область</t>
  </si>
  <si>
    <t>ХМ-000238</t>
  </si>
  <si>
    <t>Ратекс ТОВ, маг. "Шоколадний заєць"</t>
  </si>
  <si>
    <t>Хмельницький, вул. Кам'янецька, б. 38,  зупин</t>
  </si>
  <si>
    <t>вул. Кам'янецька б. 38, к. зупин,  Хмельницький, Хмельницька Область</t>
  </si>
  <si>
    <t>Ратекс ТОВ, маг. "Карлсон"</t>
  </si>
  <si>
    <t>ХМ-008984</t>
  </si>
  <si>
    <t>Солодка Л.І. ПП, маг. "Продукти"</t>
  </si>
  <si>
    <t>Полонський Район, Котюржинці,</t>
  </si>
  <si>
    <t>ХМ-001181</t>
  </si>
  <si>
    <t>Комарніцький В.С.ПП, маг. "Солодощі"</t>
  </si>
  <si>
    <t>Комарніцький Володимир Станіславович</t>
  </si>
  <si>
    <t>Основной договор 835 от 28.09.2012</t>
  </si>
  <si>
    <t>ХМ-008722</t>
  </si>
  <si>
    <t>Ізяславський Хлібзавод ПрАТ</t>
  </si>
  <si>
    <t>Ізяславський Район, Ізяслав, вул. Жовтнева, б. 81,</t>
  </si>
  <si>
    <t>ПрАТ "Ізяславський Хлібзавод"</t>
  </si>
  <si>
    <t>Основной договор 1020 от 02.07.2012</t>
  </si>
  <si>
    <t>ХМ-008192</t>
  </si>
  <si>
    <t>(КООП) Ярмолинецьке РСТ, маг. "Універмаг"</t>
  </si>
  <si>
    <t>р-н Ярмолинецкий Район, пгт.Ярмолинцы, ул.Хмельницкая, д.9</t>
  </si>
  <si>
    <t>Ярмолинецьке РСТ, маг. "Універмаг"</t>
  </si>
  <si>
    <t>ХМ-009232</t>
  </si>
  <si>
    <t>Бенещук Г.А. ПП, маг. "Барвінок"</t>
  </si>
  <si>
    <t>р-н Шепетовский Район, с.Судилков, ул.Школьная, д.3а</t>
  </si>
  <si>
    <t>Бенещук Григорій Ананійович</t>
  </si>
  <si>
    <t>Основной договор 1171 от 21.05.2009 0:00:00</t>
  </si>
  <si>
    <t>Тригубець Василь Вікторович</t>
  </si>
  <si>
    <t>Основной договор 1382 от 14.05.2009 0:00:00</t>
  </si>
  <si>
    <t>ХМ-009181</t>
  </si>
  <si>
    <t>Шудрак А.М. ПП, маг. "Калина"</t>
  </si>
  <si>
    <t>р-н Шепетовский Район, с.Хролин, ул.Ватутина, д.15</t>
  </si>
  <si>
    <t>Шудрак Алла Миколаївна</t>
  </si>
  <si>
    <t>Основной договор 1385 от 26.06.2009 0:00:00</t>
  </si>
  <si>
    <t>ХМ-002120</t>
  </si>
  <si>
    <t>(КООП) Ринок КП "Ринок"</t>
  </si>
  <si>
    <t>смт.Білогір'я вул.Шевченка, базар</t>
  </si>
  <si>
    <t>Ринок КП "Ринок"</t>
  </si>
  <si>
    <t>ХМ-009191</t>
  </si>
  <si>
    <t>Іскрун І.В. ПП, маг. "Живо"</t>
  </si>
  <si>
    <t>р-н Полонский Район, г.Полонное, ул.Привокзальная, д.80</t>
  </si>
  <si>
    <t>Іскрун Ігор Володимирович</t>
  </si>
  <si>
    <t>Основной договор 1502 от 13.04.2009 0:00:00</t>
  </si>
  <si>
    <t>ХМ-008979</t>
  </si>
  <si>
    <t>Давидюк В.І. ПП, маг. "Три дороги"</t>
  </si>
  <si>
    <t>р-н Теофипольский Район, с.Коровье, ул.Окружная, д.2а</t>
  </si>
  <si>
    <t>Давидюк Віктор Іванович</t>
  </si>
  <si>
    <t>Основной договор 4416 от 05.04.2012</t>
  </si>
  <si>
    <t>ХМ-009156</t>
  </si>
  <si>
    <t>Добрянська Л.М. ПП, маг. "Продукти"</t>
  </si>
  <si>
    <t>р-н Славутский Район, с.Комаровка (12)</t>
  </si>
  <si>
    <t>Дячук Валентина Тимофіївна</t>
  </si>
  <si>
    <t>Основной договор 5396 от 12.06.2015</t>
  </si>
  <si>
    <t>Дячук В.Т. ПП, маг. "Продукти"</t>
  </si>
  <si>
    <t>ХМ-009155</t>
  </si>
  <si>
    <t>Добрянська Л.М. ПП, маг. "Сім'я"</t>
  </si>
  <si>
    <t>г.Нетишин, просп Независимости, д.28</t>
  </si>
  <si>
    <t>Добрянська Лілія Михайлівна</t>
  </si>
  <si>
    <t>Основной договор 1662 от 21.08.2015</t>
  </si>
  <si>
    <t>ХМ-009248</t>
  </si>
  <si>
    <t>Ялова Н.І. ПП, маг. "Продукти"</t>
  </si>
  <si>
    <t>Ялова Наталя Іванівна</t>
  </si>
  <si>
    <t>Основной договор 62.1 от 10.10.2012</t>
  </si>
  <si>
    <t>ХМ-009081</t>
  </si>
  <si>
    <t>Кумища Н.П. ПП, маг. "Продукти2"</t>
  </si>
  <si>
    <t>ХМ-009145</t>
  </si>
  <si>
    <t>Яковенко А.О. ПП, маг. "Дружба"</t>
  </si>
  <si>
    <t>р-н Изяславский Район, г.Изяслав, ул.Независимости, д.91а</t>
  </si>
  <si>
    <t>Яковенко Алла Олександрівна</t>
  </si>
  <si>
    <t>Основной договор 2063 от 09.07.2012</t>
  </si>
  <si>
    <t>ХМ-009196</t>
  </si>
  <si>
    <t>Гончаренко В.Ю. ПП, маг. "Змішаних товарів"</t>
  </si>
  <si>
    <t>р-н Шепетовский Район, с.Михайлючка, ул.Шварца, д.3</t>
  </si>
  <si>
    <t>Гончаренко Віктор Юрійович</t>
  </si>
  <si>
    <t>Основной договор 4342 от 19.03.2012</t>
  </si>
  <si>
    <t>ХМ-009198</t>
  </si>
  <si>
    <t>Бачеріков Ю.Г. ПП, лоток</t>
  </si>
  <si>
    <t>г.Хмельницкий, ул.Камьянецкая, д.163</t>
  </si>
  <si>
    <t>Бачеріков Юрій Григорович</t>
  </si>
  <si>
    <t>Основной договор 2305 от 31.03.2010 0:00:00</t>
  </si>
  <si>
    <t>ХМ-004401</t>
  </si>
  <si>
    <t>Іщук Т.М. ПП, маг. "Продукти"</t>
  </si>
  <si>
    <t>р-н Летичевский Район, с.Снитовка, ул.Колхозная (0)</t>
  </si>
  <si>
    <t>Подільський державний аграрно-технічний університет</t>
  </si>
  <si>
    <t>Основной договор 868.1 от 01.03.2013</t>
  </si>
  <si>
    <t>ПАТ "Хмельницькобленерго"</t>
  </si>
  <si>
    <t>Основной договор 10/01-12 от 11.01.2010</t>
  </si>
  <si>
    <t>ХМ-008893</t>
  </si>
  <si>
    <t>Святецьке СТ</t>
  </si>
  <si>
    <t>р-н Теофипольский Район, с.Волковцы, д.20 (ул. Победы)</t>
  </si>
  <si>
    <t>СТ "Вовківці"</t>
  </si>
  <si>
    <t>Основной договор 5366 от 17.04.2015</t>
  </si>
  <si>
    <t>Вовківці СТ</t>
  </si>
  <si>
    <t>ХМ-009190</t>
  </si>
  <si>
    <t>Кирилова С.І. ПП, маг. "Калина"</t>
  </si>
  <si>
    <t>р-н Изяславский Район, г.Изяслав, ул.Октябрьская, д.105</t>
  </si>
  <si>
    <t>Кирилова Світлана Іванівна</t>
  </si>
  <si>
    <t>Основной договор 3140 от 28.04.2009 0:00:00</t>
  </si>
  <si>
    <t>ХМ-008309</t>
  </si>
  <si>
    <t>Казмірчук Л.С. ПП, маг. "Фаворит"</t>
  </si>
  <si>
    <t>г.Хмельницкий, ул.Курчатова, д.1а</t>
  </si>
  <si>
    <t>Казмірчук Людмила Степанівна</t>
  </si>
  <si>
    <t>Основной договор 4848 от 01.07.2013</t>
  </si>
  <si>
    <t>ХМ-009083</t>
  </si>
  <si>
    <t>Поліщук С.П. ПП, маг. "Дольче Віта"</t>
  </si>
  <si>
    <t>г.Шепетовка, ул.Шешукова, д.8</t>
  </si>
  <si>
    <t>Поліщук Сергій Петрович</t>
  </si>
  <si>
    <t>Основной договор 3268 от 18.11.2013</t>
  </si>
  <si>
    <t>ХМ-005947</t>
  </si>
  <si>
    <t>Нікітчук Т.М. ПП, маг. "Даринка"</t>
  </si>
  <si>
    <t>Славутський Район, Улашанівка, вул. Чапаєва,</t>
  </si>
  <si>
    <t>ХМ-009930</t>
  </si>
  <si>
    <t>СК "Улашанівський"</t>
  </si>
  <si>
    <t>Основной договор 4980 от 02.12.2013</t>
  </si>
  <si>
    <t>Улашанівський СК</t>
  </si>
  <si>
    <t>ХМ-009240</t>
  </si>
  <si>
    <t>(КООП) Гайове ПСК, маг. "Продукти"</t>
  </si>
  <si>
    <t>р-н Чемеровецкий Район, с.Цикова, ул.Ленина, д.1</t>
  </si>
  <si>
    <t>ПСК"Гайове"</t>
  </si>
  <si>
    <t>Основной договор 1212.1 от 10.07.2009 0:00:00</t>
  </si>
  <si>
    <t>ХМ-008820</t>
  </si>
  <si>
    <t>Лобачевський В.А. ПП, к-к №5</t>
  </si>
  <si>
    <t>р-н Волочисский Район, г.Волочиск (центральний ринок)</t>
  </si>
  <si>
    <t>ХМ-009043</t>
  </si>
  <si>
    <t>Бойко О.А. ПП, маг. "Маркет"</t>
  </si>
  <si>
    <t>р-н Волочисский Район, г.Волочиск, ул.Починка, д.5/2</t>
  </si>
  <si>
    <t>ХМ-009116</t>
  </si>
  <si>
    <t>Бартко М.І. ПП, маг. на хаті</t>
  </si>
  <si>
    <t>Деражнянський Район, Городище, Левицької, б. 24,</t>
  </si>
  <si>
    <t>ХМ-009160</t>
  </si>
  <si>
    <t>Вітюк М.В. ПП, кафе "Мрія"</t>
  </si>
  <si>
    <t>р-н Хмельницкий Район, с.Пироговцы, ул.Центральная, д.14 (напроти Нечитайло)</t>
  </si>
  <si>
    <t>Вітюк Марина Василівна</t>
  </si>
  <si>
    <t>Основной договор 4623 от 24.10.2012</t>
  </si>
  <si>
    <t>ХМ-009251</t>
  </si>
  <si>
    <t>Гавловський І.Ф. ПП, маг. "Продукти"</t>
  </si>
  <si>
    <t>г.Хмельницкий, ул.Заречанская, д.22/2</t>
  </si>
  <si>
    <t>ХМ-009252</t>
  </si>
  <si>
    <t>г.Хмельницкий, ул.Рыбалко, д.8/1</t>
  </si>
  <si>
    <t>ХМ-009165</t>
  </si>
  <si>
    <t>р-н Хмельницкий Район, с.Захаровцы, д.24 (ул. Школьная)</t>
  </si>
  <si>
    <t>ХМ-008813</t>
  </si>
  <si>
    <t>Гончар Н.Ф. ПП, білий вагончик "Віос"</t>
  </si>
  <si>
    <t>Миру, б. 49, Ярославка, Хмельницький Район , Хмельницька Область</t>
  </si>
  <si>
    <t>ХМ-008901</t>
  </si>
  <si>
    <t>Граневська О.А, ПП, к-к</t>
  </si>
  <si>
    <t>г.Шепетовка, ул.Котика Вали, д.1</t>
  </si>
  <si>
    <t>ХМ-009153</t>
  </si>
  <si>
    <t>Гринюк Н.П. ПП, маг. "Продукти"</t>
  </si>
  <si>
    <t>р-н Красиловский Район, с.Кузьмин, ул.Ленина, д.37</t>
  </si>
  <si>
    <t>ХМ-008866</t>
  </si>
  <si>
    <t>Довганюк Л.І. ПП, маг. "Продукти"</t>
  </si>
  <si>
    <t>р-н Изяславский Район, с.Подлесцы, ул.Центральная, д.1а</t>
  </si>
  <si>
    <t>ХМ-004870</t>
  </si>
  <si>
    <t>(НКЗ) Євромост ТОВ</t>
  </si>
  <si>
    <t>Хмельницький, вул. Вінницьке шосе, б. 23,</t>
  </si>
  <si>
    <t>ТОВ "ТД "ЄВРОМОТОРС"</t>
  </si>
  <si>
    <t>Основной договор 5282 от 16.12.2014</t>
  </si>
  <si>
    <t>Євромоторс ТД ТОВ</t>
  </si>
  <si>
    <t>ХМ-009247</t>
  </si>
  <si>
    <t>Жайворонова Є.В. ПП, к-к</t>
  </si>
  <si>
    <t>г.Хмельницкий, шоссе Львовское (напроти заправки)</t>
  </si>
  <si>
    <t>ХМ-008784</t>
  </si>
  <si>
    <t>(НКЗ) Кам'янська сільська рада</t>
  </si>
  <si>
    <t>Кам'янська сільська рада</t>
  </si>
  <si>
    <t>ХМ-009114</t>
  </si>
  <si>
    <t>Коваль В.Й. ПП, маг. "Проудкти"</t>
  </si>
  <si>
    <t>р-н Городокский Район, с.Пильный Алексинец (0)</t>
  </si>
  <si>
    <t>ХМ-009262</t>
  </si>
  <si>
    <t>Коваль О. ПП, к-к</t>
  </si>
  <si>
    <t>г.Хмельницкий (стоянка "Крани 2")</t>
  </si>
  <si>
    <t>ХМ-009186</t>
  </si>
  <si>
    <t>Кошельник О.М. ПП,  к-к №874</t>
  </si>
  <si>
    <t>г.Хмельницкий, ул.Шевченко, д.99 (около автовокзала)</t>
  </si>
  <si>
    <t>ХМ-009150</t>
  </si>
  <si>
    <t>Кудря О.М. ПП, маг. "Продукти"</t>
  </si>
  <si>
    <t>р-н Ярмолинецкий Район, с.Новое Село, ул.Ленина, д.94а</t>
  </si>
  <si>
    <t>Кудря Оксана Михайлівна</t>
  </si>
  <si>
    <t>Основной договор 4707 от 02.01.2013</t>
  </si>
  <si>
    <t>ХМ-009207</t>
  </si>
  <si>
    <t>Кукурудза І.І. ПП, вагончик біля клубу</t>
  </si>
  <si>
    <t>р-н Виньковецкий Район, с.Зоряное, ул.Козловского Ивана (біля клубу)</t>
  </si>
  <si>
    <t>ХМ-009206</t>
  </si>
  <si>
    <t>Кукурудза І.І. ПП, вагончик біля школи</t>
  </si>
  <si>
    <t>р-н Виньковецкий Район, с.Зоряное, ул.Козловского Ивана (біля школи)</t>
  </si>
  <si>
    <t>ХМ-006910</t>
  </si>
  <si>
    <t>Лисий ПП, маг. "Продукти"</t>
  </si>
  <si>
    <t>Полонський Район, Понінка,</t>
  </si>
  <si>
    <t>ХМ-009208</t>
  </si>
  <si>
    <t>Новак О.С. ПП, маг. "Продукти"</t>
  </si>
  <si>
    <t>р-н Славутский Район, с.Варваровка (0)</t>
  </si>
  <si>
    <t>Новак Олександр Сергійович</t>
  </si>
  <si>
    <t>Основной договор 5091 от 28.04.2014</t>
  </si>
  <si>
    <t>ХМ-009228</t>
  </si>
  <si>
    <t>Ляндебурська М.П. ПП, маг. "Маргоша"</t>
  </si>
  <si>
    <t>г.Хмельницкий, д.1/1а (ул. Героев Чорнобіля)</t>
  </si>
  <si>
    <t>Ляндебурська Маргарита Петрівна</t>
  </si>
  <si>
    <t>Основной договор 4646 от 08.11.2012</t>
  </si>
  <si>
    <t>ХМ-009161</t>
  </si>
  <si>
    <t>Мартинюк Г.Д. ПП, маг. "Продукти"</t>
  </si>
  <si>
    <t>р-н Деражнянский Район, с.Маныкивци, ул.Механизаторов, д.1</t>
  </si>
  <si>
    <t>Мартинюк Ганна Дмитрівна</t>
  </si>
  <si>
    <t>Основной договор 4621 от 24.10.2012</t>
  </si>
  <si>
    <t>ХМ-009266</t>
  </si>
  <si>
    <t>Нагребецька В.Г. ПП, маг. "Юлія"</t>
  </si>
  <si>
    <t>г.Хмельницкий, ул.Железняка, д.8/1</t>
  </si>
  <si>
    <t>ХМ-009148</t>
  </si>
  <si>
    <t>Остапов М.Б. ПП, маг. "Престиж"</t>
  </si>
  <si>
    <t>ХМ-008883</t>
  </si>
  <si>
    <t>Петлиця Г.В. ПП, маг. "Ірина"</t>
  </si>
  <si>
    <t>Волочиський Район, Війтівці, (перед залізнодорожним переїздом, магазин зліва)</t>
  </si>
  <si>
    <t>ХМ-009270</t>
  </si>
  <si>
    <t>Петринюк А.В. ПП, АЗС "ВІП" бар</t>
  </si>
  <si>
    <t>р-н Белогорский Район, пгт.Ямполь (у центрі міста)</t>
  </si>
  <si>
    <t>ХМ-009269</t>
  </si>
  <si>
    <t>Петринюк А.В. ПП, АЗС "ВІП" магазин</t>
  </si>
  <si>
    <t>р-н Белогорский Район, пгт.Ямполь (0)</t>
  </si>
  <si>
    <t>ХМ-008843</t>
  </si>
  <si>
    <t>Самолюк О.О. ПП, вагончик напроти церкви</t>
  </si>
  <si>
    <t>р-н Полонский Район, с.Новоселица (центр)</t>
  </si>
  <si>
    <t>ХМ-009271</t>
  </si>
  <si>
    <t>Сослюк І.В. ПП, маг. "Продукти"</t>
  </si>
  <si>
    <t>г.Староконстантинов, пер.Мира, д.1/150 (блок 2)</t>
  </si>
  <si>
    <t>Сослюк Ірина Володимирівна</t>
  </si>
  <si>
    <t>Основной договор 4652 от 13.11.2012</t>
  </si>
  <si>
    <t>ХМ-009149</t>
  </si>
  <si>
    <t>Таралевич С.Д. ПП, вагончик</t>
  </si>
  <si>
    <t>р-н Хмельницкий Район, с.Гвардейское (напроти Дошки пошани)</t>
  </si>
  <si>
    <t>ХМ-009133</t>
  </si>
  <si>
    <t>Таралевич С.Д. ПП, маг. "Лілія"</t>
  </si>
  <si>
    <t>р-н Хмельницкий Район, с.Гвардейское, ул.Заводская, д.2</t>
  </si>
  <si>
    <t>Тарасова Л.М. ПП, маг. "Калина"</t>
  </si>
  <si>
    <t>ХМ-009130</t>
  </si>
  <si>
    <t>Теклюк Н.П. ПП, маг. "Лілія"</t>
  </si>
  <si>
    <t>р-н Ярмолинецкий Район, пгт.Ярмолинцы, ул.Пушкина, д.50</t>
  </si>
  <si>
    <t>Теклюк Надія Петрівна</t>
  </si>
  <si>
    <t>Основной договор 3992 от 23.09.2015</t>
  </si>
  <si>
    <t>ХМ-009131</t>
  </si>
  <si>
    <t>Теклюк Н.П. ПП, маг. "Люкс"</t>
  </si>
  <si>
    <t>р-н Ярмолинецкий Район, пгт.Ярмолинцы, пер.Чапаева, д.135</t>
  </si>
  <si>
    <t>ХМ-007804</t>
  </si>
  <si>
    <t>(НКЗ) ТОВ Летичівська мебл.фабр.</t>
  </si>
  <si>
    <t>р-н Летичевский Район, пгт.Летичев, ул.50-летия Октября, д.25</t>
  </si>
  <si>
    <t>ТОВ Летичівська мебл.фабр.</t>
  </si>
  <si>
    <t>ХМ-009212</t>
  </si>
  <si>
    <t>Топольніцький Є.В. ПП, к-к "Табачок"</t>
  </si>
  <si>
    <t>г.Хмельницкий, ул.Геологов (ринок "Сардонікс")</t>
  </si>
  <si>
    <t>Ярмолинецьке РСТ, маг. "Продукти"</t>
  </si>
  <si>
    <t>ХМ-009216</t>
  </si>
  <si>
    <t>Ящишен В.Л. ПП, к-к №306 "Едельвейс"</t>
  </si>
  <si>
    <t>г.Хмельницкий, ул.Щорса (-)</t>
  </si>
  <si>
    <t>ХМ-009180</t>
  </si>
  <si>
    <t>Величко В.В. ПП, маг. "Продукти"</t>
  </si>
  <si>
    <t>р-н Старосинявский Район, пгт.Старая Синява, ул.Щорса, д.1</t>
  </si>
  <si>
    <t>ХМ-006804</t>
  </si>
  <si>
    <t>Зарицька С.В. ПП, маг. "Криничка"</t>
  </si>
  <si>
    <t>р-н Каменец-Подольский Район, с.Довжок, ул.Смирнова, д.97</t>
  </si>
  <si>
    <t>ХМ-007869</t>
  </si>
  <si>
    <t>Яцкова І.П. ПП, АЗС "Арсеній"</t>
  </si>
  <si>
    <t>ХМ-006457</t>
  </si>
  <si>
    <t>(КООП) Хорошів ГТП, маг. "ТПП"</t>
  </si>
  <si>
    <t>Білогірський Район, Ставищани,</t>
  </si>
  <si>
    <t>Хорошів ГТП, маг. "ТПП"</t>
  </si>
  <si>
    <t>ХМ-006496</t>
  </si>
  <si>
    <t>Берездівська допоміжна школа-інтернат</t>
  </si>
  <si>
    <t>р-н Славутский Район, с.Берездов, ул.Островского Николая, д.47</t>
  </si>
  <si>
    <t>ХМ-009113</t>
  </si>
  <si>
    <t>Лозінська А.О. ПП, маг. "Продукти"</t>
  </si>
  <si>
    <t>р-н Виньковецкий Район, с.Охримовцы, ул.Жовинева, д.9</t>
  </si>
  <si>
    <t>Лозінська Антоніна Олександрівна</t>
  </si>
  <si>
    <t>Основной договор 3622 от 21.06.2012</t>
  </si>
  <si>
    <t>ХМ-006531</t>
  </si>
  <si>
    <t>Волошин О.Ю. ПП, кафе-маг. "Продуктовий"</t>
  </si>
  <si>
    <t>р-н Деражнянский Район, пгт.Волковинцы, ул.Мира, д.9</t>
  </si>
  <si>
    <t>ХМ-009233</t>
  </si>
  <si>
    <t>Костюк Л.В. ПП, маг. "Богдана"</t>
  </si>
  <si>
    <t>р-н Ярмолинецкий Район, с.Лехновка, ул.Центральная, д.1</t>
  </si>
  <si>
    <t>Костюк Леонід Володимирович</t>
  </si>
  <si>
    <t>Основной договор 3712 от 24.05.2010 0:00:00</t>
  </si>
  <si>
    <t>ХМ-009199</t>
  </si>
  <si>
    <t>Грицишина О.В. ПП, база</t>
  </si>
  <si>
    <t>ХМ-009201</t>
  </si>
  <si>
    <t>Гребилюк А.А.. ПП, маг. "Продукти"</t>
  </si>
  <si>
    <t>Гребилюк Анастасія Анатоліївна</t>
  </si>
  <si>
    <t>Основной договор 4828 от 29.05.2013</t>
  </si>
  <si>
    <t>ХМ-008935</t>
  </si>
  <si>
    <t>Солонець Л.Є. ПП, маг. "Міні-Маркет"</t>
  </si>
  <si>
    <t>Солонець Лідія Єфремівна</t>
  </si>
  <si>
    <t>Основной договор 4364 от 22.03.2012</t>
  </si>
  <si>
    <t>ХМ-007840</t>
  </si>
  <si>
    <t>Недашковська К.І. ПП, маг.</t>
  </si>
  <si>
    <t>р-н Красиловский Район, с.Росоловцы (0)</t>
  </si>
  <si>
    <t>ХМ-009162</t>
  </si>
  <si>
    <t>Гончар С.А. ПП, маг. "Солодка хатинка-2"</t>
  </si>
  <si>
    <t>г.Хмельницкий, ул.Мирного Панаса (0)</t>
  </si>
  <si>
    <t>Гончар Сергій Анатолійович</t>
  </si>
  <si>
    <t>Основной договор 3618 от 24.02.2010 0:00:00</t>
  </si>
  <si>
    <t>Гончар С.А. ПП, маг. "Солодка хатинка 2"</t>
  </si>
  <si>
    <t>ХМ-009154</t>
  </si>
  <si>
    <t>Василевська Н.Б. ПП, маг. "Продукти"</t>
  </si>
  <si>
    <t>р-н Староконстантиновский Район, с.Йосиповка, ул.Заречанская, д.2/1</t>
  </si>
  <si>
    <t>Василевська Наталя Борисівна</t>
  </si>
  <si>
    <t>Основной договор 4551 от 12.07.2012</t>
  </si>
  <si>
    <t>ХМ-009129</t>
  </si>
  <si>
    <t>(КООП) Врублівці СТ, маг. "Продукти"</t>
  </si>
  <si>
    <t>р-н Каменец-Подольский Район, с.Суржа (Центральная)</t>
  </si>
  <si>
    <t>Врублівці СТ, маг. "Продукти"</t>
  </si>
  <si>
    <t>ХМ-008974</t>
  </si>
  <si>
    <t>Павлова Г.А. ПП, маг. "Хліб"</t>
  </si>
  <si>
    <t>р-н Полонский Район, г.Полонное, ул.Рыбалко, д.28</t>
  </si>
  <si>
    <t>ХМ-009168</t>
  </si>
  <si>
    <t>Мухарський О.С. ПП, маг. "Продукти"</t>
  </si>
  <si>
    <t>р-н Красиловский Район, с.Васьковчики (0)</t>
  </si>
  <si>
    <t>Мухарський Олександр Станіславович</t>
  </si>
  <si>
    <t>Основной договор 4559 от 11.07.2012</t>
  </si>
  <si>
    <t>ХМ-009169</t>
  </si>
  <si>
    <t>Бондарчук О.О. ПП, к-к</t>
  </si>
  <si>
    <t>Нетішин, пр-т. Незалежності, б. 26,</t>
  </si>
  <si>
    <t>Бондарчук Орест Опанасович</t>
  </si>
  <si>
    <t>Основной договор 4560 от 23.07.2012</t>
  </si>
  <si>
    <t>ХМ-009249</t>
  </si>
  <si>
    <t>Промтехбудресурс ТОВ, маг. "Торговий центр"</t>
  </si>
  <si>
    <t>г.Нетишин, просп Независимости, д.22</t>
  </si>
  <si>
    <t>ТОВ "Промтехбудресурс"</t>
  </si>
  <si>
    <t>Основной договор 4607 от 10.10.2012</t>
  </si>
  <si>
    <t>ХМ-009250</t>
  </si>
  <si>
    <t>(КООП) ПСК "Кондитер" Полонського РайСТ, маг. "Продмаг"</t>
  </si>
  <si>
    <t>р-н Полонский Район, с.Буртын (0)</t>
  </si>
  <si>
    <t>ПСК "Кондитер" Полонського РайСТ</t>
  </si>
  <si>
    <t>Основной договор 4608 от 10.10.2012</t>
  </si>
  <si>
    <t>ПСК "Кондитер" Полонського РайСТ, маг. "Продмаг"</t>
  </si>
  <si>
    <t>ХМ-009136</t>
  </si>
  <si>
    <t>Бойко І.М. ПП, маг. "Хлібосол"</t>
  </si>
  <si>
    <t>г.Хмельницкий, ул.Молодежная, д.1/1</t>
  </si>
  <si>
    <t>Бойко І.М. ПП, маг. "Хлібосол 14"</t>
  </si>
  <si>
    <t>ХМ-009174</t>
  </si>
  <si>
    <t>Шевчук В.В. П, маг. "Продукти"</t>
  </si>
  <si>
    <t>р-н Староконстантиновский Район, с.Хижники, ул.Центральная (1)</t>
  </si>
  <si>
    <t>Шевчук Віктор Володимирович</t>
  </si>
  <si>
    <t>Основной договор 4565 от 26.07.2012</t>
  </si>
  <si>
    <t>ХМ-009175</t>
  </si>
  <si>
    <t>Сукач І.М. ПП, маг. "Комора"</t>
  </si>
  <si>
    <t>г.Каменец-Подольский, ул.Панивецкая, д.13</t>
  </si>
  <si>
    <t>Сукач Інна Миколаївна.</t>
  </si>
  <si>
    <t>Основной договор 1709.1 от 16.02.2015</t>
  </si>
  <si>
    <t>ХМ-009202</t>
  </si>
  <si>
    <t>Бойко Т.К. ПП, к-к №130</t>
  </si>
  <si>
    <t>Бойко Тетяна Костянтинівна</t>
  </si>
  <si>
    <t>Основной договор 1714.1 от 31.08.2012</t>
  </si>
  <si>
    <t>ХМ-009203</t>
  </si>
  <si>
    <t>(Сез ТРТ) Ободовська Л.М. ПП, буфет індустріального технікуму</t>
  </si>
  <si>
    <t>г.Каменец-Подольский, ул.Суворова, д.1</t>
  </si>
  <si>
    <t>Ободовська Лариса Миколаївна</t>
  </si>
  <si>
    <t>Основной договор 1715.1 от 31.08.2012</t>
  </si>
  <si>
    <t>Ободовська Л.М. ПП, буфет індустріального технікуму</t>
  </si>
  <si>
    <t>ХМ-009205</t>
  </si>
  <si>
    <t>Федорук О.Я. ПП, маг. "Продукти"</t>
  </si>
  <si>
    <t>г.Хмельницкий, ул.Заречанская (маг. "Сільпо")</t>
  </si>
  <si>
    <t>ХМ-009224</t>
  </si>
  <si>
    <t>Микитюк О.А. ПП, маг. "Продукти"</t>
  </si>
  <si>
    <t>г.Хмельницкий, ул.Мирного Панаса (-)</t>
  </si>
  <si>
    <t>ХМ-009227</t>
  </si>
  <si>
    <t>Мороз А.О. ПП, маг. "У Саші"</t>
  </si>
  <si>
    <t>р-н Чемеровецкий Район, пгт.Чемеровцы, ул.Шевченко, д.10а</t>
  </si>
  <si>
    <t>Мороз Анісія Олександрівна</t>
  </si>
  <si>
    <t>Основной договор 1720.1 от 27.09.2012</t>
  </si>
  <si>
    <t>ХМ-009230</t>
  </si>
  <si>
    <t>Поляруш Ю.В. ПП, маг. "Продукти"</t>
  </si>
  <si>
    <t>р-н Чемеровецкий Район, пгт.Чемеровцы, ул.Центральная, д.45</t>
  </si>
  <si>
    <t>Поляруш Юлія Василівна</t>
  </si>
  <si>
    <t>Основной договор 1721.1 от 28.09.2012</t>
  </si>
  <si>
    <t>ХМ-009229</t>
  </si>
  <si>
    <t>Шепурева Ю.М. ПП, маг. "Поділля"</t>
  </si>
  <si>
    <t>г.Хмельницкий, шоссе Львовское, д.14</t>
  </si>
  <si>
    <t>Шепурева Юлія Миколаївна</t>
  </si>
  <si>
    <t>Основной договор 4589 от 27.08.2014</t>
  </si>
  <si>
    <t>ХМ-009234</t>
  </si>
  <si>
    <t>(НКЗ) ППО профспілки працівників освіти і науки України ДПТУ "Камянець-Подільське ВПУ"</t>
  </si>
  <si>
    <t>г.Каменец-Подольский, просп Грушевского, д.41В</t>
  </si>
  <si>
    <t>ППО профспілки працівників освіти і науки України ДПТУ "Камянець-Подільське ВПУ"</t>
  </si>
  <si>
    <t>Основной договор 1722.1 от 11.12.2014</t>
  </si>
  <si>
    <t>ХМ-009235</t>
  </si>
  <si>
    <t>Пилипенко Л.А. ПП, маг. "Смачний маркет"</t>
  </si>
  <si>
    <t>г.Хмельницкий, ул.Тернопольская, д.34а</t>
  </si>
  <si>
    <t>ХМ-009214</t>
  </si>
  <si>
    <t>Антонюк В.І. ПП, кафе "Мореман"</t>
  </si>
  <si>
    <t>Антонюк Володимир Іванович</t>
  </si>
  <si>
    <t>Основной договор 4592 от 03.10.2012</t>
  </si>
  <si>
    <t>ХМ-009237</t>
  </si>
  <si>
    <t>Пилипенко А.М. ПП, маг. "Смачний маркет"</t>
  </si>
  <si>
    <t>ХМ-009226</t>
  </si>
  <si>
    <t>(Сез ТРТ) Ковтун А.О. ПП, маг.-буфет</t>
  </si>
  <si>
    <t>р-н Староконстантиновский Район, с.Старый Острополь (школа)</t>
  </si>
  <si>
    <t>Ковтун Алла Олегівна</t>
  </si>
  <si>
    <t>Основной договор 4596 от 04.10.2012</t>
  </si>
  <si>
    <t>Ковтун А.О. ПП, маг.-буфет</t>
  </si>
  <si>
    <t>ХМ-009238</t>
  </si>
  <si>
    <t>Начічко М.І. ПП, база</t>
  </si>
  <si>
    <t>р-н Белогорский Район, пгт.Белогорье, ул.Железнодорожная, д.27/1</t>
  </si>
  <si>
    <t>Начічко Марія Іванівна</t>
  </si>
  <si>
    <t>Основной договор 4598 от 18.09.2012</t>
  </si>
  <si>
    <t>ХМ-009239</t>
  </si>
  <si>
    <t>Ковальчук О.В. ПП, маг. "Банк пива"</t>
  </si>
  <si>
    <t>р-н Красиловский Район, г.Красилов, пер.Грушевского, д.129</t>
  </si>
  <si>
    <t>Ковальчук Олександр Васильович</t>
  </si>
  <si>
    <t>Основной договор 4579 от 04.10.2012</t>
  </si>
  <si>
    <t>ХМ-009259</t>
  </si>
  <si>
    <t>Ковбель Т.В. ПП, маг. "Хлібний"</t>
  </si>
  <si>
    <t>г.Хмельницкий, шоссе Львовское (Зупинка "Завод "Катіон")</t>
  </si>
  <si>
    <t>Ковбель Тетяна Василівна</t>
  </si>
  <si>
    <t>Основной договор 4601 от 08.10.2012</t>
  </si>
  <si>
    <t>ХМ-009241</t>
  </si>
  <si>
    <t>г.Хмельницкий, ул.Мирного Панаса, д.30/1</t>
  </si>
  <si>
    <t>ХМ-009242</t>
  </si>
  <si>
    <t>Климчук О.В. ПП, маг. "Марія"</t>
  </si>
  <si>
    <t>р-н Изяславский Район, г.Изяслав, ул.Октябрьская, д.106 Г</t>
  </si>
  <si>
    <t>Климчук Олена Вікторівна</t>
  </si>
  <si>
    <t>Основной договор 4602 от 10.10.2012</t>
  </si>
  <si>
    <t>ХМ-009243</t>
  </si>
  <si>
    <t>Кондратюк Н.А. ПП, маг. "Тетяна"</t>
  </si>
  <si>
    <t>р-н Красиловский Район, пгт.Рублянка, ул.Ленина, д.9</t>
  </si>
  <si>
    <t>Кондратюк Наталія Анатоліївна</t>
  </si>
  <si>
    <t>Основной договор 4603 от 08.10.2012</t>
  </si>
  <si>
    <t>ХМ-009244</t>
  </si>
  <si>
    <t>Гринник І.М. ПП, маг. "Ірен"</t>
  </si>
  <si>
    <t>г.Хмельницкий, ул.Примакова, д.25</t>
  </si>
  <si>
    <t>Гринник Ірина Михайлівна</t>
  </si>
  <si>
    <t>Основной договор 4604 от 08.10.2012</t>
  </si>
  <si>
    <t>ХМ-009245</t>
  </si>
  <si>
    <t>Кукурудза О.М. ПП, к-к №28</t>
  </si>
  <si>
    <t>г.Хмельницкий, шоссе Львовское (ринок Изида)</t>
  </si>
  <si>
    <t>Кукурудза Оксана Миколаївна</t>
  </si>
  <si>
    <t>Основной договор 4605 от 08.10.2012</t>
  </si>
  <si>
    <t>ХМ-009246</t>
  </si>
  <si>
    <t>Войтович Ю.В. ПП, склад</t>
  </si>
  <si>
    <t>г.Хмельницкий, ул.Куприна (ринок "Дубово")</t>
  </si>
  <si>
    <t>Войтович Юрій Васильович</t>
  </si>
  <si>
    <t>Основной договор 4606 от 08.10.2012</t>
  </si>
  <si>
    <t>ХМ-009176</t>
  </si>
  <si>
    <t>Башко Н.І. ПП, маг. "Продукти"</t>
  </si>
  <si>
    <t>р-н Красиловский Район, с.Росоловцы, д.44 (Школьная)</t>
  </si>
  <si>
    <t>Башко Надія Іллівна</t>
  </si>
  <si>
    <t>Основной договор 4566 от 31.07.2012</t>
  </si>
  <si>
    <t>ХМ-009166</t>
  </si>
  <si>
    <t>Готка Я.Ю. ПП, маг. "Верест"</t>
  </si>
  <si>
    <t>г.Каменец-Подольский, ул.Князей Кориатовичей (центральний ринок)</t>
  </si>
  <si>
    <t>ХМ-009158</t>
  </si>
  <si>
    <t>Валівоць О.В. ПП, маг. "Верест"</t>
  </si>
  <si>
    <t>г.Хмельницкий, ул.Красовского (район обл. больницы)</t>
  </si>
  <si>
    <t>ХМ-009273</t>
  </si>
  <si>
    <t>Грабарчук Д.М. ПП, маг. "Олександра 2"</t>
  </si>
  <si>
    <t>р-н Красиловский Район, с.Чернелевка, ул.Рыбалко Маршала, д.71</t>
  </si>
  <si>
    <t>Грабарчук Дмитро Макарович</t>
  </si>
  <si>
    <t>Основной договор 5082 от 17.04.2014</t>
  </si>
  <si>
    <t>Кравчук О.І. ПП, маг. "Продукти"</t>
  </si>
  <si>
    <t>ХМ-009183</t>
  </si>
  <si>
    <t>БЕЛ ОІЛ ТОВ, АЗС БРСМ-нафта</t>
  </si>
  <si>
    <t>р-н Летичевский Район, пгт.Летичев, ул.50-летия Октября, д.107/1</t>
  </si>
  <si>
    <t>ТОВАРИСТВО З ОБМЕЖЕНОЮ ВІДПОВІДАЛЬНІСТЮ "СТЕЙТ ОІЛ"</t>
  </si>
  <si>
    <t>Основной договор 318 от 01.12.2014</t>
  </si>
  <si>
    <t>СТЕЙТ ОІЛ ТОВ, АЗС №2 БРСМ-нафта</t>
  </si>
  <si>
    <t>ХМ-009182</t>
  </si>
  <si>
    <t>г.Шепетовка, ул.Котика Вали, д.172</t>
  </si>
  <si>
    <t>СТЕЙТ ОІЛ ТОВ, АЗС №1 БРСМ-нафта</t>
  </si>
  <si>
    <t>ХМ-009254</t>
  </si>
  <si>
    <t>Комаров В.М. ПП, маг. "Продукти"</t>
  </si>
  <si>
    <t>р-н Шепетовский Район, с.Косая Решневка (0)</t>
  </si>
  <si>
    <t>Шепетівський Район, Коса Рішнівка,</t>
  </si>
  <si>
    <t>Комаров Віктор Миколайович</t>
  </si>
  <si>
    <t>Основной договор 4612 от 11.10.2012</t>
  </si>
  <si>
    <t>ХМ-009255</t>
  </si>
  <si>
    <t>Корчинська Л.П. ПП, к-к №300</t>
  </si>
  <si>
    <t>г.Каменец-Подольский, ул.Князей Кориатовичей, д.17</t>
  </si>
  <si>
    <t>ХМ-009256</t>
  </si>
  <si>
    <t>ХМ-009257</t>
  </si>
  <si>
    <t>Сокіл М.В. ПП, маг. "Щедрослав"</t>
  </si>
  <si>
    <t>г.Шепетовка, ул.Маркса Карла, д.48 а</t>
  </si>
  <si>
    <t>Сокіл Микола Васильович</t>
  </si>
  <si>
    <t>Основной договор 4614 от 15.10.2012</t>
  </si>
  <si>
    <t>ХМ-009258</t>
  </si>
  <si>
    <t>Василишин І.В. ПП, маг. "Щедрослав"</t>
  </si>
  <si>
    <t>г.Шепетовка, просп Мира, д.10</t>
  </si>
  <si>
    <t>Василишин Ігор Васильович</t>
  </si>
  <si>
    <t>Основной договор 4615 от 15.10.2012</t>
  </si>
  <si>
    <t>ХМ-009260</t>
  </si>
  <si>
    <t>Цимбаліста Л.А. ПП, маг. "Хмельницький хлібокомбінат"</t>
  </si>
  <si>
    <t>Цимбаліста Людмила Антонівна</t>
  </si>
  <si>
    <t>Основной договор 1724.1 от 16.10.2012</t>
  </si>
  <si>
    <t>ХМ-009261</t>
  </si>
  <si>
    <t>Петиш Н.П. ПП, маг. "Наш магазин"</t>
  </si>
  <si>
    <t>р-н Волочисский Район, г.Волочиск, ул.Лысенко, д.11</t>
  </si>
  <si>
    <t>Петиш Наталія Петрівна</t>
  </si>
  <si>
    <t>Основной договор 4616 от 16.10.2012</t>
  </si>
  <si>
    <t>ХМ-009211</t>
  </si>
  <si>
    <t>Кравченко І.В. ПП, маг. "Продукти"</t>
  </si>
  <si>
    <t>г.Хмельницкий, шоссе Староконстантиновское (ост. АЗС)</t>
  </si>
  <si>
    <t>ХМ-009264</t>
  </si>
  <si>
    <t>Мельник М.М. ПП, маг. "Продукти"</t>
  </si>
  <si>
    <t>Мельник Микола Михайлович</t>
  </si>
  <si>
    <t>Основной договор 1725.1 от 17.10.2012</t>
  </si>
  <si>
    <t>ХМ-009265</t>
  </si>
  <si>
    <t>Ерзак В.В. ПП, маг. "Продукти"</t>
  </si>
  <si>
    <t>р-н Шепетовский Район, с.Рудня-Новенькая (0)</t>
  </si>
  <si>
    <t>Ерзак Вадим Валентинович</t>
  </si>
  <si>
    <t>Основной договор 4618 от 17.10.2012</t>
  </si>
  <si>
    <t>ХМ-009267</t>
  </si>
  <si>
    <t>Телятицька В.І. ПП, кафе "Лондон"</t>
  </si>
  <si>
    <t>Телятицька Валентина Іванівна</t>
  </si>
  <si>
    <t>Основной договор 1726.1 от 18.10.2012</t>
  </si>
  <si>
    <t>ХМ-009268</t>
  </si>
  <si>
    <t>Крисюк Ю.І. ПП, маг. "Продукти"</t>
  </si>
  <si>
    <t>р-н Ярмолинецкий Район, пгт.Ярмолинцы, ул.Хмельницкая, д.1а</t>
  </si>
  <si>
    <t>ХМ-009274</t>
  </si>
  <si>
    <t>Довженко-Севастьянова О.В. ПП, маг. "Кіша"</t>
  </si>
  <si>
    <t>г.Каменец-Подольский, ул.Суворова, д.16а</t>
  </si>
  <si>
    <t>ХМ-009179</t>
  </si>
  <si>
    <t>Яцькова Л.В ПП, маг. "Продукти"</t>
  </si>
  <si>
    <t>р-н Волочисский Район, с.Копачовка, ул.Шевченко, д.38</t>
  </si>
  <si>
    <t>Яцькова Лариса Василівна</t>
  </si>
  <si>
    <t>Основной договор 4572 от 28.08.2012</t>
  </si>
  <si>
    <t>ХМ-009187</t>
  </si>
  <si>
    <t>Кривдик В.А. ПП, маг. "Коп"</t>
  </si>
  <si>
    <t>р-н Ярмолинецкий Район, с.Глушковцы, д.54 (ул. Советская)</t>
  </si>
  <si>
    <t>Кривдик Володимир Антонович</t>
  </si>
  <si>
    <t>Основной договор 4600 от 03.09.2012</t>
  </si>
  <si>
    <t>ХМ-009157</t>
  </si>
  <si>
    <t>Чорна В.О. ПП, маг. "Смак"</t>
  </si>
  <si>
    <t>р-н Виньковецкий Район, с.Карачиевцы, ул.Садовая, д.40 (біля церкви)</t>
  </si>
  <si>
    <t>Чорна Валентина Олексіївна</t>
  </si>
  <si>
    <t>Основной договор 4574 от 28.08.2012</t>
  </si>
  <si>
    <t>ХМ-009192</t>
  </si>
  <si>
    <t>Сивун О.В. ПП, маг. "Золотий ключик"</t>
  </si>
  <si>
    <t>р-н Новоушицкий Район, с.Куча, ул.Центральная, д.1</t>
  </si>
  <si>
    <t>Сивун Олег Васильович</t>
  </si>
  <si>
    <t>Основной договор 1711.1 от 15.07.2014</t>
  </si>
  <si>
    <t>ХМ-009193</t>
  </si>
  <si>
    <t>Блажко В.П. ПП, маг. "Продукти"</t>
  </si>
  <si>
    <t>р-н Новоушицкий Район, с.Глыбовка, ул.Октябрьская, д.15</t>
  </si>
  <si>
    <t>Блажко Валентина Петрівна</t>
  </si>
  <si>
    <t>Основной договор 1712.1 от 29.08.2012</t>
  </si>
  <si>
    <t>ХМ-009194</t>
  </si>
  <si>
    <t>Щеглова Л.М. ПП, маг. "Калина"</t>
  </si>
  <si>
    <t>р-н Чемеровецкий Район, с.Завадовка, ул.8-го Марта, д.4</t>
  </si>
  <si>
    <t>Щеглова Лілія Миколаївна</t>
  </si>
  <si>
    <t>Основной договор 1713.1 от 29.08.2012</t>
  </si>
  <si>
    <t>ХМ-009195</t>
  </si>
  <si>
    <t>Перчак В.І. ПП, маг. "Продукти"</t>
  </si>
  <si>
    <t>р-н Виньковецкий Район, пгт.Виньковцы, ул.Октябрьская, д.32</t>
  </si>
  <si>
    <t>Перчак Василь Іванович</t>
  </si>
  <si>
    <t>Основной договор 4575 от 29.08.2012</t>
  </si>
  <si>
    <t>ХМ-009209</t>
  </si>
  <si>
    <t>Фурман Ж.В. ПП, маг. "Продукти"</t>
  </si>
  <si>
    <t>г.Хмельницкий, ул.Мирного Панаса, д.27/2</t>
  </si>
  <si>
    <t>Фурман Жанна Валеріївна</t>
  </si>
  <si>
    <t>Основной договор 5381 от 28.04.2015</t>
  </si>
  <si>
    <t>ХМ-009236</t>
  </si>
  <si>
    <t>Лисенко В.Г. ПП, маг. "Продукти"</t>
  </si>
  <si>
    <t>г.Хмельницкий, пер.Шевченко, д.83</t>
  </si>
  <si>
    <t>Лисенко Вікторія Геннадіївна</t>
  </si>
  <si>
    <t>Основной договор 5020 от 10.01.2014</t>
  </si>
  <si>
    <t>ХМ-009159</t>
  </si>
  <si>
    <t>Кашперський Д.В. ПП, кафе "Корчма"</t>
  </si>
  <si>
    <t>р-н Летичевский Район, пгт.Летичев, ул.Кармелюка, д.2</t>
  </si>
  <si>
    <t>Кашперський Денис Валерійович</t>
  </si>
  <si>
    <t>Основной договор 4561 от 23.07.2012</t>
  </si>
  <si>
    <t>ХМ-009171</t>
  </si>
  <si>
    <t>Іщук В.С. ПП, маг. "Росана"</t>
  </si>
  <si>
    <t>г.Шепетовка, ул.Островского Николая, д.74а</t>
  </si>
  <si>
    <t>ХМ-009132</t>
  </si>
  <si>
    <t>Рижик Л.А. ПП, маг. "Явір"</t>
  </si>
  <si>
    <t>р-н Изяславский Район, г.Изяслав, ул.Октябрьская, д.106/1</t>
  </si>
  <si>
    <t>Рижик Людмила Антонівна</t>
  </si>
  <si>
    <t>Основной договор 4545 от 14.05.2012</t>
  </si>
  <si>
    <t>ХМ-009135</t>
  </si>
  <si>
    <t>Штіфонов А.Г. ПП, бар "Комільфо"</t>
  </si>
  <si>
    <t>г.Каменец-Подольский, ул.Соборная, д.23</t>
  </si>
  <si>
    <t>Штіфонов Андрій Геннадійович</t>
  </si>
  <si>
    <t>Основной договор 1701.1 от 03.07.2012</t>
  </si>
  <si>
    <t>ХМ-009125</t>
  </si>
  <si>
    <t>Грищук Н.В. ПП, маг. "Продукти"</t>
  </si>
  <si>
    <t>р-н Шепетовский Район, с.Плесна (0)</t>
  </si>
  <si>
    <t>Грищук Ніна Василівна</t>
  </si>
  <si>
    <t>Основной договор 4540 от 28.06.2012</t>
  </si>
  <si>
    <t>ХМ-009200</t>
  </si>
  <si>
    <t>Радчення О.В. ПП, маг-кафетерій</t>
  </si>
  <si>
    <t>р-н Славутский Район, с.Мухарев, ул.Школьная (-)</t>
  </si>
  <si>
    <t>Радчення Олександр Володимирович</t>
  </si>
  <si>
    <t>Основной договор 3998 от 30.08.2012</t>
  </si>
  <si>
    <t>ХМ-009147</t>
  </si>
  <si>
    <t>(КООП) Іванівське КП Славутського РайСТ, маг.</t>
  </si>
  <si>
    <t>ІВАНІВСЬКЕ КП СЛАВУТСЬКОГО РАЙСТ</t>
  </si>
  <si>
    <t>Основной договор 4550 от 05.07.2012</t>
  </si>
  <si>
    <t>Іванівське КП Славутського РайСТ, маг.</t>
  </si>
  <si>
    <t>ХМ-009152</t>
  </si>
  <si>
    <t>Лобунов В.М. ПП, к-к №127</t>
  </si>
  <si>
    <t>г.Каменец-Подольский, ул.Князей Кориатовичей, д.14 (центральний ринок)</t>
  </si>
  <si>
    <t>Лобунов Віталій Миколайович</t>
  </si>
  <si>
    <t>Основной договор 1705.1 от 10.07.2012</t>
  </si>
  <si>
    <t>ХМ-009814</t>
  </si>
  <si>
    <t>Сітнікова О.М. ПП, маг. №1 "Продукти"</t>
  </si>
  <si>
    <t>г.Хмельницкий, ул.Лесогриниветская, д.16/2</t>
  </si>
  <si>
    <t>Сітнікова Олеся Миколаївна</t>
  </si>
  <si>
    <t>Основной договор 4926 от 09.10.2013</t>
  </si>
  <si>
    <t>ХМ-009813</t>
  </si>
  <si>
    <t>Кондитерська лавка ПП</t>
  </si>
  <si>
    <t>г.Хмельницкий, ул.Проскуривского Подполья, д.71</t>
  </si>
  <si>
    <t>ХМ-009816</t>
  </si>
  <si>
    <t>Спєвак В.М. к-к №92</t>
  </si>
  <si>
    <t>ХМ-009806</t>
  </si>
  <si>
    <t>Бучко П.В. ПП, маг. "Продукти"</t>
  </si>
  <si>
    <t>р-н Чемеровецкий Район, пгт.Чемеровцы, шоссе Гусятинское, д.18</t>
  </si>
  <si>
    <t>Бучко Петро Васильович</t>
  </si>
  <si>
    <t>Основной договор 1511.1 от 02.09.2013</t>
  </si>
  <si>
    <t>ХМ-009807</t>
  </si>
  <si>
    <t>Котик А.М. ПП, к-к №5</t>
  </si>
  <si>
    <t>Котик Андрій Миколайович</t>
  </si>
  <si>
    <t>Основной договор 1831.1 от 02.09.2013</t>
  </si>
  <si>
    <t>ХМ-009808</t>
  </si>
  <si>
    <t>Рукавчук Т.І. ПП, маг. "Продукти"</t>
  </si>
  <si>
    <t>р-н Полонский Район, с.Белецкое (0)</t>
  </si>
  <si>
    <t>Рукавчук Тамара Іванівна</t>
  </si>
  <si>
    <t>Основной договор 4902 от 30.08.2013</t>
  </si>
  <si>
    <t>ХМ-009809</t>
  </si>
  <si>
    <t>Можейко С.М. ПП, маг. "Продукти"</t>
  </si>
  <si>
    <t>р-н Шепетовский Район, с.Дубиевка (0)</t>
  </si>
  <si>
    <t>Можейко Світлана Миколаївна</t>
  </si>
  <si>
    <t>Основной договор 3180 от 02.09.2013</t>
  </si>
  <si>
    <t>ХМ-009810</t>
  </si>
  <si>
    <t>Пасічник В.М. ПП, кафетерій-магазин "Світанок"</t>
  </si>
  <si>
    <t>р-н Красиловский Район, пгт.Антонины, ул.Энгельса, д.18</t>
  </si>
  <si>
    <t>Пасічник Валентина Миколаївна</t>
  </si>
  <si>
    <t>Основной договор 403 от 02.09.2013</t>
  </si>
  <si>
    <t>ХМ-009812</t>
  </si>
  <si>
    <t>Бартощак М.П. ПП, маг. "Людмила"</t>
  </si>
  <si>
    <t>ХМ-009805</t>
  </si>
  <si>
    <t>Романов Р.П. ПП, маг.-вагончик</t>
  </si>
  <si>
    <t>р-н Волочисский Район, с.Корыстова, пер.Космодемьянской Зои, д.27</t>
  </si>
  <si>
    <t>Романов Руслан Петрович</t>
  </si>
  <si>
    <t>Основной договор 4802 от 30.08.2013</t>
  </si>
  <si>
    <t>ХМ-009817</t>
  </si>
  <si>
    <t>Літвінова С.М. ПП, маг. "Пролісок"</t>
  </si>
  <si>
    <t>р-н Шепетовский Район, с.Поляна, ул.Центральная, д.1</t>
  </si>
  <si>
    <t>Літвінова Світлана Михайлівна</t>
  </si>
  <si>
    <t>Основной договор 4909 от 06.09.2013</t>
  </si>
  <si>
    <t>ХМ-009543</t>
  </si>
  <si>
    <t>Олешко Л.А. ПП, маг. "Людмила"</t>
  </si>
  <si>
    <t>р-н Дунаевецкий Район, с.Минькивци, ул.Советская, д.50</t>
  </si>
  <si>
    <t>Олешко Людмила Адольфівна</t>
  </si>
  <si>
    <t>Основной договор 1764.1 от 21.02.2013</t>
  </si>
  <si>
    <t>ХМ-010375</t>
  </si>
  <si>
    <t>Вільчинська Г.В. ПП, к-к "Овочі"</t>
  </si>
  <si>
    <t>г.Хмельницкий, ул.Соборная (біля ТЦ "Мандарин")</t>
  </si>
  <si>
    <t>ХМ-010376</t>
  </si>
  <si>
    <t>Шендера О.В. ПП, к-к "Кондвироби Борзна"</t>
  </si>
  <si>
    <t>г.Хмельницкий, ул.Соборная (вхід в жовтий павільйон)</t>
  </si>
  <si>
    <t>Шендера Олексій Володимирович</t>
  </si>
  <si>
    <t>Основной договор 5159 от 07.10.2014</t>
  </si>
  <si>
    <t>Шендера О.В. ПП, к-к "Кондвироби"</t>
  </si>
  <si>
    <t>ХМ-010377</t>
  </si>
  <si>
    <t>Чорна Т.А. ПП, маг. "Віньковецький смак"</t>
  </si>
  <si>
    <t>г.Хмельницкий, ул.Франко Ивана, д.3/3</t>
  </si>
  <si>
    <t>Чорна Тетяна Аркадіївна</t>
  </si>
  <si>
    <t>Основной договор 5158 от 03.10.2014</t>
  </si>
  <si>
    <t>ХМ-010378</t>
  </si>
  <si>
    <t>Сотнікова Н.М. ПП, школа №9, "Канцтовари"</t>
  </si>
  <si>
    <t>г.Каменец-Подольский, ул.Огиенка, д.0 (0)</t>
  </si>
  <si>
    <t>Сотнікова Ніна Михайлівна</t>
  </si>
  <si>
    <t>Основной договор 881.1 от 22.04.2009 0:00:00</t>
  </si>
  <si>
    <t>ХМ-010366</t>
  </si>
  <si>
    <t>Сулима І.Ю. ПП, маг. "Експрес"</t>
  </si>
  <si>
    <t>р-н Дунаевецкий Район, пгт.Дунаевцы (біля ФОП Овчарук)</t>
  </si>
  <si>
    <t>Сулима Інна Юріївна</t>
  </si>
  <si>
    <t>Основной договор 1914.1 от 29.09.2014</t>
  </si>
  <si>
    <t>ХМ-010367</t>
  </si>
  <si>
    <t>Червінська Н.І. ПП, маг. "Кам'янецький ярмарок"</t>
  </si>
  <si>
    <t>г.Каменец-Подольский, ул.Васильева, д.2</t>
  </si>
  <si>
    <t>Червінська Надія Іванівна</t>
  </si>
  <si>
    <t>Основной договор 1916.1 от 29.09.2014</t>
  </si>
  <si>
    <t>ХМ-010368</t>
  </si>
  <si>
    <t>Брошко П.Д. ПП, маг. "Продукти"</t>
  </si>
  <si>
    <t>р-н Виньковецкий Район, с.Нетечинцы (Нові Нетеченці)</t>
  </si>
  <si>
    <t>Брошко Петро Дмитрович</t>
  </si>
  <si>
    <t>Основной договор 2022 от 25.05.2009 0:00:00</t>
  </si>
  <si>
    <t>ХМ-010369</t>
  </si>
  <si>
    <t>Бубела П.В. ПП, маг. "Продукти"</t>
  </si>
  <si>
    <t>р-н Деражнянский Район, с.Загинци, ул.Береговая, д.3</t>
  </si>
  <si>
    <t>Бубела Петро Васильович</t>
  </si>
  <si>
    <t>Основной договор 5151 от 22.09.2014</t>
  </si>
  <si>
    <t>ХМ-010370</t>
  </si>
  <si>
    <t>Юзепчук О.А. ПП, маг. "Продукти"</t>
  </si>
  <si>
    <t>р-н Шепетовский Район, с.Михайлючка, ул.Михайлючка, д.6</t>
  </si>
  <si>
    <t>Юзепчук Олексій Анатолійович</t>
  </si>
  <si>
    <t>Основной договор 5152 от 29.09.2014</t>
  </si>
  <si>
    <t>ХМ-010371</t>
  </si>
  <si>
    <t>Вашукевич М.Г. ПП, к-к №242</t>
  </si>
  <si>
    <t>Вашукевич Марина Григорівна</t>
  </si>
  <si>
    <t>Основной договор 1917.1 от 30.09.2014</t>
  </si>
  <si>
    <t>ХМ-010372</t>
  </si>
  <si>
    <t>Бакалець Д.В. ПП, маг. "Продсервіс"</t>
  </si>
  <si>
    <t>р-н Белогорский Район, пгт.Белогорье, ул.Шевченко, д.57</t>
  </si>
  <si>
    <t>Бакалець Дмитро Володимирович</t>
  </si>
  <si>
    <t>Основной договор 5156 от 30.09.2014</t>
  </si>
  <si>
    <t>ХМ-010373</t>
  </si>
  <si>
    <t>Білогірський Сокіл ФГ, маг. "Продукти"</t>
  </si>
  <si>
    <t>р-н Белогорский Район, пгт.Белогорье, ул.Ломоносова, д.15 А</t>
  </si>
  <si>
    <t>Білогірський Сокіл ФГ</t>
  </si>
  <si>
    <t>Основной договор 5157 от 30.09.2014</t>
  </si>
  <si>
    <t>ХМ-010374</t>
  </si>
  <si>
    <t>г.Хмельницкий, ул.Институтская, д.15/1</t>
  </si>
  <si>
    <t>ХМ-010422</t>
  </si>
  <si>
    <t>(НКЗ) Бетон - Буд ПП</t>
  </si>
  <si>
    <t>г.Хмельницкий, ул.Железняка, д.1/А, оф.50</t>
  </si>
  <si>
    <t>ПП "Бетон - Буд"</t>
  </si>
  <si>
    <t>Основной договор 5187 от 14.11.2014</t>
  </si>
  <si>
    <t>Бетон - Буд ПП</t>
  </si>
  <si>
    <t>ХМ-010423</t>
  </si>
  <si>
    <t>(НКЗ) Компанія "Агролідер" ТОВ</t>
  </si>
  <si>
    <t>р-н Хмельницкий Район, с.Лесовые Гриневцы, ул.Центральная, д.1-Б</t>
  </si>
  <si>
    <t>ТОВ "Компанія "Агролідер"</t>
  </si>
  <si>
    <t>Основной договор 5191 от 14.11.2014</t>
  </si>
  <si>
    <t>Компанія "Агролідер" ТОВ</t>
  </si>
  <si>
    <t>ХМ-010424</t>
  </si>
  <si>
    <t>(НКЗ) Фруктовий світ ТОВ</t>
  </si>
  <si>
    <t>ТОВ "Фруктовий світ"</t>
  </si>
  <si>
    <t>Основной договор 5192 от 14.11.2014</t>
  </si>
  <si>
    <t>Фруктовий світ ТОВ</t>
  </si>
  <si>
    <t>ХМ-010425</t>
  </si>
  <si>
    <t>Голд Тімбер ТОВ</t>
  </si>
  <si>
    <t>г.Каменец-Подольский, шоссе Хмельницкое, д.7</t>
  </si>
  <si>
    <t>ТОВ "Голд Тімбер"</t>
  </si>
  <si>
    <t>Основной договор 1927.1 от 14.11.2014</t>
  </si>
  <si>
    <t>ХМ-010426</t>
  </si>
  <si>
    <t>Маслова С.П. ПП, маг. "Асорті"</t>
  </si>
  <si>
    <t>г.Хмельницкий, просп Мира, д.99/3-А</t>
  </si>
  <si>
    <t>Маслова Світлана Петрівна</t>
  </si>
  <si>
    <t>Основной договор 5193 от 12.11.2014</t>
  </si>
  <si>
    <t>ХМ-010427</t>
  </si>
  <si>
    <t>Попеляєв М.А. ПП, к-к</t>
  </si>
  <si>
    <t>г.Каменец-Подольский (ринок)</t>
  </si>
  <si>
    <t>Попеляєв Михайло Антонович</t>
  </si>
  <si>
    <t>Основной договор 1930.1 от 17.11.2014</t>
  </si>
  <si>
    <t>ХМ-010431</t>
  </si>
  <si>
    <t>(НКЗ) Корпускула ПНВП</t>
  </si>
  <si>
    <t>ПНВП "Корпускула"</t>
  </si>
  <si>
    <t>Основной договор 5196 от 18.11.2014</t>
  </si>
  <si>
    <t>Корпускула ПНВП</t>
  </si>
  <si>
    <t>ХМ-010414</t>
  </si>
  <si>
    <t>(НКЗ) Рекламне агентство "Є!" ПП</t>
  </si>
  <si>
    <t>г.Хмельницкий, ул.Прибужская, д.34, оф.14</t>
  </si>
  <si>
    <t>ПП "Рекламне агентство "Є!"</t>
  </si>
  <si>
    <t>Основной договор  от 11.11.2014</t>
  </si>
  <si>
    <t>Рекламне агентство "Є!" ПП</t>
  </si>
  <si>
    <t>ХМ-010416</t>
  </si>
  <si>
    <t>(НКЗ) ХНВЦ стандартизації, метрології та сертифікації ДП</t>
  </si>
  <si>
    <t>г.Хмельницкий, пер.Свободы, д.7</t>
  </si>
  <si>
    <t>ДП "ХНВЦ стандартизації, метрології та сертифікації"</t>
  </si>
  <si>
    <t>Основной договор 5183 от 12.11.2014</t>
  </si>
  <si>
    <t>ХНВЦ стандартизації, метрології та сертифікації ДП</t>
  </si>
  <si>
    <t>ХМ-010428</t>
  </si>
  <si>
    <t>Гнатюк О.П. ПП, маг.-склад</t>
  </si>
  <si>
    <t>г.Славута, д.0</t>
  </si>
  <si>
    <t>Гнатюк Олександр Петрович</t>
  </si>
  <si>
    <t>Основной договор 4135 от 18.11.2014</t>
  </si>
  <si>
    <t>ХМ-010429</t>
  </si>
  <si>
    <t>(Сез ТРТ) Ярема І.А. ПП, шкільний бар</t>
  </si>
  <si>
    <t>г.Каменец-Подольский, просп Грушевского, д.17 (Школа №15)</t>
  </si>
  <si>
    <t>Ярема Ірина Анатоліївна</t>
  </si>
  <si>
    <t>Основной договор 1931.1 от 18.11.2014</t>
  </si>
  <si>
    <t>Ярема І.А. ПП, шкільний бар</t>
  </si>
  <si>
    <t>ХМ-010430</t>
  </si>
  <si>
    <t>(НКЗ) Р.І.Н.О ТОВ</t>
  </si>
  <si>
    <t>ТОВ "Р.І.Н.О"</t>
  </si>
  <si>
    <t>Основной договор 5195 от 18.11.2014</t>
  </si>
  <si>
    <t>Р.І.Н.О ТОВ</t>
  </si>
  <si>
    <t>ХМ-010415</t>
  </si>
  <si>
    <t>Марценюк В.П. ПП, маг.</t>
  </si>
  <si>
    <t>р-н Волочисский Район, с.Гайдайки, д.0</t>
  </si>
  <si>
    <t>Марценюк Валерій Петрович</t>
  </si>
  <si>
    <t>Основной договор 5182 от 12.11.2014</t>
  </si>
  <si>
    <t>ХМ-010418</t>
  </si>
  <si>
    <t>(НКЗ) ТОВ "Преттль - Кабель Україна"</t>
  </si>
  <si>
    <t>г.Каменец-Подольский, ул.Северная, д.81</t>
  </si>
  <si>
    <t>ТОВ "Преттль - Кабель Україна"</t>
  </si>
  <si>
    <t>Основной договор 1926.1 от 13.11.2014</t>
  </si>
  <si>
    <t>ХМ-010465</t>
  </si>
  <si>
    <t>ТОВ "Кабельний завод"</t>
  </si>
  <si>
    <t>Основной договор 1941.1 от 28.11.2014</t>
  </si>
  <si>
    <t>Кабельний завод ТОВ</t>
  </si>
  <si>
    <t>ХМ-010419</t>
  </si>
  <si>
    <t>Козліков І.А. ПП, маг. "Макс"</t>
  </si>
  <si>
    <t>г.Славута, ул.Хмельницкого Богдана, д.146 А</t>
  </si>
  <si>
    <t>Козліков Ігор Анатолійович</t>
  </si>
  <si>
    <t>Основной договор 5185 от 14.11.2014</t>
  </si>
  <si>
    <t>ХМ-010421</t>
  </si>
  <si>
    <t>Білінська І.В. ПП, маг. "Кава зі Львова"</t>
  </si>
  <si>
    <t>г.Хмельницкий, ул.Подольская, д.78</t>
  </si>
  <si>
    <t>Білінська Ірина Вікторівна</t>
  </si>
  <si>
    <t>Основной договор 3624 от 11.03.2010 0:00:00</t>
  </si>
  <si>
    <t>ХМ-010420</t>
  </si>
  <si>
    <t>Гуцалюк Н.Г. ПП, маг. "Хлібосол"</t>
  </si>
  <si>
    <t>г.Хмельницкий, ул.Заводская, д.29</t>
  </si>
  <si>
    <t>ХМ-010433</t>
  </si>
  <si>
    <t>(НКЗ) ППО Ізяславського відділення Славутської ОДПІ</t>
  </si>
  <si>
    <t>р-н Изяславский Район, г.Изяслав, ул.Независимости, д.43</t>
  </si>
  <si>
    <t>ППО Ізяславського відділення Славутської ОДПІ</t>
  </si>
  <si>
    <t>Основной договор 5200 от 19.11.2014</t>
  </si>
  <si>
    <t>ХМ-010413</t>
  </si>
  <si>
    <t>Вільчинська Ю.О. ПП, маг. "Парус"</t>
  </si>
  <si>
    <t>р-н Шепетовский Район, с.Мокиевцы, д.0</t>
  </si>
  <si>
    <t>Вільчинська Юлія Олександрівна</t>
  </si>
  <si>
    <t>Основной договор 5181 от 11.11.2014</t>
  </si>
  <si>
    <t>ХМ-010432</t>
  </si>
  <si>
    <t>(НКЗ) ПРОСКУРІВСЬКИЙ ЗАБУДОВНИК ТОВ</t>
  </si>
  <si>
    <t>г.Хмельницкий, шоссе Винницкое, д.6/2</t>
  </si>
  <si>
    <t>ТОВ "ПРОСКУРІВСЬКИЙ ЗАБУДОВНИК"</t>
  </si>
  <si>
    <t>Основной договор 5199 от 19.11.2014</t>
  </si>
  <si>
    <t>ПРОСКУРІВСЬКИЙ ЗАБУДОВНИК ТОВ</t>
  </si>
  <si>
    <t>ХМ-010434</t>
  </si>
  <si>
    <t>(НКЗ) ППО Хмельницької комунальної аптеки "ВІОЛА"</t>
  </si>
  <si>
    <t>г.Хмельницкий, ул.Пилотская, д.1</t>
  </si>
  <si>
    <t>ППО Хмельницької комунальної аптеки "ВІОЛА"</t>
  </si>
  <si>
    <t>Основной договор 5201 от 19.11.2014</t>
  </si>
  <si>
    <t>ХМ-010435</t>
  </si>
  <si>
    <t>(НКЗ) Укрстандарт ТзОВ</t>
  </si>
  <si>
    <t>ТзОВ "Укрстандарт"</t>
  </si>
  <si>
    <t>Основной договор 5211 от 19.11.2014</t>
  </si>
  <si>
    <t>Укрстандарт ТзОВ</t>
  </si>
  <si>
    <t>ХМ-010436</t>
  </si>
  <si>
    <t>(НКЗ) КП по будівництву, ремонту та експлуатації доріг виконкому Хмельницької міської ради</t>
  </si>
  <si>
    <t>г.Хмельницкий, ул.Толбухина, д.5</t>
  </si>
  <si>
    <t>КП по будівництву, ремонту та експлуатації доріг виконкому Хмельницької міської ради</t>
  </si>
  <si>
    <t>Основной договор 5205 от 19.11.2014</t>
  </si>
  <si>
    <t>ХМ-010439</t>
  </si>
  <si>
    <t>(НКЗ) ПО Кам'янець-Подільського колективного швейного підприємства</t>
  </si>
  <si>
    <t>г.Каменец-Подольский, ул.Армянская, д.8</t>
  </si>
  <si>
    <t>ПО Кам'янець-Подільського колективного швейного підприємства</t>
  </si>
  <si>
    <t>Основной договор 1934.1 от 20.11.2014</t>
  </si>
  <si>
    <t>ХМ-010440</t>
  </si>
  <si>
    <t>(НКЗ) ПОНІНКІВСЬКА КАРТОННО-ПАПЕРОВА ФАБРИКА ТОВ</t>
  </si>
  <si>
    <t>р-н Полонский Район, пгт.Понинка, ул.Победы, д.34</t>
  </si>
  <si>
    <t>ТОВ "ПОНІНКІВСЬКА КАРТОННО-ПАПЕРОВА ФАБРИКА"</t>
  </si>
  <si>
    <t>Основной договор 5207 от 20.11.2014</t>
  </si>
  <si>
    <t>ПОНІНКІВСЬКА КАРТОННО-ПАПЕРОВА ФАБРИКА ТОВ</t>
  </si>
  <si>
    <t>ХМ-010437</t>
  </si>
  <si>
    <t>(НКЗ) ППО працівників Хмельницького університету управління та права</t>
  </si>
  <si>
    <t>г.Хмельницкий, ул.Театральная, д.8</t>
  </si>
  <si>
    <t>ППО працівників Хмельницького університету управління та права</t>
  </si>
  <si>
    <t>Основной договор 5202 от 20.11.2014</t>
  </si>
  <si>
    <t>ХМ-010438</t>
  </si>
  <si>
    <t>Гнатовська А.М. ПП, маг. "Продукти"</t>
  </si>
  <si>
    <t>р-н Дунаевецкий Район, г.Дунаевцы, ул.Шевченко, д.22</t>
  </si>
  <si>
    <t>Гнатовська Алла Михайлівна</t>
  </si>
  <si>
    <t>Основной договор 1933.1 от 06.10.2014</t>
  </si>
  <si>
    <t>ХМ-010441</t>
  </si>
  <si>
    <t>Степанчук О.О. ПП, маг. "Привокзальний"</t>
  </si>
  <si>
    <t>р-н Полонский Район, г.Полонное, ул.Привокзальная, д.133</t>
  </si>
  <si>
    <t>Степанчук Олексій Олександрович</t>
  </si>
  <si>
    <t>Основной договор 3135 от 16.04.2009 0:00:00</t>
  </si>
  <si>
    <t>ХМ-010444</t>
  </si>
  <si>
    <t>(НКЗ) ВП "ЕВОЛЮШН" ТОВ</t>
  </si>
  <si>
    <t>г.Хмельницкий, ул.Майборского, д.11</t>
  </si>
  <si>
    <t>ТОВ "ВП "ЕВОЛЮШН"</t>
  </si>
  <si>
    <t>Основной договор 5210 от 24.11.2014</t>
  </si>
  <si>
    <t>ВП "ЕВОЛЮШН" ТОВ</t>
  </si>
  <si>
    <t>ХМ-010443</t>
  </si>
  <si>
    <t>(НКЗ) Трансформатор сервіс ТОВ</t>
  </si>
  <si>
    <t>г.Хмельницкий, просп Мира, д.101-Б</t>
  </si>
  <si>
    <t>ТОВ "Трансформатор сервіс"</t>
  </si>
  <si>
    <t>Основной договор 5209 от 21.11.2014</t>
  </si>
  <si>
    <t>Трансформатор сервіс ТОВ</t>
  </si>
  <si>
    <t>ХМ-010442</t>
  </si>
  <si>
    <t>Козак І.П. ПП, маг. "Продукти"</t>
  </si>
  <si>
    <t>г.Хмельницкий, ул.Мирного Панаса, д.5/3</t>
  </si>
  <si>
    <t>Козак Ігор Петрович</t>
  </si>
  <si>
    <t>Основной договор 4822 от 21.05.2013</t>
  </si>
  <si>
    <t>ХМ-010445</t>
  </si>
  <si>
    <t>(НКЗ) ППО Віньквецького району електричних мереж</t>
  </si>
  <si>
    <t>р-н Виньковецкий Район, пгт.Виньковцы, ул.Проскуровская, д.104</t>
  </si>
  <si>
    <t>ППО Віньквецького району електричних мереж</t>
  </si>
  <si>
    <t>Основной договор 5212 от 24.11.2014</t>
  </si>
  <si>
    <t>ХМ-010446</t>
  </si>
  <si>
    <t>(НКЗ) ТК "Ромашка Трейд" ТОВ</t>
  </si>
  <si>
    <t>г.Хмельницкий, ул.Камьянецкая, д.16</t>
  </si>
  <si>
    <t>ТОВ "ТК "Ромашка Трейд"</t>
  </si>
  <si>
    <t>Основной договор 5214 от 25.11.2014</t>
  </si>
  <si>
    <t>ТК "Ромашка Трейд" ТОВ</t>
  </si>
  <si>
    <t>ХМ-010447</t>
  </si>
  <si>
    <t>Мельник В.О. ПП, склад</t>
  </si>
  <si>
    <t>г.Хмельницкий, ул.Гарнизонная, д.4 (ринок "Альтона")</t>
  </si>
  <si>
    <t>Мельник Валентина Олександрівна</t>
  </si>
  <si>
    <t>Основной договор 5215 от 25.11.2014</t>
  </si>
  <si>
    <t>ХМ-010448</t>
  </si>
  <si>
    <t>(НКЗ) ПВД ОВ ФСС з тимчасової втрати працездатності</t>
  </si>
  <si>
    <t>г.Хмельницкий, ул.Проскуровская, д.18</t>
  </si>
  <si>
    <t>ПВД ОВ ФСС з тимчасової втрати працездатності</t>
  </si>
  <si>
    <t>Основной договор  от 26.11.2014</t>
  </si>
  <si>
    <t>ХМ-010449</t>
  </si>
  <si>
    <t>Баран І.В. ПП, маг. "Продукти"</t>
  </si>
  <si>
    <t>р-н Дунаевецкий Район, пгт.Дунаевцы, ул.Первомайская, д.2</t>
  </si>
  <si>
    <t>ХМ-010451</t>
  </si>
  <si>
    <t>(НКЗ) Адоніс ТОВ</t>
  </si>
  <si>
    <t>г.Староконстантинов, ул.Острожского, д.41</t>
  </si>
  <si>
    <t>Адоніс ТОВ</t>
  </si>
  <si>
    <t>ХМ-010450</t>
  </si>
  <si>
    <t>Комарова В.В. ПП, маг. "Продукти"</t>
  </si>
  <si>
    <t>р-н Изяславский Район, г.Изяслав, ул.Октябрьская, д.56</t>
  </si>
  <si>
    <t>Комарова Валентина Вікторівна</t>
  </si>
  <si>
    <t>Основной договор 5227 от 27.11.2014</t>
  </si>
  <si>
    <t>ХМ-010452</t>
  </si>
  <si>
    <t>г.Хмельницкий, ул.Гагарина, д.20</t>
  </si>
  <si>
    <t>ХМ-010454</t>
  </si>
  <si>
    <t>Шарабханов І.Г. ПП, маг. "Мамин чай"</t>
  </si>
  <si>
    <t>г.Хмельницкий, шоссе Староконстантиновское, д.5</t>
  </si>
  <si>
    <t>Шарабханов Ігор Григорович</t>
  </si>
  <si>
    <t>Основной договор 5314 от 12.01.2015</t>
  </si>
  <si>
    <t>ХМ-010453</t>
  </si>
  <si>
    <t>(НКЗ) Хмельницький обласний академічний музично-драматичний театр імені М. Старицького</t>
  </si>
  <si>
    <t>г.Хмельницкий, ул.Соборная, д.60</t>
  </si>
  <si>
    <t>Хмельницький обласний академічний музично-драматичний театр імені М. Старицького</t>
  </si>
  <si>
    <t>Основной договор 5217 от 26.11.2014</t>
  </si>
  <si>
    <t>ХМ-010455</t>
  </si>
  <si>
    <t>(НКЗ) ПРОМБУД-1 ТДВ</t>
  </si>
  <si>
    <t>г.Хмельницкий, ул.Европейская, д.5, оф.43</t>
  </si>
  <si>
    <t>ТДВ "ПРОМБУД-1"</t>
  </si>
  <si>
    <t>Основной договор 5219 от 27.11.2014</t>
  </si>
  <si>
    <t>ПРОМБУД-1 ТДВ</t>
  </si>
  <si>
    <t>ХМ-010456</t>
  </si>
  <si>
    <t>(НКЗ) МОНОЛІТ-БУД ПП</t>
  </si>
  <si>
    <t>г.Хмельницкий, ул.Щербакова, д.18/2, оф.41</t>
  </si>
  <si>
    <t>ПП "МОНОЛІТ-БУД"</t>
  </si>
  <si>
    <t>Основной договор 5220 от 27.11.2014</t>
  </si>
  <si>
    <t>МОНОЛІТ-БУД ПП</t>
  </si>
  <si>
    <t>ХМ-010457</t>
  </si>
  <si>
    <t>(НКЗ) ПМП "Орбіта"</t>
  </si>
  <si>
    <t>г.Хмельницкий, ул.Подольская, д.46 (біля магазину "Онікс")</t>
  </si>
  <si>
    <t>ПМП "Орбіта"</t>
  </si>
  <si>
    <t>ХМ-010458</t>
  </si>
  <si>
    <t>Бондарець С.І ПП, маг. "Продукти"</t>
  </si>
  <si>
    <t>р-н Красиловский Район, с.Яворовцы, д.0</t>
  </si>
  <si>
    <t>Бондарець Світлана Іванівна</t>
  </si>
  <si>
    <t>Основной договор 5221 от 27.11.2014</t>
  </si>
  <si>
    <t>ХМ-010459</t>
  </si>
  <si>
    <t>(НКЗ) ТОВ "Нідерландсько-українське СП "Верват Україна ЛТД"</t>
  </si>
  <si>
    <t>г.Староконстантинов, ул.Горького, д.13/1</t>
  </si>
  <si>
    <t>ТОВ "Нідерландсько-українське СП "Верват Україна ЛТД"</t>
  </si>
  <si>
    <t>Основной договор 5223 от 27.11.2014</t>
  </si>
  <si>
    <t>ХМ-010460</t>
  </si>
  <si>
    <t>(НКЗ) ППО Хмельницького базового медичного коледжу</t>
  </si>
  <si>
    <t>г.Хмельницкий, ул.Проскуровская, д.37</t>
  </si>
  <si>
    <t>ППО Хмельницького базового медичного коледжу</t>
  </si>
  <si>
    <t>Основной договор 5225 от 27.11.2014</t>
  </si>
  <si>
    <t>ХМ-010461</t>
  </si>
  <si>
    <t>(НКЗ) Хмельницька обласна орг. всеукр. профспілки персоналу органів та установ пенітенціарно</t>
  </si>
  <si>
    <t>г.Хмельницкий, пер.Военкоматовский, д.3</t>
  </si>
  <si>
    <t>Хмельницька обласна організація всеукраїнської профспілки персоналу органів та установ пенітенціарної служби</t>
  </si>
  <si>
    <t>Основной договор 5228 от 27.11.2014</t>
  </si>
  <si>
    <t>Хмельницька обласна організація всеукраїнської профспілки персоналу органів та установ пенітенціарно</t>
  </si>
  <si>
    <t>ХМ-010462</t>
  </si>
  <si>
    <t>Царук О.О. ПП, новобудова</t>
  </si>
  <si>
    <t>г.Каменец-Подольский, ул.Князей Кориатовичей, д.0</t>
  </si>
  <si>
    <t>Царук Олександр Олександрович</t>
  </si>
  <si>
    <t>Основной договор 1939.1 от 28.11.2014</t>
  </si>
  <si>
    <t>ХМ-010463</t>
  </si>
  <si>
    <t>(НКЗ) СТРОНГ-К ТОВ</t>
  </si>
  <si>
    <t>г.Днепропетровск, ул.Героев Сталинграда, д.156 К</t>
  </si>
  <si>
    <t>ТОВ "СТРОНГ-К"</t>
  </si>
  <si>
    <t>Основной договор 5245 от 25.11.2014</t>
  </si>
  <si>
    <t>СТРОНГ-К ТОВ</t>
  </si>
  <si>
    <t>ХМ-010464</t>
  </si>
  <si>
    <t>(НКЗ) Модуль-Україна ТОВ</t>
  </si>
  <si>
    <t>г.Каменец-Подольский, просп Грушевского, д.1/14</t>
  </si>
  <si>
    <t>ТОВ "Модуль-Україна"</t>
  </si>
  <si>
    <t>Основной договор 1940.1 от 28.11.2014</t>
  </si>
  <si>
    <t>Модуль-Україна ТОВ</t>
  </si>
  <si>
    <t>ХМ-010466</t>
  </si>
  <si>
    <t>(НКЗ) Хмельницький-пожежне спостереження ТОВ</t>
  </si>
  <si>
    <t>г.Хмельницкий, пер.Грушевского, д.2</t>
  </si>
  <si>
    <t>ТОВ "Хмельницький-пожежне спостереження"</t>
  </si>
  <si>
    <t>Основной договор  от 28.11.2014</t>
  </si>
  <si>
    <t>Хмельницький-пожежне спостереження ТОВ</t>
  </si>
  <si>
    <t>ХМ-010467</t>
  </si>
  <si>
    <t>Бершеда В.В. ПП, кафе-бар "Млин"</t>
  </si>
  <si>
    <t>р-н Шепетовский Район, с.Корчик, ул.Набережная, д.3</t>
  </si>
  <si>
    <t>Бершеда Валерій Валерійович</t>
  </si>
  <si>
    <t>Основной договор 5232 от 28.11.2014</t>
  </si>
  <si>
    <t>ХМ-010468</t>
  </si>
  <si>
    <t>(НКЗ) ВПП ТОВ "Блок Майстер Україна"</t>
  </si>
  <si>
    <t>г.Староконстантинов, ул.Франко Ивана, д.20</t>
  </si>
  <si>
    <t>ВПП ТОВ "Блок Майстер Україна"</t>
  </si>
  <si>
    <t>Основной договор 5233 от 28.11.2014</t>
  </si>
  <si>
    <t>ХМ-010469</t>
  </si>
  <si>
    <t>(НКЗ) ТОВ "Волочиськ-агро"</t>
  </si>
  <si>
    <t>р-н Волочисский Район, г.Волочиск, ул.Фридриховская, д.40</t>
  </si>
  <si>
    <t>ТОВ "Волочиськ-агро"</t>
  </si>
  <si>
    <t>Основной договор 5262 от 01.12.2014</t>
  </si>
  <si>
    <t>ХМ-010472</t>
  </si>
  <si>
    <t>(НКЗ) "Медобори" Фарм ПП</t>
  </si>
  <si>
    <t>г.Каменец-Подольский, ул.Вокзальная, д.95, кв.31</t>
  </si>
  <si>
    <t>ПП "Медобори" Фарм</t>
  </si>
  <si>
    <t>Основной договор 1945.1 от 02.12.2014</t>
  </si>
  <si>
    <t>Медобори Фарм ПП</t>
  </si>
  <si>
    <t>ХМ-010473</t>
  </si>
  <si>
    <t>(НКЗ) Компанія Укрінтек ТОВ</t>
  </si>
  <si>
    <t>г.Хмельницкий, ул.Трудовая, д.9</t>
  </si>
  <si>
    <t>ТОВ "Компанія Укрінтек"</t>
  </si>
  <si>
    <t>Компанія Укрінтек ТОВ</t>
  </si>
  <si>
    <t>ХМ-010474</t>
  </si>
  <si>
    <t>(НКЗ) ПО Славутського МВ</t>
  </si>
  <si>
    <t>г.Славута, ул.Соборности, д.7</t>
  </si>
  <si>
    <t>ПО Славутського МВ</t>
  </si>
  <si>
    <t>Основной договор 5234 от 02.12.2014</t>
  </si>
  <si>
    <t>г.Хмельницкий, ул.Камьянецкая, д.0 (0)</t>
  </si>
  <si>
    <t>ХМ-010476</t>
  </si>
  <si>
    <t>(НКЗ) КЕЙТ-К ПП</t>
  </si>
  <si>
    <t>г.Хмельницкий, ул.Камьянецкая, д.43/1, кв.4</t>
  </si>
  <si>
    <t>ПП "КЕЙТ-К"</t>
  </si>
  <si>
    <t>Основной договор 5235 от 01.12.2014</t>
  </si>
  <si>
    <t>КЕЙТ-К ПП</t>
  </si>
  <si>
    <t>ХМ-010478</t>
  </si>
  <si>
    <t>(НКЗ) ППО НПП "Подільські Товтри"</t>
  </si>
  <si>
    <t>г.Каменец-Подольский, пл.Польский Рынок, д.6</t>
  </si>
  <si>
    <t>ППО НПП"Подільські Товтри"</t>
  </si>
  <si>
    <t>Основной договор 1948.1 от 03.12.2014</t>
  </si>
  <si>
    <t>ППО НПП "Подільські Товтри"</t>
  </si>
  <si>
    <t>ХМ-010479</t>
  </si>
  <si>
    <t>(НКЗ) КП "Летичівський спецлісгосп"</t>
  </si>
  <si>
    <t>р-н Летичевский Район, пгт.Летичев, ул.Франко Ивана, д.25/1</t>
  </si>
  <si>
    <t>КП "Летичівський спецлісгосп"</t>
  </si>
  <si>
    <t>ХМ-010480</t>
  </si>
  <si>
    <t>Марчук М.В. ПП, маг. "Насолода"</t>
  </si>
  <si>
    <t>р-н Белогорский Район, пгт.Белогорье, ул.Шевченко, д.76</t>
  </si>
  <si>
    <t>Марчук Марина Володимирівна</t>
  </si>
  <si>
    <t>Основной договор 5236 от 03.12.2014</t>
  </si>
  <si>
    <t>ХМ-010481</t>
  </si>
  <si>
    <t>(НКЗ) АВАНТАЖ ТОВ ВПК</t>
  </si>
  <si>
    <t>г.Хмельницкий, пер.Шевченко, д.67</t>
  </si>
  <si>
    <t>ТОВ ВКП "АВАНТАЖ"</t>
  </si>
  <si>
    <t>Основной договор 5237 от 03.12.2014</t>
  </si>
  <si>
    <t>АВАНТАЖ ТОВ ВПК</t>
  </si>
  <si>
    <t>ХМ-010482</t>
  </si>
  <si>
    <t>(НКЗ) Хмельницькліфт ППО СРБП</t>
  </si>
  <si>
    <t>г.Хмельницкий, ул.Строителей, д.27</t>
  </si>
  <si>
    <t>ППО СРБП "Хмельницькліфт"</t>
  </si>
  <si>
    <t>Основной договор 5238 от 03.12.2014</t>
  </si>
  <si>
    <t>Хмельницькліфт ППО СРБП</t>
  </si>
  <si>
    <t>ХМ-010483</t>
  </si>
  <si>
    <t>Вожак Л.Г. ПП, маг.</t>
  </si>
  <si>
    <t>р-н Волочисский Район, с.Щасновка, ул.Независимости, д.2-А (напроти зупинки)</t>
  </si>
  <si>
    <t>г.Хмельницкий, шоссе Львовское, д.0 (0)</t>
  </si>
  <si>
    <t>ХМ-010471</t>
  </si>
  <si>
    <t>Чорна Т.В. ПП, маг. "Продукти"</t>
  </si>
  <si>
    <t>р-н Дунаевецкий Район, с.Голозубынци, ул.Центральная, д.0 (0)</t>
  </si>
  <si>
    <t>Чорна Тетяна Валеріївна</t>
  </si>
  <si>
    <t>Основной договор 1942.1 от 02.12.2014</t>
  </si>
  <si>
    <t>ХМ-010484</t>
  </si>
  <si>
    <t>(НКЗ) ППО Кам'янець - Подільського держлісгоспу</t>
  </si>
  <si>
    <t>р-н Каменец-Подольский Район, с.Колыбаевка, ул.Ватутина, д.6</t>
  </si>
  <si>
    <t>ППО Кам'янець - Подільського держлісгоспу</t>
  </si>
  <si>
    <t>Основной договор 1951.1 от 04.12.2014</t>
  </si>
  <si>
    <t>ХМ-010211</t>
  </si>
  <si>
    <t>Свінціцька М.В. ПП, кафе "Берізка"</t>
  </si>
  <si>
    <t>г.Староконстантинов, ул.Грушевского, д.42</t>
  </si>
  <si>
    <t>ХМ-010489</t>
  </si>
  <si>
    <t>(НКЗ) Хмельницька ЖЕК №1</t>
  </si>
  <si>
    <t>г.Хмельницкий, ул.Соборная, д.56</t>
  </si>
  <si>
    <t>Хмельницька ЖЕК №1</t>
  </si>
  <si>
    <t>Основной договор 5246 от 08.12.2014</t>
  </si>
  <si>
    <t>ХМ-010490</t>
  </si>
  <si>
    <t>(НКЗ) Хмельницька державна сільськогосподарська дослідницька станція</t>
  </si>
  <si>
    <t>р-н Староконстантиновский Район, с.Самчики, д.0 (0)</t>
  </si>
  <si>
    <t>Хмельницька державна сільськогосподарська дослідницька станція</t>
  </si>
  <si>
    <t>ХМ-010504</t>
  </si>
  <si>
    <t>Дослідне господарство "Самчики" ДП, ХДФ ГТФ</t>
  </si>
  <si>
    <t>ХМ-010485</t>
  </si>
  <si>
    <t>(НКЗ) ППО міського комунального підприємства "Хмельницьктеплокомуненерго"</t>
  </si>
  <si>
    <t>г.Хмельницкий, ул.Пересыпкина, д.5</t>
  </si>
  <si>
    <t>ППО міського комунального підприємства "Хмельницьктеплокомуненерго"</t>
  </si>
  <si>
    <t>Основной договор 5241 от 05.12.2014</t>
  </si>
  <si>
    <t>ХМ-010486</t>
  </si>
  <si>
    <t>Костюк О.І. ПП, маг. - кав'ярня</t>
  </si>
  <si>
    <t>г.Славута, пл.Рынковая, д.0 (0)</t>
  </si>
  <si>
    <t>Костюк Ольга Іванівна</t>
  </si>
  <si>
    <t>Основной договор 5242 от 05.12.2014</t>
  </si>
  <si>
    <t>ХМ-010487</t>
  </si>
  <si>
    <t>Сорока О.А. ПП, маг. "Продукти"</t>
  </si>
  <si>
    <t>р-н Шепетовский Район, с.Судилков, ул.Энгельса, д.1 А</t>
  </si>
  <si>
    <t>Сорока Ольга Анатоліївна</t>
  </si>
  <si>
    <t>Основной договор 5243 от 05.12.2014</t>
  </si>
  <si>
    <t>ХМ-010488</t>
  </si>
  <si>
    <t>(НКЗ) Оболонь "Красилівське" ДП ПАТ , магазин "Оболонь"</t>
  </si>
  <si>
    <t>р-н Чемеровецкий Район, пгт.Чемеровцы, ул.Окружная, д.3</t>
  </si>
  <si>
    <t>Оболонь "Красилівське" ДП ПАТ Чемеровецька філія , магазин "Оболонь"</t>
  </si>
  <si>
    <t>ХМ-010379</t>
  </si>
  <si>
    <t>Волиньтабак ТОВ, маг. "Кутовий - 7"</t>
  </si>
  <si>
    <t>г.Каменец-Подольский, ул.Шевченко, д.15</t>
  </si>
  <si>
    <t>ХМ-010380</t>
  </si>
  <si>
    <t>Волиньтабак ТОВ, маг. "Кутовий - 8"</t>
  </si>
  <si>
    <t>г.Каменец-Подольский, ул.Украинки Леси, д.29</t>
  </si>
  <si>
    <t>ХМ-010381</t>
  </si>
  <si>
    <t>Солярик Є. В. ПП, маг. "Шоколадка"</t>
  </si>
  <si>
    <t>Солярик Є.В. ПП, маг. "Шоколадка"</t>
  </si>
  <si>
    <t>ХМ-010382</t>
  </si>
  <si>
    <t>Козак В.А. ПП, маг. "Продукти"</t>
  </si>
  <si>
    <t>р-н Чемеровецкий Район, с.Залучье, ул.Хмельницкого Богдана, д.16</t>
  </si>
  <si>
    <t>ХМ-010383</t>
  </si>
  <si>
    <t>Братенко М.І. ПП, маг. "Продукти"</t>
  </si>
  <si>
    <t>г.Староконстантинов, ул.Кобеева, д.1/1</t>
  </si>
  <si>
    <t>ХМ-010509</t>
  </si>
  <si>
    <t>Степанишин В.О. ПП, маг. "Венегрет"</t>
  </si>
  <si>
    <t>г.Каменец-Подольский, ул.Космонавтов, д.5</t>
  </si>
  <si>
    <t>ХМ-010503</t>
  </si>
  <si>
    <t>(НКЗ) Кам'янець-Подільський РВ УМВС</t>
  </si>
  <si>
    <t>г.Каменец-Подольский, ул.Длинная, д.1</t>
  </si>
  <si>
    <t>Кам'янець-Подільський РВ УМВС</t>
  </si>
  <si>
    <t>ХМ-010502</t>
  </si>
  <si>
    <t>(НКЗ) ХООПП зв'язку ХД УДППЗ "Укрпошта"</t>
  </si>
  <si>
    <t>г.Каменец-Подольский, ул.Соборная, д.1</t>
  </si>
  <si>
    <t>Обл.Орг.ООППЗ.Укр.пошта Профком</t>
  </si>
  <si>
    <t>Основной договор 5206 от 20.11.2014</t>
  </si>
  <si>
    <t>ХООПП зв'язку ХД УДППЗ "Укрпошта"</t>
  </si>
  <si>
    <t>ХМ-010501</t>
  </si>
  <si>
    <t>(НКЗ) Зоря СТДВ</t>
  </si>
  <si>
    <t>р-н Изяславский Район, с.Васькивци, ул.Карла Маркса, д.37</t>
  </si>
  <si>
    <t>СТДВ "Зоря"</t>
  </si>
  <si>
    <t>Основной договор 5260 от 10.12.2014</t>
  </si>
  <si>
    <t>Зоря СТДВ</t>
  </si>
  <si>
    <t>ХМ-010506</t>
  </si>
  <si>
    <t>(НКЗ) Хмельницька СПМК-525 ТДВ</t>
  </si>
  <si>
    <t>г.Хмельницкий, шоссе Львовское, д.14/1</t>
  </si>
  <si>
    <t>ТДВ "Хмельницька СПМК-525"</t>
  </si>
  <si>
    <t>Основной договор 5263 от 10.12.2014</t>
  </si>
  <si>
    <t>Хмельницька СПМК-525 ТДВ</t>
  </si>
  <si>
    <t>ХМ-010491</t>
  </si>
  <si>
    <t>(НКЗ) Хмельницька ЖЕК №7</t>
  </si>
  <si>
    <t>г.Хмельницкий, ул.Мирного Панаса, д.31</t>
  </si>
  <si>
    <t>Хмельницька ЖЕК №7</t>
  </si>
  <si>
    <t>Основной договор 5252 от 09.12.2014</t>
  </si>
  <si>
    <t>ХМ-010492</t>
  </si>
  <si>
    <t>(НКЗ) Зернопродукт МХП Теофіпольська філія ПАТ</t>
  </si>
  <si>
    <t>р-н Теофипольский Район, с.Новоставцы, ул.Ленина, д.23</t>
  </si>
  <si>
    <t>Теофіпольська філія ПрАТ "Зернопродукт МХП"</t>
  </si>
  <si>
    <t>Основной договор 5248 от 08.12.2014</t>
  </si>
  <si>
    <t>ПрАТ "Зернопродукт МХП" Теофіпольська філія ПрАТ"Зернопродукт МХП"</t>
  </si>
  <si>
    <t>ХМ-010507</t>
  </si>
  <si>
    <t>р-н Дунаевецкий Район, г.Дунаевцы, ул.Ленина, д.5</t>
  </si>
  <si>
    <t>ХМ-010508</t>
  </si>
  <si>
    <t>(НКЗ) ППО профспілки прац. енергетики та електротехнічної промисловості України КП РЕМ</t>
  </si>
  <si>
    <t>г.Каменец-Подольский, ул.Строителей, д.3</t>
  </si>
  <si>
    <t>ППО профспілки працівників енергетики та електротехнічної промисловості України Кам'янець-Подільського району електричних мереж</t>
  </si>
  <si>
    <t>Основной договор 1955.1 от 11.12.2014</t>
  </si>
  <si>
    <t>ППО профспілки працівників енергетики та електротехнічної промисловості України КП РЕМ</t>
  </si>
  <si>
    <t>ХМ-010510</t>
  </si>
  <si>
    <t>(НКЗ) Відділ культури, національностей та релігій Старокостянтинівської райдержадміністрації</t>
  </si>
  <si>
    <t>р-н Староконстантиновский Район, с.Вербородинцы, д.21</t>
  </si>
  <si>
    <t>Відділ культури, національностей та релігій Старокостянтинівської районної державної адміністрації</t>
  </si>
  <si>
    <t>Основной договор 5267 от 11.12.2014</t>
  </si>
  <si>
    <t>ХМ-010511</t>
  </si>
  <si>
    <t>(НКЗ) (НКЗ) ПАТ «ПБК «РАДОМИШЛЬ»</t>
  </si>
  <si>
    <t>р-н Радомышльский Район, г.Радомышль, ул.Микгород, д.71</t>
  </si>
  <si>
    <t>ПАТ «ПБК «РАДОМИШЛЬ»</t>
  </si>
  <si>
    <t>Публічне акціонерне товариство «Пиво-безалкогольний комбінат «Радомишль»</t>
  </si>
  <si>
    <t>ХМ-010513</t>
  </si>
  <si>
    <t>(НКЗ) Білогородська ЗОШ І-ІІІ ступенів Ізяславської районної ради</t>
  </si>
  <si>
    <t>р-н Изяславский Район, с.Билогородка, ул.Центральная, д.2</t>
  </si>
  <si>
    <t>Білогородська ЗОШ І-ІІІ ступенів Ізяславської районної ради</t>
  </si>
  <si>
    <t>Основной договор 5271 от 11.12.2014</t>
  </si>
  <si>
    <t>ХМ-010514</t>
  </si>
  <si>
    <t>(НКЗ) ЯРОС АГРО ТОВ</t>
  </si>
  <si>
    <t>р-н Городокский Район, с.Кременная, ул.Франко Ивана, д.6</t>
  </si>
  <si>
    <t>ТОВ "ЯРОС АГРО"</t>
  </si>
  <si>
    <t>Основной договор 5274 от 12.12.2014</t>
  </si>
  <si>
    <t>ЯРОС АГРО ТОВ</t>
  </si>
  <si>
    <t>ХМ-010493</t>
  </si>
  <si>
    <t>(НКЗ) Іннатекс ПП</t>
  </si>
  <si>
    <t>г.Каменец-Подольский, ул.Князей Кориатовичей, д.25</t>
  </si>
  <si>
    <t>ПП "Іннатекс"</t>
  </si>
  <si>
    <t>Основной договор 1954.1 от 09.12.2014</t>
  </si>
  <si>
    <t>Іннатекс ПП</t>
  </si>
  <si>
    <t>ХМ-010494</t>
  </si>
  <si>
    <t>(НКЗ) ФОРСАЖ АВТО ТОВ</t>
  </si>
  <si>
    <t>г.Хмельницкий, шоссе Львовское, д.38</t>
  </si>
  <si>
    <t>ТОВ "ФОРСАЖ АВТО"</t>
  </si>
  <si>
    <t>Основной договор 5254 от 28.11.2014</t>
  </si>
  <si>
    <t>ФОРСАЖ АВТО ТОВ</t>
  </si>
  <si>
    <t>ХМ-010495</t>
  </si>
  <si>
    <t>(НКЗ) АВТОЦЕНТР СТАТУС АВТО ТОВ</t>
  </si>
  <si>
    <t>ТОВ "АВТОЦЕНТР СТАТУС АВТО"</t>
  </si>
  <si>
    <t>Основной договор 5255 от 24.09.2015</t>
  </si>
  <si>
    <t>АВТОЦЕНТР СТАТУС АВТО ТОВ</t>
  </si>
  <si>
    <t>ХМ-010496</t>
  </si>
  <si>
    <t>(НКЗ) БУДІВЕЛЬНИЙ АЛЬЯНС ГРУП ТОВ</t>
  </si>
  <si>
    <t>г.Хмельницкий, ул.Заречанская, д.5/3</t>
  </si>
  <si>
    <t>ТОВ "БУДІВЕЛЬНИЙ АЛЬЯНС ГРУП"</t>
  </si>
  <si>
    <t>Основной договор 5256 от 09.12.2014</t>
  </si>
  <si>
    <t>БУДІВЕЛЬНИЙ АЛЬЯНС ГРУП ТОВ</t>
  </si>
  <si>
    <t>ХМ-010497</t>
  </si>
  <si>
    <t>(НКЗ) Полонська районна організація профспілки працівників культури</t>
  </si>
  <si>
    <t>р-н Полонский Район, г.Полонное, ул.Украинки Леси, д.95</t>
  </si>
  <si>
    <t>Полонська районна організація профспілки працівників культури</t>
  </si>
  <si>
    <t>Основной договор 5250 от 04.12.2014</t>
  </si>
  <si>
    <t>ХМ-010499</t>
  </si>
  <si>
    <t>(НКЗ) Профспілка ТОВ "Торгівельно-сервісний центр "Кооператор"</t>
  </si>
  <si>
    <t>г.Хмельницкий, ул.Соборная, д.11</t>
  </si>
  <si>
    <t>Профспілка ТОВ "Торгівельно-сервісний центр "Кооператор"</t>
  </si>
  <si>
    <t>Основной договор 5259 от 09.12.2014</t>
  </si>
  <si>
    <t>ХМ-010498</t>
  </si>
  <si>
    <t>(НКЗ) ППО департаменту спеціалізованої підготовки та екологічного забезпечення</t>
  </si>
  <si>
    <t>г.Хмельницкий, ул.Тернопольская, д.13/3</t>
  </si>
  <si>
    <t>ППО департаменту спеціалізованої підготовки та екологічного забезпечення</t>
  </si>
  <si>
    <t>Основной договор 5258 от 09.12.2014</t>
  </si>
  <si>
    <t>ХМ-010384</t>
  </si>
  <si>
    <t>ХРБФ"Зміцнення громад"</t>
  </si>
  <si>
    <t>г.Шепетовка, ул.1-я Привокзальная, д.33 А</t>
  </si>
  <si>
    <t>Хмельницький регіональний благодійний фонд "Зміцнення громад"</t>
  </si>
  <si>
    <t>Основной договор 5166 от 16.10.2014</t>
  </si>
  <si>
    <t>ХМ-010385</t>
  </si>
  <si>
    <t>Швидка М.С. ПП, маг. "Продукти"</t>
  </si>
  <si>
    <t>р-н Полонский Район, г.Полонное, ул.Луговая, д.0 (перехрестя вулиць: Артема - Лугова)</t>
  </si>
  <si>
    <t>Швидка Марія Сергіївна</t>
  </si>
  <si>
    <t>Основной договор 5168 от 17.10.2014</t>
  </si>
  <si>
    <t>ХМ-010387</t>
  </si>
  <si>
    <t>Яловик М.М. ПП, маг. "Продукти"</t>
  </si>
  <si>
    <t>р-н Каменец-Подольский Район, с.Залесье Второе, д.0 (в клубі)</t>
  </si>
  <si>
    <t>ХМ-010388</t>
  </si>
  <si>
    <t>Петренко І.В. ПП, дитяче кафе "ДТШ"</t>
  </si>
  <si>
    <t>г.Шепетовка, просп Мира, д.8</t>
  </si>
  <si>
    <t>Петренко Ігор Валерійович</t>
  </si>
  <si>
    <t>Основной договор 5170 от 21.10.2014</t>
  </si>
  <si>
    <t>Петренко І.В. ПП, дитяче кафе "БТШ"</t>
  </si>
  <si>
    <t>ХМ-010389</t>
  </si>
  <si>
    <t>Шендера О.В. ПП, к-к "Кондитерські вироби"</t>
  </si>
  <si>
    <t>г.Хмельницкий, ул.Курчатова (ринок "Ранковий")</t>
  </si>
  <si>
    <t>ХМ-010390</t>
  </si>
  <si>
    <t>Кононенко А.В. ПП, к-к</t>
  </si>
  <si>
    <t>р-н Изяславский Район, г.Изяслав, ул.Вокзальная, д.0 (ринок)</t>
  </si>
  <si>
    <t>ХМ-010392</t>
  </si>
  <si>
    <t>Рудницька А.Ю. ПП, маг. "Продукти 509"</t>
  </si>
  <si>
    <t>г.Хмельницкий, пер.Свободы, д.13 А</t>
  </si>
  <si>
    <t>Рудницька Анастасія Юріївна</t>
  </si>
  <si>
    <t>Основной договор 4111 от 20.07.2011</t>
  </si>
  <si>
    <t>ХМ-010391</t>
  </si>
  <si>
    <t>Гермес ТОВ, маг. "Партнер-3"</t>
  </si>
  <si>
    <t>ХМ-010527</t>
  </si>
  <si>
    <t>(НКЗ) Управління соц.захисту населення Хмельницької районної державної адміністрації Хмельницької</t>
  </si>
  <si>
    <t>р-н Хмельницкий Район, с.Бахматовцы, д.0</t>
  </si>
  <si>
    <t>Управління соціального захисту населення Хмельницької районної державної адміністрації Хмельницької області</t>
  </si>
  <si>
    <t>Основной договор 5283 от 16.12.2014</t>
  </si>
  <si>
    <t>Управління соціального захисту населення Хмельницької районної державної адміністрації Хмельницької</t>
  </si>
  <si>
    <t>ХМ-010528</t>
  </si>
  <si>
    <t>(КООП) Рачинецьке СТ, маг. на горбі</t>
  </si>
  <si>
    <t>р-н Дунаевецкий Район, с.Рачынци, д.0</t>
  </si>
  <si>
    <t>СТ "Рачинецьке"</t>
  </si>
  <si>
    <t>Основной договор 1957.1 от 16.12.2014</t>
  </si>
  <si>
    <t>Рачинецьке СТ, маг. на горбі</t>
  </si>
  <si>
    <t>ХМ-010533</t>
  </si>
  <si>
    <t>(НКЗ) ФІРМА НВМ-СЕРВІС ПП</t>
  </si>
  <si>
    <t>г.Хмельницкий, ул.Соборная, д.57</t>
  </si>
  <si>
    <t>ПП "ФІРМА НВМ-СЕРВІС"</t>
  </si>
  <si>
    <t>Основной договор 5289 от 17.12.2014</t>
  </si>
  <si>
    <t>ФІРМА НВМ-СЕРВІС ПП</t>
  </si>
  <si>
    <t>ХМ-010541</t>
  </si>
  <si>
    <t>(НКЗ) СТЕП ПП</t>
  </si>
  <si>
    <t>г.Каменец-Подольский, ул.Князей Кориатовичей, д.56, оф.49</t>
  </si>
  <si>
    <t>ПП "СТЕП"</t>
  </si>
  <si>
    <t>Основной договор 1961.1 от 18.12.2014</t>
  </si>
  <si>
    <t>СТЕП ПП</t>
  </si>
  <si>
    <t>ХМ-010542</t>
  </si>
  <si>
    <t>Алексєєвець В.Я. ПП, маг. "Продукти"</t>
  </si>
  <si>
    <t>р-н Волочисский Район, с.Бокиевка, д.0 (0)</t>
  </si>
  <si>
    <t>Алексєєвець Вікторія Яківна</t>
  </si>
  <si>
    <t>Основной договор 5292 от 18.12.2014</t>
  </si>
  <si>
    <t>ХМ-010543</t>
  </si>
  <si>
    <t>(НКЗ) Полонське ФГ "Колос"</t>
  </si>
  <si>
    <t>р-н Полонский Район, г.Полонное, ул.Нахимова, д.0</t>
  </si>
  <si>
    <t>Полонське ФГ "Колос"</t>
  </si>
  <si>
    <t>Основной договор 5293 от 19.12.2014</t>
  </si>
  <si>
    <t>ХМ-010553</t>
  </si>
  <si>
    <t>(НКЗ) Городоцьке ТДВ</t>
  </si>
  <si>
    <t>р-н Городокский Район, г.Городок, пер.Станционный, д.17</t>
  </si>
  <si>
    <t>ТДВ "Городоцьке"</t>
  </si>
  <si>
    <t>Основной договор 5294 от 24.12.2014</t>
  </si>
  <si>
    <t>Городоцьке ТДВ</t>
  </si>
  <si>
    <t>ХМ-010554</t>
  </si>
  <si>
    <t>Федорук Д.І. ПП, маг. "Продукти"</t>
  </si>
  <si>
    <t>р-н Ярмолинецкий Район, пгт.Ярмолинцы, пер.Чапаева, д.57</t>
  </si>
  <si>
    <t>Федорук Дмитро Іванович</t>
  </si>
  <si>
    <t>Основной договор 5441 от 10.09.2015</t>
  </si>
  <si>
    <t>ХМ-010787</t>
  </si>
  <si>
    <t>ХМ-010516</t>
  </si>
  <si>
    <t>(НКЗ) БУДІНДУСТРІЯ ТОВ</t>
  </si>
  <si>
    <t>р-н Хмельницкий Район, с.Богдановцы, д.0 (0)</t>
  </si>
  <si>
    <t>ТОВ "БУДІНДУСТРІЯ"</t>
  </si>
  <si>
    <t>Основной договор 5275 от 15.12.2014</t>
  </si>
  <si>
    <t>БУДІНДУСТРІЯ ТОВ</t>
  </si>
  <si>
    <t>ХМ-010540</t>
  </si>
  <si>
    <t>(НКЗ) Медіа Дім "РІА" ТОВ</t>
  </si>
  <si>
    <t>г.Хмельницкий, просп Мира, д.69, оф.320 (ТЦ "РІКО")</t>
  </si>
  <si>
    <t>ТОВ "Медіа Дім "РІА"</t>
  </si>
  <si>
    <t>Основной договор  от 18.12.2014</t>
  </si>
  <si>
    <t>Медіа Дім "РІА" ТОВ</t>
  </si>
  <si>
    <t>ХМ-010546</t>
  </si>
  <si>
    <t>(НКЗ) Летичівське РайСТ, ТППС Козачка</t>
  </si>
  <si>
    <t>р-н Летичевский Район, с.Казачки, д.0</t>
  </si>
  <si>
    <t>Летичівське РайСТ, ТППС Козачка</t>
  </si>
  <si>
    <t>ХМ-010547</t>
  </si>
  <si>
    <t>(КООП) Летичівське РайСТ, ТППС Чапля</t>
  </si>
  <si>
    <t>р-н Летичевский Район, с.Чапля, д.0</t>
  </si>
  <si>
    <t>Летичівське РайСТ, ТППС Чапля</t>
  </si>
  <si>
    <t>ХМ-010548</t>
  </si>
  <si>
    <t>(КООП) Летичівське РайСТ, ТППС Юрченки</t>
  </si>
  <si>
    <t>р-н Летичевский Район, с.Юрченки, д.0</t>
  </si>
  <si>
    <t>Летичівське РайСТ, ТППС Юрченки</t>
  </si>
  <si>
    <t>ХМ-010549</t>
  </si>
  <si>
    <t>(НКЗ) ЗЕМЛЯ ПП - ФІРМА</t>
  </si>
  <si>
    <t>г.Каменец-Подольский, ул.Первомайская, д.1</t>
  </si>
  <si>
    <t>ПП - ФІРМА "ЗЕМЛЯ"</t>
  </si>
  <si>
    <t>Основной договор 1963.1 от 19.12.2014</t>
  </si>
  <si>
    <t>ЗЕМЛЯ ПП - ФІРМА</t>
  </si>
  <si>
    <t>ХМ-010534</t>
  </si>
  <si>
    <t>Прекуп Н.М. ПП, к-к №256</t>
  </si>
  <si>
    <t>Прекуп Ніна Миколаївна</t>
  </si>
  <si>
    <t>Основной договор 1958.1 от 17.12.2014</t>
  </si>
  <si>
    <t>Корчинський Володимир Валентинович</t>
  </si>
  <si>
    <t>Основной договор 1431.1 от 17.12.2014</t>
  </si>
  <si>
    <t>ХМ-010535</t>
  </si>
  <si>
    <t>(НКЗ) АГРОФІРМА "АВІС"</t>
  </si>
  <si>
    <t>р-н Каменец-Подольский Район, с.Гуменцы, шоссе Вербецкое шоссе, д.1</t>
  </si>
  <si>
    <t>ПАТ АГРОФІРМА "АВІС"</t>
  </si>
  <si>
    <t>Основной договор 1959.1 от 17.12.2014</t>
  </si>
  <si>
    <t>АГРОФІРМА "АВІС"</t>
  </si>
  <si>
    <t>ХМ-010538</t>
  </si>
  <si>
    <t>Слободян В.В. ПП, маг. "Зелений"</t>
  </si>
  <si>
    <t>г.Каменец-Подольский, ул.Васильева, д.13</t>
  </si>
  <si>
    <t>Слободян Віктор Володимирович</t>
  </si>
  <si>
    <t>Основной договор 1960.1 от 17.12.2014</t>
  </si>
  <si>
    <t>ХМ-010536</t>
  </si>
  <si>
    <t>Мега-Прес ТОВ, к-к "Український кристал"</t>
  </si>
  <si>
    <t>г.Каменец-Подольский, ул.Украинки Леси, д.73 (ботанічний сад)</t>
  </si>
  <si>
    <t>ХМ-010539</t>
  </si>
  <si>
    <t>(НКЗ) МОВНА ШКОЛА ОЛА ТОВ</t>
  </si>
  <si>
    <t>г.Хмельницкий, ул.Проскуровская, д.45</t>
  </si>
  <si>
    <t>ТОВ "МОВНА ШКОЛА ОЛА"</t>
  </si>
  <si>
    <t>Основной договор  от 17.12.2014</t>
  </si>
  <si>
    <t>МОВНА ШКОЛА ОЛА ТОВ</t>
  </si>
  <si>
    <t>ХМ-010562</t>
  </si>
  <si>
    <t>ТД "САН ОЙЛ" ТОВ, АЗС №16</t>
  </si>
  <si>
    <t>ТОВ "ТД "САН ОЙЛ"</t>
  </si>
  <si>
    <t>Основной договор 33/01-12 от 01.12.2014</t>
  </si>
  <si>
    <t>ХМ-010556</t>
  </si>
  <si>
    <t>ТД "САН ОЙЛ" ТОВ, АЗС №2</t>
  </si>
  <si>
    <t>р-н Хмельницкий Район, с.Стуфчинцы, д.0</t>
  </si>
  <si>
    <t>ХМ-010557</t>
  </si>
  <si>
    <t>ТД "САН ОЙЛ" ТОВ, АЗС №3</t>
  </si>
  <si>
    <t>р-н Волочисский Район, с.Порохня, д.0</t>
  </si>
  <si>
    <t>ХМ-010558</t>
  </si>
  <si>
    <t>ТД "САН ОЙЛ" ТОВ, АЗС №4</t>
  </si>
  <si>
    <t>г.Хмельницкий, ул.Тернопольская, д.0 (0)</t>
  </si>
  <si>
    <t>ХМ-010559</t>
  </si>
  <si>
    <t>ТД "САН ОЙЛ" ТОВ, АЗС №7</t>
  </si>
  <si>
    <t>г.Славута, д.0 (0)</t>
  </si>
  <si>
    <t>ХМ-010560</t>
  </si>
  <si>
    <t>ТД "САН ОЙЛ" ТОВ, АЗС №8</t>
  </si>
  <si>
    <t>р-н Полонский Район, г.Полонное, д.0</t>
  </si>
  <si>
    <t>ХМ-010555</t>
  </si>
  <si>
    <t>ТД "САН ОЙЛ" ТОВ, АЗС №1</t>
  </si>
  <si>
    <t>р-н Хмельницкий Район, с.Шаровечка, д.0</t>
  </si>
  <si>
    <t>ХМ-010561</t>
  </si>
  <si>
    <t>ТД "САН ОЙЛ" ТОВ, АЗС №12</t>
  </si>
  <si>
    <t>р-н Летичевский Район, с.Требуховцы, д.0</t>
  </si>
  <si>
    <t>ХМ-010563</t>
  </si>
  <si>
    <t>(НКЗ) ПОДІЛЛЯ-АГРОСЕРВІС ТОВ</t>
  </si>
  <si>
    <t>р-н Хмельницкий Район, с.Водички, ул.Подольская, д.5</t>
  </si>
  <si>
    <t>ТОВ "ПОДІЛЛЯ-АГРОСЕРВІС"</t>
  </si>
  <si>
    <t>Основной договор 5297 от 25.12.2014</t>
  </si>
  <si>
    <t>ПОДІЛЛЯ-АГРОСЕРВІС ТОВ</t>
  </si>
  <si>
    <t>ХМ-010551</t>
  </si>
  <si>
    <t>р-н Каменец-Подольский Район, с.Слободка-Кульчиевецкая, д.0 (0)</t>
  </si>
  <si>
    <t>Шмаєр Ольга Євгенівна</t>
  </si>
  <si>
    <t>Основной договор 1965.1 от 22.12.2014</t>
  </si>
  <si>
    <t>ХМ-010552</t>
  </si>
  <si>
    <t>Бикова М.М. ПП, маг. "Домашній"</t>
  </si>
  <si>
    <t>г.Хмельницкий, ул.Свободы, д.3 А</t>
  </si>
  <si>
    <t>Бикова Марія Михайлівна</t>
  </si>
  <si>
    <t>Основной договор 5296 от 22.12.2014</t>
  </si>
  <si>
    <t>ХМ-010564</t>
  </si>
  <si>
    <t>Грицюк Т.В. ПП, маг. "Гурман"</t>
  </si>
  <si>
    <t>Грицюк Тетяна Володимирівна</t>
  </si>
  <si>
    <t>Основной договор 5298 от 25.12.2014</t>
  </si>
  <si>
    <t>ХМ-010565</t>
  </si>
  <si>
    <t>(НКЗ) Понінківське підприємство теплових мереж</t>
  </si>
  <si>
    <t>р-н Полонский Район, пгт.Понинка, ул.Победы, д.51</t>
  </si>
  <si>
    <t>Понінківське підприємство теплових мереж</t>
  </si>
  <si>
    <t>Основной договор 5299 от 25.12.2014</t>
  </si>
  <si>
    <t>ХМ-010517</t>
  </si>
  <si>
    <t>(НКЗ) ППО Ярмолинецького держлісгоспу</t>
  </si>
  <si>
    <t>р-н Ярмолинецкий Район, пгт.Ярмолинцы, пер.Шевченко, д.2</t>
  </si>
  <si>
    <t>ППО Ярмолинецького держлісгоспу</t>
  </si>
  <si>
    <t>Основной договор 5276 от 12.12.2014</t>
  </si>
  <si>
    <t>ХМ-010518</t>
  </si>
  <si>
    <t>(НКЗ) Карпухін Т.Г. ПП, маг.</t>
  </si>
  <si>
    <t>г.Каменец-Подольский, ул.Огиенка, д.45</t>
  </si>
  <si>
    <t>Карпухін Тимофій Геннадійович</t>
  </si>
  <si>
    <t>Основной договор  от 15.12.2014</t>
  </si>
  <si>
    <t>Карпухін Т.Г. ПП, маг.</t>
  </si>
  <si>
    <t>ХМ-010519</t>
  </si>
  <si>
    <t>(НКЗ) Іскра - 2007 ВК</t>
  </si>
  <si>
    <t>р-н Каменец-Подольский Район, с.Голосков, д.0</t>
  </si>
  <si>
    <t>Виробничий кооператив "Іскра - 2007"</t>
  </si>
  <si>
    <t>Основной договор 1956.1 от 15.12.2014</t>
  </si>
  <si>
    <t>Іскра - 2007 ВК</t>
  </si>
  <si>
    <t>ХМ-010520</t>
  </si>
  <si>
    <t>(НКЗ) Дубава ТОВ</t>
  </si>
  <si>
    <t>р-н Деражнянский Район, г.Деражня, пер.Мира, д.223</t>
  </si>
  <si>
    <t>ТОВ "Дубава"</t>
  </si>
  <si>
    <t>Основной договор 5277 от 15.12.2014</t>
  </si>
  <si>
    <t>Дубава ТОВ</t>
  </si>
  <si>
    <t>ХМ-010521</t>
  </si>
  <si>
    <t>(НКЗ) ППО ППО і НУ Грицівського ВПУ №38</t>
  </si>
  <si>
    <t>р-н Шепетовский Район, пгт.Грицев, ул.Ломоносова, д.10</t>
  </si>
  <si>
    <t>ППО ППО і НУ Грицівського ВПУ №38</t>
  </si>
  <si>
    <t>Основной договор 5278 от 10.12.2014</t>
  </si>
  <si>
    <t>ХМ-010522</t>
  </si>
  <si>
    <t>Інпол-Сервіс МКП, маг. "Орбіта"</t>
  </si>
  <si>
    <t>г.Славута (район ЗБК)</t>
  </si>
  <si>
    <t>МКП "Інпол-Сервіс"</t>
  </si>
  <si>
    <t>Основной договор 5279 от 15.12.2014</t>
  </si>
  <si>
    <t>ХМ-010523</t>
  </si>
  <si>
    <t>Борисова Н.П. ПП, лоток №11</t>
  </si>
  <si>
    <t>Борисова Наталія Петрівна</t>
  </si>
  <si>
    <t>Основной договор 5286 от 15.12.2014</t>
  </si>
  <si>
    <t>ХМ-010525</t>
  </si>
  <si>
    <t>(НКЗ) Поліграфіст - 2 ТОВ</t>
  </si>
  <si>
    <t>г.Хмельницкий, ул.Курчатова, д.8</t>
  </si>
  <si>
    <t>Поліграфіст - 2 ТОВ</t>
  </si>
  <si>
    <t>ХМ-010526</t>
  </si>
  <si>
    <t>(НКЗ) І.І.Мономах ТОВ</t>
  </si>
  <si>
    <t>г.Хмельницкий, ул.Театральная, д.10</t>
  </si>
  <si>
    <t>ТОВ "І.І.Мономах"</t>
  </si>
  <si>
    <t>Основной договор 5280 от 15.12.2014</t>
  </si>
  <si>
    <t>І.І.Мономах ТОВ</t>
  </si>
  <si>
    <t>ХМ-010530</t>
  </si>
  <si>
    <t>(НКЗ) МЕГАКАРС ТОВ</t>
  </si>
  <si>
    <t>г.Хмельницкий, просп Мира, д.101/2</t>
  </si>
  <si>
    <t>ТОВ "МЕГАКАРС"</t>
  </si>
  <si>
    <t>Основной договор  от 16.12.2014</t>
  </si>
  <si>
    <t>МЕГАКАРС ТОВ</t>
  </si>
  <si>
    <t>ХМ-010529</t>
  </si>
  <si>
    <t>(НКЗ) Майдан-Вильський комбінат вогнетривів ПАТ</t>
  </si>
  <si>
    <t>р-н Шепетовский Район, с.Михайлючка, д.3-Б</t>
  </si>
  <si>
    <t>ПАТ "Майдан-Вильський комбінат вогнетривів"</t>
  </si>
  <si>
    <t>Основной договор 5287 от 16.12.2014</t>
  </si>
  <si>
    <t>Майдан-Вильський комбінат вогнетривів ПАТ</t>
  </si>
  <si>
    <t>ХМ-010531</t>
  </si>
  <si>
    <t>(НКЗ) ТД "ФАВОРИТ-АВТО" ТОВ</t>
  </si>
  <si>
    <t>ТОВ "ТД "ФАВОРИТ-АВТО"</t>
  </si>
  <si>
    <t>ТД "ФАВОРИТ-АВТО" ТОВ</t>
  </si>
  <si>
    <t>ХМ-010532</t>
  </si>
  <si>
    <t>(НКЗ) Інтер Авто Центр ТОВ</t>
  </si>
  <si>
    <t>ТОВ "Інтер Авто Центр"</t>
  </si>
  <si>
    <t>Інтер Авто Центр ТОВ</t>
  </si>
  <si>
    <t>ХМ-010566</t>
  </si>
  <si>
    <t>(НКЗ) Славутський міський благодійний фонд "Любов"</t>
  </si>
  <si>
    <t>г.Славута, ул.Советская, д.13, кв.2</t>
  </si>
  <si>
    <t>Славутський міський благодійний фонд "Любов"</t>
  </si>
  <si>
    <t>Основной договор 5300 от 26.12.2014</t>
  </si>
  <si>
    <t>ХМ-010567</t>
  </si>
  <si>
    <t>Обочук Я.В. ПП, маг. "Продукти"</t>
  </si>
  <si>
    <t>г.Каменец-Подольский, пер.Шевченко, д.18 А</t>
  </si>
  <si>
    <t>Обочук Ярослав Володимирович</t>
  </si>
  <si>
    <t>Основной договор 1966.1 от 29.12.2014</t>
  </si>
  <si>
    <t>ХМ-010568</t>
  </si>
  <si>
    <t>Павленко Р.В. ПП, маг. "Добробут"</t>
  </si>
  <si>
    <t>р-н Красиловский Район, г.Красилов (ринок)</t>
  </si>
  <si>
    <t>Павленко Раїса Василівна</t>
  </si>
  <si>
    <t>Основной договор 5213 от 20.01.2015</t>
  </si>
  <si>
    <t>ХМ-010569</t>
  </si>
  <si>
    <t>(НКЗ) Ізяславтрансбуд ТОВ</t>
  </si>
  <si>
    <t>р-н Изяславский Район, г.Изяслав, ул.Онищука, д.11</t>
  </si>
  <si>
    <t>ТОВ "Ізяславтрансбуд"</t>
  </si>
  <si>
    <t>Основной договор 5301 от 29.12.2014</t>
  </si>
  <si>
    <t>Ізяславтрансбуд ТОВ</t>
  </si>
  <si>
    <t>ХМ-010570</t>
  </si>
  <si>
    <t>Лабанська М.М. ПП, маг. "Сири"</t>
  </si>
  <si>
    <t>ХМ-010571</t>
  </si>
  <si>
    <t>Матвієнко М.А. ПП, маг. "Продукти"</t>
  </si>
  <si>
    <t>р-н Дунаевецкий Район, с.Рахновка, ул.Школьная, д.1</t>
  </si>
  <si>
    <t>Матвієнко Людмила Броніславівна</t>
  </si>
  <si>
    <t>Основной договор 1979.1 от 27.02.2015</t>
  </si>
  <si>
    <t>Матвієнко Л.Б. ПП, маг. "Продукти"</t>
  </si>
  <si>
    <t>Миколюк В.С. ПП, маг. "Сімейний"</t>
  </si>
  <si>
    <t>ХМ-010573</t>
  </si>
  <si>
    <t>Подригун В.М. ПП, маг. "Продукти"</t>
  </si>
  <si>
    <t>р-н Белогорский Район, с.Залужье, ул.Гумлинна, д.61</t>
  </si>
  <si>
    <t>Подригун Віктор Миколайович</t>
  </si>
  <si>
    <t>Основной договор 5305 от 12.01.2015</t>
  </si>
  <si>
    <t>р-н Новоушицкий Район, пгт.Новая Ушица, ул.Гагарина, д.0</t>
  </si>
  <si>
    <t>Конопадська Людмила Анатоліївна</t>
  </si>
  <si>
    <t>Основной договор 1968.1 от 13.01.2015</t>
  </si>
  <si>
    <t>ХМ-010574</t>
  </si>
  <si>
    <t>Конопадська Л.А. ПП, маг. "Продукти"</t>
  </si>
  <si>
    <t>ХМ-010576</t>
  </si>
  <si>
    <t>Мацик О.О. ПП, кафе "Калина"</t>
  </si>
  <si>
    <t>г.Хмельницкий, ул.Геологов, д.13</t>
  </si>
  <si>
    <t>ХМ-010577</t>
  </si>
  <si>
    <t>Лазарєв І.В. ПП, маг. "Продмаркет"</t>
  </si>
  <si>
    <t>г.Хмельницкий, пер.Грушевского, д.57</t>
  </si>
  <si>
    <t>Лазарєв Ігор Валерійович</t>
  </si>
  <si>
    <t>Основной договор 5308 от 14.01.2015</t>
  </si>
  <si>
    <t>ХМ-010579</t>
  </si>
  <si>
    <t>Бондарець С.І. ПП, маг. "Продукти"</t>
  </si>
  <si>
    <t>р-н Красиловский Район, с.Слободка-Красиловская, ул.Центральная, д.10</t>
  </si>
  <si>
    <t>ХМ-010578</t>
  </si>
  <si>
    <t>Суховій Т.Г. ПП, маг. "Продукти"</t>
  </si>
  <si>
    <t>г.Каменец-Подольский, просп Грушевского, д.76</t>
  </si>
  <si>
    <t>Суховій Таїсія Гнатівна</t>
  </si>
  <si>
    <t>Основной договор 1654.1 от 16.01.2015</t>
  </si>
  <si>
    <t>ХМ-010580</t>
  </si>
  <si>
    <t>Матвійчук О.М. ПП, маг. "Мандарин"</t>
  </si>
  <si>
    <t>р-н Хмельницкий Район, пгт.Марьяновка, ул.Чапаева, д.71</t>
  </si>
  <si>
    <t>Матвійчук Ольга Миколаївна</t>
  </si>
  <si>
    <t>Основной договор 5311 от 16.01.2015</t>
  </si>
  <si>
    <t>ХМ-010586</t>
  </si>
  <si>
    <t>(РЦ) Семелюк М.П. ПП, маг.</t>
  </si>
  <si>
    <t>Семелюк Микола Петрович</t>
  </si>
  <si>
    <t>Основной договор 1286.1 от 29.12.2009 0:00:00</t>
  </si>
  <si>
    <t>Семелюк М.П. ПП, маг.</t>
  </si>
  <si>
    <t>ХМ-010588</t>
  </si>
  <si>
    <t>Сохатюк Т.М. ПП, маг. "Лисець"</t>
  </si>
  <si>
    <t>р-н Дунаевецкий Район, с.Лысец, ул.Затонского, д.67</t>
  </si>
  <si>
    <t>Сохатюк Тетяна Миколаївна</t>
  </si>
  <si>
    <t>Основной договор 1252.1 от 09.07.2013</t>
  </si>
  <si>
    <t>ХМ-010589</t>
  </si>
  <si>
    <t>Гаврищишена М.М. ПП, маг. "Максим"</t>
  </si>
  <si>
    <t>г.Хмельницкий, ул.Волочиская, д.19/3</t>
  </si>
  <si>
    <t>Гаврищишена Марія Миколаївна</t>
  </si>
  <si>
    <t>Основной договор 3357 от 23.01.2015</t>
  </si>
  <si>
    <t>ХМ-010581</t>
  </si>
  <si>
    <t>Давискиба М.О. ПП, маг. "Фараон"</t>
  </si>
  <si>
    <t>г.Хмельницкий, ул.Городовикова, д.4</t>
  </si>
  <si>
    <t>Давискиба Марія Олександрівна</t>
  </si>
  <si>
    <t>Основной договор 5312 от 16.01.2015</t>
  </si>
  <si>
    <t>ХМ-010582</t>
  </si>
  <si>
    <t>р-н Дунаевецкий Район, г.Дунаевцы, ул.Киевская, д.20</t>
  </si>
  <si>
    <t>ХМ-010584</t>
  </si>
  <si>
    <t>Зелінський Б.Б. ПП, маг. "Гранд"</t>
  </si>
  <si>
    <t>р-н Красиловский Район, г.Красилов, ул.Грушевского, д.24 А</t>
  </si>
  <si>
    <t>Зелінський Богдан Борисович</t>
  </si>
  <si>
    <t>Основной договор 5316 от 27.01.2015</t>
  </si>
  <si>
    <t>ХМ-010585</t>
  </si>
  <si>
    <t>Серкебаєва Л.М. ПП, маг. "Продукти"</t>
  </si>
  <si>
    <t>р-н Дунаевецкий Район, с.Рахновка, д.0</t>
  </si>
  <si>
    <t>Серкебаєва Любов Миколаївна</t>
  </si>
  <si>
    <t>Основной договор 1296.1 от 20.01.2015</t>
  </si>
  <si>
    <t>ХМ-010587</t>
  </si>
  <si>
    <t>Семененко Л.І ПП, лоток №142</t>
  </si>
  <si>
    <t>Семененко Констянтин Анатолійович</t>
  </si>
  <si>
    <t>Основной договор 2040 от 24.03.2009 0:00:00</t>
  </si>
  <si>
    <t>Семененко К.А. ПП, лоток №144</t>
  </si>
  <si>
    <t>ХМ-010590</t>
  </si>
  <si>
    <t>Когут І.А. ПП, маг. "Продукти"</t>
  </si>
  <si>
    <t>р-н Хмельницкий Район, с.Шаровечка, ул.Береговая, д.69</t>
  </si>
  <si>
    <t>Когут Ірина Анатоліївна</t>
  </si>
  <si>
    <t>Основной договор 5313 от 23.01.2015</t>
  </si>
  <si>
    <t>ХМ-010591</t>
  </si>
  <si>
    <t>Дац Л.В. ПП, маг. "Продукти"</t>
  </si>
  <si>
    <t>р-н Волочисский Район, г.Волочиск, ул.Независимости, д.102 б</t>
  </si>
  <si>
    <t>Дац Лариса Володимирівна</t>
  </si>
  <si>
    <t>Основной договор 5314 от 23.01.2015</t>
  </si>
  <si>
    <t>ХМ-010593</t>
  </si>
  <si>
    <t>Баліцький Б.В. ПП, маг. "Продукти"</t>
  </si>
  <si>
    <t>р-н Белогорский Район, пгт.Украинка (0)</t>
  </si>
  <si>
    <t>Баліцький Борис Васильович</t>
  </si>
  <si>
    <t>Основной договор 5317 от 27.01.2015</t>
  </si>
  <si>
    <t>ХМ-010594</t>
  </si>
  <si>
    <t>Франков І.Ф. ПП, павільон "Валентина"</t>
  </si>
  <si>
    <t>р-н Городокский Район, г.Городок, ул.Шевченко, д.39</t>
  </si>
  <si>
    <t>ХМ-010595</t>
  </si>
  <si>
    <t>Олішевська І.В. ПП, маг. "Наш край"</t>
  </si>
  <si>
    <t>Олішевська Інна Валеріївна</t>
  </si>
  <si>
    <t>Основной договор 5318 от 28.01.2015</t>
  </si>
  <si>
    <t>ХМ-010596</t>
  </si>
  <si>
    <t>ПОДІЛАВТОГАЗ ТОВ, БП АЗС "SUN"</t>
  </si>
  <si>
    <t>г.Каменец-Подольский, просп Грушевского, д.1 А</t>
  </si>
  <si>
    <t>ТОВ "ПОДІЛАВТОГАЗ"</t>
  </si>
  <si>
    <t>Основной договор 1971.1 от 29.01.2015</t>
  </si>
  <si>
    <t>ХМ-010597</t>
  </si>
  <si>
    <t>Романюк І.В. ПП, маг. "Продукти"</t>
  </si>
  <si>
    <t>г.Каменец-Подольский, ул.Украинки Леси (біля РАДСу)</t>
  </si>
  <si>
    <t>Романюк Іван Васильович</t>
  </si>
  <si>
    <t>Основной договор 1973.1 от 29.01.2015</t>
  </si>
  <si>
    <t>ХМ-010598</t>
  </si>
  <si>
    <t>Константинов С.І. ПП, маг. "Продукти"</t>
  </si>
  <si>
    <t>г.Хмельницкий, пер.Завадского, д.54</t>
  </si>
  <si>
    <t>Константинов Сергій Іванович</t>
  </si>
  <si>
    <t>Основной договор 5323 от 20.01.2015</t>
  </si>
  <si>
    <t>ХМ-010600</t>
  </si>
  <si>
    <t>Марцинишена Г.І. ПП, маг. "Вікторія"</t>
  </si>
  <si>
    <t>р-н Чемеровецкий Район, с.Ивахновцы (біля церкви)</t>
  </si>
  <si>
    <t>Марцинишена Галина Іванівна</t>
  </si>
  <si>
    <t>Основной договор 1974.1 от 30.01.2015</t>
  </si>
  <si>
    <t>ХМ-010599</t>
  </si>
  <si>
    <t>Євстафієва С.В. ПП, маг. "Продукти"</t>
  </si>
  <si>
    <t>р-н Каменец-Подольский Район, с.Залесье Первое, ул.Грушевского, д.48</t>
  </si>
  <si>
    <t>ХМ-010606</t>
  </si>
  <si>
    <t>Кондратюк С.В. ПП, к-к</t>
  </si>
  <si>
    <t>г.Староконстантинов, ул.Острожского (біля вокзалу)</t>
  </si>
  <si>
    <t>Войтюк Майя Петрівна</t>
  </si>
  <si>
    <t>Основной договор 509 от 25.02.2015</t>
  </si>
  <si>
    <t>ХМ-010602</t>
  </si>
  <si>
    <t>Антонюк А.Л. ПП, к-к №47 "Гастрономчик"</t>
  </si>
  <si>
    <t>г.Хмельницкий, ул.Геологов (висотний гараж, ряд 8)</t>
  </si>
  <si>
    <t>ХМ-010613</t>
  </si>
  <si>
    <t>Топольніцька Г.А. ПП, маг. "Тополінка"</t>
  </si>
  <si>
    <t>г.Хмельницкий, ул.Мирного Панаса, д.35/2</t>
  </si>
  <si>
    <t>Топольніцька Галина Антонівна</t>
  </si>
  <si>
    <t>Основной договор 5335 от 18.02.2015</t>
  </si>
  <si>
    <t>ХМ-010610</t>
  </si>
  <si>
    <t>Білик С.С. ПП, маг. "Смакота"</t>
  </si>
  <si>
    <t>г.Хмельницкий, ул.Соборная, д.17</t>
  </si>
  <si>
    <t>Білик Світлана Семенівна</t>
  </si>
  <si>
    <t>Основной договор 5332 от 12.02.2015</t>
  </si>
  <si>
    <t>СТЕЙТ ОІЛ ТОВ, АЗС №3 БРСМ-Нафта</t>
  </si>
  <si>
    <t>г.Шепетовка, ул.Судилковская, д.177</t>
  </si>
  <si>
    <t>ХМ-010608</t>
  </si>
  <si>
    <t>Онищенко Л.П. ПП, маг. "Продукти"</t>
  </si>
  <si>
    <t>г.Хмельницкий, пер.Проскуривского Подполья (зупинка "Будівельників")</t>
  </si>
  <si>
    <t>ХМ-010614</t>
  </si>
  <si>
    <t>Колодій Н.В. ПП, маг. "Караван"</t>
  </si>
  <si>
    <t>р-н Волочисский Район, с.Бронивка, ул.Центральная, д.10</t>
  </si>
  <si>
    <t>Колодій Наталія Вікторівна</t>
  </si>
  <si>
    <t>Основной договор 5343 от 10.03.2015</t>
  </si>
  <si>
    <t>Кравчук В.І. ПП, маг. "Філіжанка"</t>
  </si>
  <si>
    <t>Кравчук Володимир Іванович</t>
  </si>
  <si>
    <t>Основной договор 1885.1 от 24.04.2014</t>
  </si>
  <si>
    <t>ХМ-010624</t>
  </si>
  <si>
    <t>Експресс-продукт ТзОВ ", маг. "Кошик"</t>
  </si>
  <si>
    <t>г.Хмельницкий, ул.Циолковского, д.10</t>
  </si>
  <si>
    <t>ХМ-010607</t>
  </si>
  <si>
    <t>г.Хмельницкий, ул.Институтская (зупинка "Будинок побуту")</t>
  </si>
  <si>
    <t>ХМ-010621</t>
  </si>
  <si>
    <t>КОВА ПП, маг. №5</t>
  </si>
  <si>
    <t>г.Хмельницкий, ул.Курчатова, д.1 В</t>
  </si>
  <si>
    <t>Приватне підприємство "КОВА"</t>
  </si>
  <si>
    <t>Основной договор 3747 от 17.02.2014</t>
  </si>
  <si>
    <t>ХМ-010630</t>
  </si>
  <si>
    <t>г.Хмельницкий, ул.Курчатова, д.1/а</t>
  </si>
  <si>
    <t>ХМ-010628</t>
  </si>
  <si>
    <t>БЕМБІ ТОВ</t>
  </si>
  <si>
    <t>г.Хмельницкий, ул.Курчатова, д.8/7</t>
  </si>
  <si>
    <t>ТОВ "БЕМБІ"</t>
  </si>
  <si>
    <t>Основной договор 5341 от 03.03.2015</t>
  </si>
  <si>
    <t>ХМ-010640</t>
  </si>
  <si>
    <t>Білецька Д.Г. ПП, маг. "Продуктовий рай"</t>
  </si>
  <si>
    <t>г.Хмельницкий, шоссе Львовское (зупинка "Катіон")</t>
  </si>
  <si>
    <t>Чайка Оксана Борисівна</t>
  </si>
  <si>
    <t>Основной договор 5436 от 21.09.2015</t>
  </si>
  <si>
    <t>Чайка О.Б. ПП, маг. "Продуктовий рай"</t>
  </si>
  <si>
    <t>ХМ-010643</t>
  </si>
  <si>
    <t>Волошина І.Г. ПП, маг. "Міні-маркет"</t>
  </si>
  <si>
    <t>р-н Ярмолинецкий Район, пгт.Ярмолинцы, пер.Чапаева, д.60</t>
  </si>
  <si>
    <t>ХМ-010604</t>
  </si>
  <si>
    <t>Гаврилюк Л.В. ПП, маг.-лоток</t>
  </si>
  <si>
    <t>г.Нетишин, просп Независимости, д.22 Д</t>
  </si>
  <si>
    <t>Гаврилюк Людмила Володимирівна</t>
  </si>
  <si>
    <t>Основной договор 5327 от 06.02.2015</t>
  </si>
  <si>
    <t>ХМ-010635</t>
  </si>
  <si>
    <t>Галайко Л.І. ПП, маг. "Фаворит"</t>
  </si>
  <si>
    <t>р-н Красиловский Район, г.Красилов, ул.Центральная, д.33</t>
  </si>
  <si>
    <t>Галайко Людмила Іванівна</t>
  </si>
  <si>
    <t>Основной договор 5373 от 30.04.2015</t>
  </si>
  <si>
    <t>ХМ-010619</t>
  </si>
  <si>
    <t>Гриценко В.Б. ПП, к-к "Валентина"</t>
  </si>
  <si>
    <t>г.Хмельницкий, ул.Шевченко (1-й поверх Міська лікарня)</t>
  </si>
  <si>
    <t>Гриценко Валентина Борисівна</t>
  </si>
  <si>
    <t>Основной договор 5336 от 25.02.2015</t>
  </si>
  <si>
    <t>Гриценко В.Б. ПП, к-к "Валюша"</t>
  </si>
  <si>
    <t>ХМ-010623</t>
  </si>
  <si>
    <t>г.Хмельницкий, ул.Молодежная (Поліклініка №4)</t>
  </si>
  <si>
    <t>ХМ-010615</t>
  </si>
  <si>
    <t>Істина добра БФ</t>
  </si>
  <si>
    <t>г.Каменец-Подольский, ул.Привокзальная, д.30 А</t>
  </si>
  <si>
    <t>БФ "Істина добра"</t>
  </si>
  <si>
    <t>Основной договор 1977.1 от 24.02.2015</t>
  </si>
  <si>
    <t>ХМ-010618</t>
  </si>
  <si>
    <t>Кептинці СТ, маг. "Продукти"</t>
  </si>
  <si>
    <t>г.Каменец-Подольский (ул. Жукова, д. 7 с. Кептинцы, каменец-Подольского района)</t>
  </si>
  <si>
    <t>СТ "Кептинці"</t>
  </si>
  <si>
    <t>Основной договор 1897.1 от 25.02.2015</t>
  </si>
  <si>
    <t>ХМ-010634</t>
  </si>
  <si>
    <t>Ксьондз Н.С. ПП, к-к №173</t>
  </si>
  <si>
    <t>Ксьондз Надія Степанівна</t>
  </si>
  <si>
    <t>Основной договор 1981.1 от 12.03.2015</t>
  </si>
  <si>
    <t>ХМ-010646</t>
  </si>
  <si>
    <t>Кучерявий Р.М., маг. "Анастасія"</t>
  </si>
  <si>
    <t>г.Хмельницкий, ул.Волочиская, д.0 (зупинка залізничний вокзал)</t>
  </si>
  <si>
    <t>Кучерявий Руслан Миколайович, маг. "Анастасія"</t>
  </si>
  <si>
    <t>ХМ-010650</t>
  </si>
  <si>
    <t>Кучерявий Руслан Миколайович</t>
  </si>
  <si>
    <t>Основной договор 5358 от 06.04.2015</t>
  </si>
  <si>
    <t>Кучерявий Р.М. ПП, маг. "Анастасія 1"</t>
  </si>
  <si>
    <t>ХМ-010638</t>
  </si>
  <si>
    <t>г.Хмельницкий, ул.Заречанская (зупинка "Швейна фабрика")</t>
  </si>
  <si>
    <t>ХМ-010626</t>
  </si>
  <si>
    <t>Лобода В.В. ПП, маг. "Капітошка"</t>
  </si>
  <si>
    <t>р-н Деражнянский Район, г.Деражня, ул.Мира, д.42 (Будинок культури)</t>
  </si>
  <si>
    <t>Лобода Володимир Володимирович</t>
  </si>
  <si>
    <t>Основной договор 5338 от 02.03.2015</t>
  </si>
  <si>
    <t>ХМ-010625</t>
  </si>
  <si>
    <t>Лобода В.В. ПП, маг. "Карапуз"</t>
  </si>
  <si>
    <t>г.Хмельницкий, ул.Заводская, д.20 (біля "Перлини Поділля")</t>
  </si>
  <si>
    <t>ХМ-010627</t>
  </si>
  <si>
    <t>Лобода В.В. ПП, маг. "Малючок"</t>
  </si>
  <si>
    <t>г.Хмельницкий, ул.Мирного Панаса, д.7/1 А</t>
  </si>
  <si>
    <t>ХМ-010622</t>
  </si>
  <si>
    <t>Маковська Н.А. ПП, фірмовий магазин "Федоришин"</t>
  </si>
  <si>
    <t>г.Каменец-Подольский, просп Грушевского, д.27/10</t>
  </si>
  <si>
    <t>Маковська Наталія Антонівна</t>
  </si>
  <si>
    <t>Основной договор 920.1 от 26.02.2015</t>
  </si>
  <si>
    <t>ХМ-010642</t>
  </si>
  <si>
    <t>Мальчик В.М. ПП, к-к "Пиріжки"</t>
  </si>
  <si>
    <t>г.Хмельницкий, ул.Институтская, д.11/1</t>
  </si>
  <si>
    <t>Мальчик Віктор Миколайович</t>
  </si>
  <si>
    <t>Основной договор 5347 от 24.03.2015</t>
  </si>
  <si>
    <t>ХМ-010645</t>
  </si>
  <si>
    <t>г.Староконстантинов, ул.Грушевского, д.11</t>
  </si>
  <si>
    <t>ДП ПАТ "Оболонь "Красилівське"</t>
  </si>
  <si>
    <t>Основной договор 2446 от 16.03.2015</t>
  </si>
  <si>
    <t>ХМ-010644</t>
  </si>
  <si>
    <t>Сорока  Г.С. ПП, маг. "Парнас №2"</t>
  </si>
  <si>
    <t>г.Хмельницкий, ул.Тернопольская (зупинка "Новатор")</t>
  </si>
  <si>
    <t>Сорока  Ганна Степанівна</t>
  </si>
  <si>
    <t>Основной договор 4915 от 24.12.2014</t>
  </si>
  <si>
    <t>ХМ-010639</t>
  </si>
  <si>
    <t>Сушицький О.Б. ПП, маг. "Смотрич"</t>
  </si>
  <si>
    <t>р-н Хмельницкий Район, с.Гвардейское, ул.Кутузова, д.1/1</t>
  </si>
  <si>
    <t>ХМ-010616</t>
  </si>
  <si>
    <t>Таралевич С.Д. ПП, маг. "Ромашка"</t>
  </si>
  <si>
    <t>р-н Хмельницкий Район, с.Гвардейское (біля сільської ради)</t>
  </si>
  <si>
    <t>ХМ-010631</t>
  </si>
  <si>
    <t>г.Хмельницкий, просп Мира, д.4/6</t>
  </si>
  <si>
    <t>ХМ-010603</t>
  </si>
  <si>
    <t>Чорна Г.М. ПП, к-к №68</t>
  </si>
  <si>
    <t>г.Каменец-Подольский, ул.Князей Кориатовичей (овочевий ринок)</t>
  </si>
  <si>
    <t>Чорна Галина Михайлівна</t>
  </si>
  <si>
    <t>Основной договор 1975.1 от 06.02.2015</t>
  </si>
  <si>
    <t>ХМ-010641</t>
  </si>
  <si>
    <t>Шаламай Н.М. ПП, маг. "Продукти"</t>
  </si>
  <si>
    <t>г.Каменец-Подольский, ул.Армянская, д.4</t>
  </si>
  <si>
    <t>Шаламай Ніна Миколаївна</t>
  </si>
  <si>
    <t>Основной договор 1982.1 от 18.03.2015</t>
  </si>
  <si>
    <t>ХМ-010633</t>
  </si>
  <si>
    <t>Шендера О.В. ПП, к-к №61</t>
  </si>
  <si>
    <t>г.Хмельницкий, ул.Соборная, д.11 (молочний павільйон)</t>
  </si>
  <si>
    <t>ХМ-010637</t>
  </si>
  <si>
    <t>р-н Ярмолинецкий Район, с.Москалевка, ул.Ленина, д.11 Б (біля школи)</t>
  </si>
  <si>
    <t>Ярмолинецьке Районне Споживче Товариство</t>
  </si>
  <si>
    <t>Основной договор 1092 от 29.01.2009 0:00:00</t>
  </si>
  <si>
    <t>ХМ-010636</t>
  </si>
  <si>
    <t>р-н Ярмолинецкий Район, с.Корытна, ул.Шкільна, д.18 (біля школи)</t>
  </si>
  <si>
    <t>ХМ-010647</t>
  </si>
  <si>
    <t>Сергієва Н.М. ПП, маг. "Продукти"</t>
  </si>
  <si>
    <t>р-н Белогорский Район, с.Окоп, ул.Яблоневая, д.33</t>
  </si>
  <si>
    <t>Сергієва Наталія Миколаївна</t>
  </si>
  <si>
    <t>Основной договор 4717 от 28.01.2013</t>
  </si>
  <si>
    <t>ХМ-010648</t>
  </si>
  <si>
    <t>Корягіна Т.Г. ПП, маг. "Економ"</t>
  </si>
  <si>
    <t>р-н Белогорский Район, пгт.Белогорье, ул.Мира, д.1</t>
  </si>
  <si>
    <t>Корягіна Тетяна Григорівна</t>
  </si>
  <si>
    <t>Основной договор 5355 от 06.04.2015</t>
  </si>
  <si>
    <t>ХМ-010651</t>
  </si>
  <si>
    <t>Хоха Л.О. ПП, лоток</t>
  </si>
  <si>
    <t>р-н Волочисский Район, г.Волочиск, ул.Независимости (територія ринку)</t>
  </si>
  <si>
    <t>Хоха Людмила Олександрівна</t>
  </si>
  <si>
    <t>Основной договор 5359 от 06.04.2015</t>
  </si>
  <si>
    <t>ХМ-010649</t>
  </si>
  <si>
    <t>Калабська Л.В. ПП, маг. "Обжорка"</t>
  </si>
  <si>
    <t>г.Хмельницкий, ул.Мирного Панаса, д.3</t>
  </si>
  <si>
    <t>Калабська Леся Валеріївна</t>
  </si>
  <si>
    <t>Основной договор 5357 от 06.04.2015</t>
  </si>
  <si>
    <t>ХМ-010162</t>
  </si>
  <si>
    <t>Дживак Г.В. ПП,  маг. "Продукти"</t>
  </si>
  <si>
    <t>г.Хмельницкий, ул.Расковой, д.2 А</t>
  </si>
  <si>
    <t>Чайка О.Б. ПП,  маг. "Продукти"</t>
  </si>
  <si>
    <t>ХМ-010165</t>
  </si>
  <si>
    <t>р-н Городокский Район, г.Городок, ул.Грушевского, д.88</t>
  </si>
  <si>
    <t>ХМ-010166</t>
  </si>
  <si>
    <t>Григор'єв В.О. ПП, гуртовня</t>
  </si>
  <si>
    <t>р-н Летичевский Район, пгт.Летичев, ул.Франко Ивана, д.4</t>
  </si>
  <si>
    <t>Григор'єв Василь Олександрович</t>
  </si>
  <si>
    <t>Основной договор 1397 от 30.04.2014</t>
  </si>
  <si>
    <t>ХМ-010164</t>
  </si>
  <si>
    <t>Лубко З.Г. ПП, маг. "Троянда"</t>
  </si>
  <si>
    <t>р-н Каменец-Подольский Район, с.Думанов, д.56 (Зарічна б 56)</t>
  </si>
  <si>
    <t>ХМ-010163</t>
  </si>
  <si>
    <t>Лівчук С.М. ПП, маг. "Світанок"</t>
  </si>
  <si>
    <t>р-н Славутский Район, с.Голики, д.21 А (Центральна б 21 А)</t>
  </si>
  <si>
    <t>ХМ-010652</t>
  </si>
  <si>
    <t>Лещишена В.В. ПП, маг. "Продукти"</t>
  </si>
  <si>
    <t>р-н Городокский Район, с.Бедриковцы, ул.Центральная, д.0</t>
  </si>
  <si>
    <t>Лещишена Валентина Володимирівна</t>
  </si>
  <si>
    <t>Основной договор 3283 от 18.06.2009 0:00:00</t>
  </si>
  <si>
    <t>ХМ-010653</t>
  </si>
  <si>
    <t>Миропольський О.С. ПП, маг. "Продукти"</t>
  </si>
  <si>
    <t>р-н Староконстантиновский Район, с.Кисели, д.1</t>
  </si>
  <si>
    <t>ХМ-010654</t>
  </si>
  <si>
    <t>Бикова М.М. ПП, маг. "ВІСА"</t>
  </si>
  <si>
    <t>г.Хмельницкий, ул.Подольская, д.81</t>
  </si>
  <si>
    <t>ХМ-010655</t>
  </si>
  <si>
    <t>Мельник В.В. ПП, маг. "Олесандра"</t>
  </si>
  <si>
    <t>р-н Теофипольский Район, с.Новоставцы, ул.Ленина, д.11 А</t>
  </si>
  <si>
    <t>Мельник Василь Васильович</t>
  </si>
  <si>
    <t>Основной договор 5362 от 15.04.2015</t>
  </si>
  <si>
    <t>ХМ-010656</t>
  </si>
  <si>
    <t>Пшонько Л.В. ПП, маг. "Продукти"</t>
  </si>
  <si>
    <t>р-н Староконстантиновский Район, с.Старый Острополь, ул.Ленина, д.147 (біля АЗС)</t>
  </si>
  <si>
    <t>ХМ-010657</t>
  </si>
  <si>
    <t>Черкасова Е.О. ПП, к-к №38</t>
  </si>
  <si>
    <t>г.Хмельницкий, ул.Куприна, д.54/1</t>
  </si>
  <si>
    <t>Черкасова Ерія Олександрівна</t>
  </si>
  <si>
    <t>Основной договор 2874 от 14.05.2010 0:00:00</t>
  </si>
  <si>
    <t>ХМ-010659</t>
  </si>
  <si>
    <t>г.Староконстантинов, ул.Ессенская, д.26</t>
  </si>
  <si>
    <t>ХМ-010660</t>
  </si>
  <si>
    <t>Таранюк В.В. ПП, маг. "Шлях"</t>
  </si>
  <si>
    <t>р-н Изяславский Район, с.Михля, ул.Мира, д.10</t>
  </si>
  <si>
    <t>Таранюк Валентина Василівна</t>
  </si>
  <si>
    <t>Основной договор 5367 от 20.04.2015</t>
  </si>
  <si>
    <t>ХМ-010661</t>
  </si>
  <si>
    <t>Раєцька У.В. ПП, маг. "Веселка"</t>
  </si>
  <si>
    <t>г.Каменец-Подольский, ул.Украинки Леси, д.71</t>
  </si>
  <si>
    <t>Раєцька Уляна Віталіївна</t>
  </si>
  <si>
    <t>Основной договор 1989.1 от 20.04.2015</t>
  </si>
  <si>
    <t>ХМ-010662</t>
  </si>
  <si>
    <t>Осадчук Л.С. ПП, маг. "Скорпіон"</t>
  </si>
  <si>
    <t>р-н Летичевский Район, пгт.Ставница, ул.Ленина, д.7</t>
  </si>
  <si>
    <t>Сварник Олег Васильович</t>
  </si>
  <si>
    <t>Основной договор 1145.1 от 22.04.2015</t>
  </si>
  <si>
    <t>ХМ-010664</t>
  </si>
  <si>
    <t>Москалюк І.Р. ПП, маг. "Карамель"</t>
  </si>
  <si>
    <t>г.Хмельницкий, ул.Институтская, д.14</t>
  </si>
  <si>
    <t>Москалюк Ірина Романівна</t>
  </si>
  <si>
    <t>Основной договор 5369 от 22.04.2015</t>
  </si>
  <si>
    <t>ХМ-010666</t>
  </si>
  <si>
    <t>Красовська Л.Є. ПП, маг. "Анна-2"</t>
  </si>
  <si>
    <t>р-н Дунаевецкий Район, с.Малая Побоянка, д.0</t>
  </si>
  <si>
    <t>Красовська Людмила Євгенівна</t>
  </si>
  <si>
    <t>Основной договор 1663.1 от 28.04.2015</t>
  </si>
  <si>
    <t>ХМ-010668</t>
  </si>
  <si>
    <t>Пилипюк О.М. ПП, маг. Продукти"</t>
  </si>
  <si>
    <t>г.Хмельницкий, просп Мира, д.72/1</t>
  </si>
  <si>
    <t>Пилипюк Олександр Миколайович</t>
  </si>
  <si>
    <t>Основной договор 5372 от 29.04.2015</t>
  </si>
  <si>
    <t>ХМ-010670</t>
  </si>
  <si>
    <t>Царкін О.О. ПП, маг. "Околиця"</t>
  </si>
  <si>
    <t>р-н Волочисский Район, с.Гречана, ул.Садовая, д.3 А</t>
  </si>
  <si>
    <t>Царкін Олександр Олександрович</t>
  </si>
  <si>
    <t>Основной договор 2889 от 30.04.2015</t>
  </si>
  <si>
    <t>ХМ-010669</t>
  </si>
  <si>
    <t>Коник Т.В. ПП, маг. "Продукти"</t>
  </si>
  <si>
    <t>г.Хмельницкий, ул.Строителей, д.0</t>
  </si>
  <si>
    <t>Коник Тетяна Василівна</t>
  </si>
  <si>
    <t>Основной договор 5377 от 05.05.2015</t>
  </si>
  <si>
    <t>ХМ-010673</t>
  </si>
  <si>
    <t>Шаповалюк Л.М. ПП, маг. "Крамниця"</t>
  </si>
  <si>
    <t>р-н Красиловский Район, пгт.Антонины, ул.Набережная, д.2 (біля кафе "Садочок")</t>
  </si>
  <si>
    <t>ХМ-010672</t>
  </si>
  <si>
    <t>Панчук М.С. ПП, маг "ВІСС"</t>
  </si>
  <si>
    <t>г.Каменец-Подольский, ул.Привокзальная, д.0</t>
  </si>
  <si>
    <t>Панчук Максим Сергійович</t>
  </si>
  <si>
    <t>Основной договор 1007.1 от 16.05.2014</t>
  </si>
  <si>
    <t>ХМ-010674</t>
  </si>
  <si>
    <t>ОЩАДНІСТЬ КС</t>
  </si>
  <si>
    <t>г.Каменец-Подольский, просп Грушевского, д.46</t>
  </si>
  <si>
    <t>КРЕДИТНА СПІЛКА "ОЩАДНІСТЬ"</t>
  </si>
  <si>
    <t>Основной договор 1992.1 от 13.05.2015</t>
  </si>
  <si>
    <t>ХМ-010675</t>
  </si>
  <si>
    <t>Мельник В.О. ПП, кафетерій "Міська філармонія"</t>
  </si>
  <si>
    <t>г.Хмельницкий, ул.Камьянецкая, д.52</t>
  </si>
  <si>
    <t>ХМ-010676</t>
  </si>
  <si>
    <t>Лемішко Л.Л. ПП, маг. "Подільський каравай"</t>
  </si>
  <si>
    <t>г.Хмельницкий, ул.Тернопольская, д.12/2</t>
  </si>
  <si>
    <t>Лемішко Леонід Леонідович</t>
  </si>
  <si>
    <t>Основной договор 5284 от 20.05.2015</t>
  </si>
  <si>
    <t>ХМ-010678</t>
  </si>
  <si>
    <t>Лемішко Л.Л. ПП, маг. "Продукти"</t>
  </si>
  <si>
    <t>Легецький Володимир Степанович</t>
  </si>
  <si>
    <t>Основной договор 5414 от 29.07.2015</t>
  </si>
  <si>
    <t>Легецький В.С. ПП, маг. "Продукти"</t>
  </si>
  <si>
    <t>ХМ-010677</t>
  </si>
  <si>
    <t>Легецький В.С. ПП, маг. "Свіжий хліб"</t>
  </si>
  <si>
    <t>г.Хмельницкий, ул.Мирного Панаса, д.4</t>
  </si>
  <si>
    <t>ХМ-010681</t>
  </si>
  <si>
    <t>Хохловська Н.В. ПП, маг. "Солодушка"</t>
  </si>
  <si>
    <t>г.Хмельницкий, ул.Проскуровская, д.109</t>
  </si>
  <si>
    <t>Хохловська Неля Володимирівна</t>
  </si>
  <si>
    <t>Основной договор 3936 от 02.02.2011</t>
  </si>
  <si>
    <t>ХМ-010680</t>
  </si>
  <si>
    <t>Захарчук О.Ю. ПП, маг. "Продукти"</t>
  </si>
  <si>
    <t>г.Хмельницкий, ул.Рыбалко, д.9/2</t>
  </si>
  <si>
    <t>Захарчук Оксана Юріївна</t>
  </si>
  <si>
    <t>Основной договор 5386 от 21.05.2015</t>
  </si>
  <si>
    <t>ХМ-010682</t>
  </si>
  <si>
    <t>Васильчук О.М. ПП, маг. "Продукти"</t>
  </si>
  <si>
    <t>р-н Каменец-Подольский Район, с.Кудринцы, д.0</t>
  </si>
  <si>
    <t>Васильчук Олексій Михайлович</t>
  </si>
  <si>
    <t>Основной договор 1993.1 от 26.05.2015</t>
  </si>
  <si>
    <t>ХМ-010683</t>
  </si>
  <si>
    <t>Дробик Н.В. ПП, маг. "Продукти"</t>
  </si>
  <si>
    <t>г.Хмельницкий (Хмельницький р-н, дачний масив "Електроніка" (в районі села Шаровечка))</t>
  </si>
  <si>
    <t>Дробик Наталія Володимирівна</t>
  </si>
  <si>
    <t>Основной договор 5387 от 26.05.2015</t>
  </si>
  <si>
    <t>ХМ-010685</t>
  </si>
  <si>
    <t>Капура Н.А. ПП, бар "Каприз"</t>
  </si>
  <si>
    <t>р-н Волочисский Район, с.Купель, ул.Жилина, д.47 Б</t>
  </si>
  <si>
    <t>ХМ-010691</t>
  </si>
  <si>
    <t>Осяк В.М. ПП, маг. "Айсберг 10"</t>
  </si>
  <si>
    <t>р-н Ярмолинецкий Район, с.Сутковцы, ул.Соборная, д.0</t>
  </si>
  <si>
    <t>Осяк Валентина Миколаївна</t>
  </si>
  <si>
    <t>Основной договор 5390 от 28.05.2015</t>
  </si>
  <si>
    <t>ХМ-010692</t>
  </si>
  <si>
    <t>Осяк В.М. ПП, маг. "Айсберг 11"</t>
  </si>
  <si>
    <t>р-н Ярмолинецкий Район, с.Жилинцы, д.0</t>
  </si>
  <si>
    <t>ХМ-010688</t>
  </si>
  <si>
    <t>Осяк В.М. ПП, маг. "Айсберг 7"</t>
  </si>
  <si>
    <t>р-н Ярмолинецкий Район, с.Соколовка, ул.Центральная, д.1 В</t>
  </si>
  <si>
    <t>ХМ-010689</t>
  </si>
  <si>
    <t>Осяк В.М. ПП, маг. "Айсберг 8"</t>
  </si>
  <si>
    <t>р-н Ярмолинецкий Район, с.Томашовка, ул.Крупской, д.2</t>
  </si>
  <si>
    <t>ХМ-010690</t>
  </si>
  <si>
    <t>Осяк В.М. ПП, маг. "Айсберг 9"</t>
  </si>
  <si>
    <t>р-н Ярмолинецкий Район, с.Ясеновка, ул.Ватутина, д.1 А</t>
  </si>
  <si>
    <t>ХМ-010693</t>
  </si>
  <si>
    <t>р-н Волочисский Район, г.Волочиск, ул.Независимости, д.5</t>
  </si>
  <si>
    <t>ХМ-010686</t>
  </si>
  <si>
    <t>Капиця В.І. ПП, маг. "Ласунчик"</t>
  </si>
  <si>
    <t>г.Каменец-Подольский, ул.Огиенка, д.43</t>
  </si>
  <si>
    <t>Капиця Василь Іванович</t>
  </si>
  <si>
    <t>Основной договор 1994.1 от 27.05.2015</t>
  </si>
  <si>
    <t>ХМ-010694</t>
  </si>
  <si>
    <t>Петрук П.П. ПП, маг. "Продукти"</t>
  </si>
  <si>
    <t>г.Хмельницкий, д.2 (Дачний масив "Видрові Доли")</t>
  </si>
  <si>
    <t>ХМ-010592</t>
  </si>
  <si>
    <t>Сорокін ПП, маг. "Продукти"</t>
  </si>
  <si>
    <t>р-н Староконстантиновский Район, с.Сербиновка, д.0</t>
  </si>
  <si>
    <t>Основной договор 5315 от 12.01.2015</t>
  </si>
  <si>
    <t>ХМ-010679</t>
  </si>
  <si>
    <t>Конопко М.Г. ПП, маг. "Продукти"</t>
  </si>
  <si>
    <t>г.Хмельницкий, ул.Тернопольская, д.34/5</t>
  </si>
  <si>
    <t>Конопко Марія Григорівна</t>
  </si>
  <si>
    <t>Основной договор 733 от 06.03.2013</t>
  </si>
  <si>
    <t>ХМ-010687</t>
  </si>
  <si>
    <t>Крейчман О.Ю. ПП, маг. "Мальви"</t>
  </si>
  <si>
    <t>г.Хмельницкий, просп Мира, д.51</t>
  </si>
  <si>
    <t>Крейчман Олександр Юхимович</t>
  </si>
  <si>
    <t>Основной договор 5389 от 28.05.2015</t>
  </si>
  <si>
    <t>ХМ-010684</t>
  </si>
  <si>
    <t>Марковський В.Г. ПП, маг. "Апельсин"</t>
  </si>
  <si>
    <t>г.Славута, ул.Ярослава Мудрого, д.29 А</t>
  </si>
  <si>
    <t>Марковський Віктор Геннадійович</t>
  </si>
  <si>
    <t>Основной договор 5384 от 27.05.2015</t>
  </si>
  <si>
    <t>ХМ-010696</t>
  </si>
  <si>
    <t>Герецька М.В. ПП, маг. "Ніса"</t>
  </si>
  <si>
    <t>г.Хмельницкий, ул.Прибужская, д.20</t>
  </si>
  <si>
    <t>Герецька Мирослава Вікторівна</t>
  </si>
  <si>
    <t>Основной договор 5392 от 29.05.2015</t>
  </si>
  <si>
    <t>ХМ-010695</t>
  </si>
  <si>
    <t>Філіпенко Л.С. ПП, маг. "Продуктович"</t>
  </si>
  <si>
    <t>г.Каменец-Подольский, ул.Огиенка, д.57</t>
  </si>
  <si>
    <t>Філіпенко Людмила Семенівна</t>
  </si>
  <si>
    <t>Основной договор 1995.1 от 02.06.2015</t>
  </si>
  <si>
    <t>ХМ-010697</t>
  </si>
  <si>
    <t>Климчук В.В. ПП, маг. "Продукти"</t>
  </si>
  <si>
    <t>р-н Хмельницкий Район, с.Мацьковцы, ул.Гагарина, д.1</t>
  </si>
  <si>
    <t>ХМ-010698</t>
  </si>
  <si>
    <t>Духневич Н.П. ПП, місце №21 "Кофетайм"</t>
  </si>
  <si>
    <t>г.Хмельницкий, ул.Соборная (біля жовтого павільйону)</t>
  </si>
  <si>
    <t>Духневич Наталія Петрівна</t>
  </si>
  <si>
    <t>Основной договор 5393 от 09.06.2015</t>
  </si>
  <si>
    <t>ХМ-010699</t>
  </si>
  <si>
    <t>Басюк У.М. ПП, маг, "Козачок"</t>
  </si>
  <si>
    <t>г.Каменец-Подольский, ул.Привокзальная, д.18</t>
  </si>
  <si>
    <t>Басюк Ульяна Миколаївна</t>
  </si>
  <si>
    <t>Основной договор 1996.1 от 08.06.2015</t>
  </si>
  <si>
    <t>ХМ-010700</t>
  </si>
  <si>
    <t>СОКАР ПЕТРОЛЕУМ ТОВ</t>
  </si>
  <si>
    <t>г.Каменец-Подольский, ул.Привокзальная, д.31 Б/2</t>
  </si>
  <si>
    <t>ТОВ "СОКАР ПЕТРОЛЕУМ"</t>
  </si>
  <si>
    <t>Основной договор 29-05/15/119-п от 29.05.2015</t>
  </si>
  <si>
    <t>ХМ-010702</t>
  </si>
  <si>
    <t>Люлько С.Ф. ПП, маг. "Околиця"</t>
  </si>
  <si>
    <t>р-н Дунаевецкий Район, г.Дунаевцы, ул.Горького, д.0</t>
  </si>
  <si>
    <t>Люлько Світлана Францівна</t>
  </si>
  <si>
    <t>Основной договор 1579.1 от 11.06.2015</t>
  </si>
  <si>
    <t>ХМ-010701</t>
  </si>
  <si>
    <t>Оніщук О.Л. ПП, маг. "Комора"</t>
  </si>
  <si>
    <t>г.Хмельницкий, ул.Заречанская, д.9</t>
  </si>
  <si>
    <t>Оніщук Олена Леонідівна</t>
  </si>
  <si>
    <t>Основной договор 3012 от 25.04.2012</t>
  </si>
  <si>
    <t>ХМ-010703</t>
  </si>
  <si>
    <t>Остапова С.П. ПП, маг. на хаті</t>
  </si>
  <si>
    <t>р-н Ярмолинецкий Район, с.Москалевка, д.37</t>
  </si>
  <si>
    <t>ХМ-010704</t>
  </si>
  <si>
    <t>Альмяшов Р.О. ПП, мам. ТМ "Румяш"</t>
  </si>
  <si>
    <t>г.Шепетовка, ул.Судилковская, д.77 А</t>
  </si>
  <si>
    <t>Альмяшов Руслан Олександрович</t>
  </si>
  <si>
    <t>Основной договор 5395 от 12.06.2015</t>
  </si>
  <si>
    <t>ХМ-010705</t>
  </si>
  <si>
    <t>Пушкаренко Г.Д. ПП, к-к №4</t>
  </si>
  <si>
    <t>ХМ-010706</t>
  </si>
  <si>
    <t>Галка О.Г. ПП, маг. - бар</t>
  </si>
  <si>
    <t>р-н Волочисский Район, с.Маначин, д.0</t>
  </si>
  <si>
    <t>ХМ-010707</t>
  </si>
  <si>
    <t>Сьоміна О.А. ПП, маг. "Продукти"</t>
  </si>
  <si>
    <t>р-н Волочисский Район, с.Кривачинцы, ул.Садовая, д.0</t>
  </si>
  <si>
    <t>Сьоміна Ольга Анатоліївна</t>
  </si>
  <si>
    <t>Основной договор 4086 от 29.06.2011</t>
  </si>
  <si>
    <t>ХМ-010708</t>
  </si>
  <si>
    <t>Ковальчук С.Л. ПП, маг. "Продукти"</t>
  </si>
  <si>
    <t>р-н Летичевский Район, с.Волосовцы, ул.Молодежная (за пам'ятником)</t>
  </si>
  <si>
    <t>ХМ-010709</t>
  </si>
  <si>
    <t>Ластовецька І.В. ПП, маг. "Свіже м'ясо"</t>
  </si>
  <si>
    <t>г.Хмельницкий, пер.Куприна, д.54 (ринок "Дубово")</t>
  </si>
  <si>
    <t>ХМ-010710</t>
  </si>
  <si>
    <t>Соломко О.І. ПП, маг. "Вулик 2"</t>
  </si>
  <si>
    <t>г.Каменец-Подольский, шоссе Хмельницкое, д.13/9</t>
  </si>
  <si>
    <t>Соломко Олег Іванович</t>
  </si>
  <si>
    <t>Основной договор 1031.1 от 24.06.2015</t>
  </si>
  <si>
    <t>ХМ-010712</t>
  </si>
  <si>
    <t>Тимчук А.І. ПП, маг. "Продукти"</t>
  </si>
  <si>
    <t>р-н Каменец-Подольский Район, с.Залесье Первое, д.0</t>
  </si>
  <si>
    <t>Тимчук Анна Іванівна</t>
  </si>
  <si>
    <t>Основной договор 1997.1 от 24.06.2015</t>
  </si>
  <si>
    <t>ХМ-010713</t>
  </si>
  <si>
    <t>г.Староконстантинов, пер.Орджоникидзе, д.2</t>
  </si>
  <si>
    <t>ХМ-010711</t>
  </si>
  <si>
    <t>Бородій А.С. ПП, маг. "Продукти"</t>
  </si>
  <si>
    <t>р-н Ярмолинецкий Район, пгт.Ярмолинцы, ул.Хмельницкая, д.8 (біля "Петропавлівського")</t>
  </si>
  <si>
    <t>Бородій Анатолій Станіславович</t>
  </si>
  <si>
    <t>Основной договор 5402 от 08.07.2015</t>
  </si>
  <si>
    <t>ХМ-010714</t>
  </si>
  <si>
    <t>Шендера О.В. ПП, маг. "Кондитерські вироби"</t>
  </si>
  <si>
    <t>г.Хмельницкий, ул.Гайдара, д.10</t>
  </si>
  <si>
    <t>ХМ-010716</t>
  </si>
  <si>
    <t>Поворознюк Є.Є. ПП, ТЦ "Дитячий світ"</t>
  </si>
  <si>
    <t>г.Хмельницкий, ул.Соборная, д.0</t>
  </si>
  <si>
    <t>Поворознюк Євгеній Євгенійович</t>
  </si>
  <si>
    <t>Основной договор 4904 от 17.02.2014</t>
  </si>
  <si>
    <t>ХМ-010715</t>
  </si>
  <si>
    <t>Заєнц Т.І. ПП, лоток "Мамин хліб"</t>
  </si>
  <si>
    <t>ХМ-010718</t>
  </si>
  <si>
    <t>Дробот Г.Д. ПП, к-к №220</t>
  </si>
  <si>
    <t>г.Хмельницкий, ул.Соборная, д.11 (напроти ФОП Смертельний, к-к №113)</t>
  </si>
  <si>
    <t>ХМ-010717</t>
  </si>
  <si>
    <t>Семененко К.А. ПП, к-к № 30</t>
  </si>
  <si>
    <t>г.Хмельницкий, ул.Семенюка, д.11 (Жовтий павільйон)</t>
  </si>
  <si>
    <t>ХМ-010719</t>
  </si>
  <si>
    <t>Дмитрук В.Ф. ПП, маг. "Вікторія"</t>
  </si>
  <si>
    <t>р-н Красиловский Район, с.Кошелевка (біля зупинки)</t>
  </si>
  <si>
    <t>ХМ-010721</t>
  </si>
  <si>
    <t>Калюжна Р.П. ПП, павільйон "Верест"</t>
  </si>
  <si>
    <t>ХМ-010722</t>
  </si>
  <si>
    <t>г.Славута, ул.Соборности, д.45</t>
  </si>
  <si>
    <t>ХМ-010723</t>
  </si>
  <si>
    <t>Король В.М. ПП, маг. "Династія"</t>
  </si>
  <si>
    <t>р-н Изяславский Район, с.Билогородка, ул.Центральная, д.0</t>
  </si>
  <si>
    <t>Король Валентина Миколаївна</t>
  </si>
  <si>
    <t>Основной договор 5403 от 10.07.2015</t>
  </si>
  <si>
    <t>ХМ-010720</t>
  </si>
  <si>
    <t>Сивак Г.М. ПП, маг. "СВ"</t>
  </si>
  <si>
    <t>г.Староконстантинов, ул.1-го Мая, д.89</t>
  </si>
  <si>
    <t>ХМ-010724</t>
  </si>
  <si>
    <t>Капустіна Ж.А. ПП, маг. "Смачна лавка"</t>
  </si>
  <si>
    <t>Капустіна Жанна Анатоліївна</t>
  </si>
  <si>
    <t>Основной договор 5404 от 14.07.2015</t>
  </si>
  <si>
    <t>ХМ-010725</t>
  </si>
  <si>
    <t>Головацька А.О. ПП, маг. "Кіра"</t>
  </si>
  <si>
    <t>г.Хмельницкий, ул.Шевченко, д.68</t>
  </si>
  <si>
    <t>Головацька Алла Олександрівна</t>
  </si>
  <si>
    <t>Основной договор 5145 от 15.10.2014</t>
  </si>
  <si>
    <t>ХМ-010726</t>
  </si>
  <si>
    <t>Камінський О.В. ПП, к-к</t>
  </si>
  <si>
    <t>р-н Дунаевецкий Район, г.Дунаевцы, ул.Спортивная, д.0</t>
  </si>
  <si>
    <t>Камінський Олег Володимирович</t>
  </si>
  <si>
    <t>Основной договор 1297.1 от 25.01.2010 0:00:00</t>
  </si>
  <si>
    <t>ХМ-010727</t>
  </si>
  <si>
    <t>Білінська І.В. ПП, маг. "На здоров'я"</t>
  </si>
  <si>
    <t>р-н Чемеровецкий Район, с.Кугаевцы, д.0</t>
  </si>
  <si>
    <t>ХМ-010728</t>
  </si>
  <si>
    <t>Белінська О.С. ПП, маг. "Продукти"</t>
  </si>
  <si>
    <t>р-н Каменец-Подольский Район, с.Фурмановка, д.8</t>
  </si>
  <si>
    <t>Белінська Олена Сергіївна</t>
  </si>
  <si>
    <t>Основной договор 1999.1 от 17.07.2015</t>
  </si>
  <si>
    <t>ХМ-010732</t>
  </si>
  <si>
    <t>Стьопич В.В. ПП, кафе "Драйв"</t>
  </si>
  <si>
    <t>р-н Красиловский Район, г.Красилов, ул.Гайдара, д.1</t>
  </si>
  <si>
    <t>ХМ-001108</t>
  </si>
  <si>
    <t>(ремонт) Ліщук Н.М. ПП, к-к</t>
  </si>
  <si>
    <t>р-н Красиловский Район, г.Красилов, ул.Грушевского, д.5 (базарна площа, біля "Шаурма")</t>
  </si>
  <si>
    <t>Ліщук Н.М. ПП, к-к</t>
  </si>
  <si>
    <t>ХМ-010731</t>
  </si>
  <si>
    <t>Дзендзель М.П. ПП, маг. "Продукти"</t>
  </si>
  <si>
    <t>р-н Деражнянский Район, г.Деражня, пер.Мира, д.40/1</t>
  </si>
  <si>
    <t>Дзендзель Микола Петрович</t>
  </si>
  <si>
    <t>Основной договор 5413 от 27.07.2015</t>
  </si>
  <si>
    <t>ХМ-010730</t>
  </si>
  <si>
    <t>Онищук І.В. ПП, маг. "Цукерочка"</t>
  </si>
  <si>
    <t>г.Хмельницкий, ул.Камьянецкая, д.103</t>
  </si>
  <si>
    <t>Онищук Іван Васильович</t>
  </si>
  <si>
    <t>Основной договор 3190 от 18.05.2009 0:00:00</t>
  </si>
  <si>
    <t>ХМ-010733</t>
  </si>
  <si>
    <t>Столярчук О.П. ПП, к-к №31</t>
  </si>
  <si>
    <t>г.Хмельницкий, ул.Геологов, д.31</t>
  </si>
  <si>
    <t>Столярчук Оксана Петрівна</t>
  </si>
  <si>
    <t>Основной договор 5409 от 24.07.2015</t>
  </si>
  <si>
    <t>г.Каменец-Подольский, ул.Первомайская, д.9</t>
  </si>
  <si>
    <t>ХМ-010735</t>
  </si>
  <si>
    <t>Підкамінна Т.В. ПП, маг. "Продукти"</t>
  </si>
  <si>
    <t>р-н Городокский Район, г.Городок, ул.Шевченко, д.31</t>
  </si>
  <si>
    <t>Підкамінна Тетяна Валентинівна</t>
  </si>
  <si>
    <t>Основной договор 5439 от 21.09.2015</t>
  </si>
  <si>
    <t>ХМ-010736</t>
  </si>
  <si>
    <t>Вальчук В.М. маг. "Продукти"</t>
  </si>
  <si>
    <t>р-н Изяславский Район, г.Изяслав, ул.Независимости, д.45</t>
  </si>
  <si>
    <t>Вальчук Валентина Миколаївна</t>
  </si>
  <si>
    <t>Основной договор 5042 от 30.07.2015</t>
  </si>
  <si>
    <t>ХМ-010739</t>
  </si>
  <si>
    <t>Басан М.Л. ПП, маг. ТПП</t>
  </si>
  <si>
    <t>р-н Хмельницкий Район, с.Колыбань, д.41</t>
  </si>
  <si>
    <t>Басан Марина Леонтіївна</t>
  </si>
  <si>
    <t>Основной договор 5417 от 07.08.2015</t>
  </si>
  <si>
    <t>ХМ-010738</t>
  </si>
  <si>
    <t>Гуменюк П.В. ПП, маг."Продукти"</t>
  </si>
  <si>
    <t>р-н Красиловский Район, с.Сорокодубы, д.20</t>
  </si>
  <si>
    <t>ХМ-010737</t>
  </si>
  <si>
    <t>Заєць В.В. ПП, маг."Продукти"</t>
  </si>
  <si>
    <t>р-н Красиловский Район, с.Мончинцы, д.18</t>
  </si>
  <si>
    <t>Заєць Валентина Володимирівна</t>
  </si>
  <si>
    <t>Основной договор 5448 от 24.09.2015</t>
  </si>
  <si>
    <t>ХМ-010748</t>
  </si>
  <si>
    <t>Денисюк О.Г. ПП, маг. "Каштан"</t>
  </si>
  <si>
    <t>р-н Хмельницкий Район, с.Лесовые Гриневцы, д.0</t>
  </si>
  <si>
    <t>ХМ-010746</t>
  </si>
  <si>
    <t>Заворотна Л.І. ПП, маг. "Продукти"</t>
  </si>
  <si>
    <t>р-н Хмельницкий Район, с.Стуфчинцы, ул.Ленина (вагончик)</t>
  </si>
  <si>
    <t>ХМ-010747</t>
  </si>
  <si>
    <t>Цвинтарний А.О. ПП, маг. "Продукти"</t>
  </si>
  <si>
    <t>р-н Городокский Район, г.Городок, ул.Шевченко, д.5 (територія лікарні)</t>
  </si>
  <si>
    <t>ХМ-010745</t>
  </si>
  <si>
    <t>Рибачук Л.А. ПП, маг. "Маяк"</t>
  </si>
  <si>
    <t>р-н Красиловский Район, г.Красилов, пер.Шевченко, д.64</t>
  </si>
  <si>
    <t>ХМ-010743</t>
  </si>
  <si>
    <t>Бичківський О.В. ПП, маг. "Продукти"</t>
  </si>
  <si>
    <t>р-н Волочисский Район, с.Щасновка, д.20</t>
  </si>
  <si>
    <t>ХМ-010742</t>
  </si>
  <si>
    <t>Швець І.О. ПП, супермаркет "Наш край"</t>
  </si>
  <si>
    <t>р-н Белогорский Район, пгт.Белогорье, ул.Шевченко, д.69</t>
  </si>
  <si>
    <t>Швець Ігор Олександрович</t>
  </si>
  <si>
    <t>Основной договор 5415 от 11.08.2015</t>
  </si>
  <si>
    <t>ХМ-010740</t>
  </si>
  <si>
    <t>Кірик М.І. ПП, маг. - склад</t>
  </si>
  <si>
    <t>р-н Новоушицкий Район, пгт.Новая Ушица, ул.Кольчака, д.24</t>
  </si>
  <si>
    <t>Кірик Марія Іванівна</t>
  </si>
  <si>
    <t>Основной договор 811 от 02.01.2009 0:00:00</t>
  </si>
  <si>
    <t>ХМ-010749</t>
  </si>
  <si>
    <t>Маковська Г.М. ПП, маг. - бар</t>
  </si>
  <si>
    <t>р-н Чемеровецкий Район, с.Демковцы, ул.Дружбы, д.15</t>
  </si>
  <si>
    <t>Маковська Галина Миколаївна</t>
  </si>
  <si>
    <t>Основной договор 1984.1 от 06.04.2015</t>
  </si>
  <si>
    <t>ХМ-010744</t>
  </si>
  <si>
    <t>Білик А.Є. ПП, маг.</t>
  </si>
  <si>
    <t>г.Хмельницкий, просп Мира, д.86, кв.71</t>
  </si>
  <si>
    <t>ХМ-010750</t>
  </si>
  <si>
    <t>Олєйнікова Г.П. ПП, маг. "Малинка"</t>
  </si>
  <si>
    <t>Олєйнікова Галина Петрівна</t>
  </si>
  <si>
    <t>Основной договор 5420 от 19.08.2015</t>
  </si>
  <si>
    <t>ХМ-010751</t>
  </si>
  <si>
    <t>Росачинська О.П. ПП, маг. "Щедрий стіл"</t>
  </si>
  <si>
    <t>р-н Белогорский Район, пгт.Белогорье, ул.Бондарчука, д.1</t>
  </si>
  <si>
    <t>Росачинська Оксана Петрівна</t>
  </si>
  <si>
    <t>Основной договор 5421 от 19.08.2015</t>
  </si>
  <si>
    <t>ХМ-010757</t>
  </si>
  <si>
    <t>р-н Волочисский Район, пгт.Войтовцы, ул.Советская, д.11</t>
  </si>
  <si>
    <t>ХМ-010754</t>
  </si>
  <si>
    <t>Світ - Маркет ТОВ, маг. "Партнер - 4"</t>
  </si>
  <si>
    <t>г.Каменец-Подольский, д.32</t>
  </si>
  <si>
    <t>ТОВ "Світ - Маркет"</t>
  </si>
  <si>
    <t>Основной договор 5422 от 20.08.2015</t>
  </si>
  <si>
    <t>ХМ-010755</t>
  </si>
  <si>
    <t>Світ - Маркет ТОВ, маг. "Партнер - 7"</t>
  </si>
  <si>
    <t>г.Каменец-Подольский, ул.Первомайская, д.2</t>
  </si>
  <si>
    <t>ХМ-010756</t>
  </si>
  <si>
    <t>Світ - Маркет ТОВ, маг. "Партнер - 8"</t>
  </si>
  <si>
    <t>г.Каменец-Подольский, ул.Князей Кориатовичей, д.7</t>
  </si>
  <si>
    <t>ХМ-010752</t>
  </si>
  <si>
    <t>Світ - Маркет ТОВ, маг. "Партнер - 9"</t>
  </si>
  <si>
    <t>г.Хмельницкий, пер.Проскуривского Подполья, д.46</t>
  </si>
  <si>
    <t>ХМ-010753</t>
  </si>
  <si>
    <t>Світ - Маркет ТОВ, маг. "Партнер - 2"</t>
  </si>
  <si>
    <t>г.Хмельницкий, д.54</t>
  </si>
  <si>
    <t>ХМ-010760</t>
  </si>
  <si>
    <t>Криштофор І.Т. ПП, маг. - міні-маркет "Обжора"</t>
  </si>
  <si>
    <t>г.Хмельницкий, ул.Камьянецкая, д.188</t>
  </si>
  <si>
    <t>Криштофор Ігор Тадеушевич</t>
  </si>
  <si>
    <t>Основной договор 5437 от 21.09.2015</t>
  </si>
  <si>
    <t>ХМ-010758</t>
  </si>
  <si>
    <t>Миклащук В.А. ПП, маг. "Лада"</t>
  </si>
  <si>
    <t>р-н Шепетовский Район, с.Чотырбоки, д.0</t>
  </si>
  <si>
    <t>Миклащук Валентина Анатоліївна</t>
  </si>
  <si>
    <t>Основной договор 5425 от 25.08.2015</t>
  </si>
  <si>
    <t>ХМ-010759</t>
  </si>
  <si>
    <t>Гевел Ю.І. ПП, маг. "Продукти"</t>
  </si>
  <si>
    <t>г.Хмельницкий, ул.Кирпоноса, д.1</t>
  </si>
  <si>
    <t>Гевел Юлія Іванівна</t>
  </si>
  <si>
    <t>Основной договор 5426 от 25.08.2015</t>
  </si>
  <si>
    <t>ХМ-010763</t>
  </si>
  <si>
    <t>Шкробтак Г.М. ПП, маг. "Продукти"</t>
  </si>
  <si>
    <t>р-н Староконстантиновский Район, с.Сковородки, ул.Чкалова, д.22</t>
  </si>
  <si>
    <t>ХМ-010764</t>
  </si>
  <si>
    <t>Сторожук Т. ПП, маг. "Продукти"</t>
  </si>
  <si>
    <t>р-н Староконстантиновский Район, с.Морозовка (справа біля ставка)</t>
  </si>
  <si>
    <t>ХМ-010761</t>
  </si>
  <si>
    <t>Шутюк М.М. ПП, маг. "Продукти"</t>
  </si>
  <si>
    <t>г.Староконстантинов, пер.Мира, д.1/157</t>
  </si>
  <si>
    <t>Шутюк Марина Миколаївна</t>
  </si>
  <si>
    <t>Основной договор 5430 от 27.08.2015</t>
  </si>
  <si>
    <t>ХМ-010762</t>
  </si>
  <si>
    <t>Валяс Т.О. ПП, маг. "Продукти №10"</t>
  </si>
  <si>
    <t>г.Староконстантинов, ул.Ессенская, д.31</t>
  </si>
  <si>
    <t>Валяс Тетяна Олександрів</t>
  </si>
  <si>
    <t>Основной договор 3346 от 09.07.2009 0:00:00</t>
  </si>
  <si>
    <t>ХМ-010765</t>
  </si>
  <si>
    <t>Білоус О.В. ПП, маг. "Продукти"</t>
  </si>
  <si>
    <t>р-н Волочисский Район, с.Бальковцы, д.31 Б</t>
  </si>
  <si>
    <t>Білоус Ольга Володимирівна</t>
  </si>
  <si>
    <t>Основной договор 5444 от 01.09.2015</t>
  </si>
  <si>
    <t>г.Хмельницкий, ул.Курчатова, д.107</t>
  </si>
  <si>
    <t>ХМ-010768</t>
  </si>
  <si>
    <t>ТОРГОВИЙ ДІМ "ХМЕЛЬНИЦЬКХЛІБ" ТОВ</t>
  </si>
  <si>
    <t>г.Хмельницкий, ул.Тернопольская, д.8</t>
  </si>
  <si>
    <t>ТОВ "ТОРГОВИЙ ДІМ "ХМЕЛЬНИЦЬКХЛІБ"</t>
  </si>
  <si>
    <t>Основной договор 5432 от 02.09.2015</t>
  </si>
  <si>
    <t>ХМ-010767</t>
  </si>
  <si>
    <t>г.Хмельницкий, шоссе Львовское, д.20/3</t>
  </si>
  <si>
    <t>ХМ-010769</t>
  </si>
  <si>
    <t>СТЕЙТ ОІЛ ТОВ, АЗС БРСМ-нафта</t>
  </si>
  <si>
    <t>ХМ-010770</t>
  </si>
  <si>
    <t>Монастирська Л.О. ПП, маг. "Продукти"</t>
  </si>
  <si>
    <t>р-н Деражнянский Район, с.Корычынци, д.5</t>
  </si>
  <si>
    <t>ХМ-010771</t>
  </si>
  <si>
    <t>Швець О.А. ПП, маг. "Економка"</t>
  </si>
  <si>
    <t>г.Каменец-Подольский, шоссе Хмельницкое, д.19</t>
  </si>
  <si>
    <t>Швець Олександр Анатолійович</t>
  </si>
  <si>
    <t>Основной договор 2002.1 от 04.09.2015</t>
  </si>
  <si>
    <t>ХМ-010772</t>
  </si>
  <si>
    <t>Масловська Н.П. ПП, маг. "Продукти"</t>
  </si>
  <si>
    <t>г.Хмельницкий, просп Мира, д.94/1а</t>
  </si>
  <si>
    <t>Масловська Наталія Павлівна</t>
  </si>
  <si>
    <t>Основной договор 4749 от 19.03.2013</t>
  </si>
  <si>
    <t>ХМ-010774</t>
  </si>
  <si>
    <t>Сірий В.М. ПП, маг. "Продукти"</t>
  </si>
  <si>
    <t>р-н Дунаевецкий Район, с.Старая Гута, ул.Октябрьская, д.76а</t>
  </si>
  <si>
    <t>Сірий Вадим Миколайович</t>
  </si>
  <si>
    <t>Основной договор 2003.1 от 09.09.2015</t>
  </si>
  <si>
    <t>ХМ-010776</t>
  </si>
  <si>
    <t>Автомойка "Водограй"</t>
  </si>
  <si>
    <t>г.Хмельницкий, ул.Молодежная, д.2/3</t>
  </si>
  <si>
    <t>ХМ-010775</t>
  </si>
  <si>
    <t>Козак Л.О. ПП, маг. "Шанс"</t>
  </si>
  <si>
    <t>р-н Теофипольский Район, с.Лысогорка (біля пошти)</t>
  </si>
  <si>
    <t>ХМ-010773</t>
  </si>
  <si>
    <t>Черноус Б.Г. ПП, маг. "Продукти"</t>
  </si>
  <si>
    <t>р-н Старосинявский Район, пгт.Старая Синява, ул.Грушевского, д.67а</t>
  </si>
  <si>
    <t>ХМ-010777</t>
  </si>
  <si>
    <t>Герасимова Л.Я. ПП, маг. "Сусідка"</t>
  </si>
  <si>
    <t>р-н Славутский Район, с.Цветоха, д.25</t>
  </si>
  <si>
    <t>Герасимова Леся Яківна</t>
  </si>
  <si>
    <t>Основной договор 5435 от 10.09.2015</t>
  </si>
  <si>
    <t>ХМ-010780</t>
  </si>
  <si>
    <t>Кавярна "Кофепоінт"</t>
  </si>
  <si>
    <t>г.Хмельницкий, ул.Хотовицкого, д.12</t>
  </si>
  <si>
    <t>ХМ-010779</t>
  </si>
  <si>
    <t>Данчук Т.С. ПП., маг. "Продукти"</t>
  </si>
  <si>
    <t>р-н Каменец-Подольский Район, с.Довжок, ул.Смирнова, д.17</t>
  </si>
  <si>
    <t>Данчук Тетяна Станіславівна</t>
  </si>
  <si>
    <t>Основной договор 2005.1 от 15.09.2015</t>
  </si>
  <si>
    <t>Данчук Т.С. ПП, маг. "Продукти"</t>
  </si>
  <si>
    <t>ХМ-010778</t>
  </si>
  <si>
    <t>Сергєєва В.О. ПП, кіоск №13</t>
  </si>
  <si>
    <t>Сергєєва Вікторія Олегівна</t>
  </si>
  <si>
    <t>Основной договор 2004.1 от 15.09.2015</t>
  </si>
  <si>
    <t>ХМ-010782</t>
  </si>
  <si>
    <t>Касперський О.О. ПП, маг. "Продукти"</t>
  </si>
  <si>
    <t>г.Хмельницкий, д.34</t>
  </si>
  <si>
    <t>Касперський Олексій Олександрович</t>
  </si>
  <si>
    <t>Основной договор 5438 от 21.09.2015</t>
  </si>
  <si>
    <t>ХМ-010783</t>
  </si>
  <si>
    <t>Заокотнюк А.П. ПП,  кіоск</t>
  </si>
  <si>
    <t>р-н Ярмолинецкий Район, пгт.Ярмолинцы (ринок)</t>
  </si>
  <si>
    <t>ХМ-010781</t>
  </si>
  <si>
    <t>Страшнюк О.М. ПП, маг. "Троянда"</t>
  </si>
  <si>
    <t>р-н Теофипольский Район, с.Святец, ул.Ленина, д.57</t>
  </si>
  <si>
    <t>ХМ-010784</t>
  </si>
  <si>
    <t>Чорна Н.М. ПП, маг. "Продукти"</t>
  </si>
  <si>
    <t>р-н Каменец-Подольский Район, с.Крушановка, ул.Центральная, д.89</t>
  </si>
  <si>
    <t>Чорна Наталія Михайлівна</t>
  </si>
  <si>
    <t>Основной договор 2006.1 от 18.09.2015</t>
  </si>
  <si>
    <t>ХМ-010799</t>
  </si>
  <si>
    <t>Рибалко О.В. ПП, маг. "Біг-Бургер"</t>
  </si>
  <si>
    <t>г.Хмельницкий, ул.Рыбалка Маршала, д.2 А (ТЦ "Оазис", 2-й поверх)</t>
  </si>
  <si>
    <t>ХМ-010800</t>
  </si>
  <si>
    <t>Піцар В.В. ПП, к-к "Хот-Доги"</t>
  </si>
  <si>
    <t>г.Хмельницкий, ул.Камьянецкая (зупинка "Бібліотека ХНУ")</t>
  </si>
  <si>
    <t>ХМ-010734</t>
  </si>
  <si>
    <t>КОД-Н ТОВ, маг. "Асорті"</t>
  </si>
  <si>
    <t>г.Славута, ул.Соборности, д.32 А</t>
  </si>
  <si>
    <t>ТОВ "КОД-Н"</t>
  </si>
  <si>
    <t>Основной договор 5410 от 22.07.2015</t>
  </si>
  <si>
    <t>ХМ-010803</t>
  </si>
  <si>
    <t>р-н Хмельницкий Район, с.Ружичанка (192 км - 131м)</t>
  </si>
  <si>
    <t>ХМ-010805</t>
  </si>
  <si>
    <t>Дрогомерецький В.Р. ПП, маг. "Продукти"</t>
  </si>
  <si>
    <t>р-н Волочисский Район, с.Ожиговцы, ул.Центральная, д.0</t>
  </si>
  <si>
    <t>ХМ-010804</t>
  </si>
  <si>
    <t>Панчук П.О. ПП, маг. "Едельвейс"</t>
  </si>
  <si>
    <t>р-н Волочисский Район, с.Холодец, д.0</t>
  </si>
  <si>
    <t>ХМ-010802</t>
  </si>
  <si>
    <t>Груша О.М. ПП, маг. "Оленка"</t>
  </si>
  <si>
    <t>г.Славута, ул.Плотыче, д.67</t>
  </si>
  <si>
    <t>Груша Олена Михайлівна</t>
  </si>
  <si>
    <t>Основной договор 6014 от 05.10.2015</t>
  </si>
  <si>
    <t>ХМ-010809</t>
  </si>
  <si>
    <t>Слюсарчук Т.О. ПП, торговий павільйон "Смак"</t>
  </si>
  <si>
    <t>р-н Шепетовский Район, пгт.Грицев, пер.Ленина, д.41</t>
  </si>
  <si>
    <t>Слюсарчук Тетяна Олександрівна</t>
  </si>
  <si>
    <t>Основной договор 5457 от 06.10.2015</t>
  </si>
  <si>
    <t>ХМ-010808</t>
  </si>
  <si>
    <t>Біла Ю.Г. ПП, к-к №14-15</t>
  </si>
  <si>
    <t>ХМ-010810</t>
  </si>
  <si>
    <t>Димихіна С.В. ПП, маг. "Каштан"</t>
  </si>
  <si>
    <t>р-н Старосинявский Район, с.Дашковцы, ул.Центральная, д.20</t>
  </si>
  <si>
    <t>ХМ-010806</t>
  </si>
  <si>
    <t>Кундоловський Д.В. ПП, маг. "Корзинка"</t>
  </si>
  <si>
    <t>г.Хмельницкий, ул.Камьянецкая, д.147</t>
  </si>
  <si>
    <t>ХМ-010812</t>
  </si>
  <si>
    <t>Калинушка Ю.М. ПП, маг. "Христинка"</t>
  </si>
  <si>
    <t>р-н Новоушицкий Район, с.Рудковцы, ул.Шевченко, д.12</t>
  </si>
  <si>
    <t>ХМ-009685</t>
  </si>
  <si>
    <t>Гончар С.А, ПП, к-к №3</t>
  </si>
  <si>
    <t>г.Хмельницкий, ул.Соборная, д.11 (продуктовый рынок)</t>
  </si>
  <si>
    <t>ХМ-010160</t>
  </si>
  <si>
    <t>г.Каменец-Подольский, ул.Уральская, д.30</t>
  </si>
  <si>
    <t>ХМ-010161</t>
  </si>
  <si>
    <t>р-н Дунаевецкий Район, с.Велика Побийна (біля школи)</t>
  </si>
  <si>
    <t>Жовнір Наталія Володимирівна</t>
  </si>
  <si>
    <t>Основной договор 1202.1 от 01.06.2009 0:00:00</t>
  </si>
  <si>
    <t>ХМ-010167</t>
  </si>
  <si>
    <t>Гуменюк В.А. ПП, кафе "Сопрано"</t>
  </si>
  <si>
    <t>г.Хмельницкий, ул.Шевченко (зупинка "ДЮСШ 3")</t>
  </si>
  <si>
    <t>ХМ-010168</t>
  </si>
  <si>
    <t>(КООП) Старокостянтинівське РСТ СТ, ресторан "Ікар"</t>
  </si>
  <si>
    <t>г.Староконстантинов, пер.Мира, д.5</t>
  </si>
  <si>
    <t>Старокостянтинівське РСТ СТ, ресторан "Ікар"</t>
  </si>
  <si>
    <t>ХМ-010169</t>
  </si>
  <si>
    <t>Захарків О.Б. ПП, маг. "Продукти"</t>
  </si>
  <si>
    <t>р-н Городокский Район, с.Сатановка (зупинка біля школи)</t>
  </si>
  <si>
    <t>Захарків Оксана Богданівна</t>
  </si>
  <si>
    <t>Основной договор 3067 от 05.05.2014</t>
  </si>
  <si>
    <t>ХМ-010170</t>
  </si>
  <si>
    <t>Сохатюк Т.М. ПП, маг. "Аграрій"</t>
  </si>
  <si>
    <t>р-н Дунаевецкий Район, пгт.Дунаевцы, ул.Шевченко, д.54</t>
  </si>
  <si>
    <t>ХМ-010171</t>
  </si>
  <si>
    <t>Баговецьке СТ, маг. "Продукти"</t>
  </si>
  <si>
    <t>р-н Каменец-Подольский Район, с.Баговица, ул.Ленина, д.32</t>
  </si>
  <si>
    <t>СТ "Баговецьке"</t>
  </si>
  <si>
    <t>Основной договор 1886.1 от 07.05.2014</t>
  </si>
  <si>
    <t>ХМ-010172</t>
  </si>
  <si>
    <t>Воробієвська З.В. ПП, к-к №105</t>
  </si>
  <si>
    <t>г.Староконстантинов, ул.Острожского, д.0 (0)</t>
  </si>
  <si>
    <t>Воробієвська Зоя Володимирівна</t>
  </si>
  <si>
    <t>Основной договор 5099 от 08.05.2014</t>
  </si>
  <si>
    <t>ХМ-010174</t>
  </si>
  <si>
    <t>Чорнобай О.В. ПП, к-к №2</t>
  </si>
  <si>
    <t>г.Каменец-Подольский, ул.Князей Кориатовичей, д.12 (0)</t>
  </si>
  <si>
    <t>Чорнобай Оксана В`ячеславівна</t>
  </si>
  <si>
    <t>Основной договор 699.1 от 14.05.2014</t>
  </si>
  <si>
    <t>ХМ-010173</t>
  </si>
  <si>
    <t>Ізовіт В.М. ПП, маг. "Продукти"</t>
  </si>
  <si>
    <t>г.Каменец-Подольский, пер.Шевченко, д.16</t>
  </si>
  <si>
    <t>Ізовіт Володимир Михайлович</t>
  </si>
  <si>
    <t>Основной договор 1887.1 от 08.05.2014</t>
  </si>
  <si>
    <t>ХМ-010175</t>
  </si>
  <si>
    <t>Руденька О.В. ПП, маг. "Шанс"</t>
  </si>
  <si>
    <t>р-н Деражнянский Район, г.Деражня, ул.Заводская, д.0 (0)</t>
  </si>
  <si>
    <t>Руденька Ольга Вікторівна</t>
  </si>
  <si>
    <t>Основной договор 6001 от 12.05.2014</t>
  </si>
  <si>
    <t>ХМ-010176</t>
  </si>
  <si>
    <t>Галянт В.Г. ПП, маг. "Продукти"</t>
  </si>
  <si>
    <t>р-н Красиловский Район, г.Красилов, ул.Грушевского, д.0 (біля входу в ринок)</t>
  </si>
  <si>
    <t>Галянт Валентина Георгіївна</t>
  </si>
  <si>
    <t>Основной договор 6002 от 12.05.2014</t>
  </si>
  <si>
    <t>ХМ-010179</t>
  </si>
  <si>
    <t>Білик Л.М. ПП, маг. "Продукти"</t>
  </si>
  <si>
    <t>г.Хмельницкий, ул.Пилотская, д.117</t>
  </si>
  <si>
    <t>ХМ-010178</t>
  </si>
  <si>
    <t>Окуневський І.Ю. ПП, маг. "Продукти"</t>
  </si>
  <si>
    <t>г.Хмельницкий, пер.Красовского, д.1 А (0)</t>
  </si>
  <si>
    <t>Окуневський Ігор Юрійович</t>
  </si>
  <si>
    <t>Основной договор 4916 от 26.09.2013</t>
  </si>
  <si>
    <t>ХМ-010789</t>
  </si>
  <si>
    <t>Яцкова Л.І. ПП, маг. "Продукти"</t>
  </si>
  <si>
    <t>р-н Старосинявский Район, с.Чехи, ул.Котика Вали, д.8 (на хаті)</t>
  </si>
  <si>
    <t>ХМ-010790</t>
  </si>
  <si>
    <t>Мартинюк О.Л. ПП, маг. "Хом'ячок"</t>
  </si>
  <si>
    <t>г.Хмельницкий, ул.Мирного Панаса, д.18 - Б</t>
  </si>
  <si>
    <t>Мартинюк Олена Леонідівна</t>
  </si>
  <si>
    <t>Основной договор 5440 от 22.09.2015</t>
  </si>
  <si>
    <t>ХМ-010791</t>
  </si>
  <si>
    <t>Коопзаготпром КП, маг. - бар</t>
  </si>
  <si>
    <t>р-н Староконстантиновский Район, с.Воронковцы, ул.Шевченко, д.15</t>
  </si>
  <si>
    <t>КП "Коопзаготпром"</t>
  </si>
  <si>
    <t>Основной договор 2363 от 02.10.2015</t>
  </si>
  <si>
    <t>ХМ-010792</t>
  </si>
  <si>
    <t>Черняк М.К. ПП, маг. "Продукти"</t>
  </si>
  <si>
    <t>р-н Волочисский Район, с.Федорки, ул.Ленина, д.1</t>
  </si>
  <si>
    <t>Черняк Марія Костянтинівна</t>
  </si>
  <si>
    <t>Основной договор 5442 от 01.09.2015</t>
  </si>
  <si>
    <t>ХМ-010793</t>
  </si>
  <si>
    <t>Сидорчук А.П. ПП, маг. "Продукти"</t>
  </si>
  <si>
    <t>р-н Волочисский Район, с.Федорки, д.0</t>
  </si>
  <si>
    <t>Сидорчук Анжеліка Петрівна</t>
  </si>
  <si>
    <t>Основной договор 5443 от 01.09.2015</t>
  </si>
  <si>
    <t>ХМ-010794</t>
  </si>
  <si>
    <t>Демчук Н.Я. ПП, к-к</t>
  </si>
  <si>
    <t>Демчук Наталя Ярославівна</t>
  </si>
  <si>
    <t>Основной договор 2007.1 от 23.09.2015</t>
  </si>
  <si>
    <t>ХМ-009388</t>
  </si>
  <si>
    <t>Чепкіна М.А. ПП, к-к</t>
  </si>
  <si>
    <t>г.Староконстантинов, ул.Острожского (біля ТЦ "Планета")</t>
  </si>
  <si>
    <t>ХМ-009389</t>
  </si>
  <si>
    <t>(НКЗ) ППО працівників соціальної сфери Шепетівського районного територіалльного центру</t>
  </si>
  <si>
    <t>г.Шепетовка, ул.Маркса Карла, д.47</t>
  </si>
  <si>
    <t>ППО працівників соціальної сфери Шепетівського районного територіалльного центру</t>
  </si>
  <si>
    <t>ХМ-009598</t>
  </si>
  <si>
    <t>Янковський В.А. ПП, маг. "Продукти"</t>
  </si>
  <si>
    <t>р-н Деражнянский Район, пгт.Волковинцы (в центрі)</t>
  </si>
  <si>
    <t>ХМ-009591</t>
  </si>
  <si>
    <t>Огороднік Н.Р. ПП, маг. "Продукти"</t>
  </si>
  <si>
    <t>р-н Белогорский Район, с.Гулевцы, ул.Украинки Леси, д.5</t>
  </si>
  <si>
    <t>Огороднік Неля Ростиславівна</t>
  </si>
  <si>
    <t>Основной договор 4785 от 15.04.2013</t>
  </si>
  <si>
    <t>ХМ-009593</t>
  </si>
  <si>
    <t>Горська А.І. ПП, маг.</t>
  </si>
  <si>
    <t>р-н Изяславский Район, с.Кунив, ул.Лисовской, д.8 а</t>
  </si>
  <si>
    <t>Горська Антоніна Іванівна</t>
  </si>
  <si>
    <t>Основной договор 4786 от 06.02.2015</t>
  </si>
  <si>
    <t>Горська А.І. ПП, маг. "Продукти"</t>
  </si>
  <si>
    <t>ХМ-009592</t>
  </si>
  <si>
    <t>Горська А.І. ПП, маг. "Підкова"</t>
  </si>
  <si>
    <t>р-н Изяславский Район, с.Кунив, ул.Октябрьская, д.23</t>
  </si>
  <si>
    <t>ХМ-009595</t>
  </si>
  <si>
    <t>Максимчук Л.В. ПП, к-к "Нептун"</t>
  </si>
  <si>
    <t>г.Нетишин, ул.Шевченко, д.6</t>
  </si>
  <si>
    <t>ХМ-009596</t>
  </si>
  <si>
    <t>Ільчук П.К. ПП, маг. "Продукти"</t>
  </si>
  <si>
    <t>р-н Шепетовский Район, с.Хутор, ул.Островского Николая (0)</t>
  </si>
  <si>
    <t>Ільчук Петро Костянтинович</t>
  </si>
  <si>
    <t>Основной договор 4788 от 15.04.2013</t>
  </si>
  <si>
    <t>ХМ-009597</t>
  </si>
  <si>
    <t>Кравчук Ю.О. ПП, к-к "Валентина"</t>
  </si>
  <si>
    <t>р-н Славутский Район, с.Губельцы, ул.Центральная, д.4 а</t>
  </si>
  <si>
    <t>Кравчук Юлія Олександрівна</t>
  </si>
  <si>
    <t>Основной договор 4789 от 11.04.2013</t>
  </si>
  <si>
    <t>ХМ-009594</t>
  </si>
  <si>
    <t>Кондратюк Н.А. ПП, маг. "Наталія"</t>
  </si>
  <si>
    <t>р-н Красиловский Район, пгт.Закриничье, д.24 (Центральная)</t>
  </si>
  <si>
    <t>ХМ-009599</t>
  </si>
  <si>
    <t>Булаєвський М.В. ПП, маг. "Продукти"</t>
  </si>
  <si>
    <t>г.Шепетовка, просп Мира, д.28 (Ринкова Площа)</t>
  </si>
  <si>
    <t>ХМ-009600</t>
  </si>
  <si>
    <t>Бордюк С.Л. ПП, маг. "Все для дому"</t>
  </si>
  <si>
    <t>ХМ-009847</t>
  </si>
  <si>
    <t>(НКЗ) Завод гідроарматури ТОВ</t>
  </si>
  <si>
    <t>г.Хмельницкий, ул.Курчатова, д.118/5</t>
  </si>
  <si>
    <t>ТОВ "Завод гідроарматури"</t>
  </si>
  <si>
    <t>Основной договор 4923 от 07.10.2013</t>
  </si>
  <si>
    <t>Завод гідроарматури ТОВ</t>
  </si>
  <si>
    <t>ХМ-009544</t>
  </si>
  <si>
    <t>Пінькас Л.І. ПП, маг. "Продукти"</t>
  </si>
  <si>
    <t>Пінькас Людмила Іванівна</t>
  </si>
  <si>
    <t>Основной договор 4736 от 25.02.2013</t>
  </si>
  <si>
    <t>ХМ-009602</t>
  </si>
  <si>
    <t>Коженевський Д.В. ПП, к-к №166</t>
  </si>
  <si>
    <t>г.Каменец-Подольский, просп Грушевского, д.23 (Центральний ринок)</t>
  </si>
  <si>
    <t>Коженевський Дмитро Володимирович</t>
  </si>
  <si>
    <t>Основной договор 1781.1 от 18.04.2013</t>
  </si>
  <si>
    <t>ХМ-009603</t>
  </si>
  <si>
    <t>Мельник А.П. ПП, маг. "Доля"</t>
  </si>
  <si>
    <t>р-н Белогорский Район, пгт.Ямполь, ул.Чернавина, д.13 а</t>
  </si>
  <si>
    <t>Мельник Анатолій Павлович</t>
  </si>
  <si>
    <t>Основной договор 4791 от 17.04.2013</t>
  </si>
  <si>
    <t>ХМ-009417</t>
  </si>
  <si>
    <t>(НКЗ) Вектор-М ПП</t>
  </si>
  <si>
    <t>г.Хмельницкий, пер.Свободы, д.8б</t>
  </si>
  <si>
    <t>ПП "Вектор-М"</t>
  </si>
  <si>
    <t>Вектор-М ПП</t>
  </si>
  <si>
    <t>ХМ-009419</t>
  </si>
  <si>
    <t>(НКЗ) Сігнет-Поділля ТОВ</t>
  </si>
  <si>
    <t>р-н Деражнянский Район, г.Деражня, пер.Мира, д.126</t>
  </si>
  <si>
    <t>ТОВ "Сігнет-Поділля"</t>
  </si>
  <si>
    <t>Сігнет-Поділля ТОВ</t>
  </si>
  <si>
    <t>ХМ-009420</t>
  </si>
  <si>
    <t>(НКЗ) ПАТ "Ізяславський агропостач"</t>
  </si>
  <si>
    <t>р-н Изяславский Район, г.Изяслав, ул.Станиславского, д.23</t>
  </si>
  <si>
    <t>ПАТ "Ізяславський агропостач"</t>
  </si>
  <si>
    <t>г.Хмельницкий, шоссе Львовское, д.8</t>
  </si>
  <si>
    <t>ХМ-009422</t>
  </si>
  <si>
    <t>Бейко В.І. ПП, маг. "VITA"</t>
  </si>
  <si>
    <t>р-н Белогорский Район, с.Вязовец, ул.Центральная, д.54 А</t>
  </si>
  <si>
    <t>Бейко Володимир Іванович</t>
  </si>
  <si>
    <t>Основной договор 4671 от 07.12.2012</t>
  </si>
  <si>
    <t>ХМ-010362</t>
  </si>
  <si>
    <t>Луковський А.Л. ПП, маг. "Продукти"</t>
  </si>
  <si>
    <t>г.Хмельницкий, ул.Заречанская, д.16 (за "Все до столу")</t>
  </si>
  <si>
    <t>Лукомський Андрій Леонідович</t>
  </si>
  <si>
    <t>Основной договор 5160 от 10.10.2014</t>
  </si>
  <si>
    <t>Лукомський А.Л. ПП, маг. "Продукти"</t>
  </si>
  <si>
    <t>ХМ-010361</t>
  </si>
  <si>
    <t>Пахольчук О.В. ПП, к-к №113</t>
  </si>
  <si>
    <t>г.Хмельницкий, ул.Куприна, д.54</t>
  </si>
  <si>
    <t>ХМ-010363</t>
  </si>
  <si>
    <t>КОВА ПП, маг. "Хмельницькі делікатеси"</t>
  </si>
  <si>
    <t>ХМ-010364</t>
  </si>
  <si>
    <t>Якобчук Л.Л. ПП, маг. "Продукти"</t>
  </si>
  <si>
    <t>р-н Хмельницкий Район, с.Полевые Гриневцы, д.20</t>
  </si>
  <si>
    <t>Якобчук Людмила Людвіківна</t>
  </si>
  <si>
    <t>Основной договор 5147 от 25.09.2014</t>
  </si>
  <si>
    <t>ХМ-010365</t>
  </si>
  <si>
    <t>Паур І.В. ПП, павільйон</t>
  </si>
  <si>
    <t>Паур Ірина Вікторівна</t>
  </si>
  <si>
    <t>Основной договор 1912.1 от 25.09.2014</t>
  </si>
  <si>
    <t>ХМ-010226</t>
  </si>
  <si>
    <t>Логін В.В.ПП, к-к</t>
  </si>
  <si>
    <t>г.Каменец-Подольский, ул.Князей Кориатовичей, д.14 А (0)</t>
  </si>
  <si>
    <t>Логін Валерій Володимирович</t>
  </si>
  <si>
    <t>Основной договор 1422.1 від 04.11.2010</t>
  </si>
  <si>
    <t>ХМ-010222</t>
  </si>
  <si>
    <t>Васильчук Л.І. ПП, маг. "Продукти"</t>
  </si>
  <si>
    <t>р-н Каменец-Подольский Район, с.Кудринцы, д.0 (0)</t>
  </si>
  <si>
    <t>ХМ-010223</t>
  </si>
  <si>
    <t>Журавська Є.Є. ПП, маг. "Івашка"</t>
  </si>
  <si>
    <t>р-н Новоушицкий Район, с.Ивашковцы, д.0 (0)</t>
  </si>
  <si>
    <t>ХМ-010224</t>
  </si>
  <si>
    <t>Васюра О.А. ПП, маг.. "Продукти"</t>
  </si>
  <si>
    <t>г.Хмельницкий, ул.Камьянецкая, д.54 (0)</t>
  </si>
  <si>
    <t>Васюра Олена Анатоліївна</t>
  </si>
  <si>
    <t>Основной договор 6024 от 04.06.2014</t>
  </si>
  <si>
    <t>Васюра О.А. ПП, маг. "Продукти"</t>
  </si>
  <si>
    <t>ХМ-010227</t>
  </si>
  <si>
    <t>ХМЕЛЬНИЦЬКОБЛЕНЕРГО" ПАТ  ЛОКСП "ЯБЛУНЕВИЙ САД"</t>
  </si>
  <si>
    <t>р-н Ярмолинецкий Район, с.Жилинцы, д.0 (0)</t>
  </si>
  <si>
    <t>ПАТ "ХМЕЛЬНИЦЬКОБЛЕНЕРГО"  ЛОКСП "ЯБЛУНЕВИЙ САД"</t>
  </si>
  <si>
    <t>ХМ-010215</t>
  </si>
  <si>
    <t>Гурська Л.М. ПП, маг. "Продукти"</t>
  </si>
  <si>
    <t>р-н Дунаевецкий Район, с.Ксаверовка, д.0 (0)</t>
  </si>
  <si>
    <t>ХМ-010217</t>
  </si>
  <si>
    <t>Королькова О.В. ПП, маг. "Продукти"</t>
  </si>
  <si>
    <t>р-н Дунаевецкий Район, с.Залесцы (біля зупинки)</t>
  </si>
  <si>
    <t>ХМ-010218</t>
  </si>
  <si>
    <t>Зеленюк Я.О. ПП, маг. - бар</t>
  </si>
  <si>
    <t>р-н Новоушицкий Район, пгт.Новая Ушица (с. Калюс, вул Берегова, б. 10)</t>
  </si>
  <si>
    <t>ХМ-010221</t>
  </si>
  <si>
    <t>Гречкун О.І. ПП, маг. "Продукти"</t>
  </si>
  <si>
    <t>р-н Дунаевецкий Район, с.Польный Мукаров, д.0 (0)</t>
  </si>
  <si>
    <t>ХМ-010229</t>
  </si>
  <si>
    <t>Дзюбас В.О. ПП, маг. "Калина"</t>
  </si>
  <si>
    <t>р-н Новоушицкий Район, с.Пилипковцы, д.0</t>
  </si>
  <si>
    <t>ХМ-010230</t>
  </si>
  <si>
    <t>Додіч Л.В. ПП, маг. "Європа"</t>
  </si>
  <si>
    <t>р-н Городокский Район, пгт.Сатанов, пл.Базарная, д.0</t>
  </si>
  <si>
    <t>Додіч Леоніла Василівна</t>
  </si>
  <si>
    <t>Основной договор 6026 от 02.06.2014</t>
  </si>
  <si>
    <t>ХМ-010232</t>
  </si>
  <si>
    <t>Ліщина Л.І. ПП, маг. "Продукти"</t>
  </si>
  <si>
    <t>р-н Дунаевецкий Район, с.Терновая, д.0 (0)</t>
  </si>
  <si>
    <t>Голінкова Л.С. ПП, маг. "Продукти"</t>
  </si>
  <si>
    <t>ХМ-010275</t>
  </si>
  <si>
    <t>ХМ-010234</t>
  </si>
  <si>
    <t>Ходзинський Т.В., маг. "Продукти"</t>
  </si>
  <si>
    <t>г.Каменец-Подольский, ул.Первомайская, д.13 (автовокзал)</t>
  </si>
  <si>
    <t>ХМ-010228</t>
  </si>
  <si>
    <t>Дем'янов В.П. ПП, маг. "Козак"</t>
  </si>
  <si>
    <t>р-н Каменец-Подольский Район, с.Довжок, ул.Гагарина, д.97</t>
  </si>
  <si>
    <t>Дем'янов Вадим Петрович</t>
  </si>
  <si>
    <t>Основной договор 1894.1 от 10.06.2014</t>
  </si>
  <si>
    <t>ХМ-010397</t>
  </si>
  <si>
    <t>Гордусь В.О. ПП, маг. "Продукти"</t>
  </si>
  <si>
    <t>г.Каменец-Подольский, ул.Красноармейская, д.31</t>
  </si>
  <si>
    <t>Гордусь Віктор Олександрович</t>
  </si>
  <si>
    <t>Основной договор 1921.1 от 29.10.2014</t>
  </si>
  <si>
    <t>ХМ-010400</t>
  </si>
  <si>
    <t>Спецкомунтранс ХКП</t>
  </si>
  <si>
    <t>г.Хмельницкий, ул.Толстого, д.1</t>
  </si>
  <si>
    <t>ХКП "Спецкомунтранс"</t>
  </si>
  <si>
    <t>Основной договор 5175 от 28.10.2014</t>
  </si>
  <si>
    <t>ХМ-010399</t>
  </si>
  <si>
    <t>Степанович О.А. ПП, к-к №183 "Свіжий хліб"</t>
  </si>
  <si>
    <t>г.Хмельницкий, ул.Соборная, д.0 (перша площадка)</t>
  </si>
  <si>
    <t>ХМ-010398</t>
  </si>
  <si>
    <t>Степанович О.А. ПП, к-к №39 "Свіжий хліб"</t>
  </si>
  <si>
    <t>г.Хмельницкий, ул.Соборная, д.0 (жовтий павільйон)</t>
  </si>
  <si>
    <t>ХМ-010401</t>
  </si>
  <si>
    <t>Укрсоцбанк ППО ПАТ</t>
  </si>
  <si>
    <t>г.Хмельницкий, ул.Соборная, д.34</t>
  </si>
  <si>
    <t>Основной договор 5176 от 30.10.2014</t>
  </si>
  <si>
    <t>ХМ-010395</t>
  </si>
  <si>
    <t>Кінзерська О.В. ПП, кафе "Вербиченька"</t>
  </si>
  <si>
    <t>р-н Каменец-Подольский Район, с.Вербка, д.0 (біля церкви)</t>
  </si>
  <si>
    <t>Кінзерська Оксана Володимирівна</t>
  </si>
  <si>
    <t>Основной договор 1920.1 от 28.10.2014</t>
  </si>
  <si>
    <t>ХМ-010396</t>
  </si>
  <si>
    <t>Романова С.П. ПП, к-к "Хлібний"</t>
  </si>
  <si>
    <t>г.Хмельницкий, ул.Мирного Панаса, д.0 (район автостоянки)</t>
  </si>
  <si>
    <t>ХМ-010205</t>
  </si>
  <si>
    <t>Єршова Г.І. ПП, маг. "Продукти"</t>
  </si>
  <si>
    <t>р-н Чемеровецкий Район, с.Залучье, ул.Хмельницкого Богдана, д.25</t>
  </si>
  <si>
    <t>ХМ-010204</t>
  </si>
  <si>
    <t>р-н Чемеровецкий Район, с.Залучье, ул.Октябрьская, д.14 А</t>
  </si>
  <si>
    <t>ХМ-010209</t>
  </si>
  <si>
    <t>БраніцькийС.С. ПП, маг. "Продукти"</t>
  </si>
  <si>
    <t>р-н Дунаевецкий Район, с.Мицивци, ул.Рабочая, д.22 (біля ставу)</t>
  </si>
  <si>
    <t>ХМ-010210</t>
  </si>
  <si>
    <t>Прокопчук Н.Т. ПП, маг. "Продукти"</t>
  </si>
  <si>
    <t>р-н Дунаевецкий Район, с.Блищановка, д.0 (0)</t>
  </si>
  <si>
    <t>Прокопчук Ніна Тимофіївна</t>
  </si>
  <si>
    <t>Основной договор 1891.1 от 28.05.2014</t>
  </si>
  <si>
    <t>ХМ-010206</t>
  </si>
  <si>
    <t>Батулінська Л.А. ПП, маг. "Продукти"</t>
  </si>
  <si>
    <t>р-н Чемеровецкий Район, с.Черче, д.23 (0)</t>
  </si>
  <si>
    <t>ХМ-010208</t>
  </si>
  <si>
    <t>Кучерява Л.Д. ПП, маг. "Продукти"</t>
  </si>
  <si>
    <t>г.Хмельницкий, ул.Примакова (маг. "Єврошоп")</t>
  </si>
  <si>
    <t>Кучерява Лариса Дмитрівна</t>
  </si>
  <si>
    <t>Основной договор 6016 от 30.05.2014</t>
  </si>
  <si>
    <t>ХМ-010207</t>
  </si>
  <si>
    <t>Площинська Л.П. ПП, маг. "Продукти"</t>
  </si>
  <si>
    <t>г.Хмельницкий, ул.Рыбалко (за музичною школою)</t>
  </si>
  <si>
    <t>Площинська Любов Петрівна</t>
  </si>
  <si>
    <t>Основной договор 6017 от 30.05.2014</t>
  </si>
  <si>
    <t>ХМ-010212</t>
  </si>
  <si>
    <t>г.Славута, ул.Кузовкова, д.0 (0)</t>
  </si>
  <si>
    <t>ХМ-009516</t>
  </si>
  <si>
    <t>Щегельська В.В. ПП, маг. "Крамниця"</t>
  </si>
  <si>
    <t>г.Каменец-Подольский, просп Грушевского (центр)</t>
  </si>
  <si>
    <t>Щегельська Валентина Володимирівна</t>
  </si>
  <si>
    <t>Основной договор 1759.1 от 30.01.2013</t>
  </si>
  <si>
    <t>ХМ-010342</t>
  </si>
  <si>
    <t>Єлаш В.М. ПП, маг. "Продукти"</t>
  </si>
  <si>
    <t>р-н Городокский Район, г.Городок, ул.Шевченко, д.42</t>
  </si>
  <si>
    <t>Єлаш Валентина Мечиславівна</t>
  </si>
  <si>
    <t>Основной договор 6004 от 19.05.2014</t>
  </si>
  <si>
    <t>ХМ-010347</t>
  </si>
  <si>
    <t>Княгинин СТ, маг. "Продукти"</t>
  </si>
  <si>
    <t>р-н Каменец-Подольский Район, с.Ходоровцы, ул.Сугеры, д.0 (0)</t>
  </si>
  <si>
    <t>СТ "Княгинин"</t>
  </si>
  <si>
    <t>Основной договор 1324.1 от 26.03.2015</t>
  </si>
  <si>
    <t>Княгинин СТ, маг. "Княгинин"</t>
  </si>
  <si>
    <t>ХМ-010344</t>
  </si>
  <si>
    <t>Колотило Р.В. ПП, маг. "Продукти 24"</t>
  </si>
  <si>
    <t>г.Каменец-Подольский, шоссе Нигинское, д.0 (0)</t>
  </si>
  <si>
    <t>Колотило Роман Васильович</t>
  </si>
  <si>
    <t>Основной договор 1915.1 от 12.09.2014</t>
  </si>
  <si>
    <t>ХМ-010345</t>
  </si>
  <si>
    <t>Колотило Р.В. ПП, маг. "Продукти"</t>
  </si>
  <si>
    <t>г.Каменец-Подольский, ул.30-летия Победы, д.0 (0)</t>
  </si>
  <si>
    <t>ХМ-010343</t>
  </si>
  <si>
    <t>Комар Т.В. ПП, маг. "Продукти"</t>
  </si>
  <si>
    <t>р-н Хмельницкий Район, с.Стуфчинцы, ул.Ленина, д.17</t>
  </si>
  <si>
    <t>Комар Тетяна Володимирівна</t>
  </si>
  <si>
    <t>Основной договор 4669 от 05.12.2012</t>
  </si>
  <si>
    <t>ХМ-010346</t>
  </si>
  <si>
    <t>Костюк М.С. ПП, кавярня</t>
  </si>
  <si>
    <t>Костюк Марина Степанівна</t>
  </si>
  <si>
    <t>Основной договор 5153 от 22.09.2014</t>
  </si>
  <si>
    <t>Костюк М.С. ПП, кав'ярня</t>
  </si>
  <si>
    <t>ХМ-010348</t>
  </si>
  <si>
    <t>Задворний Ю.В. ПП, "Компютерий клуб"</t>
  </si>
  <si>
    <t>Задворний Юрій Вікторович</t>
  </si>
  <si>
    <t>Основной договор 5155 от 12.09.2014</t>
  </si>
  <si>
    <t>ХМ-010349</t>
  </si>
  <si>
    <t>Нікітюк М.М. ПП, маг. "Поляна"</t>
  </si>
  <si>
    <t>р-н Красиловский Район, с.Дружное, ул.Центральная, д.7</t>
  </si>
  <si>
    <t>ХМ-010350</t>
  </si>
  <si>
    <t>Кавярня "Філармонія"</t>
  </si>
  <si>
    <t>г.Хмельницкий, ул.Камьянецкая, д.0 (Обласна філармонія)</t>
  </si>
  <si>
    <t>ХМ-010353</t>
  </si>
  <si>
    <t>Дрогомерецький Р.А. ПП, маг. "Продукти"</t>
  </si>
  <si>
    <t>р-н Волочисский Район, с.Бальковцы, ул.Огородная, д.3а</t>
  </si>
  <si>
    <t>Дрогомерецький Володимир Ростиславович</t>
  </si>
  <si>
    <t>Основной договор 5445 от 01.09.2015</t>
  </si>
  <si>
    <t>ХМ-010351</t>
  </si>
  <si>
    <t>Камінський О.В. ПП, маг. "Продукти"</t>
  </si>
  <si>
    <t>р-н Дунаевецкий Район, пгт.Дунаевцы, ул.Спортивная, д.0 (0)</t>
  </si>
  <si>
    <t>ХМ-010352</t>
  </si>
  <si>
    <t>Лаблюк О.В. ПП, кіоск №2</t>
  </si>
  <si>
    <t>г.Каменец-Подольский, ул.Князей Кориатовичей, д.0 (0)</t>
  </si>
  <si>
    <t>Лаблюк Оксана Володимирівна</t>
  </si>
  <si>
    <t>Основной договор 1841.1 от 05.11.2013</t>
  </si>
  <si>
    <t>ХМ-010354</t>
  </si>
  <si>
    <t>Найчук В.В. ПП, маг. "Продукти"</t>
  </si>
  <si>
    <t>р-н Чемеровецкий Район, с.Степановка, ул.Первомайская, д.3</t>
  </si>
  <si>
    <t>Найчук Василь Васильович</t>
  </si>
  <si>
    <t>Основной договор 1972.1 от 29.01.2015</t>
  </si>
  <si>
    <t>Хмельницька міська дитяча лікарня</t>
  </si>
  <si>
    <t>ХМ-009699</t>
  </si>
  <si>
    <t>Рудяк Н.І. ПП, маг. "Магазин"</t>
  </si>
  <si>
    <t>г.Каменец-Подольский, ул.Жукова, д.7</t>
  </si>
  <si>
    <t>Рудяк Наталія Іванівна</t>
  </si>
  <si>
    <t>Основной договор 1801.1 от 25.06.2013</t>
  </si>
  <si>
    <t>ХМ-009700</t>
  </si>
  <si>
    <t>Дем'янов Г.Є. ПП, маг.-вагончик</t>
  </si>
  <si>
    <t>Cash&amp;Carry</t>
  </si>
  <si>
    <t>ХМ-009702</t>
  </si>
  <si>
    <t>Кшевжінська О.С.. ПП, маг. "Продукти"</t>
  </si>
  <si>
    <t>р-н Полонский Район, с.Любомирка (0)</t>
  </si>
  <si>
    <t>Кшевжінська Ольга Сергіївна</t>
  </si>
  <si>
    <t>Основной договор 5065 от 24.03.2014</t>
  </si>
  <si>
    <t>ХМ-009701</t>
  </si>
  <si>
    <t>Теслюк О.В. ПП, кафе "Легенда"</t>
  </si>
  <si>
    <t>р-н Славутский Район, с.Улашановка, д.1 (ул. Победы)</t>
  </si>
  <si>
    <t>Теслюк Олена Володимирівна</t>
  </si>
  <si>
    <t>Основной договор 4840 от 25.06.2013</t>
  </si>
  <si>
    <t>ХМ-009703</t>
  </si>
  <si>
    <t>Верхогляд М.І. ПП, маг. "Екзотика"</t>
  </si>
  <si>
    <t>г.Шепетовка, ул.Маркса Карла, д.108</t>
  </si>
  <si>
    <t>Власюк Дмитро Олександрович</t>
  </si>
  <si>
    <t>Основной договор 5150 от 25.09.2014</t>
  </si>
  <si>
    <t>Власюк Д.О. ПП, маг. "Екзотика"</t>
  </si>
  <si>
    <t>ХМ-009402</t>
  </si>
  <si>
    <t>(НКЗ) Лампка Агро ТОВ</t>
  </si>
  <si>
    <t>р-н Красиловский Район, с.Великие Зозулинцы, ул.Гагарина, д.10</t>
  </si>
  <si>
    <t>ТОВ "Лампка Агро"</t>
  </si>
  <si>
    <t>Основной договор 4666 от 03.12.2012</t>
  </si>
  <si>
    <t>Лампка Агро ТОВ</t>
  </si>
  <si>
    <t>ХМ-009403</t>
  </si>
  <si>
    <t>(КООП) Надія - 2006 СТ, маг.</t>
  </si>
  <si>
    <t>р-н Теофипольский Район, с.Строки, ул.Гагарина, д.31а</t>
  </si>
  <si>
    <t>СТ "Надія - 2006"</t>
  </si>
  <si>
    <t>Основной договор 3811 від 21.09.2010 р.</t>
  </si>
  <si>
    <t>Надія - 2006 СТ, маг.</t>
  </si>
  <si>
    <t>ХМ-009404</t>
  </si>
  <si>
    <t>(НКЗ) ППО працівників управління пенсійного фонду України у Теофіпольському районі</t>
  </si>
  <si>
    <t>р-н Теофипольский Район, пгт.Теофиполь, ул.Щорса, д.25</t>
  </si>
  <si>
    <t>ППО працівників управління пенсійного фонду України у Теофіпольському районі</t>
  </si>
  <si>
    <t>Основной договор 5268 от 10.12.2014</t>
  </si>
  <si>
    <t>ХМ-009405</t>
  </si>
  <si>
    <t>р-н Хмельницкий Район, с.Лесовые Гриневцы, пер.Мира, д.10</t>
  </si>
  <si>
    <t>ХМ-009406</t>
  </si>
  <si>
    <t>(НКЗ) ППО КП "Опорядбуд"</t>
  </si>
  <si>
    <t>г.Хмельницкий, ул.Камьянецкая, д.74</t>
  </si>
  <si>
    <t>ППО КП "Опорядбуд"</t>
  </si>
  <si>
    <t>ХМ-009407</t>
  </si>
  <si>
    <t>(НКЗ) ППО ТОВ "Хмельницьктранс"</t>
  </si>
  <si>
    <t>г.Хмельницкий, ул.Пилипчука, д.6</t>
  </si>
  <si>
    <t>ППО ТОВ "Хмельницьктранс"</t>
  </si>
  <si>
    <t>Основной договор 5265 от 11.12.2014</t>
  </si>
  <si>
    <t>ХМ-009408</t>
  </si>
  <si>
    <t>(НКЗ) ППО працівників ВП Старокостянтинівська дитсанція колії ДТГО "Південно-Західна залізниця"</t>
  </si>
  <si>
    <t>г.Староконстантинов, ул.Ворошилова, д.20</t>
  </si>
  <si>
    <t>ППО працівників ВП Старокостянтинівська дитсанція колії ДТГО "Південно-Західна залізниця"</t>
  </si>
  <si>
    <t>ХМ-010055</t>
  </si>
  <si>
    <t>Лацко А.М. ПП, маг.-кафе "Збруч"</t>
  </si>
  <si>
    <t>р-н Чемеровецкий Район, с.Збриж, ул.Центральная, д.2</t>
  </si>
  <si>
    <t>Лацко Алла Миколаївна</t>
  </si>
  <si>
    <t>Основной договор 1866.1 от 05.02.2014</t>
  </si>
  <si>
    <t>ХМ-010058</t>
  </si>
  <si>
    <t>Дубчак Г.М. ПП, маг. на хаті</t>
  </si>
  <si>
    <t>р-н Чемеровецкий Район, с.Пятничаны, ул.Первомайская, д.24</t>
  </si>
  <si>
    <t>Дубчак Ганна Михайлівна</t>
  </si>
  <si>
    <t>Основной договор 1867.1 от 07.02.2014</t>
  </si>
  <si>
    <t>ХМ-010064</t>
  </si>
  <si>
    <t>Трач Т.В. ПП, маг. "Продукти"</t>
  </si>
  <si>
    <t>р-н Ярмолинецкий Район, с.Стреховцы (0)</t>
  </si>
  <si>
    <t>Трач Тетяна Володимирівна</t>
  </si>
  <si>
    <t>Основной договор 3504 от 27.03.2014</t>
  </si>
  <si>
    <t>ХМ-010088</t>
  </si>
  <si>
    <t>Павлюк Г.М. ПП, маг. "Ключик"</t>
  </si>
  <si>
    <t>р-н Каменец-Подольский Район, с.Рыхта (0)</t>
  </si>
  <si>
    <t>Павлюк Галина Миколаївна</t>
  </si>
  <si>
    <t>Основной договор 1903.1 от 04.08.2014</t>
  </si>
  <si>
    <t>ХМ-009652</t>
  </si>
  <si>
    <t>г.Хмельницкий, ул.Заречанская, д.14</t>
  </si>
  <si>
    <t>ХМ-009653</t>
  </si>
  <si>
    <t>Шалай М.В. ПП, лоток</t>
  </si>
  <si>
    <t>р-н Полонский Район, пгт.Понинка, ул.Победы (ринок)</t>
  </si>
  <si>
    <t>Шалай Марія Валентинівна</t>
  </si>
  <si>
    <t>Основной договор 4824 от 28.05.2013</t>
  </si>
  <si>
    <t>ХМ-009656</t>
  </si>
  <si>
    <t>Чорноус Г.Б. ПП, лоток</t>
  </si>
  <si>
    <t>г.Староконстантинов, пер.Мира, д.19/2 (ТЦ "Анастасія")</t>
  </si>
  <si>
    <t>Чорноус Галина Броніславівна</t>
  </si>
  <si>
    <t>Основной договор 4825 от 28.05.2013</t>
  </si>
  <si>
    <t>ХМ-009655</t>
  </si>
  <si>
    <t>Чорноус Г.Б. ПП, маг. "Продукти"</t>
  </si>
  <si>
    <t>г.Староконстантинов, пер.Орджоникидзе, д.68 (блок 1)</t>
  </si>
  <si>
    <t>ХМ-009654</t>
  </si>
  <si>
    <t>Чорноус Г.Б. ПП, маг. на хаті</t>
  </si>
  <si>
    <t>г.Староконстантинов, пер.Калинина, д.7</t>
  </si>
  <si>
    <t>ХМ-009657</t>
  </si>
  <si>
    <t>Похила П.Т. ПП, маг. "Продукти"</t>
  </si>
  <si>
    <t>р-н Старосинявский Район, с.Семаки (0)</t>
  </si>
  <si>
    <t>Похила П.Ф. ПП, маг. "Альона"</t>
  </si>
  <si>
    <t>ХМ-009827</t>
  </si>
  <si>
    <t>ХМ-009447</t>
  </si>
  <si>
    <t>Регула Н.В. ПП, маг. "Подільський"</t>
  </si>
  <si>
    <t>р-н Волочисский Район, с.Писаревка, ул.Октябрьская, д.4а</t>
  </si>
  <si>
    <t>Регула Наталія Вікторівна</t>
  </si>
  <si>
    <t>Основной договор 5198 от 19.11.2014</t>
  </si>
  <si>
    <t>ХМ-009448</t>
  </si>
  <si>
    <t>(НКЗ) Старокостянтинівська ППО працівників АПК</t>
  </si>
  <si>
    <t>г.Староконстантинов, бул.Князя Острожского, д.28</t>
  </si>
  <si>
    <t>Старокостянтинівська ППО працівників АПК</t>
  </si>
  <si>
    <t>ХМ-009449</t>
  </si>
  <si>
    <t>(НКЗ) СВК "Зеленченський"</t>
  </si>
  <si>
    <t>р-н Дунаевецкий Район, с.Зеленче (0)</t>
  </si>
  <si>
    <t>СВК "Зеленченський"</t>
  </si>
  <si>
    <t>ХМ-009450</t>
  </si>
  <si>
    <t>(НКЗ) Балинське КСП</t>
  </si>
  <si>
    <t>КСП "Балинське"</t>
  </si>
  <si>
    <t>Балинське КСП</t>
  </si>
  <si>
    <t>ХМ-009451</t>
  </si>
  <si>
    <t>(НКЗ) ТОВ ім. Б.Хмельницького</t>
  </si>
  <si>
    <t>р-н Дунаевецкий Район, с.Залесцы, ул.Ленина, д.4</t>
  </si>
  <si>
    <t>ТОВ ім. Б.Хмельницького</t>
  </si>
  <si>
    <t>ХМ-009452</t>
  </si>
  <si>
    <t>(НКЗ) Служба у справах дітей Дунаєвецької райдержадміністрації</t>
  </si>
  <si>
    <t>р-н Дунаевецкий Район, пгт.Дунаевцы, ул.Шевченко, д.50</t>
  </si>
  <si>
    <t>Служба у справах дітей Дунаєвецької райдержадміністрації</t>
  </si>
  <si>
    <t>Основной договор 1790.1 от 10.12.2014</t>
  </si>
  <si>
    <t>ХМ-009453</t>
  </si>
  <si>
    <t>Відділ у справах сім'ї, молоді та спорту Дунаєвецької райдержадміністрації</t>
  </si>
  <si>
    <t>р-н Дунаевецкий Район, г.Дунаевцы, ул.Жлобы, д.2</t>
  </si>
  <si>
    <t>ХМ-009455</t>
  </si>
  <si>
    <t>Хвесюк О.І. ПП, контейнер №1</t>
  </si>
  <si>
    <t>г.Славута (ринкова площа)</t>
  </si>
  <si>
    <t>Хвесюк Ольга Іванівна</t>
  </si>
  <si>
    <t>Основной договор 4678 от 14.12.2012</t>
  </si>
  <si>
    <t>ХМ-009454</t>
  </si>
  <si>
    <t>Хвесюк О.І. ПП, павільйон</t>
  </si>
  <si>
    <t>г.Славута (молочний павільон)</t>
  </si>
  <si>
    <t>ХМ-009456</t>
  </si>
  <si>
    <t>Познанська О.А. ПП, маг. "Продукти"</t>
  </si>
  <si>
    <t>р-н Волочисский Район, с.Ожиговцы, д.3 (ул. Центральная)</t>
  </si>
  <si>
    <t>Познанська Олена Анатоліївна</t>
  </si>
  <si>
    <t>Основной договор 4683 от 13.12.2012</t>
  </si>
  <si>
    <t>ХМ-009584</t>
  </si>
  <si>
    <t>Іванова В.В. ПП, маг. "Продукти"</t>
  </si>
  <si>
    <t>Іванова Віра Вікторівна</t>
  </si>
  <si>
    <t>Основной договор 1780.1 от 11.04.2013</t>
  </si>
  <si>
    <t>ХМ-009586</t>
  </si>
  <si>
    <t>Нечипор В.В. ПП, маг. "Продукти"</t>
  </si>
  <si>
    <t>ХМ-009585</t>
  </si>
  <si>
    <t>Торкиш Т.В. ПП, маг.-вагончик</t>
  </si>
  <si>
    <t>ХМ-009587</t>
  </si>
  <si>
    <t>Берба К.П. ПП, маг. "Продукти"</t>
  </si>
  <si>
    <t>р-н Ярмолинецкий Район, с.Стреховцы, ул.Сугерова, д.1а</t>
  </si>
  <si>
    <t>Берба Катерина Петрівна</t>
  </si>
  <si>
    <t>Основной договор 1820 от 12.04.2013</t>
  </si>
  <si>
    <t>ХМ-009588</t>
  </si>
  <si>
    <t>Туз А.Д. ПП, маг. "Продукти"</t>
  </si>
  <si>
    <t>р-н Городокский Район, пгт.Сатанов, ул.Гагарина (Перехрестя вул. Гагаріна-вул. Бузкова, біля дитячого садочка (парк))</t>
  </si>
  <si>
    <t>Туз Анатолій Дмитрович</t>
  </si>
  <si>
    <t>Основной договор 4797 от 01.04.2013</t>
  </si>
  <si>
    <t>ХМ-008507</t>
  </si>
  <si>
    <t>Аванта ТД"</t>
  </si>
  <si>
    <t>р-н Красиловский Район, г.Красилов, пер.Циолковского, д.3</t>
  </si>
  <si>
    <t>ТзОВ "Торговий дім "Аванта"</t>
  </si>
  <si>
    <t>Основной договор 413-15 А от 27.04.2015</t>
  </si>
  <si>
    <t>ХМ-008037</t>
  </si>
  <si>
    <t>(КООП) "Микулинське" ПСК Новолабунського ССТ, маг.</t>
  </si>
  <si>
    <t>р-н Полонский Район, с.Микулин, д.3</t>
  </si>
  <si>
    <t>ПСК "Микулинське" Новолабунського ССТ</t>
  </si>
  <si>
    <t>Основной договор 3981 от 28.02.2011</t>
  </si>
  <si>
    <t>Микулинське ПСК Новолабунського ССТ, маг.</t>
  </si>
  <si>
    <t>Городоцький Район, Сирватинці,</t>
  </si>
  <si>
    <t>Абашева С.А. ПП2, маг. "Чайка"</t>
  </si>
  <si>
    <t>Абашева Світлана Анатоліївна</t>
  </si>
  <si>
    <t>Основной договор 1386.1 від 28.07.2010 р.</t>
  </si>
  <si>
    <t>(КООП) Абрикосівське СТ, маг. "Продукти"</t>
  </si>
  <si>
    <t>СТ "Абрикосівське"</t>
  </si>
  <si>
    <t>Основной договор 1496.1 от 02.03.2011</t>
  </si>
  <si>
    <t>ХМ-008078</t>
  </si>
  <si>
    <t>Автограф-Люкс ПП</t>
  </si>
  <si>
    <t>р-н Новоушицкий Район, пгт.Новая Ушица, ул.Базарная, д.1</t>
  </si>
  <si>
    <t>ПП "Автограф-Люкс"</t>
  </si>
  <si>
    <t>Основной договор 1504.1 от 21.03.2011</t>
  </si>
  <si>
    <t>ХМ-008690</t>
  </si>
  <si>
    <t>(НКЗ) Агроінвест ФГ</t>
  </si>
  <si>
    <t>Ізяславський Район, Ліщани, вул. Польва, б. 1,</t>
  </si>
  <si>
    <t>Агроінвест ФГ</t>
  </si>
  <si>
    <t>ХМ-008374</t>
  </si>
  <si>
    <t>Агропартнер-1 ТОВ, маг. "Господар"</t>
  </si>
  <si>
    <t>р-н Хмельницкий Район, с.Антоновка (в сільській раді)</t>
  </si>
  <si>
    <t>ТОВ "Агропартнер-1"</t>
  </si>
  <si>
    <t>Основной договор 4129 от 25.04.2012</t>
  </si>
  <si>
    <t>ХМ-007666</t>
  </si>
  <si>
    <t>(НКЗ) АГРОСОЛЮШНС ТОВ</t>
  </si>
  <si>
    <t>Товариство з обмеженою відповідальністю "АГРОСОЛЮШНС"</t>
  </si>
  <si>
    <t>Основной договор 1448.1 от 03.12.2014</t>
  </si>
  <si>
    <t>АГРОСОЛЮШНС ТОВ</t>
  </si>
  <si>
    <t>ХМ-008620</t>
  </si>
  <si>
    <t>(НКЗ) Агрофірма "Обрій" ТОВ</t>
  </si>
  <si>
    <t>р-н Летичевский Район, с.Голосков, ул.Центральная, д.1/1</t>
  </si>
  <si>
    <t>ТОВ "Агрофірма-Обрій"</t>
  </si>
  <si>
    <t>Основной договор 4962 от 01.11.2013</t>
  </si>
  <si>
    <t>Агрофірма "Обрій" ТОВ</t>
  </si>
  <si>
    <t>ХМ-008681</t>
  </si>
  <si>
    <t>(НКЗ) Агрофірма Прогрес-В ТОВ</t>
  </si>
  <si>
    <t>р-н Виньковецкий Район, с.Слободка-Охримовецкая, ул.Комсомольская, д.15</t>
  </si>
  <si>
    <t>ТОВ "Агрофірма Прогрес-В"</t>
  </si>
  <si>
    <t>Агрофірма Прогрес-В ТОВ</t>
  </si>
  <si>
    <t>ХМ-009916</t>
  </si>
  <si>
    <t>(НКЗ) Адам ФГ</t>
  </si>
  <si>
    <t>Теофіпольський Район, Гальчинці,</t>
  </si>
  <si>
    <t>ФГ "Адам"</t>
  </si>
  <si>
    <t>Адам ФГ</t>
  </si>
  <si>
    <t>ХМ-007639</t>
  </si>
  <si>
    <t>г.Хмельницкий, ул.Соборная, д.11 (Жовтий павільйон к-к №11)</t>
  </si>
  <si>
    <t>Акіньємі Акінвалє Сікіру</t>
  </si>
  <si>
    <t>Основной договор 1522.1 от 27.04.2011</t>
  </si>
  <si>
    <t>ХМ-006904</t>
  </si>
  <si>
    <t>Алєксєєва ПП, маг. "Продукти"</t>
  </si>
  <si>
    <t>р-н Белогорский Район, пгт.Карасиха, ул.Зеленая (біля клубу)</t>
  </si>
  <si>
    <t>Алєксєєва Лариса Михайлівна</t>
  </si>
  <si>
    <t>Основной договор 4354 от 01.03.2012</t>
  </si>
  <si>
    <t>ХМ-008826</t>
  </si>
  <si>
    <t>(НКЗ) Аль-Ануар ТОВ</t>
  </si>
  <si>
    <t>р-н Хмельницкий Район, с.Карповцы, д.24 (ул. Зои космедемъянской)</t>
  </si>
  <si>
    <t>ТОВ "ПРОФІ СНЕК"</t>
  </si>
  <si>
    <t>Основной договор 5108 от 03.07.2014</t>
  </si>
  <si>
    <t>Профі Снек ТОВ</t>
  </si>
  <si>
    <t>ХМ-008150</t>
  </si>
  <si>
    <t>Альміз Л.П. ПП, маг. "Продукти"</t>
  </si>
  <si>
    <t>г.Хмельницкий, ул.Владимирская, д.85</t>
  </si>
  <si>
    <t>ХМ-007151</t>
  </si>
  <si>
    <t>Альошин О.Г. ПП, к-к "Вкусняшка-2"</t>
  </si>
  <si>
    <t>г.Хмельницкий, ул.Циолковского, д.2</t>
  </si>
  <si>
    <t>Альошин Олег Геннадійович</t>
  </si>
  <si>
    <t>Основной договор 3383 от 17.08.2009 0:00:00</t>
  </si>
  <si>
    <t>ХМ-007050</t>
  </si>
  <si>
    <t>Андрєєва М.В. ПП, вагончик</t>
  </si>
  <si>
    <t>р-н Хмельницкий Район, с.Печески, ул.Мира, д.7 (при дорозі)</t>
  </si>
  <si>
    <t>ХМ-004717</t>
  </si>
  <si>
    <t>Андрєєва М.В. ПП, маг. "Продукти №1"</t>
  </si>
  <si>
    <t>р-н Летичевский Район, с.Ярославка, ул.Кошарского, д.3 (в центрі)</t>
  </si>
  <si>
    <t>ХМ-004716</t>
  </si>
  <si>
    <t>Андрєєва М.В. ПП, маг. "Продукти №2"</t>
  </si>
  <si>
    <t>р-н Летичевский Район, с.Ярославка, ул.Кошарского, д.12</t>
  </si>
  <si>
    <t>ХМ-007049</t>
  </si>
  <si>
    <t>Андрєєва М.В. ПП, маг. "Продукти"</t>
  </si>
  <si>
    <t>р-н Красиловский Район, с.Печеское (0)</t>
  </si>
  <si>
    <t>ХМ-000938</t>
  </si>
  <si>
    <t>Андрощук А.А. ПП, маг. "Економ"</t>
  </si>
  <si>
    <t>Андрощук Анфіса Анатоліївна</t>
  </si>
  <si>
    <t>Основной договор 649 от 21.01.2009 0:00:00</t>
  </si>
  <si>
    <t>ХМ-006964</t>
  </si>
  <si>
    <t>Андрощук А.П. ПП, маг. "Престиж"</t>
  </si>
  <si>
    <t>р-н Дунаевецкий Район, с.Терновая, д.37 (центр)</t>
  </si>
  <si>
    <t>ХМ-007082</t>
  </si>
  <si>
    <t>Андруніна ПП, к-к</t>
  </si>
  <si>
    <t>г.Хмельницкий, ул.Соборная, д.11 (овочевий павільйон)</t>
  </si>
  <si>
    <t>р-н Каменец-Подольский Район, с.Ольховец, ул.Шевченка, д.19</t>
  </si>
  <si>
    <t>ХМ-000412</t>
  </si>
  <si>
    <t>Андрухович Г.В.ПП,маг "Мрія"</t>
  </si>
  <si>
    <t>г.Каменец-Подольский, ул.Князей Кориатовичей, д.66</t>
  </si>
  <si>
    <t>Андрухович Галина Василівна</t>
  </si>
  <si>
    <t>Основной договор 285 от 14.02.2014</t>
  </si>
  <si>
    <t>ХМ-007362</t>
  </si>
  <si>
    <t>Андрушко І.О. ПП, к-к</t>
  </si>
  <si>
    <t>Старокостянтинів,</t>
  </si>
  <si>
    <t>ХМ-008375</t>
  </si>
  <si>
    <t>Андрушко Р.У. ПП, маг. "Дев'яточка"</t>
  </si>
  <si>
    <t>г.Староконстантинов, пер.Мира, д.1/86</t>
  </si>
  <si>
    <t>Андрушко Руслан Умарович</t>
  </si>
  <si>
    <t>Основной договор 4130 от 01.08.2011</t>
  </si>
  <si>
    <t>ХМ-007055</t>
  </si>
  <si>
    <t>Гедима О.А. ПП, к-к</t>
  </si>
  <si>
    <t>р-н Белогорский Район, с.Довгалевка, д.44 (Школьная)</t>
  </si>
  <si>
    <t>Гедима Олег Анатолійович</t>
  </si>
  <si>
    <t>Основной договор 4906 от 18.09.2013</t>
  </si>
  <si>
    <t>Аненко ПП, к-к</t>
  </si>
  <si>
    <t>ХМ-007348</t>
  </si>
  <si>
    <t>Антонець ПП, маг. "Продукти"</t>
  </si>
  <si>
    <t>р-н Староконстантиновский Район, с.Воронковцы, ул.Строительная, д.8</t>
  </si>
  <si>
    <t>ХМ-008746</t>
  </si>
  <si>
    <t>(НКЗ) Антонінське ПАТ, маг. "Хуторок"</t>
  </si>
  <si>
    <t>р-н Красиловский Район, с.Юзино, ул.Шевченка, д.3</t>
  </si>
  <si>
    <t>ПАТ "Антонінське"</t>
  </si>
  <si>
    <t>Основной договор 1266 от 20.03.2012</t>
  </si>
  <si>
    <t>Антонінське ПАТ, маг. "Хуторок"</t>
  </si>
  <si>
    <t>ХМ-008352</t>
  </si>
  <si>
    <t>Антонінський цукроробкооп СТ, маг. "ТПП Манівці"</t>
  </si>
  <si>
    <t>р-н Красиловский Район, с.Маневцы, д.31 (біля парку)</t>
  </si>
  <si>
    <t>ХМ-008831</t>
  </si>
  <si>
    <t>Антонінський цукророб ТПП, маг. "Продукти"</t>
  </si>
  <si>
    <t>ХМ-007856</t>
  </si>
  <si>
    <t>Антонюк І.В. ПП, лоток</t>
  </si>
  <si>
    <t>г.Староконстантинов, ул.Ессенская, д.2 (біля аптеки)</t>
  </si>
  <si>
    <t>ХМ-007855</t>
  </si>
  <si>
    <t>Антонюк І.В. ПП, маг. "Чайка"</t>
  </si>
  <si>
    <t>г.Староконстантинов, пер.Мира, д.17/1</t>
  </si>
  <si>
    <t>ХМ-008096</t>
  </si>
  <si>
    <t>Антонюк І.В.ПП, маг. "Овочевий кошик"</t>
  </si>
  <si>
    <t>г.Староконстантинов, ул.Попова, д.28/1</t>
  </si>
  <si>
    <t>Антонюк Іван Володимирович</t>
  </si>
  <si>
    <t>Основной договор 4112 от 14.10.2013</t>
  </si>
  <si>
    <t>ХМ-007396</t>
  </si>
  <si>
    <t>Антохова Н.П. ПП, маг. - бар</t>
  </si>
  <si>
    <t>р-н Ярмолинецкий Район, с.Виноградовка, д.42а (0)</t>
  </si>
  <si>
    <t>Антохова Наталія Пилипівна</t>
  </si>
  <si>
    <t>Основной договор 4486 от 08.05.2012</t>
  </si>
  <si>
    <t>Анцут Неля Антонівна</t>
  </si>
  <si>
    <t>Основной договор 1633.1 от 28.12.2011</t>
  </si>
  <si>
    <t>ХМ-008677</t>
  </si>
  <si>
    <t>Апонюк О.Я. ПП, маг. "Продукти"</t>
  </si>
  <si>
    <t>г.Хмельницкий, пер.Щедрина, д.5</t>
  </si>
  <si>
    <t>Апонюк Олександр Якович</t>
  </si>
  <si>
    <t>Основной договор 4333 от 13.03.2012</t>
  </si>
  <si>
    <t>г.Каменец-Подольский, ул.Пушкинская, д.49</t>
  </si>
  <si>
    <t>Аркуша Ольга Вікторівна</t>
  </si>
  <si>
    <t>Основной договор 1517.1 от 12.04.2011</t>
  </si>
  <si>
    <t>г.Староконстантинов, ул.Попова, д.32 (біля м-ну "Спокуса")</t>
  </si>
  <si>
    <t>ХМ-008431</t>
  </si>
  <si>
    <t>Айвері ТОВ, готель-ресторан "Парадіс"</t>
  </si>
  <si>
    <t>р-н Красиловский Район, г.Красилов, пер.Грушевского, д.72</t>
  </si>
  <si>
    <t>Товариство з обмеженою відповідальністю "Айвері"</t>
  </si>
  <si>
    <t>Основной договор 4826 от 28.05.2013</t>
  </si>
  <si>
    <t>ХМ-007372</t>
  </si>
  <si>
    <t>Артерчук О.В. ПП, маг.</t>
  </si>
  <si>
    <t>р-н Шепетовский Район, с.Михайлючка, ул.Привокзальная, д.8</t>
  </si>
  <si>
    <t>Артерчук Олександр Вікторович</t>
  </si>
  <si>
    <t>Основной договор 4733 от 18.02.2013</t>
  </si>
  <si>
    <t>ХМ-007226</t>
  </si>
  <si>
    <t>Атамась В.М. ПП, маг. "Мажор"</t>
  </si>
  <si>
    <t>г.Шепетовка, ул.Маркса Карла, д.55</t>
  </si>
  <si>
    <t>Атамась Віктор Михайлович</t>
  </si>
  <si>
    <t>Основной договор 5135 от 01.08.2014</t>
  </si>
  <si>
    <t>Атамась С.В. ПП, маг. "Мажор"</t>
  </si>
  <si>
    <t>ХМ-007932</t>
  </si>
  <si>
    <t>Хохловська Н.В. ПП, маг. "Том і Джеррі"</t>
  </si>
  <si>
    <t>г.Хмельницкий, ул.Курчатова, д.49 (вул. Львівське Шосе б. 49)</t>
  </si>
  <si>
    <t>ХМ-006983</t>
  </si>
  <si>
    <t>Ахмадєєва А.О. ПП, маг. Продукти"</t>
  </si>
  <si>
    <t>р-н Городокский Район, с.Бубновка, ул.Школьная, д.2</t>
  </si>
  <si>
    <t>Ахмадєєва Анна Олексіївна</t>
  </si>
  <si>
    <t>Основной договор 6019 от 02.06.2014</t>
  </si>
  <si>
    <t>ХМ-006935</t>
  </si>
  <si>
    <t>Бабій І.І. ПП, маг. "Маріна"</t>
  </si>
  <si>
    <t>р-н Полонский Район, с.Новоселица, д.32 (Полонская)</t>
  </si>
  <si>
    <t>ХМ-006883</t>
  </si>
  <si>
    <t>Бабій І.І. ПП, маг. "Продукти"</t>
  </si>
  <si>
    <t>р-н Деражнянский Район, пгт.Лозовое, ул.Советская, д.30</t>
  </si>
  <si>
    <t>ХМ-007847</t>
  </si>
  <si>
    <t>Бабій І.Т. ПП, маг. "Маріна"</t>
  </si>
  <si>
    <t>р-н Полонский Район, с.Новоселица, ул.Соборная, д.160</t>
  </si>
  <si>
    <t>Бабій Ігор Теодозійович</t>
  </si>
  <si>
    <t>Основной договор 3911 від 10.01.2011 р.</t>
  </si>
  <si>
    <t>ХМ-007647</t>
  </si>
  <si>
    <t>Бабій М.П. ПП, маг. "Краяни"</t>
  </si>
  <si>
    <t>г.Хмельницкий, пер.Каменецкий (0)</t>
  </si>
  <si>
    <t>ХМ-008252</t>
  </si>
  <si>
    <t>Бабій О.А. ПП, маг. "Версаль"</t>
  </si>
  <si>
    <t>г.Шепетовка, просп Мира, д.11</t>
  </si>
  <si>
    <t>Бабій Олена Анатоліївна</t>
  </si>
  <si>
    <t>Основной договор 4071 от 04.05.2011</t>
  </si>
  <si>
    <t>р-н Каменец-Подольский Район, с.Вербка, ул.Пушкина, д.30</t>
  </si>
  <si>
    <t>Бабійчук Людмила Антонівна</t>
  </si>
  <si>
    <t>Основной договор 1560.1 от 21.07.2011</t>
  </si>
  <si>
    <t>р-н Каменец-Подольский Район, с.Довжок, ул.Партизанская, д.3а</t>
  </si>
  <si>
    <t>Бабюх В'ячеслав Олександрович</t>
  </si>
  <si>
    <t>Основной договор 1456.1 от 13.12.2010</t>
  </si>
  <si>
    <t>ХМ-001019</t>
  </si>
  <si>
    <t>Багрій В.В. ПП, маг. "Данило"</t>
  </si>
  <si>
    <t>г.Хмельницкий, пер.Шевченко, д.55</t>
  </si>
  <si>
    <t>Багрій Віталій Васильович</t>
  </si>
  <si>
    <t>Основной договор 729 от 16.02.2009 0:00:00</t>
  </si>
  <si>
    <t>ХМ-007205</t>
  </si>
  <si>
    <t>Бадик О.В. ПП, кафе "Берізка"</t>
  </si>
  <si>
    <t>р-н Чемеровецкий Район, с.Жердя, ул.Ленина, д.37</t>
  </si>
  <si>
    <t>ХМ-007901</t>
  </si>
  <si>
    <t>Федоровська В.В. ПП, маг. "Продукти"</t>
  </si>
  <si>
    <t>р-н Полонский Район, г.Полонное, ул.Артема, д.91/3</t>
  </si>
  <si>
    <t>Федоровська Валентина Василівна</t>
  </si>
  <si>
    <t>Основной договор 5141 от 29.08.2014</t>
  </si>
  <si>
    <t>Базиняк Н.В. ПП, маг. "Продукти"</t>
  </si>
  <si>
    <t>ХМ-007080</t>
  </si>
  <si>
    <t>Шпиця С.В. ПП, маг. "Продукти"</t>
  </si>
  <si>
    <t>р-н Теофипольский Район, с.Ледыховка, ул.Центральная, д.1</t>
  </si>
  <si>
    <t>Шпиця Сергій Володимирович</t>
  </si>
  <si>
    <t>Основной договор 4426 от 11.04.2012</t>
  </si>
  <si>
    <t>Бакшанська Людмила Анатоліївна</t>
  </si>
  <si>
    <t>Основной договор 1482.1 от 18.04.2012</t>
  </si>
  <si>
    <t>ХМ-007026</t>
  </si>
  <si>
    <t>Балишен В.С. ПП, маг. "Продукти"</t>
  </si>
  <si>
    <t>р-н Волочисский Район, с.Новоленск, ул.Центральная, д.3</t>
  </si>
  <si>
    <t>Балишен Віктор Сергійович</t>
  </si>
  <si>
    <t>Основной договор 3761 от 09.07.2010 р.</t>
  </si>
  <si>
    <t>ХМ-000023</t>
  </si>
  <si>
    <t>Балюк Л.В. ПП, к-к "№92"</t>
  </si>
  <si>
    <t>Балюк Людмила Василівна</t>
  </si>
  <si>
    <t>Основной договор 19 от 16.04.2009 0:00:00</t>
  </si>
  <si>
    <t>ХМ-003492</t>
  </si>
  <si>
    <t>Банас Н.В. ПП, кафе "Троянда"</t>
  </si>
  <si>
    <t>р-н Городокский Район, г.Городок, ул.Шевченко, д.2а (автовокзал)</t>
  </si>
  <si>
    <t>Банас Ніна Володимирівна</t>
  </si>
  <si>
    <t>Основной договор 3774 від 26.07.2010 р.</t>
  </si>
  <si>
    <t>ХМ-007136</t>
  </si>
  <si>
    <t>Баранецька Т.О. ПП, маг. "Крамниця"</t>
  </si>
  <si>
    <t>р-н Красиловский Район, с.Дружное, ул.Центральная, д.5</t>
  </si>
  <si>
    <t>Баранецька Тетяна Олександрівна</t>
  </si>
  <si>
    <t>Основной договор 4413 от 04.04.2012</t>
  </si>
  <si>
    <t>ХМ-007271</t>
  </si>
  <si>
    <t>Баранецький В.П. ПП, маг. "Віктор"</t>
  </si>
  <si>
    <t>р-н Красиловский Район, с.Заслучное, ул.Маркса Карла, д.1</t>
  </si>
  <si>
    <t>ХМ-008197</t>
  </si>
  <si>
    <t>Басова І.В. ПП, к-к</t>
  </si>
  <si>
    <t>г.Хмельницкий, ул.Институтская, д.17</t>
  </si>
  <si>
    <t>ХМ-008613</t>
  </si>
  <si>
    <t>Батко В.П. ПП, маг. "Вишенькуа №2"</t>
  </si>
  <si>
    <t>р-н Ярмолинецкий Район, пгт.Ярмолинцы, ул.Железнодорожная, д.54А</t>
  </si>
  <si>
    <t>р-н Каменец-Подольский Район, с.Лисогорка (около трассы)</t>
  </si>
  <si>
    <t>Батренюк Віктор Вікторович</t>
  </si>
  <si>
    <t>Основной договор 1593.1 от 11.11.2011</t>
  </si>
  <si>
    <t>ХМ-000202</t>
  </si>
  <si>
    <t>Бащук Л.Ф. ПП, маг. "Спартак"</t>
  </si>
  <si>
    <t>ХМ-007183</t>
  </si>
  <si>
    <t>Бевза Є.С. ПП, маг. "Продтовари"</t>
  </si>
  <si>
    <t>р-н Хмельницкий Район, с.Пироговцы, ул.Центральная, д.29 (біля дороги)</t>
  </si>
  <si>
    <t>Бевза Євдокія Сергіївна</t>
  </si>
  <si>
    <t>Основной договор 4365 от 22.03.2012</t>
  </si>
  <si>
    <t>ХМ-000006</t>
  </si>
  <si>
    <t>Бевза Н.О. ПП, маг."Продукти"</t>
  </si>
  <si>
    <t>р-н Летичевский Район, с.Голосков, ул.Мира, д.67/2</t>
  </si>
  <si>
    <t>Бевза Наталія Олексіївна</t>
  </si>
  <si>
    <t>Основной договор 4966 от 15.11.2013</t>
  </si>
  <si>
    <t>ХМ-008132</t>
  </si>
  <si>
    <t>Беззуб Т.О. ПП, маг.</t>
  </si>
  <si>
    <t>р-н Староконстантиновский Район, с.Решневка, ул.Вишневая (колгосп)</t>
  </si>
  <si>
    <t>Беззуб Тетяна Олексіївна</t>
  </si>
  <si>
    <t>Основной договор 4531 от 11.06.2012</t>
  </si>
  <si>
    <t>ХМ-007194</t>
  </si>
  <si>
    <t>Безкоровайна Г.Г. ПП, кафе-бар "Експрес"</t>
  </si>
  <si>
    <t>р-н Шепетовский Район, с.Ленковцы (Грицівське перехрестя)</t>
  </si>
  <si>
    <t>Безкоровайний Василь Миколайович</t>
  </si>
  <si>
    <t>Основной договор 4958 от 02.09.2013</t>
  </si>
  <si>
    <t>ХМ-007024</t>
  </si>
  <si>
    <t>Бейбутян А.Г. ПП, маг. "Кондитерські вироби"</t>
  </si>
  <si>
    <t>Бейбутян Амаяк Гегелович</t>
  </si>
  <si>
    <t>Основной договор 2920 от 26.01.2009 0:00:00</t>
  </si>
  <si>
    <t>ХМ-007207</t>
  </si>
  <si>
    <t>Бельфер Л.В. ПП, школа №26</t>
  </si>
  <si>
    <t>г.Хмельницкий, ул.Трудовая, д.1/1</t>
  </si>
  <si>
    <t>ХМ-001694</t>
  </si>
  <si>
    <t>Бенещук Г.А. ПП, маг. "Транзіт"</t>
  </si>
  <si>
    <t>р-н Шепетовский Район, с.Судилков, ул.Ленина, д.35а</t>
  </si>
  <si>
    <t>ХМ-000690</t>
  </si>
  <si>
    <t>Берднікова Н.І. ПП, маг. "Наталка"</t>
  </si>
  <si>
    <t>р-н Полонский Район, пгт.Понинка, ул.Победы, д.29а</t>
  </si>
  <si>
    <t>Берднікова Ніна Іванівна</t>
  </si>
  <si>
    <t>Основной договор 470 от 13.07.2009 0:00:00</t>
  </si>
  <si>
    <t>ХМ-007286</t>
  </si>
  <si>
    <t>Береженна Л.І. ПП, маг. "Продукти"</t>
  </si>
  <si>
    <t>р-н Староконстантиновский Район, с.Коржовка, ул.Шевченко, д.52</t>
  </si>
  <si>
    <t>Береженна Леся Іванівна</t>
  </si>
  <si>
    <t>Основной договор 3821 від 28.09.2010 р.</t>
  </si>
  <si>
    <t>ХМ-000851</t>
  </si>
  <si>
    <t>Береза ПП,маг "Застройщік"</t>
  </si>
  <si>
    <t>г.Шепетовка, пер.Котовского, д.58а</t>
  </si>
  <si>
    <t>Береза Ірина Альфредівна</t>
  </si>
  <si>
    <t>Основной договор 5088 от 25.04.2014</t>
  </si>
  <si>
    <t>Береза І.А. ПП, маг "Застройщік"</t>
  </si>
  <si>
    <t>Береза Сергій Іванович</t>
  </si>
  <si>
    <t>Основной договор 1503.1 от 21.03.2011</t>
  </si>
  <si>
    <t>ХМ-008691</t>
  </si>
  <si>
    <t>(НКЗ) Берездів ФГ</t>
  </si>
  <si>
    <t>р-н Славутский Район, с.Берездов, д.1</t>
  </si>
  <si>
    <t>Берездів ФГ</t>
  </si>
  <si>
    <t>ХМ-007491</t>
  </si>
  <si>
    <t>Березенець Т.В. ПП, Готельно-ресторанний комплекс "Вет"</t>
  </si>
  <si>
    <t>р-н Хмельницкий Район, с.Червоная Зирка (Готельно-ресторанний комплекс "Вет")</t>
  </si>
  <si>
    <t>Березинець Тетяна Валентинівна</t>
  </si>
  <si>
    <t>Основной договор 4849 от 01.07.2013</t>
  </si>
  <si>
    <t>г.Хмельницкий, шоссе Львовское (біля ринку "Тіса")</t>
  </si>
  <si>
    <t>Березюк Валентина Василівна</t>
  </si>
  <si>
    <t>Основной договор 4573 от 28.08.2012</t>
  </si>
  <si>
    <t>ХМ-007371</t>
  </si>
  <si>
    <t>Березюк М.Я. ПП, маг. "Продукти"</t>
  </si>
  <si>
    <t>р-н Теофипольский Район, с.Марьяновка, д.11 (біля школи)</t>
  </si>
  <si>
    <t>Березюк Марія Яківна</t>
  </si>
  <si>
    <t>Основной договор 4463 от 25.04.2012</t>
  </si>
  <si>
    <t>ХМ-008418</t>
  </si>
  <si>
    <t>Бернада В.М. ПП, базар "Караван"</t>
  </si>
  <si>
    <t>г.Хмельницкий (біля с.Ружична, р-к Караван, ТСЦ Поділля)</t>
  </si>
  <si>
    <t>ХМ-008129</t>
  </si>
  <si>
    <t>Бернада М.М. ПП, маг. "Продукти"</t>
  </si>
  <si>
    <t>р-н Ярмолинецкий Район, с.Соколовка, ул.Центральная (0)</t>
  </si>
  <si>
    <t>Бернада Майя Миколаївна</t>
  </si>
  <si>
    <t>Основной договор 4027 от 15.04.2011</t>
  </si>
  <si>
    <t>Бернацький Володимир Олександрович</t>
  </si>
  <si>
    <t>Основной договор 1586.1 от 20.05.2014</t>
  </si>
  <si>
    <t>ХМ-003182</t>
  </si>
  <si>
    <t>Бесараба ПП, маг.-бар"Міраж"</t>
  </si>
  <si>
    <t>р-н Деражнянский Район, г.Деражня, ул.Независимости, д.9/2</t>
  </si>
  <si>
    <t>ХМ-008695</t>
  </si>
  <si>
    <t>Дідик С.В. ПП, маг. "Володар"</t>
  </si>
  <si>
    <t>г.Хмельницкий, ул.Лесогриниветская, д.16</t>
  </si>
  <si>
    <t>Масловський В.А. ПП, маг. "Ситий Я"</t>
  </si>
  <si>
    <t>Бесіда Н.І. ПП, маг. "Володар"</t>
  </si>
  <si>
    <t>ХМ-008083</t>
  </si>
  <si>
    <t>Бесіда Н.І. ПП, маг. "Продукти"</t>
  </si>
  <si>
    <t>г.Хмельницкий, ул.Железняка, д.1а</t>
  </si>
  <si>
    <t>ХМ-007994</t>
  </si>
  <si>
    <t>Присяжна Т.О. ПП, маг. "Продукти"</t>
  </si>
  <si>
    <t>р-н Волочисский Район, с.Федорки, д.7 (ул. Ленина)</t>
  </si>
  <si>
    <t>Присяжна Тетяна Олександрівна</t>
  </si>
  <si>
    <t>Основной договор 4667 от 05.12.2012</t>
  </si>
  <si>
    <t>Бец Г.В. ПП, маг. "Продукти"</t>
  </si>
  <si>
    <t>ХМ-007861</t>
  </si>
  <si>
    <t>Петрук М.М. ПП, маг. "Фея"</t>
  </si>
  <si>
    <t>г.Хмельницкий, шоссе Львовское (остановка Катион)</t>
  </si>
  <si>
    <t>Петрук Микола Миколайович</t>
  </si>
  <si>
    <t>Основной договор 3161 от 12.05.2009 0:00:00</t>
  </si>
  <si>
    <t>Бєлінська Є.І. ПП, маг. "Фея"</t>
  </si>
  <si>
    <t>Бідочка Юлія Анатоліївна</t>
  </si>
  <si>
    <t>Основной договор 1391.1 от 02.08.2013</t>
  </si>
  <si>
    <t>ХМ-008747</t>
  </si>
  <si>
    <t>(НКЗ) Біже ТОВ</t>
  </si>
  <si>
    <t>г.Хмельницкий, пер.Шевченко, д.103</t>
  </si>
  <si>
    <t>ТОВ "Біже"</t>
  </si>
  <si>
    <t>Основной договор 4259 от 21.12.2011</t>
  </si>
  <si>
    <t>Біже ТОВ</t>
  </si>
  <si>
    <t>р-н Староконстантиновский Район, с.Сахновцы, ул.Центральная, д.13/1</t>
  </si>
  <si>
    <t>ХМ-006914</t>
  </si>
  <si>
    <t>Білан В.В. ПП, маг. "Продукти"</t>
  </si>
  <si>
    <t>г.Староконстантинов, ул.Чайковского, д.2</t>
  </si>
  <si>
    <t>ХМ-008764</t>
  </si>
  <si>
    <t>Білань Г.Л. ПП, маг. "Продукти"</t>
  </si>
  <si>
    <t>ХМ-006957</t>
  </si>
  <si>
    <t>Білас М.В. ПП, маг. "Продукти"</t>
  </si>
  <si>
    <t>р-н Городокский Район, г.Городок, пер.Молочноконсервный, д.16</t>
  </si>
  <si>
    <t>ХМ-008146</t>
  </si>
  <si>
    <t>Білецька Д.Г. ПП, маг. "Азалія"</t>
  </si>
  <si>
    <t>г.Хмельницкий, ул.Железняка, д.4/2</t>
  </si>
  <si>
    <t>Білецька Діна Григорівна</t>
  </si>
  <si>
    <t>Основной договор 119 от 15.04.2011</t>
  </si>
  <si>
    <t>Білецька Д.Г. ПП, маг. "Продукти"</t>
  </si>
  <si>
    <t>ХМ-000161</t>
  </si>
  <si>
    <t>Білецька Д.Г. ПП, маг."Либідь"</t>
  </si>
  <si>
    <t>г.Хмельницкий, ул.Камьянецкая, д.21</t>
  </si>
  <si>
    <t>ХМ-007386</t>
  </si>
  <si>
    <t>Білик С.В. ПП, к-к №918</t>
  </si>
  <si>
    <t>Білик Сергій Вікторович</t>
  </si>
  <si>
    <t>Основной договор 3825 від 29.09.2010 р.</t>
  </si>
  <si>
    <t>ХМ-006847</t>
  </si>
  <si>
    <t>Білик Т.В. к-к "Нон-Стоп"</t>
  </si>
  <si>
    <t>Хмельницький, вул. Соборна, б. 3,</t>
  </si>
  <si>
    <t>ХМ-008258</t>
  </si>
  <si>
    <t>Білобрицький В.Я. ПП, маг. "Мамин хліб"</t>
  </si>
  <si>
    <t>р-н Красиловский Район, г.Красилов, ул.Циолковского (около маг. Виктории)</t>
  </si>
  <si>
    <t>Білобрицький Валерій Якович</t>
  </si>
  <si>
    <t>Основной договор 4074 от 14.06.2011</t>
  </si>
  <si>
    <t>ХМ-007741</t>
  </si>
  <si>
    <t>(НКЗ) Білогірська районна організація профспілка охорони здоров'я</t>
  </si>
  <si>
    <t>Білогірська районна організація профспілки працівників охорони здоров'я</t>
  </si>
  <si>
    <t>ХМ-007682</t>
  </si>
  <si>
    <t>(НКЗ) Білогірська районна профспілкова організація працівників держ. установ України</t>
  </si>
  <si>
    <t>г.Шепетовка, пер.Шевченко, д.46</t>
  </si>
  <si>
    <t>Білогірська районна профспілкова організація працівників держ. установ України</t>
  </si>
  <si>
    <t>ХМ-007790</t>
  </si>
  <si>
    <t>(НКЗ) Білогірська РО ППО Освіти</t>
  </si>
  <si>
    <t>р-н Белогорский Район, пгт.Белогорье, ул.Шевченко, д.89</t>
  </si>
  <si>
    <t>Білогірська РО ППО освіти</t>
  </si>
  <si>
    <t>Основной договор  от 24.11.2014</t>
  </si>
  <si>
    <t>Білогірська РО ППО Освіти</t>
  </si>
  <si>
    <t>ХМ-007698</t>
  </si>
  <si>
    <t>(НКЗ) Білогірський будинок-інтернат для громадян похилого віку та інвалідів</t>
  </si>
  <si>
    <t>Білогірський будинок-інтернат для громадян похилого віку та інвалідів</t>
  </si>
  <si>
    <t>ХМ-008623</t>
  </si>
  <si>
    <t>Білогір'я молокопродукт ТОВ</t>
  </si>
  <si>
    <t>р-н Белогорский Район, пгт.Белогорье, ул.Мира, д.3а</t>
  </si>
  <si>
    <t>ХМ-008467</t>
  </si>
  <si>
    <t>Білоус А.А. ПП, маг. "Анютка"</t>
  </si>
  <si>
    <t>р-н Красиловский Район, г.Красилов, ул.Ярослава Мудрого, д.17</t>
  </si>
  <si>
    <t>Білоус Алла Анатоліївна</t>
  </si>
  <si>
    <t>Основной договор 4178 от 29.09.2011</t>
  </si>
  <si>
    <t>ХМ-001021</t>
  </si>
  <si>
    <t>Блазунь В.М. ПП, маг. "Тандем"</t>
  </si>
  <si>
    <t>г.Хмельницкий, пер.Ипподромный, д.2</t>
  </si>
  <si>
    <t>Блазунь Валерій Миколайович</t>
  </si>
  <si>
    <t>Основной договор 731 от 28.04.2009 0:00:00</t>
  </si>
  <si>
    <t>ХМ-008540</t>
  </si>
  <si>
    <t>Блінда Л.Б. ПП, к-к П-15</t>
  </si>
  <si>
    <t>г.Шепетовка, ул.Маркса Карла (площадь Рынок)</t>
  </si>
  <si>
    <t>Блінда Людмила Борисівна</t>
  </si>
  <si>
    <t>Основной договор 4216 от 03.11.2011</t>
  </si>
  <si>
    <t>ХМ-007356</t>
  </si>
  <si>
    <t>Блінцова І.П. ПП, маг.</t>
  </si>
  <si>
    <t>р-н Староконстантиновский Район, с.Северины, д.17 (Ленина)</t>
  </si>
  <si>
    <t>Блінцова Інна Петрівна</t>
  </si>
  <si>
    <t>Основной договор 3817 від 23.09.2010 р.</t>
  </si>
  <si>
    <t>ХМ-000149</t>
  </si>
  <si>
    <t>Бобецький С.Д. ПП, маг. "Крістал"</t>
  </si>
  <si>
    <t>г.Староконстантинов, ул.Чкалова, д.13</t>
  </si>
  <si>
    <t>Бобецький Сергій Дмитрович</t>
  </si>
  <si>
    <t>Основной договор 110 от 20.03.2009 0:00:00</t>
  </si>
  <si>
    <t>ХМ-009842</t>
  </si>
  <si>
    <t>Гаджук Т.М. ПП, маг. "Маркет"</t>
  </si>
  <si>
    <t>р-н Волочисский Район, пгт.Войтовцы, ул.Ленина, д.18</t>
  </si>
  <si>
    <t>Гаджук Тетяна Миколаївна</t>
  </si>
  <si>
    <t>Основной договор 4917 от 02.10.2013</t>
  </si>
  <si>
    <t>ХМ-008515</t>
  </si>
  <si>
    <t>Богай Галина Павлівна</t>
  </si>
  <si>
    <t>Основной договор 2453 от 25.05.2009 0:00:00</t>
  </si>
  <si>
    <t>Богай Г.П. ПП, маг. "Маркет"</t>
  </si>
  <si>
    <t>ХМ-007190</t>
  </si>
  <si>
    <t>Богай Г.П. ПП, маг. "Продукти"</t>
  </si>
  <si>
    <t>р-н Волочисский Район, с.Порохня (ленина)</t>
  </si>
  <si>
    <t>ХМ-007373</t>
  </si>
  <si>
    <t>Богдан Л.П. ПП, маг. "Продукти"</t>
  </si>
  <si>
    <t>р-н Теофипольский Район, с.Марьяновка, д.12 (біля школи)</t>
  </si>
  <si>
    <t>Богдан Любов Петрівна</t>
  </si>
  <si>
    <t>Основной договор 3891 от 20.12.2010</t>
  </si>
  <si>
    <t>ХМ-007848</t>
  </si>
  <si>
    <t>Богданова А.А. ПП, маг. "Торговий центр"</t>
  </si>
  <si>
    <t>г.Староконстантинов, ул.Ессенская, д.2 (торговий центр)</t>
  </si>
  <si>
    <t>Осадчук А.І. ПП, маг. "Рукавичка"</t>
  </si>
  <si>
    <t>ХМ-008071</t>
  </si>
  <si>
    <t>Боднарчук Л.О. ПП, маг. біля клубу</t>
  </si>
  <si>
    <t>р-н Ярмолинецкий Район, с.Новое Село, д.24 (ул. Грушевского)</t>
  </si>
  <si>
    <t>р-н Каменец-Подольский Район, с.Колодиевка, ул.Советская, д.36</t>
  </si>
  <si>
    <t>Бойко Лілія Іванівна</t>
  </si>
  <si>
    <t>Основной договор 1415.1 від 20.10.2010 р.</t>
  </si>
  <si>
    <t>ХМ-000442</t>
  </si>
  <si>
    <t>Бойко Н.І. ПП, маг. "Віос"</t>
  </si>
  <si>
    <t>г.Хмельницкий, пер.Победы, д.2</t>
  </si>
  <si>
    <t>ХМ-007295</t>
  </si>
  <si>
    <t>Бойченко Т.С. ПП, кафе Медичне</t>
  </si>
  <si>
    <t>Бойченко Тетяна Степанівна</t>
  </si>
  <si>
    <t>Основной договор 3448 от 14.10.2009 0:00:00</t>
  </si>
  <si>
    <t>Бойченко Т.С. ПП, кафе</t>
  </si>
  <si>
    <t>Бойчук І.М.ПП, гуртовня</t>
  </si>
  <si>
    <t>р-н Городокский Район, г.Городок, пер.Чернышевского, д.47</t>
  </si>
  <si>
    <t>Бойчук Ігор Миколайович</t>
  </si>
  <si>
    <t>Основной договор 4230 от 14.11.2013</t>
  </si>
  <si>
    <t>ХМ-008012</t>
  </si>
  <si>
    <t>Бойчук Л.І. ПП, маг. "Обрій"</t>
  </si>
  <si>
    <t>р-н Летичевский Район, с.Лысогорка, ул.Ленина, д.11/1</t>
  </si>
  <si>
    <t>Бойчук Любов Іванівна</t>
  </si>
  <si>
    <t>Основной договор 3989 от 04.03.2011</t>
  </si>
  <si>
    <t>ХМ-007475</t>
  </si>
  <si>
    <t>Романовська Н.В. ПП, маг. "Поділля-Продукт"</t>
  </si>
  <si>
    <t>р-н Хмельницкий Район, пгт.Черный Остров, шоссе Антоновское, д.2а</t>
  </si>
  <si>
    <t>Романовська Наталія Вікторівна</t>
  </si>
  <si>
    <t>Основной договор 4466 от 24.04.2012</t>
  </si>
  <si>
    <t>ХМ-008090</t>
  </si>
  <si>
    <t>Бойчук С.Д. ПП, маг. "Зорепад"</t>
  </si>
  <si>
    <t>р-н Славутский Район, с.Малый Правутин, ул.Школьная, д.1</t>
  </si>
  <si>
    <t>Бойчук Сергій Дмитрович</t>
  </si>
  <si>
    <t>Основной договор 4006 от 29.03.2011</t>
  </si>
  <si>
    <t>ХМ-000013</t>
  </si>
  <si>
    <t>Болишева Г.А. ПП, маг. "Гастрономчик"</t>
  </si>
  <si>
    <t>р-н Деражнянский Район, г.Деражня, ул.Барская, д.22</t>
  </si>
  <si>
    <t>Болишева Галина Анатоліївна</t>
  </si>
  <si>
    <t>Основной договор 10 от 21.05.2009 0:00:00</t>
  </si>
  <si>
    <t>ХМ-008526</t>
  </si>
  <si>
    <t>Болквадзе Д.А. ПП, кафе біля АЗС "Авіас"</t>
  </si>
  <si>
    <t>р-н Ярмолинецкий Район, с.Правдовка, ул.Шляхова, д.1а</t>
  </si>
  <si>
    <t>Болквадзе Джемал Анзарович</t>
  </si>
  <si>
    <t>Основной договор 4205 от 28.10.2011</t>
  </si>
  <si>
    <t>ХМ-008005</t>
  </si>
  <si>
    <t>Бондар В.В. ПП, лоток</t>
  </si>
  <si>
    <t>Бондар Валентина Василівна</t>
  </si>
  <si>
    <t>Основной договор 3964 от 11.02.2011</t>
  </si>
  <si>
    <t>ХМ-008329</t>
  </si>
  <si>
    <t>Іванейко В.Ф. ПП, маг. "Продукти"</t>
  </si>
  <si>
    <t>г.Староконстантинов, ул.Лермонтова, д.11/1</t>
  </si>
  <si>
    <t>Іванейко Валентина Федорівна</t>
  </si>
  <si>
    <t>Основной договор 5026 от 21.01.2014</t>
  </si>
  <si>
    <t>ХМ-005271</t>
  </si>
  <si>
    <t>Бондар В.О. ПП, маг. "Ягідка"</t>
  </si>
  <si>
    <t>Шепетівка, вул. Маркса К, б. 23,  р-к,</t>
  </si>
  <si>
    <t>Бондар О.В. ПП, маг. "Продукти"</t>
  </si>
  <si>
    <t>ХМ-008357</t>
  </si>
  <si>
    <t>Бондар Т.Л. ПП, к-к №3/20</t>
  </si>
  <si>
    <t>Бондар Тетяна Леонідівна</t>
  </si>
  <si>
    <t>Основной договор 1069 от 18.05.2009 0:00:00</t>
  </si>
  <si>
    <t>Бондар Т.Л. ПП, к-к №20</t>
  </si>
  <si>
    <t>ХМ-007625</t>
  </si>
  <si>
    <t>Бондарук В.І. ПП, буфет</t>
  </si>
  <si>
    <t>г.Славута, ул.Кузовкова, д.12 (школа №1)</t>
  </si>
  <si>
    <t>ХМ-008291</t>
  </si>
  <si>
    <t>Бондарчук А.П. ПП, маг. "Океан"</t>
  </si>
  <si>
    <t>г.Славута, пл.Шевченко, д.7</t>
  </si>
  <si>
    <t>ХМ-007876</t>
  </si>
  <si>
    <t>Бондарчук М.М. ПП, кав'ярня "Ватра"</t>
  </si>
  <si>
    <t>г.Шепетовка, просп Мира, д.32</t>
  </si>
  <si>
    <t>Бондарчук Майя Михайлівна</t>
  </si>
  <si>
    <t>Основной договор 4544 от 02.07.2012</t>
  </si>
  <si>
    <t>ХМ-000357</t>
  </si>
  <si>
    <t>Бондарчук М.М. ПП, маг. "Наталі"</t>
  </si>
  <si>
    <t>р-н Волочисский Район, пгт.Наркевичи, ул.Театральная, д.5</t>
  </si>
  <si>
    <t>Бондарчук Микола Михайлович</t>
  </si>
  <si>
    <t>Основной договор 244 от 10.04.2009 0:00:00</t>
  </si>
  <si>
    <t>ХМ-007859</t>
  </si>
  <si>
    <t>Бончук Н.В. ПП, к-к "Продукти"</t>
  </si>
  <si>
    <t>р-н Шепетовский Район, с.Чотырбоки, д.2а (ул. Попова)</t>
  </si>
  <si>
    <t>Бончук Наталія Володимирівна</t>
  </si>
  <si>
    <t>Основной договор 4055 от 19.05.2011</t>
  </si>
  <si>
    <t>р-н Чемеровецкий Район, с.Марьяновка, ул.Молодежная, д.10</t>
  </si>
  <si>
    <t>Бордіян Іван Володимирович</t>
  </si>
  <si>
    <t>Основной договор 1670.1 от 27.03.2012</t>
  </si>
  <si>
    <t>ХМ-008238</t>
  </si>
  <si>
    <t>(РЦ) Бориляк Л.Ю. ПП, маг. "Меркурій"</t>
  </si>
  <si>
    <t>г.Нетишин, ул.Высоцкого, д.3а</t>
  </si>
  <si>
    <t>Бориляк Леся Юріївна</t>
  </si>
  <si>
    <t>Основной договор 4068 от 06.06.2011</t>
  </si>
  <si>
    <t>Бориляк Л.Ю. ПП, маг. "Меркурій"</t>
  </si>
  <si>
    <t>(КООП) Боришківці СТ, маг. "Продукти"</t>
  </si>
  <si>
    <t>р-н Каменец-Подольский Район, с.Борышковцы, д.10 (Колхозная)</t>
  </si>
  <si>
    <t>СТ "Боришківці"</t>
  </si>
  <si>
    <t>Основной договор 1499.1 от 01.03.2012</t>
  </si>
  <si>
    <t>р-н Каменец-Подольский Район, с.Оленевка, ул.Октябрьская, д.12</t>
  </si>
  <si>
    <t>Чемеровецьке ПСК, маг. "Ромашка"</t>
  </si>
  <si>
    <t>р-н Чемеровецкий Район, пгт.Чемеровцы, ул.Коммунальная, д.4</t>
  </si>
  <si>
    <t>ПСК "Чемеровецьке"</t>
  </si>
  <si>
    <t>Основной договор 1223.1 от 02.06.2015</t>
  </si>
  <si>
    <t>Прокопова Л.І. ПП, склад</t>
  </si>
  <si>
    <t>Прокопова Людмила Іванівна</t>
  </si>
  <si>
    <t>Основной договор 1771.1 от 22.03.2013</t>
  </si>
  <si>
    <t>ХМ-007306</t>
  </si>
  <si>
    <t>(КООП) Борщівське СТ, маг. "Продукти"</t>
  </si>
  <si>
    <t>р-н Теофипольский Район, с.Борщовка, ул.Центральная, д.3</t>
  </si>
  <si>
    <t>Борщівське СТ, маг. "Продукти"</t>
  </si>
  <si>
    <t>ХМ-001667</t>
  </si>
  <si>
    <t>Бражук М.В. ПП, маг. "Браво"</t>
  </si>
  <si>
    <t>г.Шепетовка, шоссе Староконстантиновское, д.25б</t>
  </si>
  <si>
    <t>Бражук Лариса Володимирівна</t>
  </si>
  <si>
    <t>Основной договор 6007 от 20.05.2014</t>
  </si>
  <si>
    <t>Бражук Л.В. ПП, маг. з кафетерієм "Браво"</t>
  </si>
  <si>
    <t>ХМ-007652</t>
  </si>
  <si>
    <t>(Сез ТРТ) Бринюк А.В. ПП, кафе-бар "Шансон"</t>
  </si>
  <si>
    <t>г.Каменец-Подольский, ул.Панивецкая, д.3</t>
  </si>
  <si>
    <t>Бринюк Альона Валеріївна</t>
  </si>
  <si>
    <t>Основной договор 1443.1 от 02.12.2010</t>
  </si>
  <si>
    <t>Бринюк А.В. ПП, кафе-бар "Шансон"</t>
  </si>
  <si>
    <t>ХМ-007797</t>
  </si>
  <si>
    <t>Броневцький Л.В. ПП, маг. "Продукти"</t>
  </si>
  <si>
    <t>р-н Славутский Район, с.Ровки, ул.Церковная, д.3а</t>
  </si>
  <si>
    <t>Броневцький Леонід Володимирович</t>
  </si>
  <si>
    <t>Основной договор 3901 от 22.12.2010</t>
  </si>
  <si>
    <t>ХМ-007798</t>
  </si>
  <si>
    <t>р-н Славутский Район, с.Нараевка, ул.Победы, д.1</t>
  </si>
  <si>
    <t>ХМ-007799</t>
  </si>
  <si>
    <t>р-н Славутский Район, с.Великий Скнит, ул.Шевченка, д.28</t>
  </si>
  <si>
    <t>ХМ-008354</t>
  </si>
  <si>
    <t>Броцька М.Б. ПП, маг. "Продукти"</t>
  </si>
  <si>
    <t>г.Хмельницкий, ул.Камьянецкая, д.124/1</t>
  </si>
  <si>
    <t>Броцька Маргарита Болеславівна</t>
  </si>
  <si>
    <t>Основной договор 4166 от 13.09.2011</t>
  </si>
  <si>
    <t>ХМ-007701</t>
  </si>
  <si>
    <t>Брянський В.Б. ПП, бар "Оріон"</t>
  </si>
  <si>
    <t>р-н Красиловский Район, пгт.Антонины, пер.Дружный, д.16 (біля банку)</t>
  </si>
  <si>
    <t>ХМ-008660</t>
  </si>
  <si>
    <t>Будівельна компанія "Поділля-Трансбуд" ТОВ</t>
  </si>
  <si>
    <t>г.Каменец-Подольский, ул.Князей Кориатовичей, д.37а</t>
  </si>
  <si>
    <t>ТОВ "Будівельна компанія "Поділля - Трансбуд"</t>
  </si>
  <si>
    <t>Основной договор 1946.1 от 02.12.2014</t>
  </si>
  <si>
    <t>ХМ-007524</t>
  </si>
  <si>
    <t>Будний І.К. ПП, маг. "Магазинчик"</t>
  </si>
  <si>
    <t>г.Хмельницкий, пер.Шевченко, д.66 (АС-2)</t>
  </si>
  <si>
    <t>Будна Людмила Кирилівна</t>
  </si>
  <si>
    <t>Основной договор 5423 от 20.08.2015</t>
  </si>
  <si>
    <t>Будна Л.К. ПП, маг. "Магазинчик"</t>
  </si>
  <si>
    <t>ХМ-008720</t>
  </si>
  <si>
    <t>(НКЗ) Будосам-2005 ТОВ</t>
  </si>
  <si>
    <t>г.Каменец-Подольский, ул.Украинки Леси, д.84</t>
  </si>
  <si>
    <t>Будосам-2005 ТОВ</t>
  </si>
  <si>
    <t>Буйницька ПП,маг "Гарант"</t>
  </si>
  <si>
    <t>Шепетівка, вул. Старкон.шосе,</t>
  </si>
  <si>
    <t>ХМ-000648</t>
  </si>
  <si>
    <t>ХМ-007212</t>
  </si>
  <si>
    <t>Буйницька Т.В. ПП, маг. "Гарант 1"</t>
  </si>
  <si>
    <t>г.Шепетовка, шоссе Староконстантиновское, д.41/1</t>
  </si>
  <si>
    <t>Буйницька Тетяна Володимирівна</t>
  </si>
  <si>
    <t>Основной договор 4020 от 12.04.2011</t>
  </si>
  <si>
    <t>ХМ-006861</t>
  </si>
  <si>
    <t>Букіна ПП, к-к</t>
  </si>
  <si>
    <t>г.Хмельницкий, ул.Куприна, д.54/1б (ринок "Дубово")</t>
  </si>
  <si>
    <t>ХМ-000126</t>
  </si>
  <si>
    <t>Булах І.А.ПП, к-к №38</t>
  </si>
  <si>
    <t>р-н Волочисский Район, г.Волочиск, д.оф. (центральний ринок)</t>
  </si>
  <si>
    <t>Булах Ірина Анатолівна</t>
  </si>
  <si>
    <t>Основной договор 94 от 26.03.2009 0:00:00</t>
  </si>
  <si>
    <t>г.Каменец-Подольский, ул.Матросова (зупинка біля районної лікарні)</t>
  </si>
  <si>
    <t>ХМ-007541</t>
  </si>
  <si>
    <t>Бунда С.І. ПП, к-к</t>
  </si>
  <si>
    <t>г.Славута (ринок)</t>
  </si>
  <si>
    <t>Бунда Світлана Іванівна</t>
  </si>
  <si>
    <t>Основной договор 3858 от 11.11.2010</t>
  </si>
  <si>
    <t>Бунецька Н.П. ПП, маг. "Гурман №1"</t>
  </si>
  <si>
    <t>ХМ-007083</t>
  </si>
  <si>
    <t>г.Хмельницкий, ул.Институтская, д.20</t>
  </si>
  <si>
    <t>Бунецька Наталія Петрівна</t>
  </si>
  <si>
    <t>Основной договор 81 от 26.01.2015</t>
  </si>
  <si>
    <t>ХМ-007085</t>
  </si>
  <si>
    <t>Бунецька Н.П. ПП, маг. "Гурман №3"</t>
  </si>
  <si>
    <t>г.Хмельницкий, ул.Молодежная, д.3/2</t>
  </si>
  <si>
    <t>Бунецький Р.О. ПП, маг. "Гурман №3"</t>
  </si>
  <si>
    <t>ХМ-008485</t>
  </si>
  <si>
    <t>Буніцька Є.О. ПП, маг. змішаних товарів</t>
  </si>
  <si>
    <t>г.Шепетовка, ул.Рыбака, д.57</t>
  </si>
  <si>
    <t>Буніцька Єлизавета Олегівна</t>
  </si>
  <si>
    <t>Основной договор 4188 от 10.10.2011</t>
  </si>
  <si>
    <t>ХМ-008003</t>
  </si>
  <si>
    <t>Буркацький І.В. ПП, маг. "Продукти"</t>
  </si>
  <si>
    <t>с. Велика Слобода</t>
  </si>
  <si>
    <t>ХМ-000867</t>
  </si>
  <si>
    <t>Бурлик С.М. ПП, маг. "Негоціант"</t>
  </si>
  <si>
    <t>г.Хмельницкий, ул.Тернопольская, д.2</t>
  </si>
  <si>
    <t>Бурлик Сергій Михайлович</t>
  </si>
  <si>
    <t>Основной договор 609 от 20.01.2009 0:00:00</t>
  </si>
  <si>
    <t>р-н Чемеровецкий Район, с.Жердя, ул.Ленина, д.10а</t>
  </si>
  <si>
    <t>Бурляй Юлія Олександрівна</t>
  </si>
  <si>
    <t>Основной договор 1513.1 от 11.04.2011</t>
  </si>
  <si>
    <t>ХМ-008265</t>
  </si>
  <si>
    <t>Буртова О.М. ПП, к-к №124</t>
  </si>
  <si>
    <t>г.Каменец-Подольский, ул.Князей Кориатовичей, д.14 м</t>
  </si>
  <si>
    <t>ХМ-008499</t>
  </si>
  <si>
    <t>(НКЗ) МІЛТРЕЙД ПЛЮС ТОВ, маслосирбаза</t>
  </si>
  <si>
    <t>г.Хмельницкий, ул.Кооперативная, д.3</t>
  </si>
  <si>
    <t>ТОВ "МІЛТРЕЙД ПЛЮС"</t>
  </si>
  <si>
    <t>Основной договор 4942 от 28.10.2013</t>
  </si>
  <si>
    <t>МІЛТРЕЙД ПЛЮС ТОВ, маслосирбаза</t>
  </si>
  <si>
    <t>Буряк А.Р. ПП, маслосирбаза</t>
  </si>
  <si>
    <t>ХМ-000271</t>
  </si>
  <si>
    <t>Бучківський С.В.ПП,маг."Вікторія"</t>
  </si>
  <si>
    <t>г.Хмельницкий, ул.Камьянецкая, д.71</t>
  </si>
  <si>
    <t>Бучківський Сергій Вікентійович</t>
  </si>
  <si>
    <t>Основной договор 201 от 21.04.2009 0:00:00</t>
  </si>
  <si>
    <t>ХМ-001006</t>
  </si>
  <si>
    <t>Вавітал ПП, гуртовня</t>
  </si>
  <si>
    <t>р-н Теофипольский Район, пгт.Теофиполь, ул.Заводская, д.9</t>
  </si>
  <si>
    <t>ПП "Вавітал"</t>
  </si>
  <si>
    <t>Основной договор 718 от 04.01.2012</t>
  </si>
  <si>
    <t>ХМ-008529</t>
  </si>
  <si>
    <t>Вазелюк Г.С. ПП, школа №3</t>
  </si>
  <si>
    <t>Шепетівка, вул. Судилківська, б. 19,</t>
  </si>
  <si>
    <t>Вазелюк Галина Станіславівна</t>
  </si>
  <si>
    <t>Основной договор 4208 от 31.10.2011</t>
  </si>
  <si>
    <t>ХМ-001869</t>
  </si>
  <si>
    <t>Вакалюк  ПП, бар "Козаки"</t>
  </si>
  <si>
    <t>г.Шепетовка, ул.Маркса Карла, д.25</t>
  </si>
  <si>
    <t>Вакалюк Андрій Віталійович</t>
  </si>
  <si>
    <t>Основной договор 5079 от 16.04.2014</t>
  </si>
  <si>
    <t>Вакалюк  А.В. ПП, бар "Козаки"</t>
  </si>
  <si>
    <t>ХМ-003931</t>
  </si>
  <si>
    <t>Валігура Л.І. ПП, маг."Берізка"</t>
  </si>
  <si>
    <t>р-н Изяславский Район, г.Изяслав, пер.Гагарина, д.36/23 (тюрма №31)</t>
  </si>
  <si>
    <t>ХМ-004571</t>
  </si>
  <si>
    <t>Валькова Н.М. ПП, маг. "Піраміда"</t>
  </si>
  <si>
    <t>р-н Волочисский Район, г.Волочиск, ул.Короленко, д.2б</t>
  </si>
  <si>
    <t>ХМ-000053</t>
  </si>
  <si>
    <t>Вальчук В.І.ПП, маг."Фараон"</t>
  </si>
  <si>
    <t>р-н Красиловский Район, г.Красилов, пер.Грушевского, д.140б (біля школи)</t>
  </si>
  <si>
    <t>Вальчук Василь Іванович</t>
  </si>
  <si>
    <t>Основной договор 40 от 08.05.2014</t>
  </si>
  <si>
    <t>ХМ-008528</t>
  </si>
  <si>
    <t>Валяс Т.О. ПП, маг. "Крамничка"</t>
  </si>
  <si>
    <t>г.Староконстантинов, ул.1-го Мая, д.87</t>
  </si>
  <si>
    <t>ХМ-008776</t>
  </si>
  <si>
    <t>Варибок О.А. ПП, маг. "Продукти"</t>
  </si>
  <si>
    <t>р-н Хмельницкий Район, с.Катериновка, ул.Центральная, д.1</t>
  </si>
  <si>
    <t>Варибок Олександр Анатолійович</t>
  </si>
  <si>
    <t>Основной договор 4266 от 05.01.2012</t>
  </si>
  <si>
    <t>г.Староконстантинов, ул.Острожского, д.2/1</t>
  </si>
  <si>
    <t>Іванчик Микола Сергійович</t>
  </si>
  <si>
    <t>Основной договор 880 от 03.08.2015</t>
  </si>
  <si>
    <t>Іванчик М.С. ПП, маг. "Планета"</t>
  </si>
  <si>
    <t>г.Каменец-Подольский, ул.30-летия Победы, д.8</t>
  </si>
  <si>
    <t>ХМ-008004</t>
  </si>
  <si>
    <t>(Сез ТРТ) Васильчук О.Л. ПП, приватний будинок</t>
  </si>
  <si>
    <t>р-н Изяславский Район, с.Плужное, ул.Бортника, д.51</t>
  </si>
  <si>
    <t>Васильчук Олена Леонідівна</t>
  </si>
  <si>
    <t>Основной договор 3963 от 11.02.2011</t>
  </si>
  <si>
    <t>Васильчук О.Л. ПП, приватний будинок</t>
  </si>
  <si>
    <t>ХМ-000304</t>
  </si>
  <si>
    <t>Василюк А.М. ПП, маг."Продукти"</t>
  </si>
  <si>
    <t>р-н Хмельницкий Район, с.Грузевица, ул.Центральная, д.48/1</t>
  </si>
  <si>
    <t>Василюк Антоніна Миколаївна</t>
  </si>
  <si>
    <t>Основной договор 228 от 10.04.2009 0:00:00</t>
  </si>
  <si>
    <t>ХМ-007037</t>
  </si>
  <si>
    <t>Василюк В. ПП, к-к №58-59</t>
  </si>
  <si>
    <t>г.Хмельницкий, пер.Гвардейский (ринок "Ранковий")</t>
  </si>
  <si>
    <t>Василюк В. ПП, к-к №55</t>
  </si>
  <si>
    <t>ХМ-008229</t>
  </si>
  <si>
    <t>Василюк Р.І. ПП, маг. "Ратус"</t>
  </si>
  <si>
    <t>г.Славута, ул.Мира, д.47</t>
  </si>
  <si>
    <t>Василюк Руслана Іванівна</t>
  </si>
  <si>
    <t>Основной договор 4062 от 27.05.2011</t>
  </si>
  <si>
    <t>ХМ-007154</t>
  </si>
  <si>
    <t>Жуковська А.В. ПП, маг. "Маркет"</t>
  </si>
  <si>
    <t>р-н Теофипольский Район, пгт.Теофиполь, пер.Хмельницкого Богдана, д.2 (в центрі)</t>
  </si>
  <si>
    <t>Жуковська Аліна Василівна</t>
  </si>
  <si>
    <t>Основной договор 4925 от 01.10.2013</t>
  </si>
  <si>
    <t>ХМ-007143</t>
  </si>
  <si>
    <t>Васюк Л.П. ПП, маг. "Продукти"</t>
  </si>
  <si>
    <t>р-н Белогорский Район, с.Ставищаны, ул.Центральная, д.1</t>
  </si>
  <si>
    <t>ХМ-010550</t>
  </si>
  <si>
    <t>(НКЗ) ПАТ "Камянець-Подільське" АТП16808</t>
  </si>
  <si>
    <t>г.Каменец-Подольский, ул.Матросова, д.4</t>
  </si>
  <si>
    <t>ПП "АТП-Кам'янець"</t>
  </si>
  <si>
    <t>Основной договор 1964.1 от 22.12.2014</t>
  </si>
  <si>
    <t>АТП-Кам'янець ПП</t>
  </si>
  <si>
    <t>ХМ-007794</t>
  </si>
  <si>
    <t>ПАТ "Кам'янець-Подільське" АТП16808</t>
  </si>
  <si>
    <t>Основной договор 1659.1 от 30.04.2013</t>
  </si>
  <si>
    <t>ПАТ "Камянець-Подільське" АТП16808</t>
  </si>
  <si>
    <t>р-н Волочисский Район, с.Завалийки, ул.Центральная, д..</t>
  </si>
  <si>
    <t>(КООП) Велике Залісся СТ, маг.</t>
  </si>
  <si>
    <t>р-н Каменец-Подольский Район, с.Великозалесье, д.17 (Центральная)</t>
  </si>
  <si>
    <t>ХМ-007305</t>
  </si>
  <si>
    <t>ХМ-007385</t>
  </si>
  <si>
    <t>р-н Теофипольский Район, с.Великий Лазучин, ул.Кооперативная, д.3</t>
  </si>
  <si>
    <t>ХМ-007992</t>
  </si>
  <si>
    <t>р-н Теофипольский Район, пгт.Базалия (Центр)</t>
  </si>
  <si>
    <t>ХМ-007332</t>
  </si>
  <si>
    <t>Величко Н.В. ПП, маг. "Берізка"</t>
  </si>
  <si>
    <t>г.Шепетовка, ул.Ватутина, д.56</t>
  </si>
  <si>
    <t>Величко Наталія Василівна</t>
  </si>
  <si>
    <t>Основной договор 4396 от 29.03.2012</t>
  </si>
  <si>
    <t>ХМ-007315</t>
  </si>
  <si>
    <t>Велігоша Л.М. ПП, лоток</t>
  </si>
  <si>
    <t>г.Славута, ул.Ярослава Мудрого (0)</t>
  </si>
  <si>
    <t>ХМ-007071</t>
  </si>
  <si>
    <t>Вельгуш А.Г. ПП, маг. "Янтар"</t>
  </si>
  <si>
    <t>Вельгуш Андрій Григорович</t>
  </si>
  <si>
    <t>Основной договор 4469 от 27.04.2012</t>
  </si>
  <si>
    <t>ХМ-007999</t>
  </si>
  <si>
    <t>Вершегрук В.М. ПП, к-к №137</t>
  </si>
  <si>
    <t>Вершегрук Валентина Михайлівна</t>
  </si>
  <si>
    <t>Основной договор 1485.1 от 10.02.2011</t>
  </si>
  <si>
    <t>ХМ-007686</t>
  </si>
  <si>
    <t>(НКЗ) Ветсанзавод ДП Хмельницький державний завод по виробництву Мясокісткового борошна</t>
  </si>
  <si>
    <t>р-н Деражнянский Район, пгт.Волковинцы (0)</t>
  </si>
  <si>
    <t>ДП Хмельницький державний завод по виробництву М'ясокісткового борошна "Ветсанзавод"</t>
  </si>
  <si>
    <t>Ветсанзавод ДП Хмельницький державний завод по виробництву Мясокісткового борошна</t>
  </si>
  <si>
    <t>ХМ-006871</t>
  </si>
  <si>
    <t>Виноградівський психоневрологічний інтернат</t>
  </si>
  <si>
    <t>р-н Ярмолинецкий Район, с.Виноградовка (0)</t>
  </si>
  <si>
    <t>ХМ-010314</t>
  </si>
  <si>
    <t>Вишнева Є.П. ПП, маг. "Продукти"</t>
  </si>
  <si>
    <t>р-н Староконстантиновский Район, с.Воронковцы, ул.Ленина, д.53</t>
  </si>
  <si>
    <t>Тихий І.В. ПП, маг. "Антоніна"</t>
  </si>
  <si>
    <t>ХМ-007034</t>
  </si>
  <si>
    <t>Вишнева Євгена Петрівна</t>
  </si>
  <si>
    <t>Основной договор 4730 от 14.02.2013</t>
  </si>
  <si>
    <t>р-н Дунаевецкий Район, с.Тынная, д.4 (Центральная)</t>
  </si>
  <si>
    <t>Вишневська Галина Леонідівна</t>
  </si>
  <si>
    <t>Основной договор 1630.1 от 16.12.2011</t>
  </si>
  <si>
    <t>(КООП) Відродження ПСК, маг. "Відродження"</t>
  </si>
  <si>
    <t>р-н Чемеровецкий Район, с.Збриж, д.8</t>
  </si>
  <si>
    <t>ПСК "Відродження"</t>
  </si>
  <si>
    <t>Основной договор 1491.1 от 10.02.2011</t>
  </si>
  <si>
    <t>г.Хмельницкий, ул.Проскуровская, д.70</t>
  </si>
  <si>
    <t>ХМ-001001</t>
  </si>
  <si>
    <t>Вінничук В.А. ПП, маг. "Молодість"</t>
  </si>
  <si>
    <t>г.Хмельницкий, шоссе Львовское, д.53/1</t>
  </si>
  <si>
    <t>ХМ-007678</t>
  </si>
  <si>
    <t>Вінничук О.В. ПП, маг. "Молодість"</t>
  </si>
  <si>
    <t>Вінничук Олена Василівна</t>
  </si>
  <si>
    <t>Основной договор 3886 от 01.12.2010</t>
  </si>
  <si>
    <t>ХМ-008480</t>
  </si>
  <si>
    <t>Віннічук Н.К. ПП, маг.</t>
  </si>
  <si>
    <t>г.Хмельницкий, пер.Шевченко, д.11</t>
  </si>
  <si>
    <t>ХМ-008619</t>
  </si>
  <si>
    <t>(НКЗ) ВКП "Нігинсахкампром" ПП</t>
  </si>
  <si>
    <t>Кам'янець-Подільський, б. 90а,</t>
  </si>
  <si>
    <t>ПП "ВКП "Нігинсахкампром"</t>
  </si>
  <si>
    <t>Основной договор 1601.1 от 13.11.2014</t>
  </si>
  <si>
    <t>ВКП "Нігинсахкампром" ПП</t>
  </si>
  <si>
    <t>ВКП Хмельницької облспоживспілки Старокостянтинівська міжрайбаза, маг.</t>
  </si>
  <si>
    <t>р-н Староконстантиновский Район, с.Мартыновка, ул.Мичурина, д.7</t>
  </si>
  <si>
    <t>р-н Староконстантиновский Район, с.Ладыги, ул.Малый Уголок, д.3/4</t>
  </si>
  <si>
    <t>ХМ-007516</t>
  </si>
  <si>
    <t>(КООП) ВКП Хмельницької облспоживспілки Старокостянтинівська міжрайбаза, маг.</t>
  </si>
  <si>
    <t>р-н Староконстантиновский Район, с.Махаринцы (0)</t>
  </si>
  <si>
    <t>ХМ-007334</t>
  </si>
  <si>
    <t>(КООП) ВКП Хмельницької облспоживспілки Старокостянтинівська міжрайбаза, склад</t>
  </si>
  <si>
    <t>г.Староконстантинов, ул.Горького, д.11</t>
  </si>
  <si>
    <t>ВКП Хмельницької облспоживспілки Старокостянтинівська міжрайбаза, склад</t>
  </si>
  <si>
    <t>ХМ-007870</t>
  </si>
  <si>
    <t>Власова О.М. ПП, маг. "Берізка"</t>
  </si>
  <si>
    <t>р-н Городокский Район, с.Лесоводы, ул.Леси Украинки , д.3</t>
  </si>
  <si>
    <t>Власова Оксана Михайлівна</t>
  </si>
  <si>
    <t>Основной договор 4475 от 27.04.2012</t>
  </si>
  <si>
    <t>Власюк Л.Г. ПП, маг. "Смак"</t>
  </si>
  <si>
    <t>р-н Красиловский Район, г.Красилов, ул.Центральная, д.33 (біля школи)</t>
  </si>
  <si>
    <t>Власюк Людмила Григорівна</t>
  </si>
  <si>
    <t>Основной договор 4029 от 25.04.2012</t>
  </si>
  <si>
    <t>ХМ-000922</t>
  </si>
  <si>
    <t>Вовк С.В. ПП, маг. "Смак"</t>
  </si>
  <si>
    <t>г.Хмельницкий, ул.Заречанская, д.48/1</t>
  </si>
  <si>
    <t>Вовк Сергій Володимирович</t>
  </si>
  <si>
    <t>Основной договор 638 от 16.06.2010 0:00:00</t>
  </si>
  <si>
    <t>ХМ-007681</t>
  </si>
  <si>
    <t>(НКЗ) Вовковинецька школа-інтернат ППО</t>
  </si>
  <si>
    <t>р-н Деражнянский Район, пгт.Волковинцы, ул.Макаренко (0)</t>
  </si>
  <si>
    <t>ППО Вовковинецької школи-інтернат</t>
  </si>
  <si>
    <t>Вовковинецька школа-інтернат ППО</t>
  </si>
  <si>
    <t>р-н Дунаевецкий Район, пгт.Дунаевцы, ул.Лермонтова, д.1</t>
  </si>
  <si>
    <t>Вовнянко Олександра Михайлівна</t>
  </si>
  <si>
    <t>Основной договор 1518.1 от 13.04.2011</t>
  </si>
  <si>
    <t>ХМ-000885</t>
  </si>
  <si>
    <t>Возна В.І. ПП, маг. "Сокіл"</t>
  </si>
  <si>
    <t>г.Хмельницкий, шоссе Винницкое (ост. Автовокзал)</t>
  </si>
  <si>
    <t>Возна Валентина Іванівна</t>
  </si>
  <si>
    <t>Основной договор 4142 от 08.08.2011</t>
  </si>
  <si>
    <t>ХМ-008755</t>
  </si>
  <si>
    <t>Возна Н.М. ПП, маг. "Продукти"</t>
  </si>
  <si>
    <t>р-н Белогорский Район, с.Квитневое, ул.Школьная, д.47</t>
  </si>
  <si>
    <t>ХМ-000168</t>
  </si>
  <si>
    <t>Возна Н.С. ПП, маг."Продукти"</t>
  </si>
  <si>
    <t>р-н Староконстантиновский Район, с.Сахновцы, ул.Центральная, д.17</t>
  </si>
  <si>
    <t>Возна Надія Степанівна</t>
  </si>
  <si>
    <t>Основной договор 126 от 24.04.2009 0:00:00</t>
  </si>
  <si>
    <t>ХМ-008121</t>
  </si>
  <si>
    <t>Вознюк В.В, ПП, маг. "Надія"</t>
  </si>
  <si>
    <t>Добрянська Л.М. ПП, маг. "Надія"</t>
  </si>
  <si>
    <t>ХМ-000224</t>
  </si>
  <si>
    <t>Вознюк В.В. ПП, маг. "Від А до Я"</t>
  </si>
  <si>
    <t>р-н Теофипольский Район, с.Туровка, ул.Центральная, д.32а</t>
  </si>
  <si>
    <t>Вознюк Віктор Васильович</t>
  </si>
  <si>
    <t>Основной договор 168 от 06.04.2009 0:00:00</t>
  </si>
  <si>
    <t>ХМ-008484</t>
  </si>
  <si>
    <t>Вознюк Д.В. ПП, бар</t>
  </si>
  <si>
    <t>р-н Дунаевецкий Район, г.Дунаевцы, д.13 (ул. Красинских)</t>
  </si>
  <si>
    <t>р-н Дунаевецкий Район, с.Старая Гута, ул.Шевченко, д.39</t>
  </si>
  <si>
    <t>Вознюк Емілія Михайлівна</t>
  </si>
  <si>
    <t>Основной договор 1581.1 от 06.10.2011</t>
  </si>
  <si>
    <t>ХМ-007445</t>
  </si>
  <si>
    <t>Вознюк Є.М. ПП, маг. "Продукти"</t>
  </si>
  <si>
    <t>р-н Теофипольский Район, с.Михновка, д.8</t>
  </si>
  <si>
    <t>Вознюк Євгенія Максимівна</t>
  </si>
  <si>
    <t>Основной договор 4960 от 13.11.2013</t>
  </si>
  <si>
    <t>ХМ-008605</t>
  </si>
  <si>
    <t>Сергієва Н.М. ПП, маг.</t>
  </si>
  <si>
    <t>р-н Изяславский Район, с.Билогородка (0)</t>
  </si>
  <si>
    <t>ХМ-008606</t>
  </si>
  <si>
    <t>р-н Белогорский Район, с.Сосновка, д.7 (ул Шевченка)</t>
  </si>
  <si>
    <t>Прокопчук Інна Вікторівна</t>
  </si>
  <si>
    <t>Основной договор 5342 от 05.03.2015</t>
  </si>
  <si>
    <t>Прокопчук І.В. ПП, маг.</t>
  </si>
  <si>
    <t>Вознюк Н.М. ПП, маг.</t>
  </si>
  <si>
    <t>ХМ-008607</t>
  </si>
  <si>
    <t>р-н Белогорский Район, с.Квитневое, ул.Садовая, д.1</t>
  </si>
  <si>
    <t>ХМ-008608</t>
  </si>
  <si>
    <t>р-н Белогорский Район, с.Весняное (0)</t>
  </si>
  <si>
    <t>ХМ-008609</t>
  </si>
  <si>
    <t>Віннічук Л.К. ПП, маг.</t>
  </si>
  <si>
    <t>р-н Белогорский Район, с.Окоп (0)</t>
  </si>
  <si>
    <t>Віннічук Людмила Казимирівна</t>
  </si>
  <si>
    <t>Основной договор 5272 от 12.12.2014</t>
  </si>
  <si>
    <t>ХМ-008611</t>
  </si>
  <si>
    <t>р-н Белогорский Район, с.Мокроволя, ул.Шевченко, д.32</t>
  </si>
  <si>
    <t>ХМ-008610</t>
  </si>
  <si>
    <t>р-н Белогорский Район, с.Миклаши (0)</t>
  </si>
  <si>
    <t>р-н Новоушицкий Район, с.Барсуки, ул.Ленина, д.17</t>
  </si>
  <si>
    <t>Возняк Вадим Віталійович</t>
  </si>
  <si>
    <t>Основной договор 1564.1 от 23.08.2011</t>
  </si>
  <si>
    <t>ХМ-007860</t>
  </si>
  <si>
    <t>Войт М. ПП, маг. "Ромашка"</t>
  </si>
  <si>
    <t>ХМ-007255</t>
  </si>
  <si>
    <t>Задорожний Р.Б. ПП, маг. "Новодвір - 2"</t>
  </si>
  <si>
    <t>р-н Городокский Район, г.Городок, ул.Шевченко, д.40</t>
  </si>
  <si>
    <t>Задорожний Руслан Борисович</t>
  </si>
  <si>
    <t>Основной договор 6023 от 03.06.2014</t>
  </si>
  <si>
    <t>Войталюк О.Л. ПП, маг. "Новодвір"</t>
  </si>
  <si>
    <t>ХМ-008099</t>
  </si>
  <si>
    <t>Войтишена О.Л. ПП, маг. "Анжеліка"</t>
  </si>
  <si>
    <t>р-н Деражнянский Район, с.Радивци (пл. біля сільської ради,)</t>
  </si>
  <si>
    <t>Войтишена Оксана Леонідівна</t>
  </si>
  <si>
    <t>Основной договор 4553 от 09.07.2012</t>
  </si>
  <si>
    <t>Войтюк Леонід Степанович</t>
  </si>
  <si>
    <t>Основной договор 3714 от 20.03.2015</t>
  </si>
  <si>
    <t>ХМ-000784</t>
  </si>
  <si>
    <t>Войтюк М.П. ПП, Гурт</t>
  </si>
  <si>
    <t>г.Хмельницкий, ул.Галана, д.6/1</t>
  </si>
  <si>
    <t>ХМ-006892</t>
  </si>
  <si>
    <t>Войчук Л.С. ПП, маг. "Шарм"</t>
  </si>
  <si>
    <t>р-н Красиловский Район, с.Печеское (Колхозная)</t>
  </si>
  <si>
    <t>ХМ-008538</t>
  </si>
  <si>
    <t>Вокалюк О.П. ПП, бар "Козаки"</t>
  </si>
  <si>
    <t>г.Шепетовка, ул.Маркса Карла, д.2</t>
  </si>
  <si>
    <t>ХМ-008744</t>
  </si>
  <si>
    <t>г.Нетишин, ул.Высоцкого, д.1</t>
  </si>
  <si>
    <t>ХМ-008358</t>
  </si>
  <si>
    <t>Волиньтабак ТОВ, маг. "Дункан"</t>
  </si>
  <si>
    <t>г.Староконстантинов, ул.Грушевского, д.45/10</t>
  </si>
  <si>
    <t>ХМ-008360</t>
  </si>
  <si>
    <t>ХМ-008361</t>
  </si>
  <si>
    <t>г.Шепетовка, просп Мира, д.44</t>
  </si>
  <si>
    <t>г.Каменец-Подольский, ул.Тимирязева, д.118</t>
  </si>
  <si>
    <t>г.Каменец-Подольский, ул.30-летия Победы, д.2/2</t>
  </si>
  <si>
    <t>ХМ-008362</t>
  </si>
  <si>
    <t>г.Шепетовка, ул.Маркса Карла, д.38</t>
  </si>
  <si>
    <t>ХМ-008359</t>
  </si>
  <si>
    <t>г.Каменец-Подольский, ул.Пушкинская, д.46/44</t>
  </si>
  <si>
    <t>ХМ-008714</t>
  </si>
  <si>
    <t>(НКЗ) Волочиське КП ТМ "Тепловик"</t>
  </si>
  <si>
    <t>р-н Волочисский Район, г.Волочиск, пер.Пушкина, д.7а</t>
  </si>
  <si>
    <t>Волочиськ КП ТМ "Тепловик"</t>
  </si>
  <si>
    <t>Основной договор 4971 от 17.11.2014</t>
  </si>
  <si>
    <t>Волочиське КП ТМ "Тепловик"</t>
  </si>
  <si>
    <t>ХМ-007616</t>
  </si>
  <si>
    <t>(НКЗ) ППО профспілки прац. соціальної сфери Волочиського територіального центру соц. обслуговування</t>
  </si>
  <si>
    <t>р-н Волочисский Район, г.Волочиск, пер.Пушкина, д.33</t>
  </si>
  <si>
    <t>ППО профспілки працівників соціальної сфери Волочиського терит.центру соц.обслуговування (надання соц.послуг)</t>
  </si>
  <si>
    <t>ППО профспілки працівників соціальної сфери Волочиського територіального центру соц. обслуговування</t>
  </si>
  <si>
    <t>ХМ-008642</t>
  </si>
  <si>
    <t>(НКЗ) Волочиська районна профспілкова організація  працівників охорони здоров'я</t>
  </si>
  <si>
    <t>р-н Волочисский Район, г.Волочиск, ул.Независимости, д.68</t>
  </si>
  <si>
    <t>Волочиська районна профспілкова організація  працівників охорони здоров'я</t>
  </si>
  <si>
    <t>Волошановська Світлана Григорівна</t>
  </si>
  <si>
    <t>Основной договор 1531.1 от 01.06.2011</t>
  </si>
  <si>
    <t>Волошина Валентина Іванівна</t>
  </si>
  <si>
    <t>Основной договор 4128 от 01.08.2011</t>
  </si>
  <si>
    <t>р-н Каменец-Подольский Район, с.Абрикосовка, ул.Щорса, д.33</t>
  </si>
  <si>
    <t>ХМ-008089</t>
  </si>
  <si>
    <t>Волошина О. А. ПП, к-к</t>
  </si>
  <si>
    <t>г.Хмельницкий, ул.Курчатова, д.20</t>
  </si>
  <si>
    <t>Волошина Оксана Анатоліївна</t>
  </si>
  <si>
    <t>Основной договор 4007 от 29.03.2011</t>
  </si>
  <si>
    <t>ХМ-007584</t>
  </si>
  <si>
    <t>Вольський Р.Ф. ПП, маг. "Продукти"</t>
  </si>
  <si>
    <t>р-н Староконстантиновский Район, с.Самчики, ул.Остриковци, д.3</t>
  </si>
  <si>
    <t>Вольський Руслан Францович</t>
  </si>
  <si>
    <t>Основной договор 4378 от 26.03.2012</t>
  </si>
  <si>
    <t>Воробйова І.В. ПП, чайний к-к</t>
  </si>
  <si>
    <t>г.Староконстантинов, пер.Орджоникидзе (ринок Престиж)</t>
  </si>
  <si>
    <t>Воробйова Ірина Вікторівна</t>
  </si>
  <si>
    <t>Основной договор 4580 от 11.09.2012</t>
  </si>
  <si>
    <t>ХМ-007408</t>
  </si>
  <si>
    <t>(КООП) Воронівці СТ, маг. "Продукти"</t>
  </si>
  <si>
    <t>р-н Теофипольский Район, с.Вороновцы, ул.Центральная, д.2</t>
  </si>
  <si>
    <t>Воронівці СТ, маг. "Продукти"</t>
  </si>
  <si>
    <t>Кінзерява Т.І. ПП, маг. "Лана"</t>
  </si>
  <si>
    <t>г.Каменец-Подольский, ул.Драгоманова, д.12</t>
  </si>
  <si>
    <t>Кінзерява Таїса Ігорівна</t>
  </si>
  <si>
    <t>Основной договор 1988.1 от 17.04.2015</t>
  </si>
  <si>
    <t>ХМ-006843</t>
  </si>
  <si>
    <t>Воронюк А.О. ПП, маг. "Подолянка"</t>
  </si>
  <si>
    <t>г.Шепетовка, ул.Мира, д.46</t>
  </si>
  <si>
    <t>Воронюк Алла Олександрівна</t>
  </si>
  <si>
    <t>Основной договор 3749 от 23.06.2010</t>
  </si>
  <si>
    <t>ХМ-000914</t>
  </si>
  <si>
    <t>Ворощук Т.М. ПП, "гуртовня"</t>
  </si>
  <si>
    <t>г.Шепетовка, пер.Титова, д.58</t>
  </si>
  <si>
    <t>Ворощук Тетяна Миколаївна</t>
  </si>
  <si>
    <t>Основной договор 5321 от 29.01.2015</t>
  </si>
  <si>
    <t>Ворощук О.В. ПП, "гуртовня"</t>
  </si>
  <si>
    <t>ХМ-000208</t>
  </si>
  <si>
    <t>Вощина О.В. ПП, маг. "Росс"</t>
  </si>
  <si>
    <t>г.Хмельницкий, ул.Чорновола Вячеслава (зуп. "СПТУ 24")</t>
  </si>
  <si>
    <t>Вощина Оксана Володимирівна</t>
  </si>
  <si>
    <t>Основной договор 157 от 14.04.2009 0:00:00</t>
  </si>
  <si>
    <t>ХМ-007581</t>
  </si>
  <si>
    <t>Гаврилюк А.В. ПП, маг. "Рокі"</t>
  </si>
  <si>
    <t>г.Староконстантинов, ул.Алейхема, д.44</t>
  </si>
  <si>
    <t>Гаврилюк Ярослав Станіславович</t>
  </si>
  <si>
    <t>Основной договор 4348 от 26.03.2015</t>
  </si>
  <si>
    <t>Гаврилюк Я.С. ПП, маг. "Рокі"</t>
  </si>
  <si>
    <t>ХМ-007021</t>
  </si>
  <si>
    <t>Гаврилюк Г.Б. ПП, к-к "Мрія"</t>
  </si>
  <si>
    <t>р-н Красиловский Район, г.Красилов, ул.Щорса, д.74/а</t>
  </si>
  <si>
    <t>Гаврилюк Галина Борисівна</t>
  </si>
  <si>
    <t>Основной договор 4643 от 06.11.2012</t>
  </si>
  <si>
    <t>Гаврилюк Г.Б. ПП, маг. "Мрія"</t>
  </si>
  <si>
    <t>ХМ-007911</t>
  </si>
  <si>
    <t>Гаврилюк Н.В. ПП, лоток "Продукти"</t>
  </si>
  <si>
    <t>г.Староконстантинов (ТЦ "Анастасія")</t>
  </si>
  <si>
    <t>ХМ-007116</t>
  </si>
  <si>
    <t>Гаврилюк Н.Д. ПП, вагончик</t>
  </si>
  <si>
    <t>р-н Деражнянский Район, с.Зянькивци (0)</t>
  </si>
  <si>
    <t>ХМ-008020</t>
  </si>
  <si>
    <t>Гаврилюк О.І. ПП, к-к "Світланка"</t>
  </si>
  <si>
    <t>г.Шепетовка, ул.Чкалова, д.9</t>
  </si>
  <si>
    <t>г.Шепетовка, ул.Мира, д.24</t>
  </si>
  <si>
    <t>ХМ-000541</t>
  </si>
  <si>
    <t>Гаврилюк О.І. ПП, маг. "Ювілон"</t>
  </si>
  <si>
    <t>г.Шепетовка, ул.Мира, д.24б</t>
  </si>
  <si>
    <t>Гаврилюк Ольга Ілларіонівна</t>
  </si>
  <si>
    <t>Основной договор 3969 от 18.02.2011</t>
  </si>
  <si>
    <t>ХМ-000173</t>
  </si>
  <si>
    <t>Гаєвський С.В. ПП, маг. "Продукти"</t>
  </si>
  <si>
    <t>г.Староконстантинов, ул.Попова, д.9/57</t>
  </si>
  <si>
    <t>Гаєвський Сергій Васильович</t>
  </si>
  <si>
    <t>Основной договор 4107 от 14.07.2011</t>
  </si>
  <si>
    <t>Галаманджук Григорій Афанасійович</t>
  </si>
  <si>
    <t>Основной договор 1426.1від 22.10.2010 р.</t>
  </si>
  <si>
    <t>ХМ-000893</t>
  </si>
  <si>
    <t>Галат В.П. ПП, маг. "Продукти"</t>
  </si>
  <si>
    <t>р-н Полонский Район, г.Полонное, ул.Привокзальная, д.59</t>
  </si>
  <si>
    <t>Галат І.Г. ПП, маг. "Продукти"</t>
  </si>
  <si>
    <t>ХМ-000175</t>
  </si>
  <si>
    <t>Галєта Г.А. ПП,маг "Сузір'я"</t>
  </si>
  <si>
    <t>г.Староконстантинов, ул.Прокопюка, д.6/3</t>
  </si>
  <si>
    <t>ХМ-008314</t>
  </si>
  <si>
    <t>Галінська А.Й. ПП, маг. "Продукти"</t>
  </si>
  <si>
    <t>р-н Изяславский Район, с.Каменка, д.1а (ул. Тельмана)</t>
  </si>
  <si>
    <t>Галінська Атта Йосипівна</t>
  </si>
  <si>
    <t>Основной договор 4100 от 08.07.2011</t>
  </si>
  <si>
    <t>ХМ-007957</t>
  </si>
  <si>
    <t>Галкіна І.І. ПП, к-к "Аладін"</t>
  </si>
  <si>
    <t>г.Хмельницкий, ул.Курчатова, д.107 (вул. Панаса Мирного)</t>
  </si>
  <si>
    <t>Галкіна Інна Іванівна</t>
  </si>
  <si>
    <t>Основной договор 3942 от 02.02.2011</t>
  </si>
  <si>
    <t>ХМ-007958</t>
  </si>
  <si>
    <t>Галкіна І.І. ПП, к-к "Карлсон"</t>
  </si>
  <si>
    <t>г.Хмельницкий, ул.Курчатова, д.107 (вул. Ціолковського б. 2)</t>
  </si>
  <si>
    <t>ХМ-000908</t>
  </si>
  <si>
    <t>Галузінська О.М.ПП, маг. "Мальвіна"</t>
  </si>
  <si>
    <t>г.Хмельницкий, просп Мира, д.65 (зуп."Сілістра")</t>
  </si>
  <si>
    <t>Галузінська Олена Миколаївна</t>
  </si>
  <si>
    <t>Основной договор 3053 от 02.02.2009 0:00:00</t>
  </si>
  <si>
    <t>р-н Каменец-Подольский Район, с.Оринин, ул.Шевченка, д.1а</t>
  </si>
  <si>
    <t>Галушка Тетяна Валентинівна</t>
  </si>
  <si>
    <t>Основной договор 1502.1 от 21.03.2011</t>
  </si>
  <si>
    <t>ХМ-008419</t>
  </si>
  <si>
    <t>Галушко В.В. ПП, маг. "АБЦ"</t>
  </si>
  <si>
    <t>р-н Белогорский Район, пгт.Белогорье, ул.Шевченко, д.71б</t>
  </si>
  <si>
    <t>ХМ-008398</t>
  </si>
  <si>
    <t>Галянт О.М. ПП, маг. "Продукти"</t>
  </si>
  <si>
    <t>р-н Городокский Район, г.Городок, пер.Калинина, д.73</t>
  </si>
  <si>
    <t>Галянт Олександр Марцельович</t>
  </si>
  <si>
    <t>Основной договор 874.1 от 26.03.2010 0:00:00</t>
  </si>
  <si>
    <t>ХМ-008739</t>
  </si>
  <si>
    <t>(НКЗ) Ганнівська сільська рада</t>
  </si>
  <si>
    <t>Дунаєвецький Район, Ганнівка, вул. Центральна, б. 13,</t>
  </si>
  <si>
    <t>Ганнівська сільська рада</t>
  </si>
  <si>
    <t>Основной договор 1629.1 от 03.12.2014</t>
  </si>
  <si>
    <t>(рем) Ганушкевич В.Ю. ПП, маг. "Фор-Маркет"</t>
  </si>
  <si>
    <t>г.Каменец-Подольский, ул.30-летия Победы, д.4</t>
  </si>
  <si>
    <t>Ганушкевич Віталій Юзефатович</t>
  </si>
  <si>
    <t>Основной договор 287 от 01.01.2009 0:00:00</t>
  </si>
  <si>
    <t>ХМ-008429</t>
  </si>
  <si>
    <t>Гапонюк Т.А. ПП, гастроном "Гном"</t>
  </si>
  <si>
    <t>р-н Полонский Район, пгт.Понинка, д.83 (ул. Гончаренко)</t>
  </si>
  <si>
    <t>Гапонюк Тетяна Анатоліївна</t>
  </si>
  <si>
    <t>Основной договор 3403 от 07.09.2009 0:00:00</t>
  </si>
  <si>
    <t>ХМ-000079</t>
  </si>
  <si>
    <t>Гарапейзик Ф.Ф. ПП, "Склад"</t>
  </si>
  <si>
    <t>г.Шепетовка, ул.Линника, д.74</t>
  </si>
  <si>
    <t>Гарапейзик Феофан Федорович</t>
  </si>
  <si>
    <t>Основной договор 61 от 17.02.2010 0:00:00</t>
  </si>
  <si>
    <t>ХМ-006888</t>
  </si>
  <si>
    <t>Гарбар ПП, маг. "Продукти"</t>
  </si>
  <si>
    <t>р-н Красиловский Район, с.Кульчинки, д.64 (ул. Центральная)</t>
  </si>
  <si>
    <t>ХМ-007474</t>
  </si>
  <si>
    <t>Гардаріка ТОВ, кафе "Кондитерські вироби"</t>
  </si>
  <si>
    <t>г.Каменец-Подольский, просп Грушевского, д.25/1</t>
  </si>
  <si>
    <t>ТОВ "Гардаріка"</t>
  </si>
  <si>
    <t>Основной договор 1418.1 от 01.02.2012</t>
  </si>
  <si>
    <t>ХМ-007336</t>
  </si>
  <si>
    <t>Шведа О.В. ПП, маг. "Продукти"</t>
  </si>
  <si>
    <t>р-н Теофипольский Район, с.Святец, ул.Ленина, д.67/а (в центрі)</t>
  </si>
  <si>
    <t>ХМ-000070</t>
  </si>
  <si>
    <t>Гедз В.М. ПП, маг. "Олімп"</t>
  </si>
  <si>
    <t>р-н Городокский Район, г.Городок, ул.Грушевского, д.36б</t>
  </si>
  <si>
    <t>Гедз Віктор Михайлович</t>
  </si>
  <si>
    <t>Основной договор 52 от 19.05.2009 0:00:00</t>
  </si>
  <si>
    <t>Герасимчук О.Д. ПП, маг. "Надія"</t>
  </si>
  <si>
    <t>г.Каменец-Подольский, ул.Вокзальная, д.93</t>
  </si>
  <si>
    <t>Герасимчук Олександр Дмитрович</t>
  </si>
  <si>
    <t>Основной договор 1710.1 от 07.08.2012</t>
  </si>
  <si>
    <t>ХМ-007902</t>
  </si>
  <si>
    <t>Герасімчук Н.М. ПП, лоток</t>
  </si>
  <si>
    <t>р-н Полонский Район, г.Полонное, ул.Полесская (Ринкова площа)</t>
  </si>
  <si>
    <t>Герасімчук Надія Миколаївна</t>
  </si>
  <si>
    <t>Основной договор 3928 от 28.01.2011</t>
  </si>
  <si>
    <t>ХМ-007770</t>
  </si>
  <si>
    <t>(НКЗ) ГЕРРОМ Інвест-Україна ТОВ</t>
  </si>
  <si>
    <t>р-н Деражнянский Район, с.Кальная (0)</t>
  </si>
  <si>
    <t>ТОВ "ГЕРРОМ Інвест-Україна"</t>
  </si>
  <si>
    <t>ГЕРРОМ Інвест-Україна ТОВ</t>
  </si>
  <si>
    <t>ХМ-007308</t>
  </si>
  <si>
    <t>Гєвак Г. ПП, маг. "Продукти"</t>
  </si>
  <si>
    <t>р-н Старосинявский Район, с.Бабино, д.27 (в центрі села)</t>
  </si>
  <si>
    <t>ХМ-008509</t>
  </si>
  <si>
    <t>Гізун А.В. ПП, маг. "Перлина"</t>
  </si>
  <si>
    <t>р-н Славутский Район, с.Великий Скнит, ул.Шевченка, д.11а</t>
  </si>
  <si>
    <t>Гізун Алла Василівна</t>
  </si>
  <si>
    <t>Основной договор 4196 от 12.10.2011</t>
  </si>
  <si>
    <t>ХМ-008510</t>
  </si>
  <si>
    <t>р-н Славутский Район, с.Ровки, ул.Церковная, д.96а</t>
  </si>
  <si>
    <t>ХМ-008411</t>
  </si>
  <si>
    <t>Гізун О.В. ПП, маг. "Хліб"</t>
  </si>
  <si>
    <t>г.Нетишин, ул.Шевченко, д.4/10</t>
  </si>
  <si>
    <t>Гізун Ольга Володимирівна</t>
  </si>
  <si>
    <t>Основной договор 4153 от 23.08.2011</t>
  </si>
  <si>
    <t>ХМ-008555</t>
  </si>
  <si>
    <t>Гіпсовик КП ПАТ</t>
  </si>
  <si>
    <t>Кам'янець-Подільський, вул. Індустріальна, б. 7,</t>
  </si>
  <si>
    <t>КП ПАТ "Гіпсовик"</t>
  </si>
  <si>
    <t>Основной договор 1591.1 от 18.11.2014</t>
  </si>
  <si>
    <t>ХМ-008008</t>
  </si>
  <si>
    <t>Гладишевська Н.М. ПП, маг. "Піраміда"</t>
  </si>
  <si>
    <t>р-н Волочисский Район, г.Волочиск, ул.Короленко, д.1а</t>
  </si>
  <si>
    <t>Гладишевська Наталія Миколаївна</t>
  </si>
  <si>
    <t>Основной договор 3967 от 11.04.2012</t>
  </si>
  <si>
    <t>ХМ-000827</t>
  </si>
  <si>
    <t>Гладишко Є.Й. ПП, маг. "Глорія"</t>
  </si>
  <si>
    <t>г.Славута, ул.Сокола, д.2а</t>
  </si>
  <si>
    <t>Кравчук Валентина Федорівна .</t>
  </si>
  <si>
    <t>Основной договор 5418 от 18.08.2015</t>
  </si>
  <si>
    <t>Кравчук В.Ф. ПП, маг. "Глорія"</t>
  </si>
  <si>
    <t>ХМ-000436</t>
  </si>
  <si>
    <t>Гладун С.М. ПП, маг. "Диканька"</t>
  </si>
  <si>
    <t>р-н Изяславский Район, с.Клубивка, ул.Кирпы, д.75А</t>
  </si>
  <si>
    <t>Гладун Світлана Миколаївна</t>
  </si>
  <si>
    <t>Основной договор 302 от 18.08.2009 0:00:00</t>
  </si>
  <si>
    <t>ХМ-000435</t>
  </si>
  <si>
    <t>Гладун В.А. ПП, маг. "Перлина моря"</t>
  </si>
  <si>
    <t>р-н Изяславский Район, г.Изяслав, пер.Шевченко, д.22/3</t>
  </si>
  <si>
    <t>Гладун С.М. ПП, маг. "Перлина моря"</t>
  </si>
  <si>
    <t>ХМ-006918</t>
  </si>
  <si>
    <t>Глівінський ПП, маг. "Продукти"</t>
  </si>
  <si>
    <t>р-н Полонский Район, г.Полонное (біля автовокзалу)</t>
  </si>
  <si>
    <t>ХМ-007929</t>
  </si>
  <si>
    <t>Глуховська Л.І. ПП, маг. "Лімпопо - 2"</t>
  </si>
  <si>
    <t>г.Хмельницкий, ул.Курчатова, д.107 (вул. Курчатова б. 4/2)</t>
  </si>
  <si>
    <t>Глуховська Людмила Іванівна</t>
  </si>
  <si>
    <t>Основной договор 4015 от 01.04.2011</t>
  </si>
  <si>
    <t>ХМ-000752</t>
  </si>
  <si>
    <t>Глушко В.М. ПП, маг. "Горобина"</t>
  </si>
  <si>
    <t>г.Хмельницкий, ул.Заречанская, д.6/5</t>
  </si>
  <si>
    <t>Глушко Віктор Микитович</t>
  </si>
  <si>
    <t>Основной договор 485 от 28.01.2009 0:00:00</t>
  </si>
  <si>
    <t>ХМ-008470</t>
  </si>
  <si>
    <t>Глушко І.А. ПП, маг. "Україночка"</t>
  </si>
  <si>
    <t>г.Хмельницкий, ул.Владимирская, д.1/2</t>
  </si>
  <si>
    <t>Глушко Інна Анатоліївна</t>
  </si>
  <si>
    <t>Основной договор 4180 от 29.09.2011</t>
  </si>
  <si>
    <t>ХМ-008399</t>
  </si>
  <si>
    <t>Глушко С.В. ПП, маг. "Продукти"</t>
  </si>
  <si>
    <t>р-н Городокский Район, г.Городок, ул.Шевченко, д.39, оф.</t>
  </si>
  <si>
    <t>ХМ-006967</t>
  </si>
  <si>
    <t>Глущак В.Й. ПП, маг. "Продукти"</t>
  </si>
  <si>
    <t>р-н Волочисский Район, г.Волочиск, ул.Независимости, д.92</t>
  </si>
  <si>
    <t>(РЦ) Гнатюк О.П. ПП, маг. "Лідія"</t>
  </si>
  <si>
    <t>ХМ-008617</t>
  </si>
  <si>
    <t>Гноянко С.І. ПП, маг. "Люкс"</t>
  </si>
  <si>
    <t>р-н Старосинявский Район, пгт.Старая Синява, д.16 (біля кафе "Каштан")</t>
  </si>
  <si>
    <t>ХМ-007871</t>
  </si>
  <si>
    <t>Гогіна О.О. ПП, маг. "Крамниця"</t>
  </si>
  <si>
    <t>г.Хмельницкий, ул.Бегмы, д.46</t>
  </si>
  <si>
    <t>Гогіна Олена Олексіївна</t>
  </si>
  <si>
    <t>Основной договор 3918 от 20.01.2011</t>
  </si>
  <si>
    <t>ХМ-008591</t>
  </si>
  <si>
    <t>Новіцька Н.В. ПП, маг. "Магазинчик"</t>
  </si>
  <si>
    <t>р-н Шепетовский Район, пгт.Грицев, пер.Ленина, д.42</t>
  </si>
  <si>
    <t>Новіцька Наталія Володимирівна</t>
  </si>
  <si>
    <t>Основной договор 4965 от 14.11.2013</t>
  </si>
  <si>
    <t>Годна О.В. ПП, маг. "Магазинчик"</t>
  </si>
  <si>
    <t>р-н Хмельницкий Район, с.Копыстин, ул.Пригородняя, д.2</t>
  </si>
  <si>
    <t>Годованюк Ярослава Борисівна</t>
  </si>
  <si>
    <t>Основной договор 3699 от 11.02.2011</t>
  </si>
  <si>
    <t>ХМ-008201</t>
  </si>
  <si>
    <t>Голдасевич Е.В. ПП, маг. "Продукти"</t>
  </si>
  <si>
    <t>р-н Волочисский Район, с.Писаревка, ул.Первомайская, д.45</t>
  </si>
  <si>
    <t>Голдасевич Валерій Едуардович</t>
  </si>
  <si>
    <t>Основной договор 4827 от 29.05.2013</t>
  </si>
  <si>
    <t>р-н Волочисский Район, с.Зеленая (клуб)</t>
  </si>
  <si>
    <t>ХМ-000062</t>
  </si>
  <si>
    <t>Головатюк Г.В. ПП, к-к</t>
  </si>
  <si>
    <t>Головатюк Григорій Володимирович</t>
  </si>
  <si>
    <t>Основной договор 48 от 24.07.2009 0:00:00</t>
  </si>
  <si>
    <t>ХМ-007124</t>
  </si>
  <si>
    <t>Голотюк Н.І. ПП, маг. "Продукти"</t>
  </si>
  <si>
    <t>р-н Славутский Район, с.Горица, д.15 (Центральная)</t>
  </si>
  <si>
    <t>Голотюк Ніна Іванівна</t>
  </si>
  <si>
    <t>Основной договор 4435 от 10.04.2012</t>
  </si>
  <si>
    <t>Голотюк В.П. ПП, маг. "Продукти"</t>
  </si>
  <si>
    <t>ХМ-007129</t>
  </si>
  <si>
    <t>Голуб Т.М. ПП, маг. "Продукти"</t>
  </si>
  <si>
    <t>р-н Шепетовский Район, с.Судилков, ул.Кошевого Олега, д.3а</t>
  </si>
  <si>
    <t>ХМ-008068</t>
  </si>
  <si>
    <t>Гонтар В.П. ПП, маг. "Троянда"</t>
  </si>
  <si>
    <t>р-н Виньковецкий Район, пгт.Виньковцы, ул.Октябрьская, д.16/1</t>
  </si>
  <si>
    <t>ХМ-007941</t>
  </si>
  <si>
    <t>Гончар В.Б. ПП, маг. "Гном"</t>
  </si>
  <si>
    <t>г.Хмельницкий, ул.Курчатова, д.107 (вул. Тернопільська б. 16)</t>
  </si>
  <si>
    <t>Хмельницький, вул. Тернопільська, б. 16,</t>
  </si>
  <si>
    <t>Гончар Валерій Борисович</t>
  </si>
  <si>
    <t>Основной договор 647 от 02.02.2011</t>
  </si>
  <si>
    <t>ХМ-010138</t>
  </si>
  <si>
    <t>Гончар В.Б. ПП, маг. "Матроскин"</t>
  </si>
  <si>
    <t>г.Хмельницкий, ул.Курчатова, д.107 (вул. Чорновола б. 23)</t>
  </si>
  <si>
    <t>Ратекс ТОВ, маг. "Матроскин"</t>
  </si>
  <si>
    <t>ХМ-007943</t>
  </si>
  <si>
    <t>ХМ-007949</t>
  </si>
  <si>
    <t>Гончар В.О. ПП, к-к</t>
  </si>
  <si>
    <t>г.Хмельницкий, ул.Курчатова, д.107 (вул. І.Франка б. 49)</t>
  </si>
  <si>
    <t>Гончар Валентина Олексіївна</t>
  </si>
  <si>
    <t>Основной договор 3939 от 02.02.2011</t>
  </si>
  <si>
    <t>ХМ-007948</t>
  </si>
  <si>
    <t>г.Хмельницкий, ул.Курчатова, д.107 (вул. Рибалко)</t>
  </si>
  <si>
    <t>ХМ-010139</t>
  </si>
  <si>
    <t>Гончар В.О. ПП, к-к "Кай і Герда"</t>
  </si>
  <si>
    <t>г.Хмельницкий, ул.Курчатова, д.107 (вул. Проскурівського підпілля б. 209)</t>
  </si>
  <si>
    <t>Ратекс ТОВ, к-к "Кай і Герда"</t>
  </si>
  <si>
    <t>ХМ-007950</t>
  </si>
  <si>
    <t>ХМ-010142</t>
  </si>
  <si>
    <t>Гушир К.В. ПП, к-к "Тотоша"</t>
  </si>
  <si>
    <t>г.Хмельницкий, ул.Курчатова, д.107 (вул. Купріна б. 1)</t>
  </si>
  <si>
    <t>Ратекс ТОВ, к-к "Тотоша"</t>
  </si>
  <si>
    <t>ХМ-007934</t>
  </si>
  <si>
    <t>Гушир Катерина Валеріївна</t>
  </si>
  <si>
    <t>Основной договор 3935 от 01.11.2013</t>
  </si>
  <si>
    <t>ХМ-010143</t>
  </si>
  <si>
    <t>Гушир К.В. ПП, маг. "Чебурашка"</t>
  </si>
  <si>
    <t>г.Хмельницкий, ул.Курчатова, д.107 (вул. Пр-т Миру)</t>
  </si>
  <si>
    <t>Ратекс ТОВ, маг. "Чебурашка"</t>
  </si>
  <si>
    <t>ХМ-007935</t>
  </si>
  <si>
    <t>ХМ-008490</t>
  </si>
  <si>
    <t>Гончар С.А. ПП, к-к</t>
  </si>
  <si>
    <t>ХМ-007966</t>
  </si>
  <si>
    <t>Гончар Світлана Борисвіна</t>
  </si>
  <si>
    <t>Основной договор 3947 от 02.02.2011</t>
  </si>
  <si>
    <t>ХМ-000197</t>
  </si>
  <si>
    <t>Гончарук В.Г. ПП, к-к</t>
  </si>
  <si>
    <t>р-н Теофипольский Район, пгт.Теофиполь, ул.Октябрьская, д.8</t>
  </si>
  <si>
    <t>Гончарук Валентина Григорівна</t>
  </si>
  <si>
    <t>Основной договор 148 от 05.02.2009 0:00:00</t>
  </si>
  <si>
    <t>ХМ-006860</t>
  </si>
  <si>
    <t>Гончарук ПП, к-к</t>
  </si>
  <si>
    <t>г.Хмельницкий, шоссе Львовское (ринок "Тіса")</t>
  </si>
  <si>
    <t>ХМ-008433</t>
  </si>
  <si>
    <t>Гордійчук О.М. ПП, школа №6</t>
  </si>
  <si>
    <t>г.Шепетовка, ул.Маркса Карла, д.92</t>
  </si>
  <si>
    <t>р-н Каменец-Подольский Район, с.Збруч, ул.Украинки Леси, д.11а</t>
  </si>
  <si>
    <t>Гордійчук Тетяна Вікторівна</t>
  </si>
  <si>
    <t>Основной договор 1476.1 от 01.02.2011</t>
  </si>
  <si>
    <t>ХМ-006879</t>
  </si>
  <si>
    <t>Горик ПП, маг. "Продукти"</t>
  </si>
  <si>
    <t>р-н Деражнянский Район, г.Деражня, ул.Украинки Леси, д.5</t>
  </si>
  <si>
    <t>ХМ-008420</t>
  </si>
  <si>
    <t>Городельська О.М. ПП, маг. "Берегиня"</t>
  </si>
  <si>
    <t>г.Староконстантинов, ул.Тельмана, д.8</t>
  </si>
  <si>
    <t>Городельська Ольга Миколаївна</t>
  </si>
  <si>
    <t>Основной договор 846 от 19.01.2009 0:00:00</t>
  </si>
  <si>
    <t>ХМ-007278</t>
  </si>
  <si>
    <t>Городельська О.М. ПП, маг. "Продукти"</t>
  </si>
  <si>
    <t>р-н Староконстантиновский Район, с.Иршики, ул.Центральная, д.1</t>
  </si>
  <si>
    <t>ХМ-007279</t>
  </si>
  <si>
    <t>р-н Староконстантиновский Район, с.Хижники, ул.Центральная, д.1</t>
  </si>
  <si>
    <t>ХМ-007779</t>
  </si>
  <si>
    <t>(НКЗ) Городоцька районна організація профспілки працівників культури</t>
  </si>
  <si>
    <t>р-н Городокский Район, г.Городок, ул.Грушевского (-)</t>
  </si>
  <si>
    <t>Городоцька районна організація профспілки працівників культури</t>
  </si>
  <si>
    <t>ХМ-007458</t>
  </si>
  <si>
    <t>(КООП) Городоцьке РайСТ, маг. "Продукти"</t>
  </si>
  <si>
    <t>р-н Городокский Район, с.Балакиры (0)</t>
  </si>
  <si>
    <t>Городоцьке РайСТ, маг. "Продукти"</t>
  </si>
  <si>
    <t>ХМ-007658</t>
  </si>
  <si>
    <t>(НКЗ) Городоцький комбінат громадського харчування ПСК</t>
  </si>
  <si>
    <t>р-н Городокский Район, г.Городок, ул.Грушевского, д.80</t>
  </si>
  <si>
    <t>Городоцький комбінат громадського харчування ПСК</t>
  </si>
  <si>
    <t>ХМ-000469</t>
  </si>
  <si>
    <t>Горський В.А. ПП, склад</t>
  </si>
  <si>
    <t>г.Хмельницкий, ул.Строителей, д.6/1</t>
  </si>
  <si>
    <t>Горський Віталій Антонович</t>
  </si>
  <si>
    <t>Основной договор 327 от 20.03.2009 0:00:00</t>
  </si>
  <si>
    <t>ХМ-007457</t>
  </si>
  <si>
    <t>Гостюмінський В.В. ПП, маг.-бар "Троянда"</t>
  </si>
  <si>
    <t>ХМ-008778</t>
  </si>
  <si>
    <t>г.Хмельницкий, пер.Куприна, д.54А</t>
  </si>
  <si>
    <t>ХМ-006850</t>
  </si>
  <si>
    <t>Грабар ПП, маг. "Славутич"</t>
  </si>
  <si>
    <t>р-н Летичевский Район, пгт.Летичев (ул. Щедрова)</t>
  </si>
  <si>
    <t>ХМ-008488</t>
  </si>
  <si>
    <t>Грабарчук Д.М. ПП, маг. "Олександра"</t>
  </si>
  <si>
    <t>р-н Красиловский Район, с.Чернелевка, ул.Мыхайлюка, д.4</t>
  </si>
  <si>
    <t>ХМ-008767</t>
  </si>
  <si>
    <t>(НКЗ) Гранд Мотор ТОВ</t>
  </si>
  <si>
    <t>г.Хмельницкий, ул.Винницкая, д.1/1</t>
  </si>
  <si>
    <t>ТОВ "Гранд Мотор"</t>
  </si>
  <si>
    <t>Основной договор 5285 от 16.12.2014</t>
  </si>
  <si>
    <t>Гранд Мотор ТОВ</t>
  </si>
  <si>
    <t>Гранчак.ПП, маг "Продукти"</t>
  </si>
  <si>
    <t>ХМ-000283</t>
  </si>
  <si>
    <t>р-н Городокский Район, пгт.Сатанов, пл.Базарная, д. (площадь)</t>
  </si>
  <si>
    <t>ХМ-008497</t>
  </si>
  <si>
    <t>Грач С.В. ПП, маг. "Продукти"</t>
  </si>
  <si>
    <t>г.Хмельницкий, ул.Майборского, д.1</t>
  </si>
  <si>
    <t>Грач Світлана Віталіївна</t>
  </si>
  <si>
    <t>Основной договор 4633 от 30.10.2012</t>
  </si>
  <si>
    <t>ХМ-007298</t>
  </si>
  <si>
    <t>Грек О. ПП, к-к 58</t>
  </si>
  <si>
    <t>г.Хмельницкий, ул.Соборная, д.11 (к-к 58)</t>
  </si>
  <si>
    <t>ХМ-004318</t>
  </si>
  <si>
    <t>Григорєва  ПП, піцерія "Батіскаф"</t>
  </si>
  <si>
    <t>г.Славута, ул.Соборности, д.24</t>
  </si>
  <si>
    <t>ХМ-008030</t>
  </si>
  <si>
    <t>Григорчук І.В. ПП, кафе "2000"</t>
  </si>
  <si>
    <t>р-н Теофипольский Район, пгт.Теофиполь (напротив Вавитала)</t>
  </si>
  <si>
    <t>ХМ-008175</t>
  </si>
  <si>
    <t>(НКЗ) Гриник А.М. ПП, маг. - склад</t>
  </si>
  <si>
    <t>г.Староконстантинов, ул.Наливайко, д.23</t>
  </si>
  <si>
    <t>Гриник Артем Миколайович</t>
  </si>
  <si>
    <t>Основной договор 4650 от 09.11.2012</t>
  </si>
  <si>
    <t>Гриник А.М. ПП, маг. - склад</t>
  </si>
  <si>
    <t>ХМ-007130</t>
  </si>
  <si>
    <t>Гринник М.М. ПП, маг. "Ірен"</t>
  </si>
  <si>
    <t>ХМ-007424</t>
  </si>
  <si>
    <t>Гринчишин Р.Г. ПП, кафе-бар "Забава"</t>
  </si>
  <si>
    <t>р-н Теофипольский Район, пгт.Теофиполь (автостанція)</t>
  </si>
  <si>
    <t>ХМ-007423</t>
  </si>
  <si>
    <t>Гринчишин ПП, маг. "Людмила"</t>
  </si>
  <si>
    <t>Гринчишин Руслан Григорович</t>
  </si>
  <si>
    <t>Основной договор 4081 от 22.06.2011</t>
  </si>
  <si>
    <t>г.Каменец-Подольский, ул.Тимирязева, д.93</t>
  </si>
  <si>
    <t>ХМ-000618</t>
  </si>
  <si>
    <t>Грищук Т.В. ПП, маг. "Колос" №3</t>
  </si>
  <si>
    <t>г.Шепетовка, пер.Подольский, д.2</t>
  </si>
  <si>
    <t>Грищук Тетяна Валентинівна</t>
  </si>
  <si>
    <t>Основной договор 420 от 10.06.2009 0:00:00</t>
  </si>
  <si>
    <t>ХМ-008196</t>
  </si>
  <si>
    <t>Груба Н.В. ПП, лоток №67</t>
  </si>
  <si>
    <t>Груба Наталія Вікторівна</t>
  </si>
  <si>
    <t>Основной договор 4075 от 08.06.2011</t>
  </si>
  <si>
    <t>ХМ-008612</t>
  </si>
  <si>
    <t>Грубий В.В. ПП, контейнер №89</t>
  </si>
  <si>
    <t>ХМ-008246</t>
  </si>
  <si>
    <t>Грушецька І.А. ПП, маг. "Вітрець"</t>
  </si>
  <si>
    <t>г.Староконстантинов, ул.Королева, д.20</t>
  </si>
  <si>
    <t>ХМ-003095</t>
  </si>
  <si>
    <t>Грушецький Б.А. ПП, маг. "Авангард"</t>
  </si>
  <si>
    <t>Грушецький Богдан Августинович</t>
  </si>
  <si>
    <t>Основной договор 1995 от 16.02.2009 0:00:00</t>
  </si>
  <si>
    <t>ХМ-002354</t>
  </si>
  <si>
    <t>Губінет ПП, маг."У Романа"</t>
  </si>
  <si>
    <t>р-н Городокский Район, с.Чорныводы, ул.Школьная, д.1</t>
  </si>
  <si>
    <t>Габінет ПП, маг."У Романа"</t>
  </si>
  <si>
    <t>ХМ-006865</t>
  </si>
  <si>
    <t>Гудик Л.М. ПП, маг. "Люкс"</t>
  </si>
  <si>
    <t>р-н Хмельницкий Район, пгт.Черный Остров, шоссе Антоновское, д.4б</t>
  </si>
  <si>
    <t>Гудик Людмила Миколаївна</t>
  </si>
  <si>
    <t>Основной договор 4895 от 22.08.2013</t>
  </si>
  <si>
    <t>Гудик ПП, маг. "Продукти"</t>
  </si>
  <si>
    <t>ХМ-007213</t>
  </si>
  <si>
    <t>Гудима Л.В. ПП, маг. "Версаль"</t>
  </si>
  <si>
    <t>Шепетівка, вул. Проспект Миру,</t>
  </si>
  <si>
    <t>Гудима Н.М. ПП, маг. "Продукти"</t>
  </si>
  <si>
    <t>ХМ-007624</t>
  </si>
  <si>
    <t>р-н Ярмолинецкий Район, с.Москалевка, ул.Центральная, д.6</t>
  </si>
  <si>
    <t>Гудима Наталя Миколаївна</t>
  </si>
  <si>
    <t>Основной договор 3876 от 26.11.2010</t>
  </si>
  <si>
    <t>ХМ-007893</t>
  </si>
  <si>
    <t>Гудована Г.Л. ПП, маг. "Вікторія"</t>
  </si>
  <si>
    <t>р-н Деражнянский Район, с.Подолянское, ул.Казацкая, д.23</t>
  </si>
  <si>
    <t>ХМ-007452</t>
  </si>
  <si>
    <t>Гузь С.Л. ПП, к-к</t>
  </si>
  <si>
    <t>г.Хмельницкий, ул.Геологов (ринок ТОВ "Бартер-Сервіс", новий ряд)</t>
  </si>
  <si>
    <t>ХМ-000248</t>
  </si>
  <si>
    <t>Даринка ПП, маг. "Крамниця"</t>
  </si>
  <si>
    <t>г.Хмельницкий, ул.Театральная, д.1</t>
  </si>
  <si>
    <t>ПП "Даринка"</t>
  </si>
  <si>
    <t>Основной договор 5407 от 15.07.2015</t>
  </si>
  <si>
    <t>Гула А.Л. ПП, маг. "Крамниця"</t>
  </si>
  <si>
    <t>р-н Дунаевецкий Район, г.Дунаевцы, ул.Фрунзе, д.28</t>
  </si>
  <si>
    <t>Гулієва Аліна Мубаригівна</t>
  </si>
  <si>
    <t>Основной договор 1583.1 от 13.10.2011</t>
  </si>
  <si>
    <t>р-н Дунаевецкий Район, с.Маков, ул.Рабочая, д.30</t>
  </si>
  <si>
    <t>Гуліцька Інна Леонідівна</t>
  </si>
  <si>
    <t>Основной договор 1413.1 від 14.10.2010 р.</t>
  </si>
  <si>
    <t>ХМ-007312</t>
  </si>
  <si>
    <t>Гуменний Б.В. ПП, кафе</t>
  </si>
  <si>
    <t>г.Хмельницкий, просп Мира, д.102</t>
  </si>
  <si>
    <t>Гуменний Борис Володимирович</t>
  </si>
  <si>
    <t>Основной договор 3994 от 14.03.2011</t>
  </si>
  <si>
    <t>ХМ-007823</t>
  </si>
  <si>
    <t>Гуменчук С.М. ПП, маг. "Продукти"</t>
  </si>
  <si>
    <t>г.Хмельницкий, ул.Курчатова, д.90</t>
  </si>
  <si>
    <t>Гуменчук Сергій Миколайович</t>
  </si>
  <si>
    <t>Основной договор 3906 от 22.12.2010</t>
  </si>
  <si>
    <t>ХМ-000790</t>
  </si>
  <si>
    <t>Гуменюк М.П.ПП,к-к№56</t>
  </si>
  <si>
    <t>Гуменюк Марія Павлівна</t>
  </si>
  <si>
    <t>Основной договор 512 от 13.04.2009 0:00:00</t>
  </si>
  <si>
    <t>ХМ-001837</t>
  </si>
  <si>
    <t>Гуменюк Н.В. ПП, маг. "Тетянка"</t>
  </si>
  <si>
    <t>ХМ-007150</t>
  </si>
  <si>
    <t>Гуменюк О.В. ПП, маг.</t>
  </si>
  <si>
    <t>р-н Шепетовский Район, с.Кургановка, ул.Ленина, д.8</t>
  </si>
  <si>
    <t>Гуменюк Ольга Вікторівна</t>
  </si>
  <si>
    <t>Основной договор 3793 від 12.08.2010 р.</t>
  </si>
  <si>
    <t>ХМ-006876</t>
  </si>
  <si>
    <t>Гуменюк ПП, маг. "Добробут"</t>
  </si>
  <si>
    <t>г.Староконстантинов, ул.Франко Ивана, д.39</t>
  </si>
  <si>
    <t>ХМ-008713</t>
  </si>
  <si>
    <t>Гундар О.В. ПП, маг. "Любава"</t>
  </si>
  <si>
    <t>г.Славута, ул.Кузовкова, д.24а</t>
  </si>
  <si>
    <t>ХМ-008717</t>
  </si>
  <si>
    <t>Левчук С.В. ПП, маг. "Перехрестя"</t>
  </si>
  <si>
    <t>г.Славута, ул.Привокзальная, д.31а (за вокзалом)</t>
  </si>
  <si>
    <t>Левчук Світлана Василівна</t>
  </si>
  <si>
    <t>Основной договор 4716 от 28.01.2013</t>
  </si>
  <si>
    <t>ХМ-007199</t>
  </si>
  <si>
    <t>Гурбан І.А. ПП, маг. "Шанхай"</t>
  </si>
  <si>
    <t>г.Шепетовка, ул.Куйбышева, д.1</t>
  </si>
  <si>
    <t>ХМ-007774</t>
  </si>
  <si>
    <t>Гурський П.А. ПП, маг. "Продукти"</t>
  </si>
  <si>
    <t>р-н Шепетовский Район, с.Устьяновка, ул.Советская, д.1</t>
  </si>
  <si>
    <t>Гурський Петро Анатолійович</t>
  </si>
  <si>
    <t>Основной договор 4067 от 03.06.2011</t>
  </si>
  <si>
    <t>ХМ-008236</t>
  </si>
  <si>
    <t>р-н Шепетовский Район, с.Рожична (центр)</t>
  </si>
  <si>
    <t>ХМ-008237</t>
  </si>
  <si>
    <t>р-н Шепетовский Район, с.Саверцы, д.1 (ул. Вали Котика)</t>
  </si>
  <si>
    <t>ХМ-007731</t>
  </si>
  <si>
    <t>Гусько Т.М. ПП, маг. "Ксена"</t>
  </si>
  <si>
    <t>р-н Деражнянский Район, г.Деражня, пер.Мира, д.33/1</t>
  </si>
  <si>
    <t>Гусько Тетяна Миколаївна</t>
  </si>
  <si>
    <t>Основной договор 3892 от 13.12.2010</t>
  </si>
  <si>
    <t>ХМ-008550</t>
  </si>
  <si>
    <t>Гуцалюк В.М. ПП, кафе "Глорія"</t>
  </si>
  <si>
    <t>г.Шепетовка, ул.Судилковская, д.7а</t>
  </si>
  <si>
    <t>ХМ-002087</t>
  </si>
  <si>
    <t>Гюмюшлю ПП, маг."Тетяна"</t>
  </si>
  <si>
    <t>р-н Деражнянский Район, г.Деражня, пер.Мира, д.191</t>
  </si>
  <si>
    <t>ХМ-007028</t>
  </si>
  <si>
    <t>р-н Теофипольский Район, пгт.Теофиполь (окружная)</t>
  </si>
  <si>
    <t>Давидюк А.А. ПП, маг. "Три дороги"</t>
  </si>
  <si>
    <t>ХМ-000696</t>
  </si>
  <si>
    <t>Давидюк М.Л. ПП, к-к "У Миколи"</t>
  </si>
  <si>
    <t>р-н Полонский Район, пгт.Понинка, ул.Щорса, д.3</t>
  </si>
  <si>
    <t>Давидюк Микола Леонідович</t>
  </si>
  <si>
    <t>Основной договор 474 от 06.07.2009 0:00:00</t>
  </si>
  <si>
    <t>ХМ-006950</t>
  </si>
  <si>
    <t>Давидюк В.І. ПП, маг. "Олеся"</t>
  </si>
  <si>
    <t>р-н Теофипольский Район, с.Коровье, ул.Садовая, д.2а</t>
  </si>
  <si>
    <t>ХМ-000463</t>
  </si>
  <si>
    <t>Данильчук В.В.ПП,маг."Господарочка"</t>
  </si>
  <si>
    <t>р-н Изяславский Район, г.Изяслав, ул.Заславская, д.18</t>
  </si>
  <si>
    <t>Данильчук Валерій Васильович</t>
  </si>
  <si>
    <t>Основной договор 322 от 09.02.2009 0:00:00</t>
  </si>
  <si>
    <t>Данилюк Анжела Василівна</t>
  </si>
  <si>
    <t>Основной договор 1490.1 от 18.02.2011</t>
  </si>
  <si>
    <t>ХМ-007461</t>
  </si>
  <si>
    <t>Дацик О.В. ПП, маг. "Продукти"</t>
  </si>
  <si>
    <t>г.Шепетовка, ул.Маркса Карла, д.31</t>
  </si>
  <si>
    <t>Дацик Олена Володимирівна</t>
  </si>
  <si>
    <t>Основной договор 4473 от 02.04.2014</t>
  </si>
  <si>
    <t>Дацик ПП, маг.</t>
  </si>
  <si>
    <t>ХМ-007521</t>
  </si>
  <si>
    <t>Делян О.О. ПП. маг. "Продукти"</t>
  </si>
  <si>
    <t>р-н Виньковецкий Район, с.Охримовцы, ул.Советская (0)</t>
  </si>
  <si>
    <t>ХМ-008255</t>
  </si>
  <si>
    <t>Дем`янчук В.В. ПП, маг. "Все для дому"</t>
  </si>
  <si>
    <t>р-н Изяславский Район, с.Мякоты, ул.Чулкова, д.7</t>
  </si>
  <si>
    <t>Дем`янчук Віктор Валерійович</t>
  </si>
  <si>
    <t>Основной договор 4072 от 10.06.2011</t>
  </si>
  <si>
    <t>ХМ-010617</t>
  </si>
  <si>
    <t>Дем'янюк Н.І. ПП, маг. "Продукти"</t>
  </si>
  <si>
    <t>р-н Белогорский Район, с.Степановка, ул.Центральная (0)</t>
  </si>
  <si>
    <t>Дем'янюк Наталія Іванівна</t>
  </si>
  <si>
    <t>Основной договор 3278 от 24.02.2015</t>
  </si>
  <si>
    <t>ХМ-007591</t>
  </si>
  <si>
    <t>Дем'янюк Л.І. ПП, к-к</t>
  </si>
  <si>
    <t>ХМ-008702</t>
  </si>
  <si>
    <t>Дем'янюк Н.І. ПП, маг. "Закусочна"</t>
  </si>
  <si>
    <t>р-н Белогорский Район, с.Хорошев, ул.Центральная, д.50</t>
  </si>
  <si>
    <t>ХМ-008183</t>
  </si>
  <si>
    <t>Денесенко Р.І. ПП, маг. "Південний Буг"</t>
  </si>
  <si>
    <t>р-н Старосинявский Район, с.Новая Синявка, ул.Победы, д.12 (в центрі біля церкви)</t>
  </si>
  <si>
    <t>Денесенко Раїса Іванівна</t>
  </si>
  <si>
    <t>Основной договор 4051 от 16.05.2011</t>
  </si>
  <si>
    <t>ХМ-007051</t>
  </si>
  <si>
    <t>Денисюк В.М. ПП, маг. "Каштан"</t>
  </si>
  <si>
    <t>р-н Хмельницкий Район, с.Стуфчинцы, д.13 (в центрі села)</t>
  </si>
  <si>
    <t>ХМ-008803</t>
  </si>
  <si>
    <t>Денисюк К.Ф. ПП, к-к</t>
  </si>
  <si>
    <t>г.Староконстантинов, пер.Орджоникидзе (ринок)</t>
  </si>
  <si>
    <t>р-н Каменец-Подольский Район, с.Оринин, ул.Камьянецкая, д.9</t>
  </si>
  <si>
    <t>Денісова Наталія Євгенівна</t>
  </si>
  <si>
    <t>Основной договор 1437.1 от 30.11.2010</t>
  </si>
  <si>
    <t>г.Хмельницкий, пер.Свободы, д.70</t>
  </si>
  <si>
    <t>ХМ-007662</t>
  </si>
  <si>
    <t>(НКЗ) Деражня РЕМ ПК</t>
  </si>
  <si>
    <t>р-н Деражнянский Район, г.Деражня, пер.Мира, д.130</t>
  </si>
  <si>
    <t>Деражня РЕМ ПК</t>
  </si>
  <si>
    <t>ХМ-007574</t>
  </si>
  <si>
    <t>(НКЗ) Деражнянський молокозавод ПрАТ</t>
  </si>
  <si>
    <t>р-н Деражнянский Район, г.Деражня, ул.Олейника, д.7</t>
  </si>
  <si>
    <t>ПрАТ "Деражнянський молокозавод"</t>
  </si>
  <si>
    <t>Деражнянський молокозавод ПрАТ</t>
  </si>
  <si>
    <t>ХМ-006959</t>
  </si>
  <si>
    <t>Дерев'янчук ПП, маг. "Софія"</t>
  </si>
  <si>
    <t>р-н Летичевский Район, пгт.Меджибож, ул.Октябрьская, д.45</t>
  </si>
  <si>
    <t>ХМ-006965</t>
  </si>
  <si>
    <t>Дерикот Н.М. ПП, маг. "Добродій"</t>
  </si>
  <si>
    <t>г.Староконстантинов, ул.1-го Мая, д.16</t>
  </si>
  <si>
    <t>Дерикот Ніна Михайлівна</t>
  </si>
  <si>
    <t>Основной договор 4488 от 10.05.2012</t>
  </si>
  <si>
    <t>ХМ-006924</t>
  </si>
  <si>
    <t>Деринда ПП, вагончик синій</t>
  </si>
  <si>
    <t>Деражнянський Район, Деражня,</t>
  </si>
  <si>
    <t>ХМ-000610</t>
  </si>
  <si>
    <t>Дерій Г.Д. ПП, маг. "Маяк"</t>
  </si>
  <si>
    <t>г.Шепетовка, ул.Чкалова, д.2</t>
  </si>
  <si>
    <t>Дерій Галина Дмитрівна</t>
  </si>
  <si>
    <t>Основной договор 414 от 22.09.2014</t>
  </si>
  <si>
    <t>ХМ-008809</t>
  </si>
  <si>
    <t>Дехтярук О.Д. ПП, маг "М'ясо-риба"</t>
  </si>
  <si>
    <t>р-н Полонский Район, пгт.Понинка (ринок)</t>
  </si>
  <si>
    <t>Дехтярук Оксана Дмитрівна</t>
  </si>
  <si>
    <t>Основной договор 4283 от 30.01.2012</t>
  </si>
  <si>
    <t>ХМ-008173</t>
  </si>
  <si>
    <t>Дехтярук С.П. ПП, маг. "АВС"</t>
  </si>
  <si>
    <t>р-н Полонский Район, г.Полонное, ул.Украинки Леси, д.103</t>
  </si>
  <si>
    <t>Дехтярук Світлана Петрівна</t>
  </si>
  <si>
    <t>Основной договор 4045 от 12.05.2011</t>
  </si>
  <si>
    <t>ХМ-007702</t>
  </si>
  <si>
    <t>Джус О.М. ПП, вагончик рожевий</t>
  </si>
  <si>
    <t>р-н Теофипольский Район, с.Строки, ул.Ленина, д.8</t>
  </si>
  <si>
    <t>Джус Ольга Миколаївна</t>
  </si>
  <si>
    <t>Основной договор 3890 от 09.12.2010</t>
  </si>
  <si>
    <t>р-н Старосинявский Район, пгт.Старая Синява, ул.Коцюбинского, д.34</t>
  </si>
  <si>
    <t>Дзюба Алла Леонідівна</t>
  </si>
  <si>
    <t>Основной договор 3920 от 26.01.2011</t>
  </si>
  <si>
    <t>ХМ-000607</t>
  </si>
  <si>
    <t>Дзюба І.В. ПП,  к-к №20</t>
  </si>
  <si>
    <t>г.Хмельницкий, шоссе Львовское (р-к "Поділля")</t>
  </si>
  <si>
    <t>Дзюба Ірина Володимирівна</t>
  </si>
  <si>
    <t>Основной договор 475 от 24.11.2009 0:00:00</t>
  </si>
  <si>
    <t>ХМ-000697</t>
  </si>
  <si>
    <t>Дзюба І.В. ПП, к-к №23</t>
  </si>
  <si>
    <t>г.Хмельницкий, шоссе Львовское (реч.р-к "Поділля")</t>
  </si>
  <si>
    <t>ХМ-000662</t>
  </si>
  <si>
    <t>Дзюбак Н.А. ПП,  к-к №2</t>
  </si>
  <si>
    <t>г.Хмельницкий, ул.Соборная, д.11 (ТЦ "ЛМ")</t>
  </si>
  <si>
    <t>ХМ-007264</t>
  </si>
  <si>
    <t>Дзюм О.І. ПП, маг. "Добробут"</t>
  </si>
  <si>
    <t>р-н Староконстантиновский Район, с.Великий Чернятин, ул.Замковая, д.1</t>
  </si>
  <si>
    <t>Дзюм Оксана Іванівна</t>
  </si>
  <si>
    <t>Основной договор 4375 от 23.03.2012</t>
  </si>
  <si>
    <t>ХМ-007241</t>
  </si>
  <si>
    <t>Дикун І.С. ПП, маг. "У Віталія"</t>
  </si>
  <si>
    <t>р-н Хмельницкий Район, с.Олешин, ул.Центральная, д.1</t>
  </si>
  <si>
    <t>ХМ-007347</t>
  </si>
  <si>
    <t>Дикун І.С. ПП, маг. "Фаворит"</t>
  </si>
  <si>
    <t>Дикун Інна Сергіївна</t>
  </si>
  <si>
    <t>Основной договор 2769 от 20.05.2009 0:00:00</t>
  </si>
  <si>
    <t>р-н Белогорский Район, с.Великие Калетинцы, ул.Комсомольская, д.57/1</t>
  </si>
  <si>
    <t>ХМ-007171</t>
  </si>
  <si>
    <t>Димніч Т.Р. ПП, маг. "Діана"</t>
  </si>
  <si>
    <t>р-н Полонский Район, с.Новоселица, ул.Калинина, д.17</t>
  </si>
  <si>
    <t>Димніч Тетяна Росчиславівна</t>
  </si>
  <si>
    <t>Основной договор 4285 от 06.02.2012</t>
  </si>
  <si>
    <t>ХМ-000394</t>
  </si>
  <si>
    <t>Шевчук О.П. ПП, маг."Ліберті"</t>
  </si>
  <si>
    <t>р-н Теофипольский Район, пгт.Теофиполь, пер.Садовый, д.10</t>
  </si>
  <si>
    <t>Шевчук Ольга Петрівна</t>
  </si>
  <si>
    <t>Основной договор 4571 от 08.08.2012</t>
  </si>
  <si>
    <t>ХМ-008503</t>
  </si>
  <si>
    <t>Дишльовський П.Ф. ПП, к-к "Наша ряба"</t>
  </si>
  <si>
    <t>ХМ-007775</t>
  </si>
  <si>
    <t>Дідов О.М. ПП, маг. "Мамин хліб"</t>
  </si>
  <si>
    <t>р-н Деражнянский Район, г.Деражня, пер.Мира (-)</t>
  </si>
  <si>
    <t>р-н Каменец-Подольский Район, с.Княгинин, д.14 (Терешкової)</t>
  </si>
  <si>
    <t>Дмитришина Світлана Василівна</t>
  </si>
  <si>
    <t>Основной договор 1544.1 от 30.06.2011</t>
  </si>
  <si>
    <t>ХМ-008337</t>
  </si>
  <si>
    <t>Дмітрієва І.В. ПП, маг. "Слобожанка"</t>
  </si>
  <si>
    <t>р-н Новоушицкий Район, с.Струга, ул.Ленина, д.58</t>
  </si>
  <si>
    <t>Дмітрієва Ілона Володимирівна</t>
  </si>
  <si>
    <t>Основной договор 1555.1 от 23.08.2013</t>
  </si>
  <si>
    <t>ХМ-008570</t>
  </si>
  <si>
    <t>(КООП) КП "Добробут" Дунаєвецької селищної ради</t>
  </si>
  <si>
    <t>р-н Дунаевецкий Район, пгт.Дунаевцы, ул.Чорновола, д.19</t>
  </si>
  <si>
    <t>КП "Добробут" Дунаєвецької селищної ради</t>
  </si>
  <si>
    <t>Основной договор 1623.1 от 27.11.2014</t>
  </si>
  <si>
    <t>ХМ-007782</t>
  </si>
  <si>
    <t>(КООП) добробут стов</t>
  </si>
  <si>
    <t>р-н Шепетовский Район, с.Хролин, ул.Ватутина (-)</t>
  </si>
  <si>
    <t>Добробут СТОВ</t>
  </si>
  <si>
    <t>ХМ-007761</t>
  </si>
  <si>
    <t>Лісоводський А.П. ПП, к-к "Вкусняшка"</t>
  </si>
  <si>
    <t>г.Хмельницкий, ул.Мирного Панаса (р-к "Фортуна")</t>
  </si>
  <si>
    <t>Добров А.А. ПП, к-к</t>
  </si>
  <si>
    <t>ХМ-007366</t>
  </si>
  <si>
    <t>Довбня Н.В. ПП, маг. "Гостинна хата"</t>
  </si>
  <si>
    <t>г.Староконстантинов, пер.Орджоникидзе, д.48</t>
  </si>
  <si>
    <t>ХМ-000585</t>
  </si>
  <si>
    <t>Довга Л.Л. ПП, маг. "Продукти"</t>
  </si>
  <si>
    <t>р-н Волочисский Район, с.Корыстова, ул.24-го Партсъезда, д.24</t>
  </si>
  <si>
    <t>Довга Лариса Леонідівна</t>
  </si>
  <si>
    <t>Основной договор 400 от 25.03.2009 0:00:00</t>
  </si>
  <si>
    <t>ХМ-004754</t>
  </si>
  <si>
    <t>Довгалюк Н.І. ПП, маг."Віст"</t>
  </si>
  <si>
    <t>р-н Летичевский Район, пгт.Летичев, д.1а</t>
  </si>
  <si>
    <t>Довгалюк Наталія Іванівна</t>
  </si>
  <si>
    <t>Основной договор 2747 от 02.04.2009 0:00:00</t>
  </si>
  <si>
    <t>Довгалюк ПП,маг "Смак"</t>
  </si>
  <si>
    <t>ХМ-000849</t>
  </si>
  <si>
    <t>г.Шепетовка, ул.Стуса, д.2а</t>
  </si>
  <si>
    <t>р-н Дунаевецкий Район, с.Залесцы, ул.Островского Николая, д.11</t>
  </si>
  <si>
    <t>Довгань Петро Дмитрович</t>
  </si>
  <si>
    <t>Основной договор 1390.1 від 30.08.2010 р.</t>
  </si>
  <si>
    <t>ХМ-007818</t>
  </si>
  <si>
    <t>Долинна С.М. ПП, маг. "Хіт-продукт"</t>
  </si>
  <si>
    <t>р-н Красиловский Район, с.Чепелевка (Набережная, около озера)</t>
  </si>
  <si>
    <t>Долинна Світлана Миколаївна</t>
  </si>
  <si>
    <t>Основной договор 3888 от 09.12.2010</t>
  </si>
  <si>
    <t>ХМ-000620</t>
  </si>
  <si>
    <t>Дорощук К.В. ПП, маг. "Елегант"</t>
  </si>
  <si>
    <t>г.Шепетовка, ул.Маркса Карла, д.75</t>
  </si>
  <si>
    <t>г.Шепетовка, ул.Маркса Карла, д.60а</t>
  </si>
  <si>
    <t>ХМ-008753</t>
  </si>
  <si>
    <t>(НКЗ) Дошкільний навчальний заклад №5 "Казка"</t>
  </si>
  <si>
    <t>г.Шепетовка, ул.Судилковская, д.47а</t>
  </si>
  <si>
    <t>Дошкільний навчальний заклад №5 "Казка"</t>
  </si>
  <si>
    <t>р-н Красиловский Район, с.Радостное (біля пам’ятника)</t>
  </si>
  <si>
    <t>Драгочинська Віра Миколаївна</t>
  </si>
  <si>
    <t>Основной договор 4176 от 23.09.2011</t>
  </si>
  <si>
    <t>ХМ-007549</t>
  </si>
  <si>
    <t>Драчук В.М. ПП, маг. "Оріон"</t>
  </si>
  <si>
    <t>г.Нетишин, ул.Высоцкого, д.4</t>
  </si>
  <si>
    <t>Драчук Валентина Миколаївна</t>
  </si>
  <si>
    <t>Основной договор 3859 от 29.10.2010</t>
  </si>
  <si>
    <t>ХМ-008160</t>
  </si>
  <si>
    <t>Драчук В.М. ПП, маг. "Фенікс"</t>
  </si>
  <si>
    <t>г.Нетишин, ул.Варшавская, д.17</t>
  </si>
  <si>
    <t>ХМ-004622</t>
  </si>
  <si>
    <t>Дрегало Ю.Є. ПП, маг. "Гастроном"</t>
  </si>
  <si>
    <t>р-н Полонский Район, г.Полонное, ул.Украинки Леси, д.166</t>
  </si>
  <si>
    <t>Дрегало Юрій Євгенович</t>
  </si>
  <si>
    <t>Основной договор 2686 от 09.02.2009 0:00:00</t>
  </si>
  <si>
    <t>Дрегало Ю.Є. ПП, маг. "Дюна"</t>
  </si>
  <si>
    <t>ХМ-007068</t>
  </si>
  <si>
    <t>р-н Волочисский Район, с.Корыстова, ул.Независимости, д.29</t>
  </si>
  <si>
    <t>Дрогомерецький Ростислав Анатолійович</t>
  </si>
  <si>
    <t>Основной договор 3764 от 15.07.2010 р.</t>
  </si>
  <si>
    <t>ХМ-000040</t>
  </si>
  <si>
    <t>Дроздовський В.О. ПП, маг. "Віталій"</t>
  </si>
  <si>
    <t>р-н Старосинявский Район, с.Заставцы, д.20 (в центрі села)</t>
  </si>
  <si>
    <t>Дроздовський Віталій Олександрович</t>
  </si>
  <si>
    <t>Основной договор 5051 от 18.02.2014</t>
  </si>
  <si>
    <t>ХМ-000041</t>
  </si>
  <si>
    <t>Дроздовський В.О. ПП, маг. "Наташа"</t>
  </si>
  <si>
    <t>р-н Старосинявский Район, пгт.Старая Синява, ул.Грушевского, д.16а (синій вагончик)</t>
  </si>
  <si>
    <t>ХМ-007466</t>
  </si>
  <si>
    <t>Дубик Н.І. ПП, к-к №66</t>
  </si>
  <si>
    <t>г.Хмельницкий, ул.Куприна (ринок дубово)</t>
  </si>
  <si>
    <t>ХМ-007047</t>
  </si>
  <si>
    <t>Дубина Л.А. ПП, маг. "Ярик"</t>
  </si>
  <si>
    <t>р-н Старосинявский Район, пгт.Старая Синява, ул.Грушевского, д.87а (зелений вагончик)</t>
  </si>
  <si>
    <t>Дубина Любов Анатоліївна</t>
  </si>
  <si>
    <t>Основной договор 4379 от 26.03.2012</t>
  </si>
  <si>
    <t>ХМ-008424</t>
  </si>
  <si>
    <t>Дубровіна О.О. ПП, мінімаркет "Єва"</t>
  </si>
  <si>
    <t>р-н Хмельницкий Район, с.Копыстин, ул.Ленина, д.94 (в центрі біля сільскої ради)</t>
  </si>
  <si>
    <t>Дубровіна Олена Олександрівна</t>
  </si>
  <si>
    <t>Основной договор 4156 от 02.09.2011</t>
  </si>
  <si>
    <t>ХМ-007555</t>
  </si>
  <si>
    <t>(Сез ТРТ) Дударовська Н.І. ПП, склад</t>
  </si>
  <si>
    <t>Дударовська Наталія Іванівна</t>
  </si>
  <si>
    <t>Основной договор 3861 от 15.11.2010</t>
  </si>
  <si>
    <t>Дударовська Н.І. ПП, склад</t>
  </si>
  <si>
    <t>ХМ-008223</t>
  </si>
  <si>
    <t>Дудка Н.І. ПП, маг. "Продукти"</t>
  </si>
  <si>
    <t>р-н Изяславский Район, с.Рипки, ул.Колхозная, д.5</t>
  </si>
  <si>
    <t>Дудка Надія Іванівна</t>
  </si>
  <si>
    <t>Основной договор 4065 от 26.05.2011</t>
  </si>
  <si>
    <t>Соломко З.Б. ПП, маг. "Вулик"</t>
  </si>
  <si>
    <t>г.Каменец-Подольский, ул.Фрунзе, д.13а</t>
  </si>
  <si>
    <t>Соломко Зоряна Богданівна</t>
  </si>
  <si>
    <t>Основной договор 1919.1 от 07.10.2014</t>
  </si>
  <si>
    <t>ХМ-007518</t>
  </si>
  <si>
    <t>Дуднік В.І. ПП, маг. "Продукти"</t>
  </si>
  <si>
    <t>р-н Виньковецкий Район, с.Адамовка, ул.Ленина, д.32</t>
  </si>
  <si>
    <t>Дуднік Віктор Іванович</t>
  </si>
  <si>
    <t>Основной договор 3872 от 22.11.2010</t>
  </si>
  <si>
    <t>ХМ-001020</t>
  </si>
  <si>
    <t>Дуднік С.В. ПП, к-к №113</t>
  </si>
  <si>
    <t>г.Хмельницкий, ул.Свободы (ост. ЦУМ)</t>
  </si>
  <si>
    <t>Дуднік Світлана Василівна</t>
  </si>
  <si>
    <t>Основной договор 730 от 03.06.2009 0:00:00</t>
  </si>
  <si>
    <t>ХМ-007844</t>
  </si>
  <si>
    <t>Дука І.А. ПП, маг. "Дукат"</t>
  </si>
  <si>
    <t>р-н Волочисский Район, г.Волочиск, ул.Уральских Танкистов, д.36</t>
  </si>
  <si>
    <t>Дука Ірина Анатоліївна</t>
  </si>
  <si>
    <t>Основной договор 4150 от 22.08.2011</t>
  </si>
  <si>
    <t>ХМ-007763</t>
  </si>
  <si>
    <t>Дунаєвецька районна організація профспілки працівників освіти і науки Україїни</t>
  </si>
  <si>
    <t>Основной договор 1462.1 от 26.09.2011</t>
  </si>
  <si>
    <t>ХМ-007755</t>
  </si>
  <si>
    <t>(НКЗ) Дунаєвецький КХП ДП ДАРУ</t>
  </si>
  <si>
    <t>ДП "Дунаєвецький КХП" Державного агентства резерву України</t>
  </si>
  <si>
    <t>Основной договор 1458.1 от 03.11.2014</t>
  </si>
  <si>
    <t>Дунаєвецький КХП ДП</t>
  </si>
  <si>
    <t>ХМ-010144</t>
  </si>
  <si>
    <t>Дунаєнко І.Ф. ПП, к-к "Масяня"</t>
  </si>
  <si>
    <t>г.Хмельницкий, ул.Курчатова, д.107 (вул. Будівельників)</t>
  </si>
  <si>
    <t>Ратекс ТОВ, к-к "Масяня"</t>
  </si>
  <si>
    <t>ХМ-007947</t>
  </si>
  <si>
    <t>Дунаєнко Інна Федорівна</t>
  </si>
  <si>
    <t>Основной договор 3938 от 02.02.2011</t>
  </si>
  <si>
    <t>ХМ-010145</t>
  </si>
  <si>
    <t>Дунаєнко І.Ф. ПП, маг. "Кіт Лео та друзі"</t>
  </si>
  <si>
    <t>г.Хмельницкий, ул.Курчатова, д.107 (вул. Проскурівська б. 46)</t>
  </si>
  <si>
    <t>Ратекс ТОВ, маг. "Кіт Лео та друзі"</t>
  </si>
  <si>
    <t>ХМ-007946</t>
  </si>
  <si>
    <t>г.Хмельницкий, пер.Куприна, д.54 (ринок Дубово)</t>
  </si>
  <si>
    <t>ХМ-000844</t>
  </si>
  <si>
    <t>г.Каменец-Подольский, просп Грушевского, д.34</t>
  </si>
  <si>
    <t>Дутко Микола Петрович</t>
  </si>
  <si>
    <t>Основной договор 551 от 10.01.2013</t>
  </si>
  <si>
    <t>ХМ-000017</t>
  </si>
  <si>
    <t>Козак І.П. ПП, маг. "Любава"</t>
  </si>
  <si>
    <t>г.Хмельницкий, пер.Победы, д.12</t>
  </si>
  <si>
    <t>Душницька А.О. ПП, маг. "Любава"</t>
  </si>
  <si>
    <t>ХМ-007181</t>
  </si>
  <si>
    <t>Дячина Л.Б. ПП, маг. "Зоряний"</t>
  </si>
  <si>
    <t>ХМ-002341</t>
  </si>
  <si>
    <t>Дячок Н.С. ПП, маг. "Тетра №1"</t>
  </si>
  <si>
    <t>г.Хмельницкий, ул.Трудовая, д.53</t>
  </si>
  <si>
    <t>Дячок Надія Степанівна</t>
  </si>
  <si>
    <t>Основной договор 1682 от 22.04.2009 0:00:00</t>
  </si>
  <si>
    <t>ХМ-002342</t>
  </si>
  <si>
    <t>Дячок Н.С. ПП, маг. "Тетра"</t>
  </si>
  <si>
    <t>г.Хмельницкий, ул.Трудовая, д.40</t>
  </si>
  <si>
    <t>ХМ-001720</t>
  </si>
  <si>
    <t>Дячук І.І. ПП,маг "Астра №1"</t>
  </si>
  <si>
    <t>г.Шепетовка, ул.Котика Вали, д.170 (остановка)</t>
  </si>
  <si>
    <t>ХМ-001719</t>
  </si>
  <si>
    <t>Дячук І.І. ПП,маг "Астра №2"</t>
  </si>
  <si>
    <t>г.Шепетовка, пер.Котовского, д.93а</t>
  </si>
  <si>
    <t>ХМ-007317</t>
  </si>
  <si>
    <t>Дячук Л.І. ПП, маг. "Експрес"</t>
  </si>
  <si>
    <t>г.Староконстантинов, ул.Железнодорожная, д.1/3 (бокс, біля ж/д возкалу)</t>
  </si>
  <si>
    <t>Дячук Любов Іванівна</t>
  </si>
  <si>
    <t>Основной договор 4482 от 07.05.2012</t>
  </si>
  <si>
    <t>Дячук М.В. ПП, маг "Продукти"</t>
  </si>
  <si>
    <t>ХМ-000102</t>
  </si>
  <si>
    <t>ХМ-008327</t>
  </si>
  <si>
    <t>Експресс-продукти ТзОВ, маг. "Споживчий кошик"</t>
  </si>
  <si>
    <t>ХМ-007769</t>
  </si>
  <si>
    <t>(НКЗ) Енселко Агро ТОВ</t>
  </si>
  <si>
    <t>ТОВ "Енселко Агро"</t>
  </si>
  <si>
    <t>Основной договор 1935.1 от 24.11.2014</t>
  </si>
  <si>
    <t>Енселко Агро ТОВ</t>
  </si>
  <si>
    <t>г.Каменец-Подольский, шоссе Хмельницкое, д.11</t>
  </si>
  <si>
    <t>ТОВ "Епіцентр К"</t>
  </si>
  <si>
    <t>Основной договор 1567.1 от 12.09.2011</t>
  </si>
  <si>
    <t>ХМ-007980</t>
  </si>
  <si>
    <t>Єжова К.М. ПП, маг. "Олімп"</t>
  </si>
  <si>
    <t>р-н Полонский Район, пгт.Понинка, ул.Щорса, д.1</t>
  </si>
  <si>
    <t>Полонський Район, Понінка, вул. Щорса,</t>
  </si>
  <si>
    <t>Єжова Катерина Миколаївна</t>
  </si>
  <si>
    <t>Основной договор 3954 от 07.02.2011</t>
  </si>
  <si>
    <t>ХМ-007504</t>
  </si>
  <si>
    <t>Жабняк О.В. ПП, маг. "Валентина"</t>
  </si>
  <si>
    <t>р-н Волочисский Район, с.Клинины, ул.Сироты, д.88</t>
  </si>
  <si>
    <t>Жабняк Олена Василівна</t>
  </si>
  <si>
    <t>Основной договор 4509 от 22.05.2012</t>
  </si>
  <si>
    <t>ХМ-008476</t>
  </si>
  <si>
    <t>Жигадло Р.В. ПП, лоток №33</t>
  </si>
  <si>
    <t>ХМ-009997</t>
  </si>
  <si>
    <t>Жигадло Р.В. ПП, молочний павільйон</t>
  </si>
  <si>
    <t>г.Славута (Базарна площа)</t>
  </si>
  <si>
    <t>Миронюк Людмила Вікторівна</t>
  </si>
  <si>
    <t>Основной договор 5003 от 26.09.2014</t>
  </si>
  <si>
    <t>Миронюк Л.В. ПП, молочний павільйон №9</t>
  </si>
  <si>
    <t>ХМ-008477</t>
  </si>
  <si>
    <t>ХМ-007228</t>
  </si>
  <si>
    <t>Жилович О.А. ПП, маг. "Щедрик"</t>
  </si>
  <si>
    <t>г.Хмельницкий, просп Мира, д.92/1</t>
  </si>
  <si>
    <t>Жилович Оксана Антонівна</t>
  </si>
  <si>
    <t>Основной договор 3058 от 05.03.2009 0:00:00</t>
  </si>
  <si>
    <t>ХМ-006870</t>
  </si>
  <si>
    <t>Жук Г.В. ПП, маг. "Золотий вагончик"</t>
  </si>
  <si>
    <t>г.Хмельницкий, ул.Вокзальная, д.175/1</t>
  </si>
  <si>
    <t>Жук Галина Василівна</t>
  </si>
  <si>
    <t>Основной договор 4345 от 20.03.2012</t>
  </si>
  <si>
    <t>ХМ-008397</t>
  </si>
  <si>
    <t>Жуковський В.В. ПП, лоток</t>
  </si>
  <si>
    <t>Ізяславський Район, Ізяслав, вул. Вокзальна,</t>
  </si>
  <si>
    <t>Жуковський Віталій Вікторович</t>
  </si>
  <si>
    <t>Основной договор 4148 от 17.08.2011</t>
  </si>
  <si>
    <t>ХМ-007528</t>
  </si>
  <si>
    <t>Журба Л.В. ПП, маг. "Жасмін"</t>
  </si>
  <si>
    <t>Журба Лілія Василівна</t>
  </si>
  <si>
    <t>Основной договор 3848 от 11.11.2010</t>
  </si>
  <si>
    <t>ХМ-007134</t>
  </si>
  <si>
    <t>Завірюха З.П. ПП, к-к</t>
  </si>
  <si>
    <t>р-н Шепетовский Район, пгт.Грицев, пер.Терешковой, д.10</t>
  </si>
  <si>
    <t>ХМ-006913</t>
  </si>
  <si>
    <t>Загородня Л.Г. ПП, маг. "Вітал 1"</t>
  </si>
  <si>
    <t>г.Староконстантинов, ул.Франко Ивана, д.29/1</t>
  </si>
  <si>
    <t>Загородня Лариса Григорівна</t>
  </si>
  <si>
    <t>Основной договор 4770 от 29.03.2013</t>
  </si>
  <si>
    <t>ХМ-007251</t>
  </si>
  <si>
    <t>Загоруйко О.Л. ПП, к-к</t>
  </si>
  <si>
    <t>р-н Теофипольский Район, пгт.Теофиполь (вагончик на базарі)</t>
  </si>
  <si>
    <t>ХМ-001847</t>
  </si>
  <si>
    <t>Задорожна Т.А. ПП, маг. "Династія"</t>
  </si>
  <si>
    <t>р-н Городокский Район, г.Городок, ул.Грушевского, д.65</t>
  </si>
  <si>
    <t>Задорожна Тамара Антонівна</t>
  </si>
  <si>
    <t>Основной договор 4344 от 23.04.2012</t>
  </si>
  <si>
    <t>Задорожна Т.А. ПП, маг "М'ясо-ковбаса"</t>
  </si>
  <si>
    <t>ХМ-008500</t>
  </si>
  <si>
    <t>Заєць О.Д. ПП, маг. "Світлана"</t>
  </si>
  <si>
    <t>р-н Изяславский Район, с.Сивер, ул.Центральная, д.13</t>
  </si>
  <si>
    <t>Заєць Олександр Дмитрович</t>
  </si>
  <si>
    <t>Основной договор 4558 от 08.06.2012</t>
  </si>
  <si>
    <t>ХМ-008817</t>
  </si>
  <si>
    <t>Заєць С.М. ПП, маг. "Хлібосол"</t>
  </si>
  <si>
    <t>Заєць Світлана Миколаївна</t>
  </si>
  <si>
    <t>Основной договор 3433 от 12.10.2009 0:00:00</t>
  </si>
  <si>
    <t>Заєць С.М. ПП, маг. "Хлібосол 02"</t>
  </si>
  <si>
    <t>ХМ-000133</t>
  </si>
  <si>
    <t>Заїка Р.В. ПП, маг. "Продукти"</t>
  </si>
  <si>
    <t>р-н Волочисский Район, г.Волочиск, пер.Пушкина, д.5</t>
  </si>
  <si>
    <t>Заїка Руслан Володимирович</t>
  </si>
  <si>
    <t>Основной договор 98 от 25.05.2009 0:00:00</t>
  </si>
  <si>
    <t>ХМ-000132</t>
  </si>
  <si>
    <t>Заїка Р.В. ПП, маг. "Фаворит"</t>
  </si>
  <si>
    <t>р-н Волочисский Район, г.Волочиск, пер.Пушкина, д.10</t>
  </si>
  <si>
    <t>ХМ-007708</t>
  </si>
  <si>
    <t>(НКЗ) Закупнянський кар'єр ДП</t>
  </si>
  <si>
    <t>р-н Чемеровецкий Район, пгт.Закупное, ул.Карьерная, д.3</t>
  </si>
  <si>
    <t>ДП "Закупнянський кар'єр"</t>
  </si>
  <si>
    <t>Основной договор 1452.1 от 24.11.2014</t>
  </si>
  <si>
    <t>Закупнянський кар'єр ДП</t>
  </si>
  <si>
    <t>ХМ-007709</t>
  </si>
  <si>
    <t>(НКЗ) ДП "Закупнянський кар'єр" ППО</t>
  </si>
  <si>
    <t>Чемеровецький Район, Закупне, вул. Кар'єрна, б. 3,</t>
  </si>
  <si>
    <t>ППО ДП "Закупнянський кар'єр"</t>
  </si>
  <si>
    <t>Основной договор 1938.1 от 28.11.2014</t>
  </si>
  <si>
    <t>ДП "Закупнянський кар'єр" ППО</t>
  </si>
  <si>
    <t>(КООП) Залісці СТ, маг. "Продукти"</t>
  </si>
  <si>
    <t>р-н Дунаевецкий Район, с.Залесцы, ул.Ленина, д.1а</t>
  </si>
  <si>
    <t>СТ "Залісці"</t>
  </si>
  <si>
    <t>Основной договор 1489.1 от 04.03.2011</t>
  </si>
  <si>
    <t>ХМ-008251</t>
  </si>
  <si>
    <t>р-н Белогорский Район, с.Корытное, ул.Центральная, д.1</t>
  </si>
  <si>
    <t>ГТП "Залужжя"</t>
  </si>
  <si>
    <t>Основной договор 2594 от 09.02.2009 0:00:00</t>
  </si>
  <si>
    <t>р-н Белогорский Район, с.Синютки, ул.Шевченко, д.7</t>
  </si>
  <si>
    <t>ХМ-008315</t>
  </si>
  <si>
    <t>р-н Красиловский Район, с.Чернелевка, ул.Рыбалко Маршала, д.61</t>
  </si>
  <si>
    <t>Залюбівська Галина Петрівна</t>
  </si>
  <si>
    <t>Основной договор 4265 от 28.12.2011</t>
  </si>
  <si>
    <t>ХМ-007638</t>
  </si>
  <si>
    <t>(НКЗ) Заміхівська сільська рада</t>
  </si>
  <si>
    <t>р-н Новоушицкий Район, с.Замехов, д.1 (молодежная)</t>
  </si>
  <si>
    <t>Заміхівська сільська рада</t>
  </si>
  <si>
    <t>Основной договор 1435.1 от 27.11.2014</t>
  </si>
  <si>
    <t>ХМ-008430</t>
  </si>
  <si>
    <t>Заморока В.В. ПП, маг. "Промінь"</t>
  </si>
  <si>
    <t>г.Хмельницкий, ул.Профсоюзная, д.96</t>
  </si>
  <si>
    <t>Заморока Валентина Василівна</t>
  </si>
  <si>
    <t>Основной договор 4158 от 10.02.2012</t>
  </si>
  <si>
    <t>ХМ-007940</t>
  </si>
  <si>
    <t>Занбозюк В.А. ПП, маг. "Продтовари"</t>
  </si>
  <si>
    <t>р-н Староконстантиновский Район, с.Верхняки, ул.Первомайский, д.4</t>
  </si>
  <si>
    <t>ХМ-008059</t>
  </si>
  <si>
    <t>Заокопна О.М.. ПП, павільйон №10</t>
  </si>
  <si>
    <t>г.Хмельницкий, ул.Соборная, д.11 (Молочний павільйон к-к №10)</t>
  </si>
  <si>
    <t>ХМ-007076</t>
  </si>
  <si>
    <t>Заремба П.П. ПП, вагончик</t>
  </si>
  <si>
    <t>р-н Деражнянский Район, с.Маныкивци, ул.Ольшанского (вагончик коло ставу)</t>
  </si>
  <si>
    <t>ХМ-007435</t>
  </si>
  <si>
    <t>(КООП) Затишок плюс СТ, кафе "Затишок"</t>
  </si>
  <si>
    <t>р-н Волочисский Район, с.Писаревка (біля СТ "Заготівельник")</t>
  </si>
  <si>
    <t>Споживче товариство "Затишок плюс"</t>
  </si>
  <si>
    <t>Основной договор 3835 від 12.10.2010 р.</t>
  </si>
  <si>
    <t>Затишок плюс СТ, кафе "Затишок"</t>
  </si>
  <si>
    <t>р-н Виньковецкий Район, с.Калюсик, д.1</t>
  </si>
  <si>
    <t>ХМ-000548</t>
  </si>
  <si>
    <t>Захарчук А.В. ПП, маг. "Панда"</t>
  </si>
  <si>
    <t>Захарчук Андрій Володимирович</t>
  </si>
  <si>
    <t>Основной договор 4325 от 07.03.2012</t>
  </si>
  <si>
    <t>ХМ-008232</t>
  </si>
  <si>
    <t>Зацерковний В.В. ПП, маг. "Міні-Маркет"</t>
  </si>
  <si>
    <t>р-н Деражнянский Район, пгт.Волковинцы, ул.Первомайская, д.31</t>
  </si>
  <si>
    <t>Зацерковний Віталій Володимирович</t>
  </si>
  <si>
    <t>Основной договор 4439 от 11.04.2012</t>
  </si>
  <si>
    <t>ХМ-006874</t>
  </si>
  <si>
    <t>Звада Л.М. ПП, маг. "Промінь"</t>
  </si>
  <si>
    <t>г.Староконстантинов, ул.Франко Ивана, д.27 (на першому поверсі будинку)</t>
  </si>
  <si>
    <t>Звада Любов Михайлівна</t>
  </si>
  <si>
    <t>Основной договор 4423 от 26.03.2012</t>
  </si>
  <si>
    <t>ХМ-007169</t>
  </si>
  <si>
    <t>Звада О.М. ПП, маг. "Спокуса"</t>
  </si>
  <si>
    <t>г.Староконстантинов, ул.Попова, д.36</t>
  </si>
  <si>
    <t>ХМ-008452</t>
  </si>
  <si>
    <t>Карчевський В.С. ПП, зелений вагончик</t>
  </si>
  <si>
    <t>р-н Деражнянский Район, пгт.Волковинцы, ул.Мира, д.36 (біля школи)</t>
  </si>
  <si>
    <t>Карчевський Валерій Сергійович</t>
  </si>
  <si>
    <t>Основной договор 4624 от 24.10.2012</t>
  </si>
  <si>
    <t>ХМ-008434</t>
  </si>
  <si>
    <t>Здоровицька А.А. ПП, к-к "Білочка"</t>
  </si>
  <si>
    <t>р-н Городокский Район, г.Городок, ул.Гончара Олеся (0)</t>
  </si>
  <si>
    <t>г.Каменец-Подольский, ул.30-летия Победы, д.6</t>
  </si>
  <si>
    <t>Зелениця Люмила Прокопівна</t>
  </si>
  <si>
    <t>Основной договор 1423.1 від 03.11.2010</t>
  </si>
  <si>
    <t>ХМ-007907</t>
  </si>
  <si>
    <t>Зелениця Л.П. ПП, маг. "Продукти"</t>
  </si>
  <si>
    <t>ХМ-007417</t>
  </si>
  <si>
    <t>Зікєєв В.О. ПП, к-к</t>
  </si>
  <si>
    <t>г.Староконстантинов (р-к анастасия)</t>
  </si>
  <si>
    <t>ХМ-006996</t>
  </si>
  <si>
    <t>Зілецька О.Ф. ПП, к-к</t>
  </si>
  <si>
    <t>ХМ-007841</t>
  </si>
  <si>
    <t>Зінчук Г.І. ПП, к-к</t>
  </si>
  <si>
    <t>г.Нетишин, ул.Шевченко, д.6 (Напроти дит. садка біля маг. люкс)</t>
  </si>
  <si>
    <t>Зінчук Галина Іванівна</t>
  </si>
  <si>
    <t>Основной договор 3908 от 05.01.2011</t>
  </si>
  <si>
    <t>ХМ-000779</t>
  </si>
  <si>
    <t>Зозуля П.В. ПП, к-к №62 "Вікторія"</t>
  </si>
  <si>
    <t>Зозуля Павло Володимирович</t>
  </si>
  <si>
    <t>Основной договор 507 от 20.04.2009 0:00:00</t>
  </si>
  <si>
    <t>ХМ-007835</t>
  </si>
  <si>
    <t>ВОГ РІТЕЙЛ  ТОВ, АЗС №13 "Шаровечка"</t>
  </si>
  <si>
    <t>р-н Хмельницкий Район, с.Шаровечка (траса Львів - Кіровоград, 251 км)</t>
  </si>
  <si>
    <t>ХМ-007831</t>
  </si>
  <si>
    <t>ВОГ РІТЕЙЛ ТОВ, АЗС №*9 "Грузевиця"</t>
  </si>
  <si>
    <t>р-н Хмельницкий Район, с.Грузевица (заправка)</t>
  </si>
  <si>
    <t>ВОГ РІТЕЙЛ ТОВ, АЗС №9 "Грузевиця"</t>
  </si>
  <si>
    <t>ХМ-007832</t>
  </si>
  <si>
    <t>ВОГ РІТЕЙЛ ТОВ, АЗС №10 "Ст. Костянтинів"</t>
  </si>
  <si>
    <t>г.Староконстантинов, ул.1-го Мая, д.127</t>
  </si>
  <si>
    <t>ХМ-007833</t>
  </si>
  <si>
    <t>ВОГ РІТЕЙЛ ТОВ, АЗС №11 "Кам'янець-Подільський"</t>
  </si>
  <si>
    <t>г.Каменец-Подольский, шоссе Хмельницкое, д.7б</t>
  </si>
  <si>
    <t>ХМ-007834</t>
  </si>
  <si>
    <t>ВОГ РІТЕЙЛ ТОВ, АЗС №12 "Західно-Окружна"</t>
  </si>
  <si>
    <t>г.Хмельницкий, ул.Западная Окружная, д.5/2</t>
  </si>
  <si>
    <t>ХМ-007836</t>
  </si>
  <si>
    <t>ВОГ РІТЕЙЛ ТОВ, АЗС №15 "Хмельницький"</t>
  </si>
  <si>
    <t>г.Хмельницкий, шоссе Староконстантиновское, д.2/1</t>
  </si>
  <si>
    <t>ХМ-007829</t>
  </si>
  <si>
    <t>ВОГ РІТЕЙЛ ТОВ, АЗС №7 "Стуфчинці"</t>
  </si>
  <si>
    <t>р-н Хмельницкий Район, с.Стуфчинцы, д.1б (Старокостантиновское шоссе)</t>
  </si>
  <si>
    <t>ХМ-007830</t>
  </si>
  <si>
    <t>ВОГ РІТЕЙЛ ТОВ, АЗС №8 "Смотрич"</t>
  </si>
  <si>
    <t>р-н Каменец-Подольский Район, с.Смотрич, ул.Ленина, д.32</t>
  </si>
  <si>
    <t>ХМ-000609</t>
  </si>
  <si>
    <t>Зуєва О.М. ПП, гуртовня</t>
  </si>
  <si>
    <t>р-н Изяславский Район, г.Изяслав, ул.Грушевского, д.1</t>
  </si>
  <si>
    <t>р-н Красиловский Район, г.Красилов, пер.Грушевского, д.78 (в центрі)</t>
  </si>
  <si>
    <t>Кондратюк Юлія Вікторівна</t>
  </si>
  <si>
    <t>Основной договор 4861 от 18.07.2013</t>
  </si>
  <si>
    <t>ХМ-005904</t>
  </si>
  <si>
    <t>ХМ-000781</t>
  </si>
  <si>
    <t>Зяркевич Г.М.ПП,ларьок "Юлія"</t>
  </si>
  <si>
    <t>г.Нетишин, пер.Мира, д.3А (біля Добробуту)</t>
  </si>
  <si>
    <t>ХМ-008014</t>
  </si>
  <si>
    <t>Ібрагімов Н.Б.О. ПП, маг. "Фруктовий рай"</t>
  </si>
  <si>
    <t>Ібрагімов Натіг Бакір-Огли</t>
  </si>
  <si>
    <t>Основной договор 3968 от 17.02.2011</t>
  </si>
  <si>
    <t>р-н Каменец-Подольский Район, с.Колодиевка, ул.Днестровская, д.30</t>
  </si>
  <si>
    <t>Іванова Галина Василівна</t>
  </si>
  <si>
    <t>Основной договор 1571.1 от 27.09.2011</t>
  </si>
  <si>
    <t>ХМ-007188</t>
  </si>
  <si>
    <t>Іванчик А.С. ПП, маг. "Продукти"</t>
  </si>
  <si>
    <t>р-н Красиловский Район, с.Росоловцы, д.3 (Школьная)</t>
  </si>
  <si>
    <t>ХМ-007358</t>
  </si>
  <si>
    <t>Іванюк М.О. ПП, маг. "Продукти"</t>
  </si>
  <si>
    <t>р-н Староконстантиновский Район, с.Вишнополь, ул.Шевченко, д.15</t>
  </si>
  <si>
    <t>Іванюк Марія Олександрівна</t>
  </si>
  <si>
    <t>Основной договор 3818 від 23.09. 2010 р.</t>
  </si>
  <si>
    <t>ХМ-000114</t>
  </si>
  <si>
    <t>Івасюк О.П. ПП, маг. "Малібу"</t>
  </si>
  <si>
    <t>р-н Летичевский Район, пгт.Летичев, ул.Франко Ивана, д.26</t>
  </si>
  <si>
    <t>Івасюк Олена Петрівна</t>
  </si>
  <si>
    <t>Основной договор 4440 от 11.04.2012</t>
  </si>
  <si>
    <t>ХМ-008095</t>
  </si>
  <si>
    <t>Івасюк О.П. ПП, маг. "Славутич"</t>
  </si>
  <si>
    <t>р-н Летичевский Район, пгт.Летичев, ул.Ворошилова, д.6</t>
  </si>
  <si>
    <t>ІВК "Рідний край" ТОВ, маг. "Продукти"</t>
  </si>
  <si>
    <t>ХМ-007164</t>
  </si>
  <si>
    <t>р-н Белогорский Район, с.Окоп, ул.Шевченко, д.52а</t>
  </si>
  <si>
    <t>ХМ-007167</t>
  </si>
  <si>
    <t>Основной договор 3784 от 04.12.2014</t>
  </si>
  <si>
    <t>ХМ-007783</t>
  </si>
  <si>
    <t>(НКЗ) Ізясавмолпродукт ПП</t>
  </si>
  <si>
    <t>р-н Изяславский Район, г.Изяслав, ул.Октябрьская, д.33</t>
  </si>
  <si>
    <t>ПП "Ізясавмолпродукт"</t>
  </si>
  <si>
    <t>Ізясавмолпродукт ПП</t>
  </si>
  <si>
    <t>ХМ-008676</t>
  </si>
  <si>
    <t>Ізяславський районний комітет профспілки працівників освіти і науки</t>
  </si>
  <si>
    <t>р-н Изяславский Район, г.Изяслав, ул.Онищука, д.3</t>
  </si>
  <si>
    <t>Основной договор  от 24.12.2014</t>
  </si>
  <si>
    <t>ХМ-007001</t>
  </si>
  <si>
    <t>Ілекта-сервіс ПП, маг. "Продукти"</t>
  </si>
  <si>
    <t>г.Хмельницкий, пер.Франко Ивана, д.18</t>
  </si>
  <si>
    <t>ХМ-008313</t>
  </si>
  <si>
    <t>Ілмаз Х. ПП, кафе "Карнетта"</t>
  </si>
  <si>
    <t>г.Хмельницкий, ул.Владимирская (площа)</t>
  </si>
  <si>
    <t>Ілмаз Хасан</t>
  </si>
  <si>
    <t>Основной договор 4099 от 08.07.2011</t>
  </si>
  <si>
    <t>ХМ-007740</t>
  </si>
  <si>
    <t>Ільчук А.В. ПП, маг. "Маркет"</t>
  </si>
  <si>
    <t>р-н Славутский Район, с.Берездов, ул.Островского Николая, д.1</t>
  </si>
  <si>
    <t>Ільчук Алла Володимирівна</t>
  </si>
  <si>
    <t>Основной договор 3895 от 14.12.2010</t>
  </si>
  <si>
    <t>ХМ-000206</t>
  </si>
  <si>
    <t>Ільчук О.А. ПП, маг. "Райдуга"</t>
  </si>
  <si>
    <t>г.Хмельницкий, ул.Циолковского, д.7</t>
  </si>
  <si>
    <t>Ільчук Оксана Анатоліївна</t>
  </si>
  <si>
    <t>Основной договор 155 от 25.05.2009 0:00:00</t>
  </si>
  <si>
    <t>ХМ-007656</t>
  </si>
  <si>
    <t>Іщенко П.М. ПП, маг. "Наталі"</t>
  </si>
  <si>
    <t>р-н Шепетовский Район, с.Судилков, ул.Титова, д.71</t>
  </si>
  <si>
    <t>Іщенко Петро Миколайович</t>
  </si>
  <si>
    <t>Основной договор 3881 от 02.12.2010</t>
  </si>
  <si>
    <t>ХМ-007977</t>
  </si>
  <si>
    <t>Іщук С.І. ПП, маг. "Наминайко"</t>
  </si>
  <si>
    <t>р-н Летичевский Район, с.Сусловцы, ул.Заречная, д.1</t>
  </si>
  <si>
    <t>Іщук Сергій Іванович</t>
  </si>
  <si>
    <t>Основной договор 4456 от 20.04.2012</t>
  </si>
  <si>
    <t>ХМ-000666</t>
  </si>
  <si>
    <t>(КООП) Їдальня №33 КП</t>
  </si>
  <si>
    <t>г.Хмельницкий, ул.Соборная, д.55</t>
  </si>
  <si>
    <t>КП "ЇДАЛЬНЯ №33"</t>
  </si>
  <si>
    <t>Основной договор 453 от 11.02.2009 0:00:00</t>
  </si>
  <si>
    <t>Їдальня №33 КП</t>
  </si>
  <si>
    <t>ХМ-007012</t>
  </si>
  <si>
    <t>Кабанець В.І. ПП, маг. "Спокуса"</t>
  </si>
  <si>
    <t>Кабанець Володимир Іванович</t>
  </si>
  <si>
    <t>Основной договор 3780 від 30.07.2010 р.</t>
  </si>
  <si>
    <t>ХМ-000419</t>
  </si>
  <si>
    <t>Кабанова Л.В.ПП,маг."Лілея"</t>
  </si>
  <si>
    <t>р-н Изяславский Район, г.Изяслав, ул.Октябрьская, д.86</t>
  </si>
  <si>
    <t>Кабанова Лариса Василівна</t>
  </si>
  <si>
    <t>Основной договор 290 от 15.04.2009 0:00:00</t>
  </si>
  <si>
    <t>(КООП) Кадиївецьке СТ, маг. "Продукти"</t>
  </si>
  <si>
    <t>р-н Каменец-Подольский Район, с.Кадиевцы, ул.Школьная, д.4</t>
  </si>
  <si>
    <t>СТ "Кадиївецьке"</t>
  </si>
  <si>
    <t>Основной договор 1577.1 от 01.10.2011</t>
  </si>
  <si>
    <t>ХМ-007074</t>
  </si>
  <si>
    <t>Казмірчук Н.С. ПП, к-к "П'ятачок"</t>
  </si>
  <si>
    <t>р-н Красиловский Район, с.Чернелевка, ул.Рыбалко Маршала, д.125</t>
  </si>
  <si>
    <t>Казмірчук Надія Степанівна</t>
  </si>
  <si>
    <t>Основной договор 3766 від 16.07.2010 р.</t>
  </si>
  <si>
    <t>Казмірчук Н.С. ПП, маг. "П'ятачок"</t>
  </si>
  <si>
    <t>ХМ-007441</t>
  </si>
  <si>
    <t>Казначей Г.І. ПП, маг. "Продукти"</t>
  </si>
  <si>
    <t>р-н Волочисский Район, с.Лонки, ул.Андриевского, д.11</t>
  </si>
  <si>
    <t>ХМ-003616</t>
  </si>
  <si>
    <t>Калінін М.І. ПП, к-к "Умка"</t>
  </si>
  <si>
    <t>г.Нетишин, ул.Варшавская, д.1</t>
  </si>
  <si>
    <t>Калінін Михайло Іванович</t>
  </si>
  <si>
    <t>Основной договор 2231 от 20.05.2009 0:00:00</t>
  </si>
  <si>
    <t>ХМ-003617</t>
  </si>
  <si>
    <t>Калінін М.І. ПП, маг. "Міні-маркет"</t>
  </si>
  <si>
    <t>г.Нетишин, ул.Шевченко, д.28</t>
  </si>
  <si>
    <t>ХМ-000112</t>
  </si>
  <si>
    <t>Кальяненко Ю.І. ПП, маг.  "Версаль"</t>
  </si>
  <si>
    <t>г.Хмельницкий, ул.Мирного Панаса, д.30</t>
  </si>
  <si>
    <t>Кальяненко Юлія Іванівна</t>
  </si>
  <si>
    <t>Основной договор 89 от 23.06.2010 0:00:00</t>
  </si>
  <si>
    <t>ХМ-006916</t>
  </si>
  <si>
    <t>Камильовський ПП, маг. "Продукти"</t>
  </si>
  <si>
    <t>р-н Полонский Район, с.Буртын, ул.Победы, д.3</t>
  </si>
  <si>
    <t>ХМ-008765</t>
  </si>
  <si>
    <t>(НКЗ) Камянець-Подільська міжгосподарська пересувна шляхово-будівельна колона</t>
  </si>
  <si>
    <t>р-н Каменец-Подольский Район, с.Гуменцы, д.1</t>
  </si>
  <si>
    <t>Камянець-Подільська міжгосподарська пересувна шляхово-будівельна колона</t>
  </si>
  <si>
    <t>ХМ-007751</t>
  </si>
  <si>
    <t>(НКЗ) Кам'янець-Подільська партійна організація ВО "Батьківщина" Хмельницької області</t>
  </si>
  <si>
    <t>Кам'янець-Подільська партійна організація ВО "Батьківщина" Хмельницької області</t>
  </si>
  <si>
    <t>ХМ-008648</t>
  </si>
  <si>
    <t>(НКЗ) Кам'янець-Подільський електромеханічний завод ТДВ</t>
  </si>
  <si>
    <t>г.Каменец-Подольский, шоссе Хмельницкое, д.32</t>
  </si>
  <si>
    <t>ТДВ "Кам'янець-Подільський електромеханічний завод"</t>
  </si>
  <si>
    <t>Основной договор 1612.1 от 10.12.2014</t>
  </si>
  <si>
    <t>Кам'янець-Подільський електромеханічний завод ТДВ</t>
  </si>
  <si>
    <t>Канарський А.В.ПП, маг "Дует"</t>
  </si>
  <si>
    <t>г.Каменец-Подольский, ул.Короленко, д.27</t>
  </si>
  <si>
    <t>Канарський Андрій Володимирович</t>
  </si>
  <si>
    <t>Основной договор 1969.1 от 16.01.2015</t>
  </si>
  <si>
    <t>ХМ-007622</t>
  </si>
  <si>
    <t>Каноє ПП, маг. "Каное"</t>
  </si>
  <si>
    <t>г.Хмельницкий, ул.Майборского, д.16</t>
  </si>
  <si>
    <t>Хмельницький, вул. Майборського, б. 16,</t>
  </si>
  <si>
    <t>ПП "Каноє"</t>
  </si>
  <si>
    <t>Основной договор 271 от 02.01.2013</t>
  </si>
  <si>
    <t>ХМ-008058</t>
  </si>
  <si>
    <t>Кантилович О.П. ПП, к-к №123</t>
  </si>
  <si>
    <t>г.Хмельницкий, ул.Соборная, д.11 (біля овочевого павільона)</t>
  </si>
  <si>
    <t>ХМ-006896</t>
  </si>
  <si>
    <t>Капелюх Т.І. ПП, маг.-кафетерій</t>
  </si>
  <si>
    <t>р-н Шепетовский Район, с.Мокиевцы (В центрі на кругу)</t>
  </si>
  <si>
    <t>ХМ-001705</t>
  </si>
  <si>
    <t>Капелюх Ю.В. ПП, маг. "Мрія"</t>
  </si>
  <si>
    <t>г.Шепетовка, ул.Котика Вали, д.103а</t>
  </si>
  <si>
    <t>Капелюх Юлія Владиславівна</t>
  </si>
  <si>
    <t>Основной договор 1179 от 08.05.2009 0:00:00</t>
  </si>
  <si>
    <t>ХМ-000930</t>
  </si>
  <si>
    <t>Капустяк І.М.ПП,маг "Продукти №845"</t>
  </si>
  <si>
    <t>г.Хмельницкий, ул.Хотовицкого (-)</t>
  </si>
  <si>
    <t>Капустяк Іван Мефодійович</t>
  </si>
  <si>
    <t>Основной договор 644 от 06.05.2009 0:00:00</t>
  </si>
  <si>
    <t>ХМ-008200</t>
  </si>
  <si>
    <t>(КООП) Карабіївське СТ, маг. "Продукти"</t>
  </si>
  <si>
    <t>р-н Теофипольский Район, с.Малый Лазучин, ул.Центральная, д.1</t>
  </si>
  <si>
    <t>ХМ-008330</t>
  </si>
  <si>
    <t>Кареліна Т.В. ПП, кафе "Ірис"</t>
  </si>
  <si>
    <t>г.Хмельницкий, просп Мира (поворот на Озерную)</t>
  </si>
  <si>
    <t>ХМ-000178</t>
  </si>
  <si>
    <t>Кареліна Т.В. ПП, маг. "Іріс"</t>
  </si>
  <si>
    <t>г.Хмельницкий, ул.Камьянецкая, д.48</t>
  </si>
  <si>
    <t>Кареліна Тетяна Василівна</t>
  </si>
  <si>
    <t>Основной договор 135 от 22.05.2009 0:00:00</t>
  </si>
  <si>
    <t>ХМ-008787</t>
  </si>
  <si>
    <t>Карій Ю.В. ПП, бар "Прайд"</t>
  </si>
  <si>
    <t>р-н Чемеровецкий Район, с.Кугаевцы, ул.Ленина, д.66</t>
  </si>
  <si>
    <t>ХМ-007439</t>
  </si>
  <si>
    <t>Карпець С.В. ПП, маг. "Агропродукт"</t>
  </si>
  <si>
    <t>г.Хмельницкий, ул.Прибужская, д.24</t>
  </si>
  <si>
    <t>Карпець Сергій Валерійович</t>
  </si>
  <si>
    <t>Основной договор 3836 от 01.08.2011</t>
  </si>
  <si>
    <t>Мірошніченко Т.А. ПП, кафе "Олена"</t>
  </si>
  <si>
    <t>р-н Деражнянский Район, г.Деражня, пер.Мира, д.20</t>
  </si>
  <si>
    <t>Мірошніченко Тетяна Аркадіївна</t>
  </si>
  <si>
    <t>Основной договор 4502 от 22.05.2012</t>
  </si>
  <si>
    <t>ХМ-000963</t>
  </si>
  <si>
    <t>Катеринчук В.С. ПП, маг."Продукти"</t>
  </si>
  <si>
    <t>г.Хмельницкий, ул.Пилотская, д.1 (областная)</t>
  </si>
  <si>
    <t>Катеринчук Віктор Степанович</t>
  </si>
  <si>
    <t>Основной договор 663 от 15.02.2010 0:00:00</t>
  </si>
  <si>
    <t>ХМ-006984</t>
  </si>
  <si>
    <t>Кашперук Р.В. ПП, маг. "Продукти"</t>
  </si>
  <si>
    <t>р-н Виньковецкий Район, с.Покутинцы, ул.Ленина, д.15</t>
  </si>
  <si>
    <t>ХМ-006890</t>
  </si>
  <si>
    <t>Кашпрук Р.О. ПП, маг. "Продукти"</t>
  </si>
  <si>
    <t>р-н Красиловский Район, с.Печеское (около дома культуры)</t>
  </si>
  <si>
    <t>ХМ-000901</t>
  </si>
  <si>
    <t>Каштан ТзОВ, маг. "Каштан"</t>
  </si>
  <si>
    <t>г.Хмельницкий, ул.Пяскерского, д.6</t>
  </si>
  <si>
    <t>ТзОВ "Каштан"</t>
  </si>
  <si>
    <t>Основной договор 625 от 16.02.2009 0:00:00</t>
  </si>
  <si>
    <t>ХМ-007005</t>
  </si>
  <si>
    <t>Асауляк Л.Ю. ПП, маг. "Фаворит"</t>
  </si>
  <si>
    <t>г.Хмельницкий, ул.Вишневая, д.76</t>
  </si>
  <si>
    <t>Асауляк Людмила Юріївна</t>
  </si>
  <si>
    <t>Основной договор 3756 от 29.06.2010 р.</t>
  </si>
  <si>
    <t>Квасницька В.М. ПП, склад</t>
  </si>
  <si>
    <t>Кирилів О.Б. ПП, маг. "Барвінок"</t>
  </si>
  <si>
    <t>р-н Дунаевецкий Район, с.Пидлисный Мукарив, ул.Музейная, д.1</t>
  </si>
  <si>
    <t>Кирилів Олена Борисівна</t>
  </si>
  <si>
    <t>Основной договор 1539.1 от 24.06.2011</t>
  </si>
  <si>
    <t>ХМ-007321</t>
  </si>
  <si>
    <t>Кирилова Н.М. ПП, к-к №60</t>
  </si>
  <si>
    <t>Кирилова Наталія Миколаївна</t>
  </si>
  <si>
    <t>Основной договор 1398.1 від 17.09.2010 р.</t>
  </si>
  <si>
    <t>ХМ-008264</t>
  </si>
  <si>
    <t>Кириченко К.П. ПП, маг. "Продукти"</t>
  </si>
  <si>
    <t>р-н Ярмолинецкий Район, с.Соколовка (0)</t>
  </si>
  <si>
    <t>ХМ-007588</t>
  </si>
  <si>
    <t>Антонова Т.Л. ПП, маг. "Ксена"</t>
  </si>
  <si>
    <t>г.Хмельницкий, ул.Галана, д.4</t>
  </si>
  <si>
    <t>Антонова Тамара Леонідівна</t>
  </si>
  <si>
    <t>Основной договор 4858 от 17.07.2013</t>
  </si>
  <si>
    <t>Кисельова І.П. ПП, маг. "Ксена"</t>
  </si>
  <si>
    <t>ХМ-007195</t>
  </si>
  <si>
    <t>Вікторія+ ПП, бар</t>
  </si>
  <si>
    <t>р-н Шепетовский Район, с.Михайлючка, пер.Ленина, д.45</t>
  </si>
  <si>
    <t>ПП "Вікторія+"</t>
  </si>
  <si>
    <t>Основной договор 4411 от 04.04.2012</t>
  </si>
  <si>
    <t>ХМ-000658</t>
  </si>
  <si>
    <t>Кисіль Н.С. ПП, к-к №100</t>
  </si>
  <si>
    <t>г.Хмельницкий, ул.Соборная, д.11 (майданчик №2)</t>
  </si>
  <si>
    <t>р-н Дунаевецкий Район, с.Нестеривци, д.29 (Деребасівська)</t>
  </si>
  <si>
    <t>ХМ-008296</t>
  </si>
  <si>
    <t>Кірєєва Л.Р. ПП, маг.</t>
  </si>
  <si>
    <t>р-н Теофипольский Район, с.Романов, ул.Мира, д.62/1</t>
  </si>
  <si>
    <t>ХМ-006886</t>
  </si>
  <si>
    <t>Кітнік В.І. ПП, маг. "Світлана"</t>
  </si>
  <si>
    <t>р-н Летичевский Район, с.Западинцы, д.3 (в центрі села)</t>
  </si>
  <si>
    <t>Кітнік Валентина Іванівна</t>
  </si>
  <si>
    <t>Основной договор 3752 от 01,07,2010 р.</t>
  </si>
  <si>
    <t>ХМ-006999</t>
  </si>
  <si>
    <t>Кішик В.В. ПП, маг. "Саша"</t>
  </si>
  <si>
    <t>р-н Городокский Район, с.Юрынци, ул.Соборная, д.1б</t>
  </si>
  <si>
    <t>р-н Волочисский Район, с.Чухели, ул.Школьная, д.1а</t>
  </si>
  <si>
    <t>Климчук Володимир Віталійович</t>
  </si>
  <si>
    <t>Основной договор 2478 от 26.05.2010 0:00:00</t>
  </si>
  <si>
    <t>ХМ-006885</t>
  </si>
  <si>
    <t>Клим'юк Р.М. ПП, маг. "Продукти"</t>
  </si>
  <si>
    <t>ХМ-000037</t>
  </si>
  <si>
    <t>Кліменко В.Д. ПП, маг. "Пролісок"</t>
  </si>
  <si>
    <t>р-н Старосинявский Район, пгт.Старая Синява, ул.Заводская, д.109</t>
  </si>
  <si>
    <t>Кліменко Василь Дмитрович</t>
  </si>
  <si>
    <t>Основной договор 28 от 24.03.2010 0:00:00</t>
  </si>
  <si>
    <t>ХМ-007084</t>
  </si>
  <si>
    <t>Гницак А.А. ПП, маг. "Гурман №2"</t>
  </si>
  <si>
    <t>Гницак Анатолій Антонович</t>
  </si>
  <si>
    <t>Основной договор 627 от 22.02.2010 0:00:00</t>
  </si>
  <si>
    <t>Клімішена О.П. ПП, маг. "Гурман №2"</t>
  </si>
  <si>
    <t>р-н Волочисский Район, г.Волочиск, ул.Починка, д.5/4</t>
  </si>
  <si>
    <t>Клімов Володимир Ілліч</t>
  </si>
  <si>
    <t>Основной договор 3878 от 26.11.2010</t>
  </si>
  <si>
    <t>ХМ-008203</t>
  </si>
  <si>
    <t>Клімова О.М. ПП, маг. "Зустріч"</t>
  </si>
  <si>
    <t>р-н Волочисский Район, с.Поляны, ул.Ленина, д.18 (на зупинці)</t>
  </si>
  <si>
    <t>Клімова Оксана Михайлівна</t>
  </si>
  <si>
    <t>Основной договор 883 от 17.04.2009 0:00:00</t>
  </si>
  <si>
    <t>ХМ-008204</t>
  </si>
  <si>
    <t>Клімова О.М. ПП, маг. "Надзбруч"</t>
  </si>
  <si>
    <t>р-н Волочисский Район, с.Поляны, ул.Ленина, д.33</t>
  </si>
  <si>
    <t>р-н Новоушицкий Район, с.Заборозновцы, ул.Ленина, д.44</t>
  </si>
  <si>
    <t>Кліпун Марія Леонідівна</t>
  </si>
  <si>
    <t>Основной договор 1569.1 от 13.09.2011</t>
  </si>
  <si>
    <t>ХМ-000603</t>
  </si>
  <si>
    <t>Кльок А.П. ПП, лоток</t>
  </si>
  <si>
    <t>Кльок Анастасія Панасівна</t>
  </si>
  <si>
    <t>Основной договор 408 от 21.04.2009 0:00:00</t>
  </si>
  <si>
    <t>р-н Дунаевецкий Район, с.Слободка-Балинская, ул.Центральная, д.6</t>
  </si>
  <si>
    <t>ХМ-008392</t>
  </si>
  <si>
    <t>Клюцук М.О. ПП, маг.</t>
  </si>
  <si>
    <t>р-н Полонский Район, с.Кустовцы, ул.Терешковой, д.68</t>
  </si>
  <si>
    <t>Клюцук Микола Олександрович</t>
  </si>
  <si>
    <t>Основной договор 4207 от 28.10.2011</t>
  </si>
  <si>
    <t>ХМ-000965</t>
  </si>
  <si>
    <t>Кметь М.М. ПП, маг. "Тарас"</t>
  </si>
  <si>
    <t>г.Хмельницкий, ул.Тернопольская, д.34</t>
  </si>
  <si>
    <t>Кметь Микола Михайлович</t>
  </si>
  <si>
    <t>Основной договор 664 от 12.05.2009 0:00:00</t>
  </si>
  <si>
    <t>ХМ-000754</t>
  </si>
  <si>
    <t>Кобалія Г.Ш. ПП, к-к №123</t>
  </si>
  <si>
    <t>Кобалія Гела Шотайович</t>
  </si>
  <si>
    <t>Основной договор 487 от 11.03.2015</t>
  </si>
  <si>
    <t>р-н Красиловский Район, г.Красилов, пер.Грушевского, д.86 (в аптеці)</t>
  </si>
  <si>
    <t>ХМ-008383</t>
  </si>
  <si>
    <t>Кобжицька Р.В. ПП, маг. "Оазис"</t>
  </si>
  <si>
    <t>г.Староконстантинов, ул.Попова, д.4/1</t>
  </si>
  <si>
    <t>Кобжицька Раїса Володимирівна</t>
  </si>
  <si>
    <t>Основной договор 4140 от 04.08.2011</t>
  </si>
  <si>
    <t>ХМ-006942</t>
  </si>
  <si>
    <t>Кобиковський ПП, маг. "Продукти"</t>
  </si>
  <si>
    <t>р-н Деражнянский Район, с.Городыще, ул.Центральная (0)</t>
  </si>
  <si>
    <t>ХМ-007995</t>
  </si>
  <si>
    <t>Басалюк Є.П. ПП, маг. "Крамниця"</t>
  </si>
  <si>
    <t>р-н Ярмолинецкий Район, с.Правдовка, ул.Шляхова, д.19</t>
  </si>
  <si>
    <t>Басалюк Євгена Петрівна</t>
  </si>
  <si>
    <t>Основной договор 4869 от 15.11.2013</t>
  </si>
  <si>
    <t>Кобильник Людмила Григорівна</t>
  </si>
  <si>
    <t>Основной договор 3961 от 09.11.2010</t>
  </si>
  <si>
    <t>ХМ-008584</t>
  </si>
  <si>
    <t>г.Хмельницкий, ул.Хотовицкого, д.7</t>
  </si>
  <si>
    <t>ХМ-008261</t>
  </si>
  <si>
    <t>Коваль В.В. ПП, місце 3, ряд 1</t>
  </si>
  <si>
    <t>г.Хмельницкий, пер.Гвардейский, д.3 (ринок МКП "Ранковий")</t>
  </si>
  <si>
    <t>Коваль Володимир Володимирович</t>
  </si>
  <si>
    <t>Основной договор 4076 от 14.06.2011</t>
  </si>
  <si>
    <t>ХМ-007492</t>
  </si>
  <si>
    <t>Коваль І.О. ПП, маг. "Продукти"</t>
  </si>
  <si>
    <t>р-н Виньковецкий Район, пгт.Карыжин, ул.Чехова, д.114</t>
  </si>
  <si>
    <t>ХМ-000088</t>
  </si>
  <si>
    <t>Коваль Л.М. ПП, маг. "Лідія"</t>
  </si>
  <si>
    <t>г.Хмельницкий, ул.Свободы (ост. ЦНТИ)</t>
  </si>
  <si>
    <t>Коваль Лідія Миколаївна</t>
  </si>
  <si>
    <t>Основной договор 69 от 05.02.2009 0:00:00</t>
  </si>
  <si>
    <t>ХМ-006891</t>
  </si>
  <si>
    <t>Ковальова С.А. ПП, маг. "Крамниця 2"</t>
  </si>
  <si>
    <t>р-н Красиловский Район, с.Пилипы, ул.Шевченка, д.4</t>
  </si>
  <si>
    <t>Ковальова Світлана Андріївна</t>
  </si>
  <si>
    <t>Основной договор 4725 от 11.02.2013</t>
  </si>
  <si>
    <t>р-н Каменец-Подольский Район, с.Смотрич, ул.Фрунзе, д.43</t>
  </si>
  <si>
    <t>Ковальська Галина Йосипівна</t>
  </si>
  <si>
    <t>Основной договор 1382.1 від 20.07.2010 р.</t>
  </si>
  <si>
    <t>ХМ-007252</t>
  </si>
  <si>
    <t>Ковальська О.С. ПП, маг. "Престиж"</t>
  </si>
  <si>
    <t>р-н Изяславский Район, г.Изяслав, ул.Независимости, д.89а</t>
  </si>
  <si>
    <t>Ковальська Ольга Степанівна</t>
  </si>
  <si>
    <t>Основной договор 4193 от 25.10.2011</t>
  </si>
  <si>
    <t>ХМ-006905</t>
  </si>
  <si>
    <t>Ковальський ПП, маг. "Продукти"</t>
  </si>
  <si>
    <t>р-н Белогорский Район, с.Шуньки, д.11 (ул. Московская)</t>
  </si>
  <si>
    <t>ХМ-008443</t>
  </si>
  <si>
    <t>Ковальський Р.В. ПП, бар "З ранку до ночі"</t>
  </si>
  <si>
    <t>р-н Белогорский Район, пгт.Белогорье, ул.Котовского, д.17а</t>
  </si>
  <si>
    <t>ХМ-006956</t>
  </si>
  <si>
    <t>Ковальчук А.В. ПП, маг. "Продукти"</t>
  </si>
  <si>
    <t>р-н Красиловский Район, с.Дружное, ул.Печенюка, д.2</t>
  </si>
  <si>
    <t>ХМ-000221</t>
  </si>
  <si>
    <t>Ковальчук В.В. ПП, маг. "Берестьє"</t>
  </si>
  <si>
    <t>г.Хмельницкий, ул.Гарнизонная, д.4а</t>
  </si>
  <si>
    <t>Ковальчук Валентина Василівна</t>
  </si>
  <si>
    <t>Основной договор 165 от 16.02.2009 0:00:00</t>
  </si>
  <si>
    <t>р-н Каменец-Подольский Район, с.Слободка-Рыхтивская, ул.Центральная, д.17</t>
  </si>
  <si>
    <t>Ковальчук Вікторія Вікторівна</t>
  </si>
  <si>
    <t>Основной договор 1493.1 от 22.02.2011</t>
  </si>
  <si>
    <t>ХМ-007025</t>
  </si>
  <si>
    <t>Ковальчук В.П. ПП, маг. "Свіжий хліб -4"</t>
  </si>
  <si>
    <t>г.Славута, ул.Кузовкова, д.14</t>
  </si>
  <si>
    <t>Ковальчук Валентина Петрівна</t>
  </si>
  <si>
    <t>Основной договор 3760 от 07.07.2010 р.</t>
  </si>
  <si>
    <t>р-н Дунаевецкий Район, с.Демьянкивци, ул.Гагарина, д.5 (центр)</t>
  </si>
  <si>
    <t>Ковальчук Галина Володимирівна</t>
  </si>
  <si>
    <t>Основной договор 1573.1 от 28.09.2011</t>
  </si>
  <si>
    <t>ХМ-000444</t>
  </si>
  <si>
    <t>Ковальчук Є.В. ПП, маг."Гармонія смаку"</t>
  </si>
  <si>
    <t>г.Хмельницкий, ул.Соборная, д.11 (жовтий павільон кіоск №14, продуктовый рынок)</t>
  </si>
  <si>
    <t>Ковальчук Євгенія Володимирівна</t>
  </si>
  <si>
    <t>Основной договор 309 от 12.02.2009 0:00:00</t>
  </si>
  <si>
    <t>ХМ-008164</t>
  </si>
  <si>
    <t>Ковальчук Л.М. ПП, маг. "Декос"</t>
  </si>
  <si>
    <t>р-н Деражнянский Район, г.Деражня, ул.Примакова, д.2</t>
  </si>
  <si>
    <t>Ковальчук Ліана Михайлівна</t>
  </si>
  <si>
    <t>Основной договор 4339 от 16.03.2012</t>
  </si>
  <si>
    <t>ХМ-001320</t>
  </si>
  <si>
    <t>Ковальчук ПП, маг.  "Водограй"</t>
  </si>
  <si>
    <t>г.Славута, ул.Острожская, д.4а</t>
  </si>
  <si>
    <t>ХМ-001702</t>
  </si>
  <si>
    <t>Ковальчук ПП,маг "Змішаних продуктів"</t>
  </si>
  <si>
    <t>Шепетівка, вул. Петрова, б. 61,</t>
  </si>
  <si>
    <t>ХМ-007218</t>
  </si>
  <si>
    <t>Ковалюк М. І. ПП, маг. "Перехрестя"</t>
  </si>
  <si>
    <t>г.Славута, ул.Привокзальная, д.31а</t>
  </si>
  <si>
    <t>Сиротюк І.В. ПП, маг. "Анна"</t>
  </si>
  <si>
    <t>р-н Ярмолинецкий Район, пгт.Ярмолинцы, ул.Пушкина, д.36</t>
  </si>
  <si>
    <t>Сиротюк Ірина Вікторівна</t>
  </si>
  <si>
    <t>Основной договор 5053 от 25.02.2014</t>
  </si>
  <si>
    <t>ХМ-008381</t>
  </si>
  <si>
    <t>Ковтонюк В.М. ПП, кафе</t>
  </si>
  <si>
    <t>Ковтонюк Володимир Миколайович</t>
  </si>
  <si>
    <t>Основной договор 4206 от 28.10.2011</t>
  </si>
  <si>
    <t>р-н Городокский Район, пгт.Сатанов, ул.Курортная, д.2</t>
  </si>
  <si>
    <t>р-н Новоушицкий Район, с.Антоновка, ул.Центральная, д.43</t>
  </si>
  <si>
    <t>Когут Галина Миколаївна</t>
  </si>
  <si>
    <t>Основной договор 1441.1 от 01.12.2010</t>
  </si>
  <si>
    <t>ХМ-007846</t>
  </si>
  <si>
    <t>Кожухар Л.А. ПП, к-к</t>
  </si>
  <si>
    <t>р-н Полонский Район, с.Новоселица (0)</t>
  </si>
  <si>
    <t>ХМ-007839</t>
  </si>
  <si>
    <t>Кожухівська Н.М. ПП, маг. "Скорпіон"</t>
  </si>
  <si>
    <t>р-н Летичевский Район, пгт.Ставница, ул.Ленина, д.2</t>
  </si>
  <si>
    <t>Кожухівська Наталія Михайлівна</t>
  </si>
  <si>
    <t>Основной договор 3265 от 26.05.2009 0:00:00</t>
  </si>
  <si>
    <t>ХМ-007493</t>
  </si>
  <si>
    <t>Козак В.О. ПП, маг. "Продукти"</t>
  </si>
  <si>
    <t>р-н Белогорский Район, с.Окоп, ул.Центральная, д.1</t>
  </si>
  <si>
    <t>Козак Валентина Остапівна</t>
  </si>
  <si>
    <t>Основной договор 3852 от 10.11.2010</t>
  </si>
  <si>
    <t>(РЦ) Козак О.І. ПП, маг. "Продукти"</t>
  </si>
  <si>
    <t>р-н Дунаевецкий Район, с.Гирчичная, д.50 (ул О. Мпхиновой)</t>
  </si>
  <si>
    <t>Козак Ольга Іванівна</t>
  </si>
  <si>
    <t>Основной договор 1429.1 от 08.11.2010</t>
  </si>
  <si>
    <t>ХМ-000751</t>
  </si>
  <si>
    <t>Козак ПП, маг. "Візит"</t>
  </si>
  <si>
    <t>р-н Полонский Район, г.Полонное, пер.Пушкина, д.121</t>
  </si>
  <si>
    <t>Козак Ярослав Олександрович</t>
  </si>
  <si>
    <t>Основной договор 5394 от 12.06.2015</t>
  </si>
  <si>
    <t>Козак Я.О. ПП, маг. "Візит"</t>
  </si>
  <si>
    <t>ХМ-000084</t>
  </si>
  <si>
    <t>Козубовський В.Є. ПП, склад</t>
  </si>
  <si>
    <t>Шепетівка, вул. Старокостянтинівське шосе, б. 23,</t>
  </si>
  <si>
    <t>ХМ-000204</t>
  </si>
  <si>
    <t>Козяр В.М. ПП, к- к №1</t>
  </si>
  <si>
    <t>г.Хмельницкий, ул.Гарнизонная, д.4/1</t>
  </si>
  <si>
    <t>Козяр Василь Миколайович</t>
  </si>
  <si>
    <t>Основной договор 153 от 25.05.2009 0:00:00</t>
  </si>
  <si>
    <t>ХМ-007022</t>
  </si>
  <si>
    <t>(КООП) Колки 2007 СТ, маг. "Продукти"</t>
  </si>
  <si>
    <t>р-н Теофипольский Район, с.Колки, ул.Московская, д.34 (зліва)</t>
  </si>
  <si>
    <t>СТ "Колки 2007"</t>
  </si>
  <si>
    <t>Основной договор 5130 от 11.08.2014</t>
  </si>
  <si>
    <t>Колки 2007 СТ, маг. "Продукти"</t>
  </si>
  <si>
    <t>р-н Изяславский Район, с.Полесское (сельсовет)</t>
  </si>
  <si>
    <t>ХМ-008225</t>
  </si>
  <si>
    <t>Коломійчук Н.П. ПП, маг. "Продукти"</t>
  </si>
  <si>
    <t>р-н Изяславский Район, с.Плужное, ул.Островского Николая (0)</t>
  </si>
  <si>
    <t>Коломійчук Наталія Петрівна</t>
  </si>
  <si>
    <t>Основной договор 4767 от 27.03.2013</t>
  </si>
  <si>
    <t>ХМ-000802</t>
  </si>
  <si>
    <t>Коломійчук Р.В. ПП, "Торговий центр"</t>
  </si>
  <si>
    <t>Коломійчук Раїса Василівна</t>
  </si>
  <si>
    <t>Основной договор 522 от 19.03.2010 0:00:00</t>
  </si>
  <si>
    <t>ХМ-007533</t>
  </si>
  <si>
    <t>Колосова Т.В. ПП, к-к №3</t>
  </si>
  <si>
    <t>г.Нетишин, просп Независимости, д.7</t>
  </si>
  <si>
    <t>Колосова Тетяна Вікторівна</t>
  </si>
  <si>
    <t>Основной договор 3854 от 02.11.2010</t>
  </si>
  <si>
    <t>ХМ-000880</t>
  </si>
  <si>
    <t>Колосовська М.М. ПП, маг. "Аура"</t>
  </si>
  <si>
    <t>г.Хмельницкий, пер.Дубинина, д.8</t>
  </si>
  <si>
    <t>Колосовська Марія Михайлівна</t>
  </si>
  <si>
    <t>Основной договор 613 от 24.04.2009 0:00:00</t>
  </si>
  <si>
    <t>ХМ-008792</t>
  </si>
  <si>
    <t>Колосок ТОВ ТП, маг. "Колосок"</t>
  </si>
  <si>
    <t>г.Хмельницкий, просп Мира, д.54</t>
  </si>
  <si>
    <t>ТОВ ТП "Колосок"</t>
  </si>
  <si>
    <t>Основной договор 837 от 03.11.2010</t>
  </si>
  <si>
    <t>ХМ-008178</t>
  </si>
  <si>
    <t>Комада В.І. ПП, маг. "Продукти"</t>
  </si>
  <si>
    <t>р-н Хмельницкий Район, с.Райковцы, ул.Подольская, д.91а</t>
  </si>
  <si>
    <t>Комада Валентина Іванівна</t>
  </si>
  <si>
    <t>Основной договор 4047 от 13.05.2011</t>
  </si>
  <si>
    <t>ХМ-008091</t>
  </si>
  <si>
    <t>Комар І.В. ПП, маг. "Продукти"</t>
  </si>
  <si>
    <t>Комар Олена Борисівна</t>
  </si>
  <si>
    <t>Основной договор 5375 от 30.04.2015</t>
  </si>
  <si>
    <t>Комар О.Б. ПП, маг. "Продукти"</t>
  </si>
  <si>
    <t>ХМ-008387</t>
  </si>
  <si>
    <t>Комаров О.П. ПП, маг.</t>
  </si>
  <si>
    <t>р-н Славутский Район, с.Яблоновка, ул.Ватутина, д.1</t>
  </si>
  <si>
    <t>Комаров Олександр Павлович</t>
  </si>
  <si>
    <t>Основной договор 4393 от 29.03.2012</t>
  </si>
  <si>
    <t>ХМ-008455</t>
  </si>
  <si>
    <t>Комарова Т.С. ПП, к-к № 949</t>
  </si>
  <si>
    <t>Комарова Тетяна Сергіївна</t>
  </si>
  <si>
    <t>Основной договор 4173 от 21.09.2011</t>
  </si>
  <si>
    <t>ХМ-008663</t>
  </si>
  <si>
    <t>(КООП) Комунальник-2011 КП</t>
  </si>
  <si>
    <t>р-н Ярмолинецкий Район, пгт.Ярмолинцы, ул.Щорса, д.14</t>
  </si>
  <si>
    <t>КП "Комунальник-2011"</t>
  </si>
  <si>
    <t>Основной договор  от 10.12.2014</t>
  </si>
  <si>
    <t>Комунальник-2011 КП</t>
  </si>
  <si>
    <t>ХМ-000196</t>
  </si>
  <si>
    <t>Кондратенко С.Л. ПП, маг."Бедрик"</t>
  </si>
  <si>
    <t>р-н Красиловский Район, г.Красилов, пер.Булаенко, д.12а</t>
  </si>
  <si>
    <t>Кондратенко Світлана Леонідівна</t>
  </si>
  <si>
    <t>Основной договор 147 от 30.10.2014</t>
  </si>
  <si>
    <t>ХМ-008301</t>
  </si>
  <si>
    <t>Кондратюк В. ПП, синій вагончик</t>
  </si>
  <si>
    <t>р-н Красиловский Район, пгт.Закриничье, д. (центр)</t>
  </si>
  <si>
    <t>ХМ-008600</t>
  </si>
  <si>
    <t>Кондратюк В.А. ПП, маг. "Золота підкова"</t>
  </si>
  <si>
    <t>р-н Изяславский Район, с.Топоры, ул.Центральная (-)</t>
  </si>
  <si>
    <t>ХМ-006992</t>
  </si>
  <si>
    <t>Кондратюк В.В. ПП, маг. "Продукти"</t>
  </si>
  <si>
    <t>р-н Красиловский Район, с.Росоловцы, ул.Центральная, д.16</t>
  </si>
  <si>
    <t>ХМ-007187</t>
  </si>
  <si>
    <t>Кондратюк В.В. ПП, маг. "У Валентини"</t>
  </si>
  <si>
    <t>р-н Красиловский Район, с.Росоловцы, д.11 (біля школи)</t>
  </si>
  <si>
    <t>ХМ-006851</t>
  </si>
  <si>
    <t>Кондратюк В.ПП, маг. "Продукти"</t>
  </si>
  <si>
    <t>р-н Красиловский Район, с.Великая Салиха, ул.Ленина, д.1а</t>
  </si>
  <si>
    <t>ХМ-008299</t>
  </si>
  <si>
    <t>ХМ-008300</t>
  </si>
  <si>
    <t>Кондратюк В.ПП, маг.-бар</t>
  </si>
  <si>
    <t>р-н Красиловский Район, с.Великая Салиха, ул.Ленина, д.1</t>
  </si>
  <si>
    <t>ХМ-006990</t>
  </si>
  <si>
    <t>Кондратюк В.О. ПП, маг. "Продукти"</t>
  </si>
  <si>
    <t>р-н Белогорский Район, пгт.Ямполь, ул.Ленина, д.54а</t>
  </si>
  <si>
    <t>Кондратюк Володимир Олександрович</t>
  </si>
  <si>
    <t>Основной договор 4430 от 09.04.2012</t>
  </si>
  <si>
    <t>Кондратюк І.В. ПП, маг. "Продукти"</t>
  </si>
  <si>
    <t>ХМ-000932</t>
  </si>
  <si>
    <t>Кондратюк Р.П. ПП, маг. "Саланг"</t>
  </si>
  <si>
    <t>г.Хмельницкий, просп Мира, д.80/1</t>
  </si>
  <si>
    <t>Кондратюк Раїса Пилипівна</t>
  </si>
  <si>
    <t>Основной договор 645 от 03.02.2009 0:00:00</t>
  </si>
  <si>
    <t>ХМ-000933</t>
  </si>
  <si>
    <t>Кондратюк Р.П. ПП, маг. "Юлія"</t>
  </si>
  <si>
    <t>г.Хмельницкий, просп Мира (ост Костел)</t>
  </si>
  <si>
    <t>ХМ-007079</t>
  </si>
  <si>
    <t>Кононець ПП, маг. "Продукти"</t>
  </si>
  <si>
    <t>р-н Теофипольский Район, с.Волица, ул.Ленина, д.33</t>
  </si>
  <si>
    <t>ХМ-007653</t>
  </si>
  <si>
    <t>Конончук А.О. ПП, маг. "Смак"</t>
  </si>
  <si>
    <t>р-н Шепетовский Район, с.Судилков, ул.Ленина, д.120</t>
  </si>
  <si>
    <t>Конончук Алла Олександрівна</t>
  </si>
  <si>
    <t>Основной договор 3880 от 02.12.2010</t>
  </si>
  <si>
    <t>ХМ-006928</t>
  </si>
  <si>
    <t>г.Хмельницкий, ул.Зеньковского Василия, д.88</t>
  </si>
  <si>
    <t>Конопко ПП, маг. "Продукти"</t>
  </si>
  <si>
    <t>(Сез ТРТ) Константинова Л.В. ПП, кафетерій харчового технікуму</t>
  </si>
  <si>
    <t>Константинова Людмила Володимирівна</t>
  </si>
  <si>
    <t>Основной договор 1405.1 від 04.10.2010 р.</t>
  </si>
  <si>
    <t>ХМ-000216</t>
  </si>
  <si>
    <t>Контакт ТОВ, маг. "Контакт"</t>
  </si>
  <si>
    <t>г.Хмельницкий, ул.Майборского (-)</t>
  </si>
  <si>
    <t>ТОВ "Контакт"</t>
  </si>
  <si>
    <t>Основной договор 161 от 16.06.2009 0:00:00</t>
  </si>
  <si>
    <t>ХМ-000773</t>
  </si>
  <si>
    <t>Шахраюк Г.І. ПП,  маг. "Олімп"</t>
  </si>
  <si>
    <t>р-н Полонский Район, г.Полонное, ул.Щорса, д.22</t>
  </si>
  <si>
    <t>Шахраюк Галина Іванівна</t>
  </si>
  <si>
    <t>Основной договор 5326 от 02.02.2015</t>
  </si>
  <si>
    <t>Корнелюк Г.А. ПП,  маг. "Олімп"</t>
  </si>
  <si>
    <t>ХМ-007020</t>
  </si>
  <si>
    <t>Корнійчук В.В. ПП, маг. "Альонка"</t>
  </si>
  <si>
    <t>р-н Теофипольский Район, с.Медисовка, ул.Ленина, д.2</t>
  </si>
  <si>
    <t>Корнійчук Василь Володимирович</t>
  </si>
  <si>
    <t>Основной договор 4675 от 12.12.2012</t>
  </si>
  <si>
    <t>ХМ-008198</t>
  </si>
  <si>
    <t>Корнійчук М.В. ПП, маг. "У ставка"</t>
  </si>
  <si>
    <t>р-н Белогорский Район, с.Великая Боровица, ул.Шевченко, д.36</t>
  </si>
  <si>
    <t>ХМ-007898</t>
  </si>
  <si>
    <t>Королівський О.П. ПП, маг. "7+"</t>
  </si>
  <si>
    <t>р-н Городокский Район, г.Городок, ул.Шевченко, д.52а</t>
  </si>
  <si>
    <t>Королівський Олесь Павлович</t>
  </si>
  <si>
    <t>Основной договор 3924 от 28.01.2011</t>
  </si>
  <si>
    <t>ХМ-008508</t>
  </si>
  <si>
    <t>Королівський Р.Т. ПП, маг. "Королівський смак"</t>
  </si>
  <si>
    <t>р-н Городокский Район, г.Городок, ул.Терешковой, д.5</t>
  </si>
  <si>
    <t>Королівський Руслан Тадеушович</t>
  </si>
  <si>
    <t>Основной договор 4195 от 24.10.2011</t>
  </si>
  <si>
    <t>ХМ-000940</t>
  </si>
  <si>
    <t>Король В.З. ПП, маг."Вікторія"</t>
  </si>
  <si>
    <t>г.Староконстантинов, бул.Князя Острожского, д.53/1 (бокс)</t>
  </si>
  <si>
    <t>Король Вікторія Зільфредівна</t>
  </si>
  <si>
    <t>Основной договор 648 от 25.01.2009 0:00:00</t>
  </si>
  <si>
    <t>ХМ-007135</t>
  </si>
  <si>
    <t>Дідик Г.П. ПП, маг. "Дари"</t>
  </si>
  <si>
    <t>г.Хмельницкий, ул.Майборского, д.15 (зупинка "Поліклініка №3")</t>
  </si>
  <si>
    <t>Дідик Ганна Петрівна</t>
  </si>
  <si>
    <t>Основной договор 4433 от 19.03.2012</t>
  </si>
  <si>
    <t>Корольова Н. ПП, маг. "Дари"</t>
  </si>
  <si>
    <t>ХМ-007198</t>
  </si>
  <si>
    <t>Коротков В.І. ПП, маг. "На углу"</t>
  </si>
  <si>
    <t>г.Шепетовка, ул.Лесная, д.62</t>
  </si>
  <si>
    <t>ХМ-007230</t>
  </si>
  <si>
    <t>Коротницький А.А. ПП, к-к</t>
  </si>
  <si>
    <t>г.Хмельницкий, ул.Геологов ("Бартер-Сервіс", болото)</t>
  </si>
  <si>
    <t>р-н Каменец-Подольский Район, с.Колыбаевка, ул.Дзержинского, д.186</t>
  </si>
  <si>
    <t>г.Каменец-Подольский, пер.Шевченко, д.15</t>
  </si>
  <si>
    <t>р-н Дунаевецкий Район, с.Слободка-Рахновская, ул.Независимости, д.9</t>
  </si>
  <si>
    <t>ХМ-008250</t>
  </si>
  <si>
    <t>Багрій Л.І. ПП, к-к</t>
  </si>
  <si>
    <t>г.Хмельницкий, ул.Строителей, д.29</t>
  </si>
  <si>
    <t>Багрій Любов Іванівна</t>
  </si>
  <si>
    <t>Основной договор 4688 от 19.12.2012</t>
  </si>
  <si>
    <t>Космініна Н.С. ПП, к-к</t>
  </si>
  <si>
    <t>ХМ-008794</t>
  </si>
  <si>
    <t>Косовський В.Ф. ПП, контейнер №19</t>
  </si>
  <si>
    <t>г.Шепетовка, ул.Маркса Карла (між Захаруком і Бліндою площа ринок)</t>
  </si>
  <si>
    <t>Косовський Віктор Францович</t>
  </si>
  <si>
    <t>Основной договор 4399 от 30.03.2012</t>
  </si>
  <si>
    <t>р-н Городокский Район, с.Великая Левада, д.4 (північна)</t>
  </si>
  <si>
    <t>Кострубська Ольга Володимирівна</t>
  </si>
  <si>
    <t>Основной договор 1498.1 от 11.03.2011</t>
  </si>
  <si>
    <t>р-н Городокский Район, с.Скипче, ул.Заводская, д.13</t>
  </si>
  <si>
    <t>Костюк В.А. ПП, маг. "Еней"</t>
  </si>
  <si>
    <t>г.Каменец-Подольский, ул.Красноармейская, д.42</t>
  </si>
  <si>
    <t>Костюк Віктор Анатолійович</t>
  </si>
  <si>
    <t>Основной договор 281 от 10.01.2013</t>
  </si>
  <si>
    <t>ХМ-000619</t>
  </si>
  <si>
    <t>Костюк З.І. ПП, маг. "Едем"</t>
  </si>
  <si>
    <t>г.Хмельницкий, ул.Некрасова, д.1/1</t>
  </si>
  <si>
    <t>Костюк Зоя Іванівна</t>
  </si>
  <si>
    <t>Основной договор 421 от 20.05.2014</t>
  </si>
  <si>
    <t>ХМ-008822</t>
  </si>
  <si>
    <t>Костючек О.А. ПП, маг.-кафе "Нон-Стоп"</t>
  </si>
  <si>
    <t>г.Нетишин, ул.Энергетиков, д.12</t>
  </si>
  <si>
    <t>Костючек Олена Анатоліївна</t>
  </si>
  <si>
    <t>Основной договор 4831 от 31.05.2013</t>
  </si>
  <si>
    <t>ХМ-007534</t>
  </si>
  <si>
    <t>Котик М.В. ПП, маг. "Даринка"</t>
  </si>
  <si>
    <t>р-н Шепетовский Район, с.Судилков, ул.Титова, д.2</t>
  </si>
  <si>
    <t>Котик Микола Володимирович</t>
  </si>
  <si>
    <t>Основной договор 1173 от 24.03.2010</t>
  </si>
  <si>
    <t>р-н Староконстантиновский Район, с.Сахновцы, ул.Совхозная, д.23</t>
  </si>
  <si>
    <t>Котік Лариса Петрівна</t>
  </si>
  <si>
    <t>Основной договор 4701 от 01.11.2012</t>
  </si>
  <si>
    <t>ХМ-000185</t>
  </si>
  <si>
    <t>Ніщун О.І. ПП, маг. "Діоніс"</t>
  </si>
  <si>
    <t>г.Хмельницкий, пер.Победы, д.6/1</t>
  </si>
  <si>
    <t>Ніщун Олег Ігорович</t>
  </si>
  <si>
    <t>Основной договор 5365 от 16.04.2015</t>
  </si>
  <si>
    <t>Кошельник Н.М. ПП, маг. "Діоніс"</t>
  </si>
  <si>
    <t>г.Каменец-Подольский, ул.Космонавтов, д.2</t>
  </si>
  <si>
    <t>Кравець Сергій Іванович</t>
  </si>
  <si>
    <t>Основной договор 1401.1 от 19.03.2014</t>
  </si>
  <si>
    <t>ХМ-006872</t>
  </si>
  <si>
    <t>Кравець Н.В. ПП, маг. "Продукти"</t>
  </si>
  <si>
    <t>р-н Ярмолинецкий Район, с.Баламутовка, ул.Хмельницкая, д.36</t>
  </si>
  <si>
    <t>Кравець Наталія Василівна</t>
  </si>
  <si>
    <t>Основной договор 4451 от 17.04.2012</t>
  </si>
  <si>
    <t>Кравець Н.В. ПП, маг. Продукти"</t>
  </si>
  <si>
    <t>Деражнянський Район, Мазники,</t>
  </si>
  <si>
    <t>ХМ-007031</t>
  </si>
  <si>
    <t>Кравченко З. ПП, к-к</t>
  </si>
  <si>
    <t>г.Хмельницкий, ул.Геологов (ринок Бартер-Сервіс, нижне болото вхід на бартерсервіс)</t>
  </si>
  <si>
    <t>ХМ-008222</t>
  </si>
  <si>
    <t>Кравченко Ю.В. ПП, маг. "Живчик"</t>
  </si>
  <si>
    <t>р-н Изяславский Район, с.Добрин, ул.Матросова, д.8</t>
  </si>
  <si>
    <t>Охримчук Лариса Володимирівна</t>
  </si>
  <si>
    <t>Основной договор 5427 от 26.08.2015</t>
  </si>
  <si>
    <t>Охримчук Л.В. ПП, маг. "Живчик"</t>
  </si>
  <si>
    <t>ХМ-007282</t>
  </si>
  <si>
    <t>Кравчук І.Д.  ПП, кафе-бар "Свіже пиво"</t>
  </si>
  <si>
    <t>р-н Теофипольский Район, с.Шибена, ул.Ленина, д.17</t>
  </si>
  <si>
    <t>ХМ-000615</t>
  </si>
  <si>
    <t>Кравчук І.М. ПП, маг. "Візит"</t>
  </si>
  <si>
    <t>г.Шепетовка, ул.Маркса Карла, д.51А</t>
  </si>
  <si>
    <t>Кравчук Інна Михайлівна</t>
  </si>
  <si>
    <t>Основной договор 418 от 06.05.2009 0:00:00</t>
  </si>
  <si>
    <t>ХМ-000144</t>
  </si>
  <si>
    <t>Кравчук Л.В.ПП, маг."М'ясо-ковбаси"</t>
  </si>
  <si>
    <t>р-н Красиловский Район, г.Красилов, пер.Булаенко, д.6</t>
  </si>
  <si>
    <t>г.Каменец-Подольский, ул.Князей Кориатовичей, д.1</t>
  </si>
  <si>
    <t>Кравчук Надія Петрівна</t>
  </si>
  <si>
    <t>Основной договор 1494.1 от 02.03.2011</t>
  </si>
  <si>
    <t>р-н Белогорский Район, с.Мокроволя, д.1а (ул. Заречная)</t>
  </si>
  <si>
    <t>Кравчук Ольга Іванівна</t>
  </si>
  <si>
    <t>Основной договор 4202 от 13.09.2011</t>
  </si>
  <si>
    <t>ХМ-006898</t>
  </si>
  <si>
    <t>Кравчук ПП, к-к</t>
  </si>
  <si>
    <t>р-н Шепетовский Район, с.Городище, ул.Пяскерского (0)</t>
  </si>
  <si>
    <t>ХМ-006897</t>
  </si>
  <si>
    <t>Кравчук ПП, маг. "Сільпо"</t>
  </si>
  <si>
    <t>ХМ-008637</t>
  </si>
  <si>
    <t>Красилівська міська рада</t>
  </si>
  <si>
    <t>Красилівський Район, Красилів, вул. Площа Незалежності, б. 2,</t>
  </si>
  <si>
    <t>Основной договор 4231 от 01.12.2011</t>
  </si>
  <si>
    <t>ХМ-008575</t>
  </si>
  <si>
    <t>(НКЗ) Красилівська РПО працівників держ.установ</t>
  </si>
  <si>
    <t>р-н Красиловский Район, г.Красилов, д.2 (пл. Независимости)</t>
  </si>
  <si>
    <t>Красилівська РПО працівників держ.установ</t>
  </si>
  <si>
    <t>ХМ-008295</t>
  </si>
  <si>
    <t>Красуцька Є.В. ПП, маг. "Продукти"</t>
  </si>
  <si>
    <t>г.Хмельницкий, ул.Заречанская, д.6/1</t>
  </si>
  <si>
    <t>Красуцька Євгенія Василівна</t>
  </si>
  <si>
    <t>Основной договор 4091 от 01.07.2011</t>
  </si>
  <si>
    <t>ХМ-007872</t>
  </si>
  <si>
    <t>Крафт О.В. ПП, маг. "Веселка"</t>
  </si>
  <si>
    <t>р-н Красиловский Район, г.Красилов, пер.Булаенко, д.11 (біля м-ну "Зелений світ")</t>
  </si>
  <si>
    <t>ХМ-007160</t>
  </si>
  <si>
    <t>Крижанівський К.Л. ПП, маг. "Продукти"</t>
  </si>
  <si>
    <t>р-н Полонский Район, г.Полонное, ул.Герасимчука, д.239а</t>
  </si>
  <si>
    <t>Крижанівський Костянтин Леонідович</t>
  </si>
  <si>
    <t>Основной договор 3792 від 12.08.2010 р.</t>
  </si>
  <si>
    <t>ХМ-007283</t>
  </si>
  <si>
    <t>Криленко С.І.  ПП, маг. Люкс"</t>
  </si>
  <si>
    <t>р-н Теофипольский Район, с.Лысогорка, ул.Кирова, д.14 (біля церкви)</t>
  </si>
  <si>
    <t>г.Староконстантинов, пер.Мира, д.3/17</t>
  </si>
  <si>
    <t>ХМ-007159</t>
  </si>
  <si>
    <t>Кришталь В.С. ПП, маг. "Продукти"</t>
  </si>
  <si>
    <t>р-н Деражнянский Район, с.Копачовка, ул.Ленина, д.24а</t>
  </si>
  <si>
    <t>Кришталь Віктор Степанович</t>
  </si>
  <si>
    <t>Основной договор 3791 від 12.08.2010 р.</t>
  </si>
  <si>
    <t>ХМ-007981</t>
  </si>
  <si>
    <t>Криштанович О.В. ПП, маг. "Продукти"</t>
  </si>
  <si>
    <t>г.Хмельницкий, ул.Верхняя Береговая, д.9а</t>
  </si>
  <si>
    <t>Криштафович Андрій Володимирович</t>
  </si>
  <si>
    <t>Основной договор 5093 от 03.02.2014</t>
  </si>
  <si>
    <t>Криштафович А.В. ПП, маг. "Продукти"</t>
  </si>
  <si>
    <t>р-н Каменец-Подольский Район, с.Борышковцы, ул.Механизаторов, д.31</t>
  </si>
  <si>
    <t>Крищук Наталія Валеріївна</t>
  </si>
  <si>
    <t>Основной договор 1540.1 от 24.06.2011</t>
  </si>
  <si>
    <t>ХМ-006945</t>
  </si>
  <si>
    <t>Крупа К.О. ПП, к-к "Сонечко"</t>
  </si>
  <si>
    <t>г.Хмельницкий, ул.Тернопольская (зуп. "Новатор")</t>
  </si>
  <si>
    <t>ХМ-000796</t>
  </si>
  <si>
    <t>Крупа К.О. ПП, маг. "Крупинка"</t>
  </si>
  <si>
    <t>г.Хмельницкий, шоссе Львовское, д. (р-н вулканізації)</t>
  </si>
  <si>
    <t>ХМ-010146</t>
  </si>
  <si>
    <t>Кубюк Н.Г. ПП, к-к "Чунга-чанга"</t>
  </si>
  <si>
    <t>г.Хмельницкий, ул.Курчатова, д.107 (вул. Інститутська б. 14)</t>
  </si>
  <si>
    <t>Ратекс ТОВ, к-к "Чунга-чанга"</t>
  </si>
  <si>
    <t>ХМ-007954</t>
  </si>
  <si>
    <t>Кубюк Надія Григорівна</t>
  </si>
  <si>
    <t>Основной договор 4011 от 01.04.2011</t>
  </si>
  <si>
    <t>ХМ-007944</t>
  </si>
  <si>
    <t>Кубюк Н.Г. ПП, маг. "Фея"</t>
  </si>
  <si>
    <t>г.Хмельницкий, ул.Курчатова, д.78 (вул. Пр-т Миру б. 78)</t>
  </si>
  <si>
    <t>ХМ-008137</t>
  </si>
  <si>
    <t>Кудрик Н.М. ПП, маг. "Продукти"</t>
  </si>
  <si>
    <t>р-н Шепетовский Район, с.Червоный Цвет, ул.Гагарина, д.1</t>
  </si>
  <si>
    <t>Кудрик Надія Миколаївна</t>
  </si>
  <si>
    <t>Основной договор 4030 от 19.04.2011</t>
  </si>
  <si>
    <t>ХМ-000634</t>
  </si>
  <si>
    <t>Кудряночка ТзОВ, маг. "Кудряночка"</t>
  </si>
  <si>
    <t>г.Хмельницкий, ул.Госпитальная, д.8</t>
  </si>
  <si>
    <t>ХМ-008040</t>
  </si>
  <si>
    <t>Кузь В.В. ПП, бар "Філін"</t>
  </si>
  <si>
    <t>ХМ-007109</t>
  </si>
  <si>
    <t>Кузьмін ПП, к-к №167</t>
  </si>
  <si>
    <t>г.Хмельницкий, ул.Проскуровская (ЦУМ)</t>
  </si>
  <si>
    <t>Кузьміна Лариса В'ячеславівна</t>
  </si>
  <si>
    <t>Основной договор 1548.1 от 08.07.2011</t>
  </si>
  <si>
    <t>ХМ-007749</t>
  </si>
  <si>
    <t>(НКЗ) Кунчанське ФГ</t>
  </si>
  <si>
    <t>ФГ "Кунчанський"</t>
  </si>
  <si>
    <t>Основной договор 5310 от 01.12.2014</t>
  </si>
  <si>
    <t>Кунчанський ФГ</t>
  </si>
  <si>
    <t>ХМ-008345</t>
  </si>
  <si>
    <t>Купчинська Т.П. ПП, маг. "Санторіно"</t>
  </si>
  <si>
    <t>г.Хмельницкий, ул.Камьянецкая, д.71 (біля маг. "Вікторія")</t>
  </si>
  <si>
    <t>ХМ-006895</t>
  </si>
  <si>
    <t>Курашкін ПП, маг. "Продукти"</t>
  </si>
  <si>
    <t>р-н Шепетовский Район, с.Великая Решневка, ул.Ленина, д.1</t>
  </si>
  <si>
    <t>Курашкіна Наталія Вікторівна</t>
  </si>
  <si>
    <t>Основной договор 4402 от 30.03.2012</t>
  </si>
  <si>
    <t>Куріловська Антоніна Йосипівна</t>
  </si>
  <si>
    <t>Основной договор 205 от 02.04.2012</t>
  </si>
  <si>
    <t>ХМ-000455</t>
  </si>
  <si>
    <t>Курнаєв М.В. ПП, к-к №351</t>
  </si>
  <si>
    <t>г.Хмельницкий, просп Мира, д.46</t>
  </si>
  <si>
    <t>Курнаєв Максим Володимирович</t>
  </si>
  <si>
    <t>Основной договор 3976 от 23.02.2011</t>
  </si>
  <si>
    <t>ХМ-000456</t>
  </si>
  <si>
    <t>Курнаєв М.В. ПП, маг. "Аліна"</t>
  </si>
  <si>
    <t>Курнаєва Н.А. ПП, маг. "Аліна"</t>
  </si>
  <si>
    <t>ХМ-000457</t>
  </si>
  <si>
    <t>Курнаєва Н.А. ПП, маг. "Анна"</t>
  </si>
  <si>
    <t>г.Хмельницкий, пер.Шевченко, д.81</t>
  </si>
  <si>
    <t>Курнаєва Наталія Анатоліївна</t>
  </si>
  <si>
    <t>Основной договор 319 от 21.05.2009 0:00:00</t>
  </si>
  <si>
    <t>ХМ-000267</t>
  </si>
  <si>
    <t>Кустова О.М. ПП, к-к №2/69</t>
  </si>
  <si>
    <t>г.Хмельницкий, ул.Геологов (житомирська стоянка)</t>
  </si>
  <si>
    <t>Кустова Оксана Михайлівна</t>
  </si>
  <si>
    <t>Основной договор 197 от 08.12.2009 0:00:00</t>
  </si>
  <si>
    <t>ХМ-000528</t>
  </si>
  <si>
    <t>Кутузов В.М. ПП, маг. "Ультра"</t>
  </si>
  <si>
    <t>Шепетівка, вул. Пр-т Миру, б. 44,</t>
  </si>
  <si>
    <t>ХМ-004300</t>
  </si>
  <si>
    <t>Кухта ПП, к-к "Вікторія 2"</t>
  </si>
  <si>
    <t>р-н Красиловский Район, с.Кульчины, ул.Шевченко, д.9</t>
  </si>
  <si>
    <t>Кухта ПП, к-к "Вікторія"</t>
  </si>
  <si>
    <t>ХМ-007180</t>
  </si>
  <si>
    <t>(КООП) Куцик В.І. ПП, маг. "Зірка"</t>
  </si>
  <si>
    <t>г.Славута, пер.Хмельницкого Богдана, д.73</t>
  </si>
  <si>
    <t>Куцик Василь Іванович</t>
  </si>
  <si>
    <t>Основной договор 3597 от 09.02.2010 0:00:00</t>
  </si>
  <si>
    <t>Куцик В.І. ПП, маг. "Зірка"</t>
  </si>
  <si>
    <t>ХМ-007179</t>
  </si>
  <si>
    <t>(КООП) Куцик В.І. ПП, маг. "Чайка"</t>
  </si>
  <si>
    <t>г.Славута, ул.Церковная, д.48</t>
  </si>
  <si>
    <t>Куцик В.І. ПП, маг. "Чайка"</t>
  </si>
  <si>
    <t>ХМ-007254</t>
  </si>
  <si>
    <t>Бойчук І.М. ПП, маг. "Продукти"</t>
  </si>
  <si>
    <t>р-н Городокский Район, с.Лесоводы, ул.Победы, д.8а</t>
  </si>
  <si>
    <t>Кучеренко А.В. ПП, маг. "Продукти"</t>
  </si>
  <si>
    <t>ХМ-007345</t>
  </si>
  <si>
    <t>Кучерук Н.В. ПП, лоток</t>
  </si>
  <si>
    <t>г.Шепетовка, ул.Марка Вовчок (Ринок)</t>
  </si>
  <si>
    <t>ХМ-007912</t>
  </si>
  <si>
    <t>Кушнір А.П. ПП, лоток</t>
  </si>
  <si>
    <t>г.Староконстантинов, пер.Мира, д.19/2</t>
  </si>
  <si>
    <t>ХМ-007874</t>
  </si>
  <si>
    <t>Кушнірчук Н.В. ПП, маг. "Продукти"</t>
  </si>
  <si>
    <t>р-н Хмельницкий Район, с.Ставчинцы, ул.Ленина, д.28</t>
  </si>
  <si>
    <t>ХМ-008128</t>
  </si>
  <si>
    <t>Лабудько М.С. ПП. маг. "Каріна"</t>
  </si>
  <si>
    <t>р-н Волочисский Район, г.Волочиск, ул.Руданского, д.31а</t>
  </si>
  <si>
    <t>Лабудько Марія Станіславівна</t>
  </si>
  <si>
    <t>Основной договор 4026 от 16.04.2011</t>
  </si>
  <si>
    <t>ХМ-007240</t>
  </si>
  <si>
    <t>Лаврентюк Т.Т. ПП, маг. "Продукти"</t>
  </si>
  <si>
    <t>р-н Летичевский Район, с.Грушковцы, ул.Печенюка, д.73</t>
  </si>
  <si>
    <t>ХМ-007285</t>
  </si>
  <si>
    <t>Лавренчук М.Г. ПП, бар</t>
  </si>
  <si>
    <t>р-н Староконстантиновский Район, с.Старый Острополь, ул.Ленина, д.1/2</t>
  </si>
  <si>
    <t>Лавренчук Микола Григорович</t>
  </si>
  <si>
    <t>Основной договор 732 от 19.01.2009 0:00:00</t>
  </si>
  <si>
    <t>р-н Староконстантиновский Район, с.Старый Острополь (0)</t>
  </si>
  <si>
    <t>ХМ-008292</t>
  </si>
  <si>
    <t>Лаврищук Т.В. ПП, маг. "Продукти"</t>
  </si>
  <si>
    <t>г.Шепетовка, пер.Лесной, д.18, оф.</t>
  </si>
  <si>
    <t>Лаврищук Тетяна Володимирівна</t>
  </si>
  <si>
    <t>Основной договор 4089 от 30.06.2011</t>
  </si>
  <si>
    <t>р-н Дунаевецкий Район, г.Дунаевцы, ул.Спортивная, д.4</t>
  </si>
  <si>
    <t>Лагодюк Марія Миколаївна</t>
  </si>
  <si>
    <t>Основной договор 1439.1 от 30.11.2010</t>
  </si>
  <si>
    <t>ХМ-010156</t>
  </si>
  <si>
    <t>Цапін М.М. ПП, к-к "Зарічанський"</t>
  </si>
  <si>
    <t>г.Хмельницкий, ул.Курчатова, д.107 (вул. Зарічанська б. 14)</t>
  </si>
  <si>
    <t>Ратекс ТОВ, к-к "Зарічанський"</t>
  </si>
  <si>
    <t>ХМ-007956</t>
  </si>
  <si>
    <t>Цапін Микола Михайлович</t>
  </si>
  <si>
    <t>Основной договор 3932 от 02.02.2011</t>
  </si>
  <si>
    <t>ХМ-010147</t>
  </si>
  <si>
    <t>Левін О.М. ПП, к-к "П'ятачок"</t>
  </si>
  <si>
    <t>г.Хмельницкий, ул.Курчатова, д.107 (вул. Кам'янецька б. 81)</t>
  </si>
  <si>
    <t>Ратекс ТОВ, к-к "П'ятачок"</t>
  </si>
  <si>
    <t>ХМ-007955</t>
  </si>
  <si>
    <t>Левін Олег Миколайович</t>
  </si>
  <si>
    <t>Основной договор 3943 от 02.02.2011</t>
  </si>
  <si>
    <t>ХМ-000080</t>
  </si>
  <si>
    <t>Лазарук С.Д. ПП, маг. "Арія"</t>
  </si>
  <si>
    <t>г.Хмельницкий, ул.Мирного Панаса, д.25</t>
  </si>
  <si>
    <t>Лазарук Світлана Дмитрівна</t>
  </si>
  <si>
    <t>Основной договор 63 от 29.04.2009 0:00:00</t>
  </si>
  <si>
    <t>г.Каменец-Подольский, ул.Ценского, д.2</t>
  </si>
  <si>
    <t>ХМ-008711</t>
  </si>
  <si>
    <t>Ластовська М.В. ПП, маг. "Мясний магазин"</t>
  </si>
  <si>
    <t>р-н Дунаевецкий Район, пгт.Дунаевцы, пл.Привокзальная (площа)</t>
  </si>
  <si>
    <t>Ластовська Марія Володимирівна</t>
  </si>
  <si>
    <t>Основной договор 1626.1 от 14.12.2011</t>
  </si>
  <si>
    <t>г.Каменец-Подольский, ул.Суворова, д.19 а</t>
  </si>
  <si>
    <t>Лебедина Олена Миколаївна</t>
  </si>
  <si>
    <t>Основной договор 231 от 21.01.2015</t>
  </si>
  <si>
    <t>Лебедина О.М.ПП, маг. "Продукти №26"</t>
  </si>
  <si>
    <t>ХМ-010140</t>
  </si>
  <si>
    <t>Гончар С.Б. ПП, к-к "Незнайка"</t>
  </si>
  <si>
    <t>г.Хмельницкий, ул.Курчатова, д. (вул. Кам'янецька)</t>
  </si>
  <si>
    <t>Ратекс ТОВ, к-к "Незнайка"</t>
  </si>
  <si>
    <t>ХМ-007960</t>
  </si>
  <si>
    <t>ХМ-007959</t>
  </si>
  <si>
    <t>г.Хмельницкий, ул.Курчатова, д.107 (вул. Інститутська)</t>
  </si>
  <si>
    <t>ХМ-000966</t>
  </si>
  <si>
    <t>Левіна Л.І. ПП, маг."Кошик"</t>
  </si>
  <si>
    <t>р-н Красиловский Район, г.Красилов, ул.Ярослава Мудрого, д.7</t>
  </si>
  <si>
    <t>Левіна Людмила Іванівна</t>
  </si>
  <si>
    <t>Основной договор 665 от 15.01.2009 0:00:00</t>
  </si>
  <si>
    <t>ХМ-007144</t>
  </si>
  <si>
    <t>Левкович О.В. ПП, маг. "Марина"</t>
  </si>
  <si>
    <t>г.Славута, ул.Чкалова, д.12а</t>
  </si>
  <si>
    <t>Левкович Олександр Віталійович</t>
  </si>
  <si>
    <t>Основной договор 3783 від 03.08.2010 р.</t>
  </si>
  <si>
    <t>ХМ-007612</t>
  </si>
  <si>
    <t>Левченко О.І. ПП, приватний будинок</t>
  </si>
  <si>
    <t>р-н Летичевский Район, пгт.Летичев, ул.Котовского, д.1</t>
  </si>
  <si>
    <t>ХМ-007204</t>
  </si>
  <si>
    <t>Левчук Н.В. ПП, маг. "Світанок"</t>
  </si>
  <si>
    <t>р-н Старосинявский Район, с.Адамполь, ул.Центральная (0)</t>
  </si>
  <si>
    <t>Левчук Наталія Вікторівна</t>
  </si>
  <si>
    <t>Основной договор 4806 от 26.04.2013</t>
  </si>
  <si>
    <t>ХМ-007974</t>
  </si>
  <si>
    <t>Левчунець Л.К. ПП, маг. "Торговий дім "Три леви"</t>
  </si>
  <si>
    <t>г.Славута, ул.Привокзальная, д.16а</t>
  </si>
  <si>
    <t>Левчунець Лідія Калениківна</t>
  </si>
  <si>
    <t>Основной договор 3952 от 01.10.2013</t>
  </si>
  <si>
    <t>ХМ-007431</t>
  </si>
  <si>
    <t>Мельник А.О. ПП, маг. "Міленіум"</t>
  </si>
  <si>
    <t>р-н Ярмолинецкий Район, с.Скаржинцы, ул.Центральная, д.1а</t>
  </si>
  <si>
    <t>Мельник Артем Олександрович</t>
  </si>
  <si>
    <t>Основной договор 4887 от 16.08.2013</t>
  </si>
  <si>
    <t>ХМ-007432</t>
  </si>
  <si>
    <t>Лелюх О. ПП, маг. "Продукти"</t>
  </si>
  <si>
    <t>р-н Ярмолинецкий Район, с.Скаржинцы, ул.Олимпийская, д.2/1</t>
  </si>
  <si>
    <t>ХМ-007327</t>
  </si>
  <si>
    <t>Леонець Т.В. ПП, маг. червоний</t>
  </si>
  <si>
    <t>Полонський Район, Понінка, вул. Островського, б. 19,</t>
  </si>
  <si>
    <t>ХМ-007393</t>
  </si>
  <si>
    <t>р-н Летичевский Район, с.Лесо-Березовка (0)</t>
  </si>
  <si>
    <t>ХМ-008654</t>
  </si>
  <si>
    <t>р-н Летичевский Район, с.Антоновка (центр)</t>
  </si>
  <si>
    <t>ХМ-007690</t>
  </si>
  <si>
    <t>(НКЗ) Летичівський комбікормовий завод ЗАТ</t>
  </si>
  <si>
    <t>р-н Летичевский Район, пгт.Летичев, ул.50-летия Октября, д.101</t>
  </si>
  <si>
    <t>ТОВ "Летичівський комбікормовий завод"</t>
  </si>
  <si>
    <t>Основной договор 5249 от 08.12.2014</t>
  </si>
  <si>
    <t>Летичівський комбікормовий завод ТОВ</t>
  </si>
  <si>
    <t>ХМ-007780</t>
  </si>
  <si>
    <t>(НКЗ) Летичівський РЕМ</t>
  </si>
  <si>
    <t>р-н Летичевский Район, пгт.Летичев, ул.Фрунзе, д.36а</t>
  </si>
  <si>
    <t>Летичівський РЕМ</t>
  </si>
  <si>
    <t>ХМ-004982</t>
  </si>
  <si>
    <t>Лещенко Р.В. ПП, маг. "Каноє"</t>
  </si>
  <si>
    <t>Лещенко Роман Вікторович</t>
  </si>
  <si>
    <t>Основной договор 2820 от 16.07.2009 0:00:00</t>
  </si>
  <si>
    <t>ХМ-008257</t>
  </si>
  <si>
    <t>Лещишена В.В. ПП, маг. "Артем"</t>
  </si>
  <si>
    <t>р-н Городокский Район, с.Бедриковцы, ул.Центральная (.)</t>
  </si>
  <si>
    <t>ХМ-008139</t>
  </si>
  <si>
    <t>Лєщук В.В. ПП, маг. "Візит"</t>
  </si>
  <si>
    <t>г.Славута, ул.Мира, д.142</t>
  </si>
  <si>
    <t>Лєщук Валентина Василівна</t>
  </si>
  <si>
    <t>Основной договор 4031 от 20.04.2011</t>
  </si>
  <si>
    <t>ХМ-007310</t>
  </si>
  <si>
    <t>Липа Ю.П. ПП, маг. "Продукти"</t>
  </si>
  <si>
    <t>р-н Волочисский Район, с.Яхновцы, ул.Центральная, д.15</t>
  </si>
  <si>
    <t>Липа Юрій Петрович</t>
  </si>
  <si>
    <t>Основной договор 3388 от 26.01.2011</t>
  </si>
  <si>
    <t>ХМ-007925</t>
  </si>
  <si>
    <t>р-н Волочисский Район, с.Ожиговцы, д.16 (ул. Георгиевская)</t>
  </si>
  <si>
    <t>р-н Новоушицкий Район, с.Браиловка, ул.Ленина, д.5</t>
  </si>
  <si>
    <t>Лисак Олександр Михайлович</t>
  </si>
  <si>
    <t>Основной договор 1539.1 от 01.11.2011</t>
  </si>
  <si>
    <t>ХМ-008811</t>
  </si>
  <si>
    <t>Лисюк Л.С. ПП, к-к №3</t>
  </si>
  <si>
    <t>г.Хмельницкий, ул.Соборная (жовтий павільйон)</t>
  </si>
  <si>
    <t>р-н Городокский Район, г.Городок, ул.Грушевского, д.54</t>
  </si>
  <si>
    <t>ХМ-007328</t>
  </si>
  <si>
    <t>Ліневич Л.К. ПП, маг. "Продукти"</t>
  </si>
  <si>
    <t>р-н Полонский Район, пгт.Понинка, ул.Школьная, д.10</t>
  </si>
  <si>
    <t>Ліневич Людмила Костянтинівна</t>
  </si>
  <si>
    <t>Основной договор 4053 от 16.05.2011</t>
  </si>
  <si>
    <t>ХМ-007689</t>
  </si>
  <si>
    <t>Лінник В.Г. ПП, к-к</t>
  </si>
  <si>
    <t>р-н Летичевский Район, пгт.Летичев, ул.50-летия Октября, д.6</t>
  </si>
  <si>
    <t>Лінник Валентина Григорівна</t>
  </si>
  <si>
    <t>Основной договор 3887 от 07.12.2010</t>
  </si>
  <si>
    <t>ХМ-000605</t>
  </si>
  <si>
    <t>Ліннік Л.В. ПП, маг. "Корона"</t>
  </si>
  <si>
    <t>г.Шепетовка, просп Мира, д.9</t>
  </si>
  <si>
    <t>Ліннік Любов Василівна</t>
  </si>
  <si>
    <t>Основной договор 410 от 16.04.2009 0:00:00</t>
  </si>
  <si>
    <t>ХМ-007407</t>
  </si>
  <si>
    <t>Лісінська Н.М. ПП, маг.</t>
  </si>
  <si>
    <t>р-н Хмельницкий Район, с.Иванковцы, ул.Левицкого, д.46/1</t>
  </si>
  <si>
    <t>Лісінська Ніна Миколаївна</t>
  </si>
  <si>
    <t>Основной договор 4050 от 13.05.2011</t>
  </si>
  <si>
    <t>(КООП) Лісоводське КП, маг.-бар</t>
  </si>
  <si>
    <t>р-н Городокский Район, с.Новый Свет (ул. Мира)</t>
  </si>
  <si>
    <t>Лісоводське кооперативне підприємство</t>
  </si>
  <si>
    <t>Основной договор 990.1 от 02.01.2009 0:00:00</t>
  </si>
  <si>
    <t>НАДЗБРУЧЧЯ ПСК, маг. "Надзбруччя"</t>
  </si>
  <si>
    <t>р-н Чемеровецкий Район, с.Гуков, ул.Центральная, д.78а</t>
  </si>
  <si>
    <t>ПСК"Надзбруччя"</t>
  </si>
  <si>
    <t>Основной договор 1105.1 от 20.05.2015</t>
  </si>
  <si>
    <t>р-н Городокский Район, г.Городок, ул.Грушевского, д.36</t>
  </si>
  <si>
    <t>ХМ-006868</t>
  </si>
  <si>
    <t>Ліхневська Т.А. ПП, маг. "Світоч"</t>
  </si>
  <si>
    <t>Ліхневська Тетяна Анатоліївна</t>
  </si>
  <si>
    <t>Основной договор 4642 от 05.11.2012</t>
  </si>
  <si>
    <t>Ліхневська Т. ПП, маг. "Світоч"</t>
  </si>
  <si>
    <t>ХМ-008280</t>
  </si>
  <si>
    <t>Лічман О.В. ПП, маг. "Продукти"</t>
  </si>
  <si>
    <t>р-н Летичевский Район, пгт.Ставница, ул.Костромина (-)</t>
  </si>
  <si>
    <t>Лічман Олександра Віталіївна</t>
  </si>
  <si>
    <t>Основной договор 4420 от 22.03.2012</t>
  </si>
  <si>
    <t>ХМ-008675</t>
  </si>
  <si>
    <t>Ліщанський будинок-інтернат для громадян похилого віку та інвалідів</t>
  </si>
  <si>
    <t>р-н Изяславский Район, с.Лищаны, д.6 (Гагарина)</t>
  </si>
  <si>
    <t>ХМ-000705</t>
  </si>
  <si>
    <t>Ліщук О.В. ПП, к-к</t>
  </si>
  <si>
    <t>р-н Полонский Район, г.Полонное (Біля каштана №2)</t>
  </si>
  <si>
    <t>ХМ-008056</t>
  </si>
  <si>
    <t>Ліщук О.О. ПП, маг. "Продукти"</t>
  </si>
  <si>
    <t>р-н Городокский Район, с.Каменка, ул.Дзержинского, д.68 (біля хреста наліво)</t>
  </si>
  <si>
    <t>Ліщук Олег Олександрович</t>
  </si>
  <si>
    <t>Основной договор 4480 от 30.04.2012</t>
  </si>
  <si>
    <t>ХМ-007505</t>
  </si>
  <si>
    <t>ХМ-007053</t>
  </si>
  <si>
    <t>Логунов ПП, маг. "Продукти"</t>
  </si>
  <si>
    <t>р-н Белогорский Район, пгт.Ямполь (центр зел. маг)</t>
  </si>
  <si>
    <t>ХМ-000980</t>
  </si>
  <si>
    <t>Лозіна Н.І. ПП, маг. "Галина плюс"</t>
  </si>
  <si>
    <t>г.Хмельницкий, ул.Тернопольская, д.19/1</t>
  </si>
  <si>
    <t>Лозіна Наталія Ігорівна</t>
  </si>
  <si>
    <t>Основной договор 705 от 04.05.2009 0:00:00</t>
  </si>
  <si>
    <t>ХМ-008791</t>
  </si>
  <si>
    <t>Локазюк В.В. ПП, к-к №13</t>
  </si>
  <si>
    <t>р-н Каменец-Подольский Район, с.Довжок, шоссе Орынинское, д.3</t>
  </si>
  <si>
    <t>ХМ-007425</t>
  </si>
  <si>
    <t>(Сез ТРТ) Локомотивне ДЕПО Гречани ДГТО ПЗЗ</t>
  </si>
  <si>
    <t>г.Хмельницкий, ул.Волочиская, д.10</t>
  </si>
  <si>
    <t>Локомотивне ДЕПО Гречани ДГТО ПЗЗ</t>
  </si>
  <si>
    <t>Основной договор 3833/ПЗ/Т-14634/НЮ от 03.03.2014</t>
  </si>
  <si>
    <t>ХМ-007723</t>
  </si>
  <si>
    <t>(НКЗ) Локомотивне ДЕПО Шепетівка ПО ВПМУ</t>
  </si>
  <si>
    <t>г.Шепетовка, ул.Привокзальная, д.3</t>
  </si>
  <si>
    <t>Локомотивне ДЕПО Шепетівка ПО ВПМУ</t>
  </si>
  <si>
    <t>ХМ-007353</t>
  </si>
  <si>
    <t>Лопанова Н.В. ПП, к-к №21</t>
  </si>
  <si>
    <t>Лопанова Наталія Вікторівна</t>
  </si>
  <si>
    <t>Основной договор 3838 від 14.10.2010 р.</t>
  </si>
  <si>
    <t>ХМ-001863</t>
  </si>
  <si>
    <t>Лосовська ПП, "лоток"</t>
  </si>
  <si>
    <t>ХМ-007054</t>
  </si>
  <si>
    <t>Лотишко М.Т. ПП, маг. "Продукти"</t>
  </si>
  <si>
    <t>р-н Старосинявский Район, с.Паплинцы, ул.Центральная (около озера)</t>
  </si>
  <si>
    <t>Лотишко Марія Тарасівна</t>
  </si>
  <si>
    <t>Основной договор 4896 от 23.08.2013</t>
  </si>
  <si>
    <t>р-н Каменец-Подольский Район, с.Дубинка, ул.Независимости, д.21</t>
  </si>
  <si>
    <t>Лубенецька Валентина Дмитрівна</t>
  </si>
  <si>
    <t>Основной договор 1574.1 от 30.09.2011</t>
  </si>
  <si>
    <t>г.Каменец-Подольский, ул.Мира, д.4</t>
  </si>
  <si>
    <t>Лук`янова Галина Юріївна</t>
  </si>
  <si>
    <t>Основной договор 34.1 от 01.01.2009 0:00:00</t>
  </si>
  <si>
    <t>г.Каменец-Подольский, ул.Космонавтов, д.8</t>
  </si>
  <si>
    <t>г.Каменец-Подольский, ул.Дружбы Народов ( вул. Дружби Народів та Нігтнського шосе, (зупинка))</t>
  </si>
  <si>
    <t>ХМ-007573</t>
  </si>
  <si>
    <t>Лука С.А. ПП, маг. "Ветеран"</t>
  </si>
  <si>
    <t>р-н Славутский Район, с.Берездов, ул.Ленина, д.5</t>
  </si>
  <si>
    <t>Лука Світлана Анатоліївна</t>
  </si>
  <si>
    <t>Основной договор 3868 от 18.11.2010</t>
  </si>
  <si>
    <t>ХМ-000650</t>
  </si>
  <si>
    <t>Лукаш ПП, маг. "Світанок"</t>
  </si>
  <si>
    <t>ХМ-006953</t>
  </si>
  <si>
    <t>Лукашов А.О. ПП, маг. "Шоколадка"</t>
  </si>
  <si>
    <t>р-н Хмельницкий Район, с.Гвардейское, ул.Соборная, д.36</t>
  </si>
  <si>
    <t>Лукашов Андрій Олександрович</t>
  </si>
  <si>
    <t>Основной договор 4506 от 22.05.2012</t>
  </si>
  <si>
    <t>Лукашук ПП, маг. "Шоколадка"</t>
  </si>
  <si>
    <t>Лукова О.В. ПП, маг. "Продукти"</t>
  </si>
  <si>
    <t>ХМ-008405</t>
  </si>
  <si>
    <t>р-н Городокский Район, с.Липовка (центр)</t>
  </si>
  <si>
    <t>Лукова Оксана Володимирівна</t>
  </si>
  <si>
    <t>Основной договор 3258 от 25.05.2009 0:00:00</t>
  </si>
  <si>
    <t>ХМ-008432</t>
  </si>
  <si>
    <t>Лукойл-Україна Запрвка "Лукойл-Україна" 23-07</t>
  </si>
  <si>
    <t>р-н Шепетовский Район, с.Плесна, ул.Советская, д.31 (ул. Гагарина)</t>
  </si>
  <si>
    <t>ПІІ "Лукойл-Україна"</t>
  </si>
  <si>
    <t>Основной договор 2412 от 01.08.2011</t>
  </si>
  <si>
    <t>р-н Каменец-Подольский Район, с.Супрунковцы, ул.Центральная, д.5</t>
  </si>
  <si>
    <t>Луцик Наталія Григорівна</t>
  </si>
  <si>
    <t>Основной договор 4161 от 09.09.2011</t>
  </si>
  <si>
    <t>ХМ-006853</t>
  </si>
  <si>
    <t>Луцюк Н.А. ПП, маг. "Продукту"</t>
  </si>
  <si>
    <t>р-н Изяславский Район, с.Телижинци (0)</t>
  </si>
  <si>
    <t>ХМ-008167</t>
  </si>
  <si>
    <t>Любас Л.А. ПП, кафе</t>
  </si>
  <si>
    <t>р-н Городокский Район, с.Бедриковцы, ул.Центральная (Площа)</t>
  </si>
  <si>
    <t>ХМ-008226</t>
  </si>
  <si>
    <t>Любашевська З.І. ПП, маг. "Діана"</t>
  </si>
  <si>
    <t>р-н Шепетовский Район, с.Городище, ул.Пяскерского, д.53а</t>
  </si>
  <si>
    <t>Любашевська Зінаїда Іванівна</t>
  </si>
  <si>
    <t>Основной договор 4066 от 27.05.2011</t>
  </si>
  <si>
    <t>ХМ-007593</t>
  </si>
  <si>
    <t>(КООП) Любисток-2008 СТ, маг. "Любисток"</t>
  </si>
  <si>
    <t>р-н Теофипольский Район, с.Човгузов (0)</t>
  </si>
  <si>
    <t>СТ "Любисток-2008"</t>
  </si>
  <si>
    <t>Основной договор 3122 от 05.01.2009 0:00:00</t>
  </si>
  <si>
    <t>Любисток-2008 СТ, маг. "Любисток"</t>
  </si>
  <si>
    <t>р-н Дунаевецкий Район, с.Нестеривци, ул.Ленина, д.34</t>
  </si>
  <si>
    <t>ХМ-008511</t>
  </si>
  <si>
    <t>Лясковська А.А. ПП, маг. "Оксана"</t>
  </si>
  <si>
    <t>р-н Изяславский Район, с.Дертка (0)</t>
  </si>
  <si>
    <t>Лясковська Анжела Андріївна</t>
  </si>
  <si>
    <t>Основной договор 4197 от 21.10.2011</t>
  </si>
  <si>
    <t>ХМ-007352</t>
  </si>
  <si>
    <t>Мага В.В. ПП, маг. "Магар"</t>
  </si>
  <si>
    <t>р-н Городокский Район, г.Городок, ул.Невского, д.31</t>
  </si>
  <si>
    <t>Мага Валентина Володимирівна</t>
  </si>
  <si>
    <t>Основной договор 3816 від 23.09.2010 р.</t>
  </si>
  <si>
    <t>ХМ-007927</t>
  </si>
  <si>
    <t>Магазин "Галич" ТОВ, маг. "Галич"</t>
  </si>
  <si>
    <t>г.Хмельницкий, пер.Шевченко, д.3</t>
  </si>
  <si>
    <t>ТОВ Магазин "Галич"</t>
  </si>
  <si>
    <t>Основной договор 267 от 02.02.2011</t>
  </si>
  <si>
    <t>ХМ-007928</t>
  </si>
  <si>
    <t>Магазин "Галич" ТОВ, маг. "Околиця"</t>
  </si>
  <si>
    <t>г.Хмельницкий, ул.Курчатова, д.63/2</t>
  </si>
  <si>
    <t>ХМ-007953</t>
  </si>
  <si>
    <t>Мазур Л.М. ПП, к-к</t>
  </si>
  <si>
    <t>г.Хмельницкий, просп Мира, д.60/4</t>
  </si>
  <si>
    <t>Мазур Лариса Михайлівна</t>
  </si>
  <si>
    <t>Основной договор 3940 от 02.02.2011</t>
  </si>
  <si>
    <t>ХМ-010148</t>
  </si>
  <si>
    <t>Мазур Л.М. ПП, к-к "Антошка"</t>
  </si>
  <si>
    <t>г.Хмельницкий, ул.Курчатова, д.107 (вул. Шевченка)</t>
  </si>
  <si>
    <t>Ратекс ТОВ, к-к "Антошка"</t>
  </si>
  <si>
    <t>ХМ-007952</t>
  </si>
  <si>
    <t>ХМ-000559</t>
  </si>
  <si>
    <t>Мазяр Г.О. ПП, маг. "Сири Поділля"</t>
  </si>
  <si>
    <t>Шепетівка, вул. Пр-т Миру, б. 14,</t>
  </si>
  <si>
    <t>ХМ-008741</t>
  </si>
  <si>
    <t>Мазяр С.П. ПП, маг. "Людмила"</t>
  </si>
  <si>
    <t>г.Шепетовка, просп Мира, д.20</t>
  </si>
  <si>
    <t>Мазяр Світлана Петрівна</t>
  </si>
  <si>
    <t>Основной договор 4258 от 19.12.2011</t>
  </si>
  <si>
    <t>ХМ-007485</t>
  </si>
  <si>
    <t>Мазярко С.Я. ПП, маг. "Продовольчі товари"</t>
  </si>
  <si>
    <t>р-н Славутский Район, с.Старый Кривин, ул.Ленина, д.89б</t>
  </si>
  <si>
    <t>Мазярко Сергій Яковлевич</t>
  </si>
  <si>
    <t>Основной договор 3847 от 21.10.2010</t>
  </si>
  <si>
    <t>ХМ-008001</t>
  </si>
  <si>
    <t>Майданець Н.В. ПП, підвал "Алкогольний відділ"</t>
  </si>
  <si>
    <t>г.Шепетовка, ул.Маркса Карла, д.23/5</t>
  </si>
  <si>
    <t>Майданець Неля Володимирівна</t>
  </si>
  <si>
    <t>Основной договор 3962 от 11.02.2011</t>
  </si>
  <si>
    <t>ХМ-008000</t>
  </si>
  <si>
    <t>Майданець Н.В. ПП, підвал "Спеції"</t>
  </si>
  <si>
    <t>ХМ-008558</t>
  </si>
  <si>
    <t>Майданюк Н.М. ПП, маг. "Дзвіночок"</t>
  </si>
  <si>
    <t>р-н Хмельницкий Район, с.Ружичанка, ул.Ленина, д.31 (біля школи)</t>
  </si>
  <si>
    <t>Майданюк Надія Миколаївна</t>
  </si>
  <si>
    <t>Основной договор 4263 от 23.12.2011</t>
  </si>
  <si>
    <t>ХМ-008513</t>
  </si>
  <si>
    <t>Майсоха А.В. ПП, к-к №20</t>
  </si>
  <si>
    <t>Майсоха Андрій Володимирович</t>
  </si>
  <si>
    <t>Основной договор 4221 от 03.11.2011</t>
  </si>
  <si>
    <t>ХМ-008268</t>
  </si>
  <si>
    <t>Маковська Н.С. П, маг. "Продукти"</t>
  </si>
  <si>
    <t>р-н Деражнянский Район, г.Деражня, ул.Проскуровская, д.57/1</t>
  </si>
  <si>
    <t>ХМ-008288</t>
  </si>
  <si>
    <t>Макогончук В.В. ПП, к-к №24</t>
  </si>
  <si>
    <t>г.Хмельницкий, ул.Заречанская (ост Победы)</t>
  </si>
  <si>
    <t>Макогончук Володимир Васильович</t>
  </si>
  <si>
    <t>Основной договор 3027 от 27.01.2009 0:00:00</t>
  </si>
  <si>
    <t>ХМ-008185</t>
  </si>
  <si>
    <t>Максимов В.М. ПП, маг. "Антрікот"</t>
  </si>
  <si>
    <t>г.Славута, ул.Хмельницкого Богдана, д.88</t>
  </si>
  <si>
    <t>Максимов Віктор Максимович</t>
  </si>
  <si>
    <t>Основной договор 4054 от 17.05.2011</t>
  </si>
  <si>
    <t>ХМ-007900</t>
  </si>
  <si>
    <t>Просянюк І.Г. ПП, маг. "Копійка"</t>
  </si>
  <si>
    <t>р-н Изяславский Район, г.Изяслав, ул.Хмельницкого Богдана, д.47</t>
  </si>
  <si>
    <t>Просянюк Іван Гнатович</t>
  </si>
  <si>
    <t>Основной договор 5043 от 05.02.2014</t>
  </si>
  <si>
    <t>Максимчук М.В. ПП, маг. "Копійка"</t>
  </si>
  <si>
    <t>ХМ-000020</t>
  </si>
  <si>
    <t>Максимчук О.М. ПП, маг. "Фортуна"</t>
  </si>
  <si>
    <t>р-н Летичевский Район, пгт.Меджибож, д.22 (ул. Примакова)</t>
  </si>
  <si>
    <t>Максимчук Олег Миколайович</t>
  </si>
  <si>
    <t>Основной договор 16 от 19.05.2009 0:00:00</t>
  </si>
  <si>
    <t>ХМ-007665</t>
  </si>
  <si>
    <t>(НКЗ) МАКСФАРМ ТОВ</t>
  </si>
  <si>
    <t>г.Каменец-Подольский, ул.Князей Кориатовичей (-)</t>
  </si>
  <si>
    <t>Товариство з обмеженою відповідальністю "МАКСФАРМ"</t>
  </si>
  <si>
    <t>Основной договор 1447.1 от 03.12.2014</t>
  </si>
  <si>
    <t>МАКСФАРМ ТОВ</t>
  </si>
  <si>
    <t>р-н Каменец-Подольский Район, с.Жванец, ул.Хмельницкого Богдана, д.58а</t>
  </si>
  <si>
    <t>Малайдах Віталій Миколайович</t>
  </si>
  <si>
    <t>Основной договор 1479.1 от 21.03.2012</t>
  </si>
  <si>
    <t>ХМ-008135</t>
  </si>
  <si>
    <t>Малик У.І. ПП, к-к № 269</t>
  </si>
  <si>
    <t>Малик Уляна Іванівна</t>
  </si>
  <si>
    <t>Основной договор 4028 от 19.04.2011</t>
  </si>
  <si>
    <t>(КООП) Маліївецьке СТ, маг. "Мінімаркет"</t>
  </si>
  <si>
    <t>р-н Дунаевецкий Район, с.Малиевци, ул.Горького, д.60</t>
  </si>
  <si>
    <t>Споживче товариство "Маліївецьке"</t>
  </si>
  <si>
    <t>Основной договор 1507.1 от 30.03.2011</t>
  </si>
  <si>
    <t>ХМ-000027</t>
  </si>
  <si>
    <t>Мальчик Ю.М. ПП, маг."Продукти"</t>
  </si>
  <si>
    <t>р-н Деражнянский Район, пгт.Волковинцы, ул.Мира (0)</t>
  </si>
  <si>
    <t>Мальчик Юрій Миколайович</t>
  </si>
  <si>
    <t>Основной договор 24 от 20.08.2009 0:00:00</t>
  </si>
  <si>
    <t>ХМ-007002</t>
  </si>
  <si>
    <t>Малюта А.М. ПП, маг. "Подолянка"</t>
  </si>
  <si>
    <t>г.Хмельницкий, ул.Примакова, д.7</t>
  </si>
  <si>
    <t>Малюта Анатолій Михайлович</t>
  </si>
  <si>
    <t>Основной договор 4457 от 20.04.2012</t>
  </si>
  <si>
    <t>Малюта В.П. ПП, маг. "Подолянка"</t>
  </si>
  <si>
    <t>ХМ-007086</t>
  </si>
  <si>
    <t>Мандзюк Л.П. ПП, маг. на хаті</t>
  </si>
  <si>
    <t>р-н Каменец-Подольский Район, с.Пудловцы, ул.Ленинградская, д.3</t>
  </si>
  <si>
    <t>Мандзюк Олена Дмитрівна</t>
  </si>
  <si>
    <t>Основной договор 1152.1 от 01.04.2009 0:00:00</t>
  </si>
  <si>
    <t>р-н Новоушицкий Район, с.Цывковцы, д.16 (Центральная)</t>
  </si>
  <si>
    <t>ХМ-007984</t>
  </si>
  <si>
    <t>Манжалій О.М. ПП, маг. "Горілка"</t>
  </si>
  <si>
    <t>г.Шепетовка, ул.400-летия Шепетовки, д.1</t>
  </si>
  <si>
    <t>Манжалій Олена Михайлівна</t>
  </si>
  <si>
    <t>Основной договор 3956 от 08.02.2011</t>
  </si>
  <si>
    <t>г.Хмельницкий, ул.Гастелло, д.56/3</t>
  </si>
  <si>
    <t>ХМ-008049</t>
  </si>
  <si>
    <t>Манячук Л.В. ПП, маг. "Феєрія"</t>
  </si>
  <si>
    <t>г.Славута, ул.Казацкая, д.41а</t>
  </si>
  <si>
    <t>Манячук Людмила Василівна</t>
  </si>
  <si>
    <t>Основной договор 3986 от 23.02.2011</t>
  </si>
  <si>
    <t>Манячук Л.В. ПП, маг. "Юлія"</t>
  </si>
  <si>
    <t>ХМ-007389</t>
  </si>
  <si>
    <t>Маринець Н.Б. ПП, маг. "Престиж-Центр"</t>
  </si>
  <si>
    <t>Маринець Наталія Борисівна</t>
  </si>
  <si>
    <t>Основной договор 3826 від 29.09.2010 р.</t>
  </si>
  <si>
    <t>ХМ-000421</t>
  </si>
  <si>
    <t>Маркевич ПП, маг. "Мрія"</t>
  </si>
  <si>
    <t>р-н Изяславский Район, г.Изяслав, ул.Октябрьская, д.68</t>
  </si>
  <si>
    <t>ХМ-000383</t>
  </si>
  <si>
    <t>Рітейл Центр ДП, маг. "Фуршет 1"</t>
  </si>
  <si>
    <t>г.Хмельницкий, пер.Свободы, д.75</t>
  </si>
  <si>
    <t>Дочірнє підприємство "Рітейл Центр"</t>
  </si>
  <si>
    <t>Основной договор РЦ023128 от 17.01.2014</t>
  </si>
  <si>
    <t>ХМ-000382</t>
  </si>
  <si>
    <t>Рітейл Центр ДП, маг. "Фуршет 2"</t>
  </si>
  <si>
    <t>г.Хмельницкий, ул.Тернопольская, д.11</t>
  </si>
  <si>
    <t>Мартинюк А.М. ПП, маг. "Продукти"</t>
  </si>
  <si>
    <t>ХМ-007973</t>
  </si>
  <si>
    <t>р-н Красиловский Район, с.Кульчинки, д.54б (ул. Октябрская)</t>
  </si>
  <si>
    <t>Мартинюк Анатолій Михайлович</t>
  </si>
  <si>
    <t>Основной договор 3951 от 04.02.2011</t>
  </si>
  <si>
    <t>р-н Дунаевецкий Район, с.Воробиевка, ул.Шевченко, д.110</t>
  </si>
  <si>
    <t>ХМ-000770</t>
  </si>
  <si>
    <t>Мартинюк К.К. ПП, маг. "Люкс"</t>
  </si>
  <si>
    <t>р-н Полонский Район, г.Полонное, ул.Киевская, д.1</t>
  </si>
  <si>
    <t>ХМ-008170</t>
  </si>
  <si>
    <t>Мартинюк Н.В. ПП, к-к</t>
  </si>
  <si>
    <t>р-н Староконстантиновский Район, с.Малый Чернятин, ул.Петровского, д.5</t>
  </si>
  <si>
    <t>Мартинюк Наталя Володимирівна</t>
  </si>
  <si>
    <t>Основной договор 4193 от 18.10.2011</t>
  </si>
  <si>
    <t>ХМ-007421</t>
  </si>
  <si>
    <t>Мартинюк Н.Р. ПП, к-к №116</t>
  </si>
  <si>
    <t>г.Хмельницкий, пер.Куприна, д.54 (р-к "Дубово")</t>
  </si>
  <si>
    <t>ХМ-007052</t>
  </si>
  <si>
    <t>Мартинюк С.В. ПП, маг. "Лідія"</t>
  </si>
  <si>
    <t>р-н Хмельницкий Район, с.Давыдковцы, ул.Московская, д.3а</t>
  </si>
  <si>
    <t>Мартинюк Сергій Володимирович</t>
  </si>
  <si>
    <t>Основной договор 4368 от 23.03.2012</t>
  </si>
  <si>
    <t>ХМ-007158</t>
  </si>
  <si>
    <t>Мартинюк Т.Є. ПП, маг. "Берізка"</t>
  </si>
  <si>
    <t>р-н Полонский Район, пгт.Понинка, ул.Победы, д.1</t>
  </si>
  <si>
    <t>ХМ-007035</t>
  </si>
  <si>
    <t>Марусій Л.В. ПП, к-к</t>
  </si>
  <si>
    <t>р-н Городокский Район, с.Подлесный Алексинец, ул.Центральная, д.12</t>
  </si>
  <si>
    <t>р-н Каменец-Подольский Район, с.Врублевцы, д.5 (центральная)</t>
  </si>
  <si>
    <t>Марущак Оксана Володимирівна</t>
  </si>
  <si>
    <t>Основной договор 1428.1 от 11.11.2010</t>
  </si>
  <si>
    <t>ХМ-008549</t>
  </si>
  <si>
    <t>Мархайчук Т.В. ПП, к-к</t>
  </si>
  <si>
    <t>р-н Славутский Район, с.Киликиев, д.24 (ул. Козацкий Путь)</t>
  </si>
  <si>
    <t>Мархайчук Тетяна В'ячеславівна</t>
  </si>
  <si>
    <t>Основной договор 4438 от 11.04.2012</t>
  </si>
  <si>
    <t>Мархайчук Т.В. ПП, клуб</t>
  </si>
  <si>
    <t>ХМ-008270</t>
  </si>
  <si>
    <t>Шаблиста О.В. ПП, маг. "Продукти"</t>
  </si>
  <si>
    <t>р-н Теофипольский Район, пгт.Теофиполь, ул.Заводская, д.2 (біля АЗС)</t>
  </si>
  <si>
    <t>Гаврилюк Людмила Петрівна</t>
  </si>
  <si>
    <t>Основной договор 5453 от 02.10.2015</t>
  </si>
  <si>
    <t>Гаврилюк Л.П. ПП, маг. "Продукти"</t>
  </si>
  <si>
    <t>ХМ-006845</t>
  </si>
  <si>
    <t>Марценюк В.П. ПП, Болградські вина</t>
  </si>
  <si>
    <t>г.Хмельницкий, ул.Проскуровская, д.2</t>
  </si>
  <si>
    <t>ХМ-007442</t>
  </si>
  <si>
    <t>(КООП) Лонковецьке СТ, маг. "Продукти"</t>
  </si>
  <si>
    <t>р-н Волочисский Район, с.Лонки, ул.Центральная, д.8</t>
  </si>
  <si>
    <t>Споживче товариство "Лонковецьке"</t>
  </si>
  <si>
    <t>Основной договор 4369 от 23.03.2012</t>
  </si>
  <si>
    <t>Лонковецьке СТ, маг. "Продукти"</t>
  </si>
  <si>
    <t>ХМ-007550</t>
  </si>
  <si>
    <t>Марценюк О.М. ПП, кафе-бар "Точка"</t>
  </si>
  <si>
    <t>ХМ-007186</t>
  </si>
  <si>
    <t>Марценюк О.М. ПП, маг. "Продукти"</t>
  </si>
  <si>
    <t>р-н Старосинявский Район, с.Пасечная, д.7 (Грушевського)</t>
  </si>
  <si>
    <t>Марценюк Олена Миколаївна</t>
  </si>
  <si>
    <t>Основной договор 4448 от 12.04.2012</t>
  </si>
  <si>
    <t>ХМ-008556</t>
  </si>
  <si>
    <t>Марченкова К.І. ПП, к-к №35</t>
  </si>
  <si>
    <t>г.Хмельницкий, шоссе Львовское (біля Іконної лавки)</t>
  </si>
  <si>
    <t>р-н Красиловский Район, г.Красилов, ул.Щорса, д.43/а</t>
  </si>
  <si>
    <t>ХМ-007970</t>
  </si>
  <si>
    <t>Матвійчук А.І. ПП, маг. "Продукти"</t>
  </si>
  <si>
    <t>г.Староконстантинов, пер.Орджоникидзе, д.1 (на кругу)</t>
  </si>
  <si>
    <t>Матвійчук Анатолій Іванович</t>
  </si>
  <si>
    <t>Основной договор 3949 от 03.02.2011</t>
  </si>
  <si>
    <t>ХМ-007754</t>
  </si>
  <si>
    <t>Матущак Л.В. ПП, к-к 18/2</t>
  </si>
  <si>
    <t>г.Хмельницкий, ул.Геологов, д.18/2 (ринок Поділля-2 біля стоянки житомирська)</t>
  </si>
  <si>
    <t>Матущак Лідія Володимирівна</t>
  </si>
  <si>
    <t>Основной договор 3897 от 15.12.2010</t>
  </si>
  <si>
    <t>ХМ-000395</t>
  </si>
  <si>
    <t>Матягін Ю.О. ПП, к-к</t>
  </si>
  <si>
    <t>г.Хмельницкий, ул.Проскуровская, д.92</t>
  </si>
  <si>
    <t>Матягін Юрій Олексійович</t>
  </si>
  <si>
    <t>Основной договор 273 от 17.06.2009 0:00:00</t>
  </si>
  <si>
    <t>ХМ-000180</t>
  </si>
  <si>
    <t>Мацак М.В. ПП, маг. "Продукти харчування"</t>
  </si>
  <si>
    <t>г.Хмельницкий, шоссе Львовское, д.12</t>
  </si>
  <si>
    <t>Мацак Марія Віталіївна</t>
  </si>
  <si>
    <t>Основной договор 137 от 04.05.2009 0:00:00</t>
  </si>
  <si>
    <t>ХМ-008010</t>
  </si>
  <si>
    <t>Медведь О.П. ПП, маг. "Продукти"</t>
  </si>
  <si>
    <t>г.Нетишин, ул.Соловьевская, д.1 (на зупинці)</t>
  </si>
  <si>
    <t>Медведь Оксана Петрівна</t>
  </si>
  <si>
    <t>Основной договор 1556 от 07.05.2009 0:00:00</t>
  </si>
  <si>
    <t>ХМ-008640</t>
  </si>
  <si>
    <t>Медвєдєв ПП</t>
  </si>
  <si>
    <t>р-н Белогорский Район, пгт.Ямполь, ул.Ленина, д.44</t>
  </si>
  <si>
    <t>г.Каменец-Подольский, шоссе Нигинское, д.25</t>
  </si>
  <si>
    <t>Межлум'ян Надія Львівна</t>
  </si>
  <si>
    <t>Основной договор 301 от 01.01.2009 0:00:00</t>
  </si>
  <si>
    <t>ХМ-008376</t>
  </si>
  <si>
    <t>Мелих Г.Ю. ПП, к-к №110</t>
  </si>
  <si>
    <t>р-н Волочисский Район, г.Волочиск, ул.Независимости, д.32а</t>
  </si>
  <si>
    <t>Мелих Галина Юліанівна</t>
  </si>
  <si>
    <t>Основной договор 4247 от 13.12.2011</t>
  </si>
  <si>
    <t>ХМ-000962</t>
  </si>
  <si>
    <t>Мельник А.В. ПП, маг. "100%"</t>
  </si>
  <si>
    <t>г.Хмельницкий, пер.Молодежный (остановка)</t>
  </si>
  <si>
    <t>Мельник Аркадій Віталійович</t>
  </si>
  <si>
    <t>Основной договор 662 от 06.05.2009 0:00:00</t>
  </si>
  <si>
    <t>ХМ-000771</t>
  </si>
  <si>
    <t>Мельник А.Й. ПП, маг."Троянда-М"</t>
  </si>
  <si>
    <t>г.Хмельницкий, ул.Казацкая, д.42/1</t>
  </si>
  <si>
    <t>Мельник Аліна Йосипівна</t>
  </si>
  <si>
    <t>Основной договор 499 от 26.01.2009 0:00:00</t>
  </si>
  <si>
    <t>ХМ-008240</t>
  </si>
  <si>
    <t>Мельник І.П. ПП, маг. "Асорті"</t>
  </si>
  <si>
    <t>р-н Городокский Район, г.Городок, ул.Терешковой, д.2</t>
  </si>
  <si>
    <t>Мельник І.П. ПП, маг. "Наше Сонечко"</t>
  </si>
  <si>
    <t>р-н Городокский Район, г.Городок, ул.Киевская, д.16а</t>
  </si>
  <si>
    <t>Мельник Інна Петрівна</t>
  </si>
  <si>
    <t>Основной договор 4648 от 08.11.2012</t>
  </si>
  <si>
    <t>г.Хмельницкий, ул.Геологов ("Старий")</t>
  </si>
  <si>
    <t>р-н Каменец-Подольский Район, с.Колыбаевка, ул.Ленина, д.117 Б</t>
  </si>
  <si>
    <t>Мельник Наталія Леонідівна</t>
  </si>
  <si>
    <t>Основной договор 1642.1 от 23.01.2012</t>
  </si>
  <si>
    <t>ХМ-007293</t>
  </si>
  <si>
    <t>Мельник Н.Р. ПП, маг. "Продукти"</t>
  </si>
  <si>
    <t>г.Староконстантинов, ул.Заикина, д.15</t>
  </si>
  <si>
    <t>Мельник Наталія Ростиславівна</t>
  </si>
  <si>
    <t>Основной договор 3863 от 16.11.2010</t>
  </si>
  <si>
    <t>ХМ-010150</t>
  </si>
  <si>
    <t>Мельник О.В. ПП, к-к "Бім-Бом"</t>
  </si>
  <si>
    <t>г.Хмельницкий, ул.Курчатова, д.107 (вул. Проскурівського підпілля б. 34)</t>
  </si>
  <si>
    <t>Ратекс ТОВ, к-к "Бім-Бом"</t>
  </si>
  <si>
    <t>ХМ-007961</t>
  </si>
  <si>
    <t>Мельник Оксана В'ячеславівна</t>
  </si>
  <si>
    <t>Основной договор 4010 от 01.04.2011</t>
  </si>
  <si>
    <t>ХМ-010151</t>
  </si>
  <si>
    <t>Мельник О.В. ПП, к-к "Умка"</t>
  </si>
  <si>
    <t>г.Хмельницкий, ул.Курчатова, д.107 (вул. Кам'янецька б. 3)</t>
  </si>
  <si>
    <t>Ратекс ТОВ, к-к "Умка"</t>
  </si>
  <si>
    <t>ХМ-007942</t>
  </si>
  <si>
    <t>ХМ-008694</t>
  </si>
  <si>
    <t>Мельник О.Л. ПП, маг. "Тандем"</t>
  </si>
  <si>
    <t>г.Славута, ул.Победы, д.18</t>
  </si>
  <si>
    <t>ХМ-008547</t>
  </si>
  <si>
    <t>Мельник П.Д. ПП, гуртовня</t>
  </si>
  <si>
    <t>р-н Теофипольский Район, пгт.Теофиполь, ул.Заводская, д.17 (на виїзді з лівої сторни великій дім)</t>
  </si>
  <si>
    <t>Мельник Петро Дмитрович</t>
  </si>
  <si>
    <t>Основной договор 4264 от 23.12.2011</t>
  </si>
  <si>
    <t>ХМ-006941</t>
  </si>
  <si>
    <t>Мельник ПП, маг. "Продукти"</t>
  </si>
  <si>
    <t>р-н Деражнянский Район, с.Гришки, ул.Шевченка, д.14 (на хаті)</t>
  </si>
  <si>
    <t>ХМ-006987</t>
  </si>
  <si>
    <t>Мельник С.І. ПП, маг. "Ірма"</t>
  </si>
  <si>
    <t>г.Хмельницкий, ул.Железняка, д.30</t>
  </si>
  <si>
    <t>ХМ-007056</t>
  </si>
  <si>
    <t>Брошко Н.М. ПП, маг. "Ірма"</t>
  </si>
  <si>
    <t>г.Хмельницкий, ул.Железняка, д.20</t>
  </si>
  <si>
    <t>Брошко Михайло Дмитрович</t>
  </si>
  <si>
    <t>Основной договор 5454 от 02.10.2015</t>
  </si>
  <si>
    <t>Брошко М.Д. ПП, маг. "Ірма"</t>
  </si>
  <si>
    <t>Мельник О.М. ПП, маг. "Ірма"</t>
  </si>
  <si>
    <t>ХМ-007535</t>
  </si>
  <si>
    <t>Мельник С.І. ПП, маг. "Магніт"</t>
  </si>
  <si>
    <t>р-н Деражнянский Район, с.Маныкивци, ул.Ольшанского, д.17</t>
  </si>
  <si>
    <t>Мельник Сергій Іванович</t>
  </si>
  <si>
    <t>Основной договор 3855 от 10.11.2010</t>
  </si>
  <si>
    <t>ХМ-004708</t>
  </si>
  <si>
    <t>Мельник С.І. ПП, маг. "Фенікс"</t>
  </si>
  <si>
    <t>г.Хмельницкий, ул.Железняка, д.14/2а</t>
  </si>
  <si>
    <t>Мельник Світлана Іванівна</t>
  </si>
  <si>
    <t>Основной договор 2729 от 14.07.2010 0:00:00</t>
  </si>
  <si>
    <t>ХМ-007773</t>
  </si>
  <si>
    <t>Катеренчук М.В. ПП, маг. "У Тетяни 2"</t>
  </si>
  <si>
    <t>г.Хмельницкий, ул.Водопроводная, д.32</t>
  </si>
  <si>
    <t>Катеренчук Марина Василівна</t>
  </si>
  <si>
    <t>Основной договор 5424 от 21.08.2015</t>
  </si>
  <si>
    <t>Мельник Т.І. ПП, маг. "У Тетяни 2"</t>
  </si>
  <si>
    <t>ХМ-006866</t>
  </si>
  <si>
    <t>Мельничук І.М. ПП, маг. "Продукти"</t>
  </si>
  <si>
    <t>р-н Хмельницкий Район, пгт.Марьяновка, д.9 (центральная)</t>
  </si>
  <si>
    <t>г.Хмельницкий, пер.Шевченко (-)</t>
  </si>
  <si>
    <t>ХМ-000272</t>
  </si>
  <si>
    <t>Мельничук Н.М. ПП, маг. "Продукти"</t>
  </si>
  <si>
    <t>р-н Ярмолинецкий Район, пгт.Ярмолинцы, ул.Железнодорожная, д.2</t>
  </si>
  <si>
    <t>р-н Волочисский Район, г.Волочиск, ул.Лысенко, д.1/5</t>
  </si>
  <si>
    <t>Мельничук Тетяна Вікторівна</t>
  </si>
  <si>
    <t>Основной договор 4229 от 28.11.2011</t>
  </si>
  <si>
    <t>ХМ-008308</t>
  </si>
  <si>
    <t>Підгайчук С.В. ПП, маг. "Фаворит"</t>
  </si>
  <si>
    <t>г.Хмельницкий, ул.Курчатова, д.1а (зупинка "Олімпійська")</t>
  </si>
  <si>
    <t>Підгайчук Сергій Віталійович</t>
  </si>
  <si>
    <t>Основной договор 5360 от 06.04.2015</t>
  </si>
  <si>
    <t>Мерва О.М. ПП, маг. "Фаворит"</t>
  </si>
  <si>
    <t>ХМ-008230</t>
  </si>
  <si>
    <t>Микитюк О.Д. ПП, маг. "Ромашка"</t>
  </si>
  <si>
    <t>р-н Изяславский Район, г.Изяслав, ул.Независимости, д.48/2</t>
  </si>
  <si>
    <t>ХМ-007852</t>
  </si>
  <si>
    <t>Миколайчук О.Д. ПП, маг. "Крамниця"</t>
  </si>
  <si>
    <t>г.Староконстантинов, ул.Стельмаха Михаила, д.2 (біля Хлібзаводу)</t>
  </si>
  <si>
    <t>Миколайчук Олександра Дмитрівна</t>
  </si>
  <si>
    <t>Основной договор 3987 от 03.03.2011</t>
  </si>
  <si>
    <t>ХМ-000465</t>
  </si>
  <si>
    <t>Микуляк О.В ПП, к-к №156а</t>
  </si>
  <si>
    <t>г.Хмельницкий, ул.Куприна, д.54 (рынок Дубово)</t>
  </si>
  <si>
    <t>Микуляк Олександр Васильович</t>
  </si>
  <si>
    <t>Основной договор 323 от 25.01.2009 0:00:00</t>
  </si>
  <si>
    <t>ХМ-008448</t>
  </si>
  <si>
    <t>Миронишин І.М. ПП, к-к "Хот-Дог"</t>
  </si>
  <si>
    <t>г.Хмельницкий, ул.Железняка (біля озера)</t>
  </si>
  <si>
    <t>ХМ-007223</t>
  </si>
  <si>
    <t>Мирончук О.В. ПП, маг. "Універсам"</t>
  </si>
  <si>
    <t>р-н Славутский Район, с.Волица, ул.Ковпака, д.5</t>
  </si>
  <si>
    <t>ХМ-000601</t>
  </si>
  <si>
    <t>Мирончук Г.І. ПП, маг. "Горизонт"</t>
  </si>
  <si>
    <t>г.Шепетовка, ул.Железнодорожная, д.36</t>
  </si>
  <si>
    <t>Мирончук Руслан Сергійович</t>
  </si>
  <si>
    <t>Мирончук Р.С. ПП, маг. "Горизонт"</t>
  </si>
  <si>
    <t>Мирончук ПП, маг. "Горизонт"</t>
  </si>
  <si>
    <t>ХМ-007257</t>
  </si>
  <si>
    <t>Миронюк О.В. ПП, маг."Продуктовий рай"</t>
  </si>
  <si>
    <t>р-н Красиловский Район, г.Красилов, пер.Грушевского, д.112/в</t>
  </si>
  <si>
    <t>Миронюк Олександр Вікторович</t>
  </si>
  <si>
    <t>Основной договор 3056 от 05.01.2011</t>
  </si>
  <si>
    <t>ХМ-007004</t>
  </si>
  <si>
    <t>Мисливський курінь Ресторан</t>
  </si>
  <si>
    <t>г.Хмельницкий, ул.Курчатова (нефтебаза)</t>
  </si>
  <si>
    <t>р-н Дунаевецкий Район, с.Маков, пер.Чапаева, д.53/10</t>
  </si>
  <si>
    <t>Михайлова Антоніна Петрівна</t>
  </si>
  <si>
    <t>Основной договор 1497.1 от 07.05.2012</t>
  </si>
  <si>
    <t>р-н Дунаевецкий Район, пгт.Дунаевцы, ул.Шевченко, д.144б</t>
  </si>
  <si>
    <t>ХМ-006958</t>
  </si>
  <si>
    <t>Михайлова С.В. ПП, к-к №692</t>
  </si>
  <si>
    <t>г.Хмельницкий, пер.Франко Ивана, д.35</t>
  </si>
  <si>
    <t>ХМ-007139</t>
  </si>
  <si>
    <t>Михайлюк ПП, к-к "Ордес"</t>
  </si>
  <si>
    <t>г.Хмельницкий, пер.Грушевского (между Грушевского-Проскуровской)</t>
  </si>
  <si>
    <t>Михайлюк Інна Андріївна</t>
  </si>
  <si>
    <t>Основной договор 5319 от 27.01.2015</t>
  </si>
  <si>
    <t>Михайлюк І.А. ПП, к-к "Ордес"</t>
  </si>
  <si>
    <t>ХМ-006857</t>
  </si>
  <si>
    <t>Міхальчук В.В. ПП, маг. "ВАН"</t>
  </si>
  <si>
    <t>г.Хмельницкий, ул.Горбанчука, д.7 (Раково)</t>
  </si>
  <si>
    <t>Міхальчук Вікторія Вікторівна</t>
  </si>
  <si>
    <t>Основной договор 4708 от 14.01.2013</t>
  </si>
  <si>
    <t>Михалець Н. В. ПП, маг. "ВАН"</t>
  </si>
  <si>
    <t>ХМ-004698</t>
  </si>
  <si>
    <t>Михальчук О.Б. ПП, маг. "Каштан"</t>
  </si>
  <si>
    <t>р-н Теофипольский Район, пгт.Теофиполь, ул.Октябрьская, д.6а</t>
  </si>
  <si>
    <t>Михальчук Олег Борисович</t>
  </si>
  <si>
    <t>Основной договор 2727 от 19.01.2009 0:00:00</t>
  </si>
  <si>
    <t>ХМ-000703</t>
  </si>
  <si>
    <t>Михнюк В.М. ПП, маг."Рута"</t>
  </si>
  <si>
    <t>Полонський Район, Полонне, вул. Академіка Герасимчука, б. 207а,</t>
  </si>
  <si>
    <t>ХМ-000219</t>
  </si>
  <si>
    <t>Міловідов Є.О. ПП, гуртовня "Лідер"</t>
  </si>
  <si>
    <t>г.Староконстантинов, пер.Первомайский, д.2/3</t>
  </si>
  <si>
    <t>Міловідов Євгеній Олексійович</t>
  </si>
  <si>
    <t>Основной договор 4083 от 24.06.2011</t>
  </si>
  <si>
    <t>ХМ-007444</t>
  </si>
  <si>
    <t>Міняйло О.В. ПП, маг. "Наталі"</t>
  </si>
  <si>
    <t>р-н Теофипольский Район, с.Великий Лазучин, ул.Кооперативная, д.2</t>
  </si>
  <si>
    <t>Міняйло Олексій Віталійович</t>
  </si>
  <si>
    <t>Основной договор 5015 от 26.12.2013</t>
  </si>
  <si>
    <t>ХМ-007003</t>
  </si>
  <si>
    <t>Сабадах Ю.П. ПП, маг. "Продукти"</t>
  </si>
  <si>
    <t>г.Хмельницкий, ул.Соборная, д.14/2</t>
  </si>
  <si>
    <t>Сабадах Юрій Михайлович</t>
  </si>
  <si>
    <t>Основной договор 5041 от 03.02.2014</t>
  </si>
  <si>
    <t>Мірецька А.В. ПП, маг. "Продукти"</t>
  </si>
  <si>
    <t>(КООП) Міськкоопторг Красилівської РайСпоживспілки, маг. "Павільйон №2 ("Зоря")"</t>
  </si>
  <si>
    <t>р-н Красиловский Район, г.Красилов, пер.Грушевского, д.188 (біля лікарні)</t>
  </si>
  <si>
    <t>Міськкоопторг Красилівської РайСпоживспілки</t>
  </si>
  <si>
    <t>Основной договор 4042 от 05.05.2011</t>
  </si>
  <si>
    <t>ХМ-006943</t>
  </si>
  <si>
    <t>Міхалець ПП, маг. "Ілона"</t>
  </si>
  <si>
    <t>г.Хмельницкий, шоссе Львовское, д.47</t>
  </si>
  <si>
    <t>ХМ-008187</t>
  </si>
  <si>
    <t>Міщук О.М. ПП, маг. "Продукти"</t>
  </si>
  <si>
    <t>р-н Изяславский Район, с.Влашановка, ул.Октябрьская, д.2</t>
  </si>
  <si>
    <t>Міщук Олександр Миколайович</t>
  </si>
  <si>
    <t>Основной договор 4054 от 18.05.2011</t>
  </si>
  <si>
    <t>ХМ-007168</t>
  </si>
  <si>
    <t>Мкртчян В.Б. ПП, бар "Магда"</t>
  </si>
  <si>
    <t>р-н Чемеровецкий Район, с.Кугаевцы, ул.Центральная, д.127</t>
  </si>
  <si>
    <t>р-н Дунаевецкий Район, г.Дунаевцы, ул.Фрунзе, д.32а</t>
  </si>
  <si>
    <t>ХМ-007196</t>
  </si>
  <si>
    <t>Могильницька Н.А. ПП, вагончик</t>
  </si>
  <si>
    <t>р-н Шепетовский Район, с.Михайлючка, пер.Ленина, д.25</t>
  </si>
  <si>
    <t>Могильницька Наталія Анатоліївна</t>
  </si>
  <si>
    <t>Основной договор 4343 от 25.08.2014</t>
  </si>
  <si>
    <t>ХМ-008123</t>
  </si>
  <si>
    <t>Мозолюк Г.Ф. ПП, маг. "Продукти"</t>
  </si>
  <si>
    <t>ХМ-007066</t>
  </si>
  <si>
    <t>Момот С.В. ПП, маг. "Медея"</t>
  </si>
  <si>
    <t>р-н Красиловский Район, с.Кузьмин, ул.Ленина, д.96 (вагончик напротив дому культуры)</t>
  </si>
  <si>
    <t>Момот Сергій Васильович</t>
  </si>
  <si>
    <t>Основной договор 3228 от 06.05.2009 0:00:00</t>
  </si>
  <si>
    <t>ХМ-007397</t>
  </si>
  <si>
    <t>(КООП) Монастироцьке ПСК, маг. "Продукти"</t>
  </si>
  <si>
    <t>р-н Ярмолинецкий Район, с.Монастырок, д.8 (ул. шевченка)</t>
  </si>
  <si>
    <t>ПСК "Монастироцьке"</t>
  </si>
  <si>
    <t>Основной договор 4415 от 04.04.2012</t>
  </si>
  <si>
    <t>Монастироцьке ПСК, маг. "Продукти"</t>
  </si>
  <si>
    <t>ХМ-008438</t>
  </si>
  <si>
    <t>Мондрук П.В. ПП, маг. "Жива риба"</t>
  </si>
  <si>
    <t>р-н Деражнянский Район, г.Деражня, пер.Мира, д.91</t>
  </si>
  <si>
    <t>г.Каменец-Подольский, ул.Зарванская, д.17</t>
  </si>
  <si>
    <t>ХМ-010271</t>
  </si>
  <si>
    <t>Хабенюк Ю.Р. ПП, маг. "Сімейний"</t>
  </si>
  <si>
    <t>р-н Каменец-Подольский Район, с.Кульчиевцы, ул.Центральная, д.21</t>
  </si>
  <si>
    <t>Хабенюк Юрій Романович</t>
  </si>
  <si>
    <t>Основной договор 1900.1 от 24.03.2015</t>
  </si>
  <si>
    <t>ХМ-007318</t>
  </si>
  <si>
    <t>Кожевнікова В.А. ПП, маг. "Лілея"</t>
  </si>
  <si>
    <t>г.Староконстантинов, пер.Мира, д.8 (блок 4)</t>
  </si>
  <si>
    <t>Кожевнікова Валентина Антонівна</t>
  </si>
  <si>
    <t>Основной договор 4483 от 07.05.2012</t>
  </si>
  <si>
    <t>ХМ-008531</t>
  </si>
  <si>
    <t>Мороз А.В. ПП, павільйон "Подаруночок"</t>
  </si>
  <si>
    <t>г.Хмельницкий, ул.Прибужская (Торговий дім "Острів")</t>
  </si>
  <si>
    <t>Мороз Андрій Володимирович</t>
  </si>
  <si>
    <t>Основной договор 4638 от 02.11.2012</t>
  </si>
  <si>
    <t>ХМ-008436</t>
  </si>
  <si>
    <t>Мороз Т.М. ПП, маг. "Веселка"</t>
  </si>
  <si>
    <t>г.Староконстантинов, пер.Мира, д.3</t>
  </si>
  <si>
    <t>Мороз Тетяна Миколаївна</t>
  </si>
  <si>
    <t>Основной договор 4160 от 08.09.2011</t>
  </si>
  <si>
    <t>р-н Староконстантиновский Район, с.Бутовцы, ул.Довженко Александра (0)</t>
  </si>
  <si>
    <t>ХМ-007346</t>
  </si>
  <si>
    <t>Вергун Д.Л. ПП, маг. "Каштан"</t>
  </si>
  <si>
    <t>Шепетівка, вул. Старокостянтинівське шосе,</t>
  </si>
  <si>
    <t>Вергун Дмитро Леонідович</t>
  </si>
  <si>
    <t>Основной договор 5058 від 10.03.2014 р.</t>
  </si>
  <si>
    <t>ХМ-001010</t>
  </si>
  <si>
    <t>Москвіта В.А. ПП, маг. "Корона"</t>
  </si>
  <si>
    <t>Москвіта Вадим Анатолійович</t>
  </si>
  <si>
    <t>Основной договор 723 от 14.04.2009 0:00:00</t>
  </si>
  <si>
    <t>Каленюк Т.М. ПП, маг. "Хуторок"</t>
  </si>
  <si>
    <t>р-н Каменец-Подольский Район, с.Каменка, ул.Школьная, д.52а</t>
  </si>
  <si>
    <t>Каленюк Тетяна Миколаївна</t>
  </si>
  <si>
    <t>Основной договор 1769.1 от 20.03.2013</t>
  </si>
  <si>
    <t>ХМ-000231</t>
  </si>
  <si>
    <t>Мот С.В. ПП, маг. "Ромашка"</t>
  </si>
  <si>
    <t>р-н Волочисский Район, г.Волочиск, ул.Богуслаева, д.11а</t>
  </si>
  <si>
    <t>Мот Світлана Володимирівна</t>
  </si>
  <si>
    <t>Основной договор 174 от 10.12.2009 0:00:00</t>
  </si>
  <si>
    <t>ХМ-007537</t>
  </si>
  <si>
    <t>(НКЗ) Мотель Фієста ПП</t>
  </si>
  <si>
    <t>г.Староконстантинов, ул.1-го Мая, д.131</t>
  </si>
  <si>
    <t>Приватне підприємство "Мотель Фієста"</t>
  </si>
  <si>
    <t>Основной договор 3856 от 11.11.2010</t>
  </si>
  <si>
    <t>Мотель Фієста ПП</t>
  </si>
  <si>
    <t>ХМ-008024</t>
  </si>
  <si>
    <t>Мотозюк Л.Р. ПП, маг. "Продукти"</t>
  </si>
  <si>
    <t>р-н Староконстантиновский Район, с.Волыце-Керекешино, ул.Центральная, д.17</t>
  </si>
  <si>
    <t>ХМ-000638</t>
  </si>
  <si>
    <t>Мотрончук В.А. ПП, маг. "Мальвіна"</t>
  </si>
  <si>
    <t>г.Шепетовка, ул.Маркса Карла, д.90</t>
  </si>
  <si>
    <t>Мотрончук Валентина Адамівна</t>
  </si>
  <si>
    <t>Основной договор 428 от 07.05.2009 0:00:00</t>
  </si>
  <si>
    <t>ХМ-000637</t>
  </si>
  <si>
    <t>Мотрончук В.А. ПП, маг. "Оленка"</t>
  </si>
  <si>
    <t>г.Шепетовка, ул.Маркса Карла, д.92А</t>
  </si>
  <si>
    <t>ХМ-000092</t>
  </si>
  <si>
    <t>Моцна В.Є. ПП, "Лоток"</t>
  </si>
  <si>
    <t>Моцна Валентина Євгенівна</t>
  </si>
  <si>
    <t>Основной договор 72 от 25.03.2009 0:00:00</t>
  </si>
  <si>
    <t>ХМ-007599</t>
  </si>
  <si>
    <t>(КООП) Мрія - Курилівська СТ, маг. "Мрія"</t>
  </si>
  <si>
    <t>р-н Волочисский Район, с.Куриловка, ул.Центральная, д.7а</t>
  </si>
  <si>
    <t>СТ "Мрія - Курилівська"</t>
  </si>
  <si>
    <t>Основной договор 3922 от 25.01.2011</t>
  </si>
  <si>
    <t>Мрія - Курилівська СТ, маг. "Мрія"</t>
  </si>
  <si>
    <t>ХМ-000684</t>
  </si>
  <si>
    <t>Мудра Н.В. ПП, маг. "Південний"</t>
  </si>
  <si>
    <t>г.Хмельницкий, пер.Свободы, д.1а</t>
  </si>
  <si>
    <t>Мудра Наталія Володимирівна</t>
  </si>
  <si>
    <t>Основной договор 467 от 17.07.2009 0:00:00</t>
  </si>
  <si>
    <t>р-н Дунаевецкий Район, с.Залесцы, ул.Фрунзе, д.26</t>
  </si>
  <si>
    <t>Мудрик Людмила Григорівна</t>
  </si>
  <si>
    <t>Основной договор 1537.1 от 22.06.2011</t>
  </si>
  <si>
    <t>Мудрик ПП, маг. "Продукти"</t>
  </si>
  <si>
    <t>ХМ-007451</t>
  </si>
  <si>
    <t>ХМ-008410</t>
  </si>
  <si>
    <t>Музика Т.С. ПП, маг. "Сузір'я"</t>
  </si>
  <si>
    <t>г.Староконстантинов, пер.Орджоникидзе, д.25/1</t>
  </si>
  <si>
    <t>Музика Тетяна Степанівна</t>
  </si>
  <si>
    <t>Основной договор 4152 от 26.08.2011</t>
  </si>
  <si>
    <t>ХМ-007795</t>
  </si>
  <si>
    <t>Мультіплекс-Холдинг ХФ ПАТ "Мультіплекс-Холдинг"</t>
  </si>
  <si>
    <t>г.Хмельницкий, ул.Рыбалко, д.2а</t>
  </si>
  <si>
    <t>ПАТ Мультіплекс-Холдинг ХФ ПАТ "Мультіплекс-Холдинг"</t>
  </si>
  <si>
    <t>Основной договор 3910 от 15.10.2014</t>
  </si>
  <si>
    <t>ХМ-000387</t>
  </si>
  <si>
    <t>Муляр К.І. ПП, маг. "Продукти"</t>
  </si>
  <si>
    <t>г.Хмельницкий, пер.Свободы, д.4а</t>
  </si>
  <si>
    <t>Муляр Катерина Іванівна</t>
  </si>
  <si>
    <t>Основной договор 265 от 08.04.2009 0:00:00</t>
  </si>
  <si>
    <t>ХМ-000233</t>
  </si>
  <si>
    <t>Муляр Н.Й.ПП, маг "Продукти"</t>
  </si>
  <si>
    <t>р-н Ярмолинецкий Район, с.Правдовка, ул.Центральная, д.128</t>
  </si>
  <si>
    <t>Муляр Ніна Йосипівна</t>
  </si>
  <si>
    <t>Основной договор 176 от 21.01.2009 0:00:00</t>
  </si>
  <si>
    <t>ХМ-006923</t>
  </si>
  <si>
    <t>Муляр ПП, к-к</t>
  </si>
  <si>
    <t>р-н Деражнянский Район, г.Деражня, ул.Заводская, д.4</t>
  </si>
  <si>
    <t>ХМ-008409</t>
  </si>
  <si>
    <t>Мундрук Т.В. ПП, маг. "Риболов"</t>
  </si>
  <si>
    <t>р-н Деражнянский Район, г.Деражня, пер.Мира, д.93</t>
  </si>
  <si>
    <t>ХМ-008762</t>
  </si>
  <si>
    <t>Муравинець О.Ц. ПП, маг. "Продукти"</t>
  </si>
  <si>
    <t>р-н Виньковецкий Район, пгт.Виньковцы, ул.Соборной Украины, д.9</t>
  </si>
  <si>
    <t>Крива Ганна Леонідівна</t>
  </si>
  <si>
    <t>Основной договор 5451 от 01.10.2015</t>
  </si>
  <si>
    <t>Крива Г.Л. ПП, супермаркет "Центральний"</t>
  </si>
  <si>
    <t>ХМ-008680</t>
  </si>
  <si>
    <t>Муравйов Д.О. ПП, маг. "Продукти"</t>
  </si>
  <si>
    <t>р-н Хмельницкий Район, с.Осташки, ул.Украинки Леси, д.66</t>
  </si>
  <si>
    <t>ХМ-006917</t>
  </si>
  <si>
    <t>Муравський ПП, маг. "Продукти"</t>
  </si>
  <si>
    <t>р-н Полонский Район, с.Буртын, ул.Победы, д.5</t>
  </si>
  <si>
    <t>ХМ-008569</t>
  </si>
  <si>
    <t>(НКЗ) ППО НА ДПСУ</t>
  </si>
  <si>
    <t>ППО НА ДПСУ</t>
  </si>
  <si>
    <t>Основной договор 5208 от 03.11.2014</t>
  </si>
  <si>
    <t>ХМ-007964</t>
  </si>
  <si>
    <t>Навроцька Л.Г. ПП, маг. "Лімпопо"</t>
  </si>
  <si>
    <t>г.Хмельницкий, ул.Курчатова, д.52 (вул. Кам'янецька б. 52)</t>
  </si>
  <si>
    <t>Хмельницький, вул. Кам'янецька, б. 52,</t>
  </si>
  <si>
    <t>Навроцька Любов Григорівна</t>
  </si>
  <si>
    <t>Основной договор 3946 от 02.02.2011</t>
  </si>
  <si>
    <t>р-н Каменец-Подольский Район, с.Думанов, д.18 (Смотрицька)</t>
  </si>
  <si>
    <t>Навроцька Олена Миколаївна</t>
  </si>
  <si>
    <t>ХМ-006954</t>
  </si>
  <si>
    <t>Навроцька ПП, маг. "Світанок"</t>
  </si>
  <si>
    <t>ХМ-008155</t>
  </si>
  <si>
    <t>Надашковська К.І. ПП, маг. "Продукти"</t>
  </si>
  <si>
    <t>р-н Красиловский Район, с.Малые Юначки, ул.Центральная, д.1</t>
  </si>
  <si>
    <t>ХМ-007339</t>
  </si>
  <si>
    <t>(КООП) Надія - 2006 СТ, маг. "Продукти"</t>
  </si>
  <si>
    <t>р-н Теофипольский Район, с.Зарудье, д.25а (ул. Центральная)</t>
  </si>
  <si>
    <t>Надія - 2006 СТ, маг. "Продукти"</t>
  </si>
  <si>
    <t>ХМ-007595</t>
  </si>
  <si>
    <t>(НКЗ)  Надра Кам'янеччини КП</t>
  </si>
  <si>
    <t>р-н Каменец-Подольский Район, с.Пановцы, д.9а</t>
  </si>
  <si>
    <t>Комунальне підприємство "Надра Кам'янеччини"</t>
  </si>
  <si>
    <t>Основной договор 1430.1 от 10.11.2014</t>
  </si>
  <si>
    <t>Надра Кам'янеччини КП</t>
  </si>
  <si>
    <t>ХМ-007099</t>
  </si>
  <si>
    <t>Назаренко В.М. ПП, маг. "Краяни"</t>
  </si>
  <si>
    <t>р-н Старосинявский Район, с.Алексеевка, ул.Советская, д.44 (по праву сторону в центрі села)</t>
  </si>
  <si>
    <t>Назаренко Віктор Миколайович</t>
  </si>
  <si>
    <t>Основной договор 3769 від 22.07.2010 р.</t>
  </si>
  <si>
    <t>ХМ-007098</t>
  </si>
  <si>
    <t>Назаренко В.М. ПП, маг. "Надія"</t>
  </si>
  <si>
    <t>р-н Старосинявский Район, с.Пилявка, ул.Центральная, д.2 (біля площі)</t>
  </si>
  <si>
    <t>ХМ-007100</t>
  </si>
  <si>
    <t>Назаренко В.М. ПП, маг. "Ялинка"</t>
  </si>
  <si>
    <t>р-н Старосинявский Район, с.Пилява, ул.Жукова, д.8 Б</t>
  </si>
  <si>
    <t>ХМ-007011</t>
  </si>
  <si>
    <t>Михайлов О.В. ПП, к-к</t>
  </si>
  <si>
    <t>г.Хмельницкий, ул.Курчатова, д.107 (зупинка "Нафтобаза")</t>
  </si>
  <si>
    <t>Михайлов Олександр Віталійович</t>
  </si>
  <si>
    <t>Основной договор 4706 от 16.01.2013</t>
  </si>
  <si>
    <t>ХМ-000700</t>
  </si>
  <si>
    <t>Назарук ПП, маг. "Рошен"</t>
  </si>
  <si>
    <t>р-н Полонский Район, г.Полонное, пер.Кирова (навпроти школи №5)</t>
  </si>
  <si>
    <t>ХМ-010266</t>
  </si>
  <si>
    <t>Боярчук О.М. ПП, маг. "Магазин"</t>
  </si>
  <si>
    <t>р-н Волочисский Район, с.Трительники (0)</t>
  </si>
  <si>
    <t>Боярчук Оксана Михайлівна</t>
  </si>
  <si>
    <t>Основной договор 5113 от 17.07.2014</t>
  </si>
  <si>
    <t>ХМ-007496</t>
  </si>
  <si>
    <t>Наркевецьке КП, маг. "Продукти"</t>
  </si>
  <si>
    <t>ХМ-007601</t>
  </si>
  <si>
    <t>(КООП) Наркевицьке КП, маг. "Магазин №2"</t>
  </si>
  <si>
    <t>р-н Волочисский Район, с.Бокиевка, ул.Октябрьская, д.5</t>
  </si>
  <si>
    <t>КП "Наркевицьке"</t>
  </si>
  <si>
    <t>Основной договор 1390 от 05.05.2009 0:00:00</t>
  </si>
  <si>
    <t>Наркевицьке КП, маг. "Магазин №2"</t>
  </si>
  <si>
    <t>ХМ-007560</t>
  </si>
  <si>
    <t>Наркевицьке КП, маг. "Маркет"</t>
  </si>
  <si>
    <t>ХМ-010268</t>
  </si>
  <si>
    <t>р-н Волочисский Район, с.Бубновка (Хутір Ленінський)</t>
  </si>
  <si>
    <t>ХМ-008786</t>
  </si>
  <si>
    <t>Наркевицьке КП, маг. "Продукти"</t>
  </si>
  <si>
    <t>ХМ-007771</t>
  </si>
  <si>
    <t>(НКЗ) Народна каса КС</t>
  </si>
  <si>
    <t>Народна каса КС</t>
  </si>
  <si>
    <t>ХМ-008707</t>
  </si>
  <si>
    <t>(НКЗ) НВКП "Альфа" ЛТД ТОВ</t>
  </si>
  <si>
    <t>г.Нетишин, просп Курчатова, д.9 (-)</t>
  </si>
  <si>
    <t>Нетішин, пр-т. Курчатова, б. 9,  97</t>
  </si>
  <si>
    <t>НВКП "Альфа" ЛТД ТОВ</t>
  </si>
  <si>
    <t>ХМ-008228</t>
  </si>
  <si>
    <t>Недайхлєбова Л.А. ПП, к-к №40</t>
  </si>
  <si>
    <t>р-н Изяславский Район, г.Изяслав, ул.Вокзальная, д.9</t>
  </si>
  <si>
    <t>Недайхлєбова Людмила Андріївна</t>
  </si>
  <si>
    <t>Основной договор 4060 от 27.05.2011</t>
  </si>
  <si>
    <t>р-н Чемеровецкий Район, с.Цикова, ул.Ленина, д.1а</t>
  </si>
  <si>
    <t>р-н Чемеровецкий Район, с.Антоновка, ул.Ленина, д.28</t>
  </si>
  <si>
    <t>ХМ-008466</t>
  </si>
  <si>
    <t>Нейт Фуд ТОВ, маг. "Трійка №1"</t>
  </si>
  <si>
    <t>ХМ-008473</t>
  </si>
  <si>
    <t>(Сез ТРТ) Непийвода Л.П. ПП, буфет "Антей"</t>
  </si>
  <si>
    <t>г.Каменец-Подольский, пер.Шевченко, д.33</t>
  </si>
  <si>
    <t>Непийвода Людмила Петрівна</t>
  </si>
  <si>
    <t>Основной договор 1575.1 от 06.03.2012</t>
  </si>
  <si>
    <t>Непийвода Л.П. ПП, буфет "Антей"</t>
  </si>
  <si>
    <t>ХМ-001015</t>
  </si>
  <si>
    <t>Нерсесян К.В. ПП, маг. "Студент"</t>
  </si>
  <si>
    <t>Нерсесян Карапет Васильович</t>
  </si>
  <si>
    <t>Основной договор 727 от 20.05.2009 0:00:00</t>
  </si>
  <si>
    <t>ХМ-008181</t>
  </si>
  <si>
    <t>Нестерук В.В. ПП, маг.</t>
  </si>
  <si>
    <t>р-н Полонский Район, с.Кустовцы, д.11 (ул. Герцена)</t>
  </si>
  <si>
    <t>Нестерук Віра Василівна</t>
  </si>
  <si>
    <t>Основной договор 4404 от 02.04.2012</t>
  </si>
  <si>
    <t>ХМ-007693</t>
  </si>
  <si>
    <t>Нестерук О.М. ПП, маг. "Візит"</t>
  </si>
  <si>
    <t>р-н Старосинявский Район, пгт.Старая Синява, ул.Толстого, д.16</t>
  </si>
  <si>
    <t>ХМ-000016</t>
  </si>
  <si>
    <t>Нетяга Т.І. ПП, маг."Чайка"</t>
  </si>
  <si>
    <t>р-н Летичевский Район, пгт.Меджибож, ул.Набережная, д.2</t>
  </si>
  <si>
    <t>Нетяга Тамара Іванівна</t>
  </si>
  <si>
    <t>Основной договор 12 от 27.01.2009 0:00:00</t>
  </si>
  <si>
    <t>ХМ-000846</t>
  </si>
  <si>
    <t>Нечай О.С. ПП, маг. "Пролісок"</t>
  </si>
  <si>
    <t>р-н Славутский Район, с.Крупец, д.32 (Центр)</t>
  </si>
  <si>
    <t>Нечай Таїса Василівна</t>
  </si>
  <si>
    <t>Основной договор 5304 от 12.01.2015</t>
  </si>
  <si>
    <t>Нечай Т.В. ПП, маг. "Пролісок"</t>
  </si>
  <si>
    <t>ХМ-007899</t>
  </si>
  <si>
    <t>Нечепоренко А.О. ПП, маг. "Люкс"</t>
  </si>
  <si>
    <t>р-н Полонский Район, г.Полонное, ул.Киевская, д.8</t>
  </si>
  <si>
    <t>Нечепоренко Алла Олексіївна</t>
  </si>
  <si>
    <t>Основной договор 3925 от 28.01.2011</t>
  </si>
  <si>
    <t>ХМ-007567</t>
  </si>
  <si>
    <t>Нечипорук Г.В. ПП, маг. "Магазин"</t>
  </si>
  <si>
    <t>р-н Шепетовский Район, с.Судилков, ул.Терешковой, д.2а</t>
  </si>
  <si>
    <t>Нечипорук Геннадій Володимирович</t>
  </si>
  <si>
    <t>Основной договор 3865 от 18.11.2010</t>
  </si>
  <si>
    <t>ХМ-004979</t>
  </si>
  <si>
    <t>Нечипорук Н.А. ПП, маг. "Слов'янський базар"</t>
  </si>
  <si>
    <t>Нечипорук Наталія Анатоліївна</t>
  </si>
  <si>
    <t>Основной договор 2818 от 12.05.2009 0:00:00</t>
  </si>
  <si>
    <t>ХМ-007361</t>
  </si>
  <si>
    <t>Нижник О.А. ПП, к-к</t>
  </si>
  <si>
    <t>ХМ-000677</t>
  </si>
  <si>
    <t>Низовець В.В. ПП, маг. "Браво"</t>
  </si>
  <si>
    <t>р-н Полонский Район, пгт.Понинка, ул.Строителей, д.3/2 (район БАМ)</t>
  </si>
  <si>
    <t>Низовець Віктор В'ячеславович</t>
  </si>
  <si>
    <t>Основной договор 462 от 16.04.2009 0:00:00</t>
  </si>
  <si>
    <t>ХМ-008199</t>
  </si>
  <si>
    <t>Никитюк О.Д. ПП, маг. "Ромашка"</t>
  </si>
  <si>
    <t>р-н Изяславский Район, г.Изяслав, ул.Независимости, д.48</t>
  </si>
  <si>
    <t>Никитюк Олег Дмитрович</t>
  </si>
  <si>
    <t>Основной договор 4057 от 24.05.2011</t>
  </si>
  <si>
    <t>ХМ-008766</t>
  </si>
  <si>
    <t>Нігірчук О.І. ПП, ресторан "Колізей"</t>
  </si>
  <si>
    <t>Хмельницький, вул. Чкалова, б. 1а,</t>
  </si>
  <si>
    <t>ХМ-006963</t>
  </si>
  <si>
    <t>Нізовець Т.І. ПП, к-к</t>
  </si>
  <si>
    <t>г.Хмельницкий, ул.Шевченко (ринок перед вокзалом)</t>
  </si>
  <si>
    <t>Нізовець Тетяна Іонівна</t>
  </si>
  <si>
    <t>Основной договор 4347 от 20.03.2012</t>
  </si>
  <si>
    <t>Нізовєц ПП, к-к</t>
  </si>
  <si>
    <t>ХМ-007123</t>
  </si>
  <si>
    <t>Нова В. ПП, буфет МВС</t>
  </si>
  <si>
    <t>г.Хмельницкий, ул.Заречанская (УМВС в Хм. обл)</t>
  </si>
  <si>
    <t>ХМ-008647</t>
  </si>
  <si>
    <t>(НКЗ) ППО ПАУ на ДП "Новатор"</t>
  </si>
  <si>
    <t>г.Хмельницкий, ул.Тернопольская, д.17</t>
  </si>
  <si>
    <t>ППО ПАУ на ДП "Новатор"</t>
  </si>
  <si>
    <t>Основной договор 5197 от 17.11.2014</t>
  </si>
  <si>
    <t>ХМ-008165</t>
  </si>
  <si>
    <t>Новосельська Н.Я. ПП, маг. "Лан"</t>
  </si>
  <si>
    <t>Новосельська Надія Яківна</t>
  </si>
  <si>
    <t>Основной договор 4043 от 09.05.2011</t>
  </si>
  <si>
    <t>ХМ-000061</t>
  </si>
  <si>
    <t>Новосельський Є.В. ПП, маг. "Лан"</t>
  </si>
  <si>
    <t>Новосельський Євген Віталійович</t>
  </si>
  <si>
    <t>Основной договор 47 от 23.04.2009 0:00:00</t>
  </si>
  <si>
    <t>ХМ-008657</t>
  </si>
  <si>
    <t>(НКЗ) Оболонь Агро ТОВ</t>
  </si>
  <si>
    <t>ТОВ "Оболонь Агро"</t>
  </si>
  <si>
    <t>Основной договор 1616.1 от 03.11.2014</t>
  </si>
  <si>
    <t>Оболонь Агро ТОВ</t>
  </si>
  <si>
    <t>ХМ-008403</t>
  </si>
  <si>
    <t>Овчиннікова Н.М. ПП, павільйон</t>
  </si>
  <si>
    <t>г.Нетишин, просп Независимости, д. (ТЦ отдел ТОРТЫ)</t>
  </si>
  <si>
    <t>Овчиннікова ПП, павільйон</t>
  </si>
  <si>
    <t>Овчиннікова Надія Мирославівна</t>
  </si>
  <si>
    <t>Основной договор 5030 от 23.01.2014</t>
  </si>
  <si>
    <t>ХМ-007330</t>
  </si>
  <si>
    <t>Огородник Г.І. ПП, маг. "Лія"</t>
  </si>
  <si>
    <t>г.Хмельницкий, пер.Завадского, д.36</t>
  </si>
  <si>
    <t>Огородник Галина Іванівна</t>
  </si>
  <si>
    <t>Основной договор 2814 от 30.04.2009 0:00:00</t>
  </si>
  <si>
    <t>ХМ-007822</t>
  </si>
  <si>
    <t>Огородник Г.І. ПП, маг. "Продукти"</t>
  </si>
  <si>
    <t>г.Хмельницкий, ул.Владимирская, д.74</t>
  </si>
  <si>
    <t>(КООП) Огородній ФГ</t>
  </si>
  <si>
    <t>ФГ "Огородній"</t>
  </si>
  <si>
    <t>Основной договор 4293 от 14.02.2012</t>
  </si>
  <si>
    <t>ХМ-007236</t>
  </si>
  <si>
    <t>Ожеледа І.І. ПП, бар "Роман"</t>
  </si>
  <si>
    <t>р-н Староконстантиновский Район, с.Вишнополь, ул.Шевченко, д.14</t>
  </si>
  <si>
    <t>Ожеледа Іван Іванович</t>
  </si>
  <si>
    <t>Основной договор 3831 від 09.09.2010 р.</t>
  </si>
  <si>
    <t>ХМ-007185</t>
  </si>
  <si>
    <t>(НКЗ) Озд.комплекс "Поділля" ВАТ Держ. акціон-наа комп-я "Автомобільні дороги України"ДП, Санаторій</t>
  </si>
  <si>
    <t>Оздоровчий комплекс "Поділля" ВАТ Держ. акціон-наа комп-я "Автомобільні дороги України"ДП, Санаторій</t>
  </si>
  <si>
    <t>ХМ-008048</t>
  </si>
  <si>
    <t>Янішина Л.М., маг. "Продукти"</t>
  </si>
  <si>
    <t>г.Хмельницкий, пер.Шевченко (зупинка "Залізничний вокзал")</t>
  </si>
  <si>
    <t>Янішина Людмила Анатоліївна</t>
  </si>
  <si>
    <t>Основной договор 3591 от 03.09.2012</t>
  </si>
  <si>
    <t>ОКІСТ ТОВ, маг. "Продукти"</t>
  </si>
  <si>
    <t>ХМ-007914</t>
  </si>
  <si>
    <t>ОККО-Нафтопродукт ПП, АЗС №48</t>
  </si>
  <si>
    <t>г.Хмельницкий, просп Мира, д.102/1</t>
  </si>
  <si>
    <t>ХМ-007915</t>
  </si>
  <si>
    <t>ОККО-Нафтопродукт ПП, АЗС №49</t>
  </si>
  <si>
    <t>г.Хмельницкий, просп Мира, д.63/2</t>
  </si>
  <si>
    <t>ХМ-007916</t>
  </si>
  <si>
    <t>ОККО-Нафтопродукт ПП, АЗС №50</t>
  </si>
  <si>
    <t>г.Хмельницкий, ул.Прибужская, д.1/1</t>
  </si>
  <si>
    <t>ХМ-007917</t>
  </si>
  <si>
    <t>ОККО-Нафтопродукт ПП, АЗС №53</t>
  </si>
  <si>
    <t>г.Хмельницкий, шоссе Староконстантиновское, д.20</t>
  </si>
  <si>
    <t>ХМ-007918</t>
  </si>
  <si>
    <t>ОККО-Нафтопродукт ПП, АЗС №54</t>
  </si>
  <si>
    <t>г.Хмельницкий, ул.Озерная, д.8/1</t>
  </si>
  <si>
    <t>ХМ-007919</t>
  </si>
  <si>
    <t>ОККО-Нафтопродукт ПП, АЗС №38</t>
  </si>
  <si>
    <t>г.Каменец-Подольский, просп Грушевского, д.2в</t>
  </si>
  <si>
    <t>Основной договор CCТ-189/13 от 01.02.2013</t>
  </si>
  <si>
    <t>ХМ-007920</t>
  </si>
  <si>
    <t>ОККО-Нафтопродукт ПП, АЗС №56</t>
  </si>
  <si>
    <t>г.Хмельницкий, шоссе Львовское, д.20/1</t>
  </si>
  <si>
    <t>ХМ-007921</t>
  </si>
  <si>
    <t>ОККО-Нафтопродукт ПП, АЗС №39</t>
  </si>
  <si>
    <t>г.Каменец-Подольский, ул.Чехова, д.6</t>
  </si>
  <si>
    <t>ХМ-007913</t>
  </si>
  <si>
    <t>ОККО-Нафтопродукт ПП, АЗС №8</t>
  </si>
  <si>
    <t>р-н Летичевский Район, пгт.Летичев, ул.Хмельницкого Богдана (заправка)</t>
  </si>
  <si>
    <t>ХМ-007922</t>
  </si>
  <si>
    <t>ОККО-Нафтопродукт ПП, АЗС №80</t>
  </si>
  <si>
    <t>р-н Волочисский Район, г.Волочиск, ул.Независимости, д.6а</t>
  </si>
  <si>
    <t>Основной договор ЛВ-04/2013 от 24.01.2013</t>
  </si>
  <si>
    <t>ХМ-007923</t>
  </si>
  <si>
    <t>ОККО-Нафтопродукт ПП, АЗС №83</t>
  </si>
  <si>
    <t>р-н Волочисский Район, пгт.Войтовцы, ул.Мира, д.7</t>
  </si>
  <si>
    <t>ХМ-007216</t>
  </si>
  <si>
    <t>Оксенчук Т.І. ПП, вагончик</t>
  </si>
  <si>
    <t>г.Шепетовка, ул.Лесная, д.15а</t>
  </si>
  <si>
    <t>ХМ-000553</t>
  </si>
  <si>
    <t>Окунєвська Р.Ф. ПП, маг. "Міні-Маркет"</t>
  </si>
  <si>
    <t>г.Шепетовка, ул.Шварца, д.36а</t>
  </si>
  <si>
    <t>Окунєвська Раїса Федорівна</t>
  </si>
  <si>
    <t>Основной договор 378 от 20.11.2009 0:00:00</t>
  </si>
  <si>
    <t>ХМ-000807</t>
  </si>
  <si>
    <t>Олендра В.С. ПП,"лоток автовокзал"</t>
  </si>
  <si>
    <t>г.Шепетовка, шоссе Староконстантиновское, д.42</t>
  </si>
  <si>
    <t>Олендра Василь Станіславович</t>
  </si>
  <si>
    <t>Основной договор 526 от 27.09.2010 р.</t>
  </si>
  <si>
    <t>Олігорська Ольга Петрівна</t>
  </si>
  <si>
    <t>Основной договор 318 от 09.02.2009 0:00:00</t>
  </si>
  <si>
    <t>р-н Каменец-Подольский Район, с.Негин, ул.Садовая, д.25б</t>
  </si>
  <si>
    <t>Олійник Віталій Михайлович</t>
  </si>
  <si>
    <t>Основной договор 1641.1 от 20.01.2012</t>
  </si>
  <si>
    <t>ХМ-007563</t>
  </si>
  <si>
    <t>Олійник І.І. ПП, кафе-бар "Уют"</t>
  </si>
  <si>
    <t>г.Староконстантинов, ул.Железнодорожная, д.10/1</t>
  </si>
  <si>
    <t>ХМ-007863</t>
  </si>
  <si>
    <t>Олійник О.П. ПП, к-к 114а</t>
  </si>
  <si>
    <t>г.Хмельницкий, шоссе Львовское (стоянка "Ізіда")</t>
  </si>
  <si>
    <t>ХМ-007862</t>
  </si>
  <si>
    <t>Олійник О.П. ПП, к-к У-6</t>
  </si>
  <si>
    <t>г.Хмельницкий, шоссе Львовское (стоянка дарсон)</t>
  </si>
  <si>
    <t>Олійник Олександр Петрович</t>
  </si>
  <si>
    <t>Основной договор 3916 от 17.01.2011</t>
  </si>
  <si>
    <t>(РЦ) Олійник С.О. ПП, маг. "Ромашка"</t>
  </si>
  <si>
    <t>р-н Новоушицкий Район, с.Куча, ул.Ленина, д.8</t>
  </si>
  <si>
    <t>Олійник Сергій Олексійович</t>
  </si>
  <si>
    <t>Основной договор 1554.1 от 20.07.2011</t>
  </si>
  <si>
    <t>ХМ-007502</t>
  </si>
  <si>
    <t>(КООП) Олімп 2006 СТ, маг. "Продукти"</t>
  </si>
  <si>
    <t>р-н Теофипольский Район, с.Ильковцы, ул.Кооперативная, д.6</t>
  </si>
  <si>
    <t>СТ "Олімп 2006"</t>
  </si>
  <si>
    <t>Основной договор 4867 от 22.07.2013</t>
  </si>
  <si>
    <t>Олімп 2006 СТ, маг. "Продукти"</t>
  </si>
  <si>
    <t>ХМ-007262</t>
  </si>
  <si>
    <t>Олянюк Ю.В. ПП, маг. "Вишенька"</t>
  </si>
  <si>
    <t>Олянюк Юлія Володимирівна</t>
  </si>
  <si>
    <t>Основной договор 3882 от 03.12.2010</t>
  </si>
  <si>
    <t>ХМ-000323</t>
  </si>
  <si>
    <t>Онищук В.В. ПП, маг. "Віват"</t>
  </si>
  <si>
    <t>р-н Хмельницкий Район, пгт.Волчья Гора, ул.Новая, д.1</t>
  </si>
  <si>
    <t>Онищук Віктор Вікторович</t>
  </si>
  <si>
    <t>Основной договор 240 от 10.04.2009 0:00:00</t>
  </si>
  <si>
    <t>ХМ-007426</t>
  </si>
  <si>
    <t>Онищук І.В. ПП, к-к</t>
  </si>
  <si>
    <t>г.Хмельницкий, ул.Соборная, д.11, оф.117 (продуктовый рынок)</t>
  </si>
  <si>
    <t>р-н Красиловский Район, г.Красилов, ул.Центральная, д.45</t>
  </si>
  <si>
    <t>ХМ-008235</t>
  </si>
  <si>
    <t>Онищук О. ПП, маг. "Продукти"</t>
  </si>
  <si>
    <t>г.Хмельницкий, пер.Щедрина, д.3</t>
  </si>
  <si>
    <t>ХМ-007456</t>
  </si>
  <si>
    <t>Онищук ПП, маг. "Продукти"</t>
  </si>
  <si>
    <t>р-н Хмельницкий Район, с.Катериновка, ул.Центральная (клуб)</t>
  </si>
  <si>
    <t>ХМ-007967</t>
  </si>
  <si>
    <t>Оніщук С.В. ПП, маг. "Зоряні ночі"</t>
  </si>
  <si>
    <t>р-н Славутский Район, с.Аннополь, ул.Буденного, д.10</t>
  </si>
  <si>
    <t>Оніщук Сергій Володимирович</t>
  </si>
  <si>
    <t>Основной договор 4330 от 13.03.2012</t>
  </si>
  <si>
    <t>ХМ-006985</t>
  </si>
  <si>
    <t>Онищук О.М. ПП, маг. Продукти"</t>
  </si>
  <si>
    <t>г.Хмельницкий, ул.Щедрина, д.3</t>
  </si>
  <si>
    <t>Онофрійчук.ПП, маг. "Київська Русь"</t>
  </si>
  <si>
    <t>ХМ-000251</t>
  </si>
  <si>
    <t>р-н Ярмолинецкий Район, с.Томашовка, ул.Крупской, д.1а</t>
  </si>
  <si>
    <t>ХМ-007810</t>
  </si>
  <si>
    <t>Опариста М.В. ПП, к-к №134</t>
  </si>
  <si>
    <t>Опариста Майя Василівна</t>
  </si>
  <si>
    <t>Основной договор 1467.1 от 27.12.2010</t>
  </si>
  <si>
    <t>ХМ-007233</t>
  </si>
  <si>
    <t>Ординатус В.В. ПП, маг. "Сен-Тропе"</t>
  </si>
  <si>
    <t>г.Староконстантинов, пер.Центральный, д.24 (на кругу біля ресторану "Фонтан")</t>
  </si>
  <si>
    <t>ХМ-007486</t>
  </si>
  <si>
    <t>(КООП) Ординецьке СТ, маг. "Люмила"</t>
  </si>
  <si>
    <t>р-н Теофипольский Район, с.Ордынцы, ул.Центральная, д.12</t>
  </si>
  <si>
    <t>СТ "Ординецьке"</t>
  </si>
  <si>
    <t>Основной договор 4665 от 04.12.2012</t>
  </si>
  <si>
    <t>Ординецьке СТ, маг. "Люмила"</t>
  </si>
  <si>
    <t>ХМ-007487</t>
  </si>
  <si>
    <t>(КООП) Ординецьке СТ, маг. "Продукти"</t>
  </si>
  <si>
    <t>р-н Теофипольский Район, с.Лютаровка (0)</t>
  </si>
  <si>
    <t>р-н Теофипольский Район, с.Михиринцы, ул.Ленина, д.12</t>
  </si>
  <si>
    <t>ХМ-007482</t>
  </si>
  <si>
    <t>Оржеховський В.Б. ПП, маг. "Продукти"</t>
  </si>
  <si>
    <t>р-н Городокский Район, г.Городок, ул.Тельмана, д.154</t>
  </si>
  <si>
    <t>Оржеховський Володимир Броніславович</t>
  </si>
  <si>
    <t>Основной договор 2822 от 12.05.2009 0:00:00</t>
  </si>
  <si>
    <t>(КООП) Орининське СТ, маг. "Продукти"</t>
  </si>
  <si>
    <t>р-н Каменец-Подольский Район, с.Выхватневцы, ул.Ленина, д.1</t>
  </si>
  <si>
    <t>СТ"Орининське"</t>
  </si>
  <si>
    <t>Основной договор 721.1 от 10.03.2015</t>
  </si>
  <si>
    <t>ХМ-008277</t>
  </si>
  <si>
    <t>Орловська Н.А. ПП, к-к</t>
  </si>
  <si>
    <t>г.Хмельницкий, ул.Проскуровская, д.60/1 (біля "Вічного вогню")</t>
  </si>
  <si>
    <t>Орловська Наталія Анатоліївна</t>
  </si>
  <si>
    <t>Основной договор 3950 от 02.02.2011</t>
  </si>
  <si>
    <t>ХМ-007971</t>
  </si>
  <si>
    <t>Орловська Н.А. ПП, маг. "Продукти"</t>
  </si>
  <si>
    <t>г.Хмельницкий, шоссе Староконстантиновское (ост. Водопроводная)</t>
  </si>
  <si>
    <t>ХМ-000923</t>
  </si>
  <si>
    <t>Осадець О.С. ПП, к-к №799</t>
  </si>
  <si>
    <t>г.Хмельницкий, ул.Камьянецкая, д.67</t>
  </si>
  <si>
    <t>Осадець Ольга Сергіївна</t>
  </si>
  <si>
    <t>Основной договор 639 от 18.11.2010</t>
  </si>
  <si>
    <t>ХМ-008561</t>
  </si>
  <si>
    <t>р-н Старосинявский Район, с.Гречана, ул.Центральная, д.10</t>
  </si>
  <si>
    <t>р-н Дунаевецкий Район, с.Шатава, д.2 (проулок Новий)</t>
  </si>
  <si>
    <t>Осипчук Ірина Сергіївна</t>
  </si>
  <si>
    <t>Основной договор 1480.1 от 20.03.2012</t>
  </si>
  <si>
    <t>ХМ-007323</t>
  </si>
  <si>
    <t>Осієвський В.О. ПП, маг. "Наталі"</t>
  </si>
  <si>
    <t>р-н Деражнянский Район, с.Яблоновка, ул.Ленина, д.6</t>
  </si>
  <si>
    <t>Осієвський Валерій Олександрович</t>
  </si>
  <si>
    <t>Основной договор 4414 от 04.04.2012</t>
  </si>
  <si>
    <t>ХМ-000643</t>
  </si>
  <si>
    <t>Осінський О.М. ПП, гуртовня "Кооператор"</t>
  </si>
  <si>
    <t>г.Хмельницкий, ул.Соборная, д.11 (за Гостиніцеею Колос, продуктовый рынок)</t>
  </si>
  <si>
    <t>Осінський Олег Миколайович</t>
  </si>
  <si>
    <t>Основной договор 433 от 07.07.2010</t>
  </si>
  <si>
    <t>ХМ-006972</t>
  </si>
  <si>
    <t>Осінський О.М. ПП, к-к №54 "Передовик"</t>
  </si>
  <si>
    <t>г.Хмельницкий, ул.Соборная (продуктовый рынок)</t>
  </si>
  <si>
    <t>ХМ-006978</t>
  </si>
  <si>
    <t>Осінський О.М. ПП, к-к №6</t>
  </si>
  <si>
    <t>ХМ-006975</t>
  </si>
  <si>
    <t>Осінський О.М. ПП, к-к №80 "Наталі"</t>
  </si>
  <si>
    <t>ХМ-006977</t>
  </si>
  <si>
    <t>Осінський О.М. ПП, к-к№93 "Цукерочка"</t>
  </si>
  <si>
    <t>ХМ-007193</t>
  </si>
  <si>
    <t>Осіпчук В.В. ПП, маг. на хаті</t>
  </si>
  <si>
    <t>р-н Полонский Район, с.Микулин, ул.Украинки Леси, д.12</t>
  </si>
  <si>
    <t>Осіпчук Володимир Володимирович</t>
  </si>
  <si>
    <t>Основной договор 4687 от 25.12.2012</t>
  </si>
  <si>
    <t>ХМ-007985</t>
  </si>
  <si>
    <t>Осовська Л.В. ПП, маг. "Продукти"</t>
  </si>
  <si>
    <t>р-н Полонский Район, г.Полонное, ул.Худякова, д.1а</t>
  </si>
  <si>
    <t>Осовська Леся Вікторівна</t>
  </si>
  <si>
    <t>Основной договор 3957 от 08.02.2011</t>
  </si>
  <si>
    <t>р-н Ярмолинецкий Район, с.Москалевка, ул.40-летия Победы, д.5</t>
  </si>
  <si>
    <t>Остапова Світлана Петрівна</t>
  </si>
  <si>
    <t>Основной договор 3978 от 24.02.2011</t>
  </si>
  <si>
    <t>ХМ-007376</t>
  </si>
  <si>
    <t>Остафійчук А.М. ПП, маг. "Ліана"</t>
  </si>
  <si>
    <t>р-н Чемеровецкий Район, с.Черче, ул.Лищука, д.34</t>
  </si>
  <si>
    <t>Остафійчук Аліна Михайлівна</t>
  </si>
  <si>
    <t>Основной договор 1400.1 від 28.09.2010 р.</t>
  </si>
  <si>
    <t>ХМ-008127</t>
  </si>
  <si>
    <t>Островська О.І. ПП, маг. "Продукти"</t>
  </si>
  <si>
    <t>р-н Шепетовский Район, с.Судилков, ул.Космодемьянской Зои, д.5</t>
  </si>
  <si>
    <t>Островська Ольга Іванівна</t>
  </si>
  <si>
    <t>Основной договор 4025 от 14.04.2011</t>
  </si>
  <si>
    <t>ХМ-008706</t>
  </si>
  <si>
    <t>(НКЗ) Острозька філія ТОВ "Універсалбуд"</t>
  </si>
  <si>
    <t>Острозька філія ТОВ "Універсалбуд"</t>
  </si>
  <si>
    <t>ХМ-007756</t>
  </si>
  <si>
    <t>(НКЗ) Отроківська сільська рада</t>
  </si>
  <si>
    <t>Новоушицький Район, Отроків, вул. Шкільна, б. 20,</t>
  </si>
  <si>
    <t>Отроківська сільська рада</t>
  </si>
  <si>
    <t>Основной договор 1459.1 от 13.11.2014</t>
  </si>
  <si>
    <t>ХМ-008492</t>
  </si>
  <si>
    <t>Ошовська Н.А. ПП, к-к</t>
  </si>
  <si>
    <t>г.Староконстантинов, ул.Острожского (ринок)</t>
  </si>
  <si>
    <t>ХМ-007598</t>
  </si>
  <si>
    <t>Ощад.банк Шепетівське відділення</t>
  </si>
  <si>
    <t>Шепетівка, вул. Старокостянтинівське шосе, б. 6,</t>
  </si>
  <si>
    <t>ХМ-000325</t>
  </si>
  <si>
    <t>Павлюк В.М. ПП, маг. "Фаворит"</t>
  </si>
  <si>
    <t>р-н Волочисский Район, пгт.Наркевичи, ул.Театральная, д.9</t>
  </si>
  <si>
    <t>Павлюк Віктор Миколайович</t>
  </si>
  <si>
    <t>Основной договор 242 от 20.11.2009 0:00:00</t>
  </si>
  <si>
    <t>ХМ-004094</t>
  </si>
  <si>
    <t>Павлюк Р.Я. ПП, маг. "Смак"</t>
  </si>
  <si>
    <t>г.Хмельницкий, ул.Чорновола Вячеслава (зуп.Гайдара)</t>
  </si>
  <si>
    <t>Павлюк ПП, маг. "Смак"</t>
  </si>
  <si>
    <t>ХМ-007394</t>
  </si>
  <si>
    <t>Паламар Г.В. ПП, маг. "Людмила"</t>
  </si>
  <si>
    <t>р-н Красиловский Район, с.Великие Зозулинцы, ул.Тельмана (около школы)</t>
  </si>
  <si>
    <t>Паламар Г.В. ПП, маг. "Школа"</t>
  </si>
  <si>
    <t>ХМ-008273</t>
  </si>
  <si>
    <t>Паламар Г.В. ПП, маг. "Продукти"</t>
  </si>
  <si>
    <t>р-н Красиловский Район, с.Малые Зозулинцы, ул.Гагарина (біля зупинки)</t>
  </si>
  <si>
    <t>ХМ-008271</t>
  </si>
  <si>
    <t>Паламар Г.В. ПП, маг. "Ялинки"</t>
  </si>
  <si>
    <t>р-н Красиловский Район, с.Великие Зозулинцы, ул.Жукова, д.21</t>
  </si>
  <si>
    <t>ХМ-008206</t>
  </si>
  <si>
    <t>Паламар Л.М. ПП, маг. "Людмила 2"</t>
  </si>
  <si>
    <t>р-н Красиловский Район, с.Великие Зозулинцы, ул.Тельмана, д.18 (зелений вагончик)</t>
  </si>
  <si>
    <t>ХМ-007440</t>
  </si>
  <si>
    <t>Паламар Л.М. ПП, маг. "Продукти"</t>
  </si>
  <si>
    <t>р-н Теофипольский Район, с.Ордынцы, ул.Центральная, д.1</t>
  </si>
  <si>
    <t>ХМ-007378</t>
  </si>
  <si>
    <t>Сорока Г.С. ПП, маг. "Парнас №1"</t>
  </si>
  <si>
    <t>г.Хмельницкий, просп Мира (зуп. "Будинок друку")</t>
  </si>
  <si>
    <t>Паламар О.М. ПП, маг. "Парнас №1"</t>
  </si>
  <si>
    <t>ХМ-000298</t>
  </si>
  <si>
    <t>Паламарчук В.Ю. ПП, маг. "Тарас"</t>
  </si>
  <si>
    <t>Паламарчук Віра Юхимівна</t>
  </si>
  <si>
    <t>Основной договор 224 от 17.02.2010 0:00:00</t>
  </si>
  <si>
    <t>ХМ-008823</t>
  </si>
  <si>
    <t>Паламарчук Т.В. ПП, маг. "Тетяна"</t>
  </si>
  <si>
    <t>р-н Изяславский Район, с.Полесское, ул.Центральная, д.1</t>
  </si>
  <si>
    <t>Паламарчук Тетяна Василівна</t>
  </si>
  <si>
    <t>Основной договор 4309 от 23.02.2012</t>
  </si>
  <si>
    <t>г.Каменец-Подольский, пер.Шевченко, д.11 а</t>
  </si>
  <si>
    <t>Палилюлька Євгенія Семенівна</t>
  </si>
  <si>
    <t>Основной договор 1549.1 от 06.07.2011</t>
  </si>
  <si>
    <t>р-н Дунаевецкий Район, пгт.Дунаевцы, ул.Лермонтова, д.7</t>
  </si>
  <si>
    <t>Палій Тетяна Іванівна</t>
  </si>
  <si>
    <t>Основной договор 1527.1 от 11.05.2011</t>
  </si>
  <si>
    <t>ХМ-007536</t>
  </si>
  <si>
    <t>Панич-Сьвйонтек А.В. ПП, маг. "Продукти"</t>
  </si>
  <si>
    <t>р-н Волочисский Район, с.Завалийки, ул.8-го Марта, д.17</t>
  </si>
  <si>
    <t>Панич А. ПП, маг. "Продукти"</t>
  </si>
  <si>
    <t>Пановецьке СТ, маг. "Продукти"</t>
  </si>
  <si>
    <t>ХМ-008102</t>
  </si>
  <si>
    <t>(КООП) Пановецьке СТ, маг. "Продукти"</t>
  </si>
  <si>
    <t>р-н Каменец-Подольский Район, с.Пановцы, ул.Смотрицкая, д.1</t>
  </si>
  <si>
    <t>СТ "Пановецьке"</t>
  </si>
  <si>
    <t>Основной договор 1484.1 от 22.11.2013</t>
  </si>
  <si>
    <t>ХМ-000994</t>
  </si>
  <si>
    <t>Параскевич В.В. ПП, к-к №808</t>
  </si>
  <si>
    <t>г.Хмельницкий, просп Мира (ост. Обувная фабрика)</t>
  </si>
  <si>
    <t>Параскевич Володимир Васильович</t>
  </si>
  <si>
    <t>Основной договор 707 от 12.05.2009 0:00:00</t>
  </si>
  <si>
    <t>г.Хмельницкий, ул.Нижняя Береговая, д.35</t>
  </si>
  <si>
    <t>ХМ-007646</t>
  </si>
  <si>
    <t>ПАТ "Хмельницькобленерго"1</t>
  </si>
  <si>
    <t>г.Хмельницкий, ул.Храновского, д.11а</t>
  </si>
  <si>
    <t>ХМ-008092</t>
  </si>
  <si>
    <t>Пашинська І.Ю ПП, маг. "Ірина"</t>
  </si>
  <si>
    <t>р-н Красиловский Район, пгт.Антонины, пл.Ленина, д.29</t>
  </si>
  <si>
    <t>Пашинська Ірина Юріївна</t>
  </si>
  <si>
    <t>Основной договор 4424 от 29.03.2012</t>
  </si>
  <si>
    <t>ХМ-007762</t>
  </si>
  <si>
    <t>Швець І.В. ПП, маг. "Продукти"</t>
  </si>
  <si>
    <t>Швець Інна Володимирівна</t>
  </si>
  <si>
    <t>Основной договор 4851 от 04.07.2013</t>
  </si>
  <si>
    <t>Пегас плюс фортуна ТОВ, маг. "Продукти"</t>
  </si>
  <si>
    <t>ХМ-007041</t>
  </si>
  <si>
    <t>Пелех В.Й. ПП, маг "Нептун"</t>
  </si>
  <si>
    <t>р-н Деражнянский Район, с.Подолянское, ул.Казацкая, д.89а</t>
  </si>
  <si>
    <t>Пелех Валентина Йосипівна</t>
  </si>
  <si>
    <t>Основной договор 1230 от 10.02.2009 0:00:00</t>
  </si>
  <si>
    <t>ХМ-000212</t>
  </si>
  <si>
    <t>Пенкальский В.А. ПП, маг. "Етюд"</t>
  </si>
  <si>
    <t>г.Хмельницкий, ул.Щорса, д.42/1</t>
  </si>
  <si>
    <t>Пенкальський Валерій Анатолійович</t>
  </si>
  <si>
    <t>Основной договор 159 от 16.04.2009 0:00:00</t>
  </si>
  <si>
    <t>ХМ-000211</t>
  </si>
  <si>
    <t>Пенкальский В.А. ПП, маг. "Етюд-1"</t>
  </si>
  <si>
    <t>г.Хмельницкий, пер.Красовского, д.24</t>
  </si>
  <si>
    <t>ХМ-000051</t>
  </si>
  <si>
    <t>Пенчак Н.М. ПП, маг. "Еліт"</t>
  </si>
  <si>
    <t>р-н Красиловский Район, г.Красилов, пер.Грушевского, д.161</t>
  </si>
  <si>
    <t>Пенчак Наталія Миколаївна</t>
  </si>
  <si>
    <t>Основной договор 38 от 05.01.2009 0:00:00</t>
  </si>
  <si>
    <t>ХМ-008542</t>
  </si>
  <si>
    <t>Перехристюк ПП, к-к</t>
  </si>
  <si>
    <t>г.Хмельницкий, пер.Куприна, д.54 (р-к  Дубово)</t>
  </si>
  <si>
    <t>г.Хмельницкий, ул.Чкалова, д.13</t>
  </si>
  <si>
    <t>г.Хмельницкий, ул.Курчатова, д.70</t>
  </si>
  <si>
    <t>р-н Чемеровецкий Район, с.Чорная, ул.Ленина, д.14</t>
  </si>
  <si>
    <t>ХМ-000946</t>
  </si>
  <si>
    <t>Перфільева Л.О. ПП, маг. "Малібу"</t>
  </si>
  <si>
    <t>г.Хмельницкий, ул.Майборского, д.13/1</t>
  </si>
  <si>
    <t>Перфільєва Людмила Олексіївна</t>
  </si>
  <si>
    <t>Основной договор 652 от 16.07.2009 0:00:00</t>
  </si>
  <si>
    <t>ХМ-007634</t>
  </si>
  <si>
    <t>(НКЗ) Перші київські курси ПП</t>
  </si>
  <si>
    <t>ПП "Перші київські курси іноземних мов"</t>
  </si>
  <si>
    <t>Основной договор 1436.1 от 17.12.2014</t>
  </si>
  <si>
    <t>Перші київські курси іноземних мов ПП</t>
  </si>
  <si>
    <t>ХМ-010303</t>
  </si>
  <si>
    <t>Дубінська В.Б. ПП, маг. "Пікнік"</t>
  </si>
  <si>
    <t>р-н Каменец-Подольский Район, с.Довжок, ул.Унявко, д.40</t>
  </si>
  <si>
    <t>Дубінська Валентина Броніславівна</t>
  </si>
  <si>
    <t>Основной договор 1905.1 от 14.08.2014</t>
  </si>
  <si>
    <t>ХМ-007104</t>
  </si>
  <si>
    <t>Петришена О.М. ПП, маг. "Продукти"</t>
  </si>
  <si>
    <t>ХМ-007121</t>
  </si>
  <si>
    <t>Петровська Т.С. ПП, маг. "Берізка"</t>
  </si>
  <si>
    <t>р-н Полонский Район, с.Новолабунь, ул.Украинки Леси, д.1</t>
  </si>
  <si>
    <t>Петровська Тетяна Станіславівна</t>
  </si>
  <si>
    <t>Основной договор 3775 від 26.07.2010 р.</t>
  </si>
  <si>
    <t>ХМ-008306</t>
  </si>
  <si>
    <t>Петрук А.В. ПП, маг. "Соломон"</t>
  </si>
  <si>
    <t>р-н Славутский Район, с.Берездов, ул.Ленина, д.1</t>
  </si>
  <si>
    <t>Петрук Андрій Вікторович</t>
  </si>
  <si>
    <t>Основной договор 3252 от 25.05.2009 0:00:00</t>
  </si>
  <si>
    <t>ХМ-008332</t>
  </si>
  <si>
    <t>Петрук Ю.Є. ПП, к-к</t>
  </si>
  <si>
    <t>р-н Шепетовский Район, с.Михайлючка, ул.Островского Николая, д.1 (прохідна Цегл.заводу)</t>
  </si>
  <si>
    <t>Петрук Юлія Євгенівна</t>
  </si>
  <si>
    <t>Основной договор 4109 от 18.07.2011</t>
  </si>
  <si>
    <t>р-н Летичевский Район, пгт.Летичев, пер.Коцюбинского, д.8/1</t>
  </si>
  <si>
    <t>Петрунько Ігор Пилипович</t>
  </si>
  <si>
    <t>Основной договор 4329 от 12.03.2012</t>
  </si>
  <si>
    <t>ХМ-008402</t>
  </si>
  <si>
    <t>Петрусь О.І. ПП, маг. "Продукти"</t>
  </si>
  <si>
    <t>р-н Виньковецкий Район, с.Карачиевцы, ул.Центральная, д.56</t>
  </si>
  <si>
    <t>Петрусь Оксана Іванівна</t>
  </si>
  <si>
    <t>Основной договор 4149 от 22.08.2011</t>
  </si>
  <si>
    <t>ХМ-000639</t>
  </si>
  <si>
    <t>Пижова Г.І. ПП, маг. "Каштан"</t>
  </si>
  <si>
    <t>Пижова Галина Іванівна</t>
  </si>
  <si>
    <t>Основной договор 429 от 09.06.2010 0:00:00</t>
  </si>
  <si>
    <t>ХМ-000961</t>
  </si>
  <si>
    <t>Соловей Л.А. ПП, маг.- бар "Меріада"</t>
  </si>
  <si>
    <t>г.Хмельницкий, ул.Железняка, д.12</t>
  </si>
  <si>
    <t>Соловей Людмила Анатоліївна</t>
  </si>
  <si>
    <t>Основной договор 4151 от 12.11.2013</t>
  </si>
  <si>
    <t>ХМ-007564</t>
  </si>
  <si>
    <t>Пирогова О.К. ПП, маг. "Продукти"</t>
  </si>
  <si>
    <t>р-н Волочисский Район, с.Авратин, д.5 (центр)</t>
  </si>
  <si>
    <t>Пирогова Олена Кас'янівна</t>
  </si>
  <si>
    <t>Основной договор 4458 от 20.04.2012</t>
  </si>
  <si>
    <t>ХМ-007215</t>
  </si>
  <si>
    <t>Коваль Є.М. ПП, к-к №28</t>
  </si>
  <si>
    <t>Коваль Євгенія Миколаївна</t>
  </si>
  <si>
    <t>Основной договор 4727 от 07.02.2013</t>
  </si>
  <si>
    <t>Питель В.О. ПП, к-к №28</t>
  </si>
  <si>
    <t>ХМ-007220</t>
  </si>
  <si>
    <t>Піголь А.П. ПП, маг. "Смак"</t>
  </si>
  <si>
    <t>р-н Славутский Район, с.Манятин, ул.Маркса Карла, д.19</t>
  </si>
  <si>
    <t>Піголь Альона Петрівна</t>
  </si>
  <si>
    <t>Основной договор 3800 від 31.08.2010 р.</t>
  </si>
  <si>
    <t>ХМ-007007</t>
  </si>
  <si>
    <t>Шутяк І.В. ПП, склад</t>
  </si>
  <si>
    <t>г.Хмельницкий, ул.Курчатова, д.11/1 (ост. Насолода)</t>
  </si>
  <si>
    <t>Підгайчук О.М. ПП, склад</t>
  </si>
  <si>
    <t>ХМ-008806</t>
  </si>
  <si>
    <t>Піддубна В.М. ПП, маг. "Венера"</t>
  </si>
  <si>
    <t>г.Шепетовка, ул.Кузнечная, д.43а</t>
  </si>
  <si>
    <t>ХМ-008445</t>
  </si>
  <si>
    <t>Жилович О.А. ПП, маг. "Казка"</t>
  </si>
  <si>
    <t>г.Хмельницкий, ул.Заводская, д.62</t>
  </si>
  <si>
    <t>Підкоморний О.О. ПП, маг. "Продукти"</t>
  </si>
  <si>
    <t>ХМ-007395</t>
  </si>
  <si>
    <t>Підлісна О.С. ПП, маг. "Продукти"</t>
  </si>
  <si>
    <t>р-н Деражнянский Район, с.Корживци, ул.Ленина, д.51/1</t>
  </si>
  <si>
    <t>Підлісна Ольга Степанівна</t>
  </si>
  <si>
    <t>Основной договор 2969 от 04.12.2009 0:00:00</t>
  </si>
  <si>
    <t>(КООП) Підпилип'я СТ, маг. "Продукти"</t>
  </si>
  <si>
    <t>СТ "Підпилип'я"</t>
  </si>
  <si>
    <t>Основной договор 1492.1 от 22.02.2011</t>
  </si>
  <si>
    <t>ХМ-007931</t>
  </si>
  <si>
    <t>Підручна Т.В. ПП, маг. "Степашка"</t>
  </si>
  <si>
    <t>г.Хмельницкий, ул.Курчатова, д.107 (вул. Козача б. 56)</t>
  </si>
  <si>
    <t>Хмельницький, вул. Козача, б. 56,</t>
  </si>
  <si>
    <t>Підручна Тетяна Василівна</t>
  </si>
  <si>
    <t>Основной договор 4014 от 01.04.2011</t>
  </si>
  <si>
    <t>ХМ-008245</t>
  </si>
  <si>
    <t>Пізнюр Л.М. ПП, крамниця-склад</t>
  </si>
  <si>
    <t>г.Славута, ул.Грушевского Михаила, д.14</t>
  </si>
  <si>
    <t>Пізнюр Лариса Миколаївна</t>
  </si>
  <si>
    <t>Основной договор 4061 от 27.05.2011</t>
  </si>
  <si>
    <t>ХМ-008247</t>
  </si>
  <si>
    <t>Піневська Н.М. ПП, маг. "Продукти 2"</t>
  </si>
  <si>
    <t>р-н Волочисский Район, пгт.Войтовцы, пер.Железнодорожный (.)</t>
  </si>
  <si>
    <t>Піневська Євгенія Лук'янівна</t>
  </si>
  <si>
    <t>Основной договор 4528 от 18.06.2012</t>
  </si>
  <si>
    <t>Піневська Є.Л. ПП, маг. "Продукти 2"</t>
  </si>
  <si>
    <t>ХМ-000370</t>
  </si>
  <si>
    <t>Піневська Н.М. ПП, маг. "Продукти"</t>
  </si>
  <si>
    <t>р-н Волочисский Район, пгт.Войтовцы, ул.Ленина, д.11</t>
  </si>
  <si>
    <t>Піневська Наталія Миколаївна</t>
  </si>
  <si>
    <t>Основной договор 254 от 27.01.2010 0:00:00</t>
  </si>
  <si>
    <t>ХМ-007201</t>
  </si>
  <si>
    <t>(НКЗ) Пйодь Л.П. ПП, готельго-ресторанний комплекс "Лелека"</t>
  </si>
  <si>
    <t>Пйодь Л.П. ПП, готельго-ресторанний комплекс "Лелека"</t>
  </si>
  <si>
    <t>ХМ-000767</t>
  </si>
  <si>
    <t>Пйодь Л.П. ПП, маг. "Чайка"</t>
  </si>
  <si>
    <t>г.Хмельницкий, шоссе Львовское, д.21/2</t>
  </si>
  <si>
    <t>Пйодь Лариса Петрівна</t>
  </si>
  <si>
    <t>Основной договор 495 от 20.01.2009 0:00:00</t>
  </si>
  <si>
    <t>ХМ-007594</t>
  </si>
  <si>
    <t>(НКЗ) ПК Профком Райшляхдільниці</t>
  </si>
  <si>
    <t>ПК Профком Райшляхдільниці</t>
  </si>
  <si>
    <t>ХМ-008578</t>
  </si>
  <si>
    <t>(НКЗ) ПК Хмельницької обл. психлікарні №2</t>
  </si>
  <si>
    <t>р-н Шепетовский Район, с.Городище, д.10</t>
  </si>
  <si>
    <t>ПК Хмельницької обл. психлікарні №2</t>
  </si>
  <si>
    <t>ХМ-008638</t>
  </si>
  <si>
    <t>ПК ШК ПВКГ, водоканал</t>
  </si>
  <si>
    <t>Шепетівка, вул. Нікрасова, б. 127,</t>
  </si>
  <si>
    <t>ХМ-007733</t>
  </si>
  <si>
    <t>Плавуцький В.І. ПП, к-к №36</t>
  </si>
  <si>
    <t>г.Хмельницкий, ул.Соборная (продуктовый ринок)</t>
  </si>
  <si>
    <t>ХМ-009843</t>
  </si>
  <si>
    <t>Лісневська Н.В. ПП, маг. "Алкогольні напої"</t>
  </si>
  <si>
    <t>р-н Городокский Район, г.Городок, ул.Шевченко, д.45а</t>
  </si>
  <si>
    <t>Лісневська Наталія Вікторівна</t>
  </si>
  <si>
    <t>Основной договор 4919 от 03.10.2013</t>
  </si>
  <si>
    <t>ХМ-007842</t>
  </si>
  <si>
    <t>Плавуцький О.М. ПП, маг. "Алкоголь та тютюн"</t>
  </si>
  <si>
    <t>ХМ-008462</t>
  </si>
  <si>
    <t>Плисюк Л.А. ПП, маг. "Продукти"</t>
  </si>
  <si>
    <t>р-н Изяславский Район, с.Клубивка (0)</t>
  </si>
  <si>
    <t>Плисюк Людмила Андріївна</t>
  </si>
  <si>
    <t>Основной договор 4383 от 28.03.2012</t>
  </si>
  <si>
    <t>ХМ-008297</t>
  </si>
  <si>
    <t>Плюто А.О. ПП, кафе-бар "Ейфорія"</t>
  </si>
  <si>
    <t>р-н Дунаевецкий Район, г.Дунаевцы, ул.Шевченко, д.107а</t>
  </si>
  <si>
    <t>Плюто Артем Олексійович</t>
  </si>
  <si>
    <t>Основной договор 1547.1 от 06.07.2011</t>
  </si>
  <si>
    <t>ХМ-000194</t>
  </si>
  <si>
    <t>Поведюк В.С. ПП, ТД "Рута"</t>
  </si>
  <si>
    <t>г.Славута, ул.Сокола, д.5</t>
  </si>
  <si>
    <t>Поведюк Сергій Валерійович</t>
  </si>
  <si>
    <t>Основной договор 5419 от 18.08.2015</t>
  </si>
  <si>
    <t>Поведюк С.В. ПП, ТД "Рута"</t>
  </si>
  <si>
    <t>ХМ-008066</t>
  </si>
  <si>
    <t>Повознікова З.М. ПП, кафе "Танюша"</t>
  </si>
  <si>
    <t>г.Каменец-Подольский, ул.Суворова, д.4</t>
  </si>
  <si>
    <t>р-н Чемеровецкий Район, с.Цикова, д.44а (Б.Хмельницкого)</t>
  </si>
  <si>
    <t>Поворознюк Тетяна Володимирівна</t>
  </si>
  <si>
    <t>Основной договор 1546.1 от 01.07.2011</t>
  </si>
  <si>
    <t>ХМ-007038</t>
  </si>
  <si>
    <t>Подворна Н. ПП, к-к № 53-54</t>
  </si>
  <si>
    <t>г.Хмельницкий, пер.Гвардейский (р-к "Ранковий")</t>
  </si>
  <si>
    <t>ХМ-008715</t>
  </si>
  <si>
    <t>Поділля Елеватор ТОВ</t>
  </si>
  <si>
    <t>р-н Белогорский Район, пгт.Белогорье, ул.Железнодорожная, д.39</t>
  </si>
  <si>
    <t>ТОВ "Поділля Елеватор"</t>
  </si>
  <si>
    <t>Основной договор 5295 от 24.12.2014</t>
  </si>
  <si>
    <t>ХМ-000636</t>
  </si>
  <si>
    <t>Білик Леся Миколаївна</t>
  </si>
  <si>
    <t>Основной договор 4818 от 20.05.2013</t>
  </si>
  <si>
    <t>Поділля Продукти ТОВ, маг. "Поділля Продукти"</t>
  </si>
  <si>
    <t>ХМ-007664</t>
  </si>
  <si>
    <t>(НКЗ) Подільські Товтри ПАТ</t>
  </si>
  <si>
    <t>р-н Каменец-Подольский Район, с.Вербка, д.1</t>
  </si>
  <si>
    <t>Публічне акціонерне товариство "Подільські Товтри"</t>
  </si>
  <si>
    <t>Основной договор 1446.1 от 05.12.2014</t>
  </si>
  <si>
    <t>Подільські Товтри ПАТ</t>
  </si>
  <si>
    <t>ХМ-007527</t>
  </si>
  <si>
    <t>Познанська З.М. ПП, маг. "Продукти"</t>
  </si>
  <si>
    <t>р-н Волочисский Район, с.Авратин, д.2 (центр)</t>
  </si>
  <si>
    <t>Познанська Зоя Миколаївна</t>
  </si>
  <si>
    <t>Основной договор 4249 от 12.12.2011</t>
  </si>
  <si>
    <t>Полікевич.ПП, маг "Продукти"</t>
  </si>
  <si>
    <t>ХМ-000388</t>
  </si>
  <si>
    <t>р-н Волочисский Район, с.Писаревка, ул.Первомайская, д.46</t>
  </si>
  <si>
    <t>ХМ-007736</t>
  </si>
  <si>
    <t>(НКЗ) Полімер МПП</t>
  </si>
  <si>
    <t>Полімер МПП</t>
  </si>
  <si>
    <t>ХМ-007613</t>
  </si>
  <si>
    <t>Поліщук А.Я. ПП, маг. "Меркурій"</t>
  </si>
  <si>
    <t>р-н Шепетовский Район, с.Хролин, ул.Ленина, д.43</t>
  </si>
  <si>
    <t>Поліщук Анатолій Якович</t>
  </si>
  <si>
    <t>Основной договор 2279 от 12.05.2009 0:00:00</t>
  </si>
  <si>
    <t>ХМ-007614</t>
  </si>
  <si>
    <t>Поліщук А.Я. ПП. маг. "Експрес"</t>
  </si>
  <si>
    <t>р-н Шепетовский Район, с.Хролин, ул.Ватутина, д.21а</t>
  </si>
  <si>
    <t>ХМ-006900</t>
  </si>
  <si>
    <t>Поліщук ПП, маг. "Ёлка"</t>
  </si>
  <si>
    <t>р-н Полонский Район, пгт.Понинка, д.14 (ул. Рабочая)</t>
  </si>
  <si>
    <t>ХМ-007877</t>
  </si>
  <si>
    <t>Поліщук Р.В. ПП, маг. "Світлана"</t>
  </si>
  <si>
    <t>г.Староконстантинов, ул.Горького, д.31</t>
  </si>
  <si>
    <t>Поліщук Роман Володимирович</t>
  </si>
  <si>
    <t>Основной договор 3965 от 14.02.2011</t>
  </si>
  <si>
    <t>ХМ-008386</t>
  </si>
  <si>
    <t>Поліщук Р.В. ПП, маг. "Школярик"</t>
  </si>
  <si>
    <t>г.Староконстантинов, ул.Острожского, д.40/1</t>
  </si>
  <si>
    <t>ХМ-008718</t>
  </si>
  <si>
    <t>Поліщук С.В. ПП, кафе-бар "Янтар"</t>
  </si>
  <si>
    <t>р-н Полонский Район, г.Полонное (ринкова площа)</t>
  </si>
  <si>
    <t>Полонський Район, Полонне, вул. Ринкова площа,</t>
  </si>
  <si>
    <t>ХМ-007148</t>
  </si>
  <si>
    <t>Поліщук С.П. ПП, маг. "Продукти"</t>
  </si>
  <si>
    <t>г.Славута, ул.Ярослава Мудрого, д.62</t>
  </si>
  <si>
    <t>ХМ-007892</t>
  </si>
  <si>
    <t>Поліщук Т.А. ПП, лоток</t>
  </si>
  <si>
    <t>р-н Волочисский Район, г.Волочиск, д.32а (центральний ринок)</t>
  </si>
  <si>
    <t>Поліщук Тетяна Анатоліївна</t>
  </si>
  <si>
    <t>Основной договор 3923 от 26.01.2011</t>
  </si>
  <si>
    <t>ХМ-007724</t>
  </si>
  <si>
    <t>Полодюк В.П. ПП</t>
  </si>
  <si>
    <t>ХМ-007359</t>
  </si>
  <si>
    <t>Полонська О.А. ПП, маг. "Продукти"</t>
  </si>
  <si>
    <t>р-н Староконстантиновский Район, с.Йосиповка (вул. Миру, б. 42)</t>
  </si>
  <si>
    <t>Полонська Ольга Анатоліївна</t>
  </si>
  <si>
    <t>Основной договор 3834 від 01.10.2010 р.</t>
  </si>
  <si>
    <t>ХМ-007722</t>
  </si>
  <si>
    <t>(НКЗ) Полонське підприємство "Агрохім" ПАТ</t>
  </si>
  <si>
    <t>Полонське підприємство "Агрохім" ПАТ</t>
  </si>
  <si>
    <t>ХМ-008028</t>
  </si>
  <si>
    <t>(НКЗ) Полонський будинок-інтернат для громадян похилого віку та інвалідів</t>
  </si>
  <si>
    <t>р-н Полонский Район, г.Полонное, ул.Украинки Леси, д.199а</t>
  </si>
  <si>
    <t>Полонський будинок-інтернат для громадян похилого віку та інвалідів</t>
  </si>
  <si>
    <t>Основной договор 7/2230</t>
  </si>
  <si>
    <t>ХМ-007531</t>
  </si>
  <si>
    <t>Полонський комбінат хлібопродуктів ВАТ, маг. "Продукти"</t>
  </si>
  <si>
    <t>р-н Полонский Район, г.Полонное, д.174</t>
  </si>
  <si>
    <t>ВАТ "Полонський комбінат хлібопродуктів"</t>
  </si>
  <si>
    <t>Основной договор 3851 от 01.11.2010</t>
  </si>
  <si>
    <t>ХМ-008125</t>
  </si>
  <si>
    <t>Полупан Л.О. ПП, маг. "Крамничка"</t>
  </si>
  <si>
    <t>г.Староконстантинов, ул.Пушкина, д.56</t>
  </si>
  <si>
    <t>Полупан Людмила Олегівна</t>
  </si>
  <si>
    <t>Основной договор 4468 от 26.04.2012</t>
  </si>
  <si>
    <t>ХМ-006937</t>
  </si>
  <si>
    <t>Польова Н.М. ПП, маг. "Веселка"</t>
  </si>
  <si>
    <t>р-н Деражнянский Район, с.Кальная, ул.Панасюка, д.17</t>
  </si>
  <si>
    <t>г.Каменец-Подольский, ул.Суворова, д.38</t>
  </si>
  <si>
    <t>ПП "Польські фільварки"</t>
  </si>
  <si>
    <t>Основной договор 1611.1 от 01.12.2011</t>
  </si>
  <si>
    <t>Полюляк Тетяна Дмитрівна</t>
  </si>
  <si>
    <t>Основной договор 1646.1 от 01.02.2012</t>
  </si>
  <si>
    <t>ХМ-010149</t>
  </si>
  <si>
    <t>Мазур Л.М. ПП, маг. "Дюймовочка"</t>
  </si>
  <si>
    <t>г.Хмельницкий, ул.Курчатова, д.107 (вул. Курчатова б. 4/1)</t>
  </si>
  <si>
    <t>Ратекс ТОВ, маг. "Дюймовочка"</t>
  </si>
  <si>
    <t>ХМ-007933</t>
  </si>
  <si>
    <t>ХМ-010157</t>
  </si>
  <si>
    <t>Цапін М.М. ПП, маг. "Колобок"</t>
  </si>
  <si>
    <t>Ратекс ТОВ, маг. "Колобок"</t>
  </si>
  <si>
    <t>ХМ-007936</t>
  </si>
  <si>
    <t>ХМ-007910</t>
  </si>
  <si>
    <t>Полякова Г.С. ПП, лоток № 48</t>
  </si>
  <si>
    <t>г.Староконстантинов, бул.Князя Острожского (ринок)</t>
  </si>
  <si>
    <t>ХМ-008184</t>
  </si>
  <si>
    <t>Поляновська Ю.П. ПП, маг. "Іванка"</t>
  </si>
  <si>
    <t>р-н Полонский Район, пгт.Понинка, ул.Щорса, д.49</t>
  </si>
  <si>
    <t>Полонський Район, Понінка, вул. Щорса, б. 49,</t>
  </si>
  <si>
    <t>Поляновська Юлія Павліна</t>
  </si>
  <si>
    <t>Основной договор 4052 от 19.03.2012</t>
  </si>
  <si>
    <t>ХМ-008771</t>
  </si>
  <si>
    <t>(НКЗ) ПОП лісового господарства державного підприємства "Славутський лісгосп"</t>
  </si>
  <si>
    <t>г.Славута, ул.Кузовкова, д.3</t>
  </si>
  <si>
    <t>ПОП лісового господарства державного підприємства "Славутський лісгосп"</t>
  </si>
  <si>
    <t>ХМ-008736</t>
  </si>
  <si>
    <t>(НКЗ) ПОП ПОЗ Грицівської районної лікарні</t>
  </si>
  <si>
    <t>р-н Шепетовский Район, пгт.Грицев, ул.Ломоносова, д.7</t>
  </si>
  <si>
    <t>ПОП ПОЗ Грицівської районної лікарні</t>
  </si>
  <si>
    <t>ХМ-007235</t>
  </si>
  <si>
    <t>Попадюк М.В. ПП, маг. "Мрія"</t>
  </si>
  <si>
    <t>Попадюк Михайло Васильович</t>
  </si>
  <si>
    <t>Основной договор 3829 від 04.10.2010 р.</t>
  </si>
  <si>
    <t>ХМ-007707</t>
  </si>
  <si>
    <t>Попович О.В. ПП, павільйон</t>
  </si>
  <si>
    <t>г.Шепетовка, ул.Маркса Карла, д.1</t>
  </si>
  <si>
    <t>ХМ-007174</t>
  </si>
  <si>
    <t>Олінковська А.І. ПП, маг. "Наша ряба"</t>
  </si>
  <si>
    <t>р-н Красиловский Район, г.Красилов, ул.Центральная, д.10 (біля поліклініки)</t>
  </si>
  <si>
    <t>Олінковська Анастасія Інокентіївна</t>
  </si>
  <si>
    <t>Основной договор 5056 от 06.03.2014</t>
  </si>
  <si>
    <t>ХМ-007418</t>
  </si>
  <si>
    <t>Пославська Т.О. ПП, к-к</t>
  </si>
  <si>
    <t>р-н Ярмолинецкий Район, пгт.Ярмолинцы, пер.Чапаева, д.52 (ринок)</t>
  </si>
  <si>
    <t>ХМ-008444</t>
  </si>
  <si>
    <t>Потапчук Н.М. ПП, маг. "Зодіак"</t>
  </si>
  <si>
    <t>г.Нетишин, просп Независимости, д.13</t>
  </si>
  <si>
    <t>ХМ-000174</t>
  </si>
  <si>
    <t>Похило М.І. ПП, маг. "Шинкар"</t>
  </si>
  <si>
    <t>г.Староконстантинов, ул.Попова, д.10</t>
  </si>
  <si>
    <t>Похило Марія Іванівна</t>
  </si>
  <si>
    <t>Основной договор 4105 от 14.07.2011</t>
  </si>
  <si>
    <t>ХМ-007806</t>
  </si>
  <si>
    <t>ПП "Строй-сервіс 999"</t>
  </si>
  <si>
    <t>г.Староконстантинов, ул.Ессенская, д.23</t>
  </si>
  <si>
    <t>ХМ-007657</t>
  </si>
  <si>
    <t>Шепетівський МВ (з обслуг. м. Шепетівка та Шепетівського р-ну) УМВС України в Хмельницькій обл.</t>
  </si>
  <si>
    <t>г.Шепетовка, ул.Котика Вали, д.3</t>
  </si>
  <si>
    <t>ХМ-007578</t>
  </si>
  <si>
    <t>(НКЗ) ППО ВЧД6 Станція Шепетівка</t>
  </si>
  <si>
    <t>г.Шепетовка, ул.Привокзальная, д.1</t>
  </si>
  <si>
    <t>ППО ВЧД6 Станція Шепетівка</t>
  </si>
  <si>
    <t>ХМ-008582</t>
  </si>
  <si>
    <t>(НКЗ) ППО ДЗ (вузлова лікарня станції Шепетівка Південно-Західної залізниці)</t>
  </si>
  <si>
    <t>г.Шепетовка, ул.Маркса Карла, д.96</t>
  </si>
  <si>
    <t>ППО ДЗ (вузлова лікарня станції Шепетівка Південно-Західної залізниці)</t>
  </si>
  <si>
    <t>Основной договор 4222 от 01.11.2013</t>
  </si>
  <si>
    <t>ХМ-008751</t>
  </si>
  <si>
    <t>(НКЗ) ППО Ізяславської філії ВАТ "Хмельницькгаз"</t>
  </si>
  <si>
    <t>р-н Изяславский Район, г.Изяслав, ул.Онищука, д.48</t>
  </si>
  <si>
    <t>ППО Ізяславської філії ВАТ "Хмельницькгаз"</t>
  </si>
  <si>
    <t>ХМ-007669</t>
  </si>
  <si>
    <t>(НКЗ) ППО Камянець-Подільського соціального центру "Надія" профспілки прац.соц.сфери України</t>
  </si>
  <si>
    <t>м. Камянець-Подільський, вул. Пушкінська, 34</t>
  </si>
  <si>
    <t>ППО Камянець-Подільського соціального центру "Надія" профспілки працівників соціальної сфери України</t>
  </si>
  <si>
    <t>Основной договор 1450.1 от 22.12.2014</t>
  </si>
  <si>
    <t>ППО ПАТ "Укрнафта"</t>
  </si>
  <si>
    <t>ХМ-007787</t>
  </si>
  <si>
    <t>(НКЗ) ППО Працівників комунального підприємства Шепетівське ремонтно-експлуатаційне підприємство</t>
  </si>
  <si>
    <t>Шепетівка, вул. Судилківська, б. 57,</t>
  </si>
  <si>
    <t>ППО Працівників комунального підприємства Шепетівське ремонтно-експлуатаційне підприємство</t>
  </si>
  <si>
    <t>ХМ-008625</t>
  </si>
  <si>
    <t>(НКЗ) ППО працівників соціальної сфери УПСЗН Чемеровецької РДА</t>
  </si>
  <si>
    <t>р-н Чемеровецкий Район, пгт.Чемеровцы, ул.Центральная, д.61</t>
  </si>
  <si>
    <t>ППО працівників соціальної сфери УПСЗН Чемеровецької РДА</t>
  </si>
  <si>
    <t>ХМ-007568</t>
  </si>
  <si>
    <t>(НКЗ) ППО профспілки прац-в соц.сф. Укр.Шеп.рай.тер.центру обслуг.пенсіон. та одиноких непрацезд.гр</t>
  </si>
  <si>
    <t>ППО профспілки прац-в соц.сфери Укр.Шеп.рай.терит.центру обслуг.пенсіонерів та одиноких непрацезд.гр</t>
  </si>
  <si>
    <t>ХМ-008728</t>
  </si>
  <si>
    <t>(НКЗ) ППО ПСФ Полонського будинку-інтернату для громадян похилого віку та інвалідів</t>
  </si>
  <si>
    <t>ППО ПСФ Полонського будинку-інтернату для громадян похилого віку та інвалідів</t>
  </si>
  <si>
    <t>ХМ-007545</t>
  </si>
  <si>
    <t>(НКЗ) ППО Старокостянтинівського заводу залізобетонних шпал</t>
  </si>
  <si>
    <t>г.Староконстантинов, ул.Ворошилова, д.22</t>
  </si>
  <si>
    <t>ППО Старокостянтинівського заводу залізобетонних шпал</t>
  </si>
  <si>
    <t>ХМ-008643</t>
  </si>
  <si>
    <t>(НКЗ) ППО Старокостянтинівського підприємства "Тепловик"</t>
  </si>
  <si>
    <t>г.Староконстантинов, ул.Ессенская, д.2/4</t>
  </si>
  <si>
    <t>ППО Старокостянтинівського підприємства "Тепловик"</t>
  </si>
  <si>
    <t>ХМ-008587</t>
  </si>
  <si>
    <t>(НКЗ) ППО студентів Кам'янець-Подільського медучилища</t>
  </si>
  <si>
    <t>ППО студентів Кам'янець-Подільського медучилища</t>
  </si>
  <si>
    <t>Основной договор 1596.1 от 14.11.2014</t>
  </si>
  <si>
    <t>г.Хмельницкий, ул.Институтская, д.10</t>
  </si>
  <si>
    <t>ХМ-007695</t>
  </si>
  <si>
    <t>(НКЗ) ППО Хмельницького заводу ЗБК ПЗЗ</t>
  </si>
  <si>
    <t>г.Хмельницкий, ул.Курчатова, д.108</t>
  </si>
  <si>
    <t>ППО Хмельницького заводу ЗБК ПЗЗ</t>
  </si>
  <si>
    <t>ХМ-008661</t>
  </si>
  <si>
    <t>(НКЗ) ППО Хмельницької атомної станції</t>
  </si>
  <si>
    <t>ППО Хмельницької атомної станції</t>
  </si>
  <si>
    <t>Основной договор 4235 от 01.12.2011</t>
  </si>
  <si>
    <t>ХМ-008737</t>
  </si>
  <si>
    <t>ППО ХФ Концерну радіозв'язку радіо і зв'язку</t>
  </si>
  <si>
    <t>г.Хмельницкий, просп Мира, д.43</t>
  </si>
  <si>
    <t>ППО Хмельницька філія Концерну радіозв'язку радіо і зв'язку</t>
  </si>
  <si>
    <t>ХМ-008735</t>
  </si>
  <si>
    <t>(НКЗ) ППО центру поштового звязку №7</t>
  </si>
  <si>
    <t>г.Староконстантинов, пер.Мира, д.1/151</t>
  </si>
  <si>
    <t>ППО центру поштового звязку №7</t>
  </si>
  <si>
    <t>ХМ-001005</t>
  </si>
  <si>
    <t>Преподобний В.С. ПП, маг. "Наш край"</t>
  </si>
  <si>
    <t>г.Нетишин, просп Независимости, д.16</t>
  </si>
  <si>
    <t>Преподобний Валерій Сергійович</t>
  </si>
  <si>
    <t>Основной договор 717 от 22.12.2014</t>
  </si>
  <si>
    <t>ХМ-001004</t>
  </si>
  <si>
    <t>Преподобний В.І. м.Нетішин вул. Незалежності 22</t>
  </si>
  <si>
    <t>ХМ-000300</t>
  </si>
  <si>
    <t>Принцип ПМП, маг. "Принцип"</t>
  </si>
  <si>
    <t>г.Хмельницкий, ул.Чорновола Вячеслава, д.41/3</t>
  </si>
  <si>
    <t>ПМП "Принцип"</t>
  </si>
  <si>
    <t>Основной договор 225 от 21.05.2010</t>
  </si>
  <si>
    <t>р-н Каменец-Подольский Район, с.Калиня, ул.Франка, д.1</t>
  </si>
  <si>
    <t>Присяжна Ольга Василівна</t>
  </si>
  <si>
    <t>Основной договор 1489.1 от 18.02.2011</t>
  </si>
  <si>
    <t>ХМ-000977</t>
  </si>
  <si>
    <t>Купрата А.П. ПП, маг. "Візит"</t>
  </si>
  <si>
    <t>г.Хмельницкий, ул.Расковой, д.1</t>
  </si>
  <si>
    <t>Купрата Алла Петрівна</t>
  </si>
  <si>
    <t>Основной договор 455 от 01.04.2013</t>
  </si>
  <si>
    <t>Присяжнюк Д.С. ПП, маг. "Візит"</t>
  </si>
  <si>
    <t>ХМ-000117</t>
  </si>
  <si>
    <t>Провесінь ТОВ, маг. "Провесінь"</t>
  </si>
  <si>
    <t>г.Хмельницкий, просп Мира, д.88</t>
  </si>
  <si>
    <t>ТОВ "Провесінь"</t>
  </si>
  <si>
    <t>Основной договор 91 от 26.01.2009 0:00:00</t>
  </si>
  <si>
    <t>ХМ-007699</t>
  </si>
  <si>
    <t>(НКЗ) Прометей філія СМРК ПП КС</t>
  </si>
  <si>
    <t>г.Славута, ул.Привокзальная, д.1</t>
  </si>
  <si>
    <t>Прометей філія СМРК ПП КС</t>
  </si>
  <si>
    <t>ХМ-008671</t>
  </si>
  <si>
    <t>(НКЗ) Промінь Галичина ТОВ</t>
  </si>
  <si>
    <t>р-н Чемеровецкий Район, с.Андреевка, д.78</t>
  </si>
  <si>
    <t>ТОВ "Промінь Галичина"</t>
  </si>
  <si>
    <t>Основной договор 1619.1 от 01.12.2014</t>
  </si>
  <si>
    <t>Промінь Галичина ТОВ</t>
  </si>
  <si>
    <t>ХМ-008719</t>
  </si>
  <si>
    <t>(НКЗ) Промінь Поділля ТОВ</t>
  </si>
  <si>
    <t>р-н Новоушицкий Район, с.Песец, ул.Ковпака, д.16а</t>
  </si>
  <si>
    <t>ТОВ "Промінь Поділля"</t>
  </si>
  <si>
    <t>Основной договор 1627.1 от 27.11.2014</t>
  </si>
  <si>
    <t>Промінь Поділля ТОВ</t>
  </si>
  <si>
    <t>(КООП) Промінь-10 СТ, маг. "Продукти"</t>
  </si>
  <si>
    <t>р-н Новоушицкий Район, с.Глубочок, д.5 (центр)</t>
  </si>
  <si>
    <t>СТ "Промінь-10"</t>
  </si>
  <si>
    <t>Основной договор 1509.1 от 05.04.2011</t>
  </si>
  <si>
    <t>ХМ-008588</t>
  </si>
  <si>
    <t>(НКЗ) ПРОМТЕХНТРАНС ТОВ</t>
  </si>
  <si>
    <t>р-н Каменец-Подольский Район, с.Гуменцы, шоссе Хмельницкое, д.3</t>
  </si>
  <si>
    <t>ТОВ "ПРОМТЕХНТРАНС"</t>
  </si>
  <si>
    <t>ПРОМТЕХНТРАНС ТОВ</t>
  </si>
  <si>
    <t>ХМ-007093</t>
  </si>
  <si>
    <t>Просвітлюк І.П. ПП, маг. "Мрія"</t>
  </si>
  <si>
    <t>р-н Виньковецкий Район, с.Зоряное (0)</t>
  </si>
  <si>
    <t>Просвітлюк Ігор Петрович</t>
  </si>
  <si>
    <t>Основной договор 3731 от 08.06.2010 0:00:00</t>
  </si>
  <si>
    <t>ХМ-007587</t>
  </si>
  <si>
    <t>Проскурів - Агро ТОВ, к-к №2 "Хмельницькі делікатеси"</t>
  </si>
  <si>
    <t>ХМ-008562</t>
  </si>
  <si>
    <t>(НКЗ) ППО Городоцького РЕМ</t>
  </si>
  <si>
    <t>р-н Городокский Район, г.Городок, ул.Станционная, д.27</t>
  </si>
  <si>
    <t>ППО Городоцького РЕМ</t>
  </si>
  <si>
    <t>Основной договор 4963 от 12.11.2013</t>
  </si>
  <si>
    <t>ХМ-007540</t>
  </si>
  <si>
    <t>(НКЗ) Профспілка КП "Міськтепловоденергія"</t>
  </si>
  <si>
    <t>г.Каменец-Подольский, ул.Тимирязева, д.123</t>
  </si>
  <si>
    <t>Профспілка КП "Міськтепловоденергія"</t>
  </si>
  <si>
    <t>ХМ-008641</t>
  </si>
  <si>
    <t>(НКЗ) Профспілка лінійної лікарні</t>
  </si>
  <si>
    <t>р-н Изяславский Район, с.Клубивка, ул.Кирпы, д.108</t>
  </si>
  <si>
    <t>Профспілка лінійної лікарні</t>
  </si>
  <si>
    <t>ХМ-007565</t>
  </si>
  <si>
    <t>(НКЗ) Профспілка Хмельницької макаронної фабрики</t>
  </si>
  <si>
    <t>г.Хмельницкий, ул.Галана (-)</t>
  </si>
  <si>
    <t>Профспілка Хмельницької макаронної фабрики</t>
  </si>
  <si>
    <t>Основной договор 5161 от 14.10.2014</t>
  </si>
  <si>
    <t>г.Хмельницкий, ул.Соборная, д.11 (Майданчик №1)</t>
  </si>
  <si>
    <t>ХМ-008081</t>
  </si>
  <si>
    <t>Процюк В.С. ПП, к-к</t>
  </si>
  <si>
    <t>р-н Красиловский Район, г.Красилов (базарна площа біля Лопанової)</t>
  </si>
  <si>
    <t>Процюк Віталій Степановив</t>
  </si>
  <si>
    <t>Основной договор 4001 от 24.03.2011</t>
  </si>
  <si>
    <t>р-н Дунаевецкий Район, с.Слободка-Балинская, ул.Центральная, д.56</t>
  </si>
  <si>
    <t>Процюк Наталія Володимирівна</t>
  </si>
  <si>
    <t>Основной договор 1566.1 от 26.08.2011</t>
  </si>
  <si>
    <t>ХМ-008098</t>
  </si>
  <si>
    <t>Пукляки ПСК, маг. "Бурти"</t>
  </si>
  <si>
    <t>р-н Чемеровецкий Район, с.Бурты, д.3 (ул. Днестровская)</t>
  </si>
  <si>
    <t>ХМ-006979</t>
  </si>
  <si>
    <t>Пунда В. ПП, к-к</t>
  </si>
  <si>
    <t>ХМ-007628</t>
  </si>
  <si>
    <t>Пундик В.Ф. ПП</t>
  </si>
  <si>
    <t>Хмельницький, вул. Трембовецької, б. 3,  68</t>
  </si>
  <si>
    <t>ХМ-007184</t>
  </si>
  <si>
    <t>П'юрко В.В. ПП, маг. "Продукти"</t>
  </si>
  <si>
    <t>р-н Волочисский Район, с.Яхновцы, ул.Центральная, д.1</t>
  </si>
  <si>
    <t>г.Каменец-Подольский, просп Грушевского, д.51</t>
  </si>
  <si>
    <t>ХМ-006936</t>
  </si>
  <si>
    <t>Радецький ПП, маг. "Пташечка"</t>
  </si>
  <si>
    <t>р-н Деражнянский Район, г.Деражня, пер.Мира, д.213</t>
  </si>
  <si>
    <t>ХМ-000921</t>
  </si>
  <si>
    <t>Гиндра Б.А. ПП, маг. "Марина"</t>
  </si>
  <si>
    <t>г.Хмельницкий, ул.Заречанская, д.44</t>
  </si>
  <si>
    <t>Гиндра Богдана Андріївна</t>
  </si>
  <si>
    <t>Основной договор 5339 от 23.02.2015</t>
  </si>
  <si>
    <t>Радченко Л.А. ПП, маг. "Марина"</t>
  </si>
  <si>
    <t>ХМ-007671</t>
  </si>
  <si>
    <t>(НКЗ) Райківецька виправна колонія №78 ППО</t>
  </si>
  <si>
    <t>р-н Хмельницкий Район, с.Райковцы, ул.Ленина (0)</t>
  </si>
  <si>
    <t>Райківецька виправна колонія №78 ППО</t>
  </si>
  <si>
    <t>ХМ-006931</t>
  </si>
  <si>
    <t>Райтаровська І.М. ПП, маг. "Продукти"</t>
  </si>
  <si>
    <t>р-н Городокский Район, с.Лесогорка, д.21 (біля школи)</t>
  </si>
  <si>
    <t>ХМ-006981</t>
  </si>
  <si>
    <t>Рапун ПП, вагончик</t>
  </si>
  <si>
    <t>р-н Староконстантиновский Район, с.Верхняки, ул.Набережная, д.35 (к-к біля озера)</t>
  </si>
  <si>
    <t>Распутна ПП, маг. "Едельвейс"</t>
  </si>
  <si>
    <t>ХМ-000698</t>
  </si>
  <si>
    <t>р-н Полонский Район, г.Полонное, пер.Кирова, д.210</t>
  </si>
  <si>
    <t>ХМ-000246</t>
  </si>
  <si>
    <t>Ратекс ТОВ, гуртовня "Ратекс"</t>
  </si>
  <si>
    <t>г.Хмельницкий, ул.Тернопольская, д.13/1</t>
  </si>
  <si>
    <t>ТОВ "Ратекс"</t>
  </si>
  <si>
    <t>Основной договор 177 от 02.01.2013</t>
  </si>
  <si>
    <t>ХМ-008119</t>
  </si>
  <si>
    <t>Регеша К.А. ПП, маг. "Молочна лавка"</t>
  </si>
  <si>
    <t>р-н Красиловский Район, г.Красилов, пер.Циолковского, д.6/б (базарна площа)</t>
  </si>
  <si>
    <t>ХМ-008324</t>
  </si>
  <si>
    <t>Регеша К.А. ПП, маг. "Продукти"</t>
  </si>
  <si>
    <t>Регеша А.В. ПП, маг. "Продукти"</t>
  </si>
  <si>
    <t>ХМ-008824</t>
  </si>
  <si>
    <t>Регула Н.В. ПП, кафе "Надія"</t>
  </si>
  <si>
    <t>р-н Волочисский Район, с.Писаревка, ул.Первомайская, д.27</t>
  </si>
  <si>
    <t>ХМ-008768</t>
  </si>
  <si>
    <t>Регула Н.В. ПП, маг. "Продукти"</t>
  </si>
  <si>
    <t>ХМ-008266</t>
  </si>
  <si>
    <t>Редик Є.М. ПП, маг. "Сири Поділля"</t>
  </si>
  <si>
    <t>Редик Євгенія Миколаївна</t>
  </si>
  <si>
    <t>Основной договор 4079 от 20.06.2011</t>
  </si>
  <si>
    <t>ХМ-007326</t>
  </si>
  <si>
    <t>Резнік В.П. ПП, маг. "Свіжий хліб"</t>
  </si>
  <si>
    <t>Полонський Район, Понінка, вул. Перемоги, б. 31,</t>
  </si>
  <si>
    <t>ХМ-008380</t>
  </si>
  <si>
    <t>Реп'юх В. ПП, маг. "Продукти"</t>
  </si>
  <si>
    <t>р-н Изяславский Район, с.Завадынци, ул.Гагарина, д.15</t>
  </si>
  <si>
    <t>г.Каменец-Подольский, ул.Галицкого, д.15</t>
  </si>
  <si>
    <t>Рибак Микола Дмитрович</t>
  </si>
  <si>
    <t>Основной договор 229 от 24.04.2009 0:00:00</t>
  </si>
  <si>
    <t>Рибак М.Д.ПП, маг. "Струмок"</t>
  </si>
  <si>
    <t>ХМ-007197</t>
  </si>
  <si>
    <t>Рибіцька Л.П. ПП, маг. "Мальва"</t>
  </si>
  <si>
    <t>г.Шепетовка, ул.Лесная, д.69</t>
  </si>
  <si>
    <t>Рибіцька Лариса Петрівна</t>
  </si>
  <si>
    <t>Основной договор 5073 от 10.04.2014</t>
  </si>
  <si>
    <t>ХМ-007103</t>
  </si>
  <si>
    <t>Рижко Т.М. ПП, маг. "Продукти"</t>
  </si>
  <si>
    <t>р-н Изяславский Район, с.Новое Село, ул.Ленина, д.33</t>
  </si>
  <si>
    <t>Рижко Тетяна Михайлівна</t>
  </si>
  <si>
    <t>Основной договор 3770 від 22.07.2010 р.</t>
  </si>
  <si>
    <t>ХМ-007569</t>
  </si>
  <si>
    <t>Рикун А.П. ПП, маг. "Ковбасна хата"</t>
  </si>
  <si>
    <t>г.Хмельницкий, шоссе Староконстантиновское, д.3</t>
  </si>
  <si>
    <t>ХМ-007175</t>
  </si>
  <si>
    <t>(КООП) Ринок Білогірського РайСТ КП, маг. "Продукти"</t>
  </si>
  <si>
    <t>р-н Белогорский Район, с.Ольшаница, ул.Горинская, д.26</t>
  </si>
  <si>
    <t>КП "Ринок" Білогірського РайСТ</t>
  </si>
  <si>
    <t>Основной договор 3795 від 17.08.2010 р.</t>
  </si>
  <si>
    <t>Ринок Білогірського РайСТ КП, маг. "Продукти"</t>
  </si>
  <si>
    <t>ХМ-007176</t>
  </si>
  <si>
    <t>р-н Белогорский Район, с.Вариводки, ул.Центральная, д.20</t>
  </si>
  <si>
    <t>ХМ-007177</t>
  </si>
  <si>
    <t>(КООП) Ринок Білогірського РайСТ КП, маг. "Ринок"</t>
  </si>
  <si>
    <t>р-н Белогорский Район, пгт.Белогорье, ул.Шевченко, д.10</t>
  </si>
  <si>
    <t>Ринок Білогірського РайСТ КП, маг. "Ринок"</t>
  </si>
  <si>
    <t>ХМ-007178</t>
  </si>
  <si>
    <t>(КООП) Ринок Білогірського РайСТ КП, маг. ТПП №1</t>
  </si>
  <si>
    <t>р-н Белогорский Район, пгт.Белогорье, ул.Шевченко, д.71/б</t>
  </si>
  <si>
    <t>Ринок Білогірського РайСТ КП, маг. ТПП №1</t>
  </si>
  <si>
    <t>ХМ-007904</t>
  </si>
  <si>
    <t>Роженко Л.Ю. ПП, к-к "Продукти №2"</t>
  </si>
  <si>
    <t>Роженко Любов Юріївна</t>
  </si>
  <si>
    <t>Основной договор 3930 от 31.01.2011</t>
  </si>
  <si>
    <t>ХМ-007237</t>
  </si>
  <si>
    <t>Роженюк С.С. ПП, маг. "Продукти"</t>
  </si>
  <si>
    <t>р-н Староконстантиновский Район, с.Вишнополь, ул.Маковка, д.54</t>
  </si>
  <si>
    <t>р-н Чемеровецкий Район, с.Почапинцы, ул.Центральная, д.198а (Грушевського)</t>
  </si>
  <si>
    <t>Роздайгора Олександр Васильович</t>
  </si>
  <si>
    <t>Основной договор 602.1 от 14.04.2011</t>
  </si>
  <si>
    <t>Розумна Н.В. ПП, кафе-бар "Ромашка"</t>
  </si>
  <si>
    <t>р-н Красиловский Район, с.Заслучное, ул.Маркса Карла, д.4</t>
  </si>
  <si>
    <t>Розумна Надія Василівна</t>
  </si>
  <si>
    <t>Основной договор 4539 от 25.06.2012</t>
  </si>
  <si>
    <t>ХМ-008350</t>
  </si>
  <si>
    <t>Рольський В.В. ПП, бар "У каміна"</t>
  </si>
  <si>
    <t>р-н Каменец-Подольский Район, с.Оринин, ул.Шевченка, д.55</t>
  </si>
  <si>
    <t>Рольський Віталій Володимирович</t>
  </si>
  <si>
    <t>Основной договор 1559.1 от 04.07.2011</t>
  </si>
  <si>
    <t>ХМ-006980</t>
  </si>
  <si>
    <t>г.Хмельницкий, ул.Куприна (р-к Дубово)</t>
  </si>
  <si>
    <t>г.Каменец-Подольский, ул.Троицкая (зупинка)</t>
  </si>
  <si>
    <t>Романович Оксана Миколаївна</t>
  </si>
  <si>
    <t>Основной договор 1556.1 от 21.07.2011</t>
  </si>
  <si>
    <t>ХМ-000611</t>
  </si>
  <si>
    <t>Романовська Л.С. ПП, маг. "Темп"</t>
  </si>
  <si>
    <t>г.Хмельницкий, просп Мира (ост. ТЕМП)</t>
  </si>
  <si>
    <t>Романовська Лариса Степанівна</t>
  </si>
  <si>
    <t>Основной договор 4772 от 02.04.2013</t>
  </si>
  <si>
    <t>Романовська А.В. ПП, маг. "Темп"</t>
  </si>
  <si>
    <t>ХМ-007040</t>
  </si>
  <si>
    <t>Романовська І. ПП, к-к № 34</t>
  </si>
  <si>
    <t>г.Хмельницкий, пер.Гвардейский, оф. (р-к "Ранковий")</t>
  </si>
  <si>
    <t>ХМ-008557</t>
  </si>
  <si>
    <t>Романюк А.В. ПП, маг.</t>
  </si>
  <si>
    <t>г.Хмельницкий, шоссе Львовское (шиномонтаж)</t>
  </si>
  <si>
    <t>ХМ-007000</t>
  </si>
  <si>
    <t>Романюк Г.В. ПП, кафе-бар "Зустріч"</t>
  </si>
  <si>
    <t>ХМ-006920</t>
  </si>
  <si>
    <t>Романюк К.П. ПП, маг. "Продукти"</t>
  </si>
  <si>
    <t>р-н Шепетовский Район, с.Коськов, ул.Тельмана, д.1</t>
  </si>
  <si>
    <t>Романюк Катерина Петрівна</t>
  </si>
  <si>
    <t>Основной договор 4427 от 06.04.2012</t>
  </si>
  <si>
    <t>Романюк К.Д. ПП, маг. "Продукти"</t>
  </si>
  <si>
    <t>ХМ-007120</t>
  </si>
  <si>
    <t>Романюк Л.В. ПП, маг. "Хлібосол"</t>
  </si>
  <si>
    <t>г.Хмельницкий, ул.Сковороды, д.11</t>
  </si>
  <si>
    <t>Романюк Леся Віталіївна</t>
  </si>
  <si>
    <t>Основной договор 3367 от 23.06.2014</t>
  </si>
  <si>
    <t>Романюк Л.В. ПП, маг. "Хлібосол 13"</t>
  </si>
  <si>
    <t>ХМ-006951</t>
  </si>
  <si>
    <t>Романюк С.А. ПП, маг. "Продукти"</t>
  </si>
  <si>
    <t>р-н Теофипольский Район, пгт.Теофиполь, ул.Заводская, д.3 (зуп.Цукровий завод)</t>
  </si>
  <si>
    <t>Романюк Сергій Андрійович</t>
  </si>
  <si>
    <t>Основной договор 3781 від 30.07.2010 р.</t>
  </si>
  <si>
    <t>Ромашко А.С. ПП, маг. "Спокуса"</t>
  </si>
  <si>
    <t>ХМ-008662</t>
  </si>
  <si>
    <t>РПО Держ.установ Виконавчий комітет Шепетівської міської ради</t>
  </si>
  <si>
    <t>Шепетівка, вул. Островського, б. 4,</t>
  </si>
  <si>
    <t>ХМ-000840</t>
  </si>
  <si>
    <t>Рубас Л.В. ПП, маг. "Людмила"</t>
  </si>
  <si>
    <t>р-н Славутский Район, с.Старый Кривин (ул. Победы)</t>
  </si>
  <si>
    <t>Рубас Сергій Борисович</t>
  </si>
  <si>
    <t>Основной договор 5368 от 21.04.2015</t>
  </si>
  <si>
    <t>Рубас С.Б. ПП, маг. "Людмила"</t>
  </si>
  <si>
    <t>Маркет-Летава ПСК, маг. "Маркет-Летава"</t>
  </si>
  <si>
    <t>ПСК"Маркет-Летава"</t>
  </si>
  <si>
    <t>Основной договор 1017.1 от 04.06.2015</t>
  </si>
  <si>
    <t>ХМ-006940</t>
  </si>
  <si>
    <t>Руденький ПП, маг. "Шанс"</t>
  </si>
  <si>
    <t>р-н Деражнянский Район, с.Корычынци, ул.Ленина, д.7 (Незалежности)</t>
  </si>
  <si>
    <t>ХМ-008166</t>
  </si>
  <si>
    <t>Рудницька А.С. ПП, маг. "Аліна"</t>
  </si>
  <si>
    <t>р-н Городокский Район, г.Городок, ул.Киевская, д.18</t>
  </si>
  <si>
    <t>ХМ-008338</t>
  </si>
  <si>
    <t>Рудницька А.Ю. ПП, к-к 414 (111)</t>
  </si>
  <si>
    <t>г.Хмельницкий, просп Мира, д.76</t>
  </si>
  <si>
    <t>ХМ-008131</t>
  </si>
  <si>
    <t>Ружицька А.А. ПП, маг. "Продукти"</t>
  </si>
  <si>
    <t>р-н Полонский Район, пгт.Понинка, ул.Островского Николая, д.19</t>
  </si>
  <si>
    <t>ХМ-007590</t>
  </si>
  <si>
    <t>(НКЗ) Ружичанська сільська рада</t>
  </si>
  <si>
    <t>р-н Хмельницкий Район, с.Ружичанка, ул.Ленина, д.29</t>
  </si>
  <si>
    <t>Ружичанська сільська рада</t>
  </si>
  <si>
    <t>Основной договор 108 от 05.11.2014</t>
  </si>
  <si>
    <t>ХМ-001666</t>
  </si>
  <si>
    <t>Русін В.П. ПП, маг. "Веста"</t>
  </si>
  <si>
    <t>г.Шепетовка, ул.Котика Вали, д.124</t>
  </si>
  <si>
    <t>Русін Василь Прокопович</t>
  </si>
  <si>
    <t>Основной договор 4340 от 19.03.2012</t>
  </si>
  <si>
    <t>ХМ-001665</t>
  </si>
  <si>
    <t>Кравчук В.В. ПП, маг. "Все до столу"</t>
  </si>
  <si>
    <t>г.Шепетовка, шоссе Староконстантиновское, д.4</t>
  </si>
  <si>
    <t>Кравчук Володимир Володимирович</t>
  </si>
  <si>
    <t>Основной договор 5084 от 01.04.2014</t>
  </si>
  <si>
    <t>Русін В.П. ПП, маг. "Все до столу"</t>
  </si>
  <si>
    <t>г.Каменец-Подольский, ул.Великанова, д.7</t>
  </si>
  <si>
    <t>ХМ-008489</t>
  </si>
  <si>
    <t>Рябко К.І. ПП, маг. "Міні-маркет"</t>
  </si>
  <si>
    <t>р-н Полонский Район, с.Буртын, ул.Победы, д.7</t>
  </si>
  <si>
    <t>ХМ-007979</t>
  </si>
  <si>
    <t>Рябчук М.О. ПП, маг. "Вишенька 5"</t>
  </si>
  <si>
    <t>р-н Староконстантиновский Район, с.Самчики, ул.Остриковци, д.1</t>
  </si>
  <si>
    <t>Рябчук Микола Олександрович</t>
  </si>
  <si>
    <t>Основной договор 93 от 19.01.2009 0:00:00</t>
  </si>
  <si>
    <t>ХМ-007060</t>
  </si>
  <si>
    <t>Рябчук М.О. ПП, маг. "Продукти"</t>
  </si>
  <si>
    <t>г.Староконстантинов, пер.Крылова, д.28</t>
  </si>
  <si>
    <t>ХМ-000125</t>
  </si>
  <si>
    <t>Рябчук М.О. ПП, склад "Вишенька"</t>
  </si>
  <si>
    <t>г.Староконстантинов, ул.Косинского, д.2/1</t>
  </si>
  <si>
    <t>ХМ-008378</t>
  </si>
  <si>
    <t>Рябчук Н.М. ПП, маг. "Продукти"</t>
  </si>
  <si>
    <t>р-н Белогорский Район, с.Сушивцы, ул.Центральная, д.1</t>
  </si>
  <si>
    <t>Рябчук Ніна Миколаївна</t>
  </si>
  <si>
    <t>Основной договор 4154 от 23.08.2011</t>
  </si>
  <si>
    <t>ХМ-008057</t>
  </si>
  <si>
    <t>Сабадишина Л.М. ПП, маг. "Сузір'я"</t>
  </si>
  <si>
    <t>р-н Изяславский Район, с.Билогородка, ул.Центральная, д.8</t>
  </si>
  <si>
    <t>Сабадишина Людмила Миколаївна</t>
  </si>
  <si>
    <t>Основной договор 3990 от 01.02.2011</t>
  </si>
  <si>
    <t>ХМ-000446</t>
  </si>
  <si>
    <t>Савинов О.І. ПП, гуртовня №2</t>
  </si>
  <si>
    <t>г.Хмельницкий, ул.Соборная, д.11 (підвал під молочний павільйон)</t>
  </si>
  <si>
    <t>Савинов Олександр Іванович</t>
  </si>
  <si>
    <t>Основной договор 311 от 04.03.2009 0:00:00</t>
  </si>
  <si>
    <t>ХМ-007374</t>
  </si>
  <si>
    <t>Савицька К.А. ПП, маг. "Продукти"</t>
  </si>
  <si>
    <t>р-н Староконстантиновский Район, с.Махаринцы, ул.Шевченка, д.18/4</t>
  </si>
  <si>
    <t>ХМ-007322</t>
  </si>
  <si>
    <t>Савіцька Л. ПП, к-к №119</t>
  </si>
  <si>
    <t>г.Хмельницкий, ул.Соборная, д.11 (Майданчик №2 к-к 119)</t>
  </si>
  <si>
    <t>ХМ-007364</t>
  </si>
  <si>
    <t>Савіцький Л.В. ПП, маг. "Любисток"</t>
  </si>
  <si>
    <t>г.Староконстантинов, ул.Лермонтова, д.9</t>
  </si>
  <si>
    <t>ХМ-007454</t>
  </si>
  <si>
    <t>Савіч Ю.А. ПП, маг. "Продукти"</t>
  </si>
  <si>
    <t>р-н Полонский Район, г.Полонное, ул.Забилинская, д.11 (біля школи №6)</t>
  </si>
  <si>
    <t>Савіч Юрій Анатолійович</t>
  </si>
  <si>
    <t>Основной договор 3841 від 14.10.2010 р.</t>
  </si>
  <si>
    <t>ХМ-008543</t>
  </si>
  <si>
    <t>р-н Полонский Район, с.Червоное, ул.Шевченка, д.3</t>
  </si>
  <si>
    <t>Савчук Зінаїда Миколаївна</t>
  </si>
  <si>
    <t>Основной договор 5456 от 06.10.2015</t>
  </si>
  <si>
    <t>Савчук З.М. ПП, маг. "Продукти"</t>
  </si>
  <si>
    <t>ХМ-007525</t>
  </si>
  <si>
    <t>Савчук В.В. ПП, буфет</t>
  </si>
  <si>
    <t>г.Хмельницкий, ул.Сковороды, д.1</t>
  </si>
  <si>
    <t>ХМ-000265</t>
  </si>
  <si>
    <t>Савчук В.О. ПП, маг. "Світанок"</t>
  </si>
  <si>
    <t>г.Хмельницкий, ул.Тернопольская, д.16/1</t>
  </si>
  <si>
    <t>Савчук Валерій Олександрович</t>
  </si>
  <si>
    <t>Основной договор 195 от 12.05.2009 0:00:00</t>
  </si>
  <si>
    <t>ХМ-008395</t>
  </si>
  <si>
    <t>Савчук О.А. ПП, маг. "Макар"</t>
  </si>
  <si>
    <t>р-н Славутский Район, с.Жуков, д.26 (Центр)</t>
  </si>
  <si>
    <t>Савюк В.Д. ПП, маг. "Продукти"</t>
  </si>
  <si>
    <t>ХМ-006982</t>
  </si>
  <si>
    <t>(КООП) Лонковецьке СТ, маг. "Маркет"</t>
  </si>
  <si>
    <t>р-н Волочисский Район, с.Гречана, ул.Центральная, д.20а</t>
  </si>
  <si>
    <t>Лонковецьке СТ, маг. "Маркет"</t>
  </si>
  <si>
    <t>Саган Л.В. ПП, маг. "Маркет"</t>
  </si>
  <si>
    <t>Саковська Ніна Анатоліївна</t>
  </si>
  <si>
    <t>Основной договор 1592.1 от 15.11.2011</t>
  </si>
  <si>
    <t>ХМ-007481</t>
  </si>
  <si>
    <t>Самборська О.М. ПП, маг. "Овочевий павільйон"</t>
  </si>
  <si>
    <t>г.Староконстантинов, ул.Острожского, д.24</t>
  </si>
  <si>
    <t>ХМ-007342</t>
  </si>
  <si>
    <t>Басова І.В. ПП, маг. "Продукти"</t>
  </si>
  <si>
    <t>г.Хмельницкий, ул.Камьянецкая, д.124а</t>
  </si>
  <si>
    <t>Самер Наїф Ясінь</t>
  </si>
  <si>
    <t>Основной договор 952 от 25.05.2009 0:00:00</t>
  </si>
  <si>
    <t>Самер Н.Я. ПП, к-к</t>
  </si>
  <si>
    <t>Самер Н.Я. ПП, маг. "Продукти"</t>
  </si>
  <si>
    <t>ХМ-008417</t>
  </si>
  <si>
    <t>Самкова О.П., Закусочна №5</t>
  </si>
  <si>
    <t>г.Шепетовка, ул.Маркса Карла, д.23 (ринок)</t>
  </si>
  <si>
    <t>ХМ-008335</t>
  </si>
  <si>
    <t>Рибченко Ю.А. ПП, маг. "Аріж"</t>
  </si>
  <si>
    <t>г.Хмельницкий, ул.Казацкая, д.61/1</t>
  </si>
  <si>
    <t>Рибченко Юлія Анатоліївна</t>
  </si>
  <si>
    <t>Основной договор 4487 от 07.05.2012</t>
  </si>
  <si>
    <t>Самсоненко Б.В. ПП, маг. "Аріж"</t>
  </si>
  <si>
    <t>ХМ-000681</t>
  </si>
  <si>
    <t>Сардак Т.А. ПП, маг. "АБС"</t>
  </si>
  <si>
    <t>Полонський Район, Понінка, вул. Перемоги, б. 49а,</t>
  </si>
  <si>
    <t>ХМ-007791</t>
  </si>
  <si>
    <t>(НКЗ) Сатанівська філія ДЕД</t>
  </si>
  <si>
    <t>р-н Городокский Район, пгт.Сатанов, ул.Гагарина, д.27</t>
  </si>
  <si>
    <t>Сатанівська філія ДЕД</t>
  </si>
  <si>
    <t>(КООП) Сатанівське споживче товариство СТ, маг. "Продукти"</t>
  </si>
  <si>
    <t>СТ "Сатанівське споживче товариство"</t>
  </si>
  <si>
    <t>Основной договор 1034 от 20.01.2009 0:00:00</t>
  </si>
  <si>
    <t>р-н Полонский Район, с.Кустовцы, ул.Рабочая, д.15</t>
  </si>
  <si>
    <t>ХМ-000260</t>
  </si>
  <si>
    <t>Сацюк І.П. ПП, маг. "Ковчег"</t>
  </si>
  <si>
    <t>р-н Ярмолинецкий Район, пгт.Ярмолинцы, пер.Шевченко, д.36</t>
  </si>
  <si>
    <t>г.Каменец-Подольский, шоссе Нигинское, д.37</t>
  </si>
  <si>
    <t>Сварник Валерій Васильович</t>
  </si>
  <si>
    <t>Основной договор 369 от 01.01.2009 0:00:00</t>
  </si>
  <si>
    <t>ХМ-007370</t>
  </si>
  <si>
    <t>Сварчевський Л.І. ПП, маг. "Продукти"</t>
  </si>
  <si>
    <t>ХМ-000201</t>
  </si>
  <si>
    <t>Свідер В.В. ПП, маг. "Гетьман"</t>
  </si>
  <si>
    <t>г.Хмельницкий, ул.Циолковского, д.15/1</t>
  </si>
  <si>
    <t>Свідер Валентина Вікторівна</t>
  </si>
  <si>
    <t>Основной договор 151 от 01.06.2009 0:00:00</t>
  </si>
  <si>
    <t>р-н Каменец-Подольский Район, с.Негин, д.7 (Независимости)</t>
  </si>
  <si>
    <t>Свінковська Лариса Петрівна</t>
  </si>
  <si>
    <t>Основной договор 1432.1 от 26.11.2010</t>
  </si>
  <si>
    <t>ХМ-006878</t>
  </si>
  <si>
    <t>Свиридова О.С. ПП, маг. "Продукти"</t>
  </si>
  <si>
    <t>р-н Деражнянский Район, с.Яблоновка, ул.Ленина, д.34</t>
  </si>
  <si>
    <t>Свиридова Оксана Станіславівна</t>
  </si>
  <si>
    <t>Основной договор 4983 от 06.12.2013</t>
  </si>
  <si>
    <t>ХМ-008101</t>
  </si>
  <si>
    <t>Світанок-10 СТ, маг. "Продукти"</t>
  </si>
  <si>
    <t>р-н Новоушицкий Район, с.Джуржевка, д.42</t>
  </si>
  <si>
    <t>СТ "Світанок-10"</t>
  </si>
  <si>
    <t>Основной договор 1510.1 от 10.02.2015</t>
  </si>
  <si>
    <t>ХМ-007849</t>
  </si>
  <si>
    <t>Севернюк О.О. ПП, лоток</t>
  </si>
  <si>
    <t>ХМ-008396</t>
  </si>
  <si>
    <t>Селезар В.М. ПП, лоток</t>
  </si>
  <si>
    <t>г.Хмельницкий, просп Мира, д.61/1</t>
  </si>
  <si>
    <t>ХМ-000640</t>
  </si>
  <si>
    <t>Селецький І.А. ПП, маг. "Пролісок"</t>
  </si>
  <si>
    <t>г.Шепетовка, ул.Маркса Карла, д.112А</t>
  </si>
  <si>
    <t>Селецький Ігор Анатолійович</t>
  </si>
  <si>
    <t>Основной договор 4859 от 17.07.2013</t>
  </si>
  <si>
    <t>Селецька Л.І. ПП, маг. "Пролісок"</t>
  </si>
  <si>
    <t>ХМ-007300</t>
  </si>
  <si>
    <t>Семенко В.І. ПП, мінімаркет "Вернісаж"</t>
  </si>
  <si>
    <t>р-н Старосинявский Район, с.Мшанец, ул.Хмельницкого Богдана, д.47 (біля церкви)</t>
  </si>
  <si>
    <t>Семенко Тетяна Анатоліївна</t>
  </si>
  <si>
    <t>Основной договор 5110 от 07.07.2014</t>
  </si>
  <si>
    <t>Семенко Т.А. ПП, мінімаркет "Вернісаж"</t>
  </si>
  <si>
    <t>ХМ-008517</t>
  </si>
  <si>
    <t>Артемчук В.М. ПП, маг. "Подоляночка"</t>
  </si>
  <si>
    <t>г.Хмельницкий, ул.Молодежная, д.2/4</t>
  </si>
  <si>
    <t>Артемчук Валентина Миколаївна</t>
  </si>
  <si>
    <t>Основной договор 4981 от 03.12.2013</t>
  </si>
  <si>
    <t>Семенова О.В. ПП, маг. "Подоляночка"</t>
  </si>
  <si>
    <t>ХМ-008130</t>
  </si>
  <si>
    <t>Семенчук М.В. ПП, маг. "Продукти"</t>
  </si>
  <si>
    <t>Семенчук Микола Васильович</t>
  </si>
  <si>
    <t>Основной договор 4269 от 09.01.2012</t>
  </si>
  <si>
    <t>ХМ-007265</t>
  </si>
  <si>
    <t>Семенчук О.В. ПП, кіоск</t>
  </si>
  <si>
    <t>р-н Красиловский Район, с.Глебки, ул.Андрея Стрелка, д.5</t>
  </si>
  <si>
    <t>ХМ-001668</t>
  </si>
  <si>
    <t>Семенюк З.С. ПП, маг. "Продукти"</t>
  </si>
  <si>
    <t>г.Шепетовка, пер.Крупской, д.19</t>
  </si>
  <si>
    <t>Семенюк Зоя Серафимівна</t>
  </si>
  <si>
    <t>Основной договор 1150 от 23.04.2009 0:00:00</t>
  </si>
  <si>
    <t>р-н Каменец-Подольский Район, с.Княгинин, д.1 (Центральна)</t>
  </si>
  <si>
    <t>Семенюк Лідія Миколаївна</t>
  </si>
  <si>
    <t>Основной договор 1543.1 от 30.06.2011</t>
  </si>
  <si>
    <t>ХМ-010152</t>
  </si>
  <si>
    <t>Тарасюк В.М. ПП, к-к "Вінні-Пух"</t>
  </si>
  <si>
    <t>г.Хмельницкий, ул.Курчатова, д.107 (вул. Панаса Мирного )</t>
  </si>
  <si>
    <t>Ратекс ТОВ, к-к "Вінні-Пух"</t>
  </si>
  <si>
    <t>ХМ-007951</t>
  </si>
  <si>
    <t>Тарасюк Віталій Миколайович</t>
  </si>
  <si>
    <t>Основной договор 4009 от 01.04.2011</t>
  </si>
  <si>
    <t>ХМ-010141</t>
  </si>
  <si>
    <t>Гушир К.В. ПП, к-к "Гулівер"</t>
  </si>
  <si>
    <t>г.Хмельницкий, ул.Курчатова, д.107 (вул. Тернопільська)</t>
  </si>
  <si>
    <t>Ратекс ТОВ, маг. "Гулівер"</t>
  </si>
  <si>
    <t>ХМ-007938</t>
  </si>
  <si>
    <t>ХМ-007962</t>
  </si>
  <si>
    <t>Семкіяш Н.В. ПП, маг. "Золотий ключик"</t>
  </si>
  <si>
    <t>г.Хмельницкий, ул.Курчатова, д.107 (вул. Гарнізонна)</t>
  </si>
  <si>
    <t>Хмельницький, вул. Гарнізонна,</t>
  </si>
  <si>
    <t>Семкіяш Наталія Володимирівна</t>
  </si>
  <si>
    <t>Основной договор 3945 от 02.02.2011</t>
  </si>
  <si>
    <t>ХМ-007152</t>
  </si>
  <si>
    <t>Семушин А.Є. ПП, к-к</t>
  </si>
  <si>
    <t>р-н Каменец-Подольский Район, с.Ластивци, ул.Кирова, д.1</t>
  </si>
  <si>
    <t>Сеніч Людмила Ростиславівна</t>
  </si>
  <si>
    <t>Основной договор 1410.1 від 12.10.2010 р.</t>
  </si>
  <si>
    <t>ХМ-001000</t>
  </si>
  <si>
    <t>Сентера Н.І. ПП, маг. "Нереіда"</t>
  </si>
  <si>
    <t>г.Хмельницкий, ул.Сковороды, д.9/2</t>
  </si>
  <si>
    <t>Сентера Ніна Іванівна</t>
  </si>
  <si>
    <t>Основной договор 714 от 22.05.2009 0:00:00</t>
  </si>
  <si>
    <t>(РЦ) Сербенюк О.О. ПП, маг. "Продукти"</t>
  </si>
  <si>
    <t>р-н Новоушицкий Район, с.Любомировка, ул.Центральная, д.15</t>
  </si>
  <si>
    <t>Сербенюк Олександр Олександрович</t>
  </si>
  <si>
    <t>Основной договор 1417.1 від 21.10.2010 р.</t>
  </si>
  <si>
    <t>ХМ-000187</t>
  </si>
  <si>
    <t>Сербін В.Ф. ПП, маг. "Софія"</t>
  </si>
  <si>
    <t>р-н Теофипольский Район, пгт.Теофиполь, пл.Кооперативная, д.9 (на базарі)</t>
  </si>
  <si>
    <t>Сербін Віра Федорівна</t>
  </si>
  <si>
    <t>Основной договор 142 от 02.03.2009 0:00:00</t>
  </si>
  <si>
    <t>г.Хмельницкий, ул.Заречанская, д.12</t>
  </si>
  <si>
    <t>ХМ-000042</t>
  </si>
  <si>
    <t>Синюк О.С. ПП, маг. "Продукти"</t>
  </si>
  <si>
    <t>г.Хмельницкий, ул.Владимирская, д.80</t>
  </si>
  <si>
    <t>Синюк Олександр Сергійович</t>
  </si>
  <si>
    <t>Основной договор 31 от 25.01.2009 0:00:00</t>
  </si>
  <si>
    <t>ХМ-000045</t>
  </si>
  <si>
    <t>Синявська О.А. ПП, маг."Олімп"</t>
  </si>
  <si>
    <t>р-н Летичевский Район, пгт.Летичев, ул.Кармелюка, д.3</t>
  </si>
  <si>
    <t>ХМ-007759</t>
  </si>
  <si>
    <t>Ситнік В.П. ПП, маг. "Продукти"</t>
  </si>
  <si>
    <t>р-н Летичевский Район, с.Бохны (центр)</t>
  </si>
  <si>
    <t>ХМ-007989</t>
  </si>
  <si>
    <t>Ситніцька Л.М. ПП, маг. "Гетьман"</t>
  </si>
  <si>
    <t>р-н Старосинявский Район, с.Ивки, ул.Центральная, д.1 (біля пам'ятника в центрі)</t>
  </si>
  <si>
    <t>Ситніцька Любов Миколаївна</t>
  </si>
  <si>
    <t>Основной договор 3958 от 08.02.2011</t>
  </si>
  <si>
    <t>ХМ-007988</t>
  </si>
  <si>
    <t>р-н Старосинявский Район, с.Алексеевка, д.1 (біля школи)</t>
  </si>
  <si>
    <t>ХМ-007987</t>
  </si>
  <si>
    <t>р-н Старосинявский Район, с.Пилявка, ул.Центральная, д.1 (біля площі)</t>
  </si>
  <si>
    <t>ХМ-007990</t>
  </si>
  <si>
    <t>р-н Старосинявский Район, с.Паплинцы, ул.Победы, д.1</t>
  </si>
  <si>
    <t>ХМ-006855</t>
  </si>
  <si>
    <t>Сицинська Г.М. ПП, маг. "Продукти"</t>
  </si>
  <si>
    <t>ХМ-008124</t>
  </si>
  <si>
    <t>Сичук В.Г. ПП, к-к "Продукти"</t>
  </si>
  <si>
    <t>р-н Летичевский Район, с.Требуховцы, ул.Коцюбинского, д.80</t>
  </si>
  <si>
    <t>Сичук Василь Григорович</t>
  </si>
  <si>
    <t>Основной договор 4036 от 27.04.2011</t>
  </si>
  <si>
    <t>ХМ-007880</t>
  </si>
  <si>
    <t>Сичук В.І. ПП, к-к</t>
  </si>
  <si>
    <t>р-н Красиловский Район, с.Малая Клетна, ул.Центральная (зеленый киоск)</t>
  </si>
  <si>
    <t>ХМ-007113</t>
  </si>
  <si>
    <t>Сичук В.І. ПП, маг. "Марічка"</t>
  </si>
  <si>
    <t>р-н Красиловский Район, с.Кошелевка, ул.Центральная (около остановки)</t>
  </si>
  <si>
    <t>ХМ-007112</t>
  </si>
  <si>
    <t>Сичук В.І. ПП, маг. "Під смерекою"</t>
  </si>
  <si>
    <t>р-н Красиловский Район, с.Великая Клетна, ул.Центральная (біля церкви)</t>
  </si>
  <si>
    <t>ХМ-007367</t>
  </si>
  <si>
    <t>Сичук О.В. ПП, маг."Продукти"</t>
  </si>
  <si>
    <t>р-н Волочисский Район, с.Баглаи, д.5 (центр)</t>
  </si>
  <si>
    <t>Сичук Олена Василівна</t>
  </si>
  <si>
    <t>Основной договор 3820 від 24.09.2010 р.</t>
  </si>
  <si>
    <t>ХМ-007383</t>
  </si>
  <si>
    <t>Сібістянюк С.Г. ПП, маг. "Продукти"</t>
  </si>
  <si>
    <t>р-н Теофипольский Район, с.Михиринцы, ул.Ленина, д.49</t>
  </si>
  <si>
    <t>ХМ-008368</t>
  </si>
  <si>
    <t>Сівик ПП, к-к</t>
  </si>
  <si>
    <t>р-н Теофипольский Район, пгт.Теофиполь, ул.Шевченко, д.29</t>
  </si>
  <si>
    <t>ХМ-008692</t>
  </si>
  <si>
    <t>Сьомаки ФГ</t>
  </si>
  <si>
    <t>р-н Славутский Район, с.Семаки (0)</t>
  </si>
  <si>
    <t>Сіра Олена Володимирівна</t>
  </si>
  <si>
    <t>Основной договор 1594.1 от 16.11.2011</t>
  </si>
  <si>
    <t>Дідик І.І. ПП, маг. "Ластівка"</t>
  </si>
  <si>
    <t>р-н Новоушицкий Район, пгт.Новая Ушица, ул.Гагарина, д.58а</t>
  </si>
  <si>
    <t>Дідик Інна Іванівна</t>
  </si>
  <si>
    <t>Основной договор 1870.1 от 18.02.2014</t>
  </si>
  <si>
    <t>ХМ-008210</t>
  </si>
  <si>
    <t>(НКЗ) Склад №3 Шепетівка</t>
  </si>
  <si>
    <t>Склад №3 Шепетівка</t>
  </si>
  <si>
    <t>ХМ-008134</t>
  </si>
  <si>
    <t>Скопець В.В. ПП, маг. "Продукти"</t>
  </si>
  <si>
    <t>р-н Городокский Район, пгт.Сатанов, ул.Макарова, д.2</t>
  </si>
  <si>
    <t>Скопець Володимир Васильович</t>
  </si>
  <si>
    <t>Основной договор 4562 от 25.07.2012</t>
  </si>
  <si>
    <t>ХМ-000091</t>
  </si>
  <si>
    <t>Скоробогата О.Є. ПП, маг. "Свіжий хліб"</t>
  </si>
  <si>
    <t>г.Хмельницкий, пер.Шевченко, д.60</t>
  </si>
  <si>
    <t>Скоробогата Олена Євгеніївна</t>
  </si>
  <si>
    <t>Основной договор 71 от 18.08.2009 0:00:00</t>
  </si>
  <si>
    <t>ХМ-007324</t>
  </si>
  <si>
    <t>Скоц С.А. ПП, маг. "Пристань"</t>
  </si>
  <si>
    <t>р-н Староконстантиновский Район, с.Пашковцы, ул.Заречная, д.1/1</t>
  </si>
  <si>
    <t>Скоц Сергій Анатолійович</t>
  </si>
  <si>
    <t>Основной договор 3970 от 07.02.2011</t>
  </si>
  <si>
    <t>ХМ-007596</t>
  </si>
  <si>
    <t>(НКЗ) Славутський комбінат "Будфарфор" ПАТ ППО</t>
  </si>
  <si>
    <t>м. славута, вул. Дзержинського, 122</t>
  </si>
  <si>
    <t>ППО ПАТ "Славутський комбінат "Будфарфор"</t>
  </si>
  <si>
    <t>Основной договор  от 27.02.2014</t>
  </si>
  <si>
    <t>Славутський комбінат "Будфарфор" ПАТ ППО</t>
  </si>
  <si>
    <t>ХМ-007603</t>
  </si>
  <si>
    <t>(НКЗ) ПрАТ "Славутський пивоварний завод" ППО</t>
  </si>
  <si>
    <t>г.Славута, д.36 (Ленина)</t>
  </si>
  <si>
    <t>ПрАТ "Славутський пивоварний завод" ППО</t>
  </si>
  <si>
    <t>ХМ-007145</t>
  </si>
  <si>
    <t>Сливак Т.В. ПП, маг. "Хлібосол-Вінегрет"</t>
  </si>
  <si>
    <t>г.Хмельницкий, ул.Подольская, д.25</t>
  </si>
  <si>
    <t>Сливак Тетяна Василівна</t>
  </si>
  <si>
    <t>Основной договор 3785 від 04.08.2010 р.</t>
  </si>
  <si>
    <t>ХМ-008285</t>
  </si>
  <si>
    <t>Сліпчук М.Г. ПП, маг. "Продмаг"</t>
  </si>
  <si>
    <t>р-н Красиловский Район, с.Гриценки, д.18/2 (Центральна)</t>
  </si>
  <si>
    <t>ХМ-008287</t>
  </si>
  <si>
    <t>Сліпчук М.Г. ПП, маг. "Продукти"</t>
  </si>
  <si>
    <t>р-н Красиловский Район, с.Терешки, ул.Ленина, д.14б</t>
  </si>
  <si>
    <t>Сліпчук Марія Григорівна</t>
  </si>
  <si>
    <t>Основной договор 4087 от 29.06.2011</t>
  </si>
  <si>
    <t>ХМ-008334</t>
  </si>
  <si>
    <t>Сліпчук М.Григ. ПП, маг. "Ромашка"</t>
  </si>
  <si>
    <t>р-н Красиловский Район, с.Маневцы, ул.Центральная (около церкви)</t>
  </si>
  <si>
    <t>ХМ-000098</t>
  </si>
  <si>
    <t>Слободанюк В.І. ПП, маг. "Продукти"</t>
  </si>
  <si>
    <t>р-н Городокский Район, г.Городок, ул.Гончара Олеся, д.52</t>
  </si>
  <si>
    <t>Слободанюк Валентина Іванівна</t>
  </si>
  <si>
    <t>Основной договор 4569 от 31.07.2012</t>
  </si>
  <si>
    <t>Слободанюк ПП, маг. "Рубіж"</t>
  </si>
  <si>
    <t>ХМ-007404</t>
  </si>
  <si>
    <t>Слободзян Р.І. ПП, к-к №22</t>
  </si>
  <si>
    <t>г.Хмельницкий, ул.Соборная, д. (к-к 22)</t>
  </si>
  <si>
    <t>Слободзян Роман Іванович</t>
  </si>
  <si>
    <t>Основной договор 3830 від 04.10.2010 р.</t>
  </si>
  <si>
    <t>г.Хмельницкий, ул.Соборная, д.11 (жовтийпавільон №26)</t>
  </si>
  <si>
    <t>ХМ-008401</t>
  </si>
  <si>
    <t>Слободян І.В. ПП, маг. "Продукти"</t>
  </si>
  <si>
    <t>р-н Виньковецкий Район, с.Великий Александров, ул.Ленина, д.1</t>
  </si>
  <si>
    <t>Слободян Іван Володимирович</t>
  </si>
  <si>
    <t>Основной договор 1519 от 18.05.2009 0:00:00</t>
  </si>
  <si>
    <t>ХМ-006867</t>
  </si>
  <si>
    <t>Слободянюк А.В. ПП, маг. "Продукти"</t>
  </si>
  <si>
    <t>р-н Волочисский Район, с.Лозовая, ул.Первомайская, д.19</t>
  </si>
  <si>
    <t>Слободянюк Андрій Вікторович</t>
  </si>
  <si>
    <t>Основной договор 4556 от 18.07.2012</t>
  </si>
  <si>
    <t>ХМ-007789</t>
  </si>
  <si>
    <t>Сломінська А.І. ПП, маг. "Вікторія"</t>
  </si>
  <si>
    <t>г.Шепетовка, ул.1-я Привокзальная, д.33а</t>
  </si>
  <si>
    <t>Сломінська Антоніна Іпполітівна</t>
  </si>
  <si>
    <t>Основной договор 4137 от 18.12.2010</t>
  </si>
  <si>
    <t>р-н Каменец-Подольский Район, с.Оринин, ул.Мазепы Ивана, д.1</t>
  </si>
  <si>
    <t>ХМ-000270</t>
  </si>
  <si>
    <t>Смалюк В.П. ПП, маг. "Шанс"</t>
  </si>
  <si>
    <t>р-н Полонский Район, г.Полонное, пер.Украинки Леси, д.138</t>
  </si>
  <si>
    <t>Смалюк Валентина Прокопівна</t>
  </si>
  <si>
    <t>Основной договор 200 от 12.06.2009 0:00:00</t>
  </si>
  <si>
    <t>ХМ-007553</t>
  </si>
  <si>
    <t>Смертельний О.В. ПП, к-к №42</t>
  </si>
  <si>
    <t>г.Хмельницкий, ул.Соборная, д.11 (к-к №113 продуктовый рынок)</t>
  </si>
  <si>
    <t>Смертельний Олександр Васильович</t>
  </si>
  <si>
    <t>Основной договор 3860 от 15.11.2010</t>
  </si>
  <si>
    <t>Смертельний О.В. ПП, к-к №113</t>
  </si>
  <si>
    <t>ХМ-007554</t>
  </si>
  <si>
    <t>Смертельний О.В. ПП, к-к №50</t>
  </si>
  <si>
    <t>г.Хмельницкий, ул.Соборная, д.11 (Молочний павільйон )</t>
  </si>
  <si>
    <t>Смертельний О.В. ПП, к-к №50 "Цукерки"</t>
  </si>
  <si>
    <t>ХМ-000005</t>
  </si>
  <si>
    <t>Смірнова О.М. ПП, маг. "Ласунчик"</t>
  </si>
  <si>
    <t>г.Хмельницкий, ул.Чорновола Вячеслава, д.52/1а</t>
  </si>
  <si>
    <t>Смірнова Оксана Миколаївна</t>
  </si>
  <si>
    <t>Основной договор 5 от 28.04.2009 0:00:00</t>
  </si>
  <si>
    <t>ХМ-008219</t>
  </si>
  <si>
    <t>Смоляк С.І. ПП, маг. "Продукти"</t>
  </si>
  <si>
    <t>р-н Хмельницкий Район, с.Андрейковцы, д.20 (ул. Центральная)</t>
  </si>
  <si>
    <t>Смоляк Станіслава Іванівна</t>
  </si>
  <si>
    <t>Основной договор 4058 от 08.06.2011</t>
  </si>
  <si>
    <t>ХМ-006955</t>
  </si>
  <si>
    <t>Снігур Л.В. ПП, маг. "Продукти"</t>
  </si>
  <si>
    <t>р-н Староконстантиновский Район, с.Григоровка, ул.Центральная, д.1 (вхід у клуб)</t>
  </si>
  <si>
    <t>ХМ-008113</t>
  </si>
  <si>
    <t>Снігур Н.М. ПП, маг.-бар "Олімп"</t>
  </si>
  <si>
    <t>Снігур Наталія Миколаївна</t>
  </si>
  <si>
    <t>Основной договор 1515.1 от 11.04.2011</t>
  </si>
  <si>
    <t>ХМ-006880</t>
  </si>
  <si>
    <t>Снігур ПП, к-к "Олена"</t>
  </si>
  <si>
    <t>г.Хмельницкий, ул.Соборная, д.11 (Майданчик №1 продуктовий ринок)</t>
  </si>
  <si>
    <t>ХМ-007420</t>
  </si>
  <si>
    <t>Сніцар Б.А. ПП, маг. "Любава"</t>
  </si>
  <si>
    <t>р-н Красиловский Район, с.Чернелевка, ул.Мануильского, д.1 (за перекрестком)</t>
  </si>
  <si>
    <t>ХМ-009972</t>
  </si>
  <si>
    <t>р-н Красиловский Район, г.Красилов, ул.Тихая, д.4</t>
  </si>
  <si>
    <t>ХМ-008795</t>
  </si>
  <si>
    <t>Сніцар Наталія Миколаївна</t>
  </si>
  <si>
    <t>Основной договор 4274 от 23.12.2011</t>
  </si>
  <si>
    <t>Сніцар Н.М. ПП, маг. "Коопмаркет Центральний"</t>
  </si>
  <si>
    <t>ХМ-008502</t>
  </si>
  <si>
    <t>Соболєва Л.В. ПП,м аг. "Околиця"</t>
  </si>
  <si>
    <t>р-н Старосинявский Район, пгт.Старая Синява, ул.Ганжи, д.29а</t>
  </si>
  <si>
    <t>Соболєва Лідія Василівна</t>
  </si>
  <si>
    <t>Основной договор 4429 от 20.03.2012</t>
  </si>
  <si>
    <t>ХМ-006915</t>
  </si>
  <si>
    <t>Собченко Н.В. ПП, маг. "Продукти"</t>
  </si>
  <si>
    <t>р-н Старосинявский Район, с.Буглаи, ул.Франка Ивана, д.7 (з правої сторони)</t>
  </si>
  <si>
    <t>Собченко Надія Володимирівна</t>
  </si>
  <si>
    <t>Основной договор 3751 от 09.04.2012</t>
  </si>
  <si>
    <t>ХМ-000032</t>
  </si>
  <si>
    <t>Собчик Г.І. ПП, маг."Каштан  №1"</t>
  </si>
  <si>
    <t>р-н Летичевский Район, пгт.Летичев, ул.50-летия Октября, д.42</t>
  </si>
  <si>
    <t>Собчик Галина Іванівна</t>
  </si>
  <si>
    <t>Основной договор 26 от 23.11.2009 0:00:00</t>
  </si>
  <si>
    <t>Собчик Г.І. ПП, маг."Каштан"</t>
  </si>
  <si>
    <t>ХМ-008394</t>
  </si>
  <si>
    <t>Совєцька Т.Г. ПП, маг. "Продукти"</t>
  </si>
  <si>
    <t>г.Каменец-Подольский, ул.Татарская, д.41</t>
  </si>
  <si>
    <t>Совєцька Тетяна Георгіївна</t>
  </si>
  <si>
    <t>Основной договор 1563.1 от 16.08.2011</t>
  </si>
  <si>
    <t>ХМ-006960</t>
  </si>
  <si>
    <t>Сокальська ПП, к-к</t>
  </si>
  <si>
    <t>г.Хмельницкий, ул.Геологов ("Старий ринок")</t>
  </si>
  <si>
    <t>(КООП) Сокільське СТ, маг.</t>
  </si>
  <si>
    <t>р-н Каменец-Подольский Район, с.Сокол, ул.Центральная, д.35</t>
  </si>
  <si>
    <t>СТ "Сокільське"</t>
  </si>
  <si>
    <t>Основной договор 1384.1 від 27.07.2010 р.</t>
  </si>
  <si>
    <t>ХМ-008244</t>
  </si>
  <si>
    <t>Сокол В.Ф. ПП, маг. "Продукти"</t>
  </si>
  <si>
    <t>р-н Изяславский Район, с.Завадынци, ул.Гагарина, д.35а</t>
  </si>
  <si>
    <t>Сокол Володимир Федорович</t>
  </si>
  <si>
    <t>Основной договор 4069 от 07.06.2011</t>
  </si>
  <si>
    <t>ХМ-000786</t>
  </si>
  <si>
    <t>Соколець Н.В. ПП, маг. "Веселка"</t>
  </si>
  <si>
    <t>г.Нетишин, просп Независимости, д.29</t>
  </si>
  <si>
    <t>Соколець Сергій Васильович</t>
  </si>
  <si>
    <t>Основной договор 5325 от 04.02.2015</t>
  </si>
  <si>
    <t>Соколець С.В. ПП, маг. "Веселка"</t>
  </si>
  <si>
    <t>ХМ-008790</t>
  </si>
  <si>
    <t>Солецька Г.М. ПП, бар "Лимон"</t>
  </si>
  <si>
    <t>Солецька Галина Миколаївна</t>
  </si>
  <si>
    <t>Основной договор 4536 от 20.06.2012</t>
  </si>
  <si>
    <t>ХМ-000377</t>
  </si>
  <si>
    <t>Соловйов Ю.Л.ПП, "к-к"</t>
  </si>
  <si>
    <t>р-н Шепетовский Район, пгт.Грицев, пер.Ленина, д.44</t>
  </si>
  <si>
    <t>Соловйов Юрій Леонідович</t>
  </si>
  <si>
    <t>Основной договор 258 от 12.02.2009 0:00:00</t>
  </si>
  <si>
    <t>г.Хмельницкий, ул.Мирного Панаса, д.35</t>
  </si>
  <si>
    <t>ХМ-000657</t>
  </si>
  <si>
    <t>Солодка Л.І. ПП, маг."Мальви"</t>
  </si>
  <si>
    <t>р-н Полонский Район, г.Полонное, ул.Привокзальная, д.55</t>
  </si>
  <si>
    <t>Полонський Район, Полонне,</t>
  </si>
  <si>
    <t>Солодкий В'ячеслав Олексійович</t>
  </si>
  <si>
    <t>Основной договор 496 от 23.04.2009 0:00:00</t>
  </si>
  <si>
    <t>ХМ-007748</t>
  </si>
  <si>
    <t>Солодковська Г.С. ПП, маг. "Продукти"</t>
  </si>
  <si>
    <t>р-н Городокский Район, с.Куровка, д.1 (центр)</t>
  </si>
  <si>
    <t>Солодковська Галина Станіславівна</t>
  </si>
  <si>
    <t>Основной договор 3316 от 23.06.2009 0:00:00</t>
  </si>
  <si>
    <t>ХМ-000060</t>
  </si>
  <si>
    <t>Солодюк М.М.ПП, маг."Вишенка"</t>
  </si>
  <si>
    <t>р-н Красиловский Район, г.Красилов, д.5 (ул. В Стуса)</t>
  </si>
  <si>
    <t>Солодюк Михайло Михайлович</t>
  </si>
  <si>
    <t>Основной договор 44 от 05.01.2009 0:00:00</t>
  </si>
  <si>
    <t>ХМ-008177</t>
  </si>
  <si>
    <t>Солоненко В.І. ПП, к-к</t>
  </si>
  <si>
    <t>р-н Деражнянский Район, г.Деражня, ул.Интернациональная, д.5</t>
  </si>
  <si>
    <t>Солоненко Віталій Іванович</t>
  </si>
  <si>
    <t>Основной договор 4046 от 13.05.2011</t>
  </si>
  <si>
    <t>ХМ-000170</t>
  </si>
  <si>
    <t>Сопільняк М.І. ПП, маг. "Калина"</t>
  </si>
  <si>
    <t>г.Хмельницкий, пер.Шевченко, д.34</t>
  </si>
  <si>
    <t>Сопільняк Марія Іванівна</t>
  </si>
  <si>
    <t>Основной договор 127 от 16.02.2009 0:00:00</t>
  </si>
  <si>
    <t>ХМ-000047</t>
  </si>
  <si>
    <t>Сорока Г.С. ПП, "Склад"</t>
  </si>
  <si>
    <t>г.Хмельницкий, пер.Победы, д.10б</t>
  </si>
  <si>
    <t>Сорока С.П. ПП, "Склад"</t>
  </si>
  <si>
    <t>ХМ-007641</t>
  </si>
  <si>
    <t>Сослюк Л.А. ПП, маг.</t>
  </si>
  <si>
    <t>г.Староконстантинов, пер.Мира, д.1/150</t>
  </si>
  <si>
    <t>Сосун Сергій Миколайович</t>
  </si>
  <si>
    <t>Основной договор 4386 от 28.03.2012</t>
  </si>
  <si>
    <t>ХМ-007141</t>
  </si>
  <si>
    <t>Сосун О.В. ПП, к-к</t>
  </si>
  <si>
    <t>ХМ-006934</t>
  </si>
  <si>
    <t>Сосун П.П. ПП, вагончик</t>
  </si>
  <si>
    <t>ХМ-008454</t>
  </si>
  <si>
    <t>Сохатюк О.М. ПП, к-к №8</t>
  </si>
  <si>
    <t>г.Каменец-Подольский, ул.Князей Кориатовичей, д.14 м (оптовий ринок)</t>
  </si>
  <si>
    <t>ХМ-007350</t>
  </si>
  <si>
    <t>Соцька К.М. ПП, к-к №17</t>
  </si>
  <si>
    <t>г.Хмельницкий, ул.Соборная, д.11 (продуктовий ринок)</t>
  </si>
  <si>
    <t>ХМ-007648</t>
  </si>
  <si>
    <t>(НКЗ) Спецбудмеханізація КП</t>
  </si>
  <si>
    <t>г.Хмельницкий, ул.Геологов, д.7</t>
  </si>
  <si>
    <t>ППО КП "Спецбудмеханізація"</t>
  </si>
  <si>
    <t>Спецбудмеханізація КП</t>
  </si>
  <si>
    <t>(КООП) СТ "Поділля 10", маг. "Продукти"</t>
  </si>
  <si>
    <t>р-н Новоушицкий Район, с.Песец, ул.Центральная, д.35</t>
  </si>
  <si>
    <t>ХМ-000663</t>
  </si>
  <si>
    <t>Ставісюк ПП, маг. "Полісся"</t>
  </si>
  <si>
    <t>Полонський Район, Полонне, вул. Матросова, прохідна маслозаводу,</t>
  </si>
  <si>
    <t>Ставнійчук ПП, маг."Продукти"</t>
  </si>
  <si>
    <t>ХМ-000018</t>
  </si>
  <si>
    <t>р-н Летичевский Район, пгт.Меджибож, ул.Советская (0)</t>
  </si>
  <si>
    <t>ХМ-007865</t>
  </si>
  <si>
    <t>Стаднійчук А.А. ПП, маг. "Цукровий завод"</t>
  </si>
  <si>
    <t>р-н Волочисский Район, г.Волочиск, ул.Довженко Александра, д.3а</t>
  </si>
  <si>
    <t>Стаднічук.ПП, "Кіоск"</t>
  </si>
  <si>
    <t>ХМ-000256</t>
  </si>
  <si>
    <t>ХМ-008505</t>
  </si>
  <si>
    <t>Станжитцька В.О. ПП, кафе "Ні пуху, ні пера"</t>
  </si>
  <si>
    <t>р-н Летичевский Район, пгт.Летичев, ул.Хмельницкого Богдана, д.1</t>
  </si>
  <si>
    <t>Станжитцька Валентина Олексіївна</t>
  </si>
  <si>
    <t>Основной договор 4452 от 11.04.2012</t>
  </si>
  <si>
    <t>р-н Хмельницкий Район, с.Шаровечка, ул.Строительная, д.1а</t>
  </si>
  <si>
    <t>ХМ-008825</t>
  </si>
  <si>
    <t>р-н Хмельницкий Район, с.Кудринцы (центральная)</t>
  </si>
  <si>
    <t>ХМ-007655</t>
  </si>
  <si>
    <t>(НКЗ) Станція Шепетівка ППО</t>
  </si>
  <si>
    <t>г.Шепетовка, ул.Привокзальная, д.27</t>
  </si>
  <si>
    <t>Станція Шепетівка ППО</t>
  </si>
  <si>
    <t>ХМ-008729</t>
  </si>
  <si>
    <t>Стара Н.В. ПП, маг. "Продукти"</t>
  </si>
  <si>
    <t>р-н Хмельницкий Район, с.Грузевица, ул.Центральная, д.26</t>
  </si>
  <si>
    <t>Стара Ніна Володимирівна</t>
  </si>
  <si>
    <t>Основной договор 4255 от 15.12.2011</t>
  </si>
  <si>
    <t>ХМ-008596</t>
  </si>
  <si>
    <t>(НКЗ) Староушицька селищна рада</t>
  </si>
  <si>
    <t>р-н Каменец-Подольский Район, пгт.Старая Ушица, ст.Советская, д.5</t>
  </si>
  <si>
    <t>Староушицька селищна рада</t>
  </si>
  <si>
    <t>Основной договор 1599.1 от 20.11.2014</t>
  </si>
  <si>
    <t>ХМ-008122</t>
  </si>
  <si>
    <t>Стасишин М.Ф. ПП, маг. "Продукти"</t>
  </si>
  <si>
    <t>ХМ-008118</t>
  </si>
  <si>
    <t>Стасюк Г.М. ПП, к-к №39/2</t>
  </si>
  <si>
    <t>г.Хмельницкий, ул.Геологов (стоянка Авто школа)</t>
  </si>
  <si>
    <t>Стасюк Ганна Миколаївна</t>
  </si>
  <si>
    <t>Основной договор 4518 от 03.05.2012</t>
  </si>
  <si>
    <t>Летичівський Район, Летичів,</t>
  </si>
  <si>
    <t>ХМ-000254</t>
  </si>
  <si>
    <t>Стахов П.Г. ПП, маг. "Продукти"</t>
  </si>
  <si>
    <t>р-н Ярмолинецкий Район, с.Новое Село (0)</t>
  </si>
  <si>
    <t>ХМ-006875</t>
  </si>
  <si>
    <t>Стаховська ПП, маг. "Софія"</t>
  </si>
  <si>
    <t>р-н Староконстантиновский Район, с.Пашковцы, ул.Центральная, д.1/1</t>
  </si>
  <si>
    <t>ХМ-000525</t>
  </si>
  <si>
    <t>Сташук О.І. ПП, маг. "Подолянка"</t>
  </si>
  <si>
    <t>Шепетівка, вул. Пр-т Миру, б. 46,</t>
  </si>
  <si>
    <t>р-н Полонский Район, пгт.Понинка, ул.Островского Николая, д.74</t>
  </si>
  <si>
    <t>ХМ-008149</t>
  </si>
  <si>
    <t>(ТМ) Стеньгач 2 Л.О. ПП, маг. "Крамничка"</t>
  </si>
  <si>
    <t>Стеньгач 2 Л.О. ПП, маг. "Крамничка"</t>
  </si>
  <si>
    <t>ХМ-008007</t>
  </si>
  <si>
    <t>Степанишин В.О. ПП, маг. "Хлібосол"</t>
  </si>
  <si>
    <t>г.Каменец-Подольский, ул.Пушкинская, д.33а</t>
  </si>
  <si>
    <t>ХМ-001124</t>
  </si>
  <si>
    <t>Степанова О.В. ПП, маг. "АББА"</t>
  </si>
  <si>
    <t>г.Хмельницкий, пер.Куприна (около Ружичн. универмага)</t>
  </si>
  <si>
    <t>Степанова Олена Вікторівна</t>
  </si>
  <si>
    <t>Основной договор 810.3 от 15.05.2009</t>
  </si>
  <si>
    <t>ХМ-008653</t>
  </si>
  <si>
    <t>Степанчук О.О. ПП, маг. "Берізка"</t>
  </si>
  <si>
    <t>р-н Полонский Район, пгт.Понинка, ул.Победы, д.38а</t>
  </si>
  <si>
    <t>ХМ-007409</t>
  </si>
  <si>
    <t>Степанюк Н.С. ПП, маг. "Селичів"</t>
  </si>
  <si>
    <t>р-н Славутский Район, с.Селичев, ул.Октябрьская, д.30</t>
  </si>
  <si>
    <t>Степанюк Неля Станіславівна</t>
  </si>
  <si>
    <t>Основной договор 3832 від 06.10.2010 р.</t>
  </si>
  <si>
    <t>ХМ-006852</t>
  </si>
  <si>
    <t>г.Староконстантинов, ул.Щорса, д.22</t>
  </si>
  <si>
    <t>ХМ-000277</t>
  </si>
  <si>
    <t>Столярик В.А. ПП, маг. "Крамниця"</t>
  </si>
  <si>
    <t>р-н Городокский Район, пгт.Сатанов, пл.Базарная (площа)</t>
  </si>
  <si>
    <t>Столярик Валентин Аркадійович</t>
  </si>
  <si>
    <t>Основной договор 208 от 16.04.2009 0:00:00</t>
  </si>
  <si>
    <t>ХМ-001697</t>
  </si>
  <si>
    <t>Сторожук Н.І. ПП, маг. "Ілона"</t>
  </si>
  <si>
    <t>г.Шепетовка, ул.Красная, д.1</t>
  </si>
  <si>
    <t>Сторожук Наталія Іванівна</t>
  </si>
  <si>
    <t>Основной договор 1172 от 20.03.2009 0:00:00</t>
  </si>
  <si>
    <t>ХМ-007903</t>
  </si>
  <si>
    <t>Сторожук С.Л. ПП, маг. "Рута"</t>
  </si>
  <si>
    <t>р-н Полонский Район, г.Полонное, ул.Герасимчука (0)</t>
  </si>
  <si>
    <t>Сторожук Світлана Леонідівна</t>
  </si>
  <si>
    <t>Основной договор 3929 от 28.01.2011</t>
  </si>
  <si>
    <t>г.Каменец-Подольский, ул.Пушкинская, д.40</t>
  </si>
  <si>
    <t>Стреминська Наталія Анатоліївна</t>
  </si>
  <si>
    <t>Основной договор 535 от 11.05.2009 0:00:00</t>
  </si>
  <si>
    <t>ХМ-007400</t>
  </si>
  <si>
    <t>Стринада Т.В. ПП, маг. "Іванка"</t>
  </si>
  <si>
    <t>р-н Красиловский Район, с.Великая Клетна, ул.Центральная, д.1</t>
  </si>
  <si>
    <t>ХМ-000797</t>
  </si>
  <si>
    <t>Стромелюк Н.Л. ПП, маг. "Оксамит"</t>
  </si>
  <si>
    <t>г.Староконстантинов, ул.Попова, д.2 (біля відділу міліції)</t>
  </si>
  <si>
    <t>Стромелюк Наталія Леонідівна</t>
  </si>
  <si>
    <t>Основной договор 516 от 05.06.2009 0:00:00</t>
  </si>
  <si>
    <t>ХМ-008781</t>
  </si>
  <si>
    <t>Строменко Л.В. ПП, лоток</t>
  </si>
  <si>
    <t>г.Славута (біля Опанасюк базарна площа)</t>
  </si>
  <si>
    <t>Єднак І.В. ПП, маг. "Явір"</t>
  </si>
  <si>
    <t>г.Каменец-Подольский, ул.Украинки Леси, д.40</t>
  </si>
  <si>
    <t>Єднак Ірина Василівна</t>
  </si>
  <si>
    <t>Основной договор 1856.1 от 20.12.2013</t>
  </si>
  <si>
    <t>ХМ-007570</t>
  </si>
  <si>
    <t>Струтинська Б.Ф. ПП, місце 34</t>
  </si>
  <si>
    <t>г.Хмельницкий, ул.Геологов (ринок Бартер сервис)</t>
  </si>
  <si>
    <t>ХМ-007344</t>
  </si>
  <si>
    <t>Стукало О.О ПП, лоток</t>
  </si>
  <si>
    <t>г.Шепетовка, ул.Маркса Карла (металический контейнер)</t>
  </si>
  <si>
    <t>Стукало Олена Олександрів</t>
  </si>
  <si>
    <t>Основной договор 4370 от 19.03.2012</t>
  </si>
  <si>
    <t>р-н Белогорский Район, с.Кащенцы (1)</t>
  </si>
  <si>
    <t>Суска Ольга Василівна</t>
  </si>
  <si>
    <t>Основной договор 4494 от 11.05.2012</t>
  </si>
  <si>
    <t>р-н Городокский Район, с.Иванковцы, ул.Слободяна, д.68а</t>
  </si>
  <si>
    <t>Сухарська Надія Михайлівна</t>
  </si>
  <si>
    <t>Основной договор 1378.1 от 13.07.2010 р.</t>
  </si>
  <si>
    <t>ХМ-007242</t>
  </si>
  <si>
    <t>Сухораб Л.С.ПП, маг. "Маяк"</t>
  </si>
  <si>
    <t>р-н Виньковецкий Район, пгт.Виньковцы, ул.Владимирская, д.17</t>
  </si>
  <si>
    <t>ХМ-000108</t>
  </si>
  <si>
    <t>Сухоцька О.С. ПП, маг."Барвінок"</t>
  </si>
  <si>
    <t>р-н Летичевский Район, пгт.Летичев, ул.Калинина, д.34</t>
  </si>
  <si>
    <t>ХМ-008328</t>
  </si>
  <si>
    <t>Сьоміна О.А. ПП, маг. "Маркет"</t>
  </si>
  <si>
    <t>р-н Волочисский Район, с.Сарнов, ул.Центральная, д.31</t>
  </si>
  <si>
    <t>ХМ-008435</t>
  </si>
  <si>
    <t>Тарановська Г.Г. ПП, маг. "Аліна"</t>
  </si>
  <si>
    <t>г.Нетишин, ул.Варшавская, д.3</t>
  </si>
  <si>
    <t>Тарановська Галина Григорівна</t>
  </si>
  <si>
    <t>Основной договор 4159 от 08.09.2011</t>
  </si>
  <si>
    <t>ХМ-007965</t>
  </si>
  <si>
    <t>Тарасюк В.М. ПП, маг. "Білосніжка"</t>
  </si>
  <si>
    <t>г.Хмельницкий, ул.Курчатова, д.107 (вул. Камянецька, зуп. "Пам'яті героїв")</t>
  </si>
  <si>
    <t>ХМ-008156</t>
  </si>
  <si>
    <t>Таргоній Л.М. ПП, маг. "Маркет"</t>
  </si>
  <si>
    <t>р-н Красиловский Район, пгт.Антонины, пл.Ленина (0)</t>
  </si>
  <si>
    <t>Бабич Таміла Анатоліївна</t>
  </si>
  <si>
    <t>Основной договор 5383 от 15.05.2015</t>
  </si>
  <si>
    <t>Бабич Т.А. ПП, маг. "Маркет"</t>
  </si>
  <si>
    <t>ХМ-000024</t>
  </si>
  <si>
    <t>Тарковський ПП, маг."Продукти"</t>
  </si>
  <si>
    <t>р-н Летичевский Район, пгт.Меджибож, ул.Ленина, д.1</t>
  </si>
  <si>
    <t>ХМ-007067</t>
  </si>
  <si>
    <t>Теклюк М.П. ПП, маг. "Люкс"</t>
  </si>
  <si>
    <t>ХМ-007114</t>
  </si>
  <si>
    <t>Тем'юк О.М. ПП, маг. "Продукти"</t>
  </si>
  <si>
    <t>р-н Красиловский Район, с.Волица Вторая, ул.Мира, д.1</t>
  </si>
  <si>
    <t>Тем'юк Олена Миколаївна</t>
  </si>
  <si>
    <t>Основной договор 3772 від 23.07.2010 р.</t>
  </si>
  <si>
    <t>ХМ-007764</t>
  </si>
  <si>
    <t>(НКЗ) Тепловик ПК</t>
  </si>
  <si>
    <t>г.Староконстантинов, ул.Ессенская, д.2, к.4</t>
  </si>
  <si>
    <t>Тепловик ПК</t>
  </si>
  <si>
    <t>г.Каменец-Подольский, шоссе Нигинское, д.34</t>
  </si>
  <si>
    <t>Теплюк Роза Леонідівна</t>
  </si>
  <si>
    <t>Основной договор 379 от 01.01.2009 0:00:00</t>
  </si>
  <si>
    <t>ХМ-008154</t>
  </si>
  <si>
    <t>Терещук Н.О. ПП, маг. "Свіжий хліб"</t>
  </si>
  <si>
    <t>г.Славута (Біля Челентано)</t>
  </si>
  <si>
    <t>Терещук Надія Олександрівна</t>
  </si>
  <si>
    <t>Основной договор 4040 от 03.05.2011</t>
  </si>
  <si>
    <t>Терещук Надія Ростиславівна</t>
  </si>
  <si>
    <t>Основной договор 614 от 01.07.2009 0:00:00</t>
  </si>
  <si>
    <t>ХМ-006938</t>
  </si>
  <si>
    <t>Терлецька ПП, маг. "Продукти"</t>
  </si>
  <si>
    <t>р-н Деражнянский Район, пгт.Садовое (0)</t>
  </si>
  <si>
    <t>ХМ-004390</t>
  </si>
  <si>
    <t>Крук В.В. ПП, маг. "Продукти"</t>
  </si>
  <si>
    <t>г.Хмельницкий, ул.Гайдара, д.16</t>
  </si>
  <si>
    <t>Крук Віктор Володимирович</t>
  </si>
  <si>
    <t>Основной договор 4033 от 21.04.2011</t>
  </si>
  <si>
    <t>Тернавський А.І. ПП, маг. "Продукти"</t>
  </si>
  <si>
    <t>ХМ-006887</t>
  </si>
  <si>
    <t>Теслик С.В. ПП, маг. "Продукти""</t>
  </si>
  <si>
    <t>р-н Красиловский Район, с.Кульчины, ул.Приморская, д.85</t>
  </si>
  <si>
    <t>Теслик Світлана Вікторівна</t>
  </si>
  <si>
    <t>Основной договор 4940 от 01.10.2013</t>
  </si>
  <si>
    <t>ХМ-000958</t>
  </si>
  <si>
    <t>Теслович О.В. ПП, к-к №34</t>
  </si>
  <si>
    <t>г.Хмельницкий, шоссе Львовское (реч.р-к"Поділля")</t>
  </si>
  <si>
    <t>Теслович Олена Віталівна</t>
  </si>
  <si>
    <t>Основной договор 659 от 14.05.2009 0:00:00</t>
  </si>
  <si>
    <t>ХМ-007562</t>
  </si>
  <si>
    <t>Техносвіт ПП</t>
  </si>
  <si>
    <t>г.Хмельницкий, пер.Куприна, д.2</t>
  </si>
  <si>
    <t>ПП "Техносвіт"</t>
  </si>
  <si>
    <t>Основной договор 3864 от 16.11.2010</t>
  </si>
  <si>
    <t>Макаренко Н.М. ПП, маг. "Срібний дзвін"</t>
  </si>
  <si>
    <t>г.Каменец-Подольский, шоссе Хмельницкое, д.18/а</t>
  </si>
  <si>
    <t>Макаренко Наталія Миколаївна</t>
  </si>
  <si>
    <t>Основной договор 1987.1 от 17.04.2015</t>
  </si>
  <si>
    <t>р-н Изяславский Район, г.Изяслав, пер.Шевченко, д.32</t>
  </si>
  <si>
    <t>ХМ-008458</t>
  </si>
  <si>
    <t>Ткачук І.А ПП, маг. "Продукти"</t>
  </si>
  <si>
    <t>р-н Хмельницкий Район, пгт.Марьяновка, ул.Чапаева, д.100</t>
  </si>
  <si>
    <t>Ткачук Ігор Анатолійович</t>
  </si>
  <si>
    <t>Основной договор 3126 от 21.04.2009 0:00:00</t>
  </si>
  <si>
    <t>р-н Хмельницкий Район, пгт.Марьяновка, ул.Железнодорожная, д.2/1</t>
  </si>
  <si>
    <t>ХМ-008827</t>
  </si>
  <si>
    <t>Ткачук Т.В. ПП, к-к №136</t>
  </si>
  <si>
    <t>г.Хмельницкий, ул.Соборная, д.11 (к-к 136)</t>
  </si>
  <si>
    <t>ХМ-010326</t>
  </si>
  <si>
    <t>Петринюк А.В. ПП, маг. "Рулька"</t>
  </si>
  <si>
    <t>р-н Теофипольский Район, пгт.Теофиполь, ул.Ленина, д.75</t>
  </si>
  <si>
    <t>Петринюк Андрій Васильович</t>
  </si>
  <si>
    <t>Основной договор 3552 от 02.09.2014</t>
  </si>
  <si>
    <t>ХМ-008636</t>
  </si>
  <si>
    <t>ТОВ "Подільське"</t>
  </si>
  <si>
    <t>г.Каменец-Подольский, ул.Мира, д.10</t>
  </si>
  <si>
    <t>ХМ-008104</t>
  </si>
  <si>
    <t>Томашенко Л. ПП, маг. "Анастасія"</t>
  </si>
  <si>
    <t>р-н Красиловский Район, пгт.Антонины, ул.Шоссейная, д.12/1</t>
  </si>
  <si>
    <t>ХМ-008377</t>
  </si>
  <si>
    <t>Томчук М.В. ПП, маг. "Садочок"</t>
  </si>
  <si>
    <t>р-н Красиловский Район, с.Заставки, ул.Ленина, д.1</t>
  </si>
  <si>
    <t>(КООП) Торгівельник 9 СТ, маг. "Продукти"</t>
  </si>
  <si>
    <t>р-н Каменец-Подольский Район, с.Цвикловцы Первые, ул.Красноармейская, д.47</t>
  </si>
  <si>
    <t>г.Хмельницкий, ул.Киевская, д.4</t>
  </si>
  <si>
    <t>ХМ-001692</t>
  </si>
  <si>
    <t>Трембач Л.Мю ПП, маг. "Барвінок"</t>
  </si>
  <si>
    <t>Трембач Л.М. ПП, маг. "Барвінок"</t>
  </si>
  <si>
    <t>ХМ-008422</t>
  </si>
  <si>
    <t>Трепик О.М. ПП, маг. "Верест"</t>
  </si>
  <si>
    <t>р-н Дунаевецкий Район, г.Дунаевцы, ул.Спортивная, д.7</t>
  </si>
  <si>
    <t>Трепик Ольга Михайлівна</t>
  </si>
  <si>
    <t>Основной договор 1477.1 от 02.02.2011</t>
  </si>
  <si>
    <t>ХМ-008140</t>
  </si>
  <si>
    <t>Тригубець О.В. ПП, маг. "Поділля"</t>
  </si>
  <si>
    <t>р-н Шепетовский Район, с.Судилков, ул.Ленина, д.66</t>
  </si>
  <si>
    <t>Тригубець Олена Василівна</t>
  </si>
  <si>
    <t>Основной договор 4034 от 21.04.2011</t>
  </si>
  <si>
    <t>ХМ-007208</t>
  </si>
  <si>
    <t>Трончук Г.І. ПП, к-к</t>
  </si>
  <si>
    <t>г.Хмельницкий, ул.Озерная, д.10/1</t>
  </si>
  <si>
    <t>Трончук Григорій Іванович</t>
  </si>
  <si>
    <t>Основной договор 3798 від 26.08.2010 р</t>
  </si>
  <si>
    <t>ХМ-007221</t>
  </si>
  <si>
    <t>(КООП) Троянда-05 СТ, кафе "Троянда"</t>
  </si>
  <si>
    <t>СТ "Троянда-05"</t>
  </si>
  <si>
    <t>Основной договор 900.1 от 16.03.2012</t>
  </si>
  <si>
    <t>Троянда-05 СТ, кафе "Троянда"</t>
  </si>
  <si>
    <t>ХМ-000583</t>
  </si>
  <si>
    <t>Трояновська Л.В. ПП, маг. "Продукти"</t>
  </si>
  <si>
    <t>р-н Волочисский Район, с.Корыстова, ул.Независимости, д.30</t>
  </si>
  <si>
    <t>Трояновська Людмила Василівна</t>
  </si>
  <si>
    <t>Основной договор 398 от 29.10.2009 0:00:00</t>
  </si>
  <si>
    <t>ХМ-008788</t>
  </si>
  <si>
    <t>Трубайчук А.М. ПП, маг. "Продукти"</t>
  </si>
  <si>
    <t>г.Хмельницкий, шоссе Львовское (круг Катион)</t>
  </si>
  <si>
    <t>ХМ-008802</t>
  </si>
  <si>
    <t>Туз С.М. ПП, маг. "Продукти"</t>
  </si>
  <si>
    <t>р-н Городокский Район, с.Калиновка, д.5/1 (ул. Центральная)</t>
  </si>
  <si>
    <t>Туз Сергій Миколайович</t>
  </si>
  <si>
    <t>Основной договор 5032 от 16.04.2014</t>
  </si>
  <si>
    <t>ХМ-008248</t>
  </si>
  <si>
    <t>Туркот І.М. ПП, маг. "У Михалича"</t>
  </si>
  <si>
    <t>р-н Дунаевецкий Район, с.Польный Мукаров, ул.Войкова, д.13</t>
  </si>
  <si>
    <t>Туркот Ігор Михайлович</t>
  </si>
  <si>
    <t>Основной договор 1532.1 от 07.06.2011</t>
  </si>
  <si>
    <t>р-н Каменец-Подольский Район, с.Фурмановка, ул.Гагарина, д.11</t>
  </si>
  <si>
    <t>Турняк Ольга Миколаївна</t>
  </si>
  <si>
    <t>Основной договор 1397.1 від 16.09.2010 р.</t>
  </si>
  <si>
    <t>г.Хмельницкий, шоссе Львовское (ринок Тиса)</t>
  </si>
  <si>
    <t>СТ "Удріївецьке"</t>
  </si>
  <si>
    <t>Основной договор 1525.1 от 04.05.2011</t>
  </si>
  <si>
    <t>ХМ-008333</t>
  </si>
  <si>
    <t>Українець Л.М. ПП, маг. "Юлія"</t>
  </si>
  <si>
    <t>р-н Красиловский Район, с.Маневцы, ул.Центральная (зеленый вагончик)</t>
  </si>
  <si>
    <t>Українець Людмила Миколаївна</t>
  </si>
  <si>
    <t>Основной договор 4908 от 24.09.2013</t>
  </si>
  <si>
    <t>ПО ХФ ПАТ "Укртелеком"</t>
  </si>
  <si>
    <t>Основной договор 4296 от 16.02.2012</t>
  </si>
  <si>
    <t>ХМ-007503</t>
  </si>
  <si>
    <t>(КООП) Ульянівське СТ, маг. "Продукти"</t>
  </si>
  <si>
    <t>р-н Теофипольский Район, с.Шибена, ул.Ленина, д.32</t>
  </si>
  <si>
    <t>СТ "Ульянівське "</t>
  </si>
  <si>
    <t>Основной договор 4922 от 04.10.2013</t>
  </si>
  <si>
    <t>Ульянівське СТ, маг. "Продукти"</t>
  </si>
  <si>
    <t>ХМ-000205</t>
  </si>
  <si>
    <t>Ульянчук А.П.ПП,маг."Крамниця"</t>
  </si>
  <si>
    <t>р-н Белогорский Район, пгт.Белогорье, ул.Щорса, д.5</t>
  </si>
  <si>
    <t>ХМ-008716</t>
  </si>
  <si>
    <t>(НКЗ) Універсалбуд ТОВ</t>
  </si>
  <si>
    <t>г.Нетишин, ул.Строителей, д.12/19</t>
  </si>
  <si>
    <t>Універсалбуд ТОВ</t>
  </si>
  <si>
    <t>ХМ-000223</t>
  </si>
  <si>
    <t>Універсам  Вінницький ТОВ, універсам "Вінницький"</t>
  </si>
  <si>
    <t>ТОВ "Магазин "Вінницький"</t>
  </si>
  <si>
    <t>Основной договор 167 от 13.06.2012</t>
  </si>
  <si>
    <t>ХМ-008658</t>
  </si>
  <si>
    <t>(НКЗ) Управління праці та соціального захисту населення Хмельницької міської ради</t>
  </si>
  <si>
    <t>г.Хмельницкий, пер.Проскуривского Подполья, д.32</t>
  </si>
  <si>
    <t>ХМ-007615</t>
  </si>
  <si>
    <t>Вальчук В.М. ПП, маг. "Продукти"</t>
  </si>
  <si>
    <t>р-н Чемеровецкий Район, с.Летава, д.23 (Молодежная)</t>
  </si>
  <si>
    <t>Файнберг Віктор Мотелевич</t>
  </si>
  <si>
    <t>Основной договор 1414.1 від 15.10.2010 р.</t>
  </si>
  <si>
    <t>р-н Дунаевецкий Район, г.Дунаевцы, ул.Киевская, д.6</t>
  </si>
  <si>
    <t>р-н Полонский Район, с.Кустовцы, ул.Тимирязева, д.58</t>
  </si>
  <si>
    <t>Федик Борис Іванович</t>
  </si>
  <si>
    <t>Основной договор 4118 от 22.07.2011</t>
  </si>
  <si>
    <t>р-н Дунаевецкий Район, г.Дунаевцы, ул.Фрунзе, д.28/3</t>
  </si>
  <si>
    <t>Шмерко Світлана Миколаївна</t>
  </si>
  <si>
    <t>Основной договор 1680.1 от 02.04.2012</t>
  </si>
  <si>
    <t>ХМ-008493</t>
  </si>
  <si>
    <t>Федорчук С,В. ПП, к-к  №133</t>
  </si>
  <si>
    <t>г.Староконстантинов, пер.Орджоникидзе (центральний ринок)</t>
  </si>
  <si>
    <t>ХМ-007436</t>
  </si>
  <si>
    <t>Ференц Б.А. ПП, маг. "Продутки"</t>
  </si>
  <si>
    <t>р-н Дунаевецкий Район, пгт.Дунаевцы, ул.Чорновола, д.12а</t>
  </si>
  <si>
    <t>Ференц Богдан Анатолійович</t>
  </si>
  <si>
    <t>Основной договор 1409.1 від 13.10.2010 р.</t>
  </si>
  <si>
    <t>ХМ-007015</t>
  </si>
  <si>
    <t>Фещук М.І. ПП, маг. "Продукти"</t>
  </si>
  <si>
    <t>р-н Деражнянский Район, г.Деражня (на території районної лікарні)</t>
  </si>
  <si>
    <t>Фещук Микола Іванович</t>
  </si>
  <si>
    <t>Основной договор 903 от 17.04.2009 0:00:00</t>
  </si>
  <si>
    <t>р-н Новоушицкий Район, с.Пыжовка, ул.Ленина, д.3</t>
  </si>
  <si>
    <t>Філіпова Тетяна Петрівна</t>
  </si>
  <si>
    <t>Основной договор 1572.1 от 28.09.2011</t>
  </si>
  <si>
    <t>ХМ-008475</t>
  </si>
  <si>
    <t>Філіпчук Т.О. ПП, маг. "Вкусняшка"</t>
  </si>
  <si>
    <t>г.Славута, пер.Рабочий, д.1</t>
  </si>
  <si>
    <t>Філіпчук Тетяна Олексіївна</t>
  </si>
  <si>
    <t>Основной договор 4182 от 27.09.2011</t>
  </si>
  <si>
    <t>ХМ-007128</t>
  </si>
  <si>
    <t>Філюс Л.М. ПП, маг. "Пролісок"</t>
  </si>
  <si>
    <t>р-н Шепетовский Район, с.Судилков, ул.Чернышевского, д.18</t>
  </si>
  <si>
    <t>Філюс Людмила Михайлівна</t>
  </si>
  <si>
    <t>Основной договор 4445 от 12.04.2012</t>
  </si>
  <si>
    <t>Філюс Л.М. ПП, маг. "Зелений вагончик"</t>
  </si>
  <si>
    <t>ХМ-008631</t>
  </si>
  <si>
    <t>Фінансове управління Білогірської районної адміністрації Хмельницької області</t>
  </si>
  <si>
    <t>р-н Белогорский Район, пгт.Белогорье, ул.Шевченко, д.46</t>
  </si>
  <si>
    <t>ХМ-000341</t>
  </si>
  <si>
    <t>Фірма "Бакалія" ПрАТ, маг.  "№22"</t>
  </si>
  <si>
    <t>г.Славута, ул.Мира, д.96</t>
  </si>
  <si>
    <t>ПрАТ "Фірма "Бакалія"</t>
  </si>
  <si>
    <t>Основной договор 243 - 122/12 от 23.03.2015</t>
  </si>
  <si>
    <t>ХМ-000342</t>
  </si>
  <si>
    <t>Фірма "Бакалія" ПрАТ, маг. "№20"</t>
  </si>
  <si>
    <t>г.Славута, пл.Шевченко, д.4</t>
  </si>
  <si>
    <t>ХМ-000353</t>
  </si>
  <si>
    <t>Фірма "Бакалія" ПрАТ, маг. "Економ №1"</t>
  </si>
  <si>
    <t>ХМ-008114</t>
  </si>
  <si>
    <t>Фірма "Бакалія" ПрАТ, маг. "Економ №10"</t>
  </si>
  <si>
    <t>г.Хмельницкий, шоссе Львовское, д.18</t>
  </si>
  <si>
    <t>ХМ-000345</t>
  </si>
  <si>
    <t>Фірма "Бакалія" ПрАТ, маг. "Економ №12"</t>
  </si>
  <si>
    <t>г.Шепетовка, ул.Маркса Карла, д.74</t>
  </si>
  <si>
    <t>ХМ-000350</t>
  </si>
  <si>
    <t>Фірма "Бакалія" ПрАТ, маг. "Економ №4"</t>
  </si>
  <si>
    <t>г.Хмельницкий, просп Мира, д.80</t>
  </si>
  <si>
    <t>ХМ-000338</t>
  </si>
  <si>
    <t>Фірма "Бакалія" ПрАТ, маг. "Кеш&amp;Керри"</t>
  </si>
  <si>
    <t>г.Хмельницкий, пер.Шевченко, д.70а</t>
  </si>
  <si>
    <t>ХМ-007043</t>
  </si>
  <si>
    <t>ПАККО Холдинг ТзОВ, маг. "Вопак"</t>
  </si>
  <si>
    <t>г.Хмельницкий, ул.Заводская, д.63</t>
  </si>
  <si>
    <t>ТзОВ "ПАККО Холдинг"</t>
  </si>
  <si>
    <t>Основной договор 3461/020215-11/1П от 02.02.2015</t>
  </si>
  <si>
    <t>Фірма "Дуглас ЛТД ТОВ, маг. "Вопак"</t>
  </si>
  <si>
    <t>ХМ-007046</t>
  </si>
  <si>
    <t>р-н Дунаевецкий Район, г.Дунаевцы, ул.Шевченко, д.59/1</t>
  </si>
  <si>
    <t>ХМ-007605</t>
  </si>
  <si>
    <t>г.Хмельницкий, ул.Гастелло, д.6/1</t>
  </si>
  <si>
    <t>ХМ-000897</t>
  </si>
  <si>
    <t>г.Хмельницкий, ул.Камьянецкая, д.63</t>
  </si>
  <si>
    <t>ХМ-007014</t>
  </si>
  <si>
    <t>г.Хмельницкий, просп Мира, д.78</t>
  </si>
  <si>
    <t>Хмельницький, вул. Проспект Миру, б. 78,</t>
  </si>
  <si>
    <t>ХМ-007013</t>
  </si>
  <si>
    <t>ХМ-007222</t>
  </si>
  <si>
    <t>Фірма "Дуглас ЛТД" ТОВ, маг. "Вопак"</t>
  </si>
  <si>
    <t>ХМ-007428</t>
  </si>
  <si>
    <t>г.Хмельницкий, ул.Прибужская, д.32</t>
  </si>
  <si>
    <t>ХМ-000895</t>
  </si>
  <si>
    <t>г.Хмельницкий, шоссе Староконстантиновское, д.16/1</t>
  </si>
  <si>
    <t>ХМ-008459</t>
  </si>
  <si>
    <t>ФОЗЗИ-Т ТОВ, маг. "Сільпо - 5"</t>
  </si>
  <si>
    <t>г.Каменец-Подольский, шоссе Нигинское, д.41/1</t>
  </si>
  <si>
    <t>ХМ-000789</t>
  </si>
  <si>
    <t>ФОЗЗИ-Т ТОВ, маг. "Сільпо"</t>
  </si>
  <si>
    <t>г.Хмельницкий, просп Мира, д.48</t>
  </si>
  <si>
    <t>ХМ-008460</t>
  </si>
  <si>
    <t>ФОЗЗИ-Т ТОВ, маг. "Сільпо-4"</t>
  </si>
  <si>
    <t>ХМ-010153</t>
  </si>
  <si>
    <t>Фоміна В.В. ПП, к-к "Золота рибка"</t>
  </si>
  <si>
    <t>г.Хмельницкий, ул.Курчатова, д.107 (вул. Маршала Рибалко б. 55)</t>
  </si>
  <si>
    <t>Ратекс ТОВ, к-к "Золота рибка"</t>
  </si>
  <si>
    <t>ХМ-007963</t>
  </si>
  <si>
    <t>Фоміна Валерія Валеріївна</t>
  </si>
  <si>
    <t>Основной договор 3937 от 02.02.2011</t>
  </si>
  <si>
    <t>ХМ-010154</t>
  </si>
  <si>
    <t>Фоміна В.В. ПП, к-к "Іскринка"</t>
  </si>
  <si>
    <t>г.Хмельницкий, ул.Курчатова, д.107 (вул. Гагаріна б. 17)</t>
  </si>
  <si>
    <t>Ратекс ТОВ, к-к "Іскринка"</t>
  </si>
  <si>
    <t>ХМ-007945</t>
  </si>
  <si>
    <t>ХМ-008379</t>
  </si>
  <si>
    <t>Формагей В.В. ПП, маг. "Валерія"</t>
  </si>
  <si>
    <t>р-н Изяславский Район, с.Полесское, ул.Партизанская, д.2а</t>
  </si>
  <si>
    <t>Фармагей Василь Васильович</t>
  </si>
  <si>
    <t>Основной договор 4434 от 10.04.2012</t>
  </si>
  <si>
    <t>Формагей В.В. ПП, маг. "Продукти"</t>
  </si>
  <si>
    <t>ХМ-008449</t>
  </si>
  <si>
    <t>Форсюк О.І. ПП, маг. "Парус"</t>
  </si>
  <si>
    <t>г.Славута, ул.Изяславская, д.8</t>
  </si>
  <si>
    <t>Форсюк Ольга Іванівна</t>
  </si>
  <si>
    <t>Основной договор 4171 от 19.09.2011</t>
  </si>
  <si>
    <t>ХМ-007512</t>
  </si>
  <si>
    <t>Фурман Н.К. ПП, маг. "Продукти"</t>
  </si>
  <si>
    <t>р-н Виньковецкий Район, с.Нетечинцы, ул.Ленина (0)</t>
  </si>
  <si>
    <t>Фурман Ніна Казимирівна</t>
  </si>
  <si>
    <t>Основной договор 3997 от 01.03.2011</t>
  </si>
  <si>
    <t>ХМ-007511</t>
  </si>
  <si>
    <t>р-н Виньковецкий Район, с.Нетечинцы, ул.Старі Нетеченці (0)</t>
  </si>
  <si>
    <t>Фурман Н.К. ПП, маг."Продукти"</t>
  </si>
  <si>
    <t>Футорна Надія Євгенівна</t>
  </si>
  <si>
    <t>Основной договор 3909 от 01.02.2013</t>
  </si>
  <si>
    <t>ХМ-007297</t>
  </si>
  <si>
    <t>Харченко Л.І. ПП, маг. "Ковбасна хата"</t>
  </si>
  <si>
    <t>г.Хмельницкий, шоссе Староконстантиновское, д.7б</t>
  </si>
  <si>
    <t>Харченко Лілія Іванівна</t>
  </si>
  <si>
    <t>Основной договор 3805 від 14.09.2010 р.</t>
  </si>
  <si>
    <t>г.Хмельницкий, пер.Шевченко, д.69</t>
  </si>
  <si>
    <t>ХМ-007752</t>
  </si>
  <si>
    <t>(НКЗ) Хмельницька обласна організація профспілки працівників соціальної сфери України</t>
  </si>
  <si>
    <t>г.Хмельницкий, ул.Соборная, д.57, оф.38</t>
  </si>
  <si>
    <t>Хмельницька обласна організація профспілки працівників соціальної сфери України</t>
  </si>
  <si>
    <t>ХМ-007547</t>
  </si>
  <si>
    <t>Корнійчук І.П. ПП, маг. "Продукти " Рута"</t>
  </si>
  <si>
    <t>г.Хмельницкий, пер.Свободы, д.2</t>
  </si>
  <si>
    <t>Корнійчук Іван Петрович</t>
  </si>
  <si>
    <t>Основной договор 4594 от 28.04.2014</t>
  </si>
  <si>
    <t>ХМ-007676</t>
  </si>
  <si>
    <t>Хмельницькгаз ПАТ по газопостачанню та газифікації, кафе</t>
  </si>
  <si>
    <t>г.Хмельницкий, просп Мира, д.41</t>
  </si>
  <si>
    <t>ХМ-009862</t>
  </si>
  <si>
    <t>Мала С.В. ПП, маг.</t>
  </si>
  <si>
    <t>Мала Світлана Валентинівна</t>
  </si>
  <si>
    <t>Основной договор 4937 от 18.10.2013</t>
  </si>
  <si>
    <t>ХМ-000228</t>
  </si>
  <si>
    <t>Хмельницький ЦУМ ТОВ ТКФ</t>
  </si>
  <si>
    <t>ХМ-008552</t>
  </si>
  <si>
    <t>(НКЗ) Хмельницької дистанції сигналізації та зв'язку ППО ВП</t>
  </si>
  <si>
    <t>г.Хмельницкий, ул.Трудовая, д.18/1</t>
  </si>
  <si>
    <t>ППО ВП "Хмельницької дистанції сигналізації та зв'язку"</t>
  </si>
  <si>
    <t>Хмельницької дистанції сигналізації та зв'язку ППО ВП</t>
  </si>
  <si>
    <t>ХМ-000269</t>
  </si>
  <si>
    <t>Найдук К.В. ПП, маг. "Продукти"</t>
  </si>
  <si>
    <t>Найдук Катерина Валентинівна</t>
  </si>
  <si>
    <t>Основной договор 4524 от 08.06.2012</t>
  </si>
  <si>
    <t>Хмельничанка ТОВ, маг. "Продукти"</t>
  </si>
  <si>
    <t>ХМ-006927</t>
  </si>
  <si>
    <t>Хмельовський ПП, маг. "Владушка"</t>
  </si>
  <si>
    <t>г.Хмельницкий, ул.Щорса, д.20</t>
  </si>
  <si>
    <t>ХМ-008061</t>
  </si>
  <si>
    <t>Холондович С.А. ПП, маг. "Продукти"</t>
  </si>
  <si>
    <t>р-н Изяславский Район, с.Покощовка (0)</t>
  </si>
  <si>
    <t>Холоднович А.В. ПП, маг. "Продукти"</t>
  </si>
  <si>
    <t>ХМ-007063</t>
  </si>
  <si>
    <t>Холондович А.В. ПП, маг. "Продукти"</t>
  </si>
  <si>
    <t>р-н Изяславский Район, с.Закружцы, д.5 (Центр)</t>
  </si>
  <si>
    <t>ХМ-007189</t>
  </si>
  <si>
    <t>Бабич П.І. ПП, маг. "Поліна"</t>
  </si>
  <si>
    <t>р-н Летичевский Район, пгт.Летичев, ул.Комарова Космонавта, д.4</t>
  </si>
  <si>
    <t>Бабич Петрунелія Іванівна</t>
  </si>
  <si>
    <t>Основной договор 4517 от 05.06.2012</t>
  </si>
  <si>
    <t>ХМ-000704</t>
  </si>
  <si>
    <t>Єфімова О.В. ПП, маг. "Рустас"</t>
  </si>
  <si>
    <t>г.Хмельницкий, ул.Мирного Панаса, д.32/5</t>
  </si>
  <si>
    <t>Єфімова Оксана Василівна</t>
  </si>
  <si>
    <t>Основной договор 4720 от 29.01.2013</t>
  </si>
  <si>
    <t>Хоптинська О.В. ПП, маг. "Рустас"</t>
  </si>
  <si>
    <t>ХМ-008770</t>
  </si>
  <si>
    <t>Жеменик І.Б. ПП, маг. "Реал"</t>
  </si>
  <si>
    <t>Жеменик Галина Борисівна</t>
  </si>
  <si>
    <t>Основной договор 5320 от 12.01.2015</t>
  </si>
  <si>
    <t>Хоптяр І.В. ПП, маг. "Реал"</t>
  </si>
  <si>
    <t>ХМ-010155</t>
  </si>
  <si>
    <t>Хохловська Н.В. ПП, маг. "Ласощі"</t>
  </si>
  <si>
    <t>Ратекс ТОВ, маг. "Ласощі"</t>
  </si>
  <si>
    <t>ХМ-007939</t>
  </si>
  <si>
    <t>ХМ-007937</t>
  </si>
  <si>
    <t>Хохловська Н.В. ПП, маг. "Шоколадний заєць"</t>
  </si>
  <si>
    <t>г.Хмельницкий, ул.Курчатова, д.107 (вул. Кам'янецька, б. 38)</t>
  </si>
  <si>
    <t>ХМ-007680</t>
  </si>
  <si>
    <t>Христівка ТОВ</t>
  </si>
  <si>
    <t>р-н Изяславский Район, г.Изяслав, пер.Шевченко, д.40</t>
  </si>
  <si>
    <t>ТОВ "Христівка"</t>
  </si>
  <si>
    <t>Основной договор 5273 от 01.12.2014</t>
  </si>
  <si>
    <t>ХМ-008195</t>
  </si>
  <si>
    <t>Хрін Г.В. ПП, маг."Смак"</t>
  </si>
  <si>
    <t>р-н Виньковецкий Район, пгт.Виньковцы, ул.Октябрьская, д.29</t>
  </si>
  <si>
    <t>ХМ-010158</t>
  </si>
  <si>
    <t>Цапін М.М. ПП, маг. "Попелюшка"</t>
  </si>
  <si>
    <t>г.Хмельницкий, ул.Курчатова, д.107 (вул. Красовського (обласна лікарня))</t>
  </si>
  <si>
    <t>Ратекс ТОВ, маг. "Попелюшка"</t>
  </si>
  <si>
    <t>ХМ-007930</t>
  </si>
  <si>
    <t>ХМ-008535</t>
  </si>
  <si>
    <t>Цатурян А.В. ПП, маг. "Зоя"</t>
  </si>
  <si>
    <t>р-н Красиловский Район, пгт.Антонины, пл.Ленина (-)</t>
  </si>
  <si>
    <t>Цатурян Артур Віталійович</t>
  </si>
  <si>
    <t>Основной договор 4212 от 02.11.2011</t>
  </si>
  <si>
    <t>р-н Дунаевецкий Район, с.Зеленче, ул.Шевченка, д.1а</t>
  </si>
  <si>
    <t>ХМ-000176</t>
  </si>
  <si>
    <t>Целіх Г.М. ПП, маг. "Віста"</t>
  </si>
  <si>
    <t>г.Хмельницкий, ул.Водопроводная, д.57</t>
  </si>
  <si>
    <t>Целіх Ганна Миколаївна</t>
  </si>
  <si>
    <t>Основной договор 133 от 08.04.2009 0:00:00</t>
  </si>
  <si>
    <t>ХМ-006961</t>
  </si>
  <si>
    <t>Цибалюк Т.П. ПП, маг. "Сузір'я"</t>
  </si>
  <si>
    <t>р-н Изяславский Район, с.Борисов, ул.Ленина, д.1а</t>
  </si>
  <si>
    <t>ХМ-006903</t>
  </si>
  <si>
    <t>Циболюк ПП, маг. "Сузір'я"</t>
  </si>
  <si>
    <t>р-н Изяславский Район, с.Плужное, ул.Бортника, д.1</t>
  </si>
  <si>
    <t>ХМ-006901</t>
  </si>
  <si>
    <t>р-н Изяславский Район, с.Лютарка, ул.Победы, д.1</t>
  </si>
  <si>
    <t>ХМ-000515</t>
  </si>
  <si>
    <t>Цимбалюк Н.В. ПП, маг. "Діос"</t>
  </si>
  <si>
    <t>р-н Полонский Район, с.Великая Березна (Навпроти школи)</t>
  </si>
  <si>
    <t>Цимбалюк Ніна Віталіївна</t>
  </si>
  <si>
    <t>Основной договор 4157 от 05.09.2011</t>
  </si>
  <si>
    <t>ХМ-007392</t>
  </si>
  <si>
    <t>Цимбалюк О.М. ПП, маг. "Ольвія"</t>
  </si>
  <si>
    <t>г.Староконстантинов, ул.Острожского, д.2 (автовокзал)</t>
  </si>
  <si>
    <t>Цимбалюк Ольга Миколаївна</t>
  </si>
  <si>
    <t>Основной договор 3857 от 11.11.2010</t>
  </si>
  <si>
    <t>ХМ-008047</t>
  </si>
  <si>
    <t>Цимбалюк Р.М. ПП, маг. "Рукавичка"</t>
  </si>
  <si>
    <t>г.Славута, ул.Мира, д.77 (біля школи)</t>
  </si>
  <si>
    <t>Цимбалюк Рімма Миколаївна</t>
  </si>
  <si>
    <t>Основной договор 3984 от 02.03.2011</t>
  </si>
  <si>
    <t>г.Каменец-Подольский, шоссе Хмельницкое, д.30</t>
  </si>
  <si>
    <t>ХМ-008318</t>
  </si>
  <si>
    <t>Цюпа М.А. ПП, к-к</t>
  </si>
  <si>
    <t>р-н Красиловский Район, с.Зеленая, д.2а</t>
  </si>
  <si>
    <t>ХМ-008319</t>
  </si>
  <si>
    <t>Цюпа М.А. ПП, маг. "Гастроном"</t>
  </si>
  <si>
    <t>р-н Красиловский Район, пгт.Закриничье, ул.Шоссейная, д.14</t>
  </si>
  <si>
    <t>ХМ-008317</t>
  </si>
  <si>
    <t>Цюпа М.А. ПП, маг. "Продтовари"</t>
  </si>
  <si>
    <t>р-н Красиловский Район, с.Васьковчики, ул.Ленина, д.1</t>
  </si>
  <si>
    <t>ХМ-007618</t>
  </si>
  <si>
    <t>Цюпа М.А. ПП, маг. "Продукти"</t>
  </si>
  <si>
    <t>р-н Красиловский Район, с.Великие Орлинцы, ул.Центральная, д.2</t>
  </si>
  <si>
    <t>ХМ-008305</t>
  </si>
  <si>
    <t>Цюпак Т.Є. ПП, лоток</t>
  </si>
  <si>
    <t>Цюпак Тетяна Євгенівна</t>
  </si>
  <si>
    <t>Основной договор 4139 от 04.08.2011</t>
  </si>
  <si>
    <t>ХМ-010159</t>
  </si>
  <si>
    <t>Ождар С.Ф. ПП, маг. "Продукти"</t>
  </si>
  <si>
    <t>г.Хмельницкий, пер.Гагарина, д.35</t>
  </si>
  <si>
    <t>Ождар Світлана Федорівна</t>
  </si>
  <si>
    <t>Основной договор 5083 от 18.04.2014</t>
  </si>
  <si>
    <t>ХМ-001008</t>
  </si>
  <si>
    <t>Цюрупій Михайло Васильович</t>
  </si>
  <si>
    <t>Основной договор 721 от 30.04.2009 0:00:00</t>
  </si>
  <si>
    <t>Цюрупій М.В. ПП, маг."Продукти"</t>
  </si>
  <si>
    <t>ХМ-007448</t>
  </si>
  <si>
    <t>Чабан Г. ПП, гуртовня</t>
  </si>
  <si>
    <t>ХМ-007467</t>
  </si>
  <si>
    <t>Чабан Г. ПП, к-к №21-22</t>
  </si>
  <si>
    <t>г.Хмельницкий, ул.Куприна, д.54/1в (ринок Дубово)</t>
  </si>
  <si>
    <t>(НКЗ) Чайка ПНЗ ДЮОК</t>
  </si>
  <si>
    <t>Позашкільний навчальний заклад Дитячо-юнацький оздоровчий комплекс "Чайка"</t>
  </si>
  <si>
    <t>Основной договор 54129</t>
  </si>
  <si>
    <t>ХМ-007717</t>
  </si>
  <si>
    <t>Чайківський П.В. ПП, павільйон "Смак 2"</t>
  </si>
  <si>
    <t>Чайківський Павло Вікторович</t>
  </si>
  <si>
    <t>Основной договор 3891 от 10.12.2010</t>
  </si>
  <si>
    <t>ХМ-007750</t>
  </si>
  <si>
    <t>(НКЗ) Чемеровецький райком профспілки працівників державних установ</t>
  </si>
  <si>
    <t>р-н Чемеровецкий Район, пгт.Чемеровцы, ул.Центральная, д.42</t>
  </si>
  <si>
    <t>Чемеровецький райком профспілки працівників державних установ</t>
  </si>
  <si>
    <t>Основной договор 1457.1 от 03.12.2014</t>
  </si>
  <si>
    <t>(Сез ТРТ) Чемеровецький медичний коледж</t>
  </si>
  <si>
    <t>р-н Чемеровецкий Район, пгт.Чемеровцы, ул.Центральная, д.32</t>
  </si>
  <si>
    <t>Основной договор 1512.1 от 27.08.2014</t>
  </si>
  <si>
    <t>ХМ-007156</t>
  </si>
  <si>
    <t>Чепеленко О.В. ПП, кафе "Малібу"</t>
  </si>
  <si>
    <t>г.Шепетовка, ул.Маркса Карла, д.40</t>
  </si>
  <si>
    <t>Чепеленко Н.М. ПП, кафе "Малібу"</t>
  </si>
  <si>
    <t>ХМ-007089</t>
  </si>
  <si>
    <t>Черевик Н.І. ПП, вагончик</t>
  </si>
  <si>
    <t>р-н Городокский Район, с.Бедриковцы, ул.Центральная (площа)</t>
  </si>
  <si>
    <t>ХМ-008143</t>
  </si>
  <si>
    <t>(Сез ТРТ) Черкасов О.В. ПП, к-к "Іриска"</t>
  </si>
  <si>
    <t>г.Хмельницкий, ул.Институтская (біля маг. "Гурман 1)</t>
  </si>
  <si>
    <t>Черкасов Олег Володимирович</t>
  </si>
  <si>
    <t>Основной договор 169 от 26.01.2010 0:00:00</t>
  </si>
  <si>
    <t>Черкасов О.В. ПП, к-к "Іриска"</t>
  </si>
  <si>
    <t>ХМ-000226</t>
  </si>
  <si>
    <t>Черкасов О.В. ПП, маг. "Родзинка"</t>
  </si>
  <si>
    <t>г.Хмельницкий, ул.Заречанская (ост. Эллектроника)</t>
  </si>
  <si>
    <t>Хмельницький, вул. Зарічанська, зупинка "Електроніка",</t>
  </si>
  <si>
    <t>ХМ-000675</t>
  </si>
  <si>
    <t>Черкасова О.П. ПП, маг. "Максим"</t>
  </si>
  <si>
    <t>р-н Полонский Район, пгт.Понинка, ул.Щорса, д.108</t>
  </si>
  <si>
    <t>Черкасова Олена Петрівна</t>
  </si>
  <si>
    <t>Основной договор 460 от 15.05.2009 0:00:00</t>
  </si>
  <si>
    <t>ХМ-007453</t>
  </si>
  <si>
    <t>Чернецька Л.Л. ПП, к-к №14</t>
  </si>
  <si>
    <t>г.Хмельницкий, шоссе Львовское (р-к "ТІСА")</t>
  </si>
  <si>
    <t>Чернецька Люба Леонтіївна</t>
  </si>
  <si>
    <t>Основной договор 4903 от 03.09.2013</t>
  </si>
  <si>
    <t>ХМ-008189</t>
  </si>
  <si>
    <t>Чернецька Н. ПП, маг. "Віта"</t>
  </si>
  <si>
    <t>г.Хмельницкий, ул.Куприна, д.54б</t>
  </si>
  <si>
    <t>ХМ-008298</t>
  </si>
  <si>
    <t>Чернюх Л.В. ПП, к-к №26</t>
  </si>
  <si>
    <t>р-н Городокский Район, г.Городок, пер.Базарный (ринок)</t>
  </si>
  <si>
    <t>ХМ-007027</t>
  </si>
  <si>
    <t>Чех М. ПП, маг. "Продукти"</t>
  </si>
  <si>
    <t>р-н Деражнянский Район, с.Шпычынци (0)</t>
  </si>
  <si>
    <t>ХМ-008655</t>
  </si>
  <si>
    <t>Чинюк М.П. ПП, к-к "Свіжий хліб"</t>
  </si>
  <si>
    <t>Нетішин, вул. Проспект Незалежності, б. 25,</t>
  </si>
  <si>
    <t>ХМ-000902</t>
  </si>
  <si>
    <t>Чичковський О.Ю. ПП, маг. "Продукти"</t>
  </si>
  <si>
    <t>г.Хмельницкий, ул.Тернопольская, д.22/1</t>
  </si>
  <si>
    <t>Чичковський Олександр Юрійович</t>
  </si>
  <si>
    <t>Основной договор 626 от 11.06.2009 0:00:00</t>
  </si>
  <si>
    <t>ХМ-007096</t>
  </si>
  <si>
    <t>Ціолка Л.В. ПП, маг. "Продукти"</t>
  </si>
  <si>
    <t>р-н Летичевский Район, с.Западинцы, д.2 (в центра села на повороті на праву сторону)</t>
  </si>
  <si>
    <t>Ціолка Любов Василівна</t>
  </si>
  <si>
    <t>Основной договор 4889 от 08.08.2013</t>
  </si>
  <si>
    <t>ХМ-007095</t>
  </si>
  <si>
    <t>Чорна А.М. ПП, маг. "Світлана 2"</t>
  </si>
  <si>
    <t>р-н Старосинявский Район, с.Лисановцы, ул.Шевченка, д.67</t>
  </si>
  <si>
    <t>Чорна Альона Михайлівна</t>
  </si>
  <si>
    <t>Основной договор 3768 від 22.07.2010 р.</t>
  </si>
  <si>
    <t>ХМ-007094</t>
  </si>
  <si>
    <t>Чорна А.М. ПП, маг. "Світлана"</t>
  </si>
  <si>
    <t>р-н Летичевский Район, с.Шрубков, ул.Октябрьская, д.57 (в центрі села)</t>
  </si>
  <si>
    <t>ХМ-008070</t>
  </si>
  <si>
    <t>Чорна І.В. ПП, к-к №1А</t>
  </si>
  <si>
    <t>г.Хмельницкий, ул.Соборная, д.11 (Склад під молочним павільйонам к-к№1а)</t>
  </si>
  <si>
    <t>Чорна Ірина Василівна</t>
  </si>
  <si>
    <t>Основной договор 3995 от 16.03.2011</t>
  </si>
  <si>
    <t>ХМ-006971</t>
  </si>
  <si>
    <t>Чорна О.А. ПП, маг. "Каприз"</t>
  </si>
  <si>
    <t>р-н Шепетовский Район, с.Чотырбоки (0)</t>
  </si>
  <si>
    <t>Чорна Оксана Андріївна</t>
  </si>
  <si>
    <t>Основной договор 3749/1 от 01.07.2010 р.</t>
  </si>
  <si>
    <t>ХМ-008532</t>
  </si>
  <si>
    <t>Чорна О.В. ПП, кафе "Зустріч"</t>
  </si>
  <si>
    <t>р-н Чемеровецкий Район, с.Красноставцы, ул.Победы, д.117</t>
  </si>
  <si>
    <t>Чорний Віктор Михайлович</t>
  </si>
  <si>
    <t>Основной договор 1399.1 від 21.09.2010 р.</t>
  </si>
  <si>
    <t>ХМ-008148</t>
  </si>
  <si>
    <t>Чорний О.П. ПП</t>
  </si>
  <si>
    <t>р-н Белогорский Район, пгт.Белогорье, д.1</t>
  </si>
  <si>
    <t>ХМ-007036</t>
  </si>
  <si>
    <t>Чорний П.О. ПП, павільйон</t>
  </si>
  <si>
    <t>ХМ-008179</t>
  </si>
  <si>
    <t>Чорногуз І.Б. ПП, маг. "Вишенька"</t>
  </si>
  <si>
    <t>р-н Ярмолинецкий Район, с.Солобковцы, ул.Советская, д.63</t>
  </si>
  <si>
    <t>Чорногуз Ірина Богданівна</t>
  </si>
  <si>
    <t>Основной договор 4048 от 13.05.2011</t>
  </si>
  <si>
    <t>ХМ-007576</t>
  </si>
  <si>
    <t>Чорноострівське ТЗВП, маг. "Продукти"</t>
  </si>
  <si>
    <t>р-н Хмельницкий Район, с.Полевые Гриневцы (центр)</t>
  </si>
  <si>
    <t>Чорноострівське ТЗВП</t>
  </si>
  <si>
    <t>Основной договор 917 от 23.01.2009 0:00:00</t>
  </si>
  <si>
    <t>ХМ-007117</t>
  </si>
  <si>
    <t>Чуб М.С. ПП, маг. "Янтар - 1"</t>
  </si>
  <si>
    <t>ХМ-007808</t>
  </si>
  <si>
    <t>Чук В.І. ПП, маг. "Продукти"</t>
  </si>
  <si>
    <t>г.Хмельницкий, ул.Камьянецкая, д.72</t>
  </si>
  <si>
    <t>ХМ-007881</t>
  </si>
  <si>
    <t>Чук Д.М. ПП, к-к "Хот-дог"</t>
  </si>
  <si>
    <t>г.Хмельницкий, просп Мира (остановка ТЕМП)</t>
  </si>
  <si>
    <t>ХМ-007742</t>
  </si>
  <si>
    <t>Чумак Л.І. ПП, маг.</t>
  </si>
  <si>
    <t>р-н Славутский Район, с.Ставичаны, ул.Шевченка, д.32</t>
  </si>
  <si>
    <t>Чумак Лариса Іванівна</t>
  </si>
  <si>
    <t>Основной договор 3896 от 14.12.2010</t>
  </si>
  <si>
    <t>ХМ-000633</t>
  </si>
  <si>
    <t>Шаповалова ПП,"к-к" зуп.Парк</t>
  </si>
  <si>
    <t>г.Шепетовка, ул.Маркса Карла, д.79А</t>
  </si>
  <si>
    <t>Шаповалова Лариса Василівна</t>
  </si>
  <si>
    <t>Основной договор 424 от 01.02.2011</t>
  </si>
  <si>
    <t>ХМ-007155</t>
  </si>
  <si>
    <t>Шарга Н.В. ПП, маг. "Господарочка"</t>
  </si>
  <si>
    <t>р-н Хмельницкий Район, с.Иванковцы (0)</t>
  </si>
  <si>
    <t>Шарга Наталія Василівна</t>
  </si>
  <si>
    <t>Основной договор 4450 от 05.10.2012</t>
  </si>
  <si>
    <t>г.Каменец-Подольский, ул.Красноармейская, д.1а</t>
  </si>
  <si>
    <t>Шаркевич Валентина Станіславівна</t>
  </si>
  <si>
    <t>Основной договор 1561.1 от 29.07.2011</t>
  </si>
  <si>
    <t>г.Каменец-Подольский, ул.Франко Ивана, д.6 а</t>
  </si>
  <si>
    <t>ХМ-000424</t>
  </si>
  <si>
    <t>Шафранська С.Л. ПП, гуртова база</t>
  </si>
  <si>
    <t>р-н Изяславский Район, г.Изяслав, ул.Октябрьская, д.16 (Новий ринок)</t>
  </si>
  <si>
    <t>Шафранська Світлана Леонідівна</t>
  </si>
  <si>
    <t>Основной договор 4768 от 27.03.2013</t>
  </si>
  <si>
    <t>Шафранський ПП, місце</t>
  </si>
  <si>
    <t>ХМ-006882</t>
  </si>
  <si>
    <t>Швець Н.В. ПП, маг. "Продукти"</t>
  </si>
  <si>
    <t>р-н Хмельницкий Район, пгт.Черный Остров, ул.Новая, д.3</t>
  </si>
  <si>
    <t>ХМ-007017</t>
  </si>
  <si>
    <t>Шевчук А.А. ПП, маг. "Продукти"</t>
  </si>
  <si>
    <t>р-н Теофипольский Район, с.Гальчинцы, ул.Ленина, д.27а (около церкви)</t>
  </si>
  <si>
    <t>ХМ-008521</t>
  </si>
  <si>
    <t>Шевчук Б.І. ПП, маг. "Едем"</t>
  </si>
  <si>
    <t>р-н Славутский Район, с.Великий Скнит, д.31 (Чумацкий путь)</t>
  </si>
  <si>
    <t>ХМ-008519</t>
  </si>
  <si>
    <t>Шевчук Б.І. ПП, маг. "Смерічка"</t>
  </si>
  <si>
    <t>р-н Славутский Район, с.Понора, д.18 (Ленина)</t>
  </si>
  <si>
    <t>ХМ-008520</t>
  </si>
  <si>
    <t>Шевчук Б.І. ПП, маг. "ЦПП"</t>
  </si>
  <si>
    <t>р-н Славутский Район, с.Ровки (0)</t>
  </si>
  <si>
    <t>ХМ-008522</t>
  </si>
  <si>
    <t>р-н Славутский Район, с.Нараевка (0)</t>
  </si>
  <si>
    <t>ХМ-007280</t>
  </si>
  <si>
    <t>р-н Староконстантиновский Район, с.Хижники, ул.Центральная, д.29</t>
  </si>
  <si>
    <t>ХМ-006993</t>
  </si>
  <si>
    <t>Шевчук К.Ф. ПП, маг. "Таня"</t>
  </si>
  <si>
    <t>р-н Красиловский Район, с.Росоловцы, ул.Центральная, д.1 (около церкви)</t>
  </si>
  <si>
    <t>Шевчук Костянтин Філімонович</t>
  </si>
  <si>
    <t>Основной договор 3776 від 20.07.2010 р.</t>
  </si>
  <si>
    <t>ХМ-008349</t>
  </si>
  <si>
    <t>Шевчук О.М. ПП, маг. "Анастасія"</t>
  </si>
  <si>
    <t>р-н Полонский Район, с.Новолабунь (В приміщ. колгоспної їдальні)</t>
  </si>
  <si>
    <t>Шевчук Оксана Мар'янівна</t>
  </si>
  <si>
    <t>Основной договор 4120 от 22.07.2011</t>
  </si>
  <si>
    <t>ХМ-007311</t>
  </si>
  <si>
    <t>Шевчук О.О. ПП, к-к</t>
  </si>
  <si>
    <t>р-н Старосинявский Район, пгт.Старая Синява, ул.Грушевского (ринок Престиж)</t>
  </si>
  <si>
    <t>Шевчук Ольга Олегівна</t>
  </si>
  <si>
    <t>Основной договор 3873 от 21.10.2013</t>
  </si>
  <si>
    <t>ХМ-008413</t>
  </si>
  <si>
    <t>Шевчук С.В. ПП, маг. "Ланс-В"</t>
  </si>
  <si>
    <t>г.Хмельницкий, ул.Тернопольская, д.34/4</t>
  </si>
  <si>
    <t>Шевчук Сергій Віталійович</t>
  </si>
  <si>
    <t>Основной договор 996 от 04.08.2009 0:00:00</t>
  </si>
  <si>
    <t>ХМ-009976</t>
  </si>
  <si>
    <t>Ткачук Т.Б. ПП, кафе "Хуторок"</t>
  </si>
  <si>
    <t>г.Нетишин, ул.Старонетишинская, д.47 (кухня)</t>
  </si>
  <si>
    <t>Стрюк М.С. ПП, кафе "Хуторок"</t>
  </si>
  <si>
    <t>ХМ-008262</t>
  </si>
  <si>
    <t>ХМ-007416</t>
  </si>
  <si>
    <t>Шелест М.С. ПП, маг.</t>
  </si>
  <si>
    <t>г.Староконстантинов, ул.Большая Закузьминская, д.96/1 (приватний будинок)</t>
  </si>
  <si>
    <t>ХМ-008750</t>
  </si>
  <si>
    <t>Шепетівська міська організація профспілки працівників освіти</t>
  </si>
  <si>
    <t>Шепетівка, вул. Островського, б. 42,</t>
  </si>
  <si>
    <t>ХМ-007696</t>
  </si>
  <si>
    <t>(НКЗ) Шепетівський лісгосп ДП ППО</t>
  </si>
  <si>
    <t>г.Шепетовка, ул.Маркса Карла, д.133</t>
  </si>
  <si>
    <t>Шепетівський лісгосп ДП ППО</t>
  </si>
  <si>
    <t>ХМ-007715</t>
  </si>
  <si>
    <t>(НКЗ) Шепетівський сільськогосподарський технікум (Профком)</t>
  </si>
  <si>
    <t>г.Шепетовка, ул.Мира, д.25</t>
  </si>
  <si>
    <t>Шепетівський сільськогосподарський технікум (Профком)</t>
  </si>
  <si>
    <t>ХМ-007714</t>
  </si>
  <si>
    <t>(НКЗ) Шепетівський цукровий комбінат АТ ППО</t>
  </si>
  <si>
    <t>г.Шепетовка, шоссе Староконстантиновское, д.31</t>
  </si>
  <si>
    <t>Шепетівський цукровий комбінат АТ ППО</t>
  </si>
  <si>
    <t>ХМ-000999</t>
  </si>
  <si>
    <t>Шерепа С.А. ПП, маг. "Злагода"</t>
  </si>
  <si>
    <t>г.Хмельницкий, ул.Камьянецкая, д.110/1</t>
  </si>
  <si>
    <t>Шерепа Світлана Анатоліївна</t>
  </si>
  <si>
    <t>Основной договор 713 от 25.06.2009 0:00:00</t>
  </si>
  <si>
    <t>ХМ-000879</t>
  </si>
  <si>
    <t>Шершунович Т.О.ПП,маг "Алексейчик"</t>
  </si>
  <si>
    <t>г.Шепетовка, шоссе Староконстантиновское, д.31а</t>
  </si>
  <si>
    <t>Шершунович Тетяна Олександрівна</t>
  </si>
  <si>
    <t>Основной договор 612 от 28.04.2009 0:00:00</t>
  </si>
  <si>
    <t>ХМ-006939</t>
  </si>
  <si>
    <t>Шкабара ПП, к-к</t>
  </si>
  <si>
    <t>ХМ-006962</t>
  </si>
  <si>
    <t>Школа №7, маг. "Даринка"</t>
  </si>
  <si>
    <t>г.Хмельницкий, ул.Заводская (Школа №7)</t>
  </si>
  <si>
    <t>ХМ-000777</t>
  </si>
  <si>
    <t>Школьнік Н.В. ПП, лоток автовокзал</t>
  </si>
  <si>
    <t>Школьнік Надія Василівна</t>
  </si>
  <si>
    <t>Основной договор 4389 от 28.03.2012</t>
  </si>
  <si>
    <t>Мосейчук О.Л. ПП, к-к "Український Кристал"</t>
  </si>
  <si>
    <t>г.Каменец-Подольский, ул.Молодежная, д.27</t>
  </si>
  <si>
    <t>р-н Чемеровецкий Район, с.Цикова, ул.Ленина, д.42</t>
  </si>
  <si>
    <t>Шкунда Віктор Петрович</t>
  </si>
  <si>
    <t>Основной договор 1545.1 от 01.07.2011</t>
  </si>
  <si>
    <t>ХМ-008370</t>
  </si>
  <si>
    <t>Шматлай М.С. ПП, кафе-бар "У Людмили"</t>
  </si>
  <si>
    <t>р-н Старосинявский Район, с.Пилява, ул.Жукова, д.9а</t>
  </si>
  <si>
    <t>Шокот Т.М. ПП, маг. "Товари повсякденного попиту"</t>
  </si>
  <si>
    <t>р-н Полонский Район, с.Новоселица, ул.Студенческая, д.19б</t>
  </si>
  <si>
    <t>Шокот Тетяна Миколаївна</t>
  </si>
  <si>
    <t>Основной договор 4543 от 25.06.2012</t>
  </si>
  <si>
    <t>ХМ-000475</t>
  </si>
  <si>
    <t>Семенова Н.Д. ПП, маг. "Лідер"</t>
  </si>
  <si>
    <t>г.Хмельницкий, ул.Институтская, д.20/1</t>
  </si>
  <si>
    <t>Семенова Надія Дмитрівна</t>
  </si>
  <si>
    <t>Основной договор 5433 от 02.09.2015</t>
  </si>
  <si>
    <t>Шпадирєва Н.Ю. ПП, маг. "Лідер"</t>
  </si>
  <si>
    <t>ХМ-000043</t>
  </si>
  <si>
    <t>Шпак Л.В. ПП, маг. "Продукти"</t>
  </si>
  <si>
    <t>р-н Старосинявский Район, с.Заставцы, ул.Корчагина, д.17 (по праву сторону як вїхати в село)</t>
  </si>
  <si>
    <t>Шпак Людмила Володимирівна</t>
  </si>
  <si>
    <t>Основной договор 32 от 01.06.2009 0:00:00</t>
  </si>
  <si>
    <t>р-н Белогорский Район, с.Жижниковцы, д.6 (центр)</t>
  </si>
  <si>
    <t>ХМ-004136</t>
  </si>
  <si>
    <t>Шульжин С.М. ПП, маг."Продукти"</t>
  </si>
  <si>
    <t>г.Хмельницкий (Книжковцы)</t>
  </si>
  <si>
    <t>Шульжин О.П. ПП, маг."Продукти"</t>
  </si>
  <si>
    <t>Шульжина ПП, маг."Продукти"</t>
  </si>
  <si>
    <t>ХМ-006949</t>
  </si>
  <si>
    <t>Шумельчук Н.І. ПП, маг. "Продукти"</t>
  </si>
  <si>
    <t>р-н Теофипольский Район, с.Волица, ул.Макаренко, д.3</t>
  </si>
  <si>
    <t>Шумельчук Наталія Іванівна</t>
  </si>
  <si>
    <t>Основной договор 3917 от 13.01.2011</t>
  </si>
  <si>
    <t>ХМ-000467</t>
  </si>
  <si>
    <t>г.Хмельницкий, ул.Мирного Панаса, д.23</t>
  </si>
  <si>
    <t>Мерва Оксана Миколаївна</t>
  </si>
  <si>
    <t>Основной договор 4095 от 04.07.2013</t>
  </si>
  <si>
    <t>ХМ-000199</t>
  </si>
  <si>
    <t>Щема О.Г. ПП, маг. "Лілея"</t>
  </si>
  <si>
    <t>р-н Белогорский Район, пгт.Белогорье, ул.Шевченко, д.78д</t>
  </si>
  <si>
    <t>Щема Олександр Григорович</t>
  </si>
  <si>
    <t>Основной договор 150 от 21.04.2009 0:00:00</t>
  </si>
  <si>
    <t>ХМ-000676</t>
  </si>
  <si>
    <t>Данелія Р.В. ПП, маг."Ювіс"</t>
  </si>
  <si>
    <t>г.Хмельницкий, ул.Франко Ивана, д.11</t>
  </si>
  <si>
    <t>ТОВ "Ювіс"</t>
  </si>
  <si>
    <t>Основной договор 461 от 02.02.2015</t>
  </si>
  <si>
    <t>ЮВІС ТОВ, маг."Ювіс"</t>
  </si>
  <si>
    <t>Ювіс ТОВ, маг."Ювіс"</t>
  </si>
  <si>
    <t>ХМ-008227</t>
  </si>
  <si>
    <t>Юзина М.Х. ПП, маг."Продукти"</t>
  </si>
  <si>
    <t>р-н Изяславский Район, с.Клубивка, ул.Шевченко, д.22</t>
  </si>
  <si>
    <t>Юзина Марія Харитонівна</t>
  </si>
  <si>
    <t>Основной договор 4384 от 26.03.2012</t>
  </si>
  <si>
    <t>ХМ-007546</t>
  </si>
  <si>
    <t>Юзюк Л.С. ПП, маг. "Продукти"</t>
  </si>
  <si>
    <t>р-н Белогорский Район, с.Малая Боровица, ул.Шевченко, д.48а (навпроти школи)</t>
  </si>
  <si>
    <t>Юзюк Василь Анатолійович</t>
  </si>
  <si>
    <t>Основной договор 4341 от 05.03.2012</t>
  </si>
  <si>
    <t>г.Каменец-Подольский, ул.Франко Ивана, д.21 (зупинка біля церкви)</t>
  </si>
  <si>
    <t>Бакшанська Л.А. ПП, к-к</t>
  </si>
  <si>
    <t>г.Каменец-Подольский, ул.Украинки Леси, д.73 (біля інтернату №2)</t>
  </si>
  <si>
    <t>г.Каменец-Подольский, ул.Пушкинская (навпроти НВК 13 зупинка)</t>
  </si>
  <si>
    <t>г.Каменец-Подольский, ул.Пушкинская (біля центру)</t>
  </si>
  <si>
    <t>ХМ-008530</t>
  </si>
  <si>
    <t>Лопес О.І. ПП, павільйон"Кондитерські вироби"</t>
  </si>
  <si>
    <t>г.Хмельницкий, ул.Гарнизонная (ринок)</t>
  </si>
  <si>
    <t>Лопес Олександра Ігорівна</t>
  </si>
  <si>
    <t>Основной договор 5097 от 07.05.2014</t>
  </si>
  <si>
    <t>Юрчак Я.В. ПП, павільйон"Кондитерські вироби"</t>
  </si>
  <si>
    <t>ХМ-007850</t>
  </si>
  <si>
    <t>Бондар І.В. ПП, маг. "Корона"</t>
  </si>
  <si>
    <t>р-н Белогорский Район, пгт.Белогорье, ул.Мира, д.2б</t>
  </si>
  <si>
    <t>Бондар Інна Володимирівна</t>
  </si>
  <si>
    <t>Основной договор 4841 от 25.06.2013</t>
  </si>
  <si>
    <t>Юрчук Г.Ф. ПП, маг. "Корона"</t>
  </si>
  <si>
    <t>ХМ-007526</t>
  </si>
  <si>
    <t>Юхимчук Л.О. ПП, маг. "Водолій"</t>
  </si>
  <si>
    <t>р-н Волочисский Район, с.Авратин (Центр)</t>
  </si>
  <si>
    <t>ХМ-008652</t>
  </si>
  <si>
    <t>Якимчук Д.В. ПП, маг. "Продукти"</t>
  </si>
  <si>
    <t>р-н Полонский Район, с.Колосовка, д.1</t>
  </si>
  <si>
    <t>Якимчук Діна Василівна</t>
  </si>
  <si>
    <t>Основной договор 4232 от 05.12.2011</t>
  </si>
  <si>
    <t>ХМ-008599</t>
  </si>
  <si>
    <t>Ямчук О.М. ПП, маг. "Продукти"</t>
  </si>
  <si>
    <t>р-н Белогорский Район, с.Вариводки, ул.Леси Украинки, д.77</t>
  </si>
  <si>
    <t>Ямчук Ольга Миколаївна</t>
  </si>
  <si>
    <t>Основной договор 4224 от 22.11.2011</t>
  </si>
  <si>
    <t>ХМ-007399</t>
  </si>
  <si>
    <t>Янковський Г.В. ПП, вагончик</t>
  </si>
  <si>
    <t>г.Староконстантинов, ул.Франко Ивана (0)</t>
  </si>
  <si>
    <t>ХМ-007019</t>
  </si>
  <si>
    <t>г.Хмельницкий, пер.Куприна, д.4 (зуп.Купріна)</t>
  </si>
  <si>
    <t>ХМ-008551</t>
  </si>
  <si>
    <t>Янчук В.І. ПП, маг. "Продукти"</t>
  </si>
  <si>
    <t>р-н Белогорский Район, пгт.Ямполь, ул.Ленина, д.38а</t>
  </si>
  <si>
    <t>р-н Каменец-Подольский Район, с.Подоляны, д.18 (Центральная)</t>
  </si>
  <si>
    <t>Янчук Петро Васильович</t>
  </si>
  <si>
    <t>Основной договор 1637.1 от 09.01.2012</t>
  </si>
  <si>
    <t>ХМ-008159</t>
  </si>
  <si>
    <t>Янчук С.І. ПП, маг. "Берізка"</t>
  </si>
  <si>
    <t>р-н Славутский Район, с.Должки, ул.Ленина, д.114</t>
  </si>
  <si>
    <t>Янчук Софія Іванівна</t>
  </si>
  <si>
    <t>Основной договор 4070 от 09.06.2011</t>
  </si>
  <si>
    <t>ХМ-000183</t>
  </si>
  <si>
    <t>Янчук Т.В.ПП, маг."Рожеве слоненя"</t>
  </si>
  <si>
    <t>р-н Старосинявский Район, пгт.Старая Синява, ул.Щорса, д.4 (при в’їзді в місто сірий вагончик)</t>
  </si>
  <si>
    <t>Янчук Тетяна Василівна</t>
  </si>
  <si>
    <t>Основной договор 140 от 22.04.2009 0:00:00</t>
  </si>
  <si>
    <t>ХМ-006908</t>
  </si>
  <si>
    <t>Янюк ПП, маг. "Продукти"</t>
  </si>
  <si>
    <t>р-н Полонский Район, с.Любомирка (В приміщені клубу)</t>
  </si>
  <si>
    <t>ХМ-008103</t>
  </si>
  <si>
    <t>Яременко С.Л. ПП, маг. "Перлина"</t>
  </si>
  <si>
    <t>р-н Полонский Район, с.Буртын, ул.Победы, д.1а</t>
  </si>
  <si>
    <t>Яременко Сергій Леонідович</t>
  </si>
  <si>
    <t>Основной договор 4017 от 05.04.2011</t>
  </si>
  <si>
    <t>ХМ-000532</t>
  </si>
  <si>
    <t>Яремчук М.О. ПП, маг."Зупинка "Ринок"</t>
  </si>
  <si>
    <t>г.Шепетовка, ул.Мира, д.32а</t>
  </si>
  <si>
    <t>Яремчук Микола Олександрович</t>
  </si>
  <si>
    <t>Основной договор 368 от 20.05.2009 0:00:00</t>
  </si>
  <si>
    <t>ХМ-008356</t>
  </si>
  <si>
    <t>Яремчук Н.М. ПП, кафе-бар "Золота рибка"</t>
  </si>
  <si>
    <t>р-н Теофипольский Район, пгт.Теофиполь, ул.Ленина, д.10/а (біля стадіону)</t>
  </si>
  <si>
    <t>ХМ-000209</t>
  </si>
  <si>
    <t>Ярем'юк Г.В. ПП, маг. "Юві"</t>
  </si>
  <si>
    <t>р-н Теофипольский Район, пгт.Теофиполь, ул.Ленина, д.45</t>
  </si>
  <si>
    <t>Ярем'юк Галина Вікторівна</t>
  </si>
  <si>
    <t>Основной договор 150 от 22.04.2009 0:00:00</t>
  </si>
  <si>
    <t>ХМ-007132</t>
  </si>
  <si>
    <t>Ярмолинецьке РСТ, бар</t>
  </si>
  <si>
    <t>р-н Ярмолинецкий Район, с.Сутковцы (0)</t>
  </si>
  <si>
    <t>Швець Валентина Іванівна</t>
  </si>
  <si>
    <t>Основной договор 5397 от 16.06.2015</t>
  </si>
  <si>
    <t>Швець В.І. ПП, бар</t>
  </si>
  <si>
    <t>ХМ-008191</t>
  </si>
  <si>
    <t>(КООП) Ярмолинецьке РСТ, маг. "Продукти"</t>
  </si>
  <si>
    <t>р-н Ярмолинецкий Район, с.Вихилевка, д.50 (Сельского)</t>
  </si>
  <si>
    <t>ХМ-007433</t>
  </si>
  <si>
    <t>(КООП) Вербецьке ПСК, маг. "Продукти"</t>
  </si>
  <si>
    <t>р-н Ярмолинецкий Район, с.Вербка-Мурованая, д.6 (центр)</t>
  </si>
  <si>
    <t>ПСК "ВЕРБЕЦЬКЕ"</t>
  </si>
  <si>
    <t>Основной договор 4779 от 05.04.2013</t>
  </si>
  <si>
    <t>ВЕРБЕЦЬКЕ ПСК, маг. "Продукти"</t>
  </si>
  <si>
    <t>Ярмолинецьке РСТ, маг. "Продути"</t>
  </si>
  <si>
    <t>ХМ-007677</t>
  </si>
  <si>
    <t>Білик Л.М. ПП, маг. "Щедрик"</t>
  </si>
  <si>
    <t>г.Хмельницкий, ул.Чорновола Вячеслава, д.23</t>
  </si>
  <si>
    <t>Ярова В.В. ПП, маг. "Щедрик"</t>
  </si>
  <si>
    <t>Ярошевська.ПП,маг "Візит"</t>
  </si>
  <si>
    <t>ХМ-000285</t>
  </si>
  <si>
    <t>р-н Городокский Район, пгт.Сатанов, ул.Хоркуцы, д.4</t>
  </si>
  <si>
    <t>ХМ-008709</t>
  </si>
  <si>
    <t>ЯРСІ ПП</t>
  </si>
  <si>
    <t>р-н Деражнянский Район, г.Деражня, ул.Промышленная, д.15</t>
  </si>
  <si>
    <t>ХМ-000059</t>
  </si>
  <si>
    <t>Ясенов Є.В. ПП, маг. "Вікторія №1"</t>
  </si>
  <si>
    <t>г.Хмельницкий, ул.Заречанская, д.24</t>
  </si>
  <si>
    <t>Ясенов Євген Васильович</t>
  </si>
  <si>
    <t>Основной договор 43 от 02.02.2009 0:00:00</t>
  </si>
  <si>
    <t>ХМ-006911</t>
  </si>
  <si>
    <t>Яськов В.М. ПП, маг. "Продукти"</t>
  </si>
  <si>
    <t>р-н Деражнянский Район, г.Деражня, ул.Проскуровская, д.55</t>
  </si>
  <si>
    <t>ХМ-008274</t>
  </si>
  <si>
    <t>Грубальська Н.П. ПП, маг. "Продукти"</t>
  </si>
  <si>
    <t>г.Хмельницкий, ул.Примакова, д.1</t>
  </si>
  <si>
    <t>Яцишина С.В. ПП, маг. "Продукти"</t>
  </si>
  <si>
    <t>ХМ-010243</t>
  </si>
  <si>
    <t>Грубальська Наталія Петрівна</t>
  </si>
  <si>
    <t>Основной договор 5103 от 26.06.2014</t>
  </si>
  <si>
    <t>ХМ-007875</t>
  </si>
  <si>
    <t>Яцкова І.П. ПП, АЗС "Барс"</t>
  </si>
  <si>
    <t>м. Ізяслав, вул. Незалежності, 90</t>
  </si>
  <si>
    <t>р-н Каменец-Подольский Район, с.Жовтневое, ул.Чкалова, д.110</t>
  </si>
  <si>
    <t>Яцков Юрій Михайлович</t>
  </si>
  <si>
    <t>Основной договор 829.1 от 15.04.2009 0:00:00</t>
  </si>
  <si>
    <t>ХМ-000171</t>
  </si>
  <si>
    <t>Ящишен В.Л. ПП, маг. "Троя"</t>
  </si>
  <si>
    <t>г.Хмельницкий, ул.Пилотская, д.74а (між буд. 74-76)</t>
  </si>
  <si>
    <t>Ящишен Володимир Леонідович</t>
  </si>
  <si>
    <t>Основной договор 129 от 01.02.2012</t>
  </si>
  <si>
    <t>ХМ-008446</t>
  </si>
  <si>
    <t>Аветян Г.Р. ПП, склад</t>
  </si>
  <si>
    <t>г.Хмельницкий, ул.Курчатова, д.18</t>
  </si>
  <si>
    <t>Аветян Георгій Рафікович</t>
  </si>
  <si>
    <t>Основной договор 4714 от 22.01.2013</t>
  </si>
  <si>
    <t>ХМ-007329</t>
  </si>
  <si>
    <t>Веселкова І.І. ПП, маг. "Шанхай"</t>
  </si>
  <si>
    <t>г.Шепетовка, ул.Куйбышева, д.33</t>
  </si>
  <si>
    <t>Веселкова Інна Іванівна</t>
  </si>
  <si>
    <t>Основной договор 4868 от 30.07.2013</t>
  </si>
  <si>
    <t>Ящук О.Д. ПП, маг.</t>
  </si>
  <si>
    <t>ХМ-005348</t>
  </si>
  <si>
    <t>(НКЗ) "Аква віта-жива вода"ТзОВ"Аква віта-жива вода"</t>
  </si>
  <si>
    <t>р-н Городокский Район, пгт.Сатанов, ул.Курортная, д.19</t>
  </si>
  <si>
    <t>Аква віта-жива водаТзОВ"Аква віта-жива вода"</t>
  </si>
  <si>
    <t>ХМ-006111</t>
  </si>
  <si>
    <t>(НКЗ) "Держінформ'юст" ; "Держінформ'юст" Хмельницька філія</t>
  </si>
  <si>
    <t>г.Хмельницкий, пер.Шевченко, д.79</t>
  </si>
  <si>
    <t>Держінформ'юст ; "Держінформ'юст" Хмельницька філія</t>
  </si>
  <si>
    <t>ХМ-001933</t>
  </si>
  <si>
    <t>Парма ТОВ, маг. "Парма"</t>
  </si>
  <si>
    <t>ХМ-004890</t>
  </si>
  <si>
    <t>(НКЗ) "Первинна Проф.Шепет".Мед.Училища.</t>
  </si>
  <si>
    <t>г.Шепетовка, просп Мира, д.26</t>
  </si>
  <si>
    <t>Первинна Проф.Шепет.Мед.Училища.</t>
  </si>
  <si>
    <t>Адаменко Ігор Павлович</t>
  </si>
  <si>
    <t>Основной договор 3427 от 22.09.2009 0:00:00</t>
  </si>
  <si>
    <t>ХМ-006235</t>
  </si>
  <si>
    <t>(КООП) Адамівчанка СТ, маг. "Продукти"</t>
  </si>
  <si>
    <t>р-н Виньковецкий Район, с.Адамовка, ул.Ленина, д.23а</t>
  </si>
  <si>
    <t>Споживче товариство "Адамівчанка"</t>
  </si>
  <si>
    <t>Основной договор 3484 от 18.11.2009 0:00:00</t>
  </si>
  <si>
    <t>Адамівчанка СТ, маг. "Продукти"</t>
  </si>
  <si>
    <t>(КООП) Адампільське Кооп ТРП маг.Маркет</t>
  </si>
  <si>
    <t>р-н Старосинявский Район, с.Адамполь, ул.Центральная, д.2 (в центрі напроти пам'ятника)</t>
  </si>
  <si>
    <t>Адампільське Кооп ТРП</t>
  </si>
  <si>
    <t>Основной договор 1898 от 21.01.2009 0:00:00</t>
  </si>
  <si>
    <t>(КООП) Адампільське КТРП, кафе"Зустріч"</t>
  </si>
  <si>
    <t>р-н Старосинявский Район, с.Адамполь, ул.Красноармейская, д.1 (з правої сторони біля Шанса)</t>
  </si>
  <si>
    <t>ХМ-002528</t>
  </si>
  <si>
    <t>(КООП) Адампільське КТРП, корчма</t>
  </si>
  <si>
    <t>р-н Старосинявский Район, с.Паплинцы, ул.Ленина, д.4</t>
  </si>
  <si>
    <t>Адампільське КТРП, корчма</t>
  </si>
  <si>
    <t>(КООП) Адампільське КТРП, маг. "Продукти"</t>
  </si>
  <si>
    <t>р-н Старосинявский Район, с.Перекора, ул.Набережная, д.1 (з лівої сторони біля зупинки)</t>
  </si>
  <si>
    <t>ХМ-002522</t>
  </si>
  <si>
    <t>р-н Старосинявский Район, с.Мшанец (0)</t>
  </si>
  <si>
    <t>ХМ-002523</t>
  </si>
  <si>
    <t>(КООП) Адампільське КТРП, маг."Маркет"</t>
  </si>
  <si>
    <t>р-н Старосинявский Район, с.Адамполь, ул.Центральная, д.1</t>
  </si>
  <si>
    <t>Адампільське КТРП, маг."Маркет"</t>
  </si>
  <si>
    <t>(КООП) Адампільське КТРП, маг."Продукти"</t>
  </si>
  <si>
    <t>р-н Старосинявский Район, с.Цимбаловка, ул.Мира, д.1</t>
  </si>
  <si>
    <t>р-н Староконстантиновский Район, с.Залесье, ул.Советская, д.7 (напроти сільскої ради)</t>
  </si>
  <si>
    <t>р-н Старосинявский Район, с.Пышки, ул.Победы, д.22 (в центрі з правої сторони)</t>
  </si>
  <si>
    <t>р-н Старосинявский Район, с.Ожаровка, ул.Центральная, д.1 (в центрі)</t>
  </si>
  <si>
    <t>ХМ-005578</t>
  </si>
  <si>
    <t>Адамчук Г.Т. ПП, маг. "Галінка"</t>
  </si>
  <si>
    <t>р-н Деражнянский Район, с.Красноселка, ул.Центральная, д.24 Б</t>
  </si>
  <si>
    <t>Адамчук Галина Трохимівна</t>
  </si>
  <si>
    <t>Основной договор 3071 от 22.02.2009 0:00:00</t>
  </si>
  <si>
    <t>ХМ-001496</t>
  </si>
  <si>
    <t>Адамчук І.М. ПП, к-к</t>
  </si>
  <si>
    <t>г.Староконстантинов, ул.Острожского, д.4 (р-к "Престиж")</t>
  </si>
  <si>
    <t>ХМ-001495</t>
  </si>
  <si>
    <t>Адамчук І.М. ПП, маг."Галинка"</t>
  </si>
  <si>
    <t>г.Староконстантинов, бул.Князя Острожского, д.4 (ринок Престиж)</t>
  </si>
  <si>
    <t>р-н Деражнянский Район, с.Красноселка (0)</t>
  </si>
  <si>
    <t>(НКЗ) Адоніс-2000 ТОВ, пекарня</t>
  </si>
  <si>
    <t>г.Каменец-Подольский, ул.Васильева, д.1 (пекарня)</t>
  </si>
  <si>
    <t>р-н Дунаевецкий Район, с.Минькивци, ул.Котовского, д.18</t>
  </si>
  <si>
    <t>Акімова Лариса Вікторівна</t>
  </si>
  <si>
    <t>Основной договор 1313.1 от 24.03.2010 0:00:00</t>
  </si>
  <si>
    <t>ХМ-005612</t>
  </si>
  <si>
    <t>Александров В.А. ПП, маг. "Ровесник"</t>
  </si>
  <si>
    <t>р-н Полонский Район, пгт.Понинка, ул.Горького, д.2</t>
  </si>
  <si>
    <t>Александров Валерій Аркадійович</t>
  </si>
  <si>
    <t>Основной договор 3095 от 22.05.2009 0:00:00</t>
  </si>
  <si>
    <t>ХМ-006091</t>
  </si>
  <si>
    <t>Альошин О.Г. ПП, к-к "Вкусняшка"</t>
  </si>
  <si>
    <t>г.Хмельницкий, ул.Гарнизонная, д.1</t>
  </si>
  <si>
    <t>ХМ-000905</t>
  </si>
  <si>
    <t>Альошин О.Г. ПП, маг. "Фараон 2"</t>
  </si>
  <si>
    <t>г.Хмельницкий, ул.Подольская, д.10</t>
  </si>
  <si>
    <t>ХМ-002925</t>
  </si>
  <si>
    <t>Альфа-Нафта ТОВ НК.маг "№21" на АЗС</t>
  </si>
  <si>
    <t>Шепетівка, вул. Тургенева, б. 2,</t>
  </si>
  <si>
    <t>ХМ-005412</t>
  </si>
  <si>
    <t>Альянс Холдинг ТзОВ, "R 6002"</t>
  </si>
  <si>
    <t>р-н Хмельницкий Район, с.Копыстин (заправка)</t>
  </si>
  <si>
    <t>ТОВ "Альянс Холдинг"</t>
  </si>
  <si>
    <t>Основной договор 2995 от 01.01.2014</t>
  </si>
  <si>
    <t>ХМ-005411</t>
  </si>
  <si>
    <t>Альянс Холдинг ТзОВ, "R 6003"</t>
  </si>
  <si>
    <t>р-н Летичевский Район, с.Голосков (по трасі)</t>
  </si>
  <si>
    <t>ХМ-005410</t>
  </si>
  <si>
    <t>Альянс Холдинг ТзОВ, "R 6006"</t>
  </si>
  <si>
    <t>р-н Ярмолинецкий Район, с.Скаржинцы (траса Хмельницький - Кам'янець)</t>
  </si>
  <si>
    <t>ХМ-005409</t>
  </si>
  <si>
    <t>Альянс Холдинг ТзОВ, "R 6007"</t>
  </si>
  <si>
    <t>р-н Летичевский Район, с.Требуховцы (по трасі)</t>
  </si>
  <si>
    <t>ХМ-005408</t>
  </si>
  <si>
    <t>Альянс Холдинг ТзОВ, "R 6012"</t>
  </si>
  <si>
    <t>г.Хмельницкий, шоссе Львовское, д.36</t>
  </si>
  <si>
    <t>ХМ-005407</t>
  </si>
  <si>
    <t>Альянс Холдинг ТзОВ, "R 6013"</t>
  </si>
  <si>
    <t>ХМ-005406</t>
  </si>
  <si>
    <t>Альянс Холдинг ТзОВ, "R 6014"</t>
  </si>
  <si>
    <t>г.Хмельницкий, ул.Красовского, д.37</t>
  </si>
  <si>
    <t>р-н Красиловский Район, с.Баглайки (на красилівському перехресті)</t>
  </si>
  <si>
    <t>ХМ-005404</t>
  </si>
  <si>
    <t>Альянс-Холдинг ТОВ АЗС "R 6115"</t>
  </si>
  <si>
    <t>г.Каменец-Подольский, ул.Привокзальная, д.30</t>
  </si>
  <si>
    <t>ХМ-005402</t>
  </si>
  <si>
    <t>Альянс-Холдинг ТОВ АЗС "R 6116"</t>
  </si>
  <si>
    <t>р-н Каменец-Подольский Район, с.Довжок, ул.Унявко, д.113</t>
  </si>
  <si>
    <t>ХМ-005584</t>
  </si>
  <si>
    <t>Ангельська С.Л. ПП, маг. в конторі</t>
  </si>
  <si>
    <t>р-н Каменец-Подольский Район, с.Деревянное, ул.Ленина (0)</t>
  </si>
  <si>
    <t>Ангельська Світлана Леонідівна</t>
  </si>
  <si>
    <t>Основной договор 1108.1 от 01.04.2009 0:00:00</t>
  </si>
  <si>
    <t>ХМ-001609</t>
  </si>
  <si>
    <t>Андріїшин О.М. ПП, к-к №1015</t>
  </si>
  <si>
    <t>г.Хмельницкий, ул.Камьянецкая, д.124</t>
  </si>
  <si>
    <t>Андріїшин Олександр Максимович</t>
  </si>
  <si>
    <t>Основной договор 4115 от 21.07.2011</t>
  </si>
  <si>
    <t>ХМ-002486</t>
  </si>
  <si>
    <t>Андрійчук О.А. ПП, маг. "Продукти"</t>
  </si>
  <si>
    <t>р-н Изяславский Район, г.Изяслав, ул.Октябрьская, д.98/3</t>
  </si>
  <si>
    <t>Андрійчук Олена Андріївна</t>
  </si>
  <si>
    <t>Основной договор 1810 от 27.07.2009 0:00:00</t>
  </si>
  <si>
    <t>ХМ-000936</t>
  </si>
  <si>
    <t>Андрощук А.А. ПП, маг. "Нікон"</t>
  </si>
  <si>
    <t>г.Староконстантинов, пер.Орджоникидзе, д.67</t>
  </si>
  <si>
    <t>ХМ-000937</t>
  </si>
  <si>
    <t>Андрощук А.А. ПП, маг."Оленка"</t>
  </si>
  <si>
    <t>ХМ-006334</t>
  </si>
  <si>
    <t>Андрощук В.Д. ПП, маг. "Корона"</t>
  </si>
  <si>
    <t>г.Староконстантинов, д.14 (алея Хохтов)</t>
  </si>
  <si>
    <t>Андрощук Віктор Дмитрович</t>
  </si>
  <si>
    <t>Основной договор 3540 от 11.12.2009 0:00:00</t>
  </si>
  <si>
    <t>ХМ-002104</t>
  </si>
  <si>
    <t>Андрощук В.П. ПП, маг. "Продукти"</t>
  </si>
  <si>
    <t>р-н Изяславский Район, с.Телижинци, д.3 (біля церкви)</t>
  </si>
  <si>
    <t>Андрощук Валентина Петрівна</t>
  </si>
  <si>
    <t>Основной договор 1490 от 18.06.2009 0:00:00</t>
  </si>
  <si>
    <t>ХМ-002102</t>
  </si>
  <si>
    <t>р-н Изяславский Район, с.Телижинци, ул.Октябрьская, д.3</t>
  </si>
  <si>
    <t>ХМ-000458</t>
  </si>
  <si>
    <t>Андрушко А.І. ПП, маг. "Дарунок"</t>
  </si>
  <si>
    <t>р-н Полонский Район, г.Полонное, ул.Привокзальная, д.32</t>
  </si>
  <si>
    <t>Андрушко Андрій Іванович</t>
  </si>
  <si>
    <t>Основной договор 320 от 14.02.2013</t>
  </si>
  <si>
    <t>Андрушко А.І. ПП, маг. "Настуня"</t>
  </si>
  <si>
    <t>ХМ-001373</t>
  </si>
  <si>
    <t>Андрушко М.С. ПП, маг. "Каштан №1"</t>
  </si>
  <si>
    <t>р-н Полонский Район, г.Полонное, пер.Украинки Леси, д.169</t>
  </si>
  <si>
    <t>Андрушко Михайло Савович</t>
  </si>
  <si>
    <t>Основной договор 955 от 09.02.2009 0:00:00</t>
  </si>
  <si>
    <t>ХМ-001374</t>
  </si>
  <si>
    <t>Андрушко М.С. ПП, маг. "Каштан №2"</t>
  </si>
  <si>
    <t>р-н Полонский Район, г.Полонное, ул.Петровского, д.4</t>
  </si>
  <si>
    <t>ХМ-001372</t>
  </si>
  <si>
    <t>Андрушко М.С. ПП, маг. "Каштан №3"</t>
  </si>
  <si>
    <t>р-н Полонский Район, пгт.Понинка, ул.Победы, д.55</t>
  </si>
  <si>
    <t>ХМ-002084</t>
  </si>
  <si>
    <t>Анісімов С.П. ПП,"Торговий Центр"</t>
  </si>
  <si>
    <t>Анісімов Сергій Петрович</t>
  </si>
  <si>
    <t>Основной договор 1474 от 15.05.2009 0:00:00</t>
  </si>
  <si>
    <t>ХМ-001823</t>
  </si>
  <si>
    <t>Антонінське ПАТ, кафе"Садочок"</t>
  </si>
  <si>
    <t>р-н Красиловский Район, пгт.Антонины, ул.Димитрова, д.25</t>
  </si>
  <si>
    <t>(КООП) Антонінське ССТ</t>
  </si>
  <si>
    <t>Основной договор 1001 от 20.01.2009 0:00:00</t>
  </si>
  <si>
    <t>р-н Ярмолинецкий Район, с.Стреховцы, ул.Сугерова, д.339</t>
  </si>
  <si>
    <t>Приватна Фірма "Антонія"</t>
  </si>
  <si>
    <t>Основной договор 740.1 от 02.01.2009 0:00:00</t>
  </si>
  <si>
    <t>ХМ-001791</t>
  </si>
  <si>
    <t>Антонюк В.Р. ПП, маг."Оксана"</t>
  </si>
  <si>
    <t>р-н Красиловский Район, пгт.Антонины, пер.Шевченко, д.33</t>
  </si>
  <si>
    <t>Антонюк Валентина Ростиславівна</t>
  </si>
  <si>
    <t>Основной договор 1243 от 05.01.2009 0:00:00</t>
  </si>
  <si>
    <t>р-н Дунаевецкий Район, с.Ставыще, ул.Мира, д.1</t>
  </si>
  <si>
    <t>Федорова Оксана Сергіївна</t>
  </si>
  <si>
    <t>Основной договор 1778.1 от 10.04.2013</t>
  </si>
  <si>
    <t>ХМ-004796</t>
  </si>
  <si>
    <t>Антощенко А.Є. ПП, маг. "Онікс"</t>
  </si>
  <si>
    <t>г.Нетишин, пер.Мира, д.10</t>
  </si>
  <si>
    <t>Антощенко Антоніна Євгеніївна</t>
  </si>
  <si>
    <t>Основной договор 2770 от 24.04.2009 0:00:00</t>
  </si>
  <si>
    <t>ХМ-006612</t>
  </si>
  <si>
    <t>Ануфрієва І.Б. ПП, маг. "Привокзальний"</t>
  </si>
  <si>
    <t>ХМ-005722</t>
  </si>
  <si>
    <t>Арго-Р ТзОВ, маг. "Наш край"</t>
  </si>
  <si>
    <t>г.Славута, пл.Шевченко, д.7 (біля автовокзалу)</t>
  </si>
  <si>
    <t>ТзОВ "Арго-Р"</t>
  </si>
  <si>
    <t>Основной договор 3142 от 16.02.2015</t>
  </si>
  <si>
    <t>г.Каменец-Подольский, просп Грушевского, д.64</t>
  </si>
  <si>
    <t>ТзОВ"Магазин №34"Аріадна"</t>
  </si>
  <si>
    <t>Основной договор 1576.1 от 01.08.2011</t>
  </si>
  <si>
    <t>ХМ-005149</t>
  </si>
  <si>
    <t>Аріон О.О. ПП, маг. "Яна"</t>
  </si>
  <si>
    <t>г.Хмельницкий, шоссе Винницкое, д.12</t>
  </si>
  <si>
    <t>Аріон Олена Олександрівна</t>
  </si>
  <si>
    <t>Основной договор 2893 от 03.06.2010 0:00:00</t>
  </si>
  <si>
    <t>ХМ-004260</t>
  </si>
  <si>
    <t>АрісЗахід ТОВ, гуртовня</t>
  </si>
  <si>
    <t>р-н Изяславский Район, г.Изяслав, пер.Шевченко, д.52</t>
  </si>
  <si>
    <t>Вальчук В.М. ПП, гуртовня</t>
  </si>
  <si>
    <t>ХМ-001733</t>
  </si>
  <si>
    <t>Астра ПП, маг. "Астра"</t>
  </si>
  <si>
    <t>ПП "Астра"</t>
  </si>
  <si>
    <t>Основной договор 1194 от 11.10.2012</t>
  </si>
  <si>
    <t>ХМ-001734</t>
  </si>
  <si>
    <t>г.Шепетовка, ул.Котика Вали, д.170</t>
  </si>
  <si>
    <t>ХМ-006048</t>
  </si>
  <si>
    <t>Заруцька І.А. ПП, маг. "Щедрик 1"</t>
  </si>
  <si>
    <t>Заруцька Ірина Анатоліївна</t>
  </si>
  <si>
    <t>Основной договор 3616 от 01.06.2012</t>
  </si>
  <si>
    <t>Заруцька І.А. ПП, маг. "Хлібосол - Щедрик 1"</t>
  </si>
  <si>
    <t>р-н Дунаевецкий Район, пгт.Дунаевцы, ул.Шевченко, д.5</t>
  </si>
  <si>
    <t>Атаманчук Юлія Іванівна</t>
  </si>
  <si>
    <t>Основной договор 357.1 от 02.01.2009 0:00:00</t>
  </si>
  <si>
    <t>Атаманчук Ю.І.ПП, маг. "Ліана №2"</t>
  </si>
  <si>
    <t>р-н Дунаевецкий Район, пгт.Дунаевцы, ул.Горького, д.7</t>
  </si>
  <si>
    <t>Атаманчук Ю.І. ПП, маг. "Ліана"</t>
  </si>
  <si>
    <t>ХМ-004512</t>
  </si>
  <si>
    <t>Атланов В.Л. ПП, маг. "Олімп"</t>
  </si>
  <si>
    <t>г.Староконстантинов, пер.Мира, д.1/8</t>
  </si>
  <si>
    <t>Атланов Віктор Леонідович</t>
  </si>
  <si>
    <t>Основной договор 2627 от 20.04.2009 0:00:00</t>
  </si>
  <si>
    <t>ХМ-004633</t>
  </si>
  <si>
    <t>Ацегейда В.А. ПП, к-к №12</t>
  </si>
  <si>
    <t>ХМ-001783</t>
  </si>
  <si>
    <t>Бабенко М.В. ПП, маг. "Кошик"</t>
  </si>
  <si>
    <t>г.Славута, ул.Кузовкова, д.24</t>
  </si>
  <si>
    <t>ХМ-005156</t>
  </si>
  <si>
    <t>Бабик ПП, маг. "Хатка"</t>
  </si>
  <si>
    <t>Бабик Микола Володимирович</t>
  </si>
  <si>
    <t>Основной договор 1003.1 от 25.08.2014</t>
  </si>
  <si>
    <t>Бабик М.В. ПП, маг. "Хатка"</t>
  </si>
  <si>
    <t>р-н Красиловский Район, г.Красилов, ул.Шевченко, д.64</t>
  </si>
  <si>
    <t>Бабич Микола Іванович</t>
  </si>
  <si>
    <t>Основной договор 762 от 20.01.2009 0:00:00</t>
  </si>
  <si>
    <t>ХМ-001064</t>
  </si>
  <si>
    <t>р-н Красиловский Район, г.Красилов, пер.Шевченко, д.50</t>
  </si>
  <si>
    <t>ХМ-006712</t>
  </si>
  <si>
    <t>Бабій М.П. ПП, маг. "Продукти"</t>
  </si>
  <si>
    <t>г.Хмельницкий, ул.Камьянецкая (остановка Маслозавод)</t>
  </si>
  <si>
    <t>Бабій Марія Петрівна</t>
  </si>
  <si>
    <t>Основной договор 3735 от 14.06.2010 0:00:00</t>
  </si>
  <si>
    <t>ХМ-006581</t>
  </si>
  <si>
    <t>Бабій Н.С. ПП, маг. "Спокуса"</t>
  </si>
  <si>
    <t>р-н Волочисский Район, с.Бокиевка, ул.Октябрьская, д.2а</t>
  </si>
  <si>
    <t>Бабій Наталія Сергіївна</t>
  </si>
  <si>
    <t>Основной договор 3658 от 07.04.2010 0:00:00</t>
  </si>
  <si>
    <t>Бабій Оксана Петрівна</t>
  </si>
  <si>
    <t>Основной договор 309.1 от 12.02.2015</t>
  </si>
  <si>
    <t>р-н Каменец-Подольский Район, с.Нефедовцы, ул.Мира, д.3</t>
  </si>
  <si>
    <t>Бабін Віктор Анатолійович</t>
  </si>
  <si>
    <t>Основной договор 335.1 от 02.01.2009 0:00:00</t>
  </si>
  <si>
    <t>ХМ-001663</t>
  </si>
  <si>
    <t>(НКЗ) Базис "КРБП Базис"</t>
  </si>
  <si>
    <t>р-н Городокский Район, г.Городок, ул.Горького, д.2</t>
  </si>
  <si>
    <t>Базис "КРБП Базис"</t>
  </si>
  <si>
    <t>р-н Каменец-Подольский Район, с.Кадиевцы, ул.Грушевского, д.25 а</t>
  </si>
  <si>
    <t>Балан Тетяна Володимирівна</t>
  </si>
  <si>
    <t>Основной договор 427.1 от 02.01.2009 0:00:00</t>
  </si>
  <si>
    <t>ХМ-006716</t>
  </si>
  <si>
    <t>Балацька Ж.П. ПП, к-к</t>
  </si>
  <si>
    <t>ХМ-001052</t>
  </si>
  <si>
    <t>Баличева М.Б. ПП, маг. "Колосок"</t>
  </si>
  <si>
    <t>г.Шепетовка, ул.Мира, д.30</t>
  </si>
  <si>
    <t>Баличева Майя Борисівна</t>
  </si>
  <si>
    <t>Основной договор 753 от 13.04.2009 0:00:00</t>
  </si>
  <si>
    <t>р-н Белогорский Район, пгт.Белогорье, ул.Щорса, д.2а (приватний сектор)</t>
  </si>
  <si>
    <t>Баліцька Любов Василівна</t>
  </si>
  <si>
    <t>Основной договор 1933 от 19.08.2015</t>
  </si>
  <si>
    <t>Баліцька Л.В. ПП, маг. "Продукти"</t>
  </si>
  <si>
    <t>г.Хмельницкий, ул.Северная, д.2а</t>
  </si>
  <si>
    <t>г.Хмельницкий, ул.Хотовицкого, д.1</t>
  </si>
  <si>
    <t>ХМ-006600</t>
  </si>
  <si>
    <t>Барабаш-Хассон О.О. ПП, к-к №240</t>
  </si>
  <si>
    <t>г.Хмельницкий, ул.Камьянецкая, д.112</t>
  </si>
  <si>
    <t>Барабаш-Хассон Оксана Олександрівна</t>
  </si>
  <si>
    <t>Основной договор 3670 от 20.04.2010 0:00:00</t>
  </si>
  <si>
    <t>ХМ-006125</t>
  </si>
  <si>
    <t>Барановська Л.А. ПП, маг. "Дольче-Віта"</t>
  </si>
  <si>
    <t>г.Шепетовка, ул.Шешукова, д.8в</t>
  </si>
  <si>
    <t>р-н Дунаевецкий Район, с.Анновка, ул.Набережная, д.11</t>
  </si>
  <si>
    <t>ХМ-004216</t>
  </si>
  <si>
    <t>Баранюк С.М. ПП, маг. "Продукти"</t>
  </si>
  <si>
    <t>р-н Хмельницкий Район, с.Шпычинцы, ул.Островского Николая, д.1 (біля зупинки)</t>
  </si>
  <si>
    <t>Баранюк Сергій Михайлович</t>
  </si>
  <si>
    <t>Основной договор 2483 от 23.04.2009 0:00:00</t>
  </si>
  <si>
    <t>ХМ-006454</t>
  </si>
  <si>
    <t>Басій К.О. ПП, маг. "У Катерини"</t>
  </si>
  <si>
    <t>р-н Волочисский Район, пгт.Войтовцы, ул.Советская, д.5</t>
  </si>
  <si>
    <t>Басій Катерина Олексіївна</t>
  </si>
  <si>
    <t>Основной договор 3580 от 27.01.2010 0:00:00</t>
  </si>
  <si>
    <t>ХМ-005496</t>
  </si>
  <si>
    <t>Басюк Б.Ю. ПП., Павільйон №1</t>
  </si>
  <si>
    <t>Басюк Богдан Юрійович</t>
  </si>
  <si>
    <t>Основной договор 3013 от 18.05.2009 0:00:00</t>
  </si>
  <si>
    <t>Басюк Б.Ю. ПП., к-к №12</t>
  </si>
  <si>
    <t>ХМ-001381</t>
  </si>
  <si>
    <t>Батаріна О.В. ПП, ТСЦ "Дует"</t>
  </si>
  <si>
    <t>р-н Волочисский Район, пгт.Войтовцы, ул.Мира, д.3/8</t>
  </si>
  <si>
    <t>Батаріна Олена Василівна</t>
  </si>
  <si>
    <t>Основной договор 961 от 25.05.2009 0:00:00</t>
  </si>
  <si>
    <t>ХМ-001033</t>
  </si>
  <si>
    <t>Бауріна М.М. ПП, склад</t>
  </si>
  <si>
    <t>г.Хмельницкий, ул.3-я Новая, д.70</t>
  </si>
  <si>
    <t>Бауріна Марія Михайлівна</t>
  </si>
  <si>
    <t>Основной договор 739 от 30.06.2009 0:00:00</t>
  </si>
  <si>
    <t>ХМ-005711</t>
  </si>
  <si>
    <t>Бахурінська Н.В. ПП, ТЦ "Схід-Захід"</t>
  </si>
  <si>
    <t>р-н Полонский Район, г.Полонное, пер.Украинки Леси, д.1</t>
  </si>
  <si>
    <t>Бачеріков Ю.Г. ПП, гуртовня</t>
  </si>
  <si>
    <t>ХМ-003756</t>
  </si>
  <si>
    <t>ХМ-001538</t>
  </si>
  <si>
    <t>Бачинський А.Б. ПП, маг. "Таверна"</t>
  </si>
  <si>
    <t>р-н Деражнянский Район, с.Шпычынци, ул.Подольская, д.30</t>
  </si>
  <si>
    <t>Бачинський Анатолій Броніславович</t>
  </si>
  <si>
    <t>Основной договор 1086 от 12.05.2009 0:00:00</t>
  </si>
  <si>
    <t>ХМ-002036</t>
  </si>
  <si>
    <t>Бащук Л.С.ПП,маг "Супер-Ціна"</t>
  </si>
  <si>
    <t>р-н Белогорский Район, пгт.Белогорье, ул.Шевченко, д.56</t>
  </si>
  <si>
    <t>ХМ-001754</t>
  </si>
  <si>
    <t>Поліщук Р.В. ПП, маг. "Люкс"</t>
  </si>
  <si>
    <t>г.Староконстантинов, ул.Острожского, д.33</t>
  </si>
  <si>
    <t>ХМ-006529</t>
  </si>
  <si>
    <t>Безкоровайна Н.П. ПП, маг. "Продукти"</t>
  </si>
  <si>
    <t>р-н Волочисский Район, с.Завалийки, ул.Молодежная, д.36</t>
  </si>
  <si>
    <t>Безкоровайна Неля Петрівна</t>
  </si>
  <si>
    <t>Основной договор 3630 от 10.03.2010 0:00:00</t>
  </si>
  <si>
    <t>ХМ-005339</t>
  </si>
  <si>
    <t>Безкоровайна О.К.ПП,маг."Шарм"</t>
  </si>
  <si>
    <t>Шепетівка, вул. Маркса.К, б. 28,  55</t>
  </si>
  <si>
    <t>ХМ-005207</t>
  </si>
  <si>
    <t>Бейбутян А.Г. ПП, к-к</t>
  </si>
  <si>
    <t>г.Хмельницкий, ул.Куприна, оф. (ринок "Дубово")</t>
  </si>
  <si>
    <t>Бейбутян А.Г. ПП, к-к №15</t>
  </si>
  <si>
    <t>г.Хмельницкий, ул.Геологов (ринок "Будтранс")</t>
  </si>
  <si>
    <t>ХМ-001266</t>
  </si>
  <si>
    <t>Белей К.В. ПП, маг. "Вишенька №1"</t>
  </si>
  <si>
    <t>р-н Ярмолинецкий Район, пгт.Ярмолинцы, пер.Чапаева, д.44</t>
  </si>
  <si>
    <t>Белей Катерина Василівна</t>
  </si>
  <si>
    <t>Основной договор 4956 от 08.11.2013</t>
  </si>
  <si>
    <t>Белей І.Д. ПП, маг. "Вишенька №1"</t>
  </si>
  <si>
    <t>ХМ-001265</t>
  </si>
  <si>
    <t>Белей К.В. ПП, маг. "Вишенька №2"</t>
  </si>
  <si>
    <t>Белей І.Д. ПП, маг. "Вишенька №2"</t>
  </si>
  <si>
    <t>ХМ-001264</t>
  </si>
  <si>
    <t>Белей І.Д.ПП, маг "Петропавлівський"</t>
  </si>
  <si>
    <t>р-н Ярмолинецкий Район, пгт.Ярмолинцы, ул.Хмельницкая, д.3</t>
  </si>
  <si>
    <t>Данилюк Алла Володимирівна</t>
  </si>
  <si>
    <t>Основной договор 4541 от 23.06.2012</t>
  </si>
  <si>
    <t>Данилюк А.В. ПП, маг. "Петропавлівський"</t>
  </si>
  <si>
    <t>ХМ-001263</t>
  </si>
  <si>
    <t>Белей І.Д.ПП,маг "Вишенька"</t>
  </si>
  <si>
    <t>р-н Виньковецкий Район, пгт.Виньковцы, ул.Соборной Украины, д.17</t>
  </si>
  <si>
    <t>Белей Іван Дмитрович</t>
  </si>
  <si>
    <t>Основной договор 887 от 19.01.2009 0:00:00</t>
  </si>
  <si>
    <t>ХМ-004719</t>
  </si>
  <si>
    <t>Белицька Н.А. ПП, маг. "Анеля"</t>
  </si>
  <si>
    <t>г.Хмельницкий, ул.Камьянецкая (остановка Детс. больница)</t>
  </si>
  <si>
    <t>Белицька Неля Анатоліївна</t>
  </si>
  <si>
    <t>Основной договор 2734 от 23.02.2010 0:00:00</t>
  </si>
  <si>
    <t>Белінська Людмила Михайлівна</t>
  </si>
  <si>
    <t>Основной договор 410.1 от 25.10.2010 р.</t>
  </si>
  <si>
    <t>ХМ-001693</t>
  </si>
  <si>
    <t>Бенещук Г.А. ПП, маг. "Транзіт №2"</t>
  </si>
  <si>
    <t>р-н Шепетовский Район, с.Судилков, ул.Молодежная, д.37а</t>
  </si>
  <si>
    <t>ХМ-002497</t>
  </si>
  <si>
    <t>Берба К.П. ПП, маг. "Артур"</t>
  </si>
  <si>
    <t>р-н Ярмолинецкий Район, с.Солобковцы, ул.Грушевского, д.11</t>
  </si>
  <si>
    <t>ХМ-004944</t>
  </si>
  <si>
    <t>Бердула Л.М. ПП, Бар "Райський куток"</t>
  </si>
  <si>
    <t>р-н Ярмолинецкий Район, пгт.Ярмолинцы, д.10 (окружная)</t>
  </si>
  <si>
    <t>ХМ-004596</t>
  </si>
  <si>
    <t>Береженна Л.Г. ПП,  маг. "Любава"</t>
  </si>
  <si>
    <t>р-н Староконстантиновский Район, с.Коржовка, ул.Шевченко, д.53</t>
  </si>
  <si>
    <t>ХМ-006481</t>
  </si>
  <si>
    <t>Бережний І.І. ПП, гуртовня</t>
  </si>
  <si>
    <t>Нетішин, вул. Промислова, б. 1/31,</t>
  </si>
  <si>
    <t>ХМ-002073</t>
  </si>
  <si>
    <t>(КООП) Берездівське ТВП, кафе "Колос"</t>
  </si>
  <si>
    <t>р-н Славутский Район, с.Берездов, ул.Ленина, д.2</t>
  </si>
  <si>
    <t>Берездівське ТВП</t>
  </si>
  <si>
    <t>Основной договор 1465 от 10.02.2009 0:00:00</t>
  </si>
  <si>
    <t>Берездівське ТВП, кафе "Колос"</t>
  </si>
  <si>
    <t>ХМ-002072</t>
  </si>
  <si>
    <t>Берездівське ТВП, маг."Продтовари"Маркет"</t>
  </si>
  <si>
    <t>ХМ-002071</t>
  </si>
  <si>
    <t>(КООП) Берездівське ТВП, ТПП</t>
  </si>
  <si>
    <t>р-н Славутский Район, с.Беседки, ул.Шевченко, д.32</t>
  </si>
  <si>
    <t>Берездівське ТВП, ТПП</t>
  </si>
  <si>
    <t>ХМ-002169</t>
  </si>
  <si>
    <t>Березенець Е.В. ПП, кафе "Валентин"</t>
  </si>
  <si>
    <t>р-н Хмельницкий Район, с.Червоная Зирка (по трасі, біля заправки Укрнафта)</t>
  </si>
  <si>
    <t>ХМ-002292</t>
  </si>
  <si>
    <t>Березюк Н.П. ПП, маг. "Наталі"</t>
  </si>
  <si>
    <t>р-н Виньковецкий Район, с.Осламов, ул.Центральная (біля школи)</t>
  </si>
  <si>
    <t>Березюк Наталя Петрівна</t>
  </si>
  <si>
    <t>Основной договор 1639 от 11.05.2010 0:00:00</t>
  </si>
  <si>
    <t>Берекец Алла Василівна</t>
  </si>
  <si>
    <t>Основной договор 100.1 от 02.01.2009 0:00:00</t>
  </si>
  <si>
    <t>Беринда Марія Василівна</t>
  </si>
  <si>
    <t>Основной договор 3600 от 15.02.2010 0:00:00</t>
  </si>
  <si>
    <t>ХМ-006630</t>
  </si>
  <si>
    <t>Берлінська С.Д. ПП, лоток</t>
  </si>
  <si>
    <t>ХМ-001343</t>
  </si>
  <si>
    <t>Бернада В.М. ПП, маг. "Альф"</t>
  </si>
  <si>
    <t>р-н Ярмолинецкий Район, с.Соколовка, пер.Шевченко, д.25</t>
  </si>
  <si>
    <t>Бернада Володимир Михайлович</t>
  </si>
  <si>
    <t>Основной договор 935 от 01.09.2011</t>
  </si>
  <si>
    <t>ХМ-001344</t>
  </si>
  <si>
    <t>Бернада В.М. ПП, маг. "Продукти"</t>
  </si>
  <si>
    <t>р-н Ярмолинецкий Район, пгт.Ярмолинцы, ул.Школьная, д.17</t>
  </si>
  <si>
    <t>ХМ-005908</t>
  </si>
  <si>
    <t>Бернадський І.І. ПП, маг. "Софія"</t>
  </si>
  <si>
    <t>р-н Полонский Район, с.Онацковцы, ул.Шевченко, д.31</t>
  </si>
  <si>
    <t>Бернадський Іван Іванович</t>
  </si>
  <si>
    <t>Основной договор 3257 от 05.06.2009 0:00:00</t>
  </si>
  <si>
    <t>ХМ-006582</t>
  </si>
  <si>
    <t>Бершеда О.Л. ПП, лоток</t>
  </si>
  <si>
    <t>г.Славута (Базарна Площа)</t>
  </si>
  <si>
    <t>Бершеда Оксана Леонідівна</t>
  </si>
  <si>
    <t>Основной договор 3659 от 08.04.2010 0:00:00</t>
  </si>
  <si>
    <t>ХМ-005247</t>
  </si>
  <si>
    <t>Беспалько О.С. ПП, маг. "Продукти"</t>
  </si>
  <si>
    <t>р-н Летичевский Район, пгт.Летичев, ул.Франко Ивана, д.35/2</t>
  </si>
  <si>
    <t>ХМ-001411</t>
  </si>
  <si>
    <t>Гаєвська Л.В. ПП, маг. "Свіжий хліб"</t>
  </si>
  <si>
    <t>г.Славута, ул.Мира, д.89</t>
  </si>
  <si>
    <t>Гаєвська Любов Вікторівна</t>
  </si>
  <si>
    <t>Основной договор 3977 от 23.02.2011</t>
  </si>
  <si>
    <t>Бетеніна Н.А. ПП, маг. "Свіжий хліб"</t>
  </si>
  <si>
    <t>ХМ-004663</t>
  </si>
  <si>
    <t>Пасатюк І.В. ПП, к-к №728</t>
  </si>
  <si>
    <t>г.Хмельницкий, пер.Шевченко, д.99</t>
  </si>
  <si>
    <t>Пасатюк Ірина Вікторівна</t>
  </si>
  <si>
    <t>Основной договор 2714 от 16.08.2012</t>
  </si>
  <si>
    <t>ХМ-004664</t>
  </si>
  <si>
    <t>Пасатюк І.В. ПП, маг. "Хвилинка"</t>
  </si>
  <si>
    <t>ХМ-006646</t>
  </si>
  <si>
    <t>Бех Л.А. ПП, буфет "Солдат"</t>
  </si>
  <si>
    <t>г.Каменец-Подольский, ул.Гагарина, д.56</t>
  </si>
  <si>
    <t>Бех Любов Анатоліївна</t>
  </si>
  <si>
    <t>Основной договор 1344.1 от 21.02.2011</t>
  </si>
  <si>
    <t>ХМ-000556</t>
  </si>
  <si>
    <t>Бєлік Н.А. ПП, к-к №32</t>
  </si>
  <si>
    <t>Бєлік Ніна Анатоліївна</t>
  </si>
  <si>
    <t>Основной договор 381 от 01.01.2009 0:00:00</t>
  </si>
  <si>
    <t>ХМ-005620</t>
  </si>
  <si>
    <t>Бикова Л.М. ПП, БОС 5</t>
  </si>
  <si>
    <t>р-н Изяславский Район, г.Изяслав, пер.Шевченко, д.1</t>
  </si>
  <si>
    <t>Биндю Іван Іванович</t>
  </si>
  <si>
    <t>Основной договор 1048.1 от 01.04.2009 0:00:00</t>
  </si>
  <si>
    <t>ХМ-006263</t>
  </si>
  <si>
    <t>Бистрицька Л.Д. ПП, кафе "Уют"</t>
  </si>
  <si>
    <t>р-н Красиловский Район, с.Пашутинцы (на трасі)</t>
  </si>
  <si>
    <t>ХМ-004693</t>
  </si>
  <si>
    <t>Биченко В.М. ПП, маг."Корона"</t>
  </si>
  <si>
    <t>Биченко Валентина Миколаївна</t>
  </si>
  <si>
    <t>Основной договор 2722 от 26.11.2009 0:00:00</t>
  </si>
  <si>
    <t>ХМ-003874</t>
  </si>
  <si>
    <t>Бичков В.О. ПП, к-к №471</t>
  </si>
  <si>
    <t>г.Хмельницкий, пер.Шевченко, д.3а</t>
  </si>
  <si>
    <t>ХМ-004560</t>
  </si>
  <si>
    <t>Бігдаш Ж.М. ПП, к-к "Ролікс"</t>
  </si>
  <si>
    <t>р-н Полонский Район, г.Полонное, ул.Матросова, д.31а</t>
  </si>
  <si>
    <t>ХМ-002848</t>
  </si>
  <si>
    <t>Бігдаш С.М. ПП, маг. "Левада"</t>
  </si>
  <si>
    <t>р-н Полонский Район, г.Полонное, ул.Артема, д.1</t>
  </si>
  <si>
    <t>Бігдаш Сергій Миколайович</t>
  </si>
  <si>
    <t>Основной договор 1934 от 16.04.2009 0:00:00</t>
  </si>
  <si>
    <t>ХМ-002110</t>
  </si>
  <si>
    <t>Бійчук В.С.ПП,"Зелений кіоск"</t>
  </si>
  <si>
    <t>р-н Белогорский Район, пгт.Ямполь, ул.Молодежная (0)</t>
  </si>
  <si>
    <t>ХМ-002111</t>
  </si>
  <si>
    <t>Бійчук В.С.ПП,маг "Мрія"</t>
  </si>
  <si>
    <t>р-н Белогорский Район, пгт.Дедковцы, ул.Грушевского, д.27</t>
  </si>
  <si>
    <t>Керея Світлана Олександрівна</t>
  </si>
  <si>
    <t>Основной договор 5337 от 26.02.2015</t>
  </si>
  <si>
    <t>Керея С.О. ПП, маг. "Мрія"</t>
  </si>
  <si>
    <t>ХМ-004317</t>
  </si>
  <si>
    <t>Бійчук С.М. ПП, маг. "Продукти"</t>
  </si>
  <si>
    <t>р-н Белогорский Район, пгт.Лепесовка, ул.Железнодорожная, д.2</t>
  </si>
  <si>
    <t>Бійчук Сергій Миколайович</t>
  </si>
  <si>
    <t>Основной договор 2520 от 24.12.2009 0:00:00</t>
  </si>
  <si>
    <t>ХМ-005136</t>
  </si>
  <si>
    <t>Білецька Т.П. ПП, к-к "Хмельницькі солодощі"</t>
  </si>
  <si>
    <t>г.Хмельницкий, ул.Камьянецкая (к-к 124)</t>
  </si>
  <si>
    <t>Білецька Таїсія Петрівна</t>
  </si>
  <si>
    <t>Основной договор 2887 от 04.06.2009 0:00:00</t>
  </si>
  <si>
    <t>ХМ-006669</t>
  </si>
  <si>
    <t>Січкар Н.В. ПП, маг. "Продукти"</t>
  </si>
  <si>
    <t>р-н Полонский Район, с.Прислуч (0)</t>
  </si>
  <si>
    <t>Січкар Надія Володимирівна</t>
  </si>
  <si>
    <t>Основной договор 5066 от 24.03.2014</t>
  </si>
  <si>
    <t>ХМ-002065</t>
  </si>
  <si>
    <t>Білий В.А. ПП, маг. "Союз"</t>
  </si>
  <si>
    <t>р-н Виньковецкий Район, с.Дашковцы, ул.Затонского, д.57 (біля церкви)</t>
  </si>
  <si>
    <t>Білий Віталій Анатолійович</t>
  </si>
  <si>
    <t>Основной договор 1463 от 16.02.2010 0:00:00</t>
  </si>
  <si>
    <t>Білик Анатолій Іванович</t>
  </si>
  <si>
    <t>Основной договор 675.1 от 28.04.2010 0:00:00</t>
  </si>
  <si>
    <t>р-н Новоушицкий Район, с.Шебутинцы (0)</t>
  </si>
  <si>
    <t>Білик Людмила Вікторівна</t>
  </si>
  <si>
    <t>Основной договор 647.1 от 02.01.2009 0:00:00</t>
  </si>
  <si>
    <t>Білик Світлана Володимирівна</t>
  </si>
  <si>
    <t>Основной договор 773.1 от 30.04.2013</t>
  </si>
  <si>
    <t>ХМ-006513</t>
  </si>
  <si>
    <t>Білінська І.В. ПП, маг. "Рукавичка"</t>
  </si>
  <si>
    <t>г.Хмельницкий, пер.Проскуривского Подполья, д.69</t>
  </si>
  <si>
    <t>ХМ-004845</t>
  </si>
  <si>
    <t>(НКЗ) Білогірська філія "Профком"</t>
  </si>
  <si>
    <t>р-н Белогорский Район, пгт.Белогорье, ул.Франко Ивана, д.56</t>
  </si>
  <si>
    <t>Білогірська філія "Профком"</t>
  </si>
  <si>
    <t>ХМ-005998</t>
  </si>
  <si>
    <t>(КООП) Білогірське РайСТ, кафе "Мрія"</t>
  </si>
  <si>
    <t>р-н Белогорский Район, пгт.Белогорье, ул.Шевченко, д.72</t>
  </si>
  <si>
    <t>Білогірське РайСТ, кафе "Мрія"</t>
  </si>
  <si>
    <t>ХМ-004607</t>
  </si>
  <si>
    <t>(КООП) Білогірський кооператор ПП, бар</t>
  </si>
  <si>
    <t>р-н Белогорский Район, с.Семенов, ул.Центральная, д.14</t>
  </si>
  <si>
    <t>Білогірський кооператор ПП, бар</t>
  </si>
  <si>
    <t>ХМ-004608</t>
  </si>
  <si>
    <t>Білогірський кооператор ПП,бар "Чумацький шлях"</t>
  </si>
  <si>
    <t>р-н Белогорский Район, пгт.Белогорье, ул.Железнодорожная, д.65</t>
  </si>
  <si>
    <t>Білогірський кооператор ПП,бар "Чумацькій шлях"</t>
  </si>
  <si>
    <t>ПП "Білогірський кооператор"</t>
  </si>
  <si>
    <t>Основной договор 2681 от 07.08.2007 0:00:00</t>
  </si>
  <si>
    <t>ХМ-010304</t>
  </si>
  <si>
    <t>Хмельницький, вул. Зарічанська, б. 16,</t>
  </si>
  <si>
    <t>г.Хмельницкий, ул.Заречанская, д.16</t>
  </si>
  <si>
    <t>Білоус Н.В. ПП, маг. "Думка"</t>
  </si>
  <si>
    <t>ХМ-005527</t>
  </si>
  <si>
    <t>ХМ-010258</t>
  </si>
  <si>
    <t>Сивак П.В. ПП, маг. Наталі"</t>
  </si>
  <si>
    <t>г.Староконстантинов, ул.Фрунзе, д.1</t>
  </si>
  <si>
    <t>Сивак Павло Васильович</t>
  </si>
  <si>
    <t>Основной договор 5112 от 09.07.2014</t>
  </si>
  <si>
    <t>ХМ-004736</t>
  </si>
  <si>
    <t>Білоус Н.Д. ПП,  маг. "Наталі"</t>
  </si>
  <si>
    <t>ХМ-004737</t>
  </si>
  <si>
    <t>Білоус Н.Д. ПП, маг."Орхідея"</t>
  </si>
  <si>
    <t>г.Староконстантинов, ул.Грушевского, д.18</t>
  </si>
  <si>
    <t>Білоус Ольга Миколаївна</t>
  </si>
  <si>
    <t>Основной договор 1240.1 от 28.09.2009 0:00:00</t>
  </si>
  <si>
    <t>ХМ-006044</t>
  </si>
  <si>
    <t>Білоус С.М. ПП, маг. "Сірьога"</t>
  </si>
  <si>
    <t>г.Славута, ул.Лесная, д.54а</t>
  </si>
  <si>
    <t>ХМ-005884</t>
  </si>
  <si>
    <t>Більовський С.М. ПП, маг. "Любава"</t>
  </si>
  <si>
    <t>р-н Изяславский Район, г.Изяслав, пер.Гагарина, д.1 (р-н Лабази)</t>
  </si>
  <si>
    <t>Більовський Сергій Макарович</t>
  </si>
  <si>
    <t>Основной договор 3239 от 29.05.2009 0:00:00</t>
  </si>
  <si>
    <t>ХМ-006075</t>
  </si>
  <si>
    <t>Білюк І.В. ПП, маг. "Ладушка"</t>
  </si>
  <si>
    <t>Білюк Ірина Василівна</t>
  </si>
  <si>
    <t>Основной договор 3376 от 10.08.2009 0:00:00</t>
  </si>
  <si>
    <t>ХМ-006076</t>
  </si>
  <si>
    <t>Білюк І.В. ПП, маг. "Продукти"</t>
  </si>
  <si>
    <t>г.Хмельницкий, ул.Вишневая, д.135</t>
  </si>
  <si>
    <t>Білюк Олег Вікторович</t>
  </si>
  <si>
    <t>Основной договор 5307 от 12.01.2015</t>
  </si>
  <si>
    <t>Білюк О.В. ПП, маг. "Продукти"</t>
  </si>
  <si>
    <t>ХМ-004779</t>
  </si>
  <si>
    <t>Бірюкова Т.В. ПП, маг. "Продукти"</t>
  </si>
  <si>
    <t>Бірюкова Тетяна Володимирівна</t>
  </si>
  <si>
    <t>Основной договор 903.1 от 02.01.2009 0:00:00</t>
  </si>
  <si>
    <t>ХМ-001036</t>
  </si>
  <si>
    <t>Бірюліна Т.М. ПП, маг. "Келих"</t>
  </si>
  <si>
    <t>г.Хмельницкий, просп Мира, д.52</t>
  </si>
  <si>
    <t>Бірюліна Тетяна Михайлівна</t>
  </si>
  <si>
    <t>Основной договор 744 от 07.12.2009 0:00:00</t>
  </si>
  <si>
    <t>ХМ-006728</t>
  </si>
  <si>
    <t>Благодир О.А. ПП, маг. "Юлія"</t>
  </si>
  <si>
    <t>р-н Старосинявский Район, пгт.Старая Синява, ул.Мира, д.30</t>
  </si>
  <si>
    <t>Благодир Олександр Анатолійович</t>
  </si>
  <si>
    <t>Основной договор 3744 от 24.05.2010 0:00:00</t>
  </si>
  <si>
    <t>ХМ-001227</t>
  </si>
  <si>
    <t>Блажков О.О. ПП, маг."Новинка"</t>
  </si>
  <si>
    <t>ХМ-006259</t>
  </si>
  <si>
    <t>Блажкова Л.І. ПП, маг. "Мрія"</t>
  </si>
  <si>
    <t>р-н Деражнянский Район, г.Деражня, ул.Проскуровская, д.74</t>
  </si>
  <si>
    <t>Блажкова Людмила Іванівна</t>
  </si>
  <si>
    <t>Основной договор 3500 от 23.11.2009 0:00:00</t>
  </si>
  <si>
    <t>ХМ-006257</t>
  </si>
  <si>
    <t>Блажкова Л.І. ПП, маг."Люкс"</t>
  </si>
  <si>
    <t>р-н Деражнянский Район, с.Кальная, ул.Куйбышева, д.6</t>
  </si>
  <si>
    <t>ХМ-006258</t>
  </si>
  <si>
    <t>Блажкова Л.І. ПП, маг."Новинка"</t>
  </si>
  <si>
    <t>р-н Деражнянский Район, г.Деражня, ул.Проскуровская, д.57/2</t>
  </si>
  <si>
    <t>ХМ-004313</t>
  </si>
  <si>
    <t>Близнюк О.А. ПП, маг. "Твінс"</t>
  </si>
  <si>
    <t>р-н Волочисский Район, г.Волочиск, ул.Независимости, д.262</t>
  </si>
  <si>
    <t>Близнюк Ольга Анатоліївна</t>
  </si>
  <si>
    <t>Основной договор 2517 от 19.05.2009 0:00:00</t>
  </si>
  <si>
    <t>ХМ-001376</t>
  </si>
  <si>
    <t>Блонська Л.О. ПП, маг."Веселка"</t>
  </si>
  <si>
    <t>р-н Летичевский Район, пгт.Меджибож, ул.Октябрьская, д.7</t>
  </si>
  <si>
    <t>Блонська Людмила Олексіївна</t>
  </si>
  <si>
    <t>Основной договор 958 от 31.03.2009 0:00:00</t>
  </si>
  <si>
    <t>ХМ-006037</t>
  </si>
  <si>
    <t>Блюсюк В.М. ПП, маг. "Маркет"</t>
  </si>
  <si>
    <t>р-н Теофипольский Район, с.Шибена, ул.Октябрьская, д.8 (напротив стадиона)</t>
  </si>
  <si>
    <t>Блюсюк Віталій Миколайович</t>
  </si>
  <si>
    <t>Основной договор 3349 от 17.07.2009 0:00:00</t>
  </si>
  <si>
    <t>ХМ-005032</t>
  </si>
  <si>
    <t>Бляхарський П.С. ПП, маг. "Солоха"</t>
  </si>
  <si>
    <t>г.Хмельницкий, пер.Щедрина, д.2</t>
  </si>
  <si>
    <t>ХМ-004884</t>
  </si>
  <si>
    <t>(НКЗ) БО БДФ "Щедрику-Ведрику"</t>
  </si>
  <si>
    <t>БО БДФ "Щедрику-Ведрику"</t>
  </si>
  <si>
    <t>Струс Г.А. ПП, кафе-бар "Кошик"</t>
  </si>
  <si>
    <t>Струс Галина Артемівна</t>
  </si>
  <si>
    <t>Основной договор 1986.1 от 06.04.2015</t>
  </si>
  <si>
    <t>Бобер Алла Анатоліївна</t>
  </si>
  <si>
    <t>Основной договор 935.1 от 02.01.2009 0:00:00</t>
  </si>
  <si>
    <t>ХМ-003270</t>
  </si>
  <si>
    <t>Боборикіна Л.І. ПП, к-к №107</t>
  </si>
  <si>
    <t>Боборикіна Людмила Іванівна</t>
  </si>
  <si>
    <t>Основной договор 2071 от 30.04.2009 0:00:00</t>
  </si>
  <si>
    <t>ХМ-003111</t>
  </si>
  <si>
    <t>Бобрик М.М. ПП, маг."Продукти"</t>
  </si>
  <si>
    <t>р-н Белогорский Район, с.Залужье (центр)</t>
  </si>
  <si>
    <t>ХМ-004131</t>
  </si>
  <si>
    <t>р-н Волочисский Район, с.Маначин, ул.Ленина, д.1</t>
  </si>
  <si>
    <t>ХМ-004130</t>
  </si>
  <si>
    <t>Богай Г.П. ПП, маг. "Продмаг №1"</t>
  </si>
  <si>
    <t>р-н Волочисский Район, с.Крыштоповка, ул.Мира, д.19</t>
  </si>
  <si>
    <t>ХМ-004132</t>
  </si>
  <si>
    <t>Богай Г.П. ПП, маг. "Продмаг"</t>
  </si>
  <si>
    <t>р-н Волочисский Район, с.Гарнышевка, ул.Хмельницкого Богдана, д.1</t>
  </si>
  <si>
    <t>ХМ-001241</t>
  </si>
  <si>
    <t>Богачук М.В. ПП, к-к № 94</t>
  </si>
  <si>
    <t>Богачук Микола Васильович</t>
  </si>
  <si>
    <t>Основной договор 872 от 05.01.2009 0:00:00</t>
  </si>
  <si>
    <t>Богачук М.В. ПП, к-к</t>
  </si>
  <si>
    <t>ХМ-005215</t>
  </si>
  <si>
    <t>Богданова О.В. ПП, к-к №172</t>
  </si>
  <si>
    <t>Богданова Олена Вікторівна</t>
  </si>
  <si>
    <t>Основной договор 2923 от 15.05.2009 0:00:00</t>
  </si>
  <si>
    <t>ХМ-004151</t>
  </si>
  <si>
    <t>Богомол М.Ф. ПП, маг. "Продукти"</t>
  </si>
  <si>
    <t>р-н Полонский Район, г.Полонное, ул.Артема, д.91</t>
  </si>
  <si>
    <t>р-н Каменец-Подольский Район, с.Сахкамень, ул.Шевченко, д.21</t>
  </si>
  <si>
    <t>Богонос Руслана Петрівна</t>
  </si>
  <si>
    <t>Основной договор 591.1 от 02.01.2009 0:00:00</t>
  </si>
  <si>
    <t>р-н Дунаевецкий Район, с.Рачынци, ул.Мира, д.44 а</t>
  </si>
  <si>
    <t>Боднар Броніслава Францівна</t>
  </si>
  <si>
    <t>Основной договор 1290.1 от 12.01.2010 0:00:00</t>
  </si>
  <si>
    <t>ХМ-004765</t>
  </si>
  <si>
    <t>Боднар В.В. ПП, маг."Рукавичка"</t>
  </si>
  <si>
    <t>р-н Деражнянский Район, г.Деражня, ул.Барская, д.41</t>
  </si>
  <si>
    <t>Боднар Василь Васильович</t>
  </si>
  <si>
    <t>Основной договор 2754 от 04.12.2009 0:00:00</t>
  </si>
  <si>
    <t>ХМ-006273</t>
  </si>
  <si>
    <t>Боднар Г.В. ПП, к-к "Лоток"</t>
  </si>
  <si>
    <t>ХМ-006274</t>
  </si>
  <si>
    <t>Боднар Г.В. ПП, маг. "Гавришко"</t>
  </si>
  <si>
    <t>р-н Летичевский Район, пгт.Летичев, ул.50-летия Октября, д.4</t>
  </si>
  <si>
    <t>ХМ-006275</t>
  </si>
  <si>
    <t>Боднар Г.В. ПП, маг. "Наш"</t>
  </si>
  <si>
    <t>р-н Летичевский Район, пгт.Летичев, ул.Панасюка, д.17/1</t>
  </si>
  <si>
    <t>Боднар Ганна Василівна</t>
  </si>
  <si>
    <t>Основной договор 3510 от 26.11.2009 0:00:00</t>
  </si>
  <si>
    <t>р-н Чемеровецкий Район, с.Вишневчик, ул.Ленина, д.23</t>
  </si>
  <si>
    <t>Боднар Емілія Сергіївна</t>
  </si>
  <si>
    <t>Основной договор 232.1 от 05.01.2009 0:00:00</t>
  </si>
  <si>
    <t>р-н Дунаевецкий Район, с.Маков, пер.Чапаева, д.49 а</t>
  </si>
  <si>
    <t>ХМ-006185</t>
  </si>
  <si>
    <t>Боднар О.Д. ПП, к-к</t>
  </si>
  <si>
    <t>Боднар Оксана Дмитрівна</t>
  </si>
  <si>
    <t>Основной договор 3446 от 16.09.2009 0:00:00</t>
  </si>
  <si>
    <t>ХМ-005121</t>
  </si>
  <si>
    <t>Боднар О.С. ПП, маг. "Продукти" біля школи</t>
  </si>
  <si>
    <t>ХМ-005932</t>
  </si>
  <si>
    <t>Боднар Т.В. ПП, маг. "Шедевр"</t>
  </si>
  <si>
    <t>р-н Виньковецкий Район, с.Пилипы-Александровские, ул.Гагарина, д.7</t>
  </si>
  <si>
    <t>Боднар Тетяна Василівна</t>
  </si>
  <si>
    <t>Основной договор 3275 от 01.06.2009 0:00:00</t>
  </si>
  <si>
    <t>р-н Новоушицкий Район, с.Песец, ул.Юбилейная, д.14</t>
  </si>
  <si>
    <t>ХМ-005607</t>
  </si>
  <si>
    <t>Бойко А.С. ПП, к-к №238</t>
  </si>
  <si>
    <t>Бойко Валерій Іванович</t>
  </si>
  <si>
    <t>Основной договор 67.1 от 02.01.2009 0:00:00</t>
  </si>
  <si>
    <t>ХМ-005082</t>
  </si>
  <si>
    <t>Бойко Д.В. ПП, маг."Парус"</t>
  </si>
  <si>
    <t>р-н Шепетовский Район, с.Судилков, ул.Островского Николая, д.41а</t>
  </si>
  <si>
    <t>Бойко Дмитро Вадимович</t>
  </si>
  <si>
    <t>Основной договор 2861 от 29.05.2009 0:00:00</t>
  </si>
  <si>
    <t>ХМ-002248</t>
  </si>
  <si>
    <t>Бойко Н.А. ПП, маг. "Діана"</t>
  </si>
  <si>
    <t>г.Хмельницкий, ул.Курчатова, д.69</t>
  </si>
  <si>
    <t>Бойко Надія Антонівна</t>
  </si>
  <si>
    <t>Основной договор 1601 от 11.06.2013</t>
  </si>
  <si>
    <t>ХМ-001769</t>
  </si>
  <si>
    <t>Бойко Н.В. ПП, маг. "Капріз"</t>
  </si>
  <si>
    <t>р-н Виньковецкий Район, пгт.Виньковцы, ул.Октябрьская, д.10</t>
  </si>
  <si>
    <t>Бойко Наталія Вікторівна</t>
  </si>
  <si>
    <t>Основной договор 1231 от 20.03.2009 0:00:00</t>
  </si>
  <si>
    <t>ХМ-001768</t>
  </si>
  <si>
    <t>Бойко Н.В.ПП,"Кіоск"</t>
  </si>
  <si>
    <t>р-н Виньковецкий Район, пгт.Виньковцы, ул.Первомайская, д.12а</t>
  </si>
  <si>
    <t>ХМ-006247</t>
  </si>
  <si>
    <t>Бойко О.А. ПП, маг. "Люкс"</t>
  </si>
  <si>
    <t>р-н Волочисский Район, г.Волочиск, ул.Независимости, д.4а</t>
  </si>
  <si>
    <t>Бойко Олег Анатолійович</t>
  </si>
  <si>
    <t>Основной договор 3491 от 10.05.2012</t>
  </si>
  <si>
    <t>ХМ-005540</t>
  </si>
  <si>
    <t>Бойко О.В. ПП, маг."Марія"</t>
  </si>
  <si>
    <t>р-н Теофипольский Район, пгт.Базалия, ул.Дзержинского, д.42</t>
  </si>
  <si>
    <t>ХМ-005568</t>
  </si>
  <si>
    <t>Бойко О.М. ПП, к-к № 2а</t>
  </si>
  <si>
    <t>Бойко Світлана Юріївна</t>
  </si>
  <si>
    <t>Основной договор 906.1 от 05.01.2009 0:00:00</t>
  </si>
  <si>
    <t>ХМ-006169</t>
  </si>
  <si>
    <t>Бойченко Т.С. ПП, кафе "Тріумф"</t>
  </si>
  <si>
    <t>г.Хмельницкий, ул.Проскуровская, д.1</t>
  </si>
  <si>
    <t>ХМ-005686</t>
  </si>
  <si>
    <t>Бойчук Л.В. ПП, маг. "Колосок"</t>
  </si>
  <si>
    <t>р-н Красиловский Район, с.Щиборовка, ул.Кирова, д.20 (біля озера білий вагончик)</t>
  </si>
  <si>
    <t>ХМ-001685</t>
  </si>
  <si>
    <t>Болдарев ПП, маг. "Хліб"</t>
  </si>
  <si>
    <t>Славута, вул. Дзержинського, біля фарфор.заводу,</t>
  </si>
  <si>
    <t>р-н Каменец-Подольский Район, с.Довжок, ул.Унявко, д.2</t>
  </si>
  <si>
    <t>Болдижар Володимир Олександрович</t>
  </si>
  <si>
    <t>Основной договор 249.1 от 02.01.2009 0:00:00</t>
  </si>
  <si>
    <t>ХМ-005298</t>
  </si>
  <si>
    <t>Бондар І.М. ПП, маг."Міраж"</t>
  </si>
  <si>
    <t>р-н Староконстантиновский Район, с.Красноселка, ул.Центральная, д.20/1</t>
  </si>
  <si>
    <t>Бондар Ірина Миколаївна</t>
  </si>
  <si>
    <t>Основной договор 2958 от 03.12.2009 0:00:00</t>
  </si>
  <si>
    <t>ХМ-006356</t>
  </si>
  <si>
    <t>Бондар Л.К. ПП, маг. "Міраж"</t>
  </si>
  <si>
    <t>р-н Деражнянский Район, с.Красноселка, д.20/1 (Центральная)</t>
  </si>
  <si>
    <t>Бондар Леонід Карольович</t>
  </si>
  <si>
    <t>Основной договор 3551 от 08.12.2009 0:00:00</t>
  </si>
  <si>
    <t>р-н Новоушицкий Район, с.Куча, ул.Ленина, д.49</t>
  </si>
  <si>
    <t>Бондар Людмила Станіславівна</t>
  </si>
  <si>
    <t>Основной договор 137.1 от 02.01.2009 0:00:00</t>
  </si>
  <si>
    <t>ХМ-003228</t>
  </si>
  <si>
    <t>Бондар О.П. м-н "Продукти"</t>
  </si>
  <si>
    <t>р-н Хмельницкий Район, с.Немичинцы, ул.Октябрская, д.43</t>
  </si>
  <si>
    <t>Бондар Оксана Петрівна</t>
  </si>
  <si>
    <t>Основной договор 2051 от 27.01.2009 0:00:00</t>
  </si>
  <si>
    <t>ХМ-001520</t>
  </si>
  <si>
    <t>Бондар Т.Л. ПП, к-к №2</t>
  </si>
  <si>
    <t>г.Хмельницкий, ул.Соборная (продовольчий ринок "Кооператор")</t>
  </si>
  <si>
    <t>ХМ-001519</t>
  </si>
  <si>
    <t>Бондар Т.Л. ПП, к-к №3</t>
  </si>
  <si>
    <t>Бондар Т.Л. ПП, к-к №101</t>
  </si>
  <si>
    <t>ХМ-001518</t>
  </si>
  <si>
    <t>Бондар Т.Л. ПП, к-к №4</t>
  </si>
  <si>
    <t>г.Хмельницкий, ул.Куприна, д.54г (ринок "Дубово")</t>
  </si>
  <si>
    <t>Бондар Т.Л. ПП, к-к №127/122</t>
  </si>
  <si>
    <t>ХМ-005782</t>
  </si>
  <si>
    <t>Бондаренко А.В. ПП, маг. "Обжора"</t>
  </si>
  <si>
    <t>г.Славута, ул.Чапаева, д.3</t>
  </si>
  <si>
    <t>ХМ-006016</t>
  </si>
  <si>
    <t>Бондарук О.В. ПП, маг. "Зелений гай"</t>
  </si>
  <si>
    <t>р-н Изяславский Район, с.Васькивци, ул.Украинки Леси, д.16</t>
  </si>
  <si>
    <t>Бондарук Олена Володимирівна</t>
  </si>
  <si>
    <t>Основной договор 3334 от 09.07.2009 0:00:00</t>
  </si>
  <si>
    <t>ХМ-006424</t>
  </si>
  <si>
    <t>Бондарук О.В. ПП, маг. "М'ясопродукти"</t>
  </si>
  <si>
    <t>р-н Изяславский Район, г.Изяслав, пер.Шевченко, д.22</t>
  </si>
  <si>
    <t>ХМ-001239</t>
  </si>
  <si>
    <t>Бондарчук Л.М. ПП, маг. "Продукти"</t>
  </si>
  <si>
    <t>р-н Староконстантиновский Район, с.Сахновцы, ул.Центральная, д.19</t>
  </si>
  <si>
    <t>Бондарчук Любов Миколаївна</t>
  </si>
  <si>
    <t>Основной договор 871 от 03.04.2009 0:00:00</t>
  </si>
  <si>
    <t>ХМ-001240</t>
  </si>
  <si>
    <t>Бондарчук Л.М. ПП, місце 1, ряд 2</t>
  </si>
  <si>
    <t>г.Староконстантинов, бул.Князя Острожского, д.4</t>
  </si>
  <si>
    <t>ХМ-002474</t>
  </si>
  <si>
    <t>Бондарчук Л.О. ПП, маг. "Світлана"</t>
  </si>
  <si>
    <t>г.Шепетовка, ул.400-летия Шепетовки, д.3</t>
  </si>
  <si>
    <t>ХМ-000356</t>
  </si>
  <si>
    <t>Бондарчук М.М. ПП, маг. "Крамниця"</t>
  </si>
  <si>
    <t>р-н Городокский Район, с.Бубновка (центр)</t>
  </si>
  <si>
    <t>ХМ-000355</t>
  </si>
  <si>
    <t>Бондарчук М.М. ПП, маг. "Продукти"</t>
  </si>
  <si>
    <t>р-н Волочисский Район, с.Писаревка, ул.Первомайская, д.41 (приміщення клубу)</t>
  </si>
  <si>
    <t>ХМ-000354</t>
  </si>
  <si>
    <t>р-н Волочисский Район, с.Купель, ул.Жилина, д.31а</t>
  </si>
  <si>
    <t>ХМ-002145</t>
  </si>
  <si>
    <t>Бордюк С.Л. ПП, ларьок "Древній звягір"</t>
  </si>
  <si>
    <t>р-н Славутский Район, с.Поддубцы (центр)</t>
  </si>
  <si>
    <t>ХМ-002034</t>
  </si>
  <si>
    <t>Борилюк Л.П.ПП,"Ларьок"</t>
  </si>
  <si>
    <t>р-н Изяславский Район, с.Плужное, ул.Молодежная, д.1</t>
  </si>
  <si>
    <t>Борилюк Олег Миколайович</t>
  </si>
  <si>
    <t>Основной договор 5288 от 16.12.2014</t>
  </si>
  <si>
    <t>Борилюк О.М. ПП, ларьок</t>
  </si>
  <si>
    <t>р-н Каменец-Подольский Район, с.Смотрич, ул.Октябская, д.45</t>
  </si>
  <si>
    <t>Борідко Руслан Васильович</t>
  </si>
  <si>
    <t>Основной договор 594.1 от 20.05.2009 0:00:00</t>
  </si>
  <si>
    <t>р-н Каменец-Подольский Район, с.Смотрич, д.19 (гагарина)</t>
  </si>
  <si>
    <t>ХМ-006463</t>
  </si>
  <si>
    <t>Боровицьке ФГ, маг. "На заправці"</t>
  </si>
  <si>
    <t>р-н Белогорский Район, с.Малая Боровица, ул.Лесная, д.8а</t>
  </si>
  <si>
    <t>ХМ-003653</t>
  </si>
  <si>
    <t>Боровкова Г.І. ПП, маг."Гойдалка"</t>
  </si>
  <si>
    <t>р-н Красиловский Район, г.Красилов, ул.Добровольского, д.1</t>
  </si>
  <si>
    <t>Боровкова Ганна Іванівна</t>
  </si>
  <si>
    <t>Основной договор 2247 от 27.01.2009 0:00:00</t>
  </si>
  <si>
    <t>р-н Каменец-Подольский Район, с.Слободка-Рыхтивская, ул.Мичурина, д.24а</t>
  </si>
  <si>
    <t>Боршуляк Лідія Михайлівна</t>
  </si>
  <si>
    <t>Основной договор 508.1 от 02.01.2009 0:00:00</t>
  </si>
  <si>
    <t>р-н Каменец-Подольский Район, с.Слободка-Рыхтивская, ул.Центральная, д.1а</t>
  </si>
  <si>
    <t>Боршуляк Ольга Михайлівна</t>
  </si>
  <si>
    <t>Основной договор 507.1 от 02.01.2009 0:00:00</t>
  </si>
  <si>
    <t>ХМ-006632</t>
  </si>
  <si>
    <t>Борщ Л.П. ПП, маг. "Продукти"</t>
  </si>
  <si>
    <t>р-н Ярмолинецкий Район, с.Шаровка, ул.Бачинского Льва, д.123</t>
  </si>
  <si>
    <t>Борщ Лідія Петрівна</t>
  </si>
  <si>
    <t>Основной договор 3690 от 29.04.2010 0:00:00</t>
  </si>
  <si>
    <t>р-н Дунаевецкий Район, с.Маков, пер.Чапаева, д.17а</t>
  </si>
  <si>
    <t>Фермерське Господарство Борщуна</t>
  </si>
  <si>
    <t>Основной договор 305.1 от 02.01.2009 0:00:00</t>
  </si>
  <si>
    <t>р-н Дунаевецкий Район, с.Шатава, шоссе Хмельницкое, д.24</t>
  </si>
  <si>
    <t>ХМ-005428</t>
  </si>
  <si>
    <t>(НКЗ) Бос Беррієс ЛТД ТОВ СП</t>
  </si>
  <si>
    <t>Бос Беррієс ЛТД ТОВ СП</t>
  </si>
  <si>
    <t>ХМ-003693</t>
  </si>
  <si>
    <t>Боцюн А.А. ПП, бар "Лелека"</t>
  </si>
  <si>
    <t>р-н Красиловский Район, с.Великие Орлинцы, ул.Шевченко, д.1</t>
  </si>
  <si>
    <t>Боцюн Алла Анатоліївна</t>
  </si>
  <si>
    <t>Основной договор 2272 от 30.04.2009 0:00:00</t>
  </si>
  <si>
    <t>ХМ-005910</t>
  </si>
  <si>
    <t>Браво ТОВ, кафе-бар "СВ"</t>
  </si>
  <si>
    <t>ХМ-004126</t>
  </si>
  <si>
    <t>Брага О.В. ПП, маг. "Зупинка школа"</t>
  </si>
  <si>
    <t>Брага Олена Володимирівна</t>
  </si>
  <si>
    <t>Основной договор 2450 от 16.02.2009 0:00:00</t>
  </si>
  <si>
    <t>ХМ-004127</t>
  </si>
  <si>
    <t>Брага О.В. ПП, маг. "Продукти"</t>
  </si>
  <si>
    <t>г.Хмельницкий, ул.Франко Ивана (около Парка)</t>
  </si>
  <si>
    <t>ХМ-005517</t>
  </si>
  <si>
    <t>Браславець Г.В. ПП, маг. "Продукти"</t>
  </si>
  <si>
    <t>р-н Хмельницкий Район, с.Пироговцы, ул.Громовой Ульяны (жовтий вагончик "Живчик" на траси)</t>
  </si>
  <si>
    <t>Маленюк Ольга Миколаївна</t>
  </si>
  <si>
    <t>Основной договор 5334 от 17.02.2015</t>
  </si>
  <si>
    <t>Маленюк О.М. ПП, маг. "Продукти"</t>
  </si>
  <si>
    <t>р-н Чемеровецкий Район, с.Романовка, ул.Петровского, д.10</t>
  </si>
  <si>
    <t>Бризіцька Марія Іванівна</t>
  </si>
  <si>
    <t>Основной договор 691.1 от 17.03.2014</t>
  </si>
  <si>
    <t>Бризіцька М.І. ПП, маг. "На фермі"</t>
  </si>
  <si>
    <t>ХМ-005191</t>
  </si>
  <si>
    <t>Бриндель А.М. ПП, маг. "Продукти"</t>
  </si>
  <si>
    <t>р-н Хмельницкий Район, с.Россоша, ул.Ленина, д.50</t>
  </si>
  <si>
    <t>Бриндель Антоніна Михайлівна</t>
  </si>
  <si>
    <t>Основной договор 2908 от 11.02.2009 0:00:00</t>
  </si>
  <si>
    <t>ХМ-004771</t>
  </si>
  <si>
    <t>Бриндікова М.В.ПП,маг "Продукти"</t>
  </si>
  <si>
    <t>г.Хмельницкий, пер.Куприна, д.4 (остановка)</t>
  </si>
  <si>
    <t>Бриндікова Марина Василівна</t>
  </si>
  <si>
    <t>Основной договор 2758 от 05.02.2009 0:00:00</t>
  </si>
  <si>
    <t>Бриндікова М.В.ПП, маг. "Продукти"</t>
  </si>
  <si>
    <t>ХМ-004799</t>
  </si>
  <si>
    <t>Бродська Г.М. ПП, маг. "Склад-Круп"</t>
  </si>
  <si>
    <t>г.Староконстантинов, ул.Попова, д.9/60</t>
  </si>
  <si>
    <t>ХМ-003150</t>
  </si>
  <si>
    <t>р-н Виньковецкий Район, с.Слободка-Охримовецкая, ул.Комсомольская, д.11</t>
  </si>
  <si>
    <t>ХМ-003149</t>
  </si>
  <si>
    <t>Поручілов О.М. ПП, маг."Продукти"</t>
  </si>
  <si>
    <t>р-н Виньковецкий Район, с.Петрашовка, ул.Победы, д.95</t>
  </si>
  <si>
    <t>Поручілов Олександр Михайлович</t>
  </si>
  <si>
    <t>Основной договор 5125 от 23.07.2014</t>
  </si>
  <si>
    <t>ХМ-003147</t>
  </si>
  <si>
    <t>р-н Виньковецкий Район, с.Нетечинцы, д.1</t>
  </si>
  <si>
    <t>р-н Чемеровецкий Район, с.Ивахновцы, ул.Центральная, д.18</t>
  </si>
  <si>
    <t>р-н Чемеровецкий Район, пгт.Чемеровцы, ул.60-летия Октября, д.2</t>
  </si>
  <si>
    <t>Брояк Михайло Васильович</t>
  </si>
  <si>
    <t>Основной договор 56.1 от 12.02.2015</t>
  </si>
  <si>
    <t>ХМ-005826</t>
  </si>
  <si>
    <t>Брусакова Н.С. ПП, маг. "Меридіан"</t>
  </si>
  <si>
    <t>р-н Шепетовский Район, с.Судилков, ул.Ленина, д.58а</t>
  </si>
  <si>
    <t>Брусакова Надія Степанівна</t>
  </si>
  <si>
    <t>Основной договор 3196 от 21.05.2009 0:00:00</t>
  </si>
  <si>
    <t>ХМ-001617</t>
  </si>
  <si>
    <t>Бубенюк Л.Г. ПП, маг."Колос-Чернівецькі ковбаси"</t>
  </si>
  <si>
    <t>г.Хмельницкий, ул.Куприна, д.54/1а (ринок Дубово)</t>
  </si>
  <si>
    <t>ХМ-005147</t>
  </si>
  <si>
    <t>Буга С.В. ПП, маг. "Смак"</t>
  </si>
  <si>
    <t>г.Хмельницкий, ул.Камьянецкая (ост. маслозавод)</t>
  </si>
  <si>
    <t>Буга Сергій Вікторович</t>
  </si>
  <si>
    <t>Основной договор 2892 от 13.01.2010 0:00:00</t>
  </si>
  <si>
    <t>ХМ-005144</t>
  </si>
  <si>
    <t>Буга С.В.ПП, маг. "Смак"</t>
  </si>
  <si>
    <t>ХМ-005146</t>
  </si>
  <si>
    <t>Буга С.В.ПП,маг."Смак"</t>
  </si>
  <si>
    <t>г.Хмельницкий, ул.Хотовицкого, д.11а</t>
  </si>
  <si>
    <t>ХМ-005145</t>
  </si>
  <si>
    <t>Буга С.В.ПП,маг."Три товстуни"</t>
  </si>
  <si>
    <t>г.Хмельницкий, шоссе Львовское, д.55</t>
  </si>
  <si>
    <t>ХМ-001107</t>
  </si>
  <si>
    <t>Бугаєва А.Б. ПП, маг.  "Жовтень"</t>
  </si>
  <si>
    <t>г.Хмельницкий, ул.Волочиская, д.181</t>
  </si>
  <si>
    <t>Бугаєва Алла Борисівна</t>
  </si>
  <si>
    <t>Основной договор 800 от 03.02.2009 0:00:00</t>
  </si>
  <si>
    <t>р-н Каменец-Подольский Район, с.Подольское, д.29 (грушевского)</t>
  </si>
  <si>
    <t>Бугаєвська Наталія Павлівна</t>
  </si>
  <si>
    <t>Основной договор 176.1 от 02.01.2009 0:00:00</t>
  </si>
  <si>
    <t>р-н Чемеровецкий Район, с.Ружа, ул.Коробчука, д.8</t>
  </si>
  <si>
    <t>Бугера Аркадій Євгенович</t>
  </si>
  <si>
    <t>Основной договор 619.1 от 02.01.2009 0:00:00</t>
  </si>
  <si>
    <t>ХМ-005788</t>
  </si>
  <si>
    <t>Бугрим Т.К. ПП, маг. Все для дому"</t>
  </si>
  <si>
    <t>р-н Красиловский Район, с.Кременчуки, ул.Центральная, д.1</t>
  </si>
  <si>
    <t>Бугрим Таїсія Костянтинівна</t>
  </si>
  <si>
    <t>Основной договор 3174 от 30.04.2009 0:00:00</t>
  </si>
  <si>
    <t>ХМ-004850</t>
  </si>
  <si>
    <t>(НКЗ) Будмонтажсервіс ПП</t>
  </si>
  <si>
    <t>г.Каменец-Подольский, ул.Пушкинская, д.7</t>
  </si>
  <si>
    <t>ПП"Будмонтажсервіс"</t>
  </si>
  <si>
    <t>Основной договор 922.1 от 07.12.2009 0:00:00</t>
  </si>
  <si>
    <t>Будмонтажсервіс ПП</t>
  </si>
  <si>
    <t>ХМ-001080</t>
  </si>
  <si>
    <t>Будний І.К. ПП, маг.-закусочна "Привокзальне"</t>
  </si>
  <si>
    <t>ХМ-006837</t>
  </si>
  <si>
    <t>Будовіцька Т.В. ПП, лоток</t>
  </si>
  <si>
    <t>г.Староконстантинов, ул.Франко Ивана, д.29 (зупинка)</t>
  </si>
  <si>
    <t>Будовіцька Тетяна Валеріївна</t>
  </si>
  <si>
    <t>Основной договор 3748 от 25.06.2010 0:00:00</t>
  </si>
  <si>
    <t>ХМ-006590</t>
  </si>
  <si>
    <t>Будусь Н.А. ПП, маг.</t>
  </si>
  <si>
    <t>р-н Городокский Район, с.Подлесный Алексинец, ул.Центральная (0)</t>
  </si>
  <si>
    <t>Будусь Наталя Антонівна</t>
  </si>
  <si>
    <t>Основной договор 3665 от 12.03.2010 0:00:00</t>
  </si>
  <si>
    <t>ХМ-005652</t>
  </si>
  <si>
    <t>Мацікевич Ю.Д. ПП, маг. "Гарант"</t>
  </si>
  <si>
    <t>р-н Ярмолинецкий Район, с.Скаржинцы, ул.Молодежная, д.2</t>
  </si>
  <si>
    <t>Мацікевич Юрій Дмитрович</t>
  </si>
  <si>
    <t>Основной договор 4512 от 29.05.2012</t>
  </si>
  <si>
    <t>Букшицька Т.Д. ПП, маг. "Гарант"</t>
  </si>
  <si>
    <t>р-н Дунаевецкий Район, г.Дунаевцы, ул.3-го Интернационала, д.52</t>
  </si>
  <si>
    <t>Булима Надія Пантелеймонівна</t>
  </si>
  <si>
    <t>Основной договор 786.1 от 09.06.2010 0:00:00</t>
  </si>
  <si>
    <t>ХМ-001725</t>
  </si>
  <si>
    <t>Буляк В.А. ПП, маг. "Фортуна"</t>
  </si>
  <si>
    <t>р-н Виньковецкий Район, с.Зиньков, ул.Ленина, д.12/1</t>
  </si>
  <si>
    <t>Буляк Василь Анатолійович</t>
  </si>
  <si>
    <t>Основной договор 1198 от 12.05.2010 0:00:00</t>
  </si>
  <si>
    <t>ХМ-005061</t>
  </si>
  <si>
    <t>Буркацька Л.Г. ПП, маг. "Іринка"</t>
  </si>
  <si>
    <t>Кам'янець-Подільський Район, Велика Слобідка,</t>
  </si>
  <si>
    <t>Буркацький І.В. ПП, маг.(дубльована)</t>
  </si>
  <si>
    <t>р-н Каменец-Подольский Район, с.Великая Слободка, ул.Октябрская, д.17а</t>
  </si>
  <si>
    <t>Буркацький Ігор Володимирович</t>
  </si>
  <si>
    <t>Основной договор 1486.1 от 11.02.2011</t>
  </si>
  <si>
    <t>ХМ-006231</t>
  </si>
  <si>
    <t>Бурлака І.А. ПП, маг. - кафе "Вікторія"</t>
  </si>
  <si>
    <t>р-н Хмельницкий Район, с.Гвардейское, ул.Соборная (навпроти Універмага)</t>
  </si>
  <si>
    <t>Бурлака Інна Анатоліївна</t>
  </si>
  <si>
    <t>Основной договор 3482 от 16.11.2009 0:00:00</t>
  </si>
  <si>
    <t>ХМ-006046</t>
  </si>
  <si>
    <t>Бурлака Н.П. ПП, маг. "Люкс"</t>
  </si>
  <si>
    <t>р-н Белогорский Район, пгт.Ямполь, ул.Чернавина, д.41а</t>
  </si>
  <si>
    <t>Бурлака Наталія Петрівна</t>
  </si>
  <si>
    <t>Основной договор 3356 от 22.07.2009 0:00:00</t>
  </si>
  <si>
    <t>ХМ-001058</t>
  </si>
  <si>
    <t>Юздепська Н.В. ПП, маг. "Продтовари"</t>
  </si>
  <si>
    <t>р-н Староконстантиновский Район, с.Пашковцы, ул.Центральная, д.12/7 (около остановки)</t>
  </si>
  <si>
    <t>Юздепська Неля Володимирівна</t>
  </si>
  <si>
    <t>Основной договор 4484 от 07.05.2012</t>
  </si>
  <si>
    <t>ХМ-001558</t>
  </si>
  <si>
    <t>Буртова Д.О. ПП, гуртовня №16</t>
  </si>
  <si>
    <t>г.Хмельницкий, ул.Куприна (ринок Дубово)</t>
  </si>
  <si>
    <t>ХМ-002349</t>
  </si>
  <si>
    <t>Бурцева М.В. ПП, маг. "Люкс"</t>
  </si>
  <si>
    <t>р-н Летичевский Район, с.Голосков, ул.Центральная, д.48</t>
  </si>
  <si>
    <t>Бурцева Марія Василівна</t>
  </si>
  <si>
    <t>Основной договор 1688 от 26.05.2009 0:00:00</t>
  </si>
  <si>
    <t>ХМ-006619</t>
  </si>
  <si>
    <t>Бурч Л.О. ПП, маг. "Садочок"</t>
  </si>
  <si>
    <t>р-н Полонский Район, с.Юровщина, ул.Ватутина, д.1а</t>
  </si>
  <si>
    <t>Бурч Людмила Олександрівна</t>
  </si>
  <si>
    <t>Основной договор 3681 от 28.04.2010 0:00:00</t>
  </si>
  <si>
    <t>р-н Чемеровецкий Район, пгт.Чемеровцы, ул.Центральная, д.12а</t>
  </si>
  <si>
    <t>Буряківська Світлана Олександрівна</t>
  </si>
  <si>
    <t>Основной договор 1184.1 от 23.05.2009 0:00:00</t>
  </si>
  <si>
    <t>ХМ-001477</t>
  </si>
  <si>
    <t>Бутенко Г.С. ПП, маг."Імперія"</t>
  </si>
  <si>
    <t>р-н Летичевский Район, пгт.Летичев, ул.Кармелюка, д.1</t>
  </si>
  <si>
    <t>Бутенко Григорій Степанович</t>
  </si>
  <si>
    <t>Основной договор 1035 от 14.05.2009 0:00:00</t>
  </si>
  <si>
    <t>ХМ-001476</t>
  </si>
  <si>
    <t>Бутенко О.Г. ПП, маг. "Продукти"</t>
  </si>
  <si>
    <t>р-н Старосинявский Район, пгт.Старая Синява, ул.Грушевского, д.46</t>
  </si>
  <si>
    <t>ХМ-002477</t>
  </si>
  <si>
    <t>ЖД буфет</t>
  </si>
  <si>
    <t>г.Шепетовка, ул.1-я Привокзальная, д.1</t>
  </si>
  <si>
    <t>ХМ-002115</t>
  </si>
  <si>
    <t>Буцало C.О. ПП, маг. "Продукти"</t>
  </si>
  <si>
    <t>р-н Белогорский Район, с.Вязовец, ул.Центральная, д.3</t>
  </si>
  <si>
    <t>ХМ-001906</t>
  </si>
  <si>
    <t>Буцький А.В. ПП, маг. "Продукти"</t>
  </si>
  <si>
    <t>Буцький Анатолій Валентинович</t>
  </si>
  <si>
    <t>Основной договор 4935 от 17.10.2013</t>
  </si>
  <si>
    <t>ХМ-001117</t>
  </si>
  <si>
    <t>Валігура З.М. ПП, маг."Волошка"</t>
  </si>
  <si>
    <t>р-н Красиловский Район, г.Красилов, ул.Центральная, д.33/а (біля школи)</t>
  </si>
  <si>
    <t>Валігура Володимир Володимирович</t>
  </si>
  <si>
    <t>Основной договор 3112 от 02.02.2015</t>
  </si>
  <si>
    <t>Валігура В.В. ПП, маг."Волошка"</t>
  </si>
  <si>
    <t>р-н Изяславский Район, г.Изяслав, пер.Гагарина, д.40а</t>
  </si>
  <si>
    <t>Валігура Леонід Іванович</t>
  </si>
  <si>
    <t>Основной договор 3101 от 09.02.2009 0:00:00</t>
  </si>
  <si>
    <t>ХМ-005098</t>
  </si>
  <si>
    <t>Вальчук М.Л. ПП, бар "ВВ"</t>
  </si>
  <si>
    <t>г.Хмельницкий, шоссе Львовское (зуп. Речовий ринок)</t>
  </si>
  <si>
    <t>Вальчук Марія Леонідівна</t>
  </si>
  <si>
    <t>Основной договор 2869 от 17.02.2009 0:00:00</t>
  </si>
  <si>
    <t>ХМ-006032</t>
  </si>
  <si>
    <t>Валяс Т.О. ПП, маг. "Продукти"</t>
  </si>
  <si>
    <t>г.Староконстантинов, д.227км (траса Васьковичі-Порубне, б. 227км, (на трасі недоїжая Старокостянтинова))</t>
  </si>
  <si>
    <t>ХМ-001841</t>
  </si>
  <si>
    <t>Вандюк С.А. ПП, бар "Гурман"</t>
  </si>
  <si>
    <t>р-н Деражнянский Район, г.Деражня, пер.Мира (біля універмагу)</t>
  </si>
  <si>
    <t>ХМ-001842</t>
  </si>
  <si>
    <t>Вандюк С.А. ПП, маг."Абсолют"</t>
  </si>
  <si>
    <t>ХМ-000029</t>
  </si>
  <si>
    <t>Варенко Л.В. ПП, маг. "Каштан №2"</t>
  </si>
  <si>
    <t>р-н Летичевский Район, пгт.Летичев, ул.50-летия Октября, д.29</t>
  </si>
  <si>
    <t>Варенко Лариса Володимирівна</t>
  </si>
  <si>
    <t>Основной договор 4144 от 08.08.2011</t>
  </si>
  <si>
    <t>ХМ-005265</t>
  </si>
  <si>
    <t>Васик Д.В. ПП, маг."Танюша"</t>
  </si>
  <si>
    <t>р-н Шепетовский Район, с.Судилков, ул.Ленина, д.107</t>
  </si>
  <si>
    <t>Васик Дмитро Володимирович</t>
  </si>
  <si>
    <t>Основной договор 5017 от 26.12.2013</t>
  </si>
  <si>
    <t>ХМ-004555</t>
  </si>
  <si>
    <t>Василенюк Д.І. ПП, маг. "Продукти"</t>
  </si>
  <si>
    <t>р-н Каменец-Подольский Район, с.Милевцы, ул.Грушевского, д.7</t>
  </si>
  <si>
    <t>ХМ-002212</t>
  </si>
  <si>
    <t>Василишина О.В. ПП, к-к</t>
  </si>
  <si>
    <t>р-н Шепетовский Район, с.Вербовцы, ул.Величка, д.4</t>
  </si>
  <si>
    <t>Василишина Оксана Віталіївна</t>
  </si>
  <si>
    <t>Основной договор 1571 от 09.02.2009 0:00:00</t>
  </si>
  <si>
    <t>ХМ-002953</t>
  </si>
  <si>
    <t>Васильчишина Г.А. ПП, маг. "Продукти"</t>
  </si>
  <si>
    <t>р-н Ярмолинецкий Район, с.Шаровка, ул.Бачинского Льва, д.124</t>
  </si>
  <si>
    <t>Васильчишина Галина Анатоліївна</t>
  </si>
  <si>
    <t>Основной договор 1953 от 27.05.2009 0:00:00</t>
  </si>
  <si>
    <t>ХМ-003244</t>
  </si>
  <si>
    <t>Васильчук В.А. ПП, маг. "Родина"</t>
  </si>
  <si>
    <t>Васильчук Володимир Анатолійович</t>
  </si>
  <si>
    <t>Основной договор 2061 от 03.06.2009 0:00:00</t>
  </si>
  <si>
    <t>ХМ-005863</t>
  </si>
  <si>
    <t>Васильчук М.В. ПП, маг. "Обрій"</t>
  </si>
  <si>
    <t>р-н Славутский Район, с.Великий Правутин, ул.Полевая (0)</t>
  </si>
  <si>
    <t>Васильчук Марія Віталіївна</t>
  </si>
  <si>
    <t>Основной договор 3223 от 25.05.2009 0:00:00</t>
  </si>
  <si>
    <t>ХМ-001120</t>
  </si>
  <si>
    <t>Васільєва О.В. ПП, к-к №558</t>
  </si>
  <si>
    <t>г.Хмельницкий, пер.Красовского (район обл.лікарні)</t>
  </si>
  <si>
    <t>Васільєва Олена Василівна</t>
  </si>
  <si>
    <t>Основной договор 808/1 от 16.06.2009 0:00:00</t>
  </si>
  <si>
    <t>р-н Дунаевецкий Район, с.Лошкивци, д.4 (біля церкви)</t>
  </si>
  <si>
    <t>Васільєва Світлана Анатоліївна</t>
  </si>
  <si>
    <t>Основной договор 649.1 от 02.01.2009 0:00:00</t>
  </si>
  <si>
    <t>р-н Дунаевецкий Район, с.Лошкивци, д.2 (Киевская)</t>
  </si>
  <si>
    <t>ХМ-004723</t>
  </si>
  <si>
    <t>(КООП) Вачівське Слав.р-н СТ КП, маг. "Продукти"</t>
  </si>
  <si>
    <t>Вачівське Слав.р-н СТ КП, маг. "№15"</t>
  </si>
  <si>
    <t>КП "Вачівське" Славутського РСТ</t>
  </si>
  <si>
    <t>Основной договор 2735 от 18.11.2014</t>
  </si>
  <si>
    <t>Вачівське Слав.р-н СТ КП, маг. "Продукти"</t>
  </si>
  <si>
    <t>ХМ-005963</t>
  </si>
  <si>
    <t>Кушнірук Т.М. ПП, маг. "Продукти"</t>
  </si>
  <si>
    <t>р-н Белогорский Район, с.Хорошев, ул.Центральная, д.12</t>
  </si>
  <si>
    <t>ХМ-004834</t>
  </si>
  <si>
    <t>Велика Л.М. ПП, маг. "Рукавичка"</t>
  </si>
  <si>
    <t>г.Хмельницкий, ул.Проскуривского Подполья, д.69</t>
  </si>
  <si>
    <t>ХМ-006668</t>
  </si>
  <si>
    <t>Вельма В.О. ПП, маг. "Продукти"</t>
  </si>
  <si>
    <t>р-н Полонский Район, с.Воробиевка, ул.Шевченко, д.11</t>
  </si>
  <si>
    <t>Вельма Валентина Олексіївна</t>
  </si>
  <si>
    <t>Основной договор 4119 от 22.07.2011</t>
  </si>
  <si>
    <t>ХМ-005585</t>
  </si>
  <si>
    <t>Венгер Т.О. ПП, к-к №238</t>
  </si>
  <si>
    <t>ХМ-005689</t>
  </si>
  <si>
    <t>Білик Л.М. ПП, маг. "ВВ"</t>
  </si>
  <si>
    <t>р-н Волочисский Район, г.Волочиск, пер.Пушкина, д.9</t>
  </si>
  <si>
    <t>Венець А.А. ПП, маг. "ВВ"</t>
  </si>
  <si>
    <t>ХМ-001335</t>
  </si>
  <si>
    <t>Вербицька Т.О. ПП,  лоток</t>
  </si>
  <si>
    <t>р-н Городокский Район, г.Городок, ул.Шевченко (територія ринку (мол.павільон))</t>
  </si>
  <si>
    <t>Вербицька Тетяна Олександрівна</t>
  </si>
  <si>
    <t>Основной договор 927 от 25.04.2009 0:00:00</t>
  </si>
  <si>
    <t>ХМ-005907</t>
  </si>
  <si>
    <t>Вербіцька Н.В. ПП, маг. "Продукти"</t>
  </si>
  <si>
    <t>р-н Хмельницкий Район, с.Мартыновка, д.2 (ул. Чапаєва)</t>
  </si>
  <si>
    <t>Вербіцька Наталія Василівна</t>
  </si>
  <si>
    <t>Основной договор 3256 от 01.06.2009 0:00:00</t>
  </si>
  <si>
    <t>ХМ-006104</t>
  </si>
  <si>
    <t>Веретюк С.Л. ПП, маг. "Альона"</t>
  </si>
  <si>
    <t>р-н Волочисский Район, г.Волочиск, ул.Независимости, д.15</t>
  </si>
  <si>
    <t>Веретюк Світлана Леонідівна</t>
  </si>
  <si>
    <t>Основной договор 3392 от 20.08.2009 0:00:00</t>
  </si>
  <si>
    <t>р-н Чемеровецкий Район, с.Кугаевцы, ул.Центральная, д.125</t>
  </si>
  <si>
    <t>г.Нетишин, просп Курчатова, д.13</t>
  </si>
  <si>
    <t>ХМ-005967</t>
  </si>
  <si>
    <t>(РЦ) Верхогляд В.І. ПП, маг. "Нива"</t>
  </si>
  <si>
    <t>г.Нетишин (навпроти ПАКо ринок)</t>
  </si>
  <si>
    <t>Верхогляд Володимир Іванович</t>
  </si>
  <si>
    <t>Основной договор 3300 от 03.06.2009 0:00:00</t>
  </si>
  <si>
    <t>Верхогляд В.І. ПП, маг. "Нива"</t>
  </si>
  <si>
    <t>ХМ-005968</t>
  </si>
  <si>
    <t>Верхогляд В.І. ПП, павільйон "Добробут"</t>
  </si>
  <si>
    <t>ХМ-001221</t>
  </si>
  <si>
    <t>Верхогляд Н.Д.ПП,"Кіоск"</t>
  </si>
  <si>
    <t>ХМ-001223</t>
  </si>
  <si>
    <t>Верхогляд Н.Д.ПП,маг "Добробут"</t>
  </si>
  <si>
    <t>Хромий Оксана Володимирівна</t>
  </si>
  <si>
    <t>Основной договор 6003 от 16.01.2015</t>
  </si>
  <si>
    <t>Хромий О.В. ПП, маг. "Добробут"</t>
  </si>
  <si>
    <t>ХМ-001222</t>
  </si>
  <si>
    <t>Верхогляд Н.Д.ПП,маг "Нива"</t>
  </si>
  <si>
    <t>г.Нетишин, д.4 (ринкова)</t>
  </si>
  <si>
    <t>ХМ-001899</t>
  </si>
  <si>
    <t>Вершицька Р.З. ПП, маг. "Абсолют"</t>
  </si>
  <si>
    <t>Вершицька Раїса Зінов'ївна</t>
  </si>
  <si>
    <t>Основной договор 4024 от 14.04.2011</t>
  </si>
  <si>
    <t>ХМ-005710</t>
  </si>
  <si>
    <t>Вершицький В.М. ПП, маг. "Абсолют"</t>
  </si>
  <si>
    <t>Вершицький Віктор Миколайович</t>
  </si>
  <si>
    <t>Основной договор 3137 от 16.04.2009 0:00:00</t>
  </si>
  <si>
    <t>ХМ-005883</t>
  </si>
  <si>
    <t>Івчук С.С. ПП, маг. "ЛС"</t>
  </si>
  <si>
    <t>г.Шепетовка, ул.Маркса Карла, д.70</t>
  </si>
  <si>
    <t>Веселкова Г.П. ПП, маг.</t>
  </si>
  <si>
    <t>Івчук Сергій Степанович</t>
  </si>
  <si>
    <t>Основной договор 5133 от 22.07.2014</t>
  </si>
  <si>
    <t>ХМ-003127</t>
  </si>
  <si>
    <t>Веселова О.Л. ПП, к-к</t>
  </si>
  <si>
    <t>смт.Летичів, вул. Шевченка 1</t>
  </si>
  <si>
    <t>р-н Староконстантиновский Район, с.Григоровка, д.1</t>
  </si>
  <si>
    <t>ХМ-003627</t>
  </si>
  <si>
    <t>Вещицька Т.І. ПП, "лоток"</t>
  </si>
  <si>
    <t>ХМ-002495</t>
  </si>
  <si>
    <t>Вигоняйло В.А.ПП, "Ларьок"</t>
  </si>
  <si>
    <t>р-н Волочисский Район, пгт.Наркевичи, ул.Театральная, д.1</t>
  </si>
  <si>
    <t>Вигоняйло Валентина Анатоліївна</t>
  </si>
  <si>
    <t>Основной договор 1818 от 05.02.2009 0:00:00</t>
  </si>
  <si>
    <t>ХМ-001282</t>
  </si>
  <si>
    <t>(КООП) виробничник кп</t>
  </si>
  <si>
    <t>Виробничник КП</t>
  </si>
  <si>
    <t>ХМ-006608</t>
  </si>
  <si>
    <t>(КООП) Виробничник плюс СТ, маг.-бар</t>
  </si>
  <si>
    <t>Споживче товариство "Виробничник плюс"</t>
  </si>
  <si>
    <t>Основной договор 3673 от 22.04.2010 0:00:00</t>
  </si>
  <si>
    <t>Виробничник плюс СТ, маг.-бар</t>
  </si>
  <si>
    <t>ХМ-006105</t>
  </si>
  <si>
    <t>(КООП) Відродження ПСК, маг. "Маркет"</t>
  </si>
  <si>
    <t>р-н Чемеровецкий Район, пгт.Чемеровцы, ул.Чапаева, д.74</t>
  </si>
  <si>
    <t>Відродження ПСК, маг. "Маркет"</t>
  </si>
  <si>
    <t>ХМ-004816</t>
  </si>
  <si>
    <t>(НКЗ) ВІКС-Фільтрон ТОВ</t>
  </si>
  <si>
    <t>р-н Красиловский Район, г.Красилов, ул.Правденская, д.1а</t>
  </si>
  <si>
    <t>ТОВ "ВІКС-Фільтрон"</t>
  </si>
  <si>
    <t>Основной договор 3472 от 13.12.2012</t>
  </si>
  <si>
    <t>ВІКС-Фільтрон ТОВ</t>
  </si>
  <si>
    <t>ХМ-006418</t>
  </si>
  <si>
    <t>Вільбовець ПП, маг. "Дар"</t>
  </si>
  <si>
    <t>р-н Изяславский Район, с.Кунив, пер.Вишвевый, д.1а</t>
  </si>
  <si>
    <t>ХМ-006374</t>
  </si>
  <si>
    <t>(НКЗ) Вільховецька сільська рада</t>
  </si>
  <si>
    <t>р-н Чемеровецкий Район, с.Ольховцы, ул.Гагарина, д.14</t>
  </si>
  <si>
    <t>Вільховецька сільська рада</t>
  </si>
  <si>
    <t>Основной договор 1284.1 от 03.12.2014</t>
  </si>
  <si>
    <t>ХМ-001709</t>
  </si>
  <si>
    <t>Вінник ПП,маг "Dolce Vita"</t>
  </si>
  <si>
    <t>ХМ-004847</t>
  </si>
  <si>
    <t>Віньківці Сирзавод ЗАТ,маг."Господар"</t>
  </si>
  <si>
    <t>р-н Виньковецкий Район, пгт.Виньковцы, ж/м Центр, д.4</t>
  </si>
  <si>
    <t>ЗАТ "Віньківці Сирзавод"</t>
  </si>
  <si>
    <t>Основной договор 2784 от 14.04.2009 0:00:00</t>
  </si>
  <si>
    <t>ХМ-004846</t>
  </si>
  <si>
    <t>Віньківці Сирзавод ЗАТ,маг."Оленка"</t>
  </si>
  <si>
    <t>р-н Виньковецкий Район, пгт.Виньковцы, ул.Заславская, д.12</t>
  </si>
  <si>
    <t>ХМ-005368</t>
  </si>
  <si>
    <t>Вітвіцький В.В.ПП,маг."АБС"</t>
  </si>
  <si>
    <t>р-н Шепетовский Район, с.Красноселка, ул.Центральная, д.48а</t>
  </si>
  <si>
    <t>Вітвіцька Алла Євгенівна</t>
  </si>
  <si>
    <t>Основной договор 4090 от 30.06.2011</t>
  </si>
  <si>
    <t>ХМ-002284</t>
  </si>
  <si>
    <t>Віхтюк О.В. ПП, маг. "Шанс"</t>
  </si>
  <si>
    <t>р-н Летичевский Район, пгт.Летичев, ул.Кармелюка, д.87</t>
  </si>
  <si>
    <t>Віхтюк Олена Володимирівна</t>
  </si>
  <si>
    <t>Основной договор 5172 от 22.10.2014</t>
  </si>
  <si>
    <t>ХМ-001091</t>
  </si>
  <si>
    <t>Влад ПП, маг. "Мечеслав"</t>
  </si>
  <si>
    <t>г.Славута, ул.Соборности, д.5</t>
  </si>
  <si>
    <t>ПП "Влад"</t>
  </si>
  <si>
    <t>Основной договор 784 от 11.02.2009 0:00:00</t>
  </si>
  <si>
    <t>ХМ-002336</t>
  </si>
  <si>
    <t>Власенко О.В. ПП, маг. "Продукти"</t>
  </si>
  <si>
    <t>р-н Деражнянский Район, с.Слободка (0)</t>
  </si>
  <si>
    <t>Власенко Ольга Вікторівна</t>
  </si>
  <si>
    <t>Основной договор 1668 от 23.11.2009 0:00:00</t>
  </si>
  <si>
    <t>ХМ-002279</t>
  </si>
  <si>
    <t>(РЦ) Власюк А.С. ПП, гуртовня</t>
  </si>
  <si>
    <t>г.Славута, ул.Здоровья, д.39</t>
  </si>
  <si>
    <t>Власюк Андрій Степанович</t>
  </si>
  <si>
    <t>Основной договор 1626 от 30.07.2009 0:00:00</t>
  </si>
  <si>
    <t>Власюк А.С. ПП, гуртовня</t>
  </si>
  <si>
    <t>ХМ-002045</t>
  </si>
  <si>
    <t>Власюк Н.М. ПП, маг. "Фортуна"</t>
  </si>
  <si>
    <t>р-н Изяславский Район, г.Изяслав, пер.Шевченко, д.10</t>
  </si>
  <si>
    <t>Власюк Ніна Миколаївна</t>
  </si>
  <si>
    <t>Основной договор 5306 от 12.01.2015</t>
  </si>
  <si>
    <t>ХМ-001616</t>
  </si>
  <si>
    <t>Вовк О.І. ПП, маг. "Продукти"</t>
  </si>
  <si>
    <t>г.Хмельницкий, ул.Тихая, д.2 (Лезнево -2)</t>
  </si>
  <si>
    <t>Вовк Оксана Іванівна</t>
  </si>
  <si>
    <t>Основной договор 1135 от 22.04.2009 0:00:00</t>
  </si>
  <si>
    <t>ХМ-006036</t>
  </si>
  <si>
    <t>Вовнянко Н.В. ПП, маг. "Аліна"</t>
  </si>
  <si>
    <t>р-н Городокский Район, с.Жищинцы, ул.Октябрьская, д.2</t>
  </si>
  <si>
    <t>ХМ-006035</t>
  </si>
  <si>
    <t>Вовнянко Н.В. ПП, маг. "Галина"</t>
  </si>
  <si>
    <t>р-н Городокский Район, с.Жищинцы, ул.Грушевского, д.1</t>
  </si>
  <si>
    <t>Вовнянко Ніна Василівна</t>
  </si>
  <si>
    <t>Основной договор 3348 от 17.07.2009 0:00:00</t>
  </si>
  <si>
    <t>ХМ-006034</t>
  </si>
  <si>
    <t>Вовнянко Н.В. ПП, маг. "Людмила"</t>
  </si>
  <si>
    <t>р-н Городокский Район, с.Жищинцы, ул.Грушевского, д.10</t>
  </si>
  <si>
    <t>ХМ-005960</t>
  </si>
  <si>
    <t>Вогас С.В. ПП, маг. "Фантазія"</t>
  </si>
  <si>
    <t>р-н Летичевский Район, пгт.Летичев, пер.Ленина, д.15</t>
  </si>
  <si>
    <t>Вогас Сергій Володимирович</t>
  </si>
  <si>
    <t>Основной договор 3294 от 16.12.2014</t>
  </si>
  <si>
    <t>р-н Городокский Район, с.Завадинцы, ул.Шевченко, д.3</t>
  </si>
  <si>
    <t>Водзянський Валентин Іванович</t>
  </si>
  <si>
    <t>Основной договор 815.1 от 18.05.2009 0:00:00</t>
  </si>
  <si>
    <t>р-н Дунаевецкий Район, пгт.Дунаевцы, ул.Первомайская, д.28</t>
  </si>
  <si>
    <t>Марценюк Валентина Миколаївна</t>
  </si>
  <si>
    <t>Основной договор 887.1 от 22.03.2012</t>
  </si>
  <si>
    <t>ХМ-005774</t>
  </si>
  <si>
    <t>Возна О.І. ПП, маг. "Ольга"</t>
  </si>
  <si>
    <t>р-н Хмельницкий Район, пгт.Марьяновка, ул.Щорса, д.9</t>
  </si>
  <si>
    <t>Возна Ольга Іванівна</t>
  </si>
  <si>
    <t>Основной договор 3163 от 07.05.2009 0:00:00</t>
  </si>
  <si>
    <t>р-н Чемеровецкий Район, с.Кутковцы, ул.Центральная, д.24</t>
  </si>
  <si>
    <t>Возний Сергій Іванович</t>
  </si>
  <si>
    <t>Основной договор 979.1 от 23.05.2009 0:00:00</t>
  </si>
  <si>
    <t>ХМ-004757</t>
  </si>
  <si>
    <t>Войтко І.С. ПП, місце№26 новий павільон</t>
  </si>
  <si>
    <t>м.Хмельницький, вул.Свободи 11, центр.овоч.р-к</t>
  </si>
  <si>
    <t>ХМ-006678</t>
  </si>
  <si>
    <t>Войтюк Л.С. ПП, маг. "Жар-птиця"</t>
  </si>
  <si>
    <t>г.Хмельницкий, просп Мира, д.74</t>
  </si>
  <si>
    <t>ХМ-005833</t>
  </si>
  <si>
    <t>Войцехівська Н.М. ПП, маг. "Наталі"</t>
  </si>
  <si>
    <t>г.Хмельницкий, ул.Пяскерского, д.23</t>
  </si>
  <si>
    <t>Войцехівська Наталія Миколаївна</t>
  </si>
  <si>
    <t>Основной договор 3202 от 22.04.2009 0:00:00</t>
  </si>
  <si>
    <t>ХМ-005893</t>
  </si>
  <si>
    <t>Войцешук М.Г. ПП, маг. "Біла ніч"</t>
  </si>
  <si>
    <t>г.Нетишин, просп Курчатова, д.7</t>
  </si>
  <si>
    <t>г.Каменец-Подольский, ул.Молодежная, д.1</t>
  </si>
  <si>
    <t>Войциховська Ольга Іванівна</t>
  </si>
  <si>
    <t>Основной договор 283 от 02.01.2009 0:00:00</t>
  </si>
  <si>
    <t>ХМ-005695</t>
  </si>
  <si>
    <t>Волик А.А. ПП, маг. "Діана"</t>
  </si>
  <si>
    <t>р-н Волочисский Район, г.Волочиск, ул.Независимости, д.11</t>
  </si>
  <si>
    <t>Волик Алла Анатоліївна</t>
  </si>
  <si>
    <t>Основной договор 3134 от 21.04.2009 0:00:00</t>
  </si>
  <si>
    <t>ХМ-003442</t>
  </si>
  <si>
    <t>Волинець Н.Д. ПП, лоток</t>
  </si>
  <si>
    <t>Волинець Наталія Дмитрівна</t>
  </si>
  <si>
    <t>Основной договор 2139 от 30.04.2009 0:00:00</t>
  </si>
  <si>
    <t>ХМ-004200</t>
  </si>
  <si>
    <t>(КООП) Волице Польовське СТ, маг. "Продукти"</t>
  </si>
  <si>
    <t>р-н Теофипольский Район, с.Волица-Полевая, ул.Ленина, д.8</t>
  </si>
  <si>
    <t>СТ "Волице-Польовське"</t>
  </si>
  <si>
    <t>Основной договор 2475 от 17.04.2009 0:00:00</t>
  </si>
  <si>
    <t>Волице Польовське СТ, маг. "Продукти"</t>
  </si>
  <si>
    <t>ХМ-004199</t>
  </si>
  <si>
    <t>(КООП) Волице-Польовське СТ, маг.-бар</t>
  </si>
  <si>
    <t>р-н Теофипольский Район, с.Волица-Полевая, ул.Советская, д.2</t>
  </si>
  <si>
    <t>Волице-Польовське СТ, маг.-бар</t>
  </si>
  <si>
    <t>ХМ-003198</t>
  </si>
  <si>
    <t>Волков С.В. ПП, маг."Продукти"</t>
  </si>
  <si>
    <t>р-н Белогорский Район, с.Квитневое, ул.Центральная, д.21</t>
  </si>
  <si>
    <t>Волков Сергій Володимирович</t>
  </si>
  <si>
    <t>Основной договор 2038 от 09.02.2009 0:00:00</t>
  </si>
  <si>
    <t>ХМ-003197</t>
  </si>
  <si>
    <t>Волков С.В. ПП, маг.№2</t>
  </si>
  <si>
    <t>р-н Белогорский Район, с.Сосновка, д.6 (ул. Школьная)</t>
  </si>
  <si>
    <t>ХМ-005779</t>
  </si>
  <si>
    <t>Волкодав С.В. ПП, маг. "Підкова"</t>
  </si>
  <si>
    <t>р-н Летичевский Район, пгт.Летичев, пер.Коцюбинского, д.4а</t>
  </si>
  <si>
    <t>Волкодав Світлана Василівна</t>
  </si>
  <si>
    <t>Основной договор 3167 от 30.04.2009 0:00:00</t>
  </si>
  <si>
    <t>р-н Новоушицкий Район, пгт.Новая Ушица, ул.Подольская, д.36</t>
  </si>
  <si>
    <t>Воловик Олена Володимирівна</t>
  </si>
  <si>
    <t>Основной договор 71.1 от 02.01.2009 0:00:00</t>
  </si>
  <si>
    <t>р-н Каменец-Подольский Район, с.Подпилипье, ул.40-летия Победы, д.10</t>
  </si>
  <si>
    <t>Волохова Людмила Олександрівна</t>
  </si>
  <si>
    <t>Основной договор 1204.1 от 01.06.2009 0:00:00</t>
  </si>
  <si>
    <t>ХМ-006579</t>
  </si>
  <si>
    <t>Бодячевська О.В. ПП, маг. "Продмаг"</t>
  </si>
  <si>
    <t>г.Староконстантинов, ул.Софийская, д.7/1</t>
  </si>
  <si>
    <t>Волянський І.М. ПП, маг."Колосок"</t>
  </si>
  <si>
    <t>р-н Красиловский Район, г.Красилов, ул.Театральная, д.3</t>
  </si>
  <si>
    <t>Волянський Ігор Миколайович</t>
  </si>
  <si>
    <t>Основной договор 4964 от 14.11.2013</t>
  </si>
  <si>
    <t>ХМ-006139</t>
  </si>
  <si>
    <t>Вонсович Г.Б. ПП, маг."Оазис"</t>
  </si>
  <si>
    <t>Летичівський Район, Летичів, вул. Бугська,</t>
  </si>
  <si>
    <t>ХМ-003800</t>
  </si>
  <si>
    <t>г.Хмельницкий, ул.Довженко Александра, д.12</t>
  </si>
  <si>
    <t>Шепетівка, вул. Пр-т Миру, б. 20,</t>
  </si>
  <si>
    <t>ХМ-002447</t>
  </si>
  <si>
    <t>Воробей В.С. ПП, місце 8д</t>
  </si>
  <si>
    <t>г.Хмельницкий, шоссе Львовское (прохід між стоянками Ізіда)</t>
  </si>
  <si>
    <t>Воробей Володимир Степанович</t>
  </si>
  <si>
    <t>Основной договор 1772 от 27.01.2009 0:00:00</t>
  </si>
  <si>
    <t>ХМ-005646</t>
  </si>
  <si>
    <t>Ворона М.П. ПП, маг. "Селянин"</t>
  </si>
  <si>
    <t>р-н Красиловский Район, с.Волица, ул.50-летия Октября, д.8/а (біля колишнього колгоспу)</t>
  </si>
  <si>
    <t>Ворона Марія Петрівна</t>
  </si>
  <si>
    <t>Основной договор 3118 от 30.03.2009 0:00:00</t>
  </si>
  <si>
    <t>ХМ-009824</t>
  </si>
  <si>
    <t>Воронін О.В. ПП, маг. "Жи-Во"</t>
  </si>
  <si>
    <t>Бацман Н.А. ПП, маг. "Живе пиво"</t>
  </si>
  <si>
    <t>ХМ-005624</t>
  </si>
  <si>
    <t>ХМ-006126</t>
  </si>
  <si>
    <t>Воротило В.В. ПП, маг. "Продукти"</t>
  </si>
  <si>
    <t>р-н Изяславский Район, с.Новое Село, ул.Ленина, д.38в</t>
  </si>
  <si>
    <t>Воротило Віталій Валентинович</t>
  </si>
  <si>
    <t>Основной договор 3409 от 10.09.2009 0:00:00</t>
  </si>
  <si>
    <t>ХМ-006146</t>
  </si>
  <si>
    <t>Ворощук С.О. ПП, маг. "Кооператор"</t>
  </si>
  <si>
    <t>Шепетівка, вул. Проспект Миру, б. 33,  продо</t>
  </si>
  <si>
    <t>р-н Ярмолинецкий Район, с.Проскуровка, ул.Шевченка, д.45</t>
  </si>
  <si>
    <t>Воскобойнік Олексій Людвикович</t>
  </si>
  <si>
    <t>Основной договор 814.1 от 19.02.2010 0:00:00</t>
  </si>
  <si>
    <t>ХМ-001711</t>
  </si>
  <si>
    <t>Восконян О.В. ПП, маг. "Продукти"</t>
  </si>
  <si>
    <t>р-н Старосинявский Район, с.Пасечная (ул. Грушевского)</t>
  </si>
  <si>
    <t>Восконян Оксана Василівна</t>
  </si>
  <si>
    <t>Основной договор 1183 от 18.06.2009 0:00:00</t>
  </si>
  <si>
    <t>ХМ-005454</t>
  </si>
  <si>
    <t>(Сез ТРТ) ВПУ №4 ПП,"ВПУ №4"</t>
  </si>
  <si>
    <t>ВПУ №4 ПП,"ВПУ №4"</t>
  </si>
  <si>
    <t>р-н Дунаевецкий Район, с.Анновка, д.14 (Центральная)</t>
  </si>
  <si>
    <t>Врублівський  Анатолій Станіславович</t>
  </si>
  <si>
    <t>Основной договор 85.1 от 11.06.2010 0:00:00</t>
  </si>
  <si>
    <t>р-н Дунаевецкий Район, с.Вихровка, ул.Ленина, д.81</t>
  </si>
  <si>
    <t>Вус Юлія Юріївна</t>
  </si>
  <si>
    <t>Основной договор 1322.1 от 02.04.2010 0:00:00</t>
  </si>
  <si>
    <t>ХМ-004801</t>
  </si>
  <si>
    <t>(НКЗ) В'язовець СГТзДВ</t>
  </si>
  <si>
    <t>р-н Белогорский Район, с.Вязовец, ул.Центральная, д.90</t>
  </si>
  <si>
    <t>Сільськогосподарське товариство з додатковою відповідальністю "В'язовець"</t>
  </si>
  <si>
    <t>Основной договор 5240 от 04.12.2014</t>
  </si>
  <si>
    <t>В'язовець СГТзДВ</t>
  </si>
  <si>
    <t>ХМ-004137</t>
  </si>
  <si>
    <t>Габулян Р.М. ПП, маг. "Ерік"</t>
  </si>
  <si>
    <t>р-н Красиловский Район, с.Терешки, ул.Ленина, д.16/б</t>
  </si>
  <si>
    <t>Габулян Рубік Миколайович</t>
  </si>
  <si>
    <t>Основной договор 2454 от 05.05.2009 0:00:00</t>
  </si>
  <si>
    <t>р-н Каменец-Подольский Район, с.Чабановка, ул.Пантелея, д.1</t>
  </si>
  <si>
    <t>р-н Каменец-Подольский Район, с.Лесковцы, д.2 (Центральная)</t>
  </si>
  <si>
    <t>ХМ-001758</t>
  </si>
  <si>
    <t>Гаврилюк І.І. ПП, маг. "АБС"</t>
  </si>
  <si>
    <t>г.Славута, ул.Церковная, д.46</t>
  </si>
  <si>
    <t>Гаврилюк Інна Іванівна</t>
  </si>
  <si>
    <t>Основной договор 1221 от 21.01.2010 0:00:00</t>
  </si>
  <si>
    <t>ХМ-005802</t>
  </si>
  <si>
    <t>Гаврилюк Л.В. ПП, маг. "Жаннет"</t>
  </si>
  <si>
    <t>р-н Деражнянский Район, с.Яськивци, ул.Октябрьская, д.61/1</t>
  </si>
  <si>
    <t>Гаврилюк Леоніда Василівна</t>
  </si>
  <si>
    <t>Основной договор 3183 от 15.05.2009 0:00:00</t>
  </si>
  <si>
    <t>ХМ-005080</t>
  </si>
  <si>
    <t>Гаврилюк Л.Я. ПП, кафе "Лель"</t>
  </si>
  <si>
    <t>г.Нетишин, просп Независимости, д.1</t>
  </si>
  <si>
    <t>Гаврилюк Любов Яківна</t>
  </si>
  <si>
    <t>Основной договор 2860 от 21.03.2008 0:00:00</t>
  </si>
  <si>
    <t>ХМ-005326</t>
  </si>
  <si>
    <t>Гаврилюк Т.В. ПП, маг. "Продукти"</t>
  </si>
  <si>
    <t>р-н Ярмолинецкий Район, с.Шаровка, ул.Школьная, д.7</t>
  </si>
  <si>
    <t>Гаврилюк Тамара Василівна</t>
  </si>
  <si>
    <t>Основной договор 4170 от 16.09.2011</t>
  </si>
  <si>
    <t>ХМ-006047</t>
  </si>
  <si>
    <t>Гаврищишена М.М. ПП, маг. "МІО"</t>
  </si>
  <si>
    <t>г.Хмельницкий, шоссе Винницкое, д.92</t>
  </si>
  <si>
    <t>р-н Каменец-Подольский Район, с.Колодиевка, ул.Советская, д.33</t>
  </si>
  <si>
    <t>Гаврушко Галина Петрівна</t>
  </si>
  <si>
    <t>Основной договор 1171.1 от 07.05.2009 0:00:00</t>
  </si>
  <si>
    <t>р-н Каменец-Подольский Район, с.Колодиевка, д.30 (Центральная)</t>
  </si>
  <si>
    <t>р-н Каменец-Подольский Район, с.Колодиевка, ул.Днестровская, д.8</t>
  </si>
  <si>
    <t>ХМ-004001</t>
  </si>
  <si>
    <t>Гаджук А.О. ПП, маг. "Зупинка"</t>
  </si>
  <si>
    <t>Городоцький Район, Велика Левада,</t>
  </si>
  <si>
    <t>р-н Новоушицкий Район, с.Куражин, ул.Центральная, д.101</t>
  </si>
  <si>
    <t>Гаджук Микола Дмитрович</t>
  </si>
  <si>
    <t>Основной договор 375.1 от 02.01.2009 0:00:00</t>
  </si>
  <si>
    <t>ХМ-005808</t>
  </si>
  <si>
    <t>Гаєвська С.В. ПП, лоток</t>
  </si>
  <si>
    <t>г.Хмельницкий, ул.Соборная (прод. ринок)</t>
  </si>
  <si>
    <t>ХМ-005807</t>
  </si>
  <si>
    <t>Гаєвська С.В. ПП, маг. №28</t>
  </si>
  <si>
    <t>Гаєвська Світлана Володимирівна</t>
  </si>
  <si>
    <t>Основной договор 3186 от 07.05.2009 0:00:00</t>
  </si>
  <si>
    <t>Гаєвська С.В. ПП, маг. №13/1, лабораторія</t>
  </si>
  <si>
    <t>р-н Новоушицкий Район, с.Куча, ул.Ленина, д.40</t>
  </si>
  <si>
    <t>ХМ-005878</t>
  </si>
  <si>
    <t>Гайдамащук Н.В. ПП, маг. "Анна"</t>
  </si>
  <si>
    <t>г.Староконстантинов, пер.Мира, д.3/22</t>
  </si>
  <si>
    <t>Гайдамащук Надія Василівна</t>
  </si>
  <si>
    <t>Основной договор 3235 от 06.05.2009 0:00:00</t>
  </si>
  <si>
    <t>ХМ-005879</t>
  </si>
  <si>
    <t>Гайдамащук Н.В. ПП, маг. "Смак"</t>
  </si>
  <si>
    <t>Галайбіда Майя Миколаївна</t>
  </si>
  <si>
    <t>Основной договор 673.1 от 01.04.2009 0:00:00</t>
  </si>
  <si>
    <t>ХМ-004195</t>
  </si>
  <si>
    <t>Галайда Н.А. ПП, маг. "Надія"</t>
  </si>
  <si>
    <t>р-н Красиловский Район, с.Севрюки, ул.40-летия Победы, д.21</t>
  </si>
  <si>
    <t>Галайда Надія Арсенівна</t>
  </si>
  <si>
    <t>Основной договор 2473 от 30.04.2009 0:00:00</t>
  </si>
  <si>
    <t>Галицька Людмила Василівна</t>
  </si>
  <si>
    <t>Основной договор 497.1 от 19.02.2015</t>
  </si>
  <si>
    <t>ХМ-005919</t>
  </si>
  <si>
    <t>Галіновська Т.М. ПП, маг. "Літинський"</t>
  </si>
  <si>
    <t>р-н Летичевский Район, пгт.Летичев, ул.50-летия Октября, д.29/1</t>
  </si>
  <si>
    <t>Галіновська Тамара Миколаївна</t>
  </si>
  <si>
    <t>Основной договор 3267 от 10.06.2009 0:00:00</t>
  </si>
  <si>
    <t>ХМ-001340</t>
  </si>
  <si>
    <t>Галко Л.А. ПП, маг. "Деніс"</t>
  </si>
  <si>
    <t>р-н Волочисский Район, г.Волочиск, ул.Независимости, д.29а</t>
  </si>
  <si>
    <t>Галко Людмила Анатоліївна</t>
  </si>
  <si>
    <t>Основной договор 932 от 21.04.2009 0:00:00</t>
  </si>
  <si>
    <t>ХМ-005549</t>
  </si>
  <si>
    <t>Галузінська О.М. ПП, маг. "Продукти"</t>
  </si>
  <si>
    <t>г.Хмельницкий, просп Мира (ост. Взутекс)</t>
  </si>
  <si>
    <t>ХМ-001194</t>
  </si>
  <si>
    <t>Галунка А.Г. ПП, маг."Вікторія"</t>
  </si>
  <si>
    <t>р-н Теофипольский Район, с.Кривовилька, ул.Родниковая, д.21 (вагончик)</t>
  </si>
  <si>
    <t>Галунка Алла Георгіївна</t>
  </si>
  <si>
    <t>Основной договор 844 от 17.04.2009 0:00:00</t>
  </si>
  <si>
    <t>ХМ-006644</t>
  </si>
  <si>
    <t>Галунко Л.Л. ПП, маг. "Продукти"</t>
  </si>
  <si>
    <t>р-н Деражнянский Район, пгт.Лозовое, ул.Советская, д.13</t>
  </si>
  <si>
    <t>Галунко Лариса Леонідівна</t>
  </si>
  <si>
    <t>Основной договор 3696 от 12.05.2010 0:00:00</t>
  </si>
  <si>
    <t>ХМ-002291</t>
  </si>
  <si>
    <t>Галунко Ю.В. ПП, маг."Юрій"</t>
  </si>
  <si>
    <t>р-н Деражнянский Район, с.Теперовка, ул.Мира, д.33</t>
  </si>
  <si>
    <t>Галунко Юрій Васильович</t>
  </si>
  <si>
    <t>Основной договор 1637 от 21.05.2009 0:00:00</t>
  </si>
  <si>
    <t>ХМ-002463</t>
  </si>
  <si>
    <t>(Ремонт) Галушко В.В. ПП, маг. "Оленка"</t>
  </si>
  <si>
    <t>р-н Белогорский Район, пгт.Белогорье, ул.Шевченко, д.28</t>
  </si>
  <si>
    <t>Галушко Володимир Володимирович</t>
  </si>
  <si>
    <t>Основной договор 1792 от 09.12.2009 0:00:00</t>
  </si>
  <si>
    <t>Галушко В.В. ПП, маг. "Оленка"</t>
  </si>
  <si>
    <t>р-н Каменец-Подольский Район, с.Оринин, ул.Шевченка, д.121</t>
  </si>
  <si>
    <t>Галущинський Іван Володимирович</t>
  </si>
  <si>
    <t>Основной договор 798.1 от 02.01.2009 0:00:00</t>
  </si>
  <si>
    <t>ХМ-006501</t>
  </si>
  <si>
    <t>Галюк І.В. ПП, маг. "Львівський 2"</t>
  </si>
  <si>
    <t>г.Хмельницкий, шоссе Львовское (остановка УЄП)</t>
  </si>
  <si>
    <t>Галюк Ірина Володимирівна</t>
  </si>
  <si>
    <t>Основной договор 3615 от 01.03.2010 0:00:00</t>
  </si>
  <si>
    <t>ХМ-006122</t>
  </si>
  <si>
    <t>Галюк О.М. ПП, маг. "Оксана"</t>
  </si>
  <si>
    <t>р-н Хмельницкий Район, с.Богдановцы, ул.Мира, д.1</t>
  </si>
  <si>
    <t>Галюк Оксана Михайлівна</t>
  </si>
  <si>
    <t>Основной договор 3405 от 09.09.2009 0:00:00</t>
  </si>
  <si>
    <t>ХМ-004680</t>
  </si>
  <si>
    <t>Галянт О.М. ПП, бар "З ранку до ночі"</t>
  </si>
  <si>
    <t>ХМ-004683</t>
  </si>
  <si>
    <t>Галянт О.М. ПП, маг. "Зелений"</t>
  </si>
  <si>
    <t>р-н Городокский Район, с.Великая Яромирка, д.3 (Центраьная)</t>
  </si>
  <si>
    <t>ХМ-004682</t>
  </si>
  <si>
    <t>ХМ-006182</t>
  </si>
  <si>
    <t>Галяутдінова О.М. ПП, маг. "Любаша"</t>
  </si>
  <si>
    <t>р-н Хмельницкий Район, с.Стуфчинцы, ул.Ленина, д.19 (в центрі)</t>
  </si>
  <si>
    <t>Галяутдінова Ольга Миколаївна</t>
  </si>
  <si>
    <t>Основной договор 3443 от 21.10.2009 0:00:00</t>
  </si>
  <si>
    <t>ХМ-004563</t>
  </si>
  <si>
    <t>Ганаба Г.М. ПП, маг. "Міні маркет" Забілецькій</t>
  </si>
  <si>
    <t>р-н Шепетовский Район, пгт.Грицев, ул.Суворова, д.7а</t>
  </si>
  <si>
    <t>Ганаба Галина Михайлівна</t>
  </si>
  <si>
    <t>Основной договор 2659 от 11.02.2009 0:00:00</t>
  </si>
  <si>
    <t>Баранюк Я.І. ПП, маг.  "Хатка"</t>
  </si>
  <si>
    <t>р-н Чемеровецкий Район, с.Ольховцы, ул.Ленина, д.8</t>
  </si>
  <si>
    <t>Баранюк Яна Іванівна</t>
  </si>
  <si>
    <t>Основной договор 1783.1 от 29.04.2013</t>
  </si>
  <si>
    <t>ХМ-002062</t>
  </si>
  <si>
    <t>Ганнопільське ГВП, маг. "Маркет"</t>
  </si>
  <si>
    <t>р-н Славутский Район, с.Аннополь, ул.Буденного, д.1</t>
  </si>
  <si>
    <t>ХМ-006120</t>
  </si>
  <si>
    <t>Гапонюк Т.А. ПП, маг. "Едельвейс"</t>
  </si>
  <si>
    <t>р-н Полонский Район, пгт.Понинка, ул.Победы, д.17</t>
  </si>
  <si>
    <t>(Сез ТРТ) Гарах В.І. ПП, школа №8</t>
  </si>
  <si>
    <t>г.Каменец-Подольский, пер.Шевченко, д.24</t>
  </si>
  <si>
    <t>Гарах Валентина Іванівна</t>
  </si>
  <si>
    <t>Основной договор 1258.1 от 24.11.2009 0:00:00</t>
  </si>
  <si>
    <t>ХМ-004507</t>
  </si>
  <si>
    <t>Гарвозюк З.У. ПП, маг. "Продукти"</t>
  </si>
  <si>
    <t>р-н Полонский Район, с.Радгоспное, ул.Ленина, д.6</t>
  </si>
  <si>
    <t>Гарвозюк Заміра Умарівна</t>
  </si>
  <si>
    <t>Основной договор 2622 от 10.08.2009 0:00:00</t>
  </si>
  <si>
    <t>ХМ-005480</t>
  </si>
  <si>
    <t>Гаркавлюк Н.М. ПП, маг. "Тракт"</t>
  </si>
  <si>
    <t>г.Хмельницкий (177 км.)</t>
  </si>
  <si>
    <t>Гаркавлюк Надія Миколаївна</t>
  </si>
  <si>
    <t>Основной договор 3003 от 29.09.2014</t>
  </si>
  <si>
    <t>ХМ-002306</t>
  </si>
  <si>
    <t>Гармаш Н.В. ПП, маг."Продукти"</t>
  </si>
  <si>
    <t>р-н Летичевский Район, пгт.Летичев, ул.Лумумби Патриса, д.31/1</t>
  </si>
  <si>
    <t>ХМ-005614</t>
  </si>
  <si>
    <t>Гвозденко С.М. ПП, маг. "Мрія"</t>
  </si>
  <si>
    <t>г.Славута, ул.Острожская, д.84</t>
  </si>
  <si>
    <t>Гвозденко Сергій Миколайович</t>
  </si>
  <si>
    <t>Основной договор 3097 от 16.02.2009 0:00:00</t>
  </si>
  <si>
    <t>ХМ-005997</t>
  </si>
  <si>
    <t>Геворгян Л.А. ПП, маг. "Свіжий хліб"</t>
  </si>
  <si>
    <t>г.Славута, ул.Казацкая (Біля фарфорового заводу)</t>
  </si>
  <si>
    <t>Геворгян Лариса Анатоліївна</t>
  </si>
  <si>
    <t>Основной договор 3325 от 30.06.2009 0:00:00</t>
  </si>
  <si>
    <t>р-н Новоушицкий Район, с.Иванковцы, ул.Слободяна, д.68а</t>
  </si>
  <si>
    <t>Гель Галина Василівна</t>
  </si>
  <si>
    <t>Основной договор 779.1 от 15.06.2010 0:00:00</t>
  </si>
  <si>
    <t>ХМ-001738</t>
  </si>
  <si>
    <t>Генджоян А.С. ПП, маг. "Домашня кухня"</t>
  </si>
  <si>
    <t>г.Нетишин, ул.Михайлова, д.22</t>
  </si>
  <si>
    <t>Генджоян Азат Сергійович</t>
  </si>
  <si>
    <t>Основной договор 1209 от 29.05.2009 0:00:00</t>
  </si>
  <si>
    <t>ХМ-001739</t>
  </si>
  <si>
    <t>Генджоян А.С. ПП, маг. "Каріна"</t>
  </si>
  <si>
    <t>г.Нетишин, ул.Михайлова, д.26</t>
  </si>
  <si>
    <t>ХМ-006014</t>
  </si>
  <si>
    <t>(ремонт) Герасимчук А.Е. ПП, маг. "Продукти"</t>
  </si>
  <si>
    <t>р-н Красиловский Район, пгт.Закриничье, ул.Лермонтова, д.8</t>
  </si>
  <si>
    <t>Герасимчук Андрій Едуардович</t>
  </si>
  <si>
    <t>Основной договор 3333 от 10.07.2009 0:00:00</t>
  </si>
  <si>
    <t>Герасимчук А.Е. ПП, маг. "Продукти"</t>
  </si>
  <si>
    <t>ХМ-006664</t>
  </si>
  <si>
    <t>Герасимчук Н.А. ПП, маг. "Тетяна"</t>
  </si>
  <si>
    <t>р-н Шепетовский Район, с.Лотовка (0)</t>
  </si>
  <si>
    <t>Герасимчук Наталія Андріїівна</t>
  </si>
  <si>
    <t>Основной договор 3705 от 07.04.2010 0:00:00</t>
  </si>
  <si>
    <t>ХМ-004751</t>
  </si>
  <si>
    <t>Гермес  Шепет.філія ТОВ, Гуртовня "Гермес"</t>
  </si>
  <si>
    <t>г.Шепетовка, ул.Маркса Карла, д.26</t>
  </si>
  <si>
    <t>ТОВ "Гермес" м. Шепетівка</t>
  </si>
  <si>
    <t>Основной договор 2745 от 02.10.2007 0:00:00</t>
  </si>
  <si>
    <t>ХМ-002076</t>
  </si>
  <si>
    <t>Герус В.О. ПП, маг. "Едельвейс"</t>
  </si>
  <si>
    <t>р-н Славутский Район, с.Дьяков, д.3 (ул. Центральная)</t>
  </si>
  <si>
    <t>Герус Василь Олександрович</t>
  </si>
  <si>
    <t>Основной договор 1466 от 10.02.2010 0:00:00</t>
  </si>
  <si>
    <t>ХМ-002077</t>
  </si>
  <si>
    <t>Герус В.О. ПП, маг. "Затишок"</t>
  </si>
  <si>
    <t>р-н Славутский Район, с.Аннополь, ул.Ленина, д.102</t>
  </si>
  <si>
    <t>ХМ-002075</t>
  </si>
  <si>
    <t>Герус В.О. ПП, маг. "Зірка"</t>
  </si>
  <si>
    <t>р-н Славутский Район, с.Аннополь, ул.Буденного, д.4</t>
  </si>
  <si>
    <t>ХМ-003698</t>
  </si>
  <si>
    <t>Герщук В.В. ПП, маг. "Продукти"</t>
  </si>
  <si>
    <t>р-н Полонский Район, с.Прислуч, ул.Островского Николая, д.12</t>
  </si>
  <si>
    <t>Герщук Віталій Васильович</t>
  </si>
  <si>
    <t>Основной договор 2274 от 09.02.2009 0:00:00</t>
  </si>
  <si>
    <t>ХМ-003697</t>
  </si>
  <si>
    <t>Полонський Район, Полонне, вул. Гоголя, б. 170,</t>
  </si>
  <si>
    <t>Березніцький М.О. ПП, маг. "Під левом"</t>
  </si>
  <si>
    <t>г.Каменец-Подольский, ул.Пушкинская, д.28а</t>
  </si>
  <si>
    <t>Березніцький Микола Олександрович</t>
  </si>
  <si>
    <t>Основной договор 1833.1 от 26.09.2013</t>
  </si>
  <si>
    <t>ХМ-006332</t>
  </si>
  <si>
    <t>Гетьман Н.С. ПП, маг. "Свіжий хліб"</t>
  </si>
  <si>
    <t>Гизимчук Наталія Олексіївна</t>
  </si>
  <si>
    <t>Основной договор 3425 от 08.10.2009 0:00:00</t>
  </si>
  <si>
    <t>ХМ-001362</t>
  </si>
  <si>
    <t>Гизлик М.П. ПП, бар "Вікторія"</t>
  </si>
  <si>
    <t>р-н Городокский Район, г.Городок, ул.Железнодорожная, д.7</t>
  </si>
  <si>
    <t>Гизлик Майя Петрівна</t>
  </si>
  <si>
    <t>Основной договор 948 от 15.12.2009 0:00:00</t>
  </si>
  <si>
    <t>ХМ-006025</t>
  </si>
  <si>
    <t>Гирижук М.Л. ПП, маг. "Продукти"</t>
  </si>
  <si>
    <t>р-н Белогорский Район, с.Корница, д.2 (Путевая)</t>
  </si>
  <si>
    <t>Гирижук Микола Леонідович</t>
  </si>
  <si>
    <t>Основной договор 3341 от 14.07.2009 0:00:00</t>
  </si>
  <si>
    <t>ХМ-000710</t>
  </si>
  <si>
    <t>Гірчук Є.О.</t>
  </si>
  <si>
    <t>Шепетівка, вул. Судилківська, б. 100,  б.1</t>
  </si>
  <si>
    <t>ХМ-004582</t>
  </si>
  <si>
    <t>Главдаль В.С. ПП, маг. "Надія"</t>
  </si>
  <si>
    <t>Главдаль Валер`ян Станіславович</t>
  </si>
  <si>
    <t>Основной договор 845.1 от 04.10.2010 р.</t>
  </si>
  <si>
    <t>г.Каменец-Подольский, ул.Князей Кориатовичей, д.50</t>
  </si>
  <si>
    <t>Главдаль Лілія Олександрівна</t>
  </si>
  <si>
    <t>Основной договор 1346.1 от 12.05.2010 0:00:00</t>
  </si>
  <si>
    <t>ХМ-000826</t>
  </si>
  <si>
    <t>Гладишко Є.Й. ПП, маг. "Даринка"</t>
  </si>
  <si>
    <t>р-н Славутский Район, с.Цветоха, ул.Ленина, д.105</t>
  </si>
  <si>
    <t>Гладишко Єлізавета Йосипівна</t>
  </si>
  <si>
    <t>Основной договор 540 от 25.05.2009 0:00:00</t>
  </si>
  <si>
    <t>р-н Дунаевецкий Район, с.Маков, ул.Заводская, д.12</t>
  </si>
  <si>
    <t>Гладій Галина Едуардівна</t>
  </si>
  <si>
    <t>Основной договор 379.1 от 02.01.2009 0:00:00</t>
  </si>
  <si>
    <t>Гладка Світлана Іванівна</t>
  </si>
  <si>
    <t>Основной договор 413.1 от 02.01.2009 0:00:00</t>
  </si>
  <si>
    <t>ХМ-003378</t>
  </si>
  <si>
    <t>Гладун Т.В. ПП, маг. "Фортуна"</t>
  </si>
  <si>
    <t>р-н Славутский Район, с.Крупец, ул.Ленина, д.3</t>
  </si>
  <si>
    <t>ХМ-006627</t>
  </si>
  <si>
    <t>Гладюк Л.Г. ПП, маг. "Економ"</t>
  </si>
  <si>
    <t>Ковальчук Жанна Петрівна</t>
  </si>
  <si>
    <t>Основной договор 2897 от 29.05.2015</t>
  </si>
  <si>
    <t>Ковальчук Ж.П. ПП, маг. "Економ"</t>
  </si>
  <si>
    <t>р-н Чемеровецкий Район, с.Сокиринцы, ул.Центральная, д.8</t>
  </si>
  <si>
    <t>Гладюк Микола Герасимович</t>
  </si>
  <si>
    <t>Основной договор 1100.1 от 01.02.2009 0:00:00</t>
  </si>
  <si>
    <t>р-н Дунаевецкий Район, с.Рачынци, ул.Мира, д.45</t>
  </si>
  <si>
    <t>Глуховата Леоніда Михайлівна</t>
  </si>
  <si>
    <t>Основной договор 512.1 от 02.01.2009 0:00:00</t>
  </si>
  <si>
    <t>ХМ-003892</t>
  </si>
  <si>
    <t>Глушанець М.М. ПП, лоток №43</t>
  </si>
  <si>
    <t>г.Славута, д.43 (Базарна площа)</t>
  </si>
  <si>
    <t>Глушанець Марія Миколаївна</t>
  </si>
  <si>
    <t>Основной договор 2348 от 08.04.2010 0:00:00</t>
  </si>
  <si>
    <t>р-н Дунаевецкий Район, пгт.Дунаевцы, ул.Карла Маркса, д.13</t>
  </si>
  <si>
    <t>Глушко Людмила Георгіївна</t>
  </si>
  <si>
    <t>Основной договор 1136.1 от 02.04.2009 0:00:00</t>
  </si>
  <si>
    <t>ХМ-001268</t>
  </si>
  <si>
    <t>Глушкова З.С. ПП, к-к</t>
  </si>
  <si>
    <t>г.Славута, ул.Энгельская, д.11/1 (міський ринок)</t>
  </si>
  <si>
    <t>Глушкова Зінаїда Семенівна</t>
  </si>
  <si>
    <t>Основной договор 889 от 08.05.2009 0:00:00</t>
  </si>
  <si>
    <t>р-н Дунаевецкий Район, г.Дунаевцы, ул.Фрунзе, д.51</t>
  </si>
  <si>
    <t>Гнатовська Антоніна Олександрівна</t>
  </si>
  <si>
    <t>Основной договор 188.1 от 01.01.2009 0:00:00</t>
  </si>
  <si>
    <t>ХМ-001410</t>
  </si>
  <si>
    <t>Гнатюк В.А. ПП, маг."Візит"</t>
  </si>
  <si>
    <t>р-н Деражнянский Район, г.Деражня, ул.Промышленная, д.20</t>
  </si>
  <si>
    <t>Гнатюк Володимир Анатолійович</t>
  </si>
  <si>
    <t>Основной договор 988 от 04.12.2009 0:00:00</t>
  </si>
  <si>
    <t>ХМ-001677</t>
  </si>
  <si>
    <t>Гнатюк О.П. ПП, прив.сектор</t>
  </si>
  <si>
    <t>г.Славута, д.93 (дзержинского)</t>
  </si>
  <si>
    <t>ХМ-002394</t>
  </si>
  <si>
    <t>Гнашук А.В. ПП, маг. "Смак"</t>
  </si>
  <si>
    <t>р-н Красиловский Район, с.Кременчуки, ул.Горького, д.9</t>
  </si>
  <si>
    <t>Гнашук Анатолій Віталійович</t>
  </si>
  <si>
    <t>Основной договор 1729 от 25.06.2009 0:00:00</t>
  </si>
  <si>
    <t>ХМ-000906</t>
  </si>
  <si>
    <t>Корнійчук І.П. ПП, к-к "Кондвироби"</t>
  </si>
  <si>
    <t>г.Хмельницкий, пер.Шевченко, д.44 (зуп. "Міська лікарня")</t>
  </si>
  <si>
    <t>Корнійчук І.П. ПП, маг. "Кондвироби"</t>
  </si>
  <si>
    <t>ХМ-000903</t>
  </si>
  <si>
    <t>Гницак А.А. ПП, маг. "Людмила"</t>
  </si>
  <si>
    <t>г.Хмельницкий, пер.Проскуривского Подполья, д.209 (біля ресторану "Проскурів")</t>
  </si>
  <si>
    <t>ХМ-000907</t>
  </si>
  <si>
    <t>Корнійчук І.П. ПП, маг. "Фараон 1"</t>
  </si>
  <si>
    <t>г.Хмельницкий, ул.Шевченко, д.44 (ост Горбольница)</t>
  </si>
  <si>
    <t>Корнійчук І.П. ПП, маг. "Продукти"</t>
  </si>
  <si>
    <t>р-н Новоушицкий Район, пгт.Новая Ушица, пл.Рынковая, д.1</t>
  </si>
  <si>
    <t>Говорова Раїса Василівна</t>
  </si>
  <si>
    <t>Основной договор 68.1 от 02.01.2009 0:00:00</t>
  </si>
  <si>
    <t>р-н Новоушицкий Район, пгт.Новая Ушица, ул.Украинская, д.6</t>
  </si>
  <si>
    <t>р-н Новоушицкий Район, пгт.Новая Ушица, ул.Ветеринарная, д.1</t>
  </si>
  <si>
    <t>Гоголь Валентина Іванівна</t>
  </si>
  <si>
    <t>Основной договор 477.1 от 02.01.2009 0:00:00</t>
  </si>
  <si>
    <t>ХМ-005580</t>
  </si>
  <si>
    <t>Годзь А.В. ПП, маг. "Антоніна"</t>
  </si>
  <si>
    <t>р-н Теофипольский Район, пгт.Базалия, д.3а (Б.Хмельницкого)</t>
  </si>
  <si>
    <t>Годзь Антоніна Василівна</t>
  </si>
  <si>
    <t>Основной договор 3073 от 11.02.2009 0:00:00</t>
  </si>
  <si>
    <t>р-н Дунаевецкий Район, с.Велика Побийна, ул.Франко Ивана, д.63</t>
  </si>
  <si>
    <t>Годлівський Роман Іванович</t>
  </si>
  <si>
    <t>Основной договор 448.1 от 02.01.2009 0:00:00</t>
  </si>
  <si>
    <t>ХМ-006653</t>
  </si>
  <si>
    <t>(Сез ТРТ) Голенищівська спец. школа-інтернат</t>
  </si>
  <si>
    <t>р-н Чемеровецкий Район, с.Голенищево, ул.Ленина, д.4</t>
  </si>
  <si>
    <t>Основной договор 1103.1 от 21.01.2015</t>
  </si>
  <si>
    <t>Голенищівська спеціалізована ЗО школа-інтернат ХОР</t>
  </si>
  <si>
    <t>р-н Чемеровецкий Район, с.Красноставцы, ул.Ленина, д.41</t>
  </si>
  <si>
    <t>Головатюк Алла Леонтіївна</t>
  </si>
  <si>
    <t>Основной договор 946.1 от 16.06.2009 0:00:00</t>
  </si>
  <si>
    <t>ХМ-005923</t>
  </si>
  <si>
    <t>Головатюк Л.Г. ПП, маг."Оленка"</t>
  </si>
  <si>
    <t>ХМ-003481</t>
  </si>
  <si>
    <t>Хмельницький С.О. ПП, маг." Хлібосол"</t>
  </si>
  <si>
    <t>г.Хмельницкий, пер.Куприна, д.38 (на зупинці)</t>
  </si>
  <si>
    <t>Бойко Неля Павлівна</t>
  </si>
  <si>
    <t>Основной договор 5364 от 16.04.2015</t>
  </si>
  <si>
    <t>Бойко Н.П. ПП, маг." Хлібосол"</t>
  </si>
  <si>
    <t>г.Каменец-Подольский, просп Грушевского, д.29</t>
  </si>
  <si>
    <t>Головльов Геннадій Михайлович</t>
  </si>
  <si>
    <t>Основной договор 1341.1 от 07.05.2010 0:00:00</t>
  </si>
  <si>
    <t>р-н Чемеровецкий Район, с.Юрковцы, ул.Щорса, д.19</t>
  </si>
  <si>
    <t>Голонговська Валентина Григорівна</t>
  </si>
  <si>
    <t>Основной договор 839.1 от 12.07.2012</t>
  </si>
  <si>
    <t>ХМ-006587</t>
  </si>
  <si>
    <t>Голубєва С.І. ПП, маг. "Оленка"</t>
  </si>
  <si>
    <t>р-н Деражнянский Район, г.Деражня, пер.Мира, д.30</t>
  </si>
  <si>
    <t>Фурман Світлана Миколаївна</t>
  </si>
  <si>
    <t>Основной договор 5374 от 30.04.2015</t>
  </si>
  <si>
    <t>Фурман С.М. ПП, маг. "Оленка"</t>
  </si>
  <si>
    <t>ХМ-003930</t>
  </si>
  <si>
    <t>Голубовська Н.П. ПП, маг. "Кооперація"</t>
  </si>
  <si>
    <t>р-н Славутский Район, с.Губельцы, ул.Центральная, д.1</t>
  </si>
  <si>
    <t>Голубовська Надія Петрівна</t>
  </si>
  <si>
    <t>Основной договор 2367 от 02.06.2010 0:00:00</t>
  </si>
  <si>
    <t>ХМ-006709</t>
  </si>
  <si>
    <t>Голюк Л.Д. ПП, маг. "Гурман"</t>
  </si>
  <si>
    <t>р-н Красиловский Район, г.Красилов, ул.Привокзальная, д.3 (на автовокзалі)</t>
  </si>
  <si>
    <t>Голюк Лідія Демидівна</t>
  </si>
  <si>
    <t>Основной договор 3732 от 09.06.2010 0:00:00</t>
  </si>
  <si>
    <t>ХМ-005786</t>
  </si>
  <si>
    <t>Гончар І.Я. ПП, к-к "Фруктовий рай"</t>
  </si>
  <si>
    <t>Хмельницький, вул. Проскурівського Підпілля, навпроти м-у Мисливство-рибальство,</t>
  </si>
  <si>
    <t>ХМ-004593</t>
  </si>
  <si>
    <t>Гончар Н.Ф. ПП, маг. "Виос"</t>
  </si>
  <si>
    <t>р-н Летичевский Район, с.Ярославка (0)</t>
  </si>
  <si>
    <t>ХМ-006714</t>
  </si>
  <si>
    <t>Гончар О.С. ПП, маг. "Продукти"</t>
  </si>
  <si>
    <t>р-н Хмельницкий Район, с.Климашовка, ул.Советская, д.22</t>
  </si>
  <si>
    <t>Гончар Оксана Степанівна</t>
  </si>
  <si>
    <t>Основной договор 3736 от 15.06.2010 0:00:00</t>
  </si>
  <si>
    <t>ХМ-006504</t>
  </si>
  <si>
    <t>Гончар С.А. ПП, к-к №48</t>
  </si>
  <si>
    <t>г.Хмельницкий, ул.Соборная (продуктовий ринок)</t>
  </si>
  <si>
    <t>р-н Дунаевецкий Район, с.Маков, ул.Фрунзе, д.11</t>
  </si>
  <si>
    <t>Гончар Серг. Анат.</t>
  </si>
  <si>
    <t>Основной договор 1005.1 от 09.01.2012</t>
  </si>
  <si>
    <t>ХМ-005835</t>
  </si>
  <si>
    <t>Гончар Я.Г. ПП, маг. "Карат"</t>
  </si>
  <si>
    <t>г.Хмельницкий, пер.Проскуривского Подполья, д.127/1</t>
  </si>
  <si>
    <t>ХМ-003563</t>
  </si>
  <si>
    <t>Гончаренко В.Ю. ПП, маг. "Людмила"</t>
  </si>
  <si>
    <t>р-н Шепетовский Район, с.Городнявка, ул.Ленина, д.40</t>
  </si>
  <si>
    <t>ХМ-003565</t>
  </si>
  <si>
    <t>Гончаренко В.Ю. ПП, маг. "Продукти"</t>
  </si>
  <si>
    <t>р-н Шепетовский Район, с.Михайлючка, ул.Островского Николая, д.4</t>
  </si>
  <si>
    <t>ХМ-003564</t>
  </si>
  <si>
    <t>р-н Шепетовский Район, с.Дубиевка, ул.Мира, д.8 (Центральная)</t>
  </si>
  <si>
    <t>р-н Дунаевецкий Район, г.Дунаевцы, пер.3-го Интернационала, д.76/1</t>
  </si>
  <si>
    <t>Гончарук Віталій Володимирович</t>
  </si>
  <si>
    <t>Основной договор 93.1 от 23.05.2012</t>
  </si>
  <si>
    <t>р-н Дунаевецкий Район, пгт.Смотрич, ул.Октябрьская, д.81</t>
  </si>
  <si>
    <t>Гончарук Леся Василівна</t>
  </si>
  <si>
    <t>Основной договор 1355.1 от 14.05.2010 0:00:00</t>
  </si>
  <si>
    <t>ХМ-004709</t>
  </si>
  <si>
    <t>Гончарук Л.Й. ПП, к-к №26</t>
  </si>
  <si>
    <t>г.Хмельницкий, ул.Соборная, д.11 (жовтий павільйон продуктовый рынок)</t>
  </si>
  <si>
    <t>Гончарук Людмила Йосипівна</t>
  </si>
  <si>
    <t>Основной договор 2730 от 26.01.2009 0:00:00</t>
  </si>
  <si>
    <t>Гончарук Л.Й. ПП, к-к №34</t>
  </si>
  <si>
    <t>ХМ-006024</t>
  </si>
  <si>
    <t>Гончарук Л.П. ПП, приватний будинок</t>
  </si>
  <si>
    <t>р-н Старосинявский Район, пгт.Старая Синява, ул.Грушевского (напроти церкви приватний будинок)</t>
  </si>
  <si>
    <t>Гончарук Людмила Петрівна</t>
  </si>
  <si>
    <t>Основной договор 3340 от 15.07.2009 0:00:00</t>
  </si>
  <si>
    <t>ХМ-006236</t>
  </si>
  <si>
    <t>Гончарук О.Г. ПП, к-к</t>
  </si>
  <si>
    <t>г.Хмельницкий, ул.Гречко, д.10/1</t>
  </si>
  <si>
    <t>Гончарук Оксана Григорівна</t>
  </si>
  <si>
    <t>Основной договор 3485 от 17.11.2009 0:00:00</t>
  </si>
  <si>
    <t>г.Хмельницкий, шоссе Львовское ("р-к Поділля-2")</t>
  </si>
  <si>
    <t>р-н Каменец-Подольский Район, с.Кадиевцы, ул.Школьная, д.24а</t>
  </si>
  <si>
    <t>Гонюк Олександр Михайлович</t>
  </si>
  <si>
    <t>Основной договор 443.1 от 03.03.2014</t>
  </si>
  <si>
    <t>(КООП) Гораївське СТ, маг. СТ"Гораївське"</t>
  </si>
  <si>
    <t>р-н Каменец-Подольский Район, с.Лесковцы, д.10 (Центральная)</t>
  </si>
  <si>
    <t>СТ"Гораївське"</t>
  </si>
  <si>
    <t>Основной договор 888.1 от 04.03.2015</t>
  </si>
  <si>
    <t>р-н Каменец-Подольский Район, пгт.Гораевка, д.40 (Центральная)</t>
  </si>
  <si>
    <t>Гораль А.Г. ПП, маг. "Зодіак"</t>
  </si>
  <si>
    <t>ХМ-002510</t>
  </si>
  <si>
    <t>Горбатюк Л.М. ПП, маг. "Яна"</t>
  </si>
  <si>
    <t>р-н Хмельницкий Район, с.Череповая, ул.Центральная, д.5</t>
  </si>
  <si>
    <t>Горбатюк Людмила Михайлівна</t>
  </si>
  <si>
    <t>Основной договор 1887 от 16.04.2009 0:00:00</t>
  </si>
  <si>
    <t>ХМ-001153</t>
  </si>
  <si>
    <t>Махобей Ж.В. ПП, маг. "Вам"</t>
  </si>
  <si>
    <t>р-н Ярмолинецкий Район, с.Солобковцы, ул.Грушевского, д.70</t>
  </si>
  <si>
    <t>Махобей Жанна Вікторівна</t>
  </si>
  <si>
    <t>Основной договор 4467 от 24.04.2012</t>
  </si>
  <si>
    <t>Гордієнко С.О. ПП, маг. "Вам"</t>
  </si>
  <si>
    <t>р-н Каменец-Подольский Район, с.Вербка, ул.Центральная, д.30а</t>
  </si>
  <si>
    <t>Горецька Людмила Миколаївна</t>
  </si>
  <si>
    <t>Основной договор 960.1 от 21.03.2012</t>
  </si>
  <si>
    <t>р-н Каменец-Подольский Район, с.Вербка, ул.Центральная, д.30</t>
  </si>
  <si>
    <t>р-н Чемеровецкий Район, с.Кормильча, ул.Пушкинская, д.9</t>
  </si>
  <si>
    <t>Горіна Галина Володимирівна</t>
  </si>
  <si>
    <t>Основной договор 749.1 от 02.01.2009 0:00:00</t>
  </si>
  <si>
    <t>ХМ-001451</t>
  </si>
  <si>
    <t>Горкун А.В.ПП,маг."Оскар"</t>
  </si>
  <si>
    <t>р-н Городокский Район, г.Городок, ул.Фрунзе, д.26</t>
  </si>
  <si>
    <t>Горкун Анатолій Валерійович</t>
  </si>
  <si>
    <t>Основной договор 1019 от 13.04.2009 0:00:00</t>
  </si>
  <si>
    <t>р-н Каменец-Подольский Район, с.Подоляны, ул.Фрунзе, д.12</t>
  </si>
  <si>
    <t>ХМ-001390</t>
  </si>
  <si>
    <t>Горнік В.С. ПП, маг."Сузір'я"</t>
  </si>
  <si>
    <t>г.Староконстантинов, ул.Орджоникидзе, д.25/1</t>
  </si>
  <si>
    <t>Горнік Валентина Степанівна</t>
  </si>
  <si>
    <t>Основной договор 967 от 14.12.2012</t>
  </si>
  <si>
    <t>р-н Белогорский Район, пгт.Ямполь, ул.Горинская, д.33</t>
  </si>
  <si>
    <t>Горобець Іван Андрійович</t>
  </si>
  <si>
    <t>Основной договор 3466 от 05.11.2009 0:00:00</t>
  </si>
  <si>
    <t>ХМ-001198</t>
  </si>
  <si>
    <t>Городельська О.М. ПП, к-к</t>
  </si>
  <si>
    <t>ХМ-001197</t>
  </si>
  <si>
    <t>Городельська О.М. ПП, маг. "Святовіт"</t>
  </si>
  <si>
    <t>г.Староконстантинов, пер.Орджоникидзе, д.20/2</t>
  </si>
  <si>
    <t>ХМ-001200</t>
  </si>
  <si>
    <t>Городельська О.М. ПП, маг."Насолода"</t>
  </si>
  <si>
    <t>г.Староконстантинов, пер.Орджоникидзе, д.1</t>
  </si>
  <si>
    <t>ХМ-001032</t>
  </si>
  <si>
    <t>Городнюк Л.І. ПП, гуртовня</t>
  </si>
  <si>
    <t>ХМ-001031</t>
  </si>
  <si>
    <t>Городнюк Л.І. ПП, маг. "АндріОла"</t>
  </si>
  <si>
    <t>г.Староконстантинов, ул.Замковая, д.23</t>
  </si>
  <si>
    <t>Городнюк Людмила Іванівна</t>
  </si>
  <si>
    <t>Основной договор 738 от 23.01.2009 0:00:00</t>
  </si>
  <si>
    <t>ХМ-001555</t>
  </si>
  <si>
    <t>(НКЗ) Городоцька Района профорганізація працвників держ.установ України</t>
  </si>
  <si>
    <t>р-н Городокский Район, г.Городок, ул.Шевченко, д.20</t>
  </si>
  <si>
    <t>Городоцька Района профспілкова організація працівників державних установ України</t>
  </si>
  <si>
    <t>Городоцька Района профорганізація працвників держ.установ України</t>
  </si>
  <si>
    <t>ХМ-001599</t>
  </si>
  <si>
    <t>(НКЗ) Городоцький РЕС</t>
  </si>
  <si>
    <t>р-н Городокский Район, г.Городок, ул.Заводская, д.2</t>
  </si>
  <si>
    <t>Городоцький РЕС</t>
  </si>
  <si>
    <t>ХМ-005576</t>
  </si>
  <si>
    <t>(Ремонт) Горчилова В.М. ПП, маг. "Наталка"</t>
  </si>
  <si>
    <t>р-н Теофипольский Район, с.Колесец, ул.Центральная, д.20</t>
  </si>
  <si>
    <t>Горчилова Валентина Миколаївна</t>
  </si>
  <si>
    <t>Основной договор 3070 от 25.02.2009 0:00:00</t>
  </si>
  <si>
    <t>Горчилова В.М. ПП, маг. "Наталка"</t>
  </si>
  <si>
    <t>ХМ-009815</t>
  </si>
  <si>
    <t>Горячих В.А. ПП, маг. "Яринка"</t>
  </si>
  <si>
    <t>г.Славута, ул.Церковная, д.48а</t>
  </si>
  <si>
    <t>Горячих Вікторія Анатоліївна</t>
  </si>
  <si>
    <t>Основной договор 4912 от 09.09.2013</t>
  </si>
  <si>
    <t>р-н Чемеровецкий Район, с.Свершковцы, д.15 (захандревича)</t>
  </si>
  <si>
    <t>Госпрозрахункове ТП"Вільхівчанка"</t>
  </si>
  <si>
    <t>Основной договор 1023.1 от 21.08.2015</t>
  </si>
  <si>
    <t>Вільхівчанка ГТП,  кафе "Берізка"</t>
  </si>
  <si>
    <t>ХМ-005196</t>
  </si>
  <si>
    <t>(КООП) Госпрозрахункове ТП"Вільхівчанка",  маг.</t>
  </si>
  <si>
    <t>р-н Чемеровецкий Район, с.Ольховцы, ул.Гагарина, д.4</t>
  </si>
  <si>
    <t>Вільхівчанка ГТП,  маг. "Вільхівчанка"</t>
  </si>
  <si>
    <t>ХМ-004339</t>
  </si>
  <si>
    <t>Гедз Т.С. ПП, маг. "Торнадо"</t>
  </si>
  <si>
    <t>р-н Городокский Район, г.Городок, ул.Заводская, д.1</t>
  </si>
  <si>
    <t>Гедз Тетяна Степанівна</t>
  </si>
  <si>
    <t>Основной договор 2533 от 28.01.2013</t>
  </si>
  <si>
    <t>Гоцанюк Т.С. ПП, маг. "Торнадо"</t>
  </si>
  <si>
    <t>ХМ-005520</t>
  </si>
  <si>
    <t>Грабовська В.О. ПП, маг. "Рідне місто"</t>
  </si>
  <si>
    <t>ХМ-005522</t>
  </si>
  <si>
    <t>Грабовська М.В. ПП, маг. "Сузір'я"</t>
  </si>
  <si>
    <t>р-н Красиловский Район, с.Кузьмин, д.13 (в центрі села (ул. Советская))</t>
  </si>
  <si>
    <t>Грабовська Марія Василівна</t>
  </si>
  <si>
    <t>Основной договор 3035 от 20.01.2009 0:00:00</t>
  </si>
  <si>
    <t>р-н Каменец-Подольский Район, с.Гуменцы, ул.Первомайская, д.1</t>
  </si>
  <si>
    <t>Грабовський Віталій Юрійович</t>
  </si>
  <si>
    <t>Основной договор 5.1 от 18.03.2015</t>
  </si>
  <si>
    <t>Грабовський В.Ю. ПП, маг. "Продукти"</t>
  </si>
  <si>
    <t>Грабовська Олена Михайлівна</t>
  </si>
  <si>
    <t>Основной договор 403 от 23.04.2015</t>
  </si>
  <si>
    <t>ХМ-006188</t>
  </si>
  <si>
    <t>Грабовська Т.М. ПП, їдальня</t>
  </si>
  <si>
    <t>г.Шепетовка, ул.Украинская, д.67 (НВК№3)</t>
  </si>
  <si>
    <t>Грабовська Таїсія Михайлівна</t>
  </si>
  <si>
    <t>Основной договор 3450 от 12.02.2015</t>
  </si>
  <si>
    <t>ХМ-006564</t>
  </si>
  <si>
    <t>Градомський В.С. ПП, маг. "Продукти"</t>
  </si>
  <si>
    <t>р-н Староконстантиновский Район, с.Воронковцы, ул.Молодежная, д.26 (в хаті по ліву сторону)</t>
  </si>
  <si>
    <t>Градомський Віктор Станіславович</t>
  </si>
  <si>
    <t>Основной договор 3648 от 30.03.2010 0:00:00</t>
  </si>
  <si>
    <t>ХМ-006132</t>
  </si>
  <si>
    <t>Грезін А.Я. ПП, маг. "Продукти"</t>
  </si>
  <si>
    <t>р-н Хмельницкий Район, с.Россоша, ул.Ленина, д.40</t>
  </si>
  <si>
    <t>Грезін Андрій Якович</t>
  </si>
  <si>
    <t>Основной договор 3413 от 21.09.2009 0:00:00</t>
  </si>
  <si>
    <t>р-н Чемеровецкий Район, с.Бережанка, ул.Центральная, д.2а</t>
  </si>
  <si>
    <t>Гренчук Алла Анатоліївна</t>
  </si>
  <si>
    <t>Основной договор 109.1 от 06.04.2015</t>
  </si>
  <si>
    <t>ХМ-006094</t>
  </si>
  <si>
    <t>г.Хмельницкий, ул.Народной Свободы, д.10</t>
  </si>
  <si>
    <t>Бойко І.М. ПП, маг. "Хлібосол 07"</t>
  </si>
  <si>
    <t>г.Каменец-Подольский, ул.Суворова, д.24</t>
  </si>
  <si>
    <t>Грецька Тамара Іванівна</t>
  </si>
  <si>
    <t>Основной договор 1155.1 от 03.04.2009 0:00:00</t>
  </si>
  <si>
    <t>ХМ-002019</t>
  </si>
  <si>
    <t>Гречковська Т.Б. ПП, маг."Тет-а-Тет"</t>
  </si>
  <si>
    <t>ХМ-002454</t>
  </si>
  <si>
    <t>Грибовський О.С. ПП, маг. "Геліос"</t>
  </si>
  <si>
    <t>р-н Ярмолинецкий Район, с.Шаровка, ул.Совхозная, д.41а (поворот)</t>
  </si>
  <si>
    <t>Грибовський Олександр Семенович</t>
  </si>
  <si>
    <t>Основной договор 1781 от 21.01.2009 0:00:00</t>
  </si>
  <si>
    <t>ХМ-001808</t>
  </si>
  <si>
    <t>Григоренко Н.О. ПП, маг. "Магнолія"</t>
  </si>
  <si>
    <t>г.Шепетовка, ул.Судилковская, д.92</t>
  </si>
  <si>
    <t>Григоренко Ніна Олексіївна</t>
  </si>
  <si>
    <t>Основной договор 1254 от 12.05.2009 0:00:00</t>
  </si>
  <si>
    <t>ХМ-001979</t>
  </si>
  <si>
    <t>Годлевська М.А. ПП, маг."Примха"</t>
  </si>
  <si>
    <t>р-н Летичевский Район, пгт.Летичев, ул.Белавина, д.8/3</t>
  </si>
  <si>
    <t>Годлевська Марія Антонівна</t>
  </si>
  <si>
    <t>Основной договор 5095 от 01.04.2014</t>
  </si>
  <si>
    <t>ХМ-003065</t>
  </si>
  <si>
    <t>Григоріченко М.І. ПП, маг. "Крамниця"</t>
  </si>
  <si>
    <t>р-н Ярмолинецкий Район, с.Томашовка (біля церкви)</t>
  </si>
  <si>
    <t>Григоріченко Микола Іванович</t>
  </si>
  <si>
    <t>Основной договор 1986 от 19.01.2009 0:00:00</t>
  </si>
  <si>
    <t>ХМ-003064</t>
  </si>
  <si>
    <t>Григоріченко М.І. ПП, маг. "Людмила"</t>
  </si>
  <si>
    <t>р-н Ярмолинецкий Район, пгт.Ярмолинцы, пер.Чапаева (-)</t>
  </si>
  <si>
    <t>ХМ-005602</t>
  </si>
  <si>
    <t>Григорчук О.А. ПП, кафе</t>
  </si>
  <si>
    <t>г.Староконстантинов (траса Васьковичі-Порубне 227км)</t>
  </si>
  <si>
    <t>Григорчук Ольга Андріївна</t>
  </si>
  <si>
    <t>Основной договор 4243 от 01.12.2011</t>
  </si>
  <si>
    <t>р-н Новоушицкий Район, пгт.Новая Ушица, ул.Кольчака, д.12</t>
  </si>
  <si>
    <t>Гринишина Нюра Кацимівна</t>
  </si>
  <si>
    <t>Основной договор 1371.1 от 21.06.2010 0:00:00</t>
  </si>
  <si>
    <t>Гринчук В.А. ПП, маг. "Продукти"</t>
  </si>
  <si>
    <t>р-н Новоушицкий Район, с.Ивашковцы, ул.Центральная, д.25</t>
  </si>
  <si>
    <t>Гринчук Валентин Анатолійович</t>
  </si>
  <si>
    <t>Основной договор 1873.1 от 25.02.2014</t>
  </si>
  <si>
    <t>Гринчук Віктор Павлович</t>
  </si>
  <si>
    <t>Основной договор 1173.1 от 22.06.2010 0:00:00</t>
  </si>
  <si>
    <t>ХМ-005508</t>
  </si>
  <si>
    <t>Гринюк В.П. ПП,  маг. "Лілея"</t>
  </si>
  <si>
    <t>р-н Теофипольский Район, пгт.Теофиполь, пл.Кооперативная, д.2 (на базарній площі)</t>
  </si>
  <si>
    <t>Гринюк Валентина Петрівна</t>
  </si>
  <si>
    <t>Основной договор 3024 от 19.01.2009 0:00:00</t>
  </si>
  <si>
    <t>ХМ-001270</t>
  </si>
  <si>
    <t>Грицак Л.С. ПП, маг. "Київ"</t>
  </si>
  <si>
    <t>г.Шепетовка, ул.Маркса Карла, д.43</t>
  </si>
  <si>
    <t>ХМ-005601</t>
  </si>
  <si>
    <t>Грицак О.П. ПП, маг. "Київ"</t>
  </si>
  <si>
    <t>Грицак Олег Петрович</t>
  </si>
  <si>
    <t>Основной договор 3085 от 26.06.2014</t>
  </si>
  <si>
    <t>ХМ-005894</t>
  </si>
  <si>
    <t>Грицак О.П. ПП, маг. "Продукти"</t>
  </si>
  <si>
    <t>р-н Хмельницкий Район, с.Малиничи, ул.Мира, д.4/2</t>
  </si>
  <si>
    <t>Грицак Олександр Петрович</t>
  </si>
  <si>
    <t>Основной договор 3246 от 21.05.2009 0:00:00</t>
  </si>
  <si>
    <t>Гриценко Костянтин Борисович</t>
  </si>
  <si>
    <t>Основной договор 1785.1 от 01.05.2013</t>
  </si>
  <si>
    <t>ХМ-002042</t>
  </si>
  <si>
    <t>Грицюк В.А. ПП, маг. "Світанок"</t>
  </si>
  <si>
    <t>р-н Шепетовский Район, с.Плещин, ул.Шевченко, д.1</t>
  </si>
  <si>
    <t>Грицюк Валентина Анатоліївна</t>
  </si>
  <si>
    <t>Основной договор 1443 от 12.06.2009 0:00:00</t>
  </si>
  <si>
    <t>ХМ-003334</t>
  </si>
  <si>
    <t>Грицюк Г.В. ПП, маг. "Магазин-бар"</t>
  </si>
  <si>
    <t>р-н Шепетовский Район, с.Сульжин, ул.Щорса, д.2</t>
  </si>
  <si>
    <t>Грицюк Галина Володимирівна</t>
  </si>
  <si>
    <t>Основной договор 2099 от 21.05.2009 0:00:00</t>
  </si>
  <si>
    <t>ХМ-005608</t>
  </si>
  <si>
    <t>Грицюк Г.І. ПП, маг.-бар</t>
  </si>
  <si>
    <t>р-н Шепетовский Район, с.Сульжин, ул.Щорса, д.3</t>
  </si>
  <si>
    <t>ХМ-003661</t>
  </si>
  <si>
    <t>Грищук О.М. ПП, маг. "Меркурій"</t>
  </si>
  <si>
    <t>г.Староконстантинов, ул.Больничная, д.50/1</t>
  </si>
  <si>
    <t>Грищук Олена Миколаївна</t>
  </si>
  <si>
    <t>Основной договор 2249 от 10.07.2009 0:00:00</t>
  </si>
  <si>
    <t>ХМ-000617</t>
  </si>
  <si>
    <t>Грищук Т.В. ПП, маг. "Колос №1"</t>
  </si>
  <si>
    <t>г.Шепетовка, ул.Украинская, д.65а</t>
  </si>
  <si>
    <t>ХМ-000616</t>
  </si>
  <si>
    <t>Грищук Т.В. ПП, маг. "Колос №2"</t>
  </si>
  <si>
    <t>ХМ-004848</t>
  </si>
  <si>
    <t>(НКЗ) Гром.Орг.товар.Черв.Хреста України</t>
  </si>
  <si>
    <t>Гром.Орг.товар.Черв.Хреста України</t>
  </si>
  <si>
    <t>ХМ-006637</t>
  </si>
  <si>
    <t>Громик В.С. ПП, маг. "Продукти"</t>
  </si>
  <si>
    <t>р-н Шепетовский Район, с.Волковцы, ул.Садовая, д.27а</t>
  </si>
  <si>
    <t>Громик Віра Степанівна</t>
  </si>
  <si>
    <t>Основной договор 3692 от 07.05.2010 0:00:00</t>
  </si>
  <si>
    <t>Грубая Н.М. ПП, маг. "Кошик"</t>
  </si>
  <si>
    <t>ХМ-005301</t>
  </si>
  <si>
    <t>Сандомірський Р.В. ПП, маг. "Анна"</t>
  </si>
  <si>
    <t>г.Шепетовка, ул.Киевская, д.2</t>
  </si>
  <si>
    <t>Сандомірський Руслан Володимирович</t>
  </si>
  <si>
    <t>Основной договор 4808 от 07.05.2013</t>
  </si>
  <si>
    <t>Гудзик Наталія Валеріївна</t>
  </si>
  <si>
    <t>Основной договор 44.1 от 19.06.2014</t>
  </si>
  <si>
    <t>ХМ-003961</t>
  </si>
  <si>
    <t>Гудзь О.І. ПП, маг. "Фазан"</t>
  </si>
  <si>
    <t>р-н Красиловский Район, с.Михайловцы, ул.Колхозная, д.1</t>
  </si>
  <si>
    <t>р-н Каменец-Подольский Район, с.Сахкамень, ул.Дзержинского, д.9</t>
  </si>
  <si>
    <t>Гудзяк Наталія Борисівна</t>
  </si>
  <si>
    <t>Основной договор 686.1 от 02.01.2009 0:00:00</t>
  </si>
  <si>
    <t>Гук Людмила Іванівна</t>
  </si>
  <si>
    <t>Основной договор 1207.1 от 01.06.2009 0:00:00</t>
  </si>
  <si>
    <t>г.Каменец-Подольский, просп Грушевского, д.41 б</t>
  </si>
  <si>
    <t>Гула Сергій Валентинович</t>
  </si>
  <si>
    <t>Основной договор 17.1 от 12.02.2015</t>
  </si>
  <si>
    <t>ХМ-006368</t>
  </si>
  <si>
    <t>Гуломов Л.Ш. ПП, кафе "Клондайк"</t>
  </si>
  <si>
    <t>г.Шепетовка, ул.Котика Вали, д.33</t>
  </si>
  <si>
    <t>ХМ-002272</t>
  </si>
  <si>
    <t>Гуменна Г.С. ПП, вагончик</t>
  </si>
  <si>
    <t>р-н Староконстантиновский Район, с.Григоровка, ул.Калинина, д.1 (в центрі села)</t>
  </si>
  <si>
    <t>Якимовський Віталій Михайлович</t>
  </si>
  <si>
    <t>Основной договор 5101 от 16.06.2014</t>
  </si>
  <si>
    <t>Якимовський В.М. ПП, вагончик</t>
  </si>
  <si>
    <t>р-н Староконстантиновский Район, с.Григоровка, ул.Центральная, д.1 (по ліву сторону біля церкви)</t>
  </si>
  <si>
    <t>Гуменна Ганна Семенівна</t>
  </si>
  <si>
    <t>Основной договор 1621 от 21.05.2009 0:00:00</t>
  </si>
  <si>
    <t>ХМ-006287</t>
  </si>
  <si>
    <t>Гуменний В.В. ПП, маг. "Продукти"</t>
  </si>
  <si>
    <t>р-н Городокский Район, г.Городок, ул.Щорса, д.20</t>
  </si>
  <si>
    <t>Гуменний Віктор Володимирович</t>
  </si>
  <si>
    <t>Основной договор 3519 от 01.12.2009 0:00:00</t>
  </si>
  <si>
    <t>р-н Чемеровецкий Район, с.Кутковцы, ул.Ковпака, д.51</t>
  </si>
  <si>
    <t>Гуменюк Анатолій Миколайович</t>
  </si>
  <si>
    <t>Основной договор 1353.1 от 18.05.2010 0:00:00</t>
  </si>
  <si>
    <t>ХМ-005825</t>
  </si>
  <si>
    <t>Гуменюк В.В. ПП, маг. "Продукти"</t>
  </si>
  <si>
    <t>р-н Шепетовский Район, с.Красноселка, ул.Молодежная, д.37</t>
  </si>
  <si>
    <t>Гуменюк Валентина Володимирівна</t>
  </si>
  <si>
    <t>Основной договор 3195 от 21.05.2009 0:00:00</t>
  </si>
  <si>
    <t>ХМ-001571</t>
  </si>
  <si>
    <t>Гуменюк В.В. ПП,маг."Чиста криниця"</t>
  </si>
  <si>
    <t>р-н Изяславский Район, г.Изяслав, ул.Онищука, д.40</t>
  </si>
  <si>
    <t>Гуменюк Валентин Володимирович</t>
  </si>
  <si>
    <t>Основной договор 1109 от 15.04.2009 0:00:00</t>
  </si>
  <si>
    <t>ХМ-001724</t>
  </si>
  <si>
    <t>Гуменюк Г.Б. ПП, маг. "Лілія"</t>
  </si>
  <si>
    <t>р-н Виньковецкий Район, с.Зиньков, ул.Ленина, д.51</t>
  </si>
  <si>
    <t>Гуменюк Ганна Болеславівна</t>
  </si>
  <si>
    <t>Основной договор 1197 от 15.04.2009 0:00:00</t>
  </si>
  <si>
    <t>р-н Чемеровецкий Район, с.Жабинцы, ул.Ленина, д.13</t>
  </si>
  <si>
    <t>ХМ-006601</t>
  </si>
  <si>
    <t>Гуменюк М.В. ПП, кафе "Марина"</t>
  </si>
  <si>
    <t>Гуменюк Марина Василівна</t>
  </si>
  <si>
    <t>Основной договор 1328.1 от 20.04.2010 0:00:00</t>
  </si>
  <si>
    <t>г.Староконстантинов, ул.Острожского (ринок Престиж)</t>
  </si>
  <si>
    <t>Гуменюк Марія Іванівна</t>
  </si>
  <si>
    <t>Основной договор 997 от 23.07.2009 0:00:00</t>
  </si>
  <si>
    <t>ХМ-010629</t>
  </si>
  <si>
    <t>Худняк О.А. ПП, маг. "Калина"</t>
  </si>
  <si>
    <t>р-н Каменец-Подольский Район, пгт.Старая Ушица, ст.Советская, д.2</t>
  </si>
  <si>
    <t>Худняк Олександр Анатолійович</t>
  </si>
  <si>
    <t>Основной договор 1980.1 от 04.03.2015</t>
  </si>
  <si>
    <t>Гуменюк Регіна Йосипівна</t>
  </si>
  <si>
    <t>Основной договор 63.1 от 01.09.2006 0:00:00</t>
  </si>
  <si>
    <t>ХМ-005803</t>
  </si>
  <si>
    <t>Гуменюк С.І. ПП, маг. "Олімп"</t>
  </si>
  <si>
    <t>г.Шепетовка, ул.Промышленная, д.1</t>
  </si>
  <si>
    <t>Шепетівка, вул. Промислова, б. 1,</t>
  </si>
  <si>
    <t>ХМ-001399</t>
  </si>
  <si>
    <t>Гуменюк-Мовчан О.В. ПП, маг."ВВ"</t>
  </si>
  <si>
    <t>р-н Старосинявский Район, пгт.Старая Синява, ул.Франко Ивана, д.3</t>
  </si>
  <si>
    <t>Гуменюк-Мовчан Олена Василівна</t>
  </si>
  <si>
    <t>Основной договор 975 от 19.05.2010 0:00:00</t>
  </si>
  <si>
    <t>ХМ-001398</t>
  </si>
  <si>
    <t>Гуменюк-Мовчан О.В. ПП, маг."ВВ"№3</t>
  </si>
  <si>
    <t>р-н Старосинявский Район, пгт.Старая Синява, ул.Франко Ивана, д.30</t>
  </si>
  <si>
    <t>р-н Каменец-Подольский Район, с.Вербка, ул.Южная, д.4</t>
  </si>
  <si>
    <t>Гунчак Таїса В`ячеславівна</t>
  </si>
  <si>
    <t>Основной договор 1668.1 от 22.03.2012</t>
  </si>
  <si>
    <t>р-н Каменец-Подольский Район, с.Рогозна, ул.Шевченко, д.55 (Центральная)</t>
  </si>
  <si>
    <t>Гураленко Валерій Васильович</t>
  </si>
  <si>
    <t>Основной договор 585.1 от 24.06.2010 0:00:00</t>
  </si>
  <si>
    <t>Гурник Володимир Васильович</t>
  </si>
  <si>
    <t>Основной договор 1352.1 от 18.05.2010 0:00:00</t>
  </si>
  <si>
    <t>ХМ-002416</t>
  </si>
  <si>
    <t>(НКЗ) гурт</t>
  </si>
  <si>
    <t>г.Шепетовка, ул.Маркса Карла, д.112</t>
  </si>
  <si>
    <t>Гурт</t>
  </si>
  <si>
    <t>р-н Чемеровецкий Район, пгт.Чемеровцы, ул.Щорса, д.2</t>
  </si>
  <si>
    <t>ХМ-002414</t>
  </si>
  <si>
    <t>Гуртово-торгова МРБ ВКП, маг. "Маркет"</t>
  </si>
  <si>
    <t>р-н Шепетовский Район, с.Великая Медведевка, ул.Партизанская, д.1</t>
  </si>
  <si>
    <t>ВКП "Гуртово-торгова МРБ"</t>
  </si>
  <si>
    <t>Основной договор 1742 от 20.05.2009 0:00:00</t>
  </si>
  <si>
    <t>ХМ-002415</t>
  </si>
  <si>
    <t>(КООП) Гуртово-торгова МРБ ВКП, маг. тпп</t>
  </si>
  <si>
    <t>р-н Шепетовский Район, с.Новичи, ул.Ленина, д.21</t>
  </si>
  <si>
    <t>Гуртово-торгова МРБ ВКП, маг. тпп</t>
  </si>
  <si>
    <t>ХМ-002413</t>
  </si>
  <si>
    <t>р-н Шепетовский Район, с.Хролин, ул.Ленина, д.41</t>
  </si>
  <si>
    <t>ХМ-002412</t>
  </si>
  <si>
    <t>Міщук Л.М. ПП, маг. "Економ"</t>
  </si>
  <si>
    <t>р-н Шепетовский Район, с.Лотовка, ул.Школьная, д.3</t>
  </si>
  <si>
    <t>Міщук Людмила Михайлівна</t>
  </si>
  <si>
    <t>Основной договор 2668 от 07.02.2014</t>
  </si>
  <si>
    <t>Густяк Галина Василівна</t>
  </si>
  <si>
    <t>Основной договор 389 от 02.01.2009 0:00:00</t>
  </si>
  <si>
    <t>ХМ-001247</t>
  </si>
  <si>
    <t>Гуцал Т.Л. ПП, маг. "Марічка"</t>
  </si>
  <si>
    <t>Гуцал Тетяна Леонідівна</t>
  </si>
  <si>
    <t>Основной договор 877 от 12.05.2009 0:00:00</t>
  </si>
  <si>
    <t>ХМ-005563</t>
  </si>
  <si>
    <t>Давиденко Е.Г. ПП, к-к №12</t>
  </si>
  <si>
    <t>г.Хмельницкий, шоссе Львовское (р-к ХМСТ "Кооператор")</t>
  </si>
  <si>
    <t>ХМ-006672</t>
  </si>
  <si>
    <t>Давидов Г.Д. ПП, маг. "Продукти"</t>
  </si>
  <si>
    <t>ХМ-005993</t>
  </si>
  <si>
    <t>Давнюк Н.М. ПП, павільйон</t>
  </si>
  <si>
    <t>г.Шепетовка, ул.Гончарова, д.94а</t>
  </si>
  <si>
    <t>р-н Дунаевецкий Район, с.Маков, ул.Рабочая, д.7</t>
  </si>
  <si>
    <t>Дадашева Ельнара Закирівна</t>
  </si>
  <si>
    <t>Основной договор 1142.1 от 02.01.2009 0:00:00</t>
  </si>
  <si>
    <t>ХМ-003543</t>
  </si>
  <si>
    <t>Дадашева М.П. ПП, маг. "Прометей"</t>
  </si>
  <si>
    <t>р-н Дунаевецкий Район, с.Маков, ул.Рабочая, д.8</t>
  </si>
  <si>
    <t>ХМ-004276</t>
  </si>
  <si>
    <t>Данелюк З.І.ПП,маг "Сонечко"</t>
  </si>
  <si>
    <t>р-н Изяславский Район, с.Шекерынци, ул.Петровского, д.10</t>
  </si>
  <si>
    <t>ХМ-003577</t>
  </si>
  <si>
    <t>Данильчук О.М. ПП, на тер.Укр.прод.інвест.</t>
  </si>
  <si>
    <t>г.Славута, д.6 (ул. володарского)</t>
  </si>
  <si>
    <t>Данильчук Олег Миколайович</t>
  </si>
  <si>
    <t>Основной договор 2212 от 08.05.2009 0:00:00</t>
  </si>
  <si>
    <t>ХМ-006073</t>
  </si>
  <si>
    <t>Данилюк З.І. ПП, маг.</t>
  </si>
  <si>
    <t>р-н Изяславский Район, с.Шекерынци, д.3 (ул. Шевченка)</t>
  </si>
  <si>
    <t>Данилюк Зоя Іванівна</t>
  </si>
  <si>
    <t>Основной договор 3374 от 07.08.2009 0:00:00</t>
  </si>
  <si>
    <t>ХМ-006031</t>
  </si>
  <si>
    <t>Данилюк О.В. ПП, маг. "Іванка"</t>
  </si>
  <si>
    <t>ХМ-005483</t>
  </si>
  <si>
    <t>Данилюк О.П. ПП, маг."Телефортуна"</t>
  </si>
  <si>
    <t>р-н Летичевский Район, пгт.Летичев, ул.50-летия Октября, д.51/2</t>
  </si>
  <si>
    <t>Данилюк Олена Полікарпівна</t>
  </si>
  <si>
    <t>Основной договор 3005 от 13.01.2009 0:00:00</t>
  </si>
  <si>
    <t>ХМ-001400</t>
  </si>
  <si>
    <t>Данілкович Л.А. ПП, маг. "Рошен"</t>
  </si>
  <si>
    <t>р-н Старосинявский Район, пгт.Старая Синява, ул.Франко Ивана, д.19а</t>
  </si>
  <si>
    <t>Данілкович Любов Андріївна</t>
  </si>
  <si>
    <t>Основной договор 976 от 21.05.2009 0:00:00</t>
  </si>
  <si>
    <t>р-н Старосинявский Район, пгт.Старая Синява, ул.Сахарная, д.3</t>
  </si>
  <si>
    <t>Данілкович Людмила Едуардівна</t>
  </si>
  <si>
    <t>Основной договор 1379 от 13.05.2009 0:00:00</t>
  </si>
  <si>
    <t>ХМ-002626</t>
  </si>
  <si>
    <t>Данчук М.В. ПП, к-к №131</t>
  </si>
  <si>
    <t>р-н Теофипольский Район, пгт.Теофиполь, пер.Макаренко, д.33 (на базарній площі)</t>
  </si>
  <si>
    <t>СТ "Дари Поділля"</t>
  </si>
  <si>
    <t>Основной договор 3077 от 23.02.2009 0:00:00</t>
  </si>
  <si>
    <t>ХМ-003313</t>
  </si>
  <si>
    <t>Дармограй Г.М. ПП, маг. "Асорті"</t>
  </si>
  <si>
    <t>р-н Городокский Район, г.Городок, ул.Терешковой, д.2а</t>
  </si>
  <si>
    <t>Дармограй Ганна Миколаївна</t>
  </si>
  <si>
    <t>Основной договор 2089 от 26.03.2009 0:00:00</t>
  </si>
  <si>
    <t>р-н Летичевский Район, пгт.Летичев, ул.Панасюка, д.17</t>
  </si>
  <si>
    <t>Даутпаєва Марина Володимирівна</t>
  </si>
  <si>
    <t>Основной договор 3151 от 26.01.2015</t>
  </si>
  <si>
    <t>Даутпаєв М.В. ПП, маг. "Серце лева"</t>
  </si>
  <si>
    <t>ХМ-005754</t>
  </si>
  <si>
    <t>ХМ-006568</t>
  </si>
  <si>
    <t>Бугаєва А.Б. ПП, маг. "Жовтень"</t>
  </si>
  <si>
    <t>Мельник Алла Євгенівна</t>
  </si>
  <si>
    <t>Бугаєва А.Б. ПП, маг. "Лада"</t>
  </si>
  <si>
    <t>Даценко Т.Д. ПП, маг. "Лада"</t>
  </si>
  <si>
    <t>ХМ-005200</t>
  </si>
  <si>
    <t>Личик І.М. ПП, маг. "Рута"</t>
  </si>
  <si>
    <t>р-н Изяславский Район, с.Клубивка, ул.Кирпы, д.98</t>
  </si>
  <si>
    <t>Дацишин В.О. ПП, маг. "Рута"</t>
  </si>
  <si>
    <t>Личик Іванна Мколаївна</t>
  </si>
  <si>
    <t>Основной договор 5406 от 17.07.2015</t>
  </si>
  <si>
    <t>Дацишин ПП, маг."Рута 2"</t>
  </si>
  <si>
    <t>ХМ-005199</t>
  </si>
  <si>
    <t>р-н Изяславский Район, с.Клубивка, ул.Кирпы, д.75б</t>
  </si>
  <si>
    <t>Дацишин Віталій Олександрович</t>
  </si>
  <si>
    <t>Основной договор 2913 от 18.06.2009 0:00:00</t>
  </si>
  <si>
    <t>ХМ-010293</t>
  </si>
  <si>
    <t>Гережун Г.Л. ПП, лоток №2</t>
  </si>
  <si>
    <t>Гережун Галина Леонідівна</t>
  </si>
  <si>
    <t>Основной договор 4855 от 15.07.2013</t>
  </si>
  <si>
    <t>ХМ-001272</t>
  </si>
  <si>
    <t>Дацьків Валентина Йосипівна</t>
  </si>
  <si>
    <t>Основной договор 893 от 21.05.2009 0:00:00</t>
  </si>
  <si>
    <t>Дацьків В.Й. ПП, "Торговий Центр"</t>
  </si>
  <si>
    <t>ХМ-002116</t>
  </si>
  <si>
    <t>Дворак В.Ю. ПП, маг. "Продукти"</t>
  </si>
  <si>
    <t>р-н Белогорский Район, пгт.Лепесовка, д.24 (ул. Гончарова)</t>
  </si>
  <si>
    <t>Дворак Володимир Юхтейович</t>
  </si>
  <si>
    <t>Основной договор 1499 от 28.01.2009 0:00:00</t>
  </si>
  <si>
    <t>ХМ-002118</t>
  </si>
  <si>
    <t>Дворак В.Ю.ПП,маг "7 Континент"</t>
  </si>
  <si>
    <t>р-н Белогорский Район, пгт.Ямполь, ул.Ленина, д.53</t>
  </si>
  <si>
    <t>ХМ-002117</t>
  </si>
  <si>
    <t>Дворак В.Ю.ПП,маг "В'язовець"</t>
  </si>
  <si>
    <t>р-н Белогорский Район, с.Вязовец, ул.Центральная, д.17</t>
  </si>
  <si>
    <t>ХМ-006626</t>
  </si>
  <si>
    <t>Дейчук А.М. ПП, к-к</t>
  </si>
  <si>
    <t>Дейчук Анатолій Микитович</t>
  </si>
  <si>
    <t>Основной договор 3685 от 05.05.2010 0:00:00</t>
  </si>
  <si>
    <t>р-н Хмельницкий Район, с.Маломолинцы, ул.Ленина, д.3 (в центрі)</t>
  </si>
  <si>
    <t>Дейчук Валерій Йосипович</t>
  </si>
  <si>
    <t>Основной договор 2526 от 17.04.2009 0:00:00</t>
  </si>
  <si>
    <t>ХМ-004329</t>
  </si>
  <si>
    <t>Дейчук В.М. ПП, маг. "Пекарня"</t>
  </si>
  <si>
    <t>р-н Хмельницкий Район, с.Гнатовцы, д.16</t>
  </si>
  <si>
    <t>р-н Деражнянский Район, г.Деражня, ул.Олейника, д.22</t>
  </si>
  <si>
    <t>р-н Дунаевецкий Район, с.Вихровка, ул.Центральная, д.16</t>
  </si>
  <si>
    <t>Дем`янова Людмила Йосипівна</t>
  </si>
  <si>
    <t>Основной договор 1213.1 от 10.07.2009 0:00:00</t>
  </si>
  <si>
    <t>ХМ-003347</t>
  </si>
  <si>
    <t>Дембіцька Н.Ю. ПП, "лоток"</t>
  </si>
  <si>
    <t>г.Шепетовка, ул.Котика Вали, д.12а</t>
  </si>
  <si>
    <t>ХМ-005236</t>
  </si>
  <si>
    <t>Демко Н.І. ПП, "Кіоск"</t>
  </si>
  <si>
    <t>г.Хмельницкий, ул.Куприна, д.54/1р (рынок Дубово)</t>
  </si>
  <si>
    <t>Демко Наталія Іванівна</t>
  </si>
  <si>
    <t>Основной договор 2934 от 03.02.2008 0:00:00</t>
  </si>
  <si>
    <t>Демко Н.І. ПП,  к-к №101</t>
  </si>
  <si>
    <t>р-н Славутский Район, с.Цветоха, ул.Ленина, д.3</t>
  </si>
  <si>
    <t>Демчук Тетяна Іванівна</t>
  </si>
  <si>
    <t>Основной договор 1703 от 20.05.2009 0:00:00</t>
  </si>
  <si>
    <t>ХМ-006277</t>
  </si>
  <si>
    <t>Дем'яник І.І. ПП, маг. "Мономах"</t>
  </si>
  <si>
    <t>Дем'яник Іван Ілліч</t>
  </si>
  <si>
    <t>Основной договор 3512 от 26.11.2009 0:00:00</t>
  </si>
  <si>
    <t>р-н Дунаевецкий Район, г.Дунаевцы, ул.Мира, д.45</t>
  </si>
  <si>
    <t>Дем'янова Тамара Іванівна</t>
  </si>
  <si>
    <t>Основной договор 1281.1 от 15.12.2009 0:00:00</t>
  </si>
  <si>
    <t>ХМ-004625</t>
  </si>
  <si>
    <t>Дем'янчук Н.М.ПП,к-к №202</t>
  </si>
  <si>
    <t>р-н Полонский Район, г.Полонное, ул.Полесская (ринкова площа)</t>
  </si>
  <si>
    <t>ХМ-005941</t>
  </si>
  <si>
    <t>Дем'янчук Т.М. ПП, маг. "Автосервіс"</t>
  </si>
  <si>
    <t>г.Шепетовка, ул.Тургенева, д.59</t>
  </si>
  <si>
    <t>р-н Белогорский Район, с.Хорошев, ул.Центральная, д.62</t>
  </si>
  <si>
    <t>ХМ-002012</t>
  </si>
  <si>
    <t>(НКЗ) Деражнянський ПКЗ ОСС ДП, маркет "Декос"</t>
  </si>
  <si>
    <t>р-н Деражнянский Район, г.Деражня, пер.Привокзальный, д.1/1</t>
  </si>
  <si>
    <t>Деражнянський ПКЗ ОСС ДП, маркет "Декос"</t>
  </si>
  <si>
    <t>ХМ-004860</t>
  </si>
  <si>
    <t>(НКЗ) Деражнянського упр.газового господ. ПК</t>
  </si>
  <si>
    <t>р-н Деражнянский Район, г.Деражня, ул.Промышленная, д.1</t>
  </si>
  <si>
    <t>Деражнянського упр.газового господ. ПК</t>
  </si>
  <si>
    <t>ХМ-004039</t>
  </si>
  <si>
    <t>(КООП) Дерев`яни СТ, бар</t>
  </si>
  <si>
    <t>Кам'янець-Подільський Район, Дерев'яне,</t>
  </si>
  <si>
    <t>СТ"Дерев`яни"</t>
  </si>
  <si>
    <t>Основной договор 670.1 от 16.07.2014</t>
  </si>
  <si>
    <t>Дерев`яни СТ, маг.</t>
  </si>
  <si>
    <t>р-н Чемеровецкий Район, с.Вишневчик, ул.Заводская, д.4</t>
  </si>
  <si>
    <t>ХМ-004659</t>
  </si>
  <si>
    <t>Деревенчук М.Р. ПП, маг. "Маяк"</t>
  </si>
  <si>
    <t>г.Славута, ул.Сангушко Князей, д.118а (біля вокзалу)</t>
  </si>
  <si>
    <t>Деревенчук Михайло Романович</t>
  </si>
  <si>
    <t>Основной договор 4039 от 03.05.2011</t>
  </si>
  <si>
    <t>ХМ-001210</t>
  </si>
  <si>
    <t>Деркач Г.А. ПП, к-к</t>
  </si>
  <si>
    <t>г.Староконстантинов, ул.Острожского, д.4 (риник Престиж)</t>
  </si>
  <si>
    <t>г.Каменец-Подольский, просп Грушевского, д.62-А</t>
  </si>
  <si>
    <t>Деркач Лариса Вікторівна</t>
  </si>
  <si>
    <t>Основной договор 343 от 22.05.2014</t>
  </si>
  <si>
    <t>р-н Новоушицкий Район, с.Малая Стружка, д.1 (Ленина)</t>
  </si>
  <si>
    <t>Джумабаєва Тетяна Миколаївна</t>
  </si>
  <si>
    <t>Основной договор 627.1 от 27.04.2010 0:00:00</t>
  </si>
  <si>
    <t>ХМ-000172</t>
  </si>
  <si>
    <t>Джумик І.М. ПП, вагончик "Рябінушка"</t>
  </si>
  <si>
    <t>г.Староконстантинов, ул.Барановича, д.2/2 (школа №2)</t>
  </si>
  <si>
    <t>Джумик Ірина Миколаївна</t>
  </si>
  <si>
    <t>Основной договор 4106 от 14.07.2011</t>
  </si>
  <si>
    <t>ХМ-005129</t>
  </si>
  <si>
    <t>Дзіковська Н.В. ПП, маг. "Юлія"</t>
  </si>
  <si>
    <t>р-н Виньковецкий Район, пгт.Виньковцы, ул.Соборной Украины, д.23</t>
  </si>
  <si>
    <t>Дзіковська Ніла Володимирівна</t>
  </si>
  <si>
    <t>Основной договор 2882 от 14.04.2009 0:00:00</t>
  </si>
  <si>
    <t>ХМ-002242</t>
  </si>
  <si>
    <t>Бірюліна Т.М. ПП, маг. "Кумір"</t>
  </si>
  <si>
    <t>Дзюба В.І. ПП, маг. "Кумір"</t>
  </si>
  <si>
    <t>ХМ-005761</t>
  </si>
  <si>
    <t>Дзюба Н.О. ПП, маг. "Каприз"</t>
  </si>
  <si>
    <t>р-н Летичевский Район, с.Лысогорка, ул.Октябрьская, д.43</t>
  </si>
  <si>
    <t>Дзюба Наталія Олександрівна</t>
  </si>
  <si>
    <t>Основной договор 3155 от 08.05.2009 0:00:00</t>
  </si>
  <si>
    <t>ХМ-005784</t>
  </si>
  <si>
    <t>Дзюбан О.О. ПП, маг. "Теремок"</t>
  </si>
  <si>
    <t>Шепетівка, вул. Старокостянтинівське шосе, б. 35/1,</t>
  </si>
  <si>
    <t>ХМ-005400</t>
  </si>
  <si>
    <t>Дикарева Г.І.ПП,маг."Продукти"</t>
  </si>
  <si>
    <t>г.Хмельницкий, ул.Гречко, д.1</t>
  </si>
  <si>
    <t>Дикарева Галина Іванівна</t>
  </si>
  <si>
    <t>Основной договор 2994 от 28.04.2009 0:00:00</t>
  </si>
  <si>
    <t>ХМ-004795</t>
  </si>
  <si>
    <t>Дикун І.С. ПП, маг."Фортуна"</t>
  </si>
  <si>
    <t>р-н Хмельницкий Район, с.Олешин, ул.Шестакова (біля озера)</t>
  </si>
  <si>
    <t>ХМ-001217</t>
  </si>
  <si>
    <t>(НКЗ) Динамо ТОВ</t>
  </si>
  <si>
    <t>р-н Деражнянский Район, г.Деражня, пер.Мира, д.118/1</t>
  </si>
  <si>
    <t>Динамо ТОВ</t>
  </si>
  <si>
    <t>ХМ-010322</t>
  </si>
  <si>
    <t>Могильницька Н.А. ПП, маг. "Шкільний"</t>
  </si>
  <si>
    <t>р-н Шепетовский Район, с.Михайлючка, пер.Ленина, д.4а</t>
  </si>
  <si>
    <t>ХМ-003567</t>
  </si>
  <si>
    <t>Дичинська Вікторія Володимірівна</t>
  </si>
  <si>
    <t>Основной договор 2203 от 22.05.2009 0:00:00</t>
  </si>
  <si>
    <t>Дичинська В.В. ПП, маг. "Шкільний"</t>
  </si>
  <si>
    <t>ХМ-001799</t>
  </si>
  <si>
    <t>Дичковська Ж.В. ПП, маг. "Продукти"</t>
  </si>
  <si>
    <t>р-н Волочисский Район, с.Бокиевка, ул.Октябрьская, д.3а</t>
  </si>
  <si>
    <t>Дичковська Жанна Володимирівна</t>
  </si>
  <si>
    <t>Основной договор 1248 от 12.10.2009 0:00:00</t>
  </si>
  <si>
    <t>(КООП) Діа-Ден СТ</t>
  </si>
  <si>
    <t>р-н Теофипольский Район, с.Караина, ул.Возрождения, д.14а</t>
  </si>
  <si>
    <t>Споживче товариство "Діа-Ден"</t>
  </si>
  <si>
    <t>Основной договор 3553 от 08.12.2009 0:00:00</t>
  </si>
  <si>
    <t>ХМ-005926</t>
  </si>
  <si>
    <t>(КООП) Діброва 2009 СТ, кафе "Діброва 2009"</t>
  </si>
  <si>
    <t>р-н Теофипольский Район, пгт.Базалия, ул.Ленина, д.4</t>
  </si>
  <si>
    <t>СТ "Діброва 2009"</t>
  </si>
  <si>
    <t>Основной договор 3273 от 01.06.2009 0:00:00</t>
  </si>
  <si>
    <t>Діброва 2009 СТ, кафе "Діброва 2009"</t>
  </si>
  <si>
    <t>ХМ-005912</t>
  </si>
  <si>
    <t>Діль А.В. ПП, к-к №126</t>
  </si>
  <si>
    <t>ХМ-004393</t>
  </si>
  <si>
    <t>Діхтярук Н.П. ПП, маг."Надія"</t>
  </si>
  <si>
    <t>р-н Теофипольский Район, пгт.Базалия, д.6 (ул. Б. Хмельницкого)</t>
  </si>
  <si>
    <t>Діхтярук Наталія Петрівна</t>
  </si>
  <si>
    <t>Основной договор 2564 от 21.04.2009 0:00:00</t>
  </si>
  <si>
    <t>ХМ-002359</t>
  </si>
  <si>
    <t>Дмитришин В.Т. ПП, маг."Садочок"</t>
  </si>
  <si>
    <t>р-н Ярмолинецкий Район, с.Баламутовка, ул.Хмельницкая (0)</t>
  </si>
  <si>
    <t>Дмитришина Ольга Михайлівна</t>
  </si>
  <si>
    <t>Основной договор 1698 от 24.05.2010 0:00:00</t>
  </si>
  <si>
    <t>р-н Новоушицкий Район, с.Косиковцы, ул.Центральная, д.18</t>
  </si>
  <si>
    <t>р-н Новоушицкий Район, с.Зеленые Куриловцы, ул.Ленина, д.10</t>
  </si>
  <si>
    <t>ХМ-003496</t>
  </si>
  <si>
    <t>Дмитрук О.В. ПП, маг. "Анастасія"</t>
  </si>
  <si>
    <t>г.Шепетовка, ул.Судилковская, д.175</t>
  </si>
  <si>
    <t>Дмитрук Оксана Василівна</t>
  </si>
  <si>
    <t>Основной договор 2172 от 19.05.2009 0:00:00</t>
  </si>
  <si>
    <t>г.Каменец-Подольский, ул.Гагарина, д.65</t>
  </si>
  <si>
    <t>Добер Жанна Анатоліївна</t>
  </si>
  <si>
    <t>Основной договор 1317.1 от 02.08.2013</t>
  </si>
  <si>
    <t>ХМ-005943</t>
  </si>
  <si>
    <t>Добровольський С.Б. ПП, маг.-бар</t>
  </si>
  <si>
    <t>р-н Белогорский Район, с.Денисовка, ул.Независимости, д.11</t>
  </si>
  <si>
    <t>ХМ-002329</t>
  </si>
  <si>
    <t>Добрянська Л.М. ПП, к-к</t>
  </si>
  <si>
    <t>ХМ-001409</t>
  </si>
  <si>
    <t>Довгаль Є.О. ПП, маг."Продукти"</t>
  </si>
  <si>
    <t>Довгаль Євгенія Олександрівна</t>
  </si>
  <si>
    <t>Основной договор 987 от 08.03.2010 0:00:00</t>
  </si>
  <si>
    <t>ХМ-004536</t>
  </si>
  <si>
    <t>Довгалюк А.М. ПП, к-к</t>
  </si>
  <si>
    <t>р-н Шепетовский Район, с.Пашуки, ул.Центральная, д.3</t>
  </si>
  <si>
    <t>Довгалюк Анатолій Михайлович</t>
  </si>
  <si>
    <t>Основной договор 4004 от 25.02.2012</t>
  </si>
  <si>
    <t>ХМ-005008</t>
  </si>
  <si>
    <t>Довгань Н.М. ПП, маг. "М'ясце"</t>
  </si>
  <si>
    <t>Довгань Наталія Миколаївна</t>
  </si>
  <si>
    <t>Основной договор 2828 от 14.04.2009 0:00:00</t>
  </si>
  <si>
    <t>Довжанське КП Славутського РайСТ, маг."Продукти"</t>
  </si>
  <si>
    <t>ХМ-005444</t>
  </si>
  <si>
    <t>(КООП) Довжанське КП Славутського РайСТ, маг."Продукти"</t>
  </si>
  <si>
    <t>р-н Славутский Район, с.Великий Скнит, ул.Шевченка, д.1</t>
  </si>
  <si>
    <t>ХМ-005606</t>
  </si>
  <si>
    <t>Додарчук Н.В. ПП, кафе-бар "Транзіт"</t>
  </si>
  <si>
    <t>р-н Шепетовский Район, с.Городнявка, д.285/604 (Мира)</t>
  </si>
  <si>
    <t>ХМ-001260</t>
  </si>
  <si>
    <t>Дола В.Ф. ПП, к-к</t>
  </si>
  <si>
    <t>р-н Волочисский Район, г.Волочиск, д. (центральний ринок)</t>
  </si>
  <si>
    <t>Дола Валентина Францівна</t>
  </si>
  <si>
    <t>Основной договор 884 от 15.12.2009 0:00:00</t>
  </si>
  <si>
    <t>ХМ-006134</t>
  </si>
  <si>
    <t>Долгушина Г.А. ПП, "Бар"</t>
  </si>
  <si>
    <t>г.Славута, ул.Ярослава Мудрого, д.64а</t>
  </si>
  <si>
    <t>ХМ-006135</t>
  </si>
  <si>
    <t>Долгушина Г.А. ПП, маг. "Форт"</t>
  </si>
  <si>
    <t>г.Славута, ул.Мира, д.64</t>
  </si>
  <si>
    <t>Долгушина Галина Андріївна</t>
  </si>
  <si>
    <t>Основной договор 3415 от 03.09.2009 0:00:00</t>
  </si>
  <si>
    <t>ХМ-003882</t>
  </si>
  <si>
    <t>Долинна С.М. ПП, маг."Світлана"</t>
  </si>
  <si>
    <t>р-н Красиловский Район, с.Чепелевка, ул.Ленина, д.1 (детский сад)</t>
  </si>
  <si>
    <t>(ремонт) Домбровський Е.І. ПП, маг."Апетіт"</t>
  </si>
  <si>
    <t>г.Каменец-Подольский, ул.Красноармейская, д.45</t>
  </si>
  <si>
    <t>Домбровський Едуард Іванович</t>
  </si>
  <si>
    <t>Основной договор 532.1 от 23.04.2009 0:00:00</t>
  </si>
  <si>
    <t>ХМ-004508</t>
  </si>
  <si>
    <t>Дорощук Г.І.ПП,"Піца Хіт"</t>
  </si>
  <si>
    <t>Шепетівка, вул. Маркса К, б. 33,</t>
  </si>
  <si>
    <t>ХМ-003032</t>
  </si>
  <si>
    <t>Дощінська С.Є. ПП, маг. "Бляшанка"</t>
  </si>
  <si>
    <t>р-н Каменец-Подольский Район, с.Довжок, ул.Смирнова, д.149-А</t>
  </si>
  <si>
    <t>ХМ-006033</t>
  </si>
  <si>
    <t>(НКЗ) ДП "Новатор", їдальня</t>
  </si>
  <si>
    <t>ДП "Новатор"</t>
  </si>
  <si>
    <t>Основной договор 050/957 от 05.12.2011</t>
  </si>
  <si>
    <t>ДП "Новатор", Комбінат громадського харчування</t>
  </si>
  <si>
    <t>ХМ-005013</t>
  </si>
  <si>
    <t>(НКЗ) ДП НАЕК Енергоатом "Склад"</t>
  </si>
  <si>
    <t>ДП НАЕК "Енергоатом"</t>
  </si>
  <si>
    <t>Основной договор 7758 от 17.02.2012</t>
  </si>
  <si>
    <t>ДП НАЕК Енергоатом "Склад"</t>
  </si>
  <si>
    <t>ХМ-006486</t>
  </si>
  <si>
    <t>Драчек О.Б. ПП, маг. "Продукти"</t>
  </si>
  <si>
    <t>г.Шепетовка, ул.Одуха, д.76</t>
  </si>
  <si>
    <t>Драчек Олена Борисівна</t>
  </si>
  <si>
    <t>Основной договор 3602 от 15.02.2010 0:00:00</t>
  </si>
  <si>
    <t>ХМ-004619</t>
  </si>
  <si>
    <t>ХМ-004620</t>
  </si>
  <si>
    <t>р-н Полонский Район, г.Полонное, ул.Украинки Леси, д.212</t>
  </si>
  <si>
    <t>ХМ-006232</t>
  </si>
  <si>
    <t>Дрижал Н.Ф. ПП, маг. "Альонушка"</t>
  </si>
  <si>
    <t>р-н Хмельницкий Район, с.Россоша (0)</t>
  </si>
  <si>
    <t>Дрижал Наталія Феофанівна</t>
  </si>
  <si>
    <t>Основной договор 3483 от 16.11.2009 0:00:00</t>
  </si>
  <si>
    <t>р-н Дунаевецкий Район, г.Дунаевцы, ул.Шевченко, д.66</t>
  </si>
  <si>
    <t>ХМ-001479</t>
  </si>
  <si>
    <t>Другак О.Й. ПП,  маг. "Продукти"</t>
  </si>
  <si>
    <t>р-н Волочисский Район, пгт.Войтовцы, ул.Мира, д.1а</t>
  </si>
  <si>
    <t>Другак Олена Йосипівна</t>
  </si>
  <si>
    <t>Основной договор 1037 от 25.04.2009 0:00:00</t>
  </si>
  <si>
    <t>ХМ-001425</t>
  </si>
  <si>
    <t>Пашинська І.Ю. ПП, маг. "Людмила"</t>
  </si>
  <si>
    <t>р-н Красиловский Район, пгт.Антонины, пл.Ленина, д.8а</t>
  </si>
  <si>
    <t>ХМ-005882</t>
  </si>
  <si>
    <t>Дубенюк С.М. ПП, маг. "Рось"</t>
  </si>
  <si>
    <t>р-н Красиловский Район, пгт.Антонины, пл.Ленина, д.5</t>
  </si>
  <si>
    <t>Дубенюк Сергій Миколайович</t>
  </si>
  <si>
    <t>Основной договор 3237 от 25.05.2009 0:00:00</t>
  </si>
  <si>
    <t>ХМ-002231</t>
  </si>
  <si>
    <t>Дубина О.В. ПП, к-к</t>
  </si>
  <si>
    <t>р-н Староконстантиновский Район, с.Самчики, ул.Сапуна, д.1/а</t>
  </si>
  <si>
    <t>Дубина Олена Василівна</t>
  </si>
  <si>
    <t>Основной договор 1587 от 07.05.2009 0:00:00</t>
  </si>
  <si>
    <t>ХМ-003880</t>
  </si>
  <si>
    <t>Дубов М.М. ПП, маг."Оскар"</t>
  </si>
  <si>
    <t>р-н Изяславский Район, г.Изяслав, ул.Вокзальная, д.24</t>
  </si>
  <si>
    <t>р-н Чемеровецкий Район, с.Ольховцы, ул.Калинина, д.9</t>
  </si>
  <si>
    <t>Дубова Інна Іванівна</t>
  </si>
  <si>
    <t>Основной договор 884.1 от 14.04.2014</t>
  </si>
  <si>
    <t>ХМ-005640</t>
  </si>
  <si>
    <t>Дудар Б.О. ПП, маг. "Роман"</t>
  </si>
  <si>
    <t>р-н Красиловский Район, г.Красилов, пер.Грушевского, д.50а</t>
  </si>
  <si>
    <t>Дудар Борис Олександрович</t>
  </si>
  <si>
    <t>Основной договор 3113 от 20.03.2009 0:00:00</t>
  </si>
  <si>
    <t>ХМ-001761</t>
  </si>
  <si>
    <t>Дудар В.Я. ПП, маг. "Ромашка"</t>
  </si>
  <si>
    <t>г.Славута, ул.Привокзальная, д.27</t>
  </si>
  <si>
    <t>Дудар Володимир Якович</t>
  </si>
  <si>
    <t>Основной договор 1223 от 25.05.2010 0:00:00</t>
  </si>
  <si>
    <t>ХМ-006684</t>
  </si>
  <si>
    <t>Дудар З.Ю. ПП, маг. "Берізка"</t>
  </si>
  <si>
    <t>Дудар Зінаїда Юріївна</t>
  </si>
  <si>
    <t>Основной договор 3717 от 25.05.2010 0:00:00</t>
  </si>
  <si>
    <t>ХМ-004163</t>
  </si>
  <si>
    <t>Думський Р.В. ПП, маг. "Продмаг"</t>
  </si>
  <si>
    <t>р-н Чемеровецкий Район, с.Викторовка, ул.Мичурина (0)</t>
  </si>
  <si>
    <t>Думський Роман Володимирович</t>
  </si>
  <si>
    <t>Основной договор 708.1 от 23.04.2009 0:00:00</t>
  </si>
  <si>
    <t>р-н Чемеровецкий Район, с.Шидловцы, ул.Центральная, д.8</t>
  </si>
  <si>
    <t>ХМ-005333</t>
  </si>
  <si>
    <t>(НКЗ) Дунаєвецька селищна Рада</t>
  </si>
  <si>
    <t>р-н Дунаевецкий Район, пгт.Дунаевцы, ул.Ленина, д.19</t>
  </si>
  <si>
    <t>Дунаєвецька селищна Рада</t>
  </si>
  <si>
    <t>Основной договор 1932.1 от 20.11.2014</t>
  </si>
  <si>
    <t>ХМ-005395</t>
  </si>
  <si>
    <t>(НКЗ) Дунаєвецький маслозавод ТДВ</t>
  </si>
  <si>
    <t>р-н Дунаевецкий Район, г.Дунаевцы, ул.Фрунзе, д.2</t>
  </si>
  <si>
    <t>ТДВ "Дунаєвецький маслозавод"</t>
  </si>
  <si>
    <t>Основной договор 1078.1 от 19.12.2012</t>
  </si>
  <si>
    <t>Дунаєвецький маслозавод ТДВ</t>
  </si>
  <si>
    <t>(КООП) Дунаївці-Надія СТ, маг. "Надія"</t>
  </si>
  <si>
    <t>р-н Дунаевецкий Район, г.Дунаевцы, ул.Ленина, д.12</t>
  </si>
  <si>
    <t>р-н Чемеровецкий Район, с.Заречанка, д.33 (зарічна)</t>
  </si>
  <si>
    <t>Дунда Галина Євгенівна</t>
  </si>
  <si>
    <t>Основной договор 616.1 от 07.05.2012</t>
  </si>
  <si>
    <t>ХМ-005006</t>
  </si>
  <si>
    <t>Дунець Г.І. ПП,</t>
  </si>
  <si>
    <t>с.Олексіївка, вул.Островського 5</t>
  </si>
  <si>
    <t>ХМ-003924</t>
  </si>
  <si>
    <t>Дуплій В.М. ПП, маг. "Продукти №1"</t>
  </si>
  <si>
    <t>р-н Виньковецкий Район, пгт.Виньковцы, ул.Комсомольская, д.76</t>
  </si>
  <si>
    <t>Дуплій Василь Миколайович</t>
  </si>
  <si>
    <t>Основной договор 2365 от 06.05.2009 0:00:00</t>
  </si>
  <si>
    <t>ХМ-006251</t>
  </si>
  <si>
    <t>Дуридівка М.П. ПП, маг. "Продукти"</t>
  </si>
  <si>
    <t>р-н Деражнянский Район, с.Загинци (0)</t>
  </si>
  <si>
    <t>Дуридівка Мілінтіна Петрівна</t>
  </si>
  <si>
    <t>Основной договор 3495 от 20.11.2009 0:00:00</t>
  </si>
  <si>
    <t>ХМ-003982</t>
  </si>
  <si>
    <t>Дядюк М.Т. ПП, маг."Телефортуна"</t>
  </si>
  <si>
    <t>Летичівський Район, Летичів, вул. 50-я Жовтня, напроти лікарні,</t>
  </si>
  <si>
    <t>ХМ-004789</t>
  </si>
  <si>
    <t>Дячук В.А. ПП, кафе "La Каприз"</t>
  </si>
  <si>
    <t>г.Хмельницкий, пер.Красовского, д.41/1</t>
  </si>
  <si>
    <t>Дячук Валентин Андрійович</t>
  </si>
  <si>
    <t>Основной договор 2766 от 02.12.2009 0:00:00</t>
  </si>
  <si>
    <t>ХМ-003694</t>
  </si>
  <si>
    <t>Дячук Л.Д. ПП, маг."Людмила"</t>
  </si>
  <si>
    <t>р-н Красиловский Район, с.Великие Орлинцы, д.2 (ул. Пархоменка)</t>
  </si>
  <si>
    <t>Дячук Людмила Дмитрівна</t>
  </si>
  <si>
    <t>Основной договор 3900 от 17.12.2010</t>
  </si>
  <si>
    <t>ХМ-005838</t>
  </si>
  <si>
    <t>Дячук Л.Е. ПП, маг. "Гермес"</t>
  </si>
  <si>
    <t>р-н Волочисский Район, пгт.Войтовцы, ул.Мира, д.1</t>
  </si>
  <si>
    <t>Дячук Людмила Едуардівна</t>
  </si>
  <si>
    <t>Основной договор 3207 от 26.03.2012</t>
  </si>
  <si>
    <t>Дячук О.В. ПП, маг.</t>
  </si>
  <si>
    <t>ХМ-005876</t>
  </si>
  <si>
    <t>р-н Славутский Район, с.Стриганы, д.12 (Центр)</t>
  </si>
  <si>
    <t>Дячук В.Т. ПП, маг.</t>
  </si>
  <si>
    <t>ХМ-003220</t>
  </si>
  <si>
    <t>Дячук О.Ю. ПП, маг. "Галактика"</t>
  </si>
  <si>
    <t>г.Шепетовка, ул.Котика Вали, д.98в</t>
  </si>
  <si>
    <t>Дячук Олена Юріївна</t>
  </si>
  <si>
    <t>Основной договор 4830 от 29.05.2013</t>
  </si>
  <si>
    <t>Дячук Ф.І. ПП, маг. "Галактика"</t>
  </si>
  <si>
    <t>р-н Дунаевецкий Район, пгт.Дунаевцы, ул.Карла Маркса, д.2/8</t>
  </si>
  <si>
    <t>ХМ-001385</t>
  </si>
  <si>
    <t>(НКЗ) Екро" УБ ХАЕС ТОВ ПМТЗ.маг "Лісова поляна"</t>
  </si>
  <si>
    <t>Нетішин, вул. Ринкова, б. 7,</t>
  </si>
  <si>
    <t>Екро" УБ ХАЕС ТОВ ПМТЗ.маг "Лісова поляна"</t>
  </si>
  <si>
    <t>ХМ-001386</t>
  </si>
  <si>
    <t>Екро" УБ ХАЕС ТОВ ПМТЗ.маг "Полісся"</t>
  </si>
  <si>
    <t>ХМ-005438</t>
  </si>
  <si>
    <t>Експресс-продукти ТзОВ, маг. "Кошик"</t>
  </si>
  <si>
    <t>г.Хмельницкий, ул.Сковороды, д.46</t>
  </si>
  <si>
    <t>ХМ-005437</t>
  </si>
  <si>
    <t>Експресс-продукти ТзОВ, маг. "Міні-маркет"</t>
  </si>
  <si>
    <t>г.Хмельницкий, ул.Институтская, д.21/1</t>
  </si>
  <si>
    <t>ХМ-005316</t>
  </si>
  <si>
    <t>(НКЗ) Електротранс ХКП, маг. "Продукти"</t>
  </si>
  <si>
    <t>г.Хмельницкий, ул.Тернопольская, д.15/2</t>
  </si>
  <si>
    <t>Електротранс ХКП, маг. "Продукти"</t>
  </si>
  <si>
    <t>Хмельницьке комунальне підприємство "Електротранс"</t>
  </si>
  <si>
    <t>Основной договор 2967 от 12.02.2013</t>
  </si>
  <si>
    <t>ХМ-005429</t>
  </si>
  <si>
    <t>(НКЗ) Ельта ТзОВ</t>
  </si>
  <si>
    <t>г.Хмельницкий, ул.Вайсера, д.17/1</t>
  </si>
  <si>
    <t>ТзОВ "Ельта"</t>
  </si>
  <si>
    <t>Основной договор 5203 от 20.11.2014</t>
  </si>
  <si>
    <t>Ельта ТзОВ</t>
  </si>
  <si>
    <t>ХМ-002514</t>
  </si>
  <si>
    <t>Ерзак Н.І. ПП, маг. "Астра"</t>
  </si>
  <si>
    <t>г.Шепетовка, ул.Шешукова, д.12а</t>
  </si>
  <si>
    <t>Ерзак Наталія Іванівна</t>
  </si>
  <si>
    <t>Основной договор 1891 от 15.05.2009 0:00:00</t>
  </si>
  <si>
    <t>ХМ-006331</t>
  </si>
  <si>
    <t>(НКЗ) Євгеній ТзОВ</t>
  </si>
  <si>
    <t>Євгеній ТзОВ</t>
  </si>
  <si>
    <t>р-н Новоушицкий Район, с.Глебов, ул.Мира, д.32</t>
  </si>
  <si>
    <t>Євдокімова  Наталія Григорівна</t>
  </si>
  <si>
    <t>Основной договор 374.1 от 18.10.2006 0:00:00</t>
  </si>
  <si>
    <t>ХМ-006473</t>
  </si>
  <si>
    <t>Євсейчиков А.В. ПП, к-к</t>
  </si>
  <si>
    <t>г.Хмельницкий, шоссе Львовское, д.25/1</t>
  </si>
  <si>
    <t>ХМ-001042</t>
  </si>
  <si>
    <t>Ємець Л.Н.ПП,"Павільон Варшава"</t>
  </si>
  <si>
    <t>Нетішин, вул. Варшавська, б. 2,</t>
  </si>
  <si>
    <t>ХМ-001043</t>
  </si>
  <si>
    <t>Ємець Л.Н.ПП,"склад"/торговий центр/</t>
  </si>
  <si>
    <t>г.Нетишин, просп Независимости, д.22, оф. (ТЦ)</t>
  </si>
  <si>
    <t>ХМ-001593</t>
  </si>
  <si>
    <t>Єфімчук О.С.ПП,маг "АВС"</t>
  </si>
  <si>
    <t>г.Нетишин, просп Курчатова, д.3</t>
  </si>
  <si>
    <t>Єфімчук Олена Сергіївна</t>
  </si>
  <si>
    <t>Основной договор 1127 от 26.01.2015</t>
  </si>
  <si>
    <t>Єфімчук О.С.ПП, маг. "АВС"</t>
  </si>
  <si>
    <t>Жабинці ПСК маг. "Продукти"</t>
  </si>
  <si>
    <t>ПСК "Жабинці"</t>
  </si>
  <si>
    <t>Основной договор 1308.1 от 20.05.2015</t>
  </si>
  <si>
    <t>ЖАБИНЦІ ПСК. ПП, маг. "Продукти"</t>
  </si>
  <si>
    <t>ХМ-001034</t>
  </si>
  <si>
    <t>Жало І.І. ПП, маг. "Бізнес"</t>
  </si>
  <si>
    <t>г.Хмельницкий, ул.Камьянецкая, д.259/1</t>
  </si>
  <si>
    <t>Жало Іван Іванович</t>
  </si>
  <si>
    <t>Основной договор 5163 от 14.10.2014</t>
  </si>
  <si>
    <t>Жало Н.М. ПП, маг. "Бізнес"</t>
  </si>
  <si>
    <t>р-н Дунаевецкий Район, с.Залесцы, ул.Школьная, д.5</t>
  </si>
  <si>
    <t>Желіховський Анатолій Адольфович</t>
  </si>
  <si>
    <t>Основной договор 70.1 от 02.01.2009 0:00:00</t>
  </si>
  <si>
    <t>ХМ-005142</t>
  </si>
  <si>
    <t>Женишковецьке ГКП ВРСТ</t>
  </si>
  <si>
    <t>р-н Виньковецкий Район, с.Женишковцы, ул.Советская, д.15</t>
  </si>
  <si>
    <t>Основной договор 2890 от 01.03.2011</t>
  </si>
  <si>
    <t>(КООП) Женишковецьке СТ, маг. №2</t>
  </si>
  <si>
    <t>р-н Виньковецкий Район, с.Нетечинцы, ул.Подольская, д.65</t>
  </si>
  <si>
    <t>СТ "Женишковецьке"</t>
  </si>
  <si>
    <t>Основной договор 1903 от 27.01.2011</t>
  </si>
  <si>
    <t>ХМ-002543</t>
  </si>
  <si>
    <t>(КООП) Женишковецьке СТ, маг. №4</t>
  </si>
  <si>
    <t>Женишковецьке СТ, маг. №4</t>
  </si>
  <si>
    <t>ХМ-002098</t>
  </si>
  <si>
    <t>Жеребцов Ю.П. ПП, маг.  "Спокуса"</t>
  </si>
  <si>
    <t>р-н Шепетовский Район, с.Плесна, ул.Молодежная, д.29</t>
  </si>
  <si>
    <t>Жеребцов Юрій Петрович</t>
  </si>
  <si>
    <t>Основной договор 1487 от 07.05.2009 0:00:00</t>
  </si>
  <si>
    <t>р-н Чемеровецкий Район, пгт.Закупное, ул.Карьерная, д.1</t>
  </si>
  <si>
    <t>Живило Юрій Васильович</t>
  </si>
  <si>
    <t>Основной договор 891.1 от 01.05.2009 0:00:00</t>
  </si>
  <si>
    <t>ХМ-005561</t>
  </si>
  <si>
    <t>Жилович Т.Б. ПП, маг. "Умка"</t>
  </si>
  <si>
    <t>Жилович Тарас Богданович</t>
  </si>
  <si>
    <t>Основной договор 4839 от 20.06.2013</t>
  </si>
  <si>
    <t>(рем) Жовнір Н.В. ПП, маг. "Продукти"</t>
  </si>
  <si>
    <t>р-н Дунаевецкий Район, с.Малая Побоянка, ул.Шевченко, д.82</t>
  </si>
  <si>
    <t>ХМ-001076</t>
  </si>
  <si>
    <t>Жук Г.В. ПП, маг."Сімь'я"</t>
  </si>
  <si>
    <t>г.Хмельницкий, ул.Франко Ивана (0)</t>
  </si>
  <si>
    <t>ХМ-005748</t>
  </si>
  <si>
    <t>Урвант Л.В. ПП, маг. "Леч"</t>
  </si>
  <si>
    <t>г.Староконстантинов, ул.Ессенская, д.6</t>
  </si>
  <si>
    <t>Урвант Леся Василівна</t>
  </si>
  <si>
    <t>Основной договор 5062 от 14.03.2014</t>
  </si>
  <si>
    <t>ХМ-005791</t>
  </si>
  <si>
    <t>Жук О.І. ПП, маг. "Компроміс"</t>
  </si>
  <si>
    <t>р-н Волочисский Район, г.Волочиск, ул.Независимости, д.207а</t>
  </si>
  <si>
    <t>Жук Олександр Ігорович</t>
  </si>
  <si>
    <t>Основной договор 3177 от 25.03.2009 0:00:00</t>
  </si>
  <si>
    <t>ХМ-003473</t>
  </si>
  <si>
    <t>Жуковський В.В. ПП, маг."Вавітал"</t>
  </si>
  <si>
    <t>р-н Теофипольский Район, пгт.Теофиполь, ул.Заводская, д.10/а</t>
  </si>
  <si>
    <t>Жуковський Віталій Васильович</t>
  </si>
  <si>
    <t>Основной договор 2158 от 21.04.2010 0:00:00</t>
  </si>
  <si>
    <t>г.Каменец-Подольский, шоссе Хмельницкое, д.17/110 (на зупинці)</t>
  </si>
  <si>
    <t>Журавська Ольга Ананіївна</t>
  </si>
  <si>
    <t>Основной договор 352.1 от 13.11.2012</t>
  </si>
  <si>
    <t>Журенко Валентина Миколаївна</t>
  </si>
  <si>
    <t>Основной договор 1639.1 от 19.01.2012</t>
  </si>
  <si>
    <t>р-н Дунаевецкий Район, г.Дунаевцы, ул.Краснопартизанская, д.3</t>
  </si>
  <si>
    <t>ХМ-005574</t>
  </si>
  <si>
    <t>Заболотна Л.Л. ПП, маг. "Каштан"</t>
  </si>
  <si>
    <t>р-н Хмельницкий Район, с.Грузевица, ул.Центральная, д.64</t>
  </si>
  <si>
    <t>Заболотна Лариса Леонідівна</t>
  </si>
  <si>
    <t>Основной договор 3068 от 13.02.2009 0:00:00</t>
  </si>
  <si>
    <t>ХМ-001262</t>
  </si>
  <si>
    <t>Артеменко М.Г. ПП, маг. "Бджілка"</t>
  </si>
  <si>
    <t>р-н Ярмолинецкий Район, пгт.Ярмолинцы, ул.Иова Ивана, д.1</t>
  </si>
  <si>
    <t>Завадська І.В. ПП, маг. "Бджілка"</t>
  </si>
  <si>
    <t>Артеменко Майя Григорівна</t>
  </si>
  <si>
    <t>Основной договор 4632 от 29.10.2012</t>
  </si>
  <si>
    <t>ХМ-006482</t>
  </si>
  <si>
    <t>Завтрак В.К. ПП, маг. "Копійка 1"</t>
  </si>
  <si>
    <t>г.Хмельницкий, ул.Вайсера, д.75</t>
  </si>
  <si>
    <t>Завтрак Віктор Костянтинович</t>
  </si>
  <si>
    <t>Основной договор 3599 от 12.02.2010 0:00:00</t>
  </si>
  <si>
    <t>ХМ-003945</t>
  </si>
  <si>
    <t>Завтрак М.В. ПП, маг. "Копійка"</t>
  </si>
  <si>
    <t>г.Хмельницкий, ул.Прибужская, д.34</t>
  </si>
  <si>
    <t>Завтрак Максим Вікторович</t>
  </si>
  <si>
    <t>Основной договор 2374 от 22.05.2013</t>
  </si>
  <si>
    <t>ХМ-006687</t>
  </si>
  <si>
    <t>Загородня О.А. ПП, маг. "Продукти"</t>
  </si>
  <si>
    <t>р-н Хмельницкий Район, с.Осташки, ул.Украинки Леси, д.68</t>
  </si>
  <si>
    <t>Загородня Олена Анатоліївна</t>
  </si>
  <si>
    <t>Основной договор 3720 от 21.05.2010 0:00:00</t>
  </si>
  <si>
    <t>ХМ-006337</t>
  </si>
  <si>
    <t>Загуровський С.О. ПП, маг. "Ольга"</t>
  </si>
  <si>
    <t>р-н Хмельницкий Район, с.Гвардейское (територія лікарні)</t>
  </si>
  <si>
    <t>Загуровський Сергій Олександрович</t>
  </si>
  <si>
    <t>Основной договор 3543 от 14.12.2009 0:00:00</t>
  </si>
  <si>
    <t>ХМ-001953</t>
  </si>
  <si>
    <t>Загурська Н.О. ПП, маг. "Смак"</t>
  </si>
  <si>
    <t>г.Хмельницкий, ул.Васянина, д.8/1</t>
  </si>
  <si>
    <t>Загурська Наталія Олександрівна</t>
  </si>
  <si>
    <t>Основной договор 4016 от 01.04.2011</t>
  </si>
  <si>
    <t>ХМ-001678</t>
  </si>
  <si>
    <t>Задворний О.Г. ПП, маг. "Вера"</t>
  </si>
  <si>
    <t>г.Славута, ул.Сангушко Князей, д.8 (біля ліцею)</t>
  </si>
  <si>
    <t>Задворний Олег Георгійович</t>
  </si>
  <si>
    <t>Основной договор 1159 от 30.06.2009 0:00:00</t>
  </si>
  <si>
    <t>ХМ-001183</t>
  </si>
  <si>
    <t>Задоянчук Г.В. ПП, маг. "Колосок"</t>
  </si>
  <si>
    <t>Задоянчук Галина Василівна</t>
  </si>
  <si>
    <t>Основной договор 4298 от 10.02.2012</t>
  </si>
  <si>
    <t>ХМ-006161</t>
  </si>
  <si>
    <t>ХМ-006242</t>
  </si>
  <si>
    <t>Торговий дім "Маркет-плюс" ТОВ, АЗС 23№01</t>
  </si>
  <si>
    <t>г.Староконстантинов, ул.Франко Ивана, д.2</t>
  </si>
  <si>
    <t>Основной договор 3488 от 26.10.2009 0:00:00</t>
  </si>
  <si>
    <t>ХМ-006241</t>
  </si>
  <si>
    <t>Торговий дім "Маркет-плюс" ТОВ, АЗС 23№02</t>
  </si>
  <si>
    <t>р-н Старосинявский Район, пгт.Старая Синява, ул.Ватутина, д.1</t>
  </si>
  <si>
    <t>ХМ-006240</t>
  </si>
  <si>
    <t>Торговий дім "Маркет-плюс" ТОВ, АЗС 23№03</t>
  </si>
  <si>
    <t>р-н Летичевский Район, пгт.Летичев, ул.50-летия Октября, д.98/2</t>
  </si>
  <si>
    <t>ХМ-003722</t>
  </si>
  <si>
    <t>Закриницька О.І. ПП, маг. "Продукти"</t>
  </si>
  <si>
    <t>Закриницька Олена Іванівна</t>
  </si>
  <si>
    <t>Основной договор 2291 от 23.04.2009 0:00:00</t>
  </si>
  <si>
    <t>ХМ-006271</t>
  </si>
  <si>
    <t>(НКЗ) Закупнянське хлібоприймальне підприємство ПрАТ</t>
  </si>
  <si>
    <t>р-н Чемеровецкий Район, пгт.Закупное, ул.Центральная, д.28</t>
  </si>
  <si>
    <t>ПрАТ "Закупнянське хлібоприймальне підприємство"</t>
  </si>
  <si>
    <t>Основной договор 1259.1 от 21.11.2014</t>
  </si>
  <si>
    <t>Закупнянське хлібоприймальне підприємство ПрАТ</t>
  </si>
  <si>
    <t>ХМ-003820</t>
  </si>
  <si>
    <t>Залевскій Т.ПП,"Ларьок"</t>
  </si>
  <si>
    <t>р-н Изяславский Район, с.Мякоты, ул.Образцовая, д.1</t>
  </si>
  <si>
    <t>ХМ-003241</t>
  </si>
  <si>
    <t>Залеський Р.І. ПП, маг. "Оба-на"</t>
  </si>
  <si>
    <t>г.Хмельницкий, ул.Проскуровская (парк Франка)</t>
  </si>
  <si>
    <t>ХМ-003977</t>
  </si>
  <si>
    <t>Залізко В.Ф. ПП, к-к</t>
  </si>
  <si>
    <t>р-н Деражнянский Район, г.Деражня, д.2</t>
  </si>
  <si>
    <t>ХМ-004472</t>
  </si>
  <si>
    <t>р-н Белогорский Район, с.Залужье, ул.Долинная, д.29а</t>
  </si>
  <si>
    <t>ХМ-005227</t>
  </si>
  <si>
    <t>Заокотнюк З.В.ПП,"Базар"</t>
  </si>
  <si>
    <t>р-н Ярмолинецкий Район, пгт.Ярмолинцы, ул.Чапаева, д.52</t>
  </si>
  <si>
    <t>ХМ-002320</t>
  </si>
  <si>
    <t>Заремба В.В. ПП, маг. "Продукти"</t>
  </si>
  <si>
    <t>Заремба Валентина Василівна</t>
  </si>
  <si>
    <t>Основной договор 1674 от 16.06.2009 0:00:00</t>
  </si>
  <si>
    <t>Дідик О.П. ПП, маг. "Корона"</t>
  </si>
  <si>
    <t>р-н Новоушицкий Район, пгт.Новая Ушица, ул.Гагарина, д.28а</t>
  </si>
  <si>
    <t>Дідик Ольга Петрівна</t>
  </si>
  <si>
    <t>Основной договор 1768.1 от 19.03.2013</t>
  </si>
  <si>
    <t>Зарічний Олександр Іванович</t>
  </si>
  <si>
    <t>Основной договор 877.1 от 11.02.2014</t>
  </si>
  <si>
    <t>ХМ-003239</t>
  </si>
  <si>
    <t>Зарічний С.П. ПП, к-к</t>
  </si>
  <si>
    <t>Зарічний Сергій Профирович</t>
  </si>
  <si>
    <t>Основной договор 2057 от 05.08.2013</t>
  </si>
  <si>
    <t>ХМ-006502</t>
  </si>
  <si>
    <t>Заруцька І.А. ПП маг."Хлібосол"</t>
  </si>
  <si>
    <t>г.Хмельницкий, ул.Заречанская (зуп. маг."Думка")</t>
  </si>
  <si>
    <t>Заруцька І.А. ПП маг."Хлібосол 03"</t>
  </si>
  <si>
    <t>ХМ-005005</t>
  </si>
  <si>
    <t>Затишок СТ,  склад</t>
  </si>
  <si>
    <t>р-н Виньковецкий Район, пгт.Виньковцы, ж/м Центр, д.2</t>
  </si>
  <si>
    <t>СТ "Затишок"</t>
  </si>
  <si>
    <t>Основной договор 2826 от 21.04.2009 0:00:00</t>
  </si>
  <si>
    <t>ХМ-001295</t>
  </si>
  <si>
    <t>Захаренко Н.Г. ПП, лоток</t>
  </si>
  <si>
    <t>р-н Волочисский Район, г.Волочиск (ринок центральний)</t>
  </si>
  <si>
    <t>Захаренко Надія Гнатівна</t>
  </si>
  <si>
    <t>Основной договор 910 от 26.04.2009 0:00:00</t>
  </si>
  <si>
    <t>ХМ-006038</t>
  </si>
  <si>
    <t>Захаренко О.М. ПП, маг. "Явір"</t>
  </si>
  <si>
    <t>г.Хмельницкий, пер.Проскуривского Подполья, д.213/2</t>
  </si>
  <si>
    <t>Захаренко Олег Миколайович</t>
  </si>
  <si>
    <t>Основной договор 3350 от 20.07.2009 0:00:00</t>
  </si>
  <si>
    <t>ХМ-005573</t>
  </si>
  <si>
    <t>Захарків О.Б. ПП, маг. "Дніпро"</t>
  </si>
  <si>
    <t>р-н Городокский Район, пгт.Сатанов, ул.Заводская, д.3</t>
  </si>
  <si>
    <t>ХМ-001606</t>
  </si>
  <si>
    <t>Захарова Т.О. ПП, маг. "Зуп.Меблі центр"</t>
  </si>
  <si>
    <t>г.Хмельницкий, ул.Камьянецкая, д.170</t>
  </si>
  <si>
    <t>Захарова Тетяна Олегівна</t>
  </si>
  <si>
    <t>Основной договор 4037 от 28.04.2011</t>
  </si>
  <si>
    <t>ХМ-006250</t>
  </si>
  <si>
    <t>Захарчук О.Г. ПП, к-к</t>
  </si>
  <si>
    <t>г.Староконстантинов, ул.Щорса (р-к Престиж)</t>
  </si>
  <si>
    <t>Захарчук Олена Григорівна</t>
  </si>
  <si>
    <t>Основной договор 3494 от 19.11.2009 0:00:00</t>
  </si>
  <si>
    <t>ХМ-002129</t>
  </si>
  <si>
    <t>Захід ПМП, маг. "Заманиха"</t>
  </si>
  <si>
    <t>г.Хмельницкий, ул.Проскуровская, д.107</t>
  </si>
  <si>
    <t>ПМП "Захід"</t>
  </si>
  <si>
    <t>Основной договор 1509 от 03.02.2009 0:00:00</t>
  </si>
  <si>
    <t>ХМ-002130</t>
  </si>
  <si>
    <t>Захід ПМП, маг. "Захід"</t>
  </si>
  <si>
    <t>г.Хмельницкий, ул.Проскуровская, д.90/1</t>
  </si>
  <si>
    <t>ХМ-001038</t>
  </si>
  <si>
    <t>Ярова Т.М. ПП, маг. "Подільський"</t>
  </si>
  <si>
    <t>г.Хмельницкий, ул.Киевская, д.50</t>
  </si>
  <si>
    <t>Ярова Тамара Миколаївна</t>
  </si>
  <si>
    <t>Основной договор 5349 от 27.03.2015</t>
  </si>
  <si>
    <t>Зачинська Г.Б. ПП, маг. "Подільський"</t>
  </si>
  <si>
    <t>р-н Новоушицкий Район, с.Зеленые Куриловцы, ул.Ленина, д.18</t>
  </si>
  <si>
    <t>Заярнюк Микола Васильович</t>
  </si>
  <si>
    <t>Основной договор 1182.1 от 20.05.2009 0:00:00</t>
  </si>
  <si>
    <t>р-н Новоушицкий Район, с.Зеленые Куриловцы, ул.Ленина, д.23</t>
  </si>
  <si>
    <t>р-н Новоушицкий Район, с.Вахновцы, ул.Ленина, д.8</t>
  </si>
  <si>
    <t>р-н Новоушицкий Район, с.Зеленые Куриловцы, ул.Ленина, д.37</t>
  </si>
  <si>
    <t>ХМ-001820</t>
  </si>
  <si>
    <t>Звада Л.В. ПП, маг. "Оленка"</t>
  </si>
  <si>
    <t>м.Старкон вул.Миру 1/155, напроти м-у "Анастасія"</t>
  </si>
  <si>
    <t>ХМ-001540</t>
  </si>
  <si>
    <t>Звада С.В. ПП, маг. "Апельсин"</t>
  </si>
  <si>
    <t>Звада Сергій Володимирович</t>
  </si>
  <si>
    <t>Основной договор 1088 от 16.06.2009 0:00:00</t>
  </si>
  <si>
    <t>ХМ-003635</t>
  </si>
  <si>
    <t>Здрачук С.Т. ПП, к-к "Дует"</t>
  </si>
  <si>
    <t>г.Шепетовка, ул.Добролюбова, д.1</t>
  </si>
  <si>
    <t>Здрачук Тетяна Іллівна</t>
  </si>
  <si>
    <t>Основной договор 2237 от 18.06.2009 0:00:00</t>
  </si>
  <si>
    <t>ХМ-003634</t>
  </si>
  <si>
    <t>Варава Р.Ю. ПП, маг. "Продукти"</t>
  </si>
  <si>
    <t>р-н Шепетовский Район, с.Великая Решневка, ул.Ленина, д.15</t>
  </si>
  <si>
    <t>Варава Роман Юрійович</t>
  </si>
  <si>
    <t>Основной договор 4816 от 17.05.2013</t>
  </si>
  <si>
    <t>ХМ-005499</t>
  </si>
  <si>
    <t>Зейлікман Б.Ю. ПП, маг. "Все до столу"</t>
  </si>
  <si>
    <t>г.Хмельницкий, ул.Заречанская, д.38</t>
  </si>
  <si>
    <t>Зейлікман Борис Юхимович</t>
  </si>
  <si>
    <t>Основной договор 3016 от 04.01.2009 0:00:00</t>
  </si>
  <si>
    <t>р-н Чемеровецкий Район, с.Голенищево, ул.Ленина, д.15</t>
  </si>
  <si>
    <t>Зелена Людмила Василівна</t>
  </si>
  <si>
    <t>Основной договор 408.1 от 01.01.2009 0:00:00</t>
  </si>
  <si>
    <t>ХМ-006603</t>
  </si>
  <si>
    <t>Зеленюк К.О. ПП, маг. "Продуктовий"</t>
  </si>
  <si>
    <t>Новоушицький Район, Рудківці,</t>
  </si>
  <si>
    <t>р-н Каменец-Подольский Район, с.Довжок, ул.Октябрьская, д.57</t>
  </si>
  <si>
    <t>Зелінська Жанна Петрівна</t>
  </si>
  <si>
    <t>Основной договор 247.1 от 02.01.2009 0:00:00</t>
  </si>
  <si>
    <t>ХМ-001497</t>
  </si>
  <si>
    <t>Зелінський О.М. ПП, маг. "Цезар"</t>
  </si>
  <si>
    <t>р-н Красиловский Район, г.Красилов, ул.Ярослава Мудрого, д.8</t>
  </si>
  <si>
    <t>Зелінський Олег Миколайович</t>
  </si>
  <si>
    <t>Основной договор 1046 от 01.06.2009 0:00:00</t>
  </si>
  <si>
    <t>ХМ-006506</t>
  </si>
  <si>
    <t>Зінчук Л.П. ПП, кіоск синій</t>
  </si>
  <si>
    <t>р-н Белогорский Район, с.Мокроволя, ул.Украинки Леси, д.26а</t>
  </si>
  <si>
    <t>ХМ-004632</t>
  </si>
  <si>
    <t>Зіньков В.І. ПП, маг."Світанок"</t>
  </si>
  <si>
    <t>г.Хмельницкий, шоссе Львовское (рынок)</t>
  </si>
  <si>
    <t>Зіньков Валерій Іванович</t>
  </si>
  <si>
    <t>Основной договор 2693 от 10.09.2009 0:00:00</t>
  </si>
  <si>
    <t>ХМ-001727</t>
  </si>
  <si>
    <t>Зозуляк В.В. ПП, маг. "Зодіак"</t>
  </si>
  <si>
    <t>р-н Виньковецкий Район, пгт.Виньковцы, ул.Первомайская, д.14</t>
  </si>
  <si>
    <t>Зозуляк Володимир Васильович</t>
  </si>
  <si>
    <t>Основной договор 1200 от 03.06.2009 0:00:00</t>
  </si>
  <si>
    <t>ХМ-003146</t>
  </si>
  <si>
    <t>Зозуляк Т.М. ПП, маг. "Продукти"</t>
  </si>
  <si>
    <t>р-н Виньковецкий Район, с.Адамовка, ул.Победы, д.92</t>
  </si>
  <si>
    <t>Зозуляк Тетяна Михайлівна</t>
  </si>
  <si>
    <t>Основной договор 2021 от 28.10.2009 0:00:00</t>
  </si>
  <si>
    <t>ХМ-002512</t>
  </si>
  <si>
    <t>(КООП) Зоря СВК, маг. "Янтар"</t>
  </si>
  <si>
    <t>р-н Полонский Район, с.Котелянка, ул.Шевченко, д.14</t>
  </si>
  <si>
    <t>СВК "Зоря"</t>
  </si>
  <si>
    <t>Основной договор 1889 от 21.05.2009 0:00:00</t>
  </si>
  <si>
    <t>Зоря СВК, маг. "Янтар"</t>
  </si>
  <si>
    <t>(НКЗ) ЗОШ інтернат І-ІІ № 2 КП столова</t>
  </si>
  <si>
    <t>Кам'янець - Подільська спеціалізована школа інтернат І-ІІІ ступенів "Славутинка" Хмельницької обласної ради</t>
  </si>
  <si>
    <t>Основной договор 620.1 от 02.09.2014</t>
  </si>
  <si>
    <t>КПС школа інтернат "Славутинка" ХОР</t>
  </si>
  <si>
    <t>р-н Чемеровецкий Район, с.Свершковцы, ул.Садовая, д.34</t>
  </si>
  <si>
    <t>Зубик Олександр Віталійович</t>
  </si>
  <si>
    <t>Основной договор 312.1 от 01.09.2006 0:00:00</t>
  </si>
  <si>
    <t>ХМ-006157</t>
  </si>
  <si>
    <t>(КООП) Зустріч ПСК, маг. "Заготпункт"</t>
  </si>
  <si>
    <t>р-н Ярмолинецкий Район, с.Иванковцы, д.29 (ул. Центральная)</t>
  </si>
  <si>
    <t>ПСК "Зустріч"</t>
  </si>
  <si>
    <t>Основной договор 3430 от 09.10.2009 0:00:00</t>
  </si>
  <si>
    <t>Зустріч ПСК, маг. "Заготпункт"</t>
  </si>
  <si>
    <t>р-н Каменец-Подольский Район, с.Гуменцы, ул.Октябрьская, д.1 а</t>
  </si>
  <si>
    <t>г.Каменец-Подольский, пер.Лысенко, д.45</t>
  </si>
  <si>
    <t>ХМ-000780</t>
  </si>
  <si>
    <t>Зяркевич Г.М.ПП,маг "Сам"</t>
  </si>
  <si>
    <t>г.Нетишин, просп Независимости, д.25</t>
  </si>
  <si>
    <t>ХМ-005942</t>
  </si>
  <si>
    <t>Іванець Н.І. ПП, маг. "Продукти"</t>
  </si>
  <si>
    <t>р-н Шепетовский Район, с.Городище, ул.Котика Вали, д.18</t>
  </si>
  <si>
    <t>Іванець Ніна Іванівна</t>
  </si>
  <si>
    <t>Основной договор 3285 от 16.06.2009 0:00:00</t>
  </si>
  <si>
    <t>ХМ-001396</t>
  </si>
  <si>
    <t>Іваній А.С. ПП, маг. "Свіжий хліб"</t>
  </si>
  <si>
    <t>р-н Городокский Район, пгт.Сатанов, ул.Заводская, д.18</t>
  </si>
  <si>
    <t>Іваній Альона Станіславівна</t>
  </si>
  <si>
    <t>Основной договор 973 от 20.03.2009 0:00:00</t>
  </si>
  <si>
    <t>Іваній А.С.ПП,маг "Свіжий хліб"</t>
  </si>
  <si>
    <t>ХМ-003553</t>
  </si>
  <si>
    <t>Іванова С.М. ПП, к-к №72</t>
  </si>
  <si>
    <t>Іванова Світлана Миколаївна</t>
  </si>
  <si>
    <t>Основной договор 494.1 от 06.01.2007 0:00:00</t>
  </si>
  <si>
    <t>ХМ-001253</t>
  </si>
  <si>
    <t>Іванчик М.С. ПП, к-к"Лісничя"</t>
  </si>
  <si>
    <t>г.Староконстантинов, ул.Острожского (територія автовокзалу)</t>
  </si>
  <si>
    <t>ХМ-001252</t>
  </si>
  <si>
    <t>Іванчик М.С. ПП, маг."Спокуса"</t>
  </si>
  <si>
    <t>м.Старокостянтинів, вул.Попова 36</t>
  </si>
  <si>
    <t>ХМ-001254</t>
  </si>
  <si>
    <t>Іванчик М.С. ПП, ТЦ "Планета"</t>
  </si>
  <si>
    <t>ХМ-005203</t>
  </si>
  <si>
    <t>Іванюк В.В. ПП, кафе"Харчевня"</t>
  </si>
  <si>
    <t>г.Славута, ул.Церковная, д.45</t>
  </si>
  <si>
    <t>Іванюк Валентина Вікторівна</t>
  </si>
  <si>
    <t>Основной договор 2916 от 10.07.2008 0:00:00</t>
  </si>
  <si>
    <t>ХМ-001514</t>
  </si>
  <si>
    <t>Іванюк О.Л. ПП, к-к №23</t>
  </si>
  <si>
    <t>г.Хмельницкий, ул.Куприна, д.54д (ринок дубово)</t>
  </si>
  <si>
    <t>Іванюк Олександр Леонідович</t>
  </si>
  <si>
    <t>Основной договор 1064 от 23.04.2009 0:00:00</t>
  </si>
  <si>
    <t>ХМ-005079</t>
  </si>
  <si>
    <t>Івасішина О.П. ПП, маг. "Гарант"</t>
  </si>
  <si>
    <t>р-н Хмельницкий Район, пгт.Черный Остров, шоссе Антоновское, д.2</t>
  </si>
  <si>
    <t>Івасішина Оксана Петрівна</t>
  </si>
  <si>
    <t>Основной договор 2859 от 10.04.2009 0:00:00</t>
  </si>
  <si>
    <t>ХМ-006283</t>
  </si>
  <si>
    <t>Івах Л.М. ПП, маг. "Продукти"</t>
  </si>
  <si>
    <t>р-н Староконстантиновский Район, с.Великий Чернятин, ул.Мира, д.22/2</t>
  </si>
  <si>
    <t>Івах Лариса Миколаївна</t>
  </si>
  <si>
    <t>Основной договор 3517 от 27.11.2009 0:00:00</t>
  </si>
  <si>
    <t>ХМ-006376</t>
  </si>
  <si>
    <t>р-н Белогорский Район, с.Квитневое, ул.Садовая, д.1а</t>
  </si>
  <si>
    <t>ТОВ ІВК "Рідний край"</t>
  </si>
  <si>
    <t>ХМ-005337</t>
  </si>
  <si>
    <t>(КООП) Ізяславська міжрайбаза ВКП</t>
  </si>
  <si>
    <t>р-н Изяславский Район, с.Телижинци, ул.Ленина, д.35 (Шевченка)</t>
  </si>
  <si>
    <t>Ізяславська міжрайбаза ВКП</t>
  </si>
  <si>
    <t>ХМ-001453</t>
  </si>
  <si>
    <t>Ізяславський Хлібзавод ПрАТ, маг. "Колосок"</t>
  </si>
  <si>
    <t>р-н Изяславский Район, г.Изяслав, ул.Октябрьская, д.1</t>
  </si>
  <si>
    <t>ХМ-001454</t>
  </si>
  <si>
    <t>Ізяславський Хлібзавод ПрАТ, маг. "Хліб і до хліба"</t>
  </si>
  <si>
    <t>р-н Изяславский Район, г.Изяслав, ул.Независимости, д.21</t>
  </si>
  <si>
    <t>ХМ-001456</t>
  </si>
  <si>
    <t>Ізяславський хлібзавод ПрАТ, маг."Коровай"</t>
  </si>
  <si>
    <t>р-н Изяславский Район, г.Изяслав, ул.Заславская, д.8</t>
  </si>
  <si>
    <t>ХМ-003909</t>
  </si>
  <si>
    <t>(КООП) Ікар КПКХ, бар"Зустріч"</t>
  </si>
  <si>
    <t>г.Староконстантинов, ул.Острожского, д.8</t>
  </si>
  <si>
    <t>КПКХ "Ікар"</t>
  </si>
  <si>
    <t>Основной договор 2359 от 22.01.2009 0:00:00</t>
  </si>
  <si>
    <t>Ікар КПКХ, бар"Зустріч"</t>
  </si>
  <si>
    <t>ХМ-003908</t>
  </si>
  <si>
    <t>(КООП) Ікар КПКХ, Коктейль-бар</t>
  </si>
  <si>
    <t>Ікар КПКХ, Коктейль-бар</t>
  </si>
  <si>
    <t>ХМ-006220</t>
  </si>
  <si>
    <t>Ільїн С.С. ПП, маг. "Продукти"</t>
  </si>
  <si>
    <t>г.Староконстантинов, пер.Крылова, д.28 (біля лікарні)</t>
  </si>
  <si>
    <t>Ільїн Сергій Сергійович</t>
  </si>
  <si>
    <t>Основной договор 3476 от 11.11.2009 0:00:00</t>
  </si>
  <si>
    <t>ХМ-001513</t>
  </si>
  <si>
    <t>Ільчишин Г.О. ПП, маг. "Любава"</t>
  </si>
  <si>
    <t>р-н Летичевский Район, пгт.Летичев, ул.Автопарковская, д.1/1</t>
  </si>
  <si>
    <t>Ільчишин Георгій Олексійович</t>
  </si>
  <si>
    <t>Основной договор 5171 от 22.10.2014</t>
  </si>
  <si>
    <t>ХМ-002122</t>
  </si>
  <si>
    <t>Іскрун І.В. ПП, маг. "Кама"</t>
  </si>
  <si>
    <t>р-н Полонский Район, г.Полонное, ул.Привокзальная, д.113</t>
  </si>
  <si>
    <t>ХМ-002974</t>
  </si>
  <si>
    <t>Іщенко О.А. ПП, маг. "Елегія"</t>
  </si>
  <si>
    <t>Іщенко Олена Анатоліївна</t>
  </si>
  <si>
    <t>Основной договор 1728.1 от 24.10.2012</t>
  </si>
  <si>
    <t>ХМ-004402</t>
  </si>
  <si>
    <t>р-н Летичевский Район, с.Терловка, ул.Печенюка (около остановки)</t>
  </si>
  <si>
    <t>Іщук Тетяна Миколаївна</t>
  </si>
  <si>
    <t>Основной договор 2568 от 28.09.2009 0:00:00</t>
  </si>
  <si>
    <t>р-н Каменец-Подольский Район, с.Оринин, ул.Шевченка, д.60</t>
  </si>
  <si>
    <t>Фермерське господарство "К.В.АЗАР-ХХІ"</t>
  </si>
  <si>
    <t>Основной договор 1305.1 от 15.03.2010 0:00:00</t>
  </si>
  <si>
    <t>ХМ-006605</t>
  </si>
  <si>
    <t>Кабакова Н.Б. ПП, маг. "Продукти"</t>
  </si>
  <si>
    <t>г.Хмельницкий, ул.Камьянецкая, д.75</t>
  </si>
  <si>
    <t>Кабакова Наталія Богданівна</t>
  </si>
  <si>
    <t>Основной договор 3671 от 21.04.2010 0:00:00</t>
  </si>
  <si>
    <t>г.Каменец-Подольский, ул.Суворова, д.11</t>
  </si>
  <si>
    <t>Кабанець Віталій Антонович</t>
  </si>
  <si>
    <t>Основной договор 529 от 01.01.2009 0:00:00</t>
  </si>
  <si>
    <t>ХМ-005897</t>
  </si>
  <si>
    <t>Кавунець Л.І. ПП, маг. "Продукти"</t>
  </si>
  <si>
    <t>г.Славута, ул.Мира, д.77а</t>
  </si>
  <si>
    <t>ХМ-003311</t>
  </si>
  <si>
    <t>Кавунець О.М. ПП, маг. "Ганделик"</t>
  </si>
  <si>
    <t>р-н Шепетовский Район, с.Червоный Цвет, ул.Заводская, д.1</t>
  </si>
  <si>
    <t>Кавунець Ольга Михайлівна</t>
  </si>
  <si>
    <t>Основной договор 4936 от 18.10.2013</t>
  </si>
  <si>
    <t>Кавунець С.М. ПП, маг. "Ганделик"</t>
  </si>
  <si>
    <t>р-н Дунаевецкий Район, с.Великий Жванчик, ул.Центральная, д.40</t>
  </si>
  <si>
    <t>Казьміров Петро Євгенович</t>
  </si>
  <si>
    <t>Основной договор 1200.1 от 11.11.2013</t>
  </si>
  <si>
    <t>р-н Дунаевецкий Район, г.Дунаевцы, ул.Фрунзе, д.20</t>
  </si>
  <si>
    <t>ХМ-006069</t>
  </si>
  <si>
    <t>Каленик І.О. ПП, маг. "Центральний"</t>
  </si>
  <si>
    <t>р-н Красиловский Район, г.Красилов, д.4 (на площі)</t>
  </si>
  <si>
    <t>Каленикова Надія Андріївна</t>
  </si>
  <si>
    <t>Основной договор 1808 от 12.02.2009 0:00:00</t>
  </si>
  <si>
    <t>ХМ-003615</t>
  </si>
  <si>
    <t>Калінін М.І. ПП, маг. "Гетьман"</t>
  </si>
  <si>
    <t>г.Нетишин, ул.Набережная, д.11</t>
  </si>
  <si>
    <t>ХМ-002484</t>
  </si>
  <si>
    <t>Каліновський П.П. ПП, місце 45-46</t>
  </si>
  <si>
    <t>г.Хмельницкий, шоссе Львовское (р-к"Тіса")</t>
  </si>
  <si>
    <t>ХМ-002191</t>
  </si>
  <si>
    <t>Кальніченко П.Д. ПП, маг. "Колосок"</t>
  </si>
  <si>
    <t>г.Хмельницкий, шоссе Винницкое, д.54</t>
  </si>
  <si>
    <t>Кальніченко Павліна Дмитрівна</t>
  </si>
  <si>
    <t>Основной договор 1547 от 06.05.2010 0:00:00</t>
  </si>
  <si>
    <t>ХМ-001586</t>
  </si>
  <si>
    <t>Лозінський Ю.В. ПП, маг. "Колібрі"</t>
  </si>
  <si>
    <t>Камишлов Володимир Віталійович</t>
  </si>
  <si>
    <t>Основной договор 1252 от 16.02.2010 0:00:00</t>
  </si>
  <si>
    <t>ХМ-003110</t>
  </si>
  <si>
    <t>Камінська Г.А. ПП, маг. "Агро-Веста"</t>
  </si>
  <si>
    <t>р-н Изяславский Район, с.Влашановка, д.6 (центр)</t>
  </si>
  <si>
    <t>Камінська Ганна Андріївна</t>
  </si>
  <si>
    <t>Основной договор 2002 от 03.09.2009 0:00:00</t>
  </si>
  <si>
    <t>ХМ-006446</t>
  </si>
  <si>
    <t>(РЦ) Камінський О. В. ПП, маг. "Продукти"</t>
  </si>
  <si>
    <t>р-н Дунаевецкий Район, с.Чечельник, ул.Центральная, д.15</t>
  </si>
  <si>
    <t>Камінський О. В. ПП, маг. "Продукти"</t>
  </si>
  <si>
    <t>ХМ-002397</t>
  </si>
  <si>
    <t>Камфорович Т.Д. ПП, маг. "Продукти"</t>
  </si>
  <si>
    <t>р-н Красиловский Район, с.Великие Юначки, ул.Гагарина, д.1</t>
  </si>
  <si>
    <t>Камфорович Таїна Дмитрівна</t>
  </si>
  <si>
    <t>Основной договор 1732 от 21.05.2009 0:00:00</t>
  </si>
  <si>
    <t>(НКЗ) Кам'янець-Подільський національний університет ім. Огієнка</t>
  </si>
  <si>
    <t>г.Каменец-Подольский, ул.Огиенка, д.61</t>
  </si>
  <si>
    <t>Кам'янець-Подільський Національний Університет ім. Огієнка</t>
  </si>
  <si>
    <t>Основной договор 10/С от 01.09.2015</t>
  </si>
  <si>
    <t>ХМ-006246</t>
  </si>
  <si>
    <t>(НКЗ) Кам'янець-Подільськсільмаш ВАТ</t>
  </si>
  <si>
    <t>г.Каменец-Подольский, ул.Индустриальная, д.1а</t>
  </si>
  <si>
    <t>ПАТ "Кам'янець-Подільськсільмаш"</t>
  </si>
  <si>
    <t>Основной договор 1256.1 от 03.12.2014</t>
  </si>
  <si>
    <t>Кам'янець-Подільськсільмаш ВАТ</t>
  </si>
  <si>
    <t>ХМ-003013</t>
  </si>
  <si>
    <t>Кам'янка КВЗП ДП</t>
  </si>
  <si>
    <t>ХМ-002193</t>
  </si>
  <si>
    <t>Кандабаева Л.І.ПП,маг "Бірюза"</t>
  </si>
  <si>
    <t>р-н Новоушицкий Район, пгт.Новая Ушица, ул.Подольская, д.15</t>
  </si>
  <si>
    <t>Каплун Надія Іванівна</t>
  </si>
  <si>
    <t>Основной договор 372.1 от 18.02.2011</t>
  </si>
  <si>
    <t>ХМ-005716</t>
  </si>
  <si>
    <t>Капранова Н.В. ПП, лоток ТЦ "Анастасія"</t>
  </si>
  <si>
    <t>Капранова Ніна Володимирівна</t>
  </si>
  <si>
    <t>Основной договор 3139 от 20.03.2009 0:00:00</t>
  </si>
  <si>
    <t>ХМ-001290</t>
  </si>
  <si>
    <t>Каразей Н.І. ПП, маг."Еліт 1"</t>
  </si>
  <si>
    <t>р-н Теофипольский Район, пгт.Теофиполь, ул.Шевченко, д.29 (біля вавіталу)</t>
  </si>
  <si>
    <t>Каразей Наталія Іванівна</t>
  </si>
  <si>
    <t>Основной договор 907 от 19.01.2009 0:00:00</t>
  </si>
  <si>
    <t>ХМ-001291</t>
  </si>
  <si>
    <t>Каразей Н.І. ПП, маг."Еліт 2"</t>
  </si>
  <si>
    <t>р-н Дунаевецкий Район, пгт.Дунаевцы, ул.Спортивная, д.4</t>
  </si>
  <si>
    <t>Карвасінська Світлана Анатоліївна</t>
  </si>
  <si>
    <t>Основной договор 173.1 от 02.01.2009 0:00:00</t>
  </si>
  <si>
    <t>ХМ-010259</t>
  </si>
  <si>
    <t>Трепик О.М. ПП, маг. "Розовий"</t>
  </si>
  <si>
    <t>ХМ-006180</t>
  </si>
  <si>
    <t>Каревич В.С. ПП, маг. "Продукти"</t>
  </si>
  <si>
    <t>р-н Ярмолинецкий Район, с.Буйволивцы, ул.Гагарина, д.5</t>
  </si>
  <si>
    <t>Каревич Володимир Станіславович</t>
  </si>
  <si>
    <t>Основной договор 3442 от 19.10.2009 0:00:00</t>
  </si>
  <si>
    <t>ХМ-006642</t>
  </si>
  <si>
    <t>Карій В.П. ПП, маг. "Полюс"</t>
  </si>
  <si>
    <t>р-н Чемеровецкий Район, пгт.Чемеровцы, ул.Центральная, д.14</t>
  </si>
  <si>
    <t>Карій Василь Петрович</t>
  </si>
  <si>
    <t>Основной договор 1343.1 от 19.01.2015</t>
  </si>
  <si>
    <t>ХМ-010583</t>
  </si>
  <si>
    <t>Карій В.П. ПП, маг. "Полюс 2"</t>
  </si>
  <si>
    <t>ХМ-001204</t>
  </si>
  <si>
    <t>Карій С.П.ПП,м-н"Полюс" №2</t>
  </si>
  <si>
    <t>р-н Чемеровецкий Район, пгт.Чемеровцы, ул.Чапаева, д.35</t>
  </si>
  <si>
    <t>ХМ-001216</t>
  </si>
  <si>
    <t>Карнасевич М.О. ПП, маг. "Продукти"</t>
  </si>
  <si>
    <t>р-н Городокский Район, г.Городок, ул.Шевченко, д.27</t>
  </si>
  <si>
    <t>Карнасевич Микола Олександрович</t>
  </si>
  <si>
    <t>Основной договор 859 от 13.04.2009 0:00:00</t>
  </si>
  <si>
    <t>ХМ-001215</t>
  </si>
  <si>
    <t>Карнасевич М.О.ПП,маг "Продукти-аптека"</t>
  </si>
  <si>
    <t>р-н Городокский Район, пгт.Сатанов, пер.Ленина, д.44</t>
  </si>
  <si>
    <t>ХМ-006467</t>
  </si>
  <si>
    <t>Карнатовська О.Ю. ПП, маг. "Світанок"</t>
  </si>
  <si>
    <t>г.Шепетовка, ул.Громовой Ульяны, д.2</t>
  </si>
  <si>
    <t>г.Каменец-Подольский, ул.Франко Ивана, д.8</t>
  </si>
  <si>
    <t>ХМ-004546</t>
  </si>
  <si>
    <t>Карпенко І.М. ПП, к-к №6 "У Віталіка"</t>
  </si>
  <si>
    <t>г.Хмельницкий, ул.Куприна (рынок ДУБОВО)</t>
  </si>
  <si>
    <t>Карпенко Ірина Миколаївна</t>
  </si>
  <si>
    <t>Основной договор 2650 от 06.04.2015</t>
  </si>
  <si>
    <t>ХМ-001068</t>
  </si>
  <si>
    <t>Карчевська Т.О. ПП, маг. "Тетяна"</t>
  </si>
  <si>
    <t>р-н Деражнянский Район, пгт.Волковинцы, ул.Мира, д.88</t>
  </si>
  <si>
    <t>Карчевська Тетяна Олександрівна</t>
  </si>
  <si>
    <t>Основной договор 764 от 01.01.0001 0:00:00</t>
  </si>
  <si>
    <t>р-н Дунаевецкий Район, г.Дунаевцы, д.15 (Красинского)</t>
  </si>
  <si>
    <t>Каспрук Станіслава Іванівна</t>
  </si>
  <si>
    <t>Основной договор 1311.1 от 23.03.2010 0:00:00</t>
  </si>
  <si>
    <t>р-н Дунаевецкий Район, с.Маков, ул.Фрунзе, д.9</t>
  </si>
  <si>
    <t>Каспрук Сергій Олексійович</t>
  </si>
  <si>
    <t>Основной договор 326.1 от 02.01.2009 0:00:00</t>
  </si>
  <si>
    <t>ХМ-002683</t>
  </si>
  <si>
    <t>Касьян Л.В. ПП, маг."Еліт"</t>
  </si>
  <si>
    <t>Касьян Людмила Василівна</t>
  </si>
  <si>
    <t>Основной договор 1920 от 01.02.2010 0:00:00</t>
  </si>
  <si>
    <t>ХМ-006680</t>
  </si>
  <si>
    <t>Качановська А.О. ПП, лоток 1</t>
  </si>
  <si>
    <t>р-н Изяславский Район, г.Изяслав, ул.Вокзальная, д.9 (ринок)</t>
  </si>
  <si>
    <t>Качановська Антоніна Олексіївна</t>
  </si>
  <si>
    <t>Основной договор 3715 от 25.05.2010 0:00:00</t>
  </si>
  <si>
    <t>ХМ-006679</t>
  </si>
  <si>
    <t>Качановська А.О. ПП, лоток 2</t>
  </si>
  <si>
    <t>ХМ-006681</t>
  </si>
  <si>
    <t>Качановська А.О. ПП, маг. "Бабусині казки"</t>
  </si>
  <si>
    <t>ХМ-006682</t>
  </si>
  <si>
    <t>Качановська А.О. ПП, маг. "Стара фортеця"</t>
  </si>
  <si>
    <t>р-н Изяславский Район, г.Изяслав, ул.Октябрьская, д.2</t>
  </si>
  <si>
    <t>ХМ-001566</t>
  </si>
  <si>
    <t>Качановський Л.П. ПП, лоток №1 "Ганна"</t>
  </si>
  <si>
    <t>Качановський Леонід Петрович</t>
  </si>
  <si>
    <t>Основной договор 1108 от 23.09.2009 0:00:00</t>
  </si>
  <si>
    <t>ХМ-001567</t>
  </si>
  <si>
    <t>Качановський Л.П. ПП, лоток №1 "Ларіса"</t>
  </si>
  <si>
    <t>г.Каменец-Подольский, ул.Украинки Леси, д.57</t>
  </si>
  <si>
    <t>Качковський Олег Борисович</t>
  </si>
  <si>
    <t>Основной договор 531.1 от 01.01.2009 0:00:00</t>
  </si>
  <si>
    <t>Качурін Павло Миколайович</t>
  </si>
  <si>
    <t>Основной договор 253.1 от 01.05.2009 0:00:00</t>
  </si>
  <si>
    <t>р-н Новоушицкий Район, с.Рудковцы, д.25 (шевченка)</t>
  </si>
  <si>
    <t>Качуровський Володимир Антонович</t>
  </si>
  <si>
    <t>Основной договор 580.1 от 01.04.2009 0:00:00</t>
  </si>
  <si>
    <t>ХМ-010272</t>
  </si>
  <si>
    <t>Осадча А.М. ПП, маг. "Продукти"</t>
  </si>
  <si>
    <t>р-н Новоушицкий Район, с.Куражин, д.5 (Школьная)</t>
  </si>
  <si>
    <t>ХМ-000775</t>
  </si>
  <si>
    <t>Кашперська В.А. ПП, маг. "Ювілейний"</t>
  </si>
  <si>
    <t>р-н Полонский Район, г.Полонное, пер.Украинки Леси, д.106</t>
  </si>
  <si>
    <t>Кашперська Валентина Антонівна</t>
  </si>
  <si>
    <t>Основной договор 502 от 09.02.2009 0:00:00</t>
  </si>
  <si>
    <t>ХМ-004767</t>
  </si>
  <si>
    <t>Каштан Г.С. ПП, к-к №508</t>
  </si>
  <si>
    <t>г.Хмельницкий, шоссе Львовское (речовий ринок ТОВ ТД Тіса)</t>
  </si>
  <si>
    <t>ХМ-000900</t>
  </si>
  <si>
    <t>Каштан ТзОВ, маг. "Продукти"</t>
  </si>
  <si>
    <t>г.Хмельницкий, ул.Вокзальная, д.59</t>
  </si>
  <si>
    <t>ХМ-002460</t>
  </si>
  <si>
    <t>Кашуба Н.А.ПП,маг."Каріна"</t>
  </si>
  <si>
    <t>Шепетівка, вул. Пліщінська, б. 19,</t>
  </si>
  <si>
    <t>ХМ-006326</t>
  </si>
  <si>
    <t>Кащук В.П. ПП, маг. "Продукти 1"</t>
  </si>
  <si>
    <t>р-н Белогорский Район, пгт.Белогорье, ул.Железнодорожная, д.45</t>
  </si>
  <si>
    <t>Кащук Валентина Петрівна</t>
  </si>
  <si>
    <t>Основной договор 3536 от 08.12.2009 0:00:00</t>
  </si>
  <si>
    <t>ХМ-006325</t>
  </si>
  <si>
    <t>Кащук В.П. ПП, маг. "Продукти 2"</t>
  </si>
  <si>
    <t>р-н Белогорский Район, пгт.Белогорье, ул.Чапаева, д.4а</t>
  </si>
  <si>
    <t>ХМ-003426</t>
  </si>
  <si>
    <t>КВЗП Кам`янець-Подільський К-П РАЙСТ ДП, кафе "Смакота"</t>
  </si>
  <si>
    <t>г.Каменец-Подольский, ул.Первомайская (0)</t>
  </si>
  <si>
    <t>ХМ-000868</t>
  </si>
  <si>
    <t>(КООП) КВП "Ринок"маг."Продукти"</t>
  </si>
  <si>
    <t>р-н Шепетовский Район, с.Пашуки, ул.Центральная, д.1</t>
  </si>
  <si>
    <t>КВП "Ринок"маг."Продукти"</t>
  </si>
  <si>
    <t>ХМ-005355</t>
  </si>
  <si>
    <t>(НКЗ) КВП МУ13"ЕПЗМ" ППО</t>
  </si>
  <si>
    <t>КВП МУ13"ЕПЗМ" ППО</t>
  </si>
  <si>
    <t>ХМ-006008</t>
  </si>
  <si>
    <t>Квятковська Н.К. ПП, кафе "Дует"</t>
  </si>
  <si>
    <t>р-н Полонский Район, пгт.Понинка, ул.Победы, д.33а</t>
  </si>
  <si>
    <t>Квятковська Нінель Кліментьєвна</t>
  </si>
  <si>
    <t>Основной договор 3329 от 06.07.2009 0:00:00</t>
  </si>
  <si>
    <t>р-н Красиловский Район, г.Красилов, ул.Грушевского, д.61 (в дворі ресторану Колос)</t>
  </si>
  <si>
    <t>Красилівській Комбінат гром.харч.</t>
  </si>
  <si>
    <t>Основной договор 2199 от 28.12.2009 0:00:00</t>
  </si>
  <si>
    <t>р-н Дунаевецкий Район, пгт.Смотрич, ул.Советской Армии, д.20</t>
  </si>
  <si>
    <t>Київська Ніна Миколаївна</t>
  </si>
  <si>
    <t>Основной договор 1314.1 от 26.03.2010 0:00:00</t>
  </si>
  <si>
    <t>р-н Славутский Район, с.Печиводы, ул.Пархоменко, д.14</t>
  </si>
  <si>
    <t>Киликиївське КП Славутського РайСТ</t>
  </si>
  <si>
    <t>Основной договор 1546 от 01.12.2010</t>
  </si>
  <si>
    <t>ХМ-002190</t>
  </si>
  <si>
    <t>(КООП) Киликиївське КП, маг. "Продукти"</t>
  </si>
  <si>
    <t>р-н Славутский Район, с.Киликиев, д.22 (ул. Козацький шлях)</t>
  </si>
  <si>
    <t>ХМ-002188</t>
  </si>
  <si>
    <t>р-н Славутский Район, с.Поддубцы, д.6б (центр)</t>
  </si>
  <si>
    <t>р-н Славутский Район, с.Тростянец, д.14 (ул. Леси Украинки)</t>
  </si>
  <si>
    <t>ХМ-005717</t>
  </si>
  <si>
    <t>Кирилова С.І. ПП, маг. "Райдуга"</t>
  </si>
  <si>
    <t>р-н Изяславский Район, с.Влашановка, д.6</t>
  </si>
  <si>
    <t>ХМ-003336</t>
  </si>
  <si>
    <t>Кирилюк Г.В. ПП, маг. "Край-рай"</t>
  </si>
  <si>
    <t>р-н Хмельницкий Район, с.Пироговцы, ул.Центральная, д.1а (при вїзді)</t>
  </si>
  <si>
    <t>Кирилюк Галина Василівна</t>
  </si>
  <si>
    <t>Основной договор 2098 от 11.11.2009 0:00:00</t>
  </si>
  <si>
    <t>ХМ-005044</t>
  </si>
  <si>
    <t>Кирилюк Н.І. ПП, кафе "Вокзальне"</t>
  </si>
  <si>
    <t>г.Хмельницкий, шоссе Винницкое, д.23</t>
  </si>
  <si>
    <t>Кирилюк Надія Іванівна</t>
  </si>
  <si>
    <t>Основной договор 2850 от 23.04.2009 0:00:00</t>
  </si>
  <si>
    <t>ХМ-006396</t>
  </si>
  <si>
    <t>Кириченко О. Я. ПП, маг. "Хуторок"</t>
  </si>
  <si>
    <t>р-н Ярмолинецкий Район, с.Соколовка, пер.Шевченко, д.13</t>
  </si>
  <si>
    <t>Кириченко Олександр Якович</t>
  </si>
  <si>
    <t>Основной договор 3569 от 18.01.2010 0:00:00</t>
  </si>
  <si>
    <t>ХМ-006660</t>
  </si>
  <si>
    <t>Киричинський С.В. ПП, маг.</t>
  </si>
  <si>
    <t>ХМ-006336</t>
  </si>
  <si>
    <t>Киричук Л.М. ПП, маг. "Ромашка"</t>
  </si>
  <si>
    <t>р-н Полонский Район, г.Полонное, ул.Гоголя Николая, д.260</t>
  </si>
  <si>
    <t>Киричук Людмила Миколаївна</t>
  </si>
  <si>
    <t>Основной договор 3542 от 11.12.2009 0:00:00</t>
  </si>
  <si>
    <t>ХМ-005127</t>
  </si>
  <si>
    <t>(ремонт) Кирковська В.А. ПП, маг."Продукти"</t>
  </si>
  <si>
    <t>р-н Дунаевецкий Район, с.Антоновка, ул.Мира, д.92</t>
  </si>
  <si>
    <t>Кирковська Валентина Анатоліївна</t>
  </si>
  <si>
    <t>Основной договор 998.1 от 17.10.2013</t>
  </si>
  <si>
    <t>Кирковська В.А. ПП, маг."Продукти"</t>
  </si>
  <si>
    <t>ХМ-006439</t>
  </si>
  <si>
    <t>Кисилюк Л.І. ПП, маг. "Продукти"</t>
  </si>
  <si>
    <t>р-н Деражнянский Район, с.Кальная, ул.Панасюка (0)</t>
  </si>
  <si>
    <t>ХМ-004973</t>
  </si>
  <si>
    <t>КІД ТОВ, "КІД"</t>
  </si>
  <si>
    <t>г.Хмельницкий, пер.Шевченко, д.46 (на тер.Погран.Академії)</t>
  </si>
  <si>
    <t>ТОВ "КІД"</t>
  </si>
  <si>
    <t>Основной договор 2817 от 30.12.2011</t>
  </si>
  <si>
    <t>ХМ-005854</t>
  </si>
  <si>
    <t>Жорник Л.А. ПП, маг. "Олімп"</t>
  </si>
  <si>
    <t>г.Хмельницкий, ул.Курчатова, д.1а (біля зуп. "Олімпійська")</t>
  </si>
  <si>
    <t>Жорник Людмила Андріївна</t>
  </si>
  <si>
    <t>Основной договор 5401 от 01.07.2015</t>
  </si>
  <si>
    <t>ХМ-005544</t>
  </si>
  <si>
    <t>Коваль В.О. ПП,  маг. "Крамниця"</t>
  </si>
  <si>
    <t>г.Хмельницкий, ул.Камьянецкая, д.82</t>
  </si>
  <si>
    <t>Коваль Вадим Олександрович</t>
  </si>
  <si>
    <t>Основной договор 5324 от 03.02.2015</t>
  </si>
  <si>
    <t>ХМ-004691</t>
  </si>
  <si>
    <t>Кілікевич О С ПП,"Лоток"</t>
  </si>
  <si>
    <t>Шепетівка, вул. Гордатюка, б. 67,  біля</t>
  </si>
  <si>
    <t>р-н Новоушицкий Район, с.Куча, ул.Советская, д.18</t>
  </si>
  <si>
    <t>р-н Новоушицкий Район, пгт.Новая Ушица, ул.Подольская (0)</t>
  </si>
  <si>
    <t>р-н Новоушицкий Район, с.Отроков, ул.Центральная, д.8</t>
  </si>
  <si>
    <t>р-н Новоушицкий Район, пгт.Новая Ушица, ул.Подольская, д.7</t>
  </si>
  <si>
    <t>р-н Новоушицкий Район, с.Песец, ул.Центральная, д.8</t>
  </si>
  <si>
    <t>р-н Новоушицкий Район, с.Куча, ул.Центральная, д.29</t>
  </si>
  <si>
    <t>р-н Новоушицкий Район, пгт.Новая Ушица, ул.Панфилова, д.1</t>
  </si>
  <si>
    <t>ХМ-006725</t>
  </si>
  <si>
    <t>Зейлікман Б.Ю. ПП, Універсам "Все до столу"</t>
  </si>
  <si>
    <t>г.Хмельницкий, шоссе Староконстантиновское, д.10</t>
  </si>
  <si>
    <t>Кісілюк Майя Василівна</t>
  </si>
  <si>
    <t>Основной договор 253 от 07.07.2015</t>
  </si>
  <si>
    <t>ХМ-002926</t>
  </si>
  <si>
    <t>Кіт С.М. ПП, "Приватний двір"</t>
  </si>
  <si>
    <t>р-н Городокский Район, с.Зверховцы (біля пам'ятника)</t>
  </si>
  <si>
    <t>Кіт Світлана Миколаївна</t>
  </si>
  <si>
    <t>Основной договор 1947 от 09.05.2012</t>
  </si>
  <si>
    <t>Майданюк В.М. ПП, маг. " Продтовари"</t>
  </si>
  <si>
    <t>р-н Дунаевецкий Район, с.Нестеривци, ул.Ленина, д.30/1</t>
  </si>
  <si>
    <t>Майданюк Валентина Миколаївна</t>
  </si>
  <si>
    <t>Основной договор 1757.1 от 28.01.2013</t>
  </si>
  <si>
    <t>ХМ-006295</t>
  </si>
  <si>
    <t>(НКЗ) Класт ТзОВ</t>
  </si>
  <si>
    <t>г.Хмельницкий, ул.Тернопольская, д.19</t>
  </si>
  <si>
    <t>Класт ТзОВ</t>
  </si>
  <si>
    <t>ХМ-002842</t>
  </si>
  <si>
    <t>Клепач В.А. ПП, маг. "Продукти"</t>
  </si>
  <si>
    <t>р-н Ярмолинецкий Район, пгт.Ярмолинцы, д.7а, оф.</t>
  </si>
  <si>
    <t>ХМ-006355</t>
  </si>
  <si>
    <t>Климентова Т.А. ПП, маг. "Продукти"</t>
  </si>
  <si>
    <t>р-н Хмельницкий Район, с.Шумовцы, ул.Гагарина, д.71/1 (в центрі біля зупинки)</t>
  </si>
  <si>
    <t>Климентова Тетяна Андріївна</t>
  </si>
  <si>
    <t>Основной договор 3550 от 16.12.2009 0:00:00</t>
  </si>
  <si>
    <t>ХМ-004205</t>
  </si>
  <si>
    <t>Климчук В.В. ПП, маг. "Юлія"</t>
  </si>
  <si>
    <t>р-н Волочисский Район, с.Куриловка, ул.Победы, д.4а</t>
  </si>
  <si>
    <t>ХМ-000918</t>
  </si>
  <si>
    <t>Клімент'єва Б.А. ПП, гуртовня</t>
  </si>
  <si>
    <t>г.Шепетовка, ул.Железнодорожная, д.42</t>
  </si>
  <si>
    <t>Клімент'єва Броніслава Абрамівна</t>
  </si>
  <si>
    <t>Основной договор 636 от 21.05.2009 0:00:00</t>
  </si>
  <si>
    <t>ХМ-001259</t>
  </si>
  <si>
    <t>Клімова О.М. ПП, маг. "Перлина"</t>
  </si>
  <si>
    <t>р-н Волочисский Район, г.Волочиск, ул.Независимости, д.41а</t>
  </si>
  <si>
    <t>ХМ-001258</t>
  </si>
  <si>
    <t>Клімова О.М. ПП, маг. "Тріумф"</t>
  </si>
  <si>
    <t>р-н Каменец-Подольский Район, с.Гуменцы, ул.Кармелюка, д.4</t>
  </si>
  <si>
    <t>Кліновський Віталій Степанович</t>
  </si>
  <si>
    <t>Основной договор 1330.1 от 04.03.2010 0:00:00</t>
  </si>
  <si>
    <t>р-н Каменец-Подольский Район, с.Гуменцы, ул.Октябрьская, д.2 (нижній)</t>
  </si>
  <si>
    <t>р-н Каменец-Подольский Район, с.Гуменцы, ул.Первомайская, д.15</t>
  </si>
  <si>
    <t>ХМ-005056</t>
  </si>
  <si>
    <t>Кліпков І.В. ПП, гуртовня</t>
  </si>
  <si>
    <t>р-н Изяславский Район, г.Изяслав, пер.Шевченко, д.16</t>
  </si>
  <si>
    <t>ХМ-010237</t>
  </si>
  <si>
    <t>Березовський М.Й. ПП, маг. "Наталка"</t>
  </si>
  <si>
    <t>р-н Каменец-Подольский Район, с.Оринин, ул.Шевченка, д.21</t>
  </si>
  <si>
    <t>Березовський Микола Йосипович</t>
  </si>
  <si>
    <t>Основной договор 1895.1 от 16.06.2014</t>
  </si>
  <si>
    <t>ХМ-002229</t>
  </si>
  <si>
    <t>Клюзова В.М. ПП, маг. "Анна"</t>
  </si>
  <si>
    <t>г.Хмельницкий, ул.Курчатова, д.1/1</t>
  </si>
  <si>
    <t>Клюзова Валентина Миколаївна</t>
  </si>
  <si>
    <t>Основной договор 1585 от 21.04.2009 0:00:00</t>
  </si>
  <si>
    <t>ХМ-010045</t>
  </si>
  <si>
    <t>Клюка С.В. ПП, маг. "Гамма плюс"</t>
  </si>
  <si>
    <t>Моцегова С.М. ПП, маг. "Гамма плюс"</t>
  </si>
  <si>
    <t>ХМ-002475</t>
  </si>
  <si>
    <t>Клюка Світлана Володимирівна</t>
  </si>
  <si>
    <t>Основной договор 1803 от 09.02.2009 0:00:00</t>
  </si>
  <si>
    <t>р-н Каменец-Подольский Район, с.Збруч, ул.Украинки Леси, д.46</t>
  </si>
  <si>
    <t>Княгинецька Тетяна Володимирівна</t>
  </si>
  <si>
    <t>Основной договор 183.1 от 01.01.2009 0:00:00</t>
  </si>
  <si>
    <t>Бурляй Ю.О. ПП, маг. "Продукти-Добриня"</t>
  </si>
  <si>
    <t>р-н Каменец-Подольский Район, с.Жванец, шоссе Тернопольское, д.1</t>
  </si>
  <si>
    <t>ХМ-004223</t>
  </si>
  <si>
    <t>Князь П.Г. ПП, маг. "Продукти"</t>
  </si>
  <si>
    <t>р-н Хмельницкий Район, с.Шпычинцы, ул.Ленина, д.26 (синій магазин)</t>
  </si>
  <si>
    <t>Князь Петро Григорович</t>
  </si>
  <si>
    <t>Основной договор 2489 от 25.06.2009 0:00:00</t>
  </si>
  <si>
    <t>ХМ-005605</t>
  </si>
  <si>
    <t>Коберник А.О. ПП, маг. "Продукти"</t>
  </si>
  <si>
    <t>р-н Шепетовский Район, с.Рыловка, ул.Шевченко, д.3</t>
  </si>
  <si>
    <t>Коберник Анна Олександрівна</t>
  </si>
  <si>
    <t>Основной договор 3088 от 26.06.2009 0:00:00</t>
  </si>
  <si>
    <t>р-н Дунаевецкий Район, г.Дунаевцы, ул.Шевченко, д.109/5</t>
  </si>
  <si>
    <t>Кобзар Лідія Володимирівна</t>
  </si>
  <si>
    <t>Основной договор 256.1 от 02.01.2009 0:00:00</t>
  </si>
  <si>
    <t>ХМ-006466</t>
  </si>
  <si>
    <t>Колодяжний М.Л. ПП, маг. "Еліте 1"</t>
  </si>
  <si>
    <t>Колодяжний Михайло Леонідович</t>
  </si>
  <si>
    <t>Основной договор 4773 от 02.04.2013</t>
  </si>
  <si>
    <t>Кобилянська Н.Л. ПП, маг. "Еліте 1"</t>
  </si>
  <si>
    <t>ХМ-006839</t>
  </si>
  <si>
    <t>г.Хмельницкий, шоссе Староконстантиновское, д.26/2</t>
  </si>
  <si>
    <t>ХМ-002181</t>
  </si>
  <si>
    <t>Коваленко М.О. ПП, маг. "Джин"</t>
  </si>
  <si>
    <t>р-н Славутский Район, с.Лисичье, д.1 (центр)</t>
  </si>
  <si>
    <t>Коваленко Микола Олександрович</t>
  </si>
  <si>
    <t>Основной договор 1542 от 25.05.2009 0:00:00</t>
  </si>
  <si>
    <t>ХМ-002182</t>
  </si>
  <si>
    <t>Коваленко М.О. ПП, маг. "Наталка"</t>
  </si>
  <si>
    <t>р-н Славутский Район, с.Головли, ул.Ветеранов, д.1а (На зупинці)</t>
  </si>
  <si>
    <t>ХМ-002180</t>
  </si>
  <si>
    <t>Коваленко М.О. ПП, маг. "Продукти"</t>
  </si>
  <si>
    <t>р-н Славутский Район, с.Нижние Головли (0)</t>
  </si>
  <si>
    <t>р-н Красиловский Район, г.Красилов, пер.Грушевского, д.4в (в гаражах, гуртовий склад)</t>
  </si>
  <si>
    <t>Ковалець Леонід Іванович</t>
  </si>
  <si>
    <t>Основной договор 793 от 05.01.2009 0:00:00</t>
  </si>
  <si>
    <t>г.Хмельницкий, пер.Гвардейский (р-к Ранковий)</t>
  </si>
  <si>
    <t>ХМ-002277</t>
  </si>
  <si>
    <t>Коваль А.Г. ПП, маг. "Продукти"</t>
  </si>
  <si>
    <t>г.Хмельницкий, просп Мира, д.84</t>
  </si>
  <si>
    <t>р-н Каменец-Подольский Район, с.Ульяновка, д.42 (Центральная)</t>
  </si>
  <si>
    <t>Коваль Валентина Вікторівна</t>
  </si>
  <si>
    <t>Основной договор 452.1 от 02.01.2009 0:00:00</t>
  </si>
  <si>
    <t>ХМ-003348</t>
  </si>
  <si>
    <t>Коваль В.В. ПП, маг. "Продукти"</t>
  </si>
  <si>
    <t>г.Хмельницкий, ул.Рыбалко, д.17</t>
  </si>
  <si>
    <t>Коваль Віталій Володимирович</t>
  </si>
  <si>
    <t>Основной договор 2106 от 05.05.2009 0:00:00</t>
  </si>
  <si>
    <t>ХМ-001973</t>
  </si>
  <si>
    <t>Коваль В.М. ПП, к-к №570</t>
  </si>
  <si>
    <t>ХМ-001972</t>
  </si>
  <si>
    <t>Коваль В.М. ПП, маг. "Апельсин"</t>
  </si>
  <si>
    <t>г.Хмельницкий, ул.Хотовицкого, д.11б</t>
  </si>
  <si>
    <t>Коваль Валентина Миколаївна</t>
  </si>
  <si>
    <t>Основной договор 1391 от 22.05.2009 0:00:00</t>
  </si>
  <si>
    <t>г.Каменец-Подольский, ул.Фрунзе, д.1а</t>
  </si>
  <si>
    <t>Коваль Зоя Рафаїлівна</t>
  </si>
  <si>
    <t>Основной договор 19.1 от 03.07.2014</t>
  </si>
  <si>
    <t>р-н Каменец-Подольский Район, с.Островчаны, д.3 (Школьная)</t>
  </si>
  <si>
    <t>Коваль Катерина Адамівна</t>
  </si>
  <si>
    <t>Основной договор 571.1 от 02.01.2009 0:00:00</t>
  </si>
  <si>
    <t>ХМ-006451</t>
  </si>
  <si>
    <t>Коваль Т.І. ПП, маг. "Хатинка"</t>
  </si>
  <si>
    <t>р-н Шепетовский Район, с.Ленковцы, ул.Вербовецкая, д.1</t>
  </si>
  <si>
    <t>Коваль Тетяна Іванівна</t>
  </si>
  <si>
    <t>Основной договор 3577 от 29.01.2010 0:00:00</t>
  </si>
  <si>
    <t>р-н Дунаевецкий Район, с.Балин, ул.Ленина, д.18а</t>
  </si>
  <si>
    <t>Ковальов Руслан Андріянович</t>
  </si>
  <si>
    <t>Основной договор 988.1 от 02.01.2009 0:00:00</t>
  </si>
  <si>
    <t>ХМ-005572</t>
  </si>
  <si>
    <t>Ковальова О.А. ПП, маг. "Оксана"</t>
  </si>
  <si>
    <t>р-н Летичевский Район, с.Поповцы, ул.Колхозная, д.1</t>
  </si>
  <si>
    <t>Ковальова Оксана Анатоліївна</t>
  </si>
  <si>
    <t>Основной договор 3066 от 29.01.2009 0:00:00</t>
  </si>
  <si>
    <t>ХМ-004067</t>
  </si>
  <si>
    <t>Ковальська О.С. ПП, маг. "Каштан"</t>
  </si>
  <si>
    <t>р-н Изяславский Район, с.Радошевка, ул.Ленина, д.1</t>
  </si>
  <si>
    <t>Ковальска О.С. ПП, маг. "Каштан"</t>
  </si>
  <si>
    <t>ХМ-006028</t>
  </si>
  <si>
    <t>Юхименко Л.М. ПП, маг. "Продукти"</t>
  </si>
  <si>
    <t>р-н Виньковецкий Район, пгт.Виньковцы, ул.Подольская, д.88</t>
  </si>
  <si>
    <t>Юхименко Людмила Миколаївна</t>
  </si>
  <si>
    <t>Основной договор 4854 от 08.07.2013</t>
  </si>
  <si>
    <t>Ковальчук А.С. ПП, маг. "Продукти"</t>
  </si>
  <si>
    <t>ХМ-004370</t>
  </si>
  <si>
    <t>Ковальчук В.П. ПП, маг. "Світанок"</t>
  </si>
  <si>
    <t>р-н Староконстантиновский Район, с.Миролюбное, ул.Советская, д.20</t>
  </si>
  <si>
    <t>Ковальчук Володимир Петрович</t>
  </si>
  <si>
    <t>Основной договор 2550 от 11.05.2010 0:00:00</t>
  </si>
  <si>
    <t>ХМ-005155</t>
  </si>
  <si>
    <t>Ковальчук Ж.П. ПП, маг."Економ"</t>
  </si>
  <si>
    <t>ХМ-005501</t>
  </si>
  <si>
    <t>Ковальчук І.О. ПП, маг. "Стар-Хліб"</t>
  </si>
  <si>
    <t>г.Староконстантинов, ул.Октябрьская, д.10а</t>
  </si>
  <si>
    <t>ХМ-005990</t>
  </si>
  <si>
    <t>Ковальчук Л.Ф. ПП, маг. "Продукти"</t>
  </si>
  <si>
    <t>р-н Красиловский Район, с.Дружное, ул.Набережная, д.10</t>
  </si>
  <si>
    <t>Ковальчук Людмила Федорівна</t>
  </si>
  <si>
    <t>Основной договор 3318 от 26.06.2009 0:00:00</t>
  </si>
  <si>
    <t>р-н Хмельницкий Район, с.Масевцы, ул.Ленина, д.21</t>
  </si>
  <si>
    <t>Ковальчук Майя Василівна</t>
  </si>
  <si>
    <t>Основной договор 1671 от 05.03.2012</t>
  </si>
  <si>
    <t>р-н Дунаевецкий Район, г.Дунаевцы, пер.3-го Интернационала, д.29</t>
  </si>
  <si>
    <t>Ковальчук Марія Іванівна</t>
  </si>
  <si>
    <t>Основной договор 260.1 от 02.01.2009 0:00:00</t>
  </si>
  <si>
    <t>ХМ-006836</t>
  </si>
  <si>
    <t>Ковальчук Н.В. ПП, маг.</t>
  </si>
  <si>
    <t>г.Шепетовка, ул.Петрова, д.61</t>
  </si>
  <si>
    <t>Ковальчук Наталія Вацлавівна</t>
  </si>
  <si>
    <t>Основной договор 3746 от 24.05.2010 0:00:00</t>
  </si>
  <si>
    <t>ХМ-006572</t>
  </si>
  <si>
    <t>Ковальчук О.В. ПП, маг. "Ліан"</t>
  </si>
  <si>
    <t>г.Хмельницкий, ул.Храновского, д.10/1</t>
  </si>
  <si>
    <t>Ковальчук Олена Вікторівна</t>
  </si>
  <si>
    <t>Основной договор 3652 от 01.04.2010 0:00:00</t>
  </si>
  <si>
    <t>ХМ-005539</t>
  </si>
  <si>
    <t>Ковальчук Т.Г. ПП, маг. "Ланседар"</t>
  </si>
  <si>
    <t>г.Хмельницкий, ул.Хотовицкого, д.6</t>
  </si>
  <si>
    <t>Ковальчук Тамила Григорівна</t>
  </si>
  <si>
    <t>Основной договор 3044 от 11.02.2009 0:00:00</t>
  </si>
  <si>
    <t>ХМ-004553</t>
  </si>
  <si>
    <t>Ковба О.В. ПП, маг. "Берізка"</t>
  </si>
  <si>
    <t>р-н Славутский Район, с.Стриганы, ул.Лесная, д.12</t>
  </si>
  <si>
    <t>Ковба Ольга Володимирівна</t>
  </si>
  <si>
    <t>Основной договор 3244 от 21.05.2009 0:00:00</t>
  </si>
  <si>
    <t>ХМ-006071</t>
  </si>
  <si>
    <t>Ковдриш М.С. ПП, маг. "Галина"</t>
  </si>
  <si>
    <t>р-н Старосинявский Район, с.Пасечная, ул.Совхозная, д.1</t>
  </si>
  <si>
    <t>Ковдриш Марія Степанівна</t>
  </si>
  <si>
    <t>Основной договор 3372 от 06.08.2009 0:00:00</t>
  </si>
  <si>
    <t>ХМ-005604</t>
  </si>
  <si>
    <t>Коврига Н.М. ПП, маг. "Фортуна"</t>
  </si>
  <si>
    <t>р-н Шепетовский Район, с.Онишковцы, д.3 (ул. ленина)</t>
  </si>
  <si>
    <t>Коврига Надія Миколаївна</t>
  </si>
  <si>
    <t>Основной договор 3087 от 19.02.2009 0:00:00</t>
  </si>
  <si>
    <t>Ковтонюк О.З. ПП, маг. "Обжора"</t>
  </si>
  <si>
    <t>Славута, вул. Червона площа, б. 4,</t>
  </si>
  <si>
    <t>ХМ-005314</t>
  </si>
  <si>
    <t>Ковтун Неоніла Миколаївна</t>
  </si>
  <si>
    <t>Основной договор 126.1 от 02.01.2009 0:00:00</t>
  </si>
  <si>
    <t>р-н Новоушицкий Район, с.Антоновка, ул.Центральная, д.8</t>
  </si>
  <si>
    <t>Когут Оксана Яківна</t>
  </si>
  <si>
    <t>Основной договор 59.1 от 01.09.2006 0:00:00</t>
  </si>
  <si>
    <t>ХМ-005917</t>
  </si>
  <si>
    <t>Кожухівська Н.М. ПП, кафе "Саша"</t>
  </si>
  <si>
    <t>р-н Летичевский Район, пгт.Меджибож, ул.Октябрьская, д.42</t>
  </si>
  <si>
    <t>ХМ-001053</t>
  </si>
  <si>
    <t>Коза Ю.Б. ПП, маг. "Добродій 2"</t>
  </si>
  <si>
    <t>г.Хмельницкий, ул.Институтская, д.4</t>
  </si>
  <si>
    <t>Коза Юрій Болеславович</t>
  </si>
  <si>
    <t>Основной договор 4164 от 13.09.2011</t>
  </si>
  <si>
    <t>ХМ-004532</t>
  </si>
  <si>
    <t>Козак А.І. ПП, к-к санаторія "Лісова пісня"</t>
  </si>
  <si>
    <t>р-н Каменец-Подольский Район, с.Приворотье Второе, ул.Озерная, д.1</t>
  </si>
  <si>
    <t>ХМ-002295</t>
  </si>
  <si>
    <t>Козак В.В. ПП, маг. "Продтовари"</t>
  </si>
  <si>
    <t>р-н Хмельницкий Район, с.Лесовые Гриневцы, ул.Центральная, д.30</t>
  </si>
  <si>
    <t>Козак Валентина Василівна</t>
  </si>
  <si>
    <t>Основной договор 1642 от 14.04.2009 0:00:00</t>
  </si>
  <si>
    <t>ХМ-005733</t>
  </si>
  <si>
    <t>Козак В.В. ПП, маг. "Продукти"</t>
  </si>
  <si>
    <t>Козак Валентина Василівна кам</t>
  </si>
  <si>
    <t>Основной договор 1163.1 от 01.04.2009 0:00:00</t>
  </si>
  <si>
    <t>ХМ-004181</t>
  </si>
  <si>
    <t>Козак Г.В. ПП, к-к</t>
  </si>
  <si>
    <t>р-н Белогорский Район, с.Семенов, ул.Центральная, д.21</t>
  </si>
  <si>
    <t>Козак Григорій Володимирович</t>
  </si>
  <si>
    <t>Основной договор 3853 от 10.11.2010</t>
  </si>
  <si>
    <t>р-н Новоушицкий Район, с.Струга, ул.Ленина, д.4</t>
  </si>
  <si>
    <t>Козак Леонід Іванович</t>
  </si>
  <si>
    <t>Основной договор 873.1 от 30.08.2007 0:00:00</t>
  </si>
  <si>
    <t>ХМ-001361</t>
  </si>
  <si>
    <t>Козак Т.М. ПП, к-к</t>
  </si>
  <si>
    <t>г.Староконстантинов, ул.Косинского, д.1</t>
  </si>
  <si>
    <t>Козак Таїсія Михайлівна</t>
  </si>
  <si>
    <t>Основной договор 947 от 05.02.2009 0:00:00</t>
  </si>
  <si>
    <t>ХМ-001683</t>
  </si>
  <si>
    <t>Козел Н.О. ПП, маг. "Ольвія"</t>
  </si>
  <si>
    <t>г.Славута, ул.Соборности, д.24а</t>
  </si>
  <si>
    <t>Козел Наталія Олексіївна</t>
  </si>
  <si>
    <t>Основной договор 4316 от 27.02.2015</t>
  </si>
  <si>
    <t>ХМ-006550</t>
  </si>
  <si>
    <t>Козинець М.М. ПП, кафе "Клуб-Нічка"</t>
  </si>
  <si>
    <t>р-н Ярмолинецкий Район, пгт.Ярмолинцы, ул.Щорса, д.7</t>
  </si>
  <si>
    <t>ХМ-002056</t>
  </si>
  <si>
    <t>Козюк Є.Б.ПП,маг."Продукти"</t>
  </si>
  <si>
    <t>р-н Полонский Район, с.Котюржинцы, д.12 (ул. Войтюка)</t>
  </si>
  <si>
    <t>Козюк Євгеній Борисович</t>
  </si>
  <si>
    <t>Основной договор 1457 от 09.02.2009 0:00:00</t>
  </si>
  <si>
    <t>Козяр Людмила Анатоліївна</t>
  </si>
  <si>
    <t>Основной договор 299 от 02.01.2009 0:00:00</t>
  </si>
  <si>
    <t>ХМ-003470</t>
  </si>
  <si>
    <t>(НКЗ) Колективне швейне підприємство маг."Колективне швейне підприємство"</t>
  </si>
  <si>
    <t>г.Каменец-Подольский, ул.Армянская (-)</t>
  </si>
  <si>
    <t>Колективне швейне підприємство</t>
  </si>
  <si>
    <t>Основной договор 460.1 от 15.12.2006 0:00:00</t>
  </si>
  <si>
    <t>Колективне швейне підприємство маг."Колективне швейне підприємство"</t>
  </si>
  <si>
    <t>ХМ-001437</t>
  </si>
  <si>
    <t>Колеснік І.В. ПП, маг. "Калінка"</t>
  </si>
  <si>
    <t>Колеснік Ірина Володимирівна</t>
  </si>
  <si>
    <t>Основной договор 1008 от 04.02.2009 0:00:00</t>
  </si>
  <si>
    <t>ХМ-005951</t>
  </si>
  <si>
    <t>Колиба М.В. ПП, маг. "Продукти"</t>
  </si>
  <si>
    <t>р-н Белогорский Район, с.Погорельцы, д.32 (ул. шевченка)</t>
  </si>
  <si>
    <t>Колиба Майя Володимирівна</t>
  </si>
  <si>
    <t>Основной договор 3290 от 16.06.2009 0:00:00</t>
  </si>
  <si>
    <t>ХМ-002739</t>
  </si>
  <si>
    <t>(КООП) Колодіївське СТ, маг. №1</t>
  </si>
  <si>
    <t>СТ"Колодіївське"</t>
  </si>
  <si>
    <t>Основной договор 75.1 от 04.03.2015</t>
  </si>
  <si>
    <t>Колодіївське СТ, маг. "Продукти-2"</t>
  </si>
  <si>
    <t>ХМ-002738</t>
  </si>
  <si>
    <t>(КООП) Колодіївське СТ, маг. №2</t>
  </si>
  <si>
    <t>р-н Каменец-Подольский Район, с.Колодиевка, ул.Советская, д.42</t>
  </si>
  <si>
    <t>Колодіївське СТ, маг. №2</t>
  </si>
  <si>
    <t>ХМ-002737</t>
  </si>
  <si>
    <t>(КООП) Колодіївське СТ, маг. №3</t>
  </si>
  <si>
    <t>р-н Каменец-Подольский Район, с.Колодиевка, ул.Советская, д.1</t>
  </si>
  <si>
    <t>Колодіївське СТ, маг. "Продукти-1"</t>
  </si>
  <si>
    <t>ХМ-004685</t>
  </si>
  <si>
    <t>Коломієць Л.О. ПП, маг."Ласка"</t>
  </si>
  <si>
    <t>г.Хмельницкий, ул.Геологов, д.2/1</t>
  </si>
  <si>
    <t>Коломієць Леонід Олександрович</t>
  </si>
  <si>
    <t>Основной договор 2720 от 10.03.2015</t>
  </si>
  <si>
    <t>ХМ-005672</t>
  </si>
  <si>
    <t>Коломієць Т.П. ПП, маг. "Продукти"</t>
  </si>
  <si>
    <t>р-н Ярмолинецкий Район, с.Буйволивцы, ул.Советская, д.5</t>
  </si>
  <si>
    <t>Коломієць Тетяна Павлівна</t>
  </si>
  <si>
    <t>Основной договор 3124 от 16.03.2009 0:00:00</t>
  </si>
  <si>
    <t>ХМ-006381</t>
  </si>
  <si>
    <t>Коломійчук Л.В. ПП, маг. "Центр"</t>
  </si>
  <si>
    <t>р-н Шепетовский Район, с.Пашуки, ул.Центральная, д.5</t>
  </si>
  <si>
    <t>Коломійчук Людмила Василівна</t>
  </si>
  <si>
    <t>Основной договор 3565 от 28.12.2009 0:00:00</t>
  </si>
  <si>
    <t>р-н Шепетовский Район, с.Хутор, ул.Островского Николая, д.2</t>
  </si>
  <si>
    <t>Колос Лариса Іванівна</t>
  </si>
  <si>
    <t>Основной договор 3428 от 08.09.2009 0:00:00</t>
  </si>
  <si>
    <t>ХМ-006154</t>
  </si>
  <si>
    <t>Колос Л.І. ПП, маг. "Продукти"</t>
  </si>
  <si>
    <t>Колпакова Юлія Дмитрівна</t>
  </si>
  <si>
    <t>Основной договор 255.1 от 06.06.2014</t>
  </si>
  <si>
    <t>ХМ-002051</t>
  </si>
  <si>
    <t>Колч Т.І. ПП, маг. "Продукти"</t>
  </si>
  <si>
    <t>р-н Полонский Район, с.Новоселица, ул.Октябрьская, д.5</t>
  </si>
  <si>
    <t>ХМ-003534</t>
  </si>
  <si>
    <t>Комарніцька А.П. ПП, к-к №171</t>
  </si>
  <si>
    <t>Комарніцька Алла Петрівна</t>
  </si>
  <si>
    <t>Основной договор 583.1 от 01.09.2006 0:00:00</t>
  </si>
  <si>
    <t>ХМ-005258</t>
  </si>
  <si>
    <t>Комарова О.М. ПП, к-к №82 "В"</t>
  </si>
  <si>
    <t>г.Хмельницкий, шоссе Львовское (на в проти ателье пошитя одягу)</t>
  </si>
  <si>
    <t>Комарова Олена Миколаївна</t>
  </si>
  <si>
    <t>Основной договор 2944 от 26.01.2009 0:00:00</t>
  </si>
  <si>
    <t>(НКЗ) Комбінат харчування учнів</t>
  </si>
  <si>
    <t>г.Каменец-Подольский, ул.Средняя, д.44а</t>
  </si>
  <si>
    <t>Основной договор 604.1 от 01.04.2009 0:00:00</t>
  </si>
  <si>
    <t>р-н Новоушицкий Район, с.Рудковцы, ул.Ленина, д.17</t>
  </si>
  <si>
    <t>Комлик Олександр Олександрович</t>
  </si>
  <si>
    <t>Основной договор 732.1 от 02.01.2009 0:00:00</t>
  </si>
  <si>
    <t>р-н Дунаевецкий Район, г.Дунаевцы, ул.Ленина, д.7/49</t>
  </si>
  <si>
    <t>ХМ-002228</t>
  </si>
  <si>
    <t>Кондратюк В.П. ПП, маг. "Елла"</t>
  </si>
  <si>
    <t>г.Хмельницкий, ул.Профсоюзная, д.109</t>
  </si>
  <si>
    <t>Кондратюк Василь Петрович</t>
  </si>
  <si>
    <t>Основной договор 1584 от 25.03.2010 0:00:00</t>
  </si>
  <si>
    <t>ХМ-005965</t>
  </si>
  <si>
    <t>Кондратюк Н.М. ПП, маг. "Продукти"</t>
  </si>
  <si>
    <t>р-н Белогорский Район, с.Малая Боровица, ул.Лесная, д.8а (на заправці)</t>
  </si>
  <si>
    <t>Кондратюк Наталія Миколаївна</t>
  </si>
  <si>
    <t>Основной договор 3298 от 23.06.2009 0:00:00</t>
  </si>
  <si>
    <t>ХМ-002373</t>
  </si>
  <si>
    <t>Кондратюк С.Б.ПП, маг."М'ясопродукти"</t>
  </si>
  <si>
    <t>р-н Летичевский Район, пгт.Летичев, ул.Белавина, д.13/2</t>
  </si>
  <si>
    <t>Кондратюк Сергій Борисович</t>
  </si>
  <si>
    <t>Основной договор 1711 от 23.04.2009 0:00:00</t>
  </si>
  <si>
    <t>ХМ-003637</t>
  </si>
  <si>
    <t>Коник А.Ю. ПП, маг. "Злагода"</t>
  </si>
  <si>
    <t>р-н Шепетовский Район, с.Городнявка, ул.Ленина, д.1а</t>
  </si>
  <si>
    <t>Коник Алла Юхимівна</t>
  </si>
  <si>
    <t>Основной договор 4334 от 14.03.2012</t>
  </si>
  <si>
    <t>ХМ-002964</t>
  </si>
  <si>
    <t>Конопко В.В. ПП, маг. "ВалАндр"</t>
  </si>
  <si>
    <t>г.Хмельницкий, ул.Чорновола Вячеслава (зуп. "Військ.госпіталь")</t>
  </si>
  <si>
    <t>Конопко Валерій Володимирович</t>
  </si>
  <si>
    <t>Основной договор 1955 от 14.04.2009 0:00:00</t>
  </si>
  <si>
    <t>ХМ-001023</t>
  </si>
  <si>
    <t>г.Хмельницкий, ул.Бассейная, д.25</t>
  </si>
  <si>
    <t>г.Каменец-Подольский, ул.Украинки Леси, д.50</t>
  </si>
  <si>
    <t>Константінов Віктор Петрович</t>
  </si>
  <si>
    <t>Основной договор 1337.1 от 12.03.2012</t>
  </si>
  <si>
    <t>ХМ-006176</t>
  </si>
  <si>
    <t>Конченко Н.В. ПП, маг. "Троянда"</t>
  </si>
  <si>
    <t>р-н Славутский Район, с.Варваровка (Біля школи)</t>
  </si>
  <si>
    <t>Конченко Наталія Валентинівна</t>
  </si>
  <si>
    <t>Основной договор 3441 от 16.10.2009 0:00:00</t>
  </si>
  <si>
    <t>ХМ-006177</t>
  </si>
  <si>
    <t>Конченко Н.В. ПП, маг. "Троянда-2"</t>
  </si>
  <si>
    <t>р-н Славутский Район, с.Голики, ул.Набережная (-)</t>
  </si>
  <si>
    <t>ХМ-001528</t>
  </si>
  <si>
    <t>Кооператив Електросила, маг."Продукти"</t>
  </si>
  <si>
    <t>р-н Шепетовский Район, с.Хролин, ул.Ватутина (0)</t>
  </si>
  <si>
    <t>ХМ-005064</t>
  </si>
  <si>
    <t>Кооперативне Підприемство "Маркет" маг."Маркет"</t>
  </si>
  <si>
    <t>р-н Изяславский Район, с.Плужное, ул.Островского Николая, д.3</t>
  </si>
  <si>
    <t>ХМ-003921</t>
  </si>
  <si>
    <t>(КООП) Коопзаготпром КП, маг. "Дари природи"</t>
  </si>
  <si>
    <t>Коопзаготпром КП, маг. "Дари природи"</t>
  </si>
  <si>
    <t>ХМ-006617</t>
  </si>
  <si>
    <t>Копаничук Г.В. ПП, маг. "Маркет"</t>
  </si>
  <si>
    <t>р-н Волочисский Район, с.Крыштоповка, ул.Мира, д.17</t>
  </si>
  <si>
    <t>Копаничук Галина Василівна</t>
  </si>
  <si>
    <t>Основной договор 3679 от 29.04.2010 0:00:00</t>
  </si>
  <si>
    <t>ХМ-005289</t>
  </si>
  <si>
    <t>Корбан В.П. ПП, к-к №40</t>
  </si>
  <si>
    <t>ХМ-006023</t>
  </si>
  <si>
    <t>Корбила О.П. ПП, маг. "Продукти"</t>
  </si>
  <si>
    <t>р-н Хмельницкий Район, с.Малашевцы, ул.Мира, д.16</t>
  </si>
  <si>
    <t>Корбила Олег Петрович</t>
  </si>
  <si>
    <t>Основной договор 3339 от 14.07.2009 0:00:00</t>
  </si>
  <si>
    <t>ХМ-004811</t>
  </si>
  <si>
    <t>Корвет ТОВ "Корвет"</t>
  </si>
  <si>
    <t>г.Хмельницкий, просп Мира, д.99/101</t>
  </si>
  <si>
    <t>ТОВ "Корвет"</t>
  </si>
  <si>
    <t>Основной договор 2778 от 01.12.2009 0:00:00</t>
  </si>
  <si>
    <t>ХМ-001669</t>
  </si>
  <si>
    <t>Кордас Б.С. ПП, маг. "Едем"</t>
  </si>
  <si>
    <t>р-н Полонский Район, пгт.Понинка, ул.Островского Николая (0)</t>
  </si>
  <si>
    <t>Кордас Бернард Сигизмундович</t>
  </si>
  <si>
    <t>Основной договор 1152 от 20.02.2014</t>
  </si>
  <si>
    <t>г.Каменец-Подольский, тупик Зиньковецкий, д.28</t>
  </si>
  <si>
    <t>Кордашевська Надія Євгенівна</t>
  </si>
  <si>
    <t>Основной договор 41.1 от 11.02.2015</t>
  </si>
  <si>
    <t>ХМ-006571</t>
  </si>
  <si>
    <t>Кордонська Т.Г. ПП, павільйон "Полуботкін"</t>
  </si>
  <si>
    <t>Кордонська Тетяна Георгіївна</t>
  </si>
  <si>
    <t>Основной договор 1761.1 от 07.02.2013</t>
  </si>
  <si>
    <t>ХМ-006576</t>
  </si>
  <si>
    <t>Кордонський В.М. ПП, маг. "Роса"</t>
  </si>
  <si>
    <t>р-н Изяславский Район, г.Изяслав, пер.1-го Декабря, д.39</t>
  </si>
  <si>
    <t>Кордонський Василь Миколайович</t>
  </si>
  <si>
    <t>Основной договор 3655 от 01.04.2010 0:00:00</t>
  </si>
  <si>
    <t>ХМ-003037</t>
  </si>
  <si>
    <t>Кордяк І.В. ПП, маг. "Калинка"</t>
  </si>
  <si>
    <t>Кордяк Ірина Василівна</t>
  </si>
  <si>
    <t>Основной договор 1977 от 20.03.2009 0:00:00</t>
  </si>
  <si>
    <t>ХМ-002485</t>
  </si>
  <si>
    <t>Коржан М.І. ПП, вагончик "Калинка"</t>
  </si>
  <si>
    <t>р-н Ярмолинецкий Район, с.Глушковцы, ул.Гагарина, д.69</t>
  </si>
  <si>
    <t>Коржан Микола Іванович</t>
  </si>
  <si>
    <t>Основной договор 1811 от 20.04.2009 0:00:00</t>
  </si>
  <si>
    <t>ХМ-002796</t>
  </si>
  <si>
    <t>Кориньовська А.П. ПП, маг. "Перлина"</t>
  </si>
  <si>
    <t>р-н Чемеровецкий Район, с.Кутковцы, ул.Центральная, д.16</t>
  </si>
  <si>
    <t>р-н Чемеровецкий Район, с.Кутковцы, ул.Центральная, д.19</t>
  </si>
  <si>
    <t>Коріньовська Єва Максимівна</t>
  </si>
  <si>
    <t>Основной договор 1164.1 от 03.05.2009 0:00:00</t>
  </si>
  <si>
    <t>ХМ-003544</t>
  </si>
  <si>
    <t>Кориткіна Л.Г. ПП, к-к</t>
  </si>
  <si>
    <t>г.Каменец-Подольский, ул.Вокзальная (ринок)</t>
  </si>
  <si>
    <t>Кориткіна Людмила Григорівна</t>
  </si>
  <si>
    <t>Основной договор 488.1 от 25.03.2015</t>
  </si>
  <si>
    <t>Кориткіна Л.Г. ПП, к-к "Автовокзал"</t>
  </si>
  <si>
    <t>ХМ-004041</t>
  </si>
  <si>
    <t>Корінець О.Г. ПП, маг."Лаванда"</t>
  </si>
  <si>
    <t>р-н Изяславский Район, с.Билево, ул.Шевченко, д.1</t>
  </si>
  <si>
    <t>ХМ-006407</t>
  </si>
  <si>
    <t>Корнаківський О.Б. ПП, маг. "Продукти"</t>
  </si>
  <si>
    <t>р-н Белогорский Район, с.Миклаши, ул.Центральная, д.7</t>
  </si>
  <si>
    <t>ХМ-006442</t>
  </si>
  <si>
    <t>р-н Староконстантиновский Район, с.Великий Чернятин, д.29/1 (ул. Ленина)</t>
  </si>
  <si>
    <t>ХМ-001767</t>
  </si>
  <si>
    <t>Короїд В.Г. ПП, маг. "Мрія"</t>
  </si>
  <si>
    <t>р-н Виньковецкий Район, с.Зиньков, ул.Ленина, д.34а</t>
  </si>
  <si>
    <t>Короїд Валентина Григорівна</t>
  </si>
  <si>
    <t>Основной договор 1229 от 28.10.2009 0:00:00</t>
  </si>
  <si>
    <t>ХМ-005994</t>
  </si>
  <si>
    <t>Король В.В. ПП, маг. "Продукти"</t>
  </si>
  <si>
    <t>р-н Полонский Район, г.Полонное, ул.Герасимчука, д.208а</t>
  </si>
  <si>
    <t>Король Віра Василівна</t>
  </si>
  <si>
    <t>Основной договор 3322 от 26.06.2009 0:00:00</t>
  </si>
  <si>
    <t>ХМ-000939</t>
  </si>
  <si>
    <t>Король В.З. ПП, маг."Гетьман"</t>
  </si>
  <si>
    <t>р-н Красиловский Район, г.Красилов, пер.Грушевского, д.61 (в центрі біля парковки)</t>
  </si>
  <si>
    <t>р-н Каменец-Подольский Район, с.Колубаевцы, ул.40-летия Победы, д.1а</t>
  </si>
  <si>
    <t>Король Лариса Іванівна</t>
  </si>
  <si>
    <t>Основной договор 1372.1 от 25.06.2010 0:00:00</t>
  </si>
  <si>
    <t>ХМ-006019</t>
  </si>
  <si>
    <t>г.Хмельницкий, пер.Грушевского, д.92</t>
  </si>
  <si>
    <t>Романюк Л.В. ПП, маг. "Хлібосол 05"</t>
  </si>
  <si>
    <t>ХМ-001113</t>
  </si>
  <si>
    <t>Королюк Н.П. ПП, маг."Смолюхи"</t>
  </si>
  <si>
    <t>р-н Красиловский Район, г.Красилов, д.2 (ул. В. Стуса)</t>
  </si>
  <si>
    <t>Королюк Наталія Петрівна</t>
  </si>
  <si>
    <t>Основной договор 805 от 05.01.2009 0:00:00</t>
  </si>
  <si>
    <t>ХМ-002676</t>
  </si>
  <si>
    <t>Коротун С.В. ПП, маг. "Крістіна"</t>
  </si>
  <si>
    <t>г.Хмельницкий, ул.Железняка, д.14</t>
  </si>
  <si>
    <t>Коротун Сніжана Віталіївна</t>
  </si>
  <si>
    <t>Основной договор 1917 от 01.06.2009 0:00:00</t>
  </si>
  <si>
    <t>Гончар В.В. ПП, маг. "Юлія"</t>
  </si>
  <si>
    <t>р-н Чемеровецкий Район, с.Демковцы, ул.Дружбы, д.57</t>
  </si>
  <si>
    <t>Гончар Володимир Володимирович</t>
  </si>
  <si>
    <t>Основной договор 1985.1 от 06.04.2015</t>
  </si>
  <si>
    <t>ХМ-002833</t>
  </si>
  <si>
    <t>Корчинська Т.О. ПП, кафе "Татьяна"</t>
  </si>
  <si>
    <t>Корчинська Тетяна Олександрівна</t>
  </si>
  <si>
    <t>Основной договор 172.1 от 28.02.2013</t>
  </si>
  <si>
    <t>ХМ-001759</t>
  </si>
  <si>
    <t>Коршук  А.Ю. ПП, маг. "Магнолія"</t>
  </si>
  <si>
    <t>г.Славута, ул.Чкалова, д.8а</t>
  </si>
  <si>
    <t>Коршук Анжела Юріївна</t>
  </si>
  <si>
    <t>Основной договор 1222 от 25.05.2009 0:00:00</t>
  </si>
  <si>
    <t>ХМ-001989</t>
  </si>
  <si>
    <t>Космацька В.М. ПП, маг. "СВ"</t>
  </si>
  <si>
    <t>р-н Изяславский Район, с.Плужное, ул.Бортника, д.11</t>
  </si>
  <si>
    <t>Космацька Валентина Миколаївна</t>
  </si>
  <si>
    <t>Основной договор 1407 от 11.09.2009 0:00:00</t>
  </si>
  <si>
    <t>ХМ-006704</t>
  </si>
  <si>
    <t>Косминіна Н.С. ПП, к-к</t>
  </si>
  <si>
    <t>Косминіна Наталія Степанівна</t>
  </si>
  <si>
    <t>Основной договор 3728 от 07.06.2010 0:00:00</t>
  </si>
  <si>
    <t>ХМ-005328</t>
  </si>
  <si>
    <t>Косовецька С.П. ПП, "Фірмовий магазин №2"</t>
  </si>
  <si>
    <t>р-н Деражнянский Район, пгт.Волковинцы, ул.Первомайская, д.11</t>
  </si>
  <si>
    <t>Косовецька Світлана Павлівна</t>
  </si>
  <si>
    <t>Основной договор 2975 от 18.05.2009 0:00:00</t>
  </si>
  <si>
    <t>ХМ-003708</t>
  </si>
  <si>
    <t>Косовський Т.Н. ПП, торг. павільйон</t>
  </si>
  <si>
    <t>р-н Шепетовский Район, с.Белокриничье, ул.Шарова, д.29а</t>
  </si>
  <si>
    <t>Косовська Тетяна Петрівна</t>
  </si>
  <si>
    <t>Основной договор 2281 от 17.02.2010 0:00:00</t>
  </si>
  <si>
    <t>ХМ-003612</t>
  </si>
  <si>
    <t>Костенко М.М. ПП, маг."Продукти"</t>
  </si>
  <si>
    <t>р-н Белогорский Район, с.Окоп, ул.Шевченко, д.1</t>
  </si>
  <si>
    <t>Костенко Майя Миколаївна</t>
  </si>
  <si>
    <t>Основной договор 2227 от 09.02.2009 0:00:00</t>
  </si>
  <si>
    <t>Костельницька Юлія Володимирівна</t>
  </si>
  <si>
    <t>Основной договор 128.1 от 02.05.2009 0:00:00</t>
  </si>
  <si>
    <t>р-н Городокский Район, г.Городок, ул.Шевченко, д.34</t>
  </si>
  <si>
    <t>Костишена Ольга Євгенівна</t>
  </si>
  <si>
    <t>Основной договор 993 от 26.07.2010 0:00:00</t>
  </si>
  <si>
    <t>р-н Дунаевецкий Район, с.Воробиевка, ул.Шевченко, д.71</t>
  </si>
  <si>
    <t>Костюк Валерій Іванович</t>
  </si>
  <si>
    <t>Основной договор 1143.1 от 02.01.2009 0:00:00</t>
  </si>
  <si>
    <t>ХМ-001946</t>
  </si>
  <si>
    <t>Костюк І.О. ПП, маг. "Ера"</t>
  </si>
  <si>
    <t>г.Шепетовка, ул.Котика Вали, д.110/1</t>
  </si>
  <si>
    <t>Костюк Інна Юріївна</t>
  </si>
  <si>
    <t>Основной договор 1372 от 08.05.2009 0:00:00</t>
  </si>
  <si>
    <t>ХМ-006674</t>
  </si>
  <si>
    <t>р-н Ярмолинецкий Район, с.Скаржинцы, ул.Хмельницкого Богдана, д.3</t>
  </si>
  <si>
    <t>р-н Дунаевецкий Район, с.Сечинцы, ул.Шевченко, д.17</t>
  </si>
  <si>
    <t>Костюк Марія Миколаївна</t>
  </si>
  <si>
    <t>Основной договор 1144.1 от 02.01.2009 0:00:00</t>
  </si>
  <si>
    <t>Костюк О.Л. ПП, маг. "Привіз"</t>
  </si>
  <si>
    <t>ХМ-006835</t>
  </si>
  <si>
    <t>р-н Виньковецкий Район, с.Зиньков, ул.Ленина, д.24</t>
  </si>
  <si>
    <t>Костюк Олександр Лук'янович</t>
  </si>
  <si>
    <t>Основной договор 3745 от 16.06.2010 0:00:00</t>
  </si>
  <si>
    <t>ХМ-006183</t>
  </si>
  <si>
    <t>Костюк Ю.А. ПП, к-к</t>
  </si>
  <si>
    <t>р-н Белогорский Район, пгт.Ямполь, ул.Молодежная, д.2</t>
  </si>
  <si>
    <t>ХМ-001583</t>
  </si>
  <si>
    <t>Косуха Н.П. ПП, гуртовня</t>
  </si>
  <si>
    <t>г.Шепетовка, ул.Островского Николая, д.52</t>
  </si>
  <si>
    <t>Косуха Наталія Павлівна</t>
  </si>
  <si>
    <t>Основной договор 1120 от 18.01.2013</t>
  </si>
  <si>
    <t>ХМ-001050</t>
  </si>
  <si>
    <t>Косуха С.П. ПП, гуртовня</t>
  </si>
  <si>
    <t>Косуха Сергій Петрович</t>
  </si>
  <si>
    <t>Основной договор 751 от 08.10.2009 0:00:00</t>
  </si>
  <si>
    <t>ХМ-001699</t>
  </si>
  <si>
    <t>Котик М.В. ПП, маг. "Золота нива"</t>
  </si>
  <si>
    <t>г.Шепетовка, ул.Ватутина, д.71</t>
  </si>
  <si>
    <t>ХМ-001698</t>
  </si>
  <si>
    <t>Котик М.В. ПП, маг. "Ожина"</t>
  </si>
  <si>
    <t>г.Шепетовка, ул.Ковальчука, д.4</t>
  </si>
  <si>
    <t>ХМ-002407</t>
  </si>
  <si>
    <t>Котік І.В. ПП, маг. "Васильок"</t>
  </si>
  <si>
    <t>р-н Красиловский Район, с.Лагодинцы, ул.Октябрьская (около речки)</t>
  </si>
  <si>
    <t>Котік Іван Васильович</t>
  </si>
  <si>
    <t>Основной договор 1737 от 05.01.2009 0:00:00</t>
  </si>
  <si>
    <t>ХМ-002417</t>
  </si>
  <si>
    <t>Котлінський М.І. ПП, маг. "Поділля"</t>
  </si>
  <si>
    <t>г.Хмельницкий, ул.Мицкевича Адама, д.33</t>
  </si>
  <si>
    <t>Котлінський Микола Іванович</t>
  </si>
  <si>
    <t>Основной договор 1743 от 21.05.2009 0:00:00</t>
  </si>
  <si>
    <t>ХМ-002298</t>
  </si>
  <si>
    <t>Кохан Л.А.ПП, маг "Альянс"</t>
  </si>
  <si>
    <t>р-н Городокский Район, г.Городок, ул.Станционная, д.2</t>
  </si>
  <si>
    <t>Кохан Людмила Ананівна</t>
  </si>
  <si>
    <t>Основной договор 1646 от 25.03.2009 0:00:00</t>
  </si>
  <si>
    <t>ХМ-004035</t>
  </si>
  <si>
    <t>Коцупей І.П. ПП, місце 60</t>
  </si>
  <si>
    <t>Коцупей Інна Петрівна</t>
  </si>
  <si>
    <t>Основной договор 4391 от 28.03.2012</t>
  </si>
  <si>
    <t>ХМ-001964</t>
  </si>
  <si>
    <t>Коцур О.Л. ПП, маг."Гавришко продукт"</t>
  </si>
  <si>
    <t>ХМ-001963</t>
  </si>
  <si>
    <t>Коцур О.Л. ПП, маг."Наш магазин 1"</t>
  </si>
  <si>
    <t>ХМ-001965</t>
  </si>
  <si>
    <t>Коцур О.Л. ПП, маг."Наш магазин"</t>
  </si>
  <si>
    <t>ХМ-005676</t>
  </si>
  <si>
    <t>Гаращук О.А. ПП,  маг. "Ніса"</t>
  </si>
  <si>
    <t>Коцюк Т.М. ПП,  маг. "Ніса"</t>
  </si>
  <si>
    <t>Гаращук Оксана Анатоліївна</t>
  </si>
  <si>
    <t>Основной договор 4412 от 04.04.2012</t>
  </si>
  <si>
    <t>ХМ-006434</t>
  </si>
  <si>
    <t>Кочмарук В.Ф. ПП, буфет Політехнічного Коледжу</t>
  </si>
  <si>
    <t>ХМ-004851</t>
  </si>
  <si>
    <t>(НКЗ) Кочубіївське ПП, маг.</t>
  </si>
  <si>
    <t>Чемеровецький Район, Кочубіїв, вул. Леніна, б. 20,</t>
  </si>
  <si>
    <t>ПП "Кочубіївське"</t>
  </si>
  <si>
    <t>Основной договор 923.1 от 27.11.2014</t>
  </si>
  <si>
    <t>Кочубіївське ПП, маг.</t>
  </si>
  <si>
    <t>ХМ-000184</t>
  </si>
  <si>
    <t>Ніщун О.І. ПП, маг. "Струмок"</t>
  </si>
  <si>
    <t>г.Хмельницкий, пер.Шевченко, д.95 (біля автовокзалу)</t>
  </si>
  <si>
    <t>Кошельник Н.М. ПП, маг. "Струмок"</t>
  </si>
  <si>
    <t>ХМ-005627</t>
  </si>
  <si>
    <t>Кошельник О.М. ПП, к-к №1078</t>
  </si>
  <si>
    <t>г.Хмельницкий, ул.Киевская, д.38</t>
  </si>
  <si>
    <t>Кошельник Олександр Миколайович</t>
  </si>
  <si>
    <t>Основной договор 3107 от 24.03.2009 0:00:00</t>
  </si>
  <si>
    <t>ХМ-002467</t>
  </si>
  <si>
    <t>Кошелюк Л.Б. ПП, маг. "Престиж"</t>
  </si>
  <si>
    <t>р-н Летичевский Район, пгт.Летичев, пер.Шевченко, д.20/1</t>
  </si>
  <si>
    <t>ХМ-002496</t>
  </si>
  <si>
    <t>Кошова О.Б. ПП, маг. "На хвилинку"</t>
  </si>
  <si>
    <t>р-н Полонский Район, пгт.Понинка, ул.Щорса, д.60</t>
  </si>
  <si>
    <t>Кошова Олена Борисівна</t>
  </si>
  <si>
    <t>Основной договор 1819 от 27.07.2009 0:00:00</t>
  </si>
  <si>
    <t>ХМ-006305</t>
  </si>
  <si>
    <t>(КООП) КП "Тепловик"</t>
  </si>
  <si>
    <t>КП "Тепловик"</t>
  </si>
  <si>
    <t>ХМ-001536</t>
  </si>
  <si>
    <t>(КООП) КП "Ярмолинецький кооператор"</t>
  </si>
  <si>
    <t>р-н Ярмолинецкий Район, пгт.Ярмолинцы, пер.Чапаева, д.57б</t>
  </si>
  <si>
    <t>КП "Ярмолинецький кооператор"</t>
  </si>
  <si>
    <t>ХМ-003446</t>
  </si>
  <si>
    <t>(НКЗ) Камянець-Подыльська РОПП охорони здоровя України</t>
  </si>
  <si>
    <t>г.Каменец-Подольский, ул.Матросова, д.30</t>
  </si>
  <si>
    <t>Камянець-Подыльська РОПП охорони здоровя України</t>
  </si>
  <si>
    <t>ХМ-005022</t>
  </si>
  <si>
    <t>(КООП) КПРЗК Ринок маг."Продукти"</t>
  </si>
  <si>
    <t>КПРЗК Ринок маг."Продукти"</t>
  </si>
  <si>
    <t>ХМ-006505</t>
  </si>
  <si>
    <t>Кравець Л.В. ПП маг."Продукти"</t>
  </si>
  <si>
    <t>р-н Белогорский Район, с.Сушивцы, ул.Центральная, д.12</t>
  </si>
  <si>
    <t>Кравець Лариса Володимирівна</t>
  </si>
  <si>
    <t>Основной договор 6006 от 20.05.2014</t>
  </si>
  <si>
    <t>Кравець В.В. ПП маг."Продукти"</t>
  </si>
  <si>
    <t>Кравець Сергій Вікторович</t>
  </si>
  <si>
    <t>Основной договор 1970.1 от 22.01.2015</t>
  </si>
  <si>
    <t>Кравець С.В. ПП. маг.</t>
  </si>
  <si>
    <t>ХМ-006012</t>
  </si>
  <si>
    <t>Кравець Р.В. ПП, маг. "Лілея"</t>
  </si>
  <si>
    <t>р-н Волочисский Район, с.Маначин, ул.Школьная, д.1</t>
  </si>
  <si>
    <t>ХМ-001848</t>
  </si>
  <si>
    <t>Кравцова Т.М. ПП, маг. "№12"</t>
  </si>
  <si>
    <t>ХМ-001346</t>
  </si>
  <si>
    <t>Кравчина А.О.ПП, "к-к№33"</t>
  </si>
  <si>
    <t>Кравчина Алла Олександрівна</t>
  </si>
  <si>
    <t>Основной договор 937 от 21.04.2009 0:00:00</t>
  </si>
  <si>
    <t>ХМ-003628</t>
  </si>
  <si>
    <t>Кравчук В.В. ПП, маг. "Струмок"</t>
  </si>
  <si>
    <t>Кравчук Валентина Василівна</t>
  </si>
  <si>
    <t>Основной договор 2234 от 23.06.2009 0:00:00</t>
  </si>
  <si>
    <t>ХМ-002383</t>
  </si>
  <si>
    <t>Кравчук В.В.ПП,маг "Центральний"</t>
  </si>
  <si>
    <t>р-н Хмельницкий Район, с.Лесовые Гриневцы, ул.Центральная, д.1</t>
  </si>
  <si>
    <t>Кравчук Віталій Вікторович</t>
  </si>
  <si>
    <t>Основной договор 1720 от 21.01.2009 0:00:00</t>
  </si>
  <si>
    <t>ХМ-001498</t>
  </si>
  <si>
    <t>Кравчук В.Ф. ПП, маг."Джерельце"</t>
  </si>
  <si>
    <t>р-н Красиловский Район, с.Чепелевка, ул.Ленина, д.36</t>
  </si>
  <si>
    <t>Кравчук Валентина Федорівна</t>
  </si>
  <si>
    <t>Основной договор 1047 от 20.03.2009 0:00:00</t>
  </si>
  <si>
    <t>ХМ-003809</t>
  </si>
  <si>
    <t>Кравчук Г.А. ПП, маг."Продукти"</t>
  </si>
  <si>
    <t>р-н Красиловский Район, с.Чернелевка, ул.Школьная, д.3</t>
  </si>
  <si>
    <t>Кравчук Галина Андріївна</t>
  </si>
  <si>
    <t>Основной договор 2319 от 28.01.2009 0:00:00</t>
  </si>
  <si>
    <t>ХМ-005507</t>
  </si>
  <si>
    <t>Адамович О.Л. ПП, ТЦ "Мега"</t>
  </si>
  <si>
    <t>г.Хмельницкий, пер.Проскуривского Подполья, д.1/1 (ТЦ Мега)</t>
  </si>
  <si>
    <t>ХМ-005598</t>
  </si>
  <si>
    <t>Кравчук Л.В. ПП, маг. "Сатурн"</t>
  </si>
  <si>
    <t>г.Славута, ул.Мира, д.150</t>
  </si>
  <si>
    <t>Кравчук Людмила Володимирівна</t>
  </si>
  <si>
    <t>Основной договор 3082 от 07.07.2015</t>
  </si>
  <si>
    <t>р-н Новоушицкий Район, с.Замехов, ул.Ленина, д.24</t>
  </si>
  <si>
    <t>Кравчук Надія Віталіївна</t>
  </si>
  <si>
    <t>Основной договор 386.1 от 19.04.2010 0:00:00</t>
  </si>
  <si>
    <t>ХМ-002509</t>
  </si>
  <si>
    <t>г.Хмельницкий, ул.Железнодорожная, д.65</t>
  </si>
  <si>
    <t>Кравчук Оксана Іванівна</t>
  </si>
  <si>
    <t>Основной договор 4694 от 08.01.2013</t>
  </si>
  <si>
    <t>Кравчук С.І. ПП, маг. "Продукти"</t>
  </si>
  <si>
    <t>ХМ-006343</t>
  </si>
  <si>
    <t>(НКЗ)  Красилівське міське споживче товариство</t>
  </si>
  <si>
    <t>р-н Красиловский Район, г.Красилов, пер.Грушевского, д.61</t>
  </si>
  <si>
    <t>Красилівське міське споживче товариство</t>
  </si>
  <si>
    <t>Основной договор 3546 от 18.04.2012</t>
  </si>
  <si>
    <t>(НКЗ) Красилівський ЛВУМГ</t>
  </si>
  <si>
    <t>ХМ-006140</t>
  </si>
  <si>
    <t>Красна Т.М. ПП, маг. "Віват"</t>
  </si>
  <si>
    <t>р-н Хмельницкий Район, с.Пироговцы, ул.Центральная, д.53 (біля траси)</t>
  </si>
  <si>
    <t>Красна Тетяна Миколаївна</t>
  </si>
  <si>
    <t>Основной договор 3419 от 29.09.2009 0:00:00</t>
  </si>
  <si>
    <t>ХМ-006378</t>
  </si>
  <si>
    <t>Краснова Г.М. ПП, лоток</t>
  </si>
  <si>
    <t>г.Староконстантинов, пер.Мира, д.19 (ТЦ Княжий скарб)</t>
  </si>
  <si>
    <t>Краснова Ганна Миколаївна</t>
  </si>
  <si>
    <t>Основной договор 3563 от 25.12.2009 0:00:00</t>
  </si>
  <si>
    <t>ХМ-006067</t>
  </si>
  <si>
    <t>Красота М.Л. ПП, к-к</t>
  </si>
  <si>
    <t>г.Хмельницкий, ул.Мирного Панаса, д.6 (біля маг. "Смак")</t>
  </si>
  <si>
    <t>Красота Микола Леонідович</t>
  </si>
  <si>
    <t>Основной договор 3368 от 05.08.2009 0:00:00</t>
  </si>
  <si>
    <t>ХМ-001927</t>
  </si>
  <si>
    <t>г.Хмельницкий, ул.Проскуровская, д.58</t>
  </si>
  <si>
    <t>Крет Наталія Михайлівна</t>
  </si>
  <si>
    <t>Основной договор 4426 от 06.04.2012</t>
  </si>
  <si>
    <t>ХМ-003610</t>
  </si>
  <si>
    <t>Кривохижа Т.Й. ПП, маг. "Каріна"</t>
  </si>
  <si>
    <t>р-н Городокский Район, г.Городок, ул.Ватутина, д.2 (біля автостанції)</t>
  </si>
  <si>
    <t>Кривохижа Тетяна Йосипівна</t>
  </si>
  <si>
    <t>Основной договор 2224 от 25.05.2009 0:00:00</t>
  </si>
  <si>
    <t>ХМ-006391</t>
  </si>
  <si>
    <t>Крижанівська Л.В. ПП, павільйон</t>
  </si>
  <si>
    <t>р-н Шепетовский Район, пгт.Грицев, пер.Терешковой, д.11</t>
  </si>
  <si>
    <t>Крижанівська Людмила Володимирівна</t>
  </si>
  <si>
    <t>Основной договор 3567 от 28.12.2009 0:00:00</t>
  </si>
  <si>
    <t>р-н Дунаевецкий Район, с.Мицивци, ул.Хмельницкого Богдана, д.59/1</t>
  </si>
  <si>
    <t>ХМ-006645</t>
  </si>
  <si>
    <t>Крот О. В. ПП, маг. "Продукти"</t>
  </si>
  <si>
    <t>р-н Старосинявский Район, пгт.Тележинцы, д.12 (в центрі села)</t>
  </si>
  <si>
    <t>Крот Олена Вікторівна</t>
  </si>
  <si>
    <t>Основной договор 3697 от 12.05.2010 0:00:00</t>
  </si>
  <si>
    <t>ХМ-005172</t>
  </si>
  <si>
    <t>Крочак І.В. ПП, маг. "Іріс"</t>
  </si>
  <si>
    <t>р-н Городокский Район, г.Городок, ул.Тельмана, д.65</t>
  </si>
  <si>
    <t>Крочак Ірина Володимирівна</t>
  </si>
  <si>
    <t>Основной договор 2900 от 25.05.2009 0:00:00</t>
  </si>
  <si>
    <t>ХМ-006711</t>
  </si>
  <si>
    <t>ХМ-005853</t>
  </si>
  <si>
    <t>Драчук І.А. ПП, маг. "Людмила"</t>
  </si>
  <si>
    <t>г.Хмельницкий, ул.Курчатова, д.4/3 (зуп. "Олімпійська")</t>
  </si>
  <si>
    <t>Крулик Л.П. ПП, маг. "Людмила"</t>
  </si>
  <si>
    <t>Драчук Інна Анатоліївна</t>
  </si>
  <si>
    <t>Основной договор 873 от 01.05.2013</t>
  </si>
  <si>
    <t>ХМ-000795</t>
  </si>
  <si>
    <t>Крупа К.О. ПП, маг. "Соняшник"</t>
  </si>
  <si>
    <t>ХМ-001729</t>
  </si>
  <si>
    <t>Крута Н.Д.ПП,маг "Софія "</t>
  </si>
  <si>
    <t>г.Нетишин, ул.Михайлова, д.18а</t>
  </si>
  <si>
    <t>р-н Чемеровецкий Район, с.Степановка, ул.Первомайская, д.8</t>
  </si>
  <si>
    <t>ХМ-003017</t>
  </si>
  <si>
    <t>Кубова С.М. ПП, к-к "Талісман"</t>
  </si>
  <si>
    <t>г.Хмельницкий, ул.Курчатова, д.1 (зуп."Аптека", біля м-у "Явір")</t>
  </si>
  <si>
    <t>(КООП) Кудринецьке СТ, маг. "Магазин з кафетерієм Завалля"</t>
  </si>
  <si>
    <t>р-н Каменец-Подольский Район, с.Завалье, ул.Ленина, д.39</t>
  </si>
  <si>
    <t>СТ"Кудринецьке"</t>
  </si>
  <si>
    <t>Основной договор 589.1 от 18.02.2015</t>
  </si>
  <si>
    <t>ХМ-001193</t>
  </si>
  <si>
    <t>Кудринська Н.Ф. ПП, маг."Стимул"</t>
  </si>
  <si>
    <t>р-н Теофипольский Район, пгт.Теофиполь, ул.Щорса, д.29 (біля лікарні)</t>
  </si>
  <si>
    <t>Кудринська Надія Феодосіївна</t>
  </si>
  <si>
    <t>Основной договор 842 от 26.01.2009 0:00:00</t>
  </si>
  <si>
    <t>ХМ-005490</t>
  </si>
  <si>
    <t>Кузь В.В. ПП, маг. "Продукти"</t>
  </si>
  <si>
    <t>р-н Городокский Район, пгт.Сатанов, ул.Заводская (автовокзал)</t>
  </si>
  <si>
    <t>ХМ-003740</t>
  </si>
  <si>
    <t>(КООП) Кузьминське Кооперативне підприємство, маг.-бар</t>
  </si>
  <si>
    <t>р-н Городокский Район, с.Бедриковцы (Площа)</t>
  </si>
  <si>
    <t>Кузьминське Кооперативне підприємство</t>
  </si>
  <si>
    <t>Основной договор 2298 от 22.04.2010 0:00:00</t>
  </si>
  <si>
    <t>Кузьминське Кооперативне підприємство, маг.-бар</t>
  </si>
  <si>
    <t>ХМ-001840</t>
  </si>
  <si>
    <t>Кузьмук І.В. ПП, маг. "Аннушка"</t>
  </si>
  <si>
    <t>р-н Изяславский Район, с.Михля, ул.Мира, д.18</t>
  </si>
  <si>
    <t>Кузьмук Інна Вікторівна</t>
  </si>
  <si>
    <t>Основной договор 1281 от 05.06.2009 0:00:00</t>
  </si>
  <si>
    <t>ХМ-002330</t>
  </si>
  <si>
    <t>Кузьмук М.П. ПП, маг. "Наталка"</t>
  </si>
  <si>
    <t>р-н Летичевский Район, с.Новоконстантинов, ул.Центральная, д.37</t>
  </si>
  <si>
    <t>Кузьмук Микола Петрович</t>
  </si>
  <si>
    <t>Основной договор 1663 от 12.05.2010 0:00:00</t>
  </si>
  <si>
    <t>ХМ-002331</t>
  </si>
  <si>
    <t>Кузьмук М.П. ПП, маг."Славутич"</t>
  </si>
  <si>
    <t>р-н Летичевский Район, с.Кудинка, ул.Заречная, д.44/1</t>
  </si>
  <si>
    <t>р-н Дунаевецкий Район, с.Вихровка, ул.Ленина, д.10</t>
  </si>
  <si>
    <t>Кузяк Тетяна Володимирівна</t>
  </si>
  <si>
    <t>Основной договор 86.1 от 02.01.2009 0:00:00</t>
  </si>
  <si>
    <t>ХМ-001141</t>
  </si>
  <si>
    <t>Кукурудза Л.М. ПП, маг. "Еліт"</t>
  </si>
  <si>
    <t>ХМ-004629</t>
  </si>
  <si>
    <t>Кулібаба І.В. ПП, лоток</t>
  </si>
  <si>
    <t>г.Хмельницкий, ул.Соборная, д.11 (Торговий дім Елем)</t>
  </si>
  <si>
    <t>ХМ-006255</t>
  </si>
  <si>
    <t>Куліковський О.В. ПП, маг. "Продукти"</t>
  </si>
  <si>
    <t>р-н Шепетовский Район, с.Жилинцы, д.2 (Гагарина)</t>
  </si>
  <si>
    <t>Куліковський Олександр Вікторович</t>
  </si>
  <si>
    <t>Основной договор 3498 от 20.11.2009 0:00:00</t>
  </si>
  <si>
    <t>ХМ-001337</t>
  </si>
  <si>
    <t>Куліш В.С. ПП, маг. "Смак"</t>
  </si>
  <si>
    <t>ХМ-003713</t>
  </si>
  <si>
    <t>Куліш Н.Д. ПП, маг. "Смак"</t>
  </si>
  <si>
    <t>Куліш Неля Дмитрівна</t>
  </si>
  <si>
    <t>Основной договор 4092 от 05.07.2011</t>
  </si>
  <si>
    <t>ХМ-003006</t>
  </si>
  <si>
    <t>Кумища Н.П. ПП, маг. "Продукти"</t>
  </si>
  <si>
    <t>г.Староконстантинов, ул.Франко Ивана, д.37 (бокс 1)</t>
  </si>
  <si>
    <t>Кумища Надія Павлівна</t>
  </si>
  <si>
    <t>Основной договор 1963 от 23.05.2012</t>
  </si>
  <si>
    <t>ХМ-003514</t>
  </si>
  <si>
    <t>Кундик А.О. ПП, маг. "Едельвейс"</t>
  </si>
  <si>
    <t>г.Славута, ул.Сокола, д.2,а</t>
  </si>
  <si>
    <t>Кундик Алла Олегівна</t>
  </si>
  <si>
    <t>Основной договор 2181 от 27.05.2009 0:00:00</t>
  </si>
  <si>
    <t>Куніцький М.В. ПП, маг. "Продукти"</t>
  </si>
  <si>
    <t>р-н Дунаевецкий Район, с.Балин, ул.Ленина, д.13</t>
  </si>
  <si>
    <t>Куніцький Микола Васильович</t>
  </si>
  <si>
    <t>Основной договор 168.1 от 12.03.2013</t>
  </si>
  <si>
    <t>ХМ-003163</t>
  </si>
  <si>
    <t>Кунівське ТОВ, маг. "Продукти"</t>
  </si>
  <si>
    <t>р-н Изяславский Район, с.Кунив, ул.Октябрьская, д.1а</t>
  </si>
  <si>
    <t>ТОВ "Кунівське"</t>
  </si>
  <si>
    <t>Основной договор 2028 от 19.06.2009 0:00:00</t>
  </si>
  <si>
    <t>г.Каменец-Подольский, шоссе Хмельницкое, д.4/1</t>
  </si>
  <si>
    <t>Куніцька Алла Станіславівна</t>
  </si>
  <si>
    <t>Основной договор 1285.1 от 29.12.2009 0:00:00</t>
  </si>
  <si>
    <t>ХМ-001866</t>
  </si>
  <si>
    <t>Купець М.А. ПП, маг. "Лада"</t>
  </si>
  <si>
    <t>г.Шепетовка, ул.Белинского, д.7</t>
  </si>
  <si>
    <t>Купець Микола Антонович</t>
  </si>
  <si>
    <t>Основной договор 1304 от 29.05.2009 0:00:00</t>
  </si>
  <si>
    <t>ХМ-001867</t>
  </si>
  <si>
    <t>Купець М.А. ПП, маг. "Продукти" (синій ларьок)</t>
  </si>
  <si>
    <t>р-н Шепетовский Район, с.Ленковцы, д.57 (ул Кузьковецкая)</t>
  </si>
  <si>
    <t>ХМ-005822</t>
  </si>
  <si>
    <t>Купратий А.В. ПП, маг. "Єлена"</t>
  </si>
  <si>
    <t>р-н Хмельницкий Район, с.Карповцы, ул.Пушкина, д.10</t>
  </si>
  <si>
    <t>Купратий Анатолій Володимирович</t>
  </si>
  <si>
    <t>Основной договор 3192 от 15.05.2009 0:00:00</t>
  </si>
  <si>
    <t>ХМ-006563</t>
  </si>
  <si>
    <t>Купріянець В.Л. ПП, маг. "Золота рибка"</t>
  </si>
  <si>
    <t>Купріянець Віта Леонідівна</t>
  </si>
  <si>
    <t>Основной договор 3647 от 13.03.2012</t>
  </si>
  <si>
    <t>ХМ-003601</t>
  </si>
  <si>
    <t>Лютовська А.П. ПП, маг. "SV"</t>
  </si>
  <si>
    <t>г.Шепетовка, ул.Маркса Карла, д.35</t>
  </si>
  <si>
    <t>ХМ-000279</t>
  </si>
  <si>
    <t>Куріловська А.Й. ПП, гуртовня "Крамниця"</t>
  </si>
  <si>
    <t>Курлук Лідія Олександрівна</t>
  </si>
  <si>
    <t>Основной договор 1101.1 от 11.02.2009 0:00:00</t>
  </si>
  <si>
    <t>ХМ-001383</t>
  </si>
  <si>
    <t>Кухар З.М. ПП,  маг."Вікторія"</t>
  </si>
  <si>
    <t>г.Хмельницкий, ул.Красовского (біля обл.лікарні)</t>
  </si>
  <si>
    <t>Кухар Зоя Михайлівна</t>
  </si>
  <si>
    <t>Основной договор 962 от 30.01.2009 0:00:00</t>
  </si>
  <si>
    <t>ХМ-001382</t>
  </si>
  <si>
    <t>Кухар З.М. ПП, к-к "Фрутовий рай"</t>
  </si>
  <si>
    <t>г.Хмельницкий, пер.Красовского (обл.лікарня)</t>
  </si>
  <si>
    <t>ХМ-001230</t>
  </si>
  <si>
    <t>Кухарук В.І. ПП, маг. "До речі"</t>
  </si>
  <si>
    <t>г.Нетишин, ул.Набережная, д.3</t>
  </si>
  <si>
    <t>Кухарук Віра Іванівна</t>
  </si>
  <si>
    <t>Основной договор 867 от 21.05.2009 0:00:00</t>
  </si>
  <si>
    <t>ХМ-003552</t>
  </si>
  <si>
    <t>Куца Л.Г. ПП, лоток 96</t>
  </si>
  <si>
    <t>Куца Людмила Георгіївна</t>
  </si>
  <si>
    <t>Основной договор 2198 от 15.12.2009 0:00:00</t>
  </si>
  <si>
    <t>р-н Чемеровецкий Район, с.Вився, ул.Гагарина, д.1</t>
  </si>
  <si>
    <t>Куца Тетяна Михайлівна</t>
  </si>
  <si>
    <t>Основной договор 612.1 от 22.04.2009 0:00:00</t>
  </si>
  <si>
    <t>ХМ-003901</t>
  </si>
  <si>
    <t>(РЦ) Куца Т.М.ПП, бар</t>
  </si>
  <si>
    <t>Куца Т.М.ПП, бар</t>
  </si>
  <si>
    <t>ХМ-005481</t>
  </si>
  <si>
    <t>Куценко Н.І. ПП, маг. "Саша"</t>
  </si>
  <si>
    <t>р-н Летичевский Район, с.Головчинцы, ул.Кармелюка, д.11</t>
  </si>
  <si>
    <t>Куценко Наталія Іванівна</t>
  </si>
  <si>
    <t>Основной договор 3004 от 02.06.2009 0:00:00</t>
  </si>
  <si>
    <t>ХМ-005482</t>
  </si>
  <si>
    <t>Куценко Н.І. ПП,маг."Анастасія"</t>
  </si>
  <si>
    <t>р-н Летичевский Район, с.Требуховцы, ул.Хмельницкого Богдана, д.52</t>
  </si>
  <si>
    <t>ХМ-006480</t>
  </si>
  <si>
    <t>Куцик В.І. ПП, склад</t>
  </si>
  <si>
    <t>ХМ-002675</t>
  </si>
  <si>
    <t>Кучер В.Е. ПП, маг."Пекарня-Продукти"</t>
  </si>
  <si>
    <t>р-н Изяславский Район, с.Клубивка, ул.Кирпы (-)</t>
  </si>
  <si>
    <t>ХМ-006567</t>
  </si>
  <si>
    <t>Кучер В.Ю. ПП, к-к</t>
  </si>
  <si>
    <t>г.Хмельницкий, ул.Мирного Панаса, д.31/2а</t>
  </si>
  <si>
    <t>Кучер Валентина Юріївна</t>
  </si>
  <si>
    <t>Основной договор 3650 от 31.03.2010 0:00:00</t>
  </si>
  <si>
    <t>р-н Деражнянский Район, г.Деражня, пер.Мира, д.36</t>
  </si>
  <si>
    <t>ХМ-005530</t>
  </si>
  <si>
    <t>Кучер О.Г. ПП, маг. "Стрілець"</t>
  </si>
  <si>
    <t>р-н Летичевский Район, с.Требуховцы, ул.Ленина, д.16/1</t>
  </si>
  <si>
    <t>Кучер Оксана Григорівна</t>
  </si>
  <si>
    <t>Основной договор 3039 от 17.03.2009 0:00:00</t>
  </si>
  <si>
    <t>ХМ-006643</t>
  </si>
  <si>
    <t>Кучеренко Антон Владиславович</t>
  </si>
  <si>
    <t>Основной договор 3695 от 11.05.2010 0:00:00</t>
  </si>
  <si>
    <t>ХМ-003308</t>
  </si>
  <si>
    <t>Кучерешко С.І. ПП, маг."Світлана"</t>
  </si>
  <si>
    <t>р-н Староконстантиновский Район, с.Сербиновка, ул.Ленина, д.1/1</t>
  </si>
  <si>
    <t>Сорокіна Любов Володимирівна</t>
  </si>
  <si>
    <t>Сорокіна Л.В. ПП, маг."Продукти"</t>
  </si>
  <si>
    <t>ХМ-005944</t>
  </si>
  <si>
    <t>Кучерук Г.М. ПП, маг. "Тріумф"</t>
  </si>
  <si>
    <t>р-н Изяславский Район, с.Радошевка, д.1а (НА зупинці)</t>
  </si>
  <si>
    <t>Кучерук Ганна Миколаївна</t>
  </si>
  <si>
    <t>Основной договор 3287 от 18.06.2009 0:00:00</t>
  </si>
  <si>
    <t>ХМ-005630</t>
  </si>
  <si>
    <t>Кушвід Н.В. ПП, маг. "Продукти"</t>
  </si>
  <si>
    <t>ХМ-001375</t>
  </si>
  <si>
    <t>Кушіль В.І. ПП, маг."Ольга"</t>
  </si>
  <si>
    <t>р-н Старосинявский Район, пгт.Старая Синява, ул.Грушевского, д.37а (біля міліції)</t>
  </si>
  <si>
    <t>Кушіль Віктор Іванович</t>
  </si>
  <si>
    <t>Основной договор 4673 от 10.12.2012</t>
  </si>
  <si>
    <t>ХМ-001535</t>
  </si>
  <si>
    <t>Кушнір Л.М. ПП, маг. №28 "Хайсон"</t>
  </si>
  <si>
    <t>г.Хмельницкий, ул.Куприна, д.54/2 (ринок Дубово)</t>
  </si>
  <si>
    <t>ХМ-004125</t>
  </si>
  <si>
    <t>Кушнір О.М. ПП, к-к №6</t>
  </si>
  <si>
    <t>Кушнір Олег Миколайович</t>
  </si>
  <si>
    <t>Основной договор 2449 от 15.05.2009 0:00:00</t>
  </si>
  <si>
    <t>Кушнір О.М. ПП, к-к №4</t>
  </si>
  <si>
    <t>ХМ-004043</t>
  </si>
  <si>
    <t>Кушнір О.М. ПП, місце 4</t>
  </si>
  <si>
    <t>г.Хмельницкий, шоссе Львовское (р-к "Тіса")</t>
  </si>
  <si>
    <t>Кушнір Олександр Миколайович</t>
  </si>
  <si>
    <t>Основной договор 2401 от 15.05.2009 0:00:00</t>
  </si>
  <si>
    <t>ХМ-006210</t>
  </si>
  <si>
    <t>Левицька О.В. ПП, маг. "Ольга"</t>
  </si>
  <si>
    <t>р-н Городокский Район, г.Городок, ул.Грушевского, д.76</t>
  </si>
  <si>
    <t>Левицька Ольга Василівна</t>
  </si>
  <si>
    <t>Основной договор 847 от 30.04.2009 0:00:00</t>
  </si>
  <si>
    <t>Кушнір Т.М. ПП, маг. "Ольга"</t>
  </si>
  <si>
    <t>ХМ-003485</t>
  </si>
  <si>
    <t>(Сез ТРТ) Кушнір Т.О. ПП, к-к</t>
  </si>
  <si>
    <t>р-н Летичевский Район, с.Поповцы, ул.Колхозная (Фіолетовий кіоск)</t>
  </si>
  <si>
    <t>Кушнір Тетяна Олександрівна</t>
  </si>
  <si>
    <t>Основной договор 4418 от 22.03.2012</t>
  </si>
  <si>
    <t>Кушнір Т.О. ПП, к-к</t>
  </si>
  <si>
    <t>ХМ-005731</t>
  </si>
  <si>
    <t>Кушнір Ю.Ю. ПП, бар "Клуб любителей пива"</t>
  </si>
  <si>
    <t>г.Каменец-Подольский, просп Грушевского, д.72</t>
  </si>
  <si>
    <t>р-н Каменец-Подольский Район, с.Врублевцы, ул.Шевченко, д.1</t>
  </si>
  <si>
    <t>Кушнір Юрій Юрійович</t>
  </si>
  <si>
    <t>Основной договор 1162.1 от 01.05.2009 0:00:00</t>
  </si>
  <si>
    <t>г.Каменец-Подольский, ул.Огиенка, д.59</t>
  </si>
  <si>
    <t>Кшановська Олена Володимирівна</t>
  </si>
  <si>
    <t>Основной договор 523 от 15.01.2015</t>
  </si>
  <si>
    <t>р-н Чемеровецкий Район, с.Пятничаны, ул.Ленина, д.29 (біля пам`ятника)</t>
  </si>
  <si>
    <t>Кшевжінська Оксана Сергіївна</t>
  </si>
  <si>
    <t>Основной договор 1662.1 от 12.03.2012</t>
  </si>
  <si>
    <t>р-н Каменец-Подольский Район, с.Цвикловцы Первые, ул.Красноармейская, д.5а</t>
  </si>
  <si>
    <t>Лаба Анатолій Михайлович</t>
  </si>
  <si>
    <t>Основной договор 300.1 от 22.03.2012</t>
  </si>
  <si>
    <t>р-н Дунаевецкий Район, с.Голозубынци, ул.Шевченка, д.1</t>
  </si>
  <si>
    <t>Лабусь Юлія Антонівна</t>
  </si>
  <si>
    <t>Основной договор 180.1 от 01.01.2009 0:00:00</t>
  </si>
  <si>
    <t>ХМ-002251</t>
  </si>
  <si>
    <t>Лавринчук В.Е. ПП, маг. "Свіжий хліб"</t>
  </si>
  <si>
    <t>р-н Каменец-Подольский Район, с.Крушановка, ул.Ленина, д.10</t>
  </si>
  <si>
    <t>Лавська Сніжана Іванівна</t>
  </si>
  <si>
    <t>Основной договор 130.1 от 02.01.2009 0:00:00</t>
  </si>
  <si>
    <t>ХМ-006671</t>
  </si>
  <si>
    <t>Горбатюк О.М. ПП, маг. "Люкс"</t>
  </si>
  <si>
    <t>р-н Летичевский Район, пгт.Летичев, ул.50-летия Октября, д.15</t>
  </si>
  <si>
    <t>Горбатюк Олена Миколаївна</t>
  </si>
  <si>
    <t>Основной договор 4459 от 19.04.2012</t>
  </si>
  <si>
    <t>ХМ-004715</t>
  </si>
  <si>
    <t>Ладижець Л.Г. ПП, маг. "Продукти"</t>
  </si>
  <si>
    <t>р-н Старосинявский Район, с.Харьковцы, ул.Ленина, д.16а</t>
  </si>
  <si>
    <t>Ладижець Лариса Гнатівна</t>
  </si>
  <si>
    <t>Основной договор 2731 от 05.03.2009 0:00:00</t>
  </si>
  <si>
    <t>ХМ-005634</t>
  </si>
  <si>
    <t>Ладижець Р.В. ПП, магазин</t>
  </si>
  <si>
    <t>р-н Старосинявский Район, с.Харьковцы, ул.Ленина, д.16б</t>
  </si>
  <si>
    <t>Ладижець Руслана Валентинівна</t>
  </si>
  <si>
    <t>Основной договор 3110 от 06.02.2009 0:00:00</t>
  </si>
  <si>
    <t>ХМ-006610</t>
  </si>
  <si>
    <t>Лазарєва Т.М. ПП, к-к №2</t>
  </si>
  <si>
    <t>г.Каменец-Подольский, ул.Князей Кориатовичей, д.14а, оф. (автовокзал)</t>
  </si>
  <si>
    <t>Лазарєва Тетяна Миколаївна</t>
  </si>
  <si>
    <t>Основной договор 1333.1 от 22.04.2010 0:00:00</t>
  </si>
  <si>
    <t>Возна Олена Василівна</t>
  </si>
  <si>
    <t>Основной договор 4514 от 31.05.2012</t>
  </si>
  <si>
    <t>р-н Каменец-Подольский Район, с.Китайгород, ул.Ленина, д.56</t>
  </si>
  <si>
    <t>Лайтер Василь Анатолійович</t>
  </si>
  <si>
    <t>Основной договор 60.1 от 02.01.2009 0:00:00</t>
  </si>
  <si>
    <t>р-н Каменец-Подольский Район, с.Сокол, ул.Центральная, д.30</t>
  </si>
  <si>
    <t>Лалак Галина Василівна</t>
  </si>
  <si>
    <t>Основной договор 296.1 от 02.01.2009 0:00:00</t>
  </si>
  <si>
    <t>ХМ-005642</t>
  </si>
  <si>
    <t>Лапко Т.М. ПП, к-к</t>
  </si>
  <si>
    <t>р-н Ярмолинецкий Район, пгт.Ярмолинцы, пер.Чапаева (ринок)</t>
  </si>
  <si>
    <t>Лапко Таїсія Михайлівна</t>
  </si>
  <si>
    <t>Основной договор 3115 от 22.01.2009 0:00:00</t>
  </si>
  <si>
    <t>ХМ-002427</t>
  </si>
  <si>
    <t>Лаутар І.Г. ПП, маг. "Рандеву"</t>
  </si>
  <si>
    <t>Лаутар Ірина Героніївна</t>
  </si>
  <si>
    <t>Основной договор 1754 от 11.08.2009 0:00:00</t>
  </si>
  <si>
    <t>ХМ-002428</t>
  </si>
  <si>
    <t>Лаутар І.Г. ПП, маг. "Хліб та до хліба"</t>
  </si>
  <si>
    <t>г.Хмельницкий, ул.Чорновола Вячеслава (-)</t>
  </si>
  <si>
    <t>Пархоменко Тетяна Іванівна</t>
  </si>
  <si>
    <t>Основной договор 5455 от 05.10.2015</t>
  </si>
  <si>
    <t>Пархоменко Т.І. ПП, маг. "Хліб та до хліба"</t>
  </si>
  <si>
    <t>ХМ-005709</t>
  </si>
  <si>
    <t>Лебеденко Л.І. ПП,  гуртовня "Калина"</t>
  </si>
  <si>
    <t>р-н Полонский Район, г.Полонное, ул.Петровского, д.37</t>
  </si>
  <si>
    <t>ХМ-005547</t>
  </si>
  <si>
    <t>Лебеденко Н.В. ПП, маг. "Алан"</t>
  </si>
  <si>
    <t>г.Хмельницкий, ул.Водопроводная, д.8</t>
  </si>
  <si>
    <t>Лебеденко Наталія Володимирівна</t>
  </si>
  <si>
    <t>Основной договор 3052 от 03.02.2009 0:00:00</t>
  </si>
  <si>
    <t>ХМ-005548</t>
  </si>
  <si>
    <t>Лебеденко Н.В. ПП, маг. "Добродій"</t>
  </si>
  <si>
    <t>г.Хмельницкий, просп Мира, д.70/3</t>
  </si>
  <si>
    <t>ХМ-005537</t>
  </si>
  <si>
    <t>Лебединська А.В. ПП, маг. "Добрий хліб"</t>
  </si>
  <si>
    <t>р-н Теофипольский Район, пгт.Теофиполь, ул.Заводская, д.24</t>
  </si>
  <si>
    <t>Лебединська Алла Вікторівна</t>
  </si>
  <si>
    <t>Основной договор 3043 от 05.02.2009 0:00:00</t>
  </si>
  <si>
    <t>ХМ-005538</t>
  </si>
  <si>
    <t>Лебединська А.В. ПП, маг. "Олімп"</t>
  </si>
  <si>
    <t>р-н Теофипольский Район, пгт.Теофиполь, ул.Заводская, д.13 (при вїзді)</t>
  </si>
  <si>
    <t>ХМ-006609</t>
  </si>
  <si>
    <t>Лебединська Л.В. ПП, маг. "Богдан"</t>
  </si>
  <si>
    <t>г.Хмельницкий, ул.Заводская, д.61</t>
  </si>
  <si>
    <t>Лебединська Любов Василівна</t>
  </si>
  <si>
    <t>Основной договор 3674 от 22.04.2010 0:00:00</t>
  </si>
  <si>
    <t>ХМ-006184</t>
  </si>
  <si>
    <t>Тарасюк Д.В. ПП, маг. "Продукти"</t>
  </si>
  <si>
    <t>р-н Виньковецкий Район, с.Майдан-Александровский, ул.Октябрьская, д.1</t>
  </si>
  <si>
    <t>Тарасюк Діна Василівна</t>
  </si>
  <si>
    <t>Основной договор 4645 от 07.11.2012</t>
  </si>
  <si>
    <t>Лебедікова В.Г. ПП, маг. "Продукти"</t>
  </si>
  <si>
    <t>ХМ-003035</t>
  </si>
  <si>
    <t>Левентир Л.А. ПП, к-к №3</t>
  </si>
  <si>
    <t>ХМ-001202</t>
  </si>
  <si>
    <t>Левицька О.В. ПП, маг. "Ольга №2"</t>
  </si>
  <si>
    <t>ХМ-002592</t>
  </si>
  <si>
    <t>Левицька Т.В. ПП, к-к №409</t>
  </si>
  <si>
    <t>Левицька Тетяна Володимирівна</t>
  </si>
  <si>
    <t>Основной договор 289.1 от 02.01.2009 0:00:00</t>
  </si>
  <si>
    <t>ХМ-003701</t>
  </si>
  <si>
    <t>Левицький Р.В. ПП, к-к "Зелений Вагончик"</t>
  </si>
  <si>
    <t>р-н Старосинявский Район, с.Гречана (ул. Романа Юзви)</t>
  </si>
  <si>
    <t>Левицький Радіон Віталійович</t>
  </si>
  <si>
    <t>Основной договор 2277 от 20.03.2009 0:00:00</t>
  </si>
  <si>
    <t>р-н Каменец-Подольский Район, пгт.Старая Ушица, ул.Мира, д.7</t>
  </si>
  <si>
    <t>Левко В`ячеслав Іванович</t>
  </si>
  <si>
    <t>Основной договор 475.1 от 12.03.2012</t>
  </si>
  <si>
    <t>р-н Каменец-Подольский Район, пгт.Гораевка, ул.Ленина, д.45</t>
  </si>
  <si>
    <t>Левченко Іван Григорович</t>
  </si>
  <si>
    <t>Основной договор 791.1 от 18.03.2015</t>
  </si>
  <si>
    <t>ХМ-001763</t>
  </si>
  <si>
    <t>Левчук Н.Д. ПП, маг. "Транзит"</t>
  </si>
  <si>
    <t>ХМ-005844</t>
  </si>
  <si>
    <t>Левчук О.І. ПП, маг. "Господарочка"</t>
  </si>
  <si>
    <t>р-н Полонский Район, с.Юровщина, д.15 (ул Ленина)</t>
  </si>
  <si>
    <t>Левчук Олена Іванівна</t>
  </si>
  <si>
    <t>Основной договор 3212 от 22.05.2009 0:00:00</t>
  </si>
  <si>
    <t>ХМ-005971</t>
  </si>
  <si>
    <t>Левчук Т.Ф. ПП, маг. -кафе "Каскад"</t>
  </si>
  <si>
    <t>р-н Старосинявский Район, пгт.Старая Синява, ул.Грушевского, д.93а</t>
  </si>
  <si>
    <t>Левчук Тетяна Федорівна</t>
  </si>
  <si>
    <t>Основной договор 3302 от 18.06.2009 0:00:00</t>
  </si>
  <si>
    <t>ХМ-005592</t>
  </si>
  <si>
    <t>Левчунець В.В. ПП,  маг. "Три лева"</t>
  </si>
  <si>
    <t>р-н Славутский Район, с.Улашановка, ул.Ульяновых, д.104</t>
  </si>
  <si>
    <t>ХМ-005591</t>
  </si>
  <si>
    <t>г.Славута, ул.Хмельницкого Богдана, д.20а</t>
  </si>
  <si>
    <t>ХМ-004673</t>
  </si>
  <si>
    <t>Лежанська В.А. ПП, маг. "Веселка"</t>
  </si>
  <si>
    <t>р-н Хмельницкий Район, с.Лесовые Гриневцы, ул.Горького, д.20</t>
  </si>
  <si>
    <t>Лежанська Валентина Анатоліївна</t>
  </si>
  <si>
    <t>Основной договор 2717 от 30.04.2009 0:00:00</t>
  </si>
  <si>
    <t>(КООП) Летавське СГК, маг. "Летавчанка"</t>
  </si>
  <si>
    <t>р-н Чемеровецкий Район, с.Летава, ул.Советская, д.12</t>
  </si>
  <si>
    <t>СГВК Ордена Леніна "Летава"</t>
  </si>
  <si>
    <t>Основной договор 78.1 от 18.04.2012</t>
  </si>
  <si>
    <t>ХМ-004018</t>
  </si>
  <si>
    <t>(КООП) Летичівське РайСТ</t>
  </si>
  <si>
    <t>р-н Летичевский Район, пгт.Летичев, ул.50-летия Октября, д.14 (центр.офіс)</t>
  </si>
  <si>
    <t>ХМ-004020</t>
  </si>
  <si>
    <t>р-н Летичевский Район, с.Поповцы, ул.Колхозная (-)</t>
  </si>
  <si>
    <t>Завіруха Лідія Василівна</t>
  </si>
  <si>
    <t>Основной договор 6027 от 12.06.2014</t>
  </si>
  <si>
    <t>Завіруха Л.В. ПП, маг. "Продукти"</t>
  </si>
  <si>
    <t>ХМ-004016</t>
  </si>
  <si>
    <t>р-н Летичевский Район, с.Волосовцы, ул.Молодежная, д.24 (жовтий м-н біля озера)</t>
  </si>
  <si>
    <t>ХМ-006339</t>
  </si>
  <si>
    <t>Лех Г.Ф. ПП, маг. "Анюта"</t>
  </si>
  <si>
    <t>р-н Полонский Район, с.Черниевка, д.7 (ул. Школьная)</t>
  </si>
  <si>
    <t>Лех Ганна Францівна</t>
  </si>
  <si>
    <t>Основной договор 3544 от 14.12.2009 0:00:00</t>
  </si>
  <si>
    <t>ХМ-005940</t>
  </si>
  <si>
    <t>Лещишена В.В. ПП, маг. на хаті</t>
  </si>
  <si>
    <t>р-н Городокский Район, с.Новоселка, ул.Украинки Леси, д.1</t>
  </si>
  <si>
    <t>ХМ-006095</t>
  </si>
  <si>
    <t>Ливчук М.Й. ПП, маг. "Тетяна"</t>
  </si>
  <si>
    <t>р-н Славутский Район, с.Семаки, ул.Набережная, д.2</t>
  </si>
  <si>
    <t>Ливчук Микола Йонович</t>
  </si>
  <si>
    <t>Основной договор 3387 от 18.08.2009 0:00:00</t>
  </si>
  <si>
    <t>ХМ-006099</t>
  </si>
  <si>
    <t>р-н Волочисский Район, с.Вочковцы, ул.Центральная, д.31</t>
  </si>
  <si>
    <t>ХМ-004635</t>
  </si>
  <si>
    <t>Лиса Н. ПП, лоток</t>
  </si>
  <si>
    <t>ХМ-006204</t>
  </si>
  <si>
    <t>Лисай В.І. ПП, маг. "Продукти"</t>
  </si>
  <si>
    <t>р-н Изяславский Район, с.Лищаны, ул.Ленина, д.1</t>
  </si>
  <si>
    <t>Лисай Валентина Іванівна</t>
  </si>
  <si>
    <t>Основной договор 3463 от 29.10.2009 0:00:00</t>
  </si>
  <si>
    <t>г.Каменец-Подольский, ул.Ценского, д.5</t>
  </si>
  <si>
    <t>Лиськов Петро Іванович</t>
  </si>
  <si>
    <t>Основной договор 83.1 от 12.03.2012</t>
  </si>
  <si>
    <t>ХМ-001565</t>
  </si>
  <si>
    <t>Лисюк А.М. ПП, маг. "Павільйон"</t>
  </si>
  <si>
    <t>Полонський Район, Понінка, вул. Щорса, б. 78,</t>
  </si>
  <si>
    <t>ХМ-005962</t>
  </si>
  <si>
    <t>Лисюк З.А. ПП, маг. "Продукти"</t>
  </si>
  <si>
    <t>р-н Белогорский Район, с.Степановка, ул.Центральная, д.69</t>
  </si>
  <si>
    <t>Лисюк Зінаїда Андріївна</t>
  </si>
  <si>
    <t>Основной договор 3295 от 23.06.2009 0:00:00</t>
  </si>
  <si>
    <t>ХМ-005225</t>
  </si>
  <si>
    <t>Лисюк Л.С.ПП, к-к №66</t>
  </si>
  <si>
    <t>ХМ-005105</t>
  </si>
  <si>
    <t>Лисяк Р.І. ПП, маг. "Продукти"</t>
  </si>
  <si>
    <t>г.Хмельницкий, ул.Железнодорожная, д.12/2</t>
  </si>
  <si>
    <t>Лисяк Наталія Іванівна</t>
  </si>
  <si>
    <t>Основной договор 2873 от 06.03.2015</t>
  </si>
  <si>
    <t>ХМ-006515</t>
  </si>
  <si>
    <t>Литвинюк Н.І. ПП, маг. "Зустріч"</t>
  </si>
  <si>
    <t>р-н Волочисский Район, с.Федорки, ул.Гагарина, д.16</t>
  </si>
  <si>
    <t>Литвинюк Наталія Іванівна</t>
  </si>
  <si>
    <t>Основной договор 3625 от 10.03.2010 0:00:00</t>
  </si>
  <si>
    <t>ХМ-005765</t>
  </si>
  <si>
    <t>Лиховітер Л.В. ПП, маг."Старий млин"</t>
  </si>
  <si>
    <t>р-н Чемеровецкий Район, пгт.Закупное, ул.Заводская, д.31</t>
  </si>
  <si>
    <t>Лиховітер Лариса Валеріївна</t>
  </si>
  <si>
    <t>Основной договор 1174.1 от 12.05.2009 0:00:00</t>
  </si>
  <si>
    <t>ХМ-001485</t>
  </si>
  <si>
    <t>Лищук А.П. ПП, маг.  "Рось 2"</t>
  </si>
  <si>
    <t>г.Хмельницкий, ул.Курчатова, д.102</t>
  </si>
  <si>
    <t>ХМ-001483</t>
  </si>
  <si>
    <t>Лищук А.П. ПП, маг. "Рось"</t>
  </si>
  <si>
    <t>г.Хмельницкий, шоссе Староконстантиновское, д.1/1</t>
  </si>
  <si>
    <t>(РЦ) Лівчук В.Я. ПП, маг. "Артеміда"</t>
  </si>
  <si>
    <t>Лівчук Віктор Якович</t>
  </si>
  <si>
    <t>Основной договор 4681 от 18.12.2012</t>
  </si>
  <si>
    <t>Лівчук В.Я. ПП, маг. "Артеміда"</t>
  </si>
  <si>
    <t>ХМ-003767</t>
  </si>
  <si>
    <t>Лівчук Г.В. ПП, маг. "Світанок"</t>
  </si>
  <si>
    <t>г.Славута, д.6а (ул. фрунзе)</t>
  </si>
  <si>
    <t>Лівчук Галина Василівна</t>
  </si>
  <si>
    <t>Основной договор 2307 от 15.05.2009 0:00:00</t>
  </si>
  <si>
    <t>ХМ-003768</t>
  </si>
  <si>
    <t>Лівчук Г.В. ПП, маг. "Юлія"</t>
  </si>
  <si>
    <t>г.Славута, ул.Здоровья, д.3</t>
  </si>
  <si>
    <t>(КООП) Лідія ПСК, маг.</t>
  </si>
  <si>
    <t>р-н Чемеровецкий Район, с.Летава, ул.Островского Николая, д.1</t>
  </si>
  <si>
    <t>ПСК "Лідія"</t>
  </si>
  <si>
    <t>Основной договор 1228.1 от 14.08.2009 0:00:00</t>
  </si>
  <si>
    <t>ХМ-005230</t>
  </si>
  <si>
    <t>(КООП) Лілея 2008 СТ ПП, маг. "Закусочна"</t>
  </si>
  <si>
    <t>р-н Теофипольский Район, с.Поляхово, ул.Садовая, д.4</t>
  </si>
  <si>
    <t>СТ "Лілея 2008"</t>
  </si>
  <si>
    <t>Основной договор 2929 от 20.03.2009 0:00:00</t>
  </si>
  <si>
    <t>Лілея 2008 СТ ПП, маг. "Закусочна"</t>
  </si>
  <si>
    <t>ХМ-005229</t>
  </si>
  <si>
    <t>(КООП) Лілея 2008 СТ ПП, маг."Продукти"</t>
  </si>
  <si>
    <t>р-н Теофипольский Район, с.Кузьминцы, ул.Первомайская, д.2а</t>
  </si>
  <si>
    <t>Лілея 2008 СТ ПП, маг."Продукти"</t>
  </si>
  <si>
    <t>ХМ-001844</t>
  </si>
  <si>
    <t>Лінник В.П. ПП, маг. "Вікторія"</t>
  </si>
  <si>
    <t>р-н Шепетовский Район, с.Чотырбоки, наб.Маркса Карла, д.4а</t>
  </si>
  <si>
    <t>Лінник Петро Васильович</t>
  </si>
  <si>
    <t>Основной договор 4366 от 22.03.2012</t>
  </si>
  <si>
    <t>ХМ-006437</t>
  </si>
  <si>
    <t>Ліпінська ПП, маг. "Продукти"</t>
  </si>
  <si>
    <t>р-н Волочисский Район, с.Лозовая, ул.Первомайская, д.89</t>
  </si>
  <si>
    <t>ХМ-001931</t>
  </si>
  <si>
    <t>Ліпський П.Г. ПП, "Вагончик"</t>
  </si>
  <si>
    <t>р-н Хмельницкий Район, пгт.Марьяновка, ул.Чапаева, д.3</t>
  </si>
  <si>
    <t>Ліпський Петро Гарольдович</t>
  </si>
  <si>
    <t>Основной договор 1358 от 20.10.2009 0:00:00</t>
  </si>
  <si>
    <t>ХМ-001930</t>
  </si>
  <si>
    <t>Ліпський П.Г. ПП, вагончик</t>
  </si>
  <si>
    <t>р-н Хмельницкий Район, пгт.Волчья Гора, ул.Артиллерийская, д.10</t>
  </si>
  <si>
    <t>р-н Ярмолинецкий Район, с.Косогорка, ул.Ленина, д.2</t>
  </si>
  <si>
    <t>Лісецька Зінаїда Вікентіївна</t>
  </si>
  <si>
    <t>Основной договор 517.1 от 02.01.2009 0:00:00</t>
  </si>
  <si>
    <t>р-н Дунаевецкий Район, с.Терновая, д.22а (Атаманчука)</t>
  </si>
  <si>
    <t>р-н Дунаевецкий Район, с.Тынная, ул.Ленина, д.1</t>
  </si>
  <si>
    <t>ХМ-001046</t>
  </si>
  <si>
    <t>Лісничук О.В. ПП, маг. "Візит"</t>
  </si>
  <si>
    <t>г.Нетишин, просп Независимости, д.11</t>
  </si>
  <si>
    <t>Ліснічук Олександр Володимирович</t>
  </si>
  <si>
    <t>Основной договор 748 от 03.06.2009 0:00:00</t>
  </si>
  <si>
    <t>ХМ-001045</t>
  </si>
  <si>
    <t>Лісничук О.В.ПП,"Лоток"</t>
  </si>
  <si>
    <t>г.Нетишин, просп Независимости, д.22 (ТЦ)</t>
  </si>
  <si>
    <t>ХМ-006651</t>
  </si>
  <si>
    <t>Ліснічук М.О. ПП, лоток</t>
  </si>
  <si>
    <t>Ліснічук Микола Олександрович</t>
  </si>
  <si>
    <t>Основной договор 3698 от 14.05.2010 0:00:00</t>
  </si>
  <si>
    <t>ХМ-006652</t>
  </si>
  <si>
    <t>Ліснічук М.О. ПП, маг. "Візит"</t>
  </si>
  <si>
    <t>г.Нетишин, просп Независимости, д.11 (ЛПР Зінаїда Петрівна)</t>
  </si>
  <si>
    <t>ХМ-003657</t>
  </si>
  <si>
    <t>Лісовий І.М. ПП, маг. "Продукти"</t>
  </si>
  <si>
    <t>р-н Старосинявский Район, с.Гречана, ул.Центральная, д.7</t>
  </si>
  <si>
    <t>Лісовий Ігор Миколайович</t>
  </si>
  <si>
    <t>Основной договор 2248 от 13.07.2009 0:00:00</t>
  </si>
  <si>
    <t>ХМ-005112</t>
  </si>
  <si>
    <t>(КООП) Лісоводське КП, бар</t>
  </si>
  <si>
    <t>р-н Городокский Район, с.Лесоводы, ул.Ткачука, д.80</t>
  </si>
  <si>
    <t>Лісоводське КП, бар</t>
  </si>
  <si>
    <t>ХМ-005111</t>
  </si>
  <si>
    <t>(КООП) Лісоводське КП, маг. "Продукти"</t>
  </si>
  <si>
    <t>р-н Городокский Район, с.Подлесный Алексинец, ул.Ленина (.)</t>
  </si>
  <si>
    <t>Лісоводське КП, маг. "Продукти"</t>
  </si>
  <si>
    <t>ХМ-002160</t>
  </si>
  <si>
    <t>Літвинович І.М. ПП, маг. "Продукти"</t>
  </si>
  <si>
    <t>р-н Белогорский Район, с.Вязовец, ул.Центральная, д.88</t>
  </si>
  <si>
    <t>Літвинович Іван Миколайович</t>
  </si>
  <si>
    <t>Основной договор 1532 от 05.05.2009 0:00:00</t>
  </si>
  <si>
    <t>ХМ-005564</t>
  </si>
  <si>
    <t>Літвінова Л.В. ПП, маг. "Львівський"</t>
  </si>
  <si>
    <t>г.Хмельницкий, шоссе Львовское (остановка Район. больница)</t>
  </si>
  <si>
    <t>Літвінова Лілія Вікторівна</t>
  </si>
  <si>
    <t>Основной договор 3061 от 29.01.2009 0:00:00</t>
  </si>
  <si>
    <t>ХМ-003105</t>
  </si>
  <si>
    <t>Літнарович А.Д. ПП, маг. "27 меридіан"</t>
  </si>
  <si>
    <t>р-н Шепетовский Район, пгт.Грицев, ул.Суворова, д.2</t>
  </si>
  <si>
    <t>Літнарович Анжела Дмитрівна</t>
  </si>
  <si>
    <t>Основной договор 2000 от 11.02.2009 0:00:00</t>
  </si>
  <si>
    <t>р-н Каменец-Подольский Район, с.Сокол, ул.Комсомольская, д.1</t>
  </si>
  <si>
    <t>Ліфантьєва Лілія Анатоліївна</t>
  </si>
  <si>
    <t>Основной договор 680.1 от 09.04.2012</t>
  </si>
  <si>
    <t>ХМ-002319</t>
  </si>
  <si>
    <t>Ліхоша В.В. ПП, маг. "Віктор"</t>
  </si>
  <si>
    <t>р-н Деражнянский Район, с.Яськивци (0)</t>
  </si>
  <si>
    <t>ХМ-006041</t>
  </si>
  <si>
    <t>Ліщук В.С. ПП, маг. "Борис"</t>
  </si>
  <si>
    <t>р-н Славутский Район, с.Красностав, ул.Ленина, д.11</t>
  </si>
  <si>
    <t>Ліщук Валентина Степанівна</t>
  </si>
  <si>
    <t>Основной договор 3352 от 20.07.2009 0:00:00</t>
  </si>
  <si>
    <t>ХМ-001478</t>
  </si>
  <si>
    <t>Ліщук Л.Й. ПП, к-к "Оленка"</t>
  </si>
  <si>
    <t>р-н Городокский Район, пгт.Сатанов, ул.Комарова Космонавта (.)</t>
  </si>
  <si>
    <t>Ліщук Людмила Йосипівна</t>
  </si>
  <si>
    <t>Основной договор 1036 от 14.05.2009 0:00:00</t>
  </si>
  <si>
    <t>ХМ-009823</t>
  </si>
  <si>
    <t>Ліщук Н.М. ПП, к-к №3</t>
  </si>
  <si>
    <t>р-н Красиловский Район, г.Красилов (базарна площа)</t>
  </si>
  <si>
    <t>Ліщук Наталія Миколаївна</t>
  </si>
  <si>
    <t>Основной договор 801 от 23.09.2013</t>
  </si>
  <si>
    <t>ХМ-005439</t>
  </si>
  <si>
    <t>(НКЗ) ЛМВ-33 ТОВ</t>
  </si>
  <si>
    <t>Кам'янець-Подільський, б. 27/11,</t>
  </si>
  <si>
    <t>ТОВ "ЛМВ-33"</t>
  </si>
  <si>
    <t>Основной договор 1875.1 от 06.03.2014</t>
  </si>
  <si>
    <t>ЛМВ-33 ТОВ</t>
  </si>
  <si>
    <t>ХМ-006062</t>
  </si>
  <si>
    <t>Лобай К.В. ПП, маг. "Берізка"</t>
  </si>
  <si>
    <t>р-н Полонский Район, с.Великие Каленичи (0)</t>
  </si>
  <si>
    <t>Лобай Катерина Василівна</t>
  </si>
  <si>
    <t>Основной договор 3363 от 03.08.2009 0:00:00</t>
  </si>
  <si>
    <t>ХМ-006092</t>
  </si>
  <si>
    <t>Лобачевський В.А. ПП, маг. "Асторія"</t>
  </si>
  <si>
    <t>р-н Волочисский Район, г.Волочиск, ул.Независимости, д.70а</t>
  </si>
  <si>
    <t>Лобачевський Віталій Алімович</t>
  </si>
  <si>
    <t>Основной договор 3384 от 14.08.2009 0:00:00</t>
  </si>
  <si>
    <t>ХМ-006304</t>
  </si>
  <si>
    <t>Ловтар К.М. ПП, буфет</t>
  </si>
  <si>
    <t>г.Хмельницкий, просп Мира, д.64</t>
  </si>
  <si>
    <t>Ловтар Катерина Миколаївна</t>
  </si>
  <si>
    <t>Основной договор 3525 от 04.12.2009 0:00:00</t>
  </si>
  <si>
    <t>ХМ-004519</t>
  </si>
  <si>
    <t>Лозінська А.Г. ПП, маг."Даринка"</t>
  </si>
  <si>
    <t>р-н Староконстантиновский Район, с.Самчики, ул.Остриковци, д.1/4</t>
  </si>
  <si>
    <t>Лозінська Алла Григорівна</t>
  </si>
  <si>
    <t>Основной договор 2630 от 05.02.2009 0:00:00</t>
  </si>
  <si>
    <t>ХМ-006508</t>
  </si>
  <si>
    <t>р-н Виньковецкий Район, с.Охримовцы, ул.Заславская, д.50</t>
  </si>
  <si>
    <t>ХМ-004896</t>
  </si>
  <si>
    <t>Лозінська Г.М.ПП, маг "Дружба"</t>
  </si>
  <si>
    <t>г.Шепетовка, ул.Маркса Карла, д.33</t>
  </si>
  <si>
    <t>Лозінська Галина Миколаївна</t>
  </si>
  <si>
    <t>Основной договор 2797 от 14.01.2009 0:00:00</t>
  </si>
  <si>
    <t>ХМ-006212</t>
  </si>
  <si>
    <t>Локазюк О.П. ПП, маг. "Продукти"</t>
  </si>
  <si>
    <t>Локазюк Оксана Петрівна</t>
  </si>
  <si>
    <t>Основной договор 3470 от 09.11.2009 0:00:00</t>
  </si>
  <si>
    <t>ХМ-006211</t>
  </si>
  <si>
    <t>р-н Деражнянский Район, с.Згарок, ул.Советская, д.4</t>
  </si>
  <si>
    <t>р-н Каменец-Подольский Район, с.Довжок, шоссе Орынинское, д.26</t>
  </si>
  <si>
    <t>Локай Людмила Василівна</t>
  </si>
  <si>
    <t>Основной договор 243.1 от 23.01.2012</t>
  </si>
  <si>
    <t>р-н Новоушицкий Район, с.Рудковцы, ул.Ленина, д.10</t>
  </si>
  <si>
    <t>Ломачинський Микола Володимирович</t>
  </si>
  <si>
    <t>Основной договор 1179.1 от 21.05.2015</t>
  </si>
  <si>
    <t>Ломачинський М.В. ПП, маг. "Візит"</t>
  </si>
  <si>
    <t>ХМ-005804</t>
  </si>
  <si>
    <t>р-н Виньковецкий Район, с.Майдан-Александровский, ул.Октябрьская, д.1а</t>
  </si>
  <si>
    <t>Лопатюк Сергій Олексійович</t>
  </si>
  <si>
    <t>Основной договор 2595 от 14.04.2009 0:00:00</t>
  </si>
  <si>
    <t>Лопушанська Оксана Василівна</t>
  </si>
  <si>
    <t>Основной договор 469.1 от 02.01.2009 0:00:00</t>
  </si>
  <si>
    <t>ХМ-005866</t>
  </si>
  <si>
    <t>Лопушанський В.В. ПП, маг.</t>
  </si>
  <si>
    <t>р-н Теофипольский Район, с.Строки, ул.Ленина, д.6 (коло ставу)</t>
  </si>
  <si>
    <t>Лопушанський Володимир Віталійович</t>
  </si>
  <si>
    <t>Основной договор 3226 от 21.04.2009 0:00:00</t>
  </si>
  <si>
    <t>ХМ-005964</t>
  </si>
  <si>
    <t>Лохвич О.В. ПП, маг. "Продукти"</t>
  </si>
  <si>
    <t>р-н Белогорский Район, пгт.Ямполь, ул.Залужная, д.2а</t>
  </si>
  <si>
    <t>Лохвич Ольга Всеволодівна</t>
  </si>
  <si>
    <t>Основной договор 3297 от 23.06.2009 0:00:00</t>
  </si>
  <si>
    <t>р-н Каменец-Подольский Район, с.Думанов, ул.Ленина, д.52</t>
  </si>
  <si>
    <t>Лубко Зоя Георгіївна</t>
  </si>
  <si>
    <t>Основной договор 279.1 от 02.01.2009 0:00:00</t>
  </si>
  <si>
    <t>р-н Каменец-Подольский Район, с.Вербка, ул.Центральная, д.23 (коло криниці)</t>
  </si>
  <si>
    <t>Лубко Ніла Миколаївна</t>
  </si>
  <si>
    <t>Основной договор 959.1 от 02.01.2009 0:00:00</t>
  </si>
  <si>
    <t>ХМ-002423</t>
  </si>
  <si>
    <t>Лужняк Л.С. ПП,  маг. "Продукти"</t>
  </si>
  <si>
    <t>р-н Хмельницкий Район, с.Давыдковцы, ул.Гавришко, д.106</t>
  </si>
  <si>
    <t>Лужняк Любов Степанівна</t>
  </si>
  <si>
    <t>Основной договор 1750 от 28.01.2009 0:00:00</t>
  </si>
  <si>
    <t>ХМ-004217</t>
  </si>
  <si>
    <t>Лужняк М.М. ПП, вагончик</t>
  </si>
  <si>
    <t>р-н Хмельницкий Район, с.Терешевцы, ул.Школьная, д.1 (білий вагончик)</t>
  </si>
  <si>
    <t>Лужняк Михайло Михайлович</t>
  </si>
  <si>
    <t>Основной договор 2484 от 16.07.2009 0:00:00</t>
  </si>
  <si>
    <t>г.Каменец-Подольский, ул.Троицкая, д.2</t>
  </si>
  <si>
    <t>Лук'янова Ганна Йосипівна</t>
  </si>
  <si>
    <t>Основной договор 18.1 от 02.01.2009 0:00:00</t>
  </si>
  <si>
    <t>г.Каменец-Подольский, просп Грушевского, д.52 (зупинка)</t>
  </si>
  <si>
    <t>ХМ-002962</t>
  </si>
  <si>
    <t>Лук`янова Г.Ю. ПП, к-к "ЗАГС"</t>
  </si>
  <si>
    <t>г.Каменец-Подольский, ул.Украинки Леси, д.44</t>
  </si>
  <si>
    <t>р-н Каменец-Подольский Район, с.Смотрич, ул.Василевича, д.17 а</t>
  </si>
  <si>
    <t>Лукасевич Раїса Іванівна</t>
  </si>
  <si>
    <t>Основной договор 1110.1 от 01.04.2009 0:00:00</t>
  </si>
  <si>
    <t>ХМ-001893</t>
  </si>
  <si>
    <t>Лукаш О.В.ПП,маг "Оксамит"</t>
  </si>
  <si>
    <t>г.Шепетовка, шоссе Староконстантиновское, д.38</t>
  </si>
  <si>
    <t>Лукашевич Олена Василівна</t>
  </si>
  <si>
    <t>Основной договор 1114.1 от 02.04.2009 0:00:00</t>
  </si>
  <si>
    <t>ХМ-005909</t>
  </si>
  <si>
    <t>р-н Волочисский Район, с.Бубновка, ул.Центральная, д.20</t>
  </si>
  <si>
    <t>ХМ-004065</t>
  </si>
  <si>
    <t>Лукойл-Україна Заправка "Лукойл-Україна" 23-01</t>
  </si>
  <si>
    <t>р-н Хмельницкий Район, с.Ружичанка (траса Житомир - Черновцы, 191км прав)</t>
  </si>
  <si>
    <t>р-н Хмельницкий Район, с.Ружичанка, д. (траса Житомир - Черновцы, 191км)</t>
  </si>
  <si>
    <t>ХМ-004062</t>
  </si>
  <si>
    <t>Лукойл-Україна Заправка "Лукойл-Україна" 23-04</t>
  </si>
  <si>
    <t>р-н Хмельницкий Район, с.Шаровечка, д.1 (центр)</t>
  </si>
  <si>
    <t>ХМ-004060</t>
  </si>
  <si>
    <t>Лукойл-Україна Заправка "Лукойл-Україна" 23-05</t>
  </si>
  <si>
    <t>р-н Хмельницкий Район, с.Давыдковцы (траса Стрий - Тернополь - Кирюград - Знамянка, 254км+760м)</t>
  </si>
  <si>
    <t>ХМ-004061</t>
  </si>
  <si>
    <t>Лукойл-Україна Заправка "Лукойл-Україна" 23-06</t>
  </si>
  <si>
    <t>р-н Славутский Район, с.Каменка, ул.Октябрьская, д.86</t>
  </si>
  <si>
    <t>р-н Чемеровецкий Район, пгт.Закупное, ул.Ленина, д.8</t>
  </si>
  <si>
    <t>Луцик Антоніна Іллівна</t>
  </si>
  <si>
    <t>Основной договор 192.1 от 22.04.2009 0:00:00</t>
  </si>
  <si>
    <t>ХМ-006117</t>
  </si>
  <si>
    <t>Луцков М.Н. ПП, кафе "Віраж"</t>
  </si>
  <si>
    <t>р-н Хмельницкий Район, с.Пироговцы, ул.Прибужская, д.85 (на трасі)</t>
  </si>
  <si>
    <t>Луцков Микола Никифорович</t>
  </si>
  <si>
    <t>Основной договор 3400 от 09.09.2009 0:00:00</t>
  </si>
  <si>
    <t>ХМ-006421</t>
  </si>
  <si>
    <t>Луцюк Н.А. ПП, маг. "Маркет"</t>
  </si>
  <si>
    <t>ХМ-006422</t>
  </si>
  <si>
    <t>Луцюк Н.А. ПП, маг. "Продукти"</t>
  </si>
  <si>
    <t>р-н Изяславский Район, с.Телижинци (центр)</t>
  </si>
  <si>
    <t>ХМ-001792</t>
  </si>
  <si>
    <t>Луцюк О.Й. ПП, маг. "Світязь"</t>
  </si>
  <si>
    <t>г.Славута, д.1 (військове містечко)</t>
  </si>
  <si>
    <t>Луцюк Олена Йосипівна</t>
  </si>
  <si>
    <t>Основной договор 1244 от 25.08.2015</t>
  </si>
  <si>
    <t>Любар О.Л. ПП, маг.-бар "Драйвер"</t>
  </si>
  <si>
    <t>р-н Волочисский Район, с.Порохня, ул.Гагарина, д.16</t>
  </si>
  <si>
    <t>Любар Олена Леонідівна</t>
  </si>
  <si>
    <t>Основной договор 3511 от 26.11.2009 0:00:00</t>
  </si>
  <si>
    <t>ХМ-006415</t>
  </si>
  <si>
    <t>Любашевський ПП, маг. "Продукти"</t>
  </si>
  <si>
    <t>ХМ-005664</t>
  </si>
  <si>
    <t>р-н Теофипольский Район, с.Олейники, ул.Центральная, д.38</t>
  </si>
  <si>
    <t>ХМ-003536</t>
  </si>
  <si>
    <t>Любінська Н.О. ПП, к-к №125</t>
  </si>
  <si>
    <t>Любінська Наталія Олексіївна</t>
  </si>
  <si>
    <t>Основной договор 485.1 от 02.01.2009 0:00:00</t>
  </si>
  <si>
    <t>р-н Каменец-Подольский Район, с.Довжок, ул.Смирнова, д.86</t>
  </si>
  <si>
    <t>Любко Євгена Іванівна</t>
  </si>
  <si>
    <t>Основной договор 1131.1 от 01.04.2009 0:00:00</t>
  </si>
  <si>
    <t>ХМ-004180</t>
  </si>
  <si>
    <t>Люлік Т.Л.ПП,маг "Продукти"</t>
  </si>
  <si>
    <t>р-н Белогорский Район, с.Семенов, ул.Центральная, д.2</t>
  </si>
  <si>
    <t>ХМ-001790</t>
  </si>
  <si>
    <t>Ляндебурська О.Л. ПП, буфет школа</t>
  </si>
  <si>
    <t>р-н Красиловский Район, пгт.Антонины, ул.Шоссейная, д.41</t>
  </si>
  <si>
    <t>р-н Чемеровецкий Район, с.Гусятин, ул.Ленина (0)</t>
  </si>
  <si>
    <t>Ляскович Людмила Анатоліївна</t>
  </si>
  <si>
    <t>Основной договор 704.1 от 12.05.2009 0:00:00</t>
  </si>
  <si>
    <t>р-н Чемеровецкий Район, с.Боднаровка, ул.Центральная, д.12</t>
  </si>
  <si>
    <t>ХМ-002247</t>
  </si>
  <si>
    <t>Лясковська С.С. ПП, маг."Конвалія"</t>
  </si>
  <si>
    <t>р-н Старосинявский Район, пгт.Йосиповка, ул.Сидоришина (0)</t>
  </si>
  <si>
    <t>Лясковська Світлана Сергіївна</t>
  </si>
  <si>
    <t>Основной договор 1599 от 15.04.2009 0:00:00</t>
  </si>
  <si>
    <t>ХМ-001465</t>
  </si>
  <si>
    <t>Ляхова А.О.ПП,р-к "Кон.№14"</t>
  </si>
  <si>
    <t>г.Хмельницкий, шоссе Староконстантиновское (ринок)</t>
  </si>
  <si>
    <t>Ляхова Алла Олексіївна</t>
  </si>
  <si>
    <t>Основной договор 1027 от 05.03.2009 0:00:00</t>
  </si>
  <si>
    <t>ХМ-005159</t>
  </si>
  <si>
    <t>Ляшок І.Л. ПП, "Магазин-бар"</t>
  </si>
  <si>
    <t>р-н Хмельницкий Район, с.Россоша, ул.Ленина, д.39/1</t>
  </si>
  <si>
    <t>Ляшок Ігор Леонідович</t>
  </si>
  <si>
    <t>Основной договор 2898 от 04.02.2009 0:00:00</t>
  </si>
  <si>
    <t>ХМ-004375</t>
  </si>
  <si>
    <t>Ляшук С.М. ПП, "зелений Вагон"</t>
  </si>
  <si>
    <t>р-н Староконстантиновский Район, с.Новоселица, ул.Студенческая, д.6 (зелений вагончик)</t>
  </si>
  <si>
    <t>Ляшук Світлана Михайлівна</t>
  </si>
  <si>
    <t>Основной договор 2552 от 30.04.2009 0:00:00</t>
  </si>
  <si>
    <t>ХМ-000947</t>
  </si>
  <si>
    <t>Миколюк О.В. ПП, маг. "Лимон"</t>
  </si>
  <si>
    <t>г.Хмельницкий, ул.Франко Ивана, д.10 (7-й км Вінницької траси)</t>
  </si>
  <si>
    <t>р-н Дунаевецкий Район, с.Лошкивци, ул.Центральная, д.30</t>
  </si>
  <si>
    <t>Магдій Микола Йосипович</t>
  </si>
  <si>
    <t>Основной договор 854.1 от 02.01.2009 0:00:00</t>
  </si>
  <si>
    <t>Магдюк Ольга Володимирівна</t>
  </si>
  <si>
    <t>Основной договор 177.1 от 02.01.2009 0:00:00</t>
  </si>
  <si>
    <t>р-н Дунаевецкий Район, с.Великий Жванчик, ул.Центральная, д.61</t>
  </si>
  <si>
    <t>ХМ-005378</t>
  </si>
  <si>
    <t>Магльована Л.І. ПП, маг. "Міні-Маркет"</t>
  </si>
  <si>
    <t>р-н Волочисский Район, с.Кривачинцы, ул.Мира, д.54</t>
  </si>
  <si>
    <t>Магльована Лариса Іванівна</t>
  </si>
  <si>
    <t>Основной договор 2991 от 15.05.2009 0:00:00</t>
  </si>
  <si>
    <t>ХМ-005401</t>
  </si>
  <si>
    <t>Мазур В.В. ПП, склад</t>
  </si>
  <si>
    <t>г.Хмельницкий, шоссе Львовское (р-к Мост)</t>
  </si>
  <si>
    <t>Мазур Віталій Володимирович</t>
  </si>
  <si>
    <t>Основной договор 2988 от 01.06.2009 0:00:00</t>
  </si>
  <si>
    <t>Мазур В.В. ПП, павільйон "Конфетішка"</t>
  </si>
  <si>
    <t>Щербатюк І.І. ПП, маг. "Богдана"</t>
  </si>
  <si>
    <t>р-н Чемеровецкий Район, с.Кочубеев, ул.Кирова, д.2 б</t>
  </si>
  <si>
    <t>Щербатюк Ірина Іванівна</t>
  </si>
  <si>
    <t>Основной договор 1772.1 от 27.03.2013</t>
  </si>
  <si>
    <t>р-н Чемеровецкий Район, с.Чорная, ул.Хмельницкого Богдана, д.1</t>
  </si>
  <si>
    <t>Мазур Оксана Сергіївна</t>
  </si>
  <si>
    <t>Основной договор 275.1 от 17.03.2015</t>
  </si>
  <si>
    <t>р-н Чемеровецкий Район, с.Белая, ул.Горького, д.1</t>
  </si>
  <si>
    <t>р-н Дунаевецкий Район, с.Лысец, ул.Затонского, д.42</t>
  </si>
  <si>
    <t>Мазуркевич  Анатолій Йосипович</t>
  </si>
  <si>
    <t>Основной договор 103.1 от 02.01.2009 0:00:00</t>
  </si>
  <si>
    <t>ХМ-005600</t>
  </si>
  <si>
    <t>Мазуркевич Л.М. ПП, маг. "Спокуса"</t>
  </si>
  <si>
    <t>Мазуркевич Людмила Миколаївна</t>
  </si>
  <si>
    <t>Основной договор 4172 от 20.09.2011</t>
  </si>
  <si>
    <t>ХМ-000558</t>
  </si>
  <si>
    <t>Мазяр Г.О. ПП, маг. "Дует"</t>
  </si>
  <si>
    <t>г.Шепетовка, ул.Украинская, д.110б</t>
  </si>
  <si>
    <t>Мазяр Галина Олексіївна</t>
  </si>
  <si>
    <t>Основной договор 382 от 25.02.2009 0:00:00</t>
  </si>
  <si>
    <t>ХМ-003010</t>
  </si>
  <si>
    <t>Мазяр О.В. ПП, маг. "Світлана"</t>
  </si>
  <si>
    <t>р-н Хмельницкий Район, с.Осташки, ул.Ленина, д.1</t>
  </si>
  <si>
    <t>ХМ-003569</t>
  </si>
  <si>
    <t>Майборода Г.М. ПП,місце 22</t>
  </si>
  <si>
    <t>г.Хмельницкий, ул.Соборная, д.11 (овочевий ринок)</t>
  </si>
  <si>
    <t>Майборода Ганна Михайлівна</t>
  </si>
  <si>
    <t>Основной договор 2205 от 30.04.2009 0:00:00</t>
  </si>
  <si>
    <t>ХМ-005641</t>
  </si>
  <si>
    <t>Майдан Л.М. ПП,  маг. "Продукти"</t>
  </si>
  <si>
    <t>р-н Хмельницкий Район, пгт.Марьяновка, ул.Станционная, д.12</t>
  </si>
  <si>
    <t>Майдан Людмила Михайлівна</t>
  </si>
  <si>
    <t>Основной договор 3114 от 15.01.2009 0:00:00</t>
  </si>
  <si>
    <t>ХМ-006559</t>
  </si>
  <si>
    <t>Майданець В.І. ПП, маг.  "Вокзал"</t>
  </si>
  <si>
    <t>Майданець Віталій Іванович</t>
  </si>
  <si>
    <t>Основной договор 3644 от 04.03.2010 0:00:00</t>
  </si>
  <si>
    <t>ХМ-006558</t>
  </si>
  <si>
    <t>Майданець В.І. ПП, маг.  "Продукти"</t>
  </si>
  <si>
    <t>г.Шепетовка, ул.Шешукова, д.3</t>
  </si>
  <si>
    <t>ХМ-006557</t>
  </si>
  <si>
    <t>г.Шепетовка, ул.Линника, д.76</t>
  </si>
  <si>
    <t>ХМ-006560</t>
  </si>
  <si>
    <t>Майданець В.І. ПП, маг.  "Ягідка"</t>
  </si>
  <si>
    <t>р-н Каменец-Подольский Район, с.Довжок, ул.Гагарина, д.1а</t>
  </si>
  <si>
    <t>Майорова Світлана Володимирівна</t>
  </si>
  <si>
    <t>Основной договор 1159.1 от 01.04.2009 0:00:00</t>
  </si>
  <si>
    <t>р-н Дунаевецкий Район, с.Малый Карабчиев, ул.Центральная, д.19</t>
  </si>
  <si>
    <t>Макалюк Віталій Васильович</t>
  </si>
  <si>
    <t>Основной договор 539.1 от 17.02.2010 0:00:00</t>
  </si>
  <si>
    <t>ХМ-005354</t>
  </si>
  <si>
    <t>Макаронна Фабрика</t>
  </si>
  <si>
    <t>г.Хмельницкий, ул.Галана, д.1</t>
  </si>
  <si>
    <t>ПрАТ "ХМЕЛЬНИЦЬКА МАКАРОННА ФАБРИКА"</t>
  </si>
  <si>
    <t>Хмельницька макаронна фабрика ПрАТ</t>
  </si>
  <si>
    <t>р-н Чемеровецкий Район, с.Демковцы, ул.Дружбы, д.59</t>
  </si>
  <si>
    <t>г.Каменец-Подольский, ул.30-летия Победы, д.1</t>
  </si>
  <si>
    <t>ХМ-006222</t>
  </si>
  <si>
    <t>Макогон О.Я. ПП, маг. "Перлина"</t>
  </si>
  <si>
    <t>р-н Ярмолинецкий Район, с.Сутковцы, ул.Соборная (будинок культури)</t>
  </si>
  <si>
    <t>Макогон Олександр Якович</t>
  </si>
  <si>
    <t>Основной договор 3478 от 12.11.2009 0:00:00</t>
  </si>
  <si>
    <t>ХМ-006223</t>
  </si>
  <si>
    <t>Макогон О.Я. ПП, маг. "Рукавичка"</t>
  </si>
  <si>
    <t>р-н Ярмолинецкий Район, с.Сутковцы, ул.Соборная, д.20</t>
  </si>
  <si>
    <t>ХМ-005512</t>
  </si>
  <si>
    <t>Макогончук В.В. ПП, кіоск №26</t>
  </si>
  <si>
    <t>г.Хмельницкий, просп Мира, д.63 (Досааф)</t>
  </si>
  <si>
    <t>ХМ-005880</t>
  </si>
  <si>
    <t>Максименко Л.І. ПП, маг. "Їжачок"</t>
  </si>
  <si>
    <t>г.Хмельницкий, ул.Гарнизонная, д.4</t>
  </si>
  <si>
    <t>Максименко Любов Іванівна</t>
  </si>
  <si>
    <t>Основной договор 3236 от 25.05.2009 0:00:00</t>
  </si>
  <si>
    <t>ХМ-005341</t>
  </si>
  <si>
    <t>Максимум плюс ПП, супермаркет "Наш край"</t>
  </si>
  <si>
    <t>ХМ-001588</t>
  </si>
  <si>
    <t>Макуха І.В. ПП, маг. "Підкова"</t>
  </si>
  <si>
    <t>р-н Шепетовский Район, пгт.Грицев, пер.Ленина, д.5</t>
  </si>
  <si>
    <t>Макуха Ірина Володимирівна</t>
  </si>
  <si>
    <t>Основной договор 1123 от 12.02.2009 0:00:00</t>
  </si>
  <si>
    <t>ХМ-005529</t>
  </si>
  <si>
    <t>Маланчук Л.В. ПП, маг. "Шедевр"</t>
  </si>
  <si>
    <t>Маланчук Людмила Володимирівна</t>
  </si>
  <si>
    <t>Основной договор 3038 от 03.02.2009 0:00:00</t>
  </si>
  <si>
    <t>ХМ-001363</t>
  </si>
  <si>
    <t>Малащук Ю.О. ПП, маг. "Від А до Я"</t>
  </si>
  <si>
    <t>р-н Волочисский Район, г.Волочиск, ул.Независимости, д.314а</t>
  </si>
  <si>
    <t>ХМ-006224</t>
  </si>
  <si>
    <t>Малевич С.Р. ПП, маг. "Гастроном"</t>
  </si>
  <si>
    <t>г.Староконстантинов, ул.Попова, д.13</t>
  </si>
  <si>
    <t>Малевич Сергій Ростиславович</t>
  </si>
  <si>
    <t>р-н Дунаевецкий Район, с.Голозубынци, ул.Центральная, д.9</t>
  </si>
  <si>
    <t>Малиш Ганна Федорівна</t>
  </si>
  <si>
    <t>Основной договор 1187.1 от 27.05.2009 0:00:00</t>
  </si>
  <si>
    <t>ХМ-002224</t>
  </si>
  <si>
    <t>(КООП) Малоскнитське КП СРСТ, тпп</t>
  </si>
  <si>
    <t>р-н Славутский Район, с.Малый Скнит, ул.Родниковая, д.1</t>
  </si>
  <si>
    <t>Малоскнитське КП Славутського РСТ</t>
  </si>
  <si>
    <t>Основной договор 1580 от 29.05.2009 0:00:00</t>
  </si>
  <si>
    <t>Малоскнитське КП СРСТ, тпп</t>
  </si>
  <si>
    <t>р-н Чемеровецкий Район, с.Ивахновцы, ул.Комсомольская, д.5</t>
  </si>
  <si>
    <t>Мамчура Ганна Іванівна</t>
  </si>
  <si>
    <t>Основной договор 1097.1 от 22.04.2009 0:00:00</t>
  </si>
  <si>
    <t>ХМ-006628</t>
  </si>
  <si>
    <t>Станкевич І.В. ПП, маг. "Катрін"</t>
  </si>
  <si>
    <t>р-н Хмельницкий Район, с.Олешин, ул.Центральная, д.1/1</t>
  </si>
  <si>
    <t>р-н Каменец-Подольский Район, с.Голосков, ул.Коцюбинского, д.6</t>
  </si>
  <si>
    <t>ХМ-006565</t>
  </si>
  <si>
    <t>Мандибура М.В. ПП, маг. "СТО"</t>
  </si>
  <si>
    <t>р-н Деражнянский Район, г.Деражня, пер.Мира, д.114</t>
  </si>
  <si>
    <t>Мандибура Михайло Володимирович</t>
  </si>
  <si>
    <t>Основной договор 3649 от 30.03.2010 0:00:00</t>
  </si>
  <si>
    <t>ХМ-001481</t>
  </si>
  <si>
    <t>Мандибура М.В. ПП, маг."Олімп"</t>
  </si>
  <si>
    <t>р-н Деражнянский Район, г.Деражня, ул.Заводская, д.4/1</t>
  </si>
  <si>
    <t>Мандибура Микола Володимирович</t>
  </si>
  <si>
    <t>Основной договор 1038 от 15.03.2010 0:00:00</t>
  </si>
  <si>
    <t>ХМ-001459</t>
  </si>
  <si>
    <t>Маняк Л.В. ПП, місце №7</t>
  </si>
  <si>
    <t>р-н Изяславский Район, г.Изяслав, ул.Вокзальная (0)</t>
  </si>
  <si>
    <t>Маняк Людмила Вікторівна</t>
  </si>
  <si>
    <t>Основной договор 1022 от 09.02.2009 0:00:00</t>
  </si>
  <si>
    <t>ХМ-001458</t>
  </si>
  <si>
    <t>Маняк Л.В. ПП,маг."Люкс"</t>
  </si>
  <si>
    <t>р-н Изяславский Район, г.Изяслав, пер.Спортивный, д.2</t>
  </si>
  <si>
    <t>р-н Дунаевецкий Район, г.Дунаевцы, пер.1-го Мая, д.4а</t>
  </si>
  <si>
    <t>Маратова Валентина Юріївна</t>
  </si>
  <si>
    <t>Основной договор 679.1 от 02.01.2009 0:00:00</t>
  </si>
  <si>
    <t>ХМ-005749</t>
  </si>
  <si>
    <t>Маргарян К.А. ПП, маг. "Продукти"</t>
  </si>
  <si>
    <t>р-н Изяславский Район, с.Билогородка, ул.Рыбалко, д.7</t>
  </si>
  <si>
    <t>Маргарян Корюн Амбарцумович</t>
  </si>
  <si>
    <t>Основной договор 3149 от 28.04.2009 0:00:00</t>
  </si>
  <si>
    <t>р-н Каменец-Подольский Район, с.Каменка, ул.Школьная, д.82а</t>
  </si>
  <si>
    <t>Маринюк Оксана Сергіївна</t>
  </si>
  <si>
    <t>Основной договор 1019.1 от 02.01.2009 0:00:00</t>
  </si>
  <si>
    <t>ХМ-005771</t>
  </si>
  <si>
    <t>Маркарян Н.С. ПП, маг. "Мрія"</t>
  </si>
  <si>
    <t>р-н Красиловский Район, с.Корчовка (ул. Центральная)</t>
  </si>
  <si>
    <t>Маркарян Норік Суренович</t>
  </si>
  <si>
    <t>Основной договор 3160 от 12.05.2009 0:00:00</t>
  </si>
  <si>
    <t>ХМ-001752</t>
  </si>
  <si>
    <t>Думанська А.В. ПП, маг. "Маркет"</t>
  </si>
  <si>
    <t>р-н Городокский Район, г.Городок, ул.Грушевского, д.88б</t>
  </si>
  <si>
    <t>Думанська Алла Василівна</t>
  </si>
  <si>
    <t>Основной договор 4932 от 14.10.2013</t>
  </si>
  <si>
    <t>Маркет Центр ПСК</t>
  </si>
  <si>
    <t>ХМ-001751</t>
  </si>
  <si>
    <t>ПСК "Маркет Центр"</t>
  </si>
  <si>
    <t>Основной договор 1216 от 13.04.2009 0:00:00</t>
  </si>
  <si>
    <t>ХМ-001750</t>
  </si>
  <si>
    <t>Шкробот А.М. ПП, маг. "Маркет-Центр"</t>
  </si>
  <si>
    <t>р-н Городокский Район, с.Кременная, ул.Октябрьская, д.52</t>
  </si>
  <si>
    <t>Шкробот Антоніна Миколаївна</t>
  </si>
  <si>
    <t>Основной договор 4327 от 12.03.2012</t>
  </si>
  <si>
    <t>ХМ-004613</t>
  </si>
  <si>
    <t>Рітейл Центр ДП, маг. "Фуршет"</t>
  </si>
  <si>
    <t>г.Каменец-Подольский, ул.Украинки Леси, д.30</t>
  </si>
  <si>
    <t>ХМ-004614</t>
  </si>
  <si>
    <t>РІТЕЙЛ ВЕСТ ДП, маг. "Фуршет"</t>
  </si>
  <si>
    <t>г.Каменец-Подольский, ул.Гагарина, д.42/3</t>
  </si>
  <si>
    <t>ДП "РІТЕЙЛ ВЕСТ"</t>
  </si>
  <si>
    <t>Основной договор РВ023128 от 17.01.2014</t>
  </si>
  <si>
    <t>ХМ-000380</t>
  </si>
  <si>
    <t>Фуршет Регіон ДП, маг. "Фуршет №3"</t>
  </si>
  <si>
    <t>р-н Хмельницкий Район, с.Грузевица, ул.Садовая, д.5</t>
  </si>
  <si>
    <t>ХМ-005332</t>
  </si>
  <si>
    <t>Рітейл Іст ДП, маг."Фуршет"</t>
  </si>
  <si>
    <t>г.Нетишин, ул.Лесная, д.1б (Зправа біля лікарні)</t>
  </si>
  <si>
    <t>ДП "РІТЕЙЛ ІСТ"</t>
  </si>
  <si>
    <t>Основной договор РІ023128 от 17.01.2014</t>
  </si>
  <si>
    <t>ХМ-001474</t>
  </si>
  <si>
    <t>Маркет-Центр ПСК, маг. "Товтри"</t>
  </si>
  <si>
    <t>р-н Городокский Район, пгт.Сатанов, ул.Курортная, д.40</t>
  </si>
  <si>
    <t>ХМ-006018</t>
  </si>
  <si>
    <t>Мармус С.С. ПП, маг. "Продукти"</t>
  </si>
  <si>
    <t>г.Хмельницкий, ул.Подольская, д.63</t>
  </si>
  <si>
    <t>Мармус Світлана Семенівна</t>
  </si>
  <si>
    <t>Основной договор 3335 от 13.07.2009 0:00:00</t>
  </si>
  <si>
    <t>ХМ-000398</t>
  </si>
  <si>
    <t>Мартинова М.В. ПП, маг "Продукти"</t>
  </si>
  <si>
    <t>р-н Волочисский Район, г.Волочиск, ул.Независимости, д.13</t>
  </si>
  <si>
    <t>Мартинова Майя Вікторівна</t>
  </si>
  <si>
    <t>Основной договор 276 от 30.04.2009 0:00:00</t>
  </si>
  <si>
    <t>ХМ-002422</t>
  </si>
  <si>
    <t>Мартинова М.В. ПП, маг. "Продукти"</t>
  </si>
  <si>
    <t>р-н Ярмолинецкий Район, с.Шаровка, ул.Ленина (около аптеки)</t>
  </si>
  <si>
    <t>Мартинова Марія Володимирівна</t>
  </si>
  <si>
    <t>Основной договор 1749 от 21.04.2009 0:00:00</t>
  </si>
  <si>
    <t>ХМ-003071</t>
  </si>
  <si>
    <t>Мартинюк А.І. ПП, маг. "Міраж"</t>
  </si>
  <si>
    <t>г.Староконстантинов, пер.Мира, д.1/154</t>
  </si>
  <si>
    <t>Мартинюк Антоніна Іванівна</t>
  </si>
  <si>
    <t>Основной договор 1989 от 20.01.2009 0:00:00</t>
  </si>
  <si>
    <t>ХМ-001564</t>
  </si>
  <si>
    <t>Мартинюк В.В. ПП, маг."Для Вас"</t>
  </si>
  <si>
    <t>р-н Изяславский Район, г.Изяслав, ул.Хмельницкого Богдана, д.38</t>
  </si>
  <si>
    <t>Мартинюк Віта Володимирівна</t>
  </si>
  <si>
    <t>Основной договор 1106 от 09.02.2009 0:00:00</t>
  </si>
  <si>
    <t>ХМ-002408</t>
  </si>
  <si>
    <t>Мартинюк В.О.ПП,  маг."Лілея"</t>
  </si>
  <si>
    <t>р-н Красиловский Район, с.Лагодинцы, ул.Центральная, д.43</t>
  </si>
  <si>
    <t>Мартинюк Володимир Олексійович</t>
  </si>
  <si>
    <t>Основной договор 1738 от 05.01.2009 0:00:00</t>
  </si>
  <si>
    <t>ХМ-003360</t>
  </si>
  <si>
    <t>Демчук В.І. ПП, маг. "Юлія"</t>
  </si>
  <si>
    <t>р-н Красиловский Район, пгт.Антонины, пл.Ленина, д.6</t>
  </si>
  <si>
    <t>Демчук Валентина Ігорівна</t>
  </si>
  <si>
    <t>Основной договор 5328 от 10.02.2015</t>
  </si>
  <si>
    <t>ХМ-004580</t>
  </si>
  <si>
    <t>Марусій О.Ю. ПП, маг. "Продукти"</t>
  </si>
  <si>
    <t>Марусій Ольга Юріївна</t>
  </si>
  <si>
    <t>Основной договор 2667 от 02.02.2009 0:00:00</t>
  </si>
  <si>
    <t>ХМ-001427</t>
  </si>
  <si>
    <t>Марущак Л.В.ПП,"Кіоск"</t>
  </si>
  <si>
    <t>р-н Городокский Район, пгт.Сатанов, пл.Базарная (ринок)</t>
  </si>
  <si>
    <t>Марущак Людмила Володимірівна</t>
  </si>
  <si>
    <t>Основной договор 1003 от 20.03.2009 0:00:00</t>
  </si>
  <si>
    <t>р-н Каменец-Подольский Район, с.Врублевцы, д.26</t>
  </si>
  <si>
    <t>Марущак Марія Юріївна</t>
  </si>
  <si>
    <t>Основной договор 614.1 от 01.01.2009 0:00:00</t>
  </si>
  <si>
    <t>р-н Дунаевецкий Район, пгт.Дунаевцы, ул.Лермонтова, д.19</t>
  </si>
  <si>
    <t>ХМ-001457</t>
  </si>
  <si>
    <t>Марценюк В.С. ПП, маг."Вікторія"</t>
  </si>
  <si>
    <t>г.Староконстантинов, ул.Щорса, д.20</t>
  </si>
  <si>
    <t>Марценюк Вікторія Станіславівна</t>
  </si>
  <si>
    <t>Основной договор 1021 от 20.05.2010 0:00:00</t>
  </si>
  <si>
    <t>ХМ-004036</t>
  </si>
  <si>
    <t>Марценюк І.В. ПП, лоток</t>
  </si>
  <si>
    <t>г.Славута, ул.Правды (рынок)</t>
  </si>
  <si>
    <t>ХМ-005978</t>
  </si>
  <si>
    <t>Марценюк С.В. ПП, маг. "Ванесса"</t>
  </si>
  <si>
    <t>г.Славута, ул.Грушевского Михаила, д.50/1</t>
  </si>
  <si>
    <t>Марценюк Світлана Володимирівна</t>
  </si>
  <si>
    <t>Основной договор 3308 от 25.06.2009 0:00:00</t>
  </si>
  <si>
    <t>р-н Дунаевецкий Район, с.Велика Побийна, ул.Франко Ивана, д.107</t>
  </si>
  <si>
    <t>Марценюк Тетяна Євгенівна</t>
  </si>
  <si>
    <t>Основной договор 462.1 от 18.06.2010 0:00:00</t>
  </si>
  <si>
    <t>ХМ-001218</t>
  </si>
  <si>
    <t>Марценюк Т.М. ПП, маг. "Сімейний"</t>
  </si>
  <si>
    <t>г.Славута, пер.Хмельницкого Богдана, д.93</t>
  </si>
  <si>
    <t>Марценюк Тетяна Михайлівна</t>
  </si>
  <si>
    <t>Основной договор 861 от 25.05.2009 0:00:00</t>
  </si>
  <si>
    <t>ХМ-004655</t>
  </si>
  <si>
    <t>Марціш О.П. ПП, маг. "Зупинка"</t>
  </si>
  <si>
    <t>р-н Полонский Район, с.Титков, ул.Кохановская, д.2</t>
  </si>
  <si>
    <t>Марціш Оксана Петрівна</t>
  </si>
  <si>
    <t>Основной договор 2710 от 19.04.2010 0:00:00</t>
  </si>
  <si>
    <t>ХМ-001072</t>
  </si>
  <si>
    <t>Марченко І.Р. ПП, к-к №86а</t>
  </si>
  <si>
    <t>Марченко Ірина Русланівна</t>
  </si>
  <si>
    <t>Основной договор 766 от 05.01.2009 0:00:00</t>
  </si>
  <si>
    <t>Марченко І.Р. ПП, к-к</t>
  </si>
  <si>
    <t>ХМ-001071</t>
  </si>
  <si>
    <t>Марченко О.В. ПП, маг."Вікторія"</t>
  </si>
  <si>
    <t>р-н Красиловский Район, г.Красилов, пер.Циолковского, д.6/в (в центрі біля м-у Колібріс)</t>
  </si>
  <si>
    <t>Марченко Олександр Васильович</t>
  </si>
  <si>
    <t>Основной договор 4699 от 10.01.2013</t>
  </si>
  <si>
    <t>ХМ-004504</t>
  </si>
  <si>
    <t>Марчук Г.С. ПП,  маг. "Продукти"</t>
  </si>
  <si>
    <t>р-н Хмельницкий Район, с.Райковцы, ул.Подольская, д.59</t>
  </si>
  <si>
    <t>Марчук Галина Сергіївна</t>
  </si>
  <si>
    <t>Основной договор 2619 от 30.03.2009 0:00:00</t>
  </si>
  <si>
    <t>ХМ-001111</t>
  </si>
  <si>
    <t>Марчук І.А. ПП, "Лоток"</t>
  </si>
  <si>
    <t>Марчук Ірина Ананіївна</t>
  </si>
  <si>
    <t>Основной договор 803 от 23.01.2009 0:00:00</t>
  </si>
  <si>
    <t>ХМ-001110</t>
  </si>
  <si>
    <t>Марчук І.А. ПП, маг. "Чайка"</t>
  </si>
  <si>
    <t>ХМ-003872</t>
  </si>
  <si>
    <t>Марчук Л.В. ПП, к-к №942</t>
  </si>
  <si>
    <t>г.Хмельницкий, ул.Кооперативная, д.2</t>
  </si>
  <si>
    <t>Марчук Лариса Володимирівна</t>
  </si>
  <si>
    <t>Основной договор 2334 от 27.10.2009 0:00:00</t>
  </si>
  <si>
    <t>Марчук С.А. ПП, маг. "Продукти"</t>
  </si>
  <si>
    <t>ХМ-004373</t>
  </si>
  <si>
    <t>р-н Староконстантиновский Район, с.Самчинцы, ул.Мира, д.15 (в центрі)</t>
  </si>
  <si>
    <t>ХМ-006009</t>
  </si>
  <si>
    <t>Марчук Ю.Ю. ПП, маг. "Продукти"</t>
  </si>
  <si>
    <t>ХМ-001184</t>
  </si>
  <si>
    <t>Масалига О.Л. ПП, маг. "Лелека"</t>
  </si>
  <si>
    <t>г.Хмельницкий, ул.Тернопольская, д.14</t>
  </si>
  <si>
    <t>Масалига Олексій Леонідович</t>
  </si>
  <si>
    <t>Основной договор 838 от 14.05.2009 0:00:00</t>
  </si>
  <si>
    <t>ХМ-006398</t>
  </si>
  <si>
    <t>Масний В.М. ПП, маг. "Берізка"</t>
  </si>
  <si>
    <t>р-н Виньковецкий Район, с.Дашковцы, ул.Затонского, д.27</t>
  </si>
  <si>
    <t>Масний Володимир Миколайович</t>
  </si>
  <si>
    <t>Основной договор 3571 от 19.01.2010 0:00:00</t>
  </si>
  <si>
    <t>р-н Дунаевецкий Район, с.Гута-Яцковецкая, ул.Ленина, д.20</t>
  </si>
  <si>
    <t>Матвеєва Валентина Іванівна</t>
  </si>
  <si>
    <t>Основной договор 1854.1 от 16.12.2013</t>
  </si>
  <si>
    <t>ХМ-006655</t>
  </si>
  <si>
    <t>Матвєєва О.В. ПП, вагончик</t>
  </si>
  <si>
    <t>р-н Ярмолинецкий Район, с.Иванковцы (вагончик, центр)</t>
  </si>
  <si>
    <t>Матвєєва Олена Вікторівна</t>
  </si>
  <si>
    <t>Основной договор 3701 от 13.05.2010 0:00:00</t>
  </si>
  <si>
    <t>ХМ-002533</t>
  </si>
  <si>
    <t>Матвієнко І.С. ПП, маг.-кафе"Шанс"</t>
  </si>
  <si>
    <t>Старосинявський Район, Адампіль, вул. Червоноармійська, б. 85,</t>
  </si>
  <si>
    <t>р-н Дунаевецкий Район, пгт.Дунаевцы, ул.Спортивная, д.5</t>
  </si>
  <si>
    <t>Матвієнко Л.Б. ПП, к-к</t>
  </si>
  <si>
    <t>ХМ-002391</t>
  </si>
  <si>
    <t>Матвієць Т.Е. ПП, маг. "Все для дому"</t>
  </si>
  <si>
    <t>р-н Белогорский Район, пгт.Белогорье, ул.Мира, д.10</t>
  </si>
  <si>
    <t>Матвієць Таїса Євгенівна</t>
  </si>
  <si>
    <t>Основной договор 1727 от 14.07.2009 0:00:00</t>
  </si>
  <si>
    <t>ХМ-003195</t>
  </si>
  <si>
    <t>Матвійчук А.В. ПП, маг. "Тетяна"</t>
  </si>
  <si>
    <t>р-н Теофипольский Район, с.Волица, ул.Победы, д.62/2 (в хаті)</t>
  </si>
  <si>
    <t>Матвійчук Алла Володимирівна</t>
  </si>
  <si>
    <t>Основной договор 2037 от 16.04.2009 0:00:00</t>
  </si>
  <si>
    <t>ХМ-005666</t>
  </si>
  <si>
    <t>Матвійчук А.Ю. ПП, маг. "Хлібосол"</t>
  </si>
  <si>
    <t>Матвійчук Альбіна Юріївна</t>
  </si>
  <si>
    <t>Основной договор 3123 от 21.04.2009 0:00:00</t>
  </si>
  <si>
    <t>Матвійчук А.Ю. ПП, маг. "Хлібосол 04"</t>
  </si>
  <si>
    <t>р-н Славутский Район, с.Каменка, д.62/2 (вул. Визволителів)</t>
  </si>
  <si>
    <t>Матвійчук Наталія Дмитрівна</t>
  </si>
  <si>
    <t>Основной договор 3439 от 16.02.2010 0:00:00</t>
  </si>
  <si>
    <t>ХМ-006174</t>
  </si>
  <si>
    <t>Матвійчук Н.Д. ПП, маг. "Крупець"</t>
  </si>
  <si>
    <t>р-н Славутский Район, с.Крупец, д.13а (ул. хмельницкого)</t>
  </si>
  <si>
    <t>ХМ-006172</t>
  </si>
  <si>
    <t>Матвійчук Н.Д. ПП,маг."Надія"</t>
  </si>
  <si>
    <t>р-н Славутский Район, с.Цветоха, д.6 (в сторону военного городка)</t>
  </si>
  <si>
    <t>ХМ-002420</t>
  </si>
  <si>
    <t>Матвійчук Н.О. ПП, маг. "Восток"</t>
  </si>
  <si>
    <t>г.Хмельницкий, ул.Курчатова, д.88</t>
  </si>
  <si>
    <t>Матвійчук Надія Олексіївна</t>
  </si>
  <si>
    <t>Основной договор 1746 от 23.04.2009 0:00:00</t>
  </si>
  <si>
    <t>ХМ-002041</t>
  </si>
  <si>
    <t>Матвіюк Л.А. ПП, маг. "Едельвейс"</t>
  </si>
  <si>
    <t>Полонський Район, Понінка, вул. Перемоги, б. 28а,</t>
  </si>
  <si>
    <t>Матіяш Жанна Василівна</t>
  </si>
  <si>
    <t>Основной договор 2408 от 13.04.2009 0:00:00</t>
  </si>
  <si>
    <t>ХМ-006474</t>
  </si>
  <si>
    <t>Матковська Г.О. ПП, маг. "Продукти"</t>
  </si>
  <si>
    <t>р-н Деражнянский Район, с.Маныкивци, ул.Механизаторов, д.4/1</t>
  </si>
  <si>
    <t>Матковська Галина Олексіївна</t>
  </si>
  <si>
    <t>Основной договор 3592 от 05.02.2010 0:00:00</t>
  </si>
  <si>
    <t>ХМ-005015</t>
  </si>
  <si>
    <t>Матус С.М.ПП, т-п №2 "Кіоск" №3</t>
  </si>
  <si>
    <t>г.Хмельницкий, ул.Вайсера (р-к кооператор)</t>
  </si>
  <si>
    <t>ХМ-001700</t>
  </si>
  <si>
    <t>Матусевич Л.М. ПП, маг. "Веснянка"</t>
  </si>
  <si>
    <t>Матусевич Ліна Миколаївна</t>
  </si>
  <si>
    <t>Основной договор 1174 от 20.11.2009 0:00:00</t>
  </si>
  <si>
    <t>р-н Ярмолинецкий Район, пгт.Ярмолинцы, пер.Шевченко, д.7а/1</t>
  </si>
  <si>
    <t>ХМ-001591</t>
  </si>
  <si>
    <t>Матюшок Н.О. ПП, лоток</t>
  </si>
  <si>
    <t>Матюшок Надія Олексіївна</t>
  </si>
  <si>
    <t>Основной договор 1126 от 15.05.2009 0:00:00</t>
  </si>
  <si>
    <t>ХМ-004808</t>
  </si>
  <si>
    <t>Маяк ТОВ, маг. "Маяк"</t>
  </si>
  <si>
    <t>р-н Белогорский Район, с.Семенов, ул.Центральная, д.56</t>
  </si>
  <si>
    <t>ТОВ "Маяк"</t>
  </si>
  <si>
    <t>Основной договор 2780 от 05.01.2009 0:00:00</t>
  </si>
  <si>
    <t>ХМ-004807</t>
  </si>
  <si>
    <t>р-н Белогорский Район, с.Даниловка, д.76 (центральная)</t>
  </si>
  <si>
    <t>ХМ-004809</t>
  </si>
  <si>
    <t>р-н Белогорский Район, с.Денисовка, ул.Независимости, д.2</t>
  </si>
  <si>
    <t>ХМ-002200</t>
  </si>
  <si>
    <t>Медведь О.П. ПП, маг. "Оксана"</t>
  </si>
  <si>
    <t>г.Нетишин, просп Независимости, д.2 (на тереторії ПТУ)</t>
  </si>
  <si>
    <t>ХМ-003976</t>
  </si>
  <si>
    <t>Медвідь В.А. ПП, маг."Аваль"</t>
  </si>
  <si>
    <t>р-н Деражнянский Район, г.Деражня, пер.Мира, д.49</t>
  </si>
  <si>
    <t>Медвідь Василь Анатолійович</t>
  </si>
  <si>
    <t>Основной договор 2383 от 17.04.2009 0:00:00</t>
  </si>
  <si>
    <t>ХМ-002308</t>
  </si>
  <si>
    <t>Меджибіжський Торговий Комплекс</t>
  </si>
  <si>
    <t>р-н Летичевский Район, с.Требуховцы, ул.Хмельницкого Богдана, д.1/1</t>
  </si>
  <si>
    <t>ПТРВП Авторемсервіс "АДВІС-РІНО-АВТО"</t>
  </si>
  <si>
    <t>Основной договор 1653 от 01.07.2009 0:00:00</t>
  </si>
  <si>
    <t>р-н Чемеровецкий Район, с.Летава, ул.Советская, д.1</t>
  </si>
  <si>
    <t>Мезрін Володимир Володимирович</t>
  </si>
  <si>
    <t>Основной договор 798 от 21.01.2015</t>
  </si>
  <si>
    <t>р-н Дунаевецкий Район, с.Мицивци, ул.Хмельницкого Богдана, д.63б</t>
  </si>
  <si>
    <t>Мей Валентин Віталійович</t>
  </si>
  <si>
    <t>Основной договор 211.1 от 02.04.2012</t>
  </si>
  <si>
    <t>р-н Новоушицкий Район, с.Струга, ул.Ленина, д.3</t>
  </si>
  <si>
    <t>Меліксетян Лілія Вацлавівна</t>
  </si>
  <si>
    <t>Основной договор 141.1 от 13.06.2012</t>
  </si>
  <si>
    <t>р-н Каменец-Подольский Район, с.Ходоровцы, ул.Сугеры, д.40</t>
  </si>
  <si>
    <t>Мількевич Олег Васильович</t>
  </si>
  <si>
    <t>Основной договор 295.1 от 29.03.2012</t>
  </si>
  <si>
    <t>р-н Каменец-Подольский Район, с.Колыбаевка, ул.Ленина, д.112а</t>
  </si>
  <si>
    <t>р-н Каменец-Подольский Район, с.Руда, ул.Петровского, д.136</t>
  </si>
  <si>
    <t>р-н Каменец-Подольский Район, с.Цвикловцы Первые (біля млину)</t>
  </si>
  <si>
    <t>р-н Каменец-Подольский Район, с.Гавриловцы, ул.Ленина, д.11</t>
  </si>
  <si>
    <t>ХМ-003355</t>
  </si>
  <si>
    <t>Мельник А.Є. ПП, маг. "Зелений"</t>
  </si>
  <si>
    <t>ХМ-003358</t>
  </si>
  <si>
    <t>Мельник А.Є. ПП, маг. "Школа"</t>
  </si>
  <si>
    <t>ХМ-003359</t>
  </si>
  <si>
    <t>Мельник А.Є. ПП, маг. бар</t>
  </si>
  <si>
    <t>с.Підлісний Мукарів центр села</t>
  </si>
  <si>
    <t>ХМ-003357</t>
  </si>
  <si>
    <t>Мельник А.Є. ПП, маг. напроти бару</t>
  </si>
  <si>
    <t>р-н Каменец-Подольский Район, с.Голосков, ул.Голосковская, д.15</t>
  </si>
  <si>
    <t>Мельник Василь Іванович</t>
  </si>
  <si>
    <t>Основной договор 1234.1 от 15.06.2010 0:00:00</t>
  </si>
  <si>
    <t>ХМ-003371</t>
  </si>
  <si>
    <t>Мельник В.М. ПП, маг. "Явір"</t>
  </si>
  <si>
    <t>Мельник Валентина Миколаївна</t>
  </si>
  <si>
    <t>Основной договор 436.1 от 15.04.2014</t>
  </si>
  <si>
    <t>ХМ-006542</t>
  </si>
  <si>
    <t>Мельник І.М. ПП, маг. "ДАНТ"</t>
  </si>
  <si>
    <t>р-н Городокский Район, с.Лесоводы, ул.Ткачука, д.42</t>
  </si>
  <si>
    <t>ХМ-006109</t>
  </si>
  <si>
    <t>Мельник І.М. ПП, маг. "У Тетяни"</t>
  </si>
  <si>
    <t>г.Хмельницкий, ул.Водопроводная, д.42/1</t>
  </si>
  <si>
    <t>Мельник Іван Миколайович</t>
  </si>
  <si>
    <t>Основной договор 3394 от 03.09.2009 0:00:00</t>
  </si>
  <si>
    <t>ХМ-001229</t>
  </si>
  <si>
    <t>Мельник М.Г. ПП, маг. "Продукти"</t>
  </si>
  <si>
    <t>Мельник Марія Григорівна</t>
  </si>
  <si>
    <t>Основной договор 866 от 23.02.2009 0:00:00</t>
  </si>
  <si>
    <t>р-н Дунаевецкий Район, с.Великий Жванчик, ул.Раневского, д.36</t>
  </si>
  <si>
    <t>Мельник Наталія Іванівна</t>
  </si>
  <si>
    <t>Основной договор 178.1 от 02.01.2009 0:00:00</t>
  </si>
  <si>
    <t>ХМ-005296</t>
  </si>
  <si>
    <t>Мельник Н.П. ПП, "Школа №1"</t>
  </si>
  <si>
    <t>Мельник Нат. Петрівна</t>
  </si>
  <si>
    <t>Основной договор 2957 от 25.05.2009 0:00:00</t>
  </si>
  <si>
    <t>ХМ-005295</t>
  </si>
  <si>
    <t>Мельник Н.П. ПП, "Школа №2"</t>
  </si>
  <si>
    <t>г.Нетишин, ул.Строителей, д.5</t>
  </si>
  <si>
    <t>ХМ-005294</t>
  </si>
  <si>
    <t>Мельник Н.П. ПП, "Школа №3"</t>
  </si>
  <si>
    <t>г.Нетишин, пер.Мира, д.5</t>
  </si>
  <si>
    <t>ХМ-005293</t>
  </si>
  <si>
    <t>Мельник Н.П. ПП, "Школа №4"</t>
  </si>
  <si>
    <t>г.Нетишин, ул.Энергетиков, д.3</t>
  </si>
  <si>
    <t>ХМ-005292</t>
  </si>
  <si>
    <t>Мельник Н.П. ПП, маг. "Андріївський"</t>
  </si>
  <si>
    <t>г.Нетишин, просп Независимости, д.31</t>
  </si>
  <si>
    <t>ХМ-006152</t>
  </si>
  <si>
    <t>Мельник Н.П. ПП, маг. "Злагода"</t>
  </si>
  <si>
    <t>р-н Виньковецкий Район, пгт.Виньковцы, ул.Владимирская, д.15/1</t>
  </si>
  <si>
    <t>Мельник Наталя Петрівна</t>
  </si>
  <si>
    <t>Основной договор 3426 от 07.10.2009 0:00:00</t>
  </si>
  <si>
    <t>ХМ-005590</t>
  </si>
  <si>
    <t>Мельник Н.С. ПП, маг. "Гранд"</t>
  </si>
  <si>
    <t>г.Хмельницкий, ул.Мирного Панаса, д.37/2</t>
  </si>
  <si>
    <t>Мельник Наталія Степанівна</t>
  </si>
  <si>
    <t>Основной договор 3079 от 21.04.2010 0:00:00</t>
  </si>
  <si>
    <t>р-н Новоушицкий Район, с.Ивашковцы, ул.Победы, д.3</t>
  </si>
  <si>
    <t>Мельник Оксана Василівна</t>
  </si>
  <si>
    <t>Основной договор 1040.1 от 02.01.2009 0:00:00</t>
  </si>
  <si>
    <t>ХМ-006419</t>
  </si>
  <si>
    <t>Мельник О.В. ПП, маг. "Візит"</t>
  </si>
  <si>
    <t>р-н Изяславский Район, с.Кунив, ул.Октябрьская, д.20</t>
  </si>
  <si>
    <t>р-н Новоушицкий Район, с.Малая Стружка, д.23 (Ленина)</t>
  </si>
  <si>
    <t>Мельник Олег Іванович</t>
  </si>
  <si>
    <t>Основной договор 577.1 от 17.03.2015</t>
  </si>
  <si>
    <t>ХМ-005240</t>
  </si>
  <si>
    <t>Мельник О.С. ПП, ларьок №164</t>
  </si>
  <si>
    <t>Мельник Ольга Степанівна</t>
  </si>
  <si>
    <t>Основной договор 1033.1 от 04.07.2013</t>
  </si>
  <si>
    <t>ХМ-001446</t>
  </si>
  <si>
    <t>Мельник С.Г. ПП, маг. "Лео"</t>
  </si>
  <si>
    <t>р-н Волочисский Район, г.Волочиск, ул.Независимости, д.17</t>
  </si>
  <si>
    <t>Мельник Світлана Григорівна</t>
  </si>
  <si>
    <t>Основной договор 1015 от 25.05.2009 0:00:00</t>
  </si>
  <si>
    <t>ХМ-004705</t>
  </si>
  <si>
    <t>Костюк Л.В. ПП, маг. "Продукти"</t>
  </si>
  <si>
    <t>р-н Ярмолинецкий Район, с.Перегонка, ул.Колхозная, д.53</t>
  </si>
  <si>
    <t>Мельник С.І. ПП, маг. "Продукти"</t>
  </si>
  <si>
    <t>ХМ-004706</t>
  </si>
  <si>
    <t>г.Хмельницкий, ул.Кирпичная, д.2</t>
  </si>
  <si>
    <t>ХМ-006696</t>
  </si>
  <si>
    <t>Мельник Т.Ф. ПП, маг. "Світанок-2"</t>
  </si>
  <si>
    <t>р-н Белогорский Район, пгт.Ямполь, ул.Ленина, д.93</t>
  </si>
  <si>
    <t>ХМ-003365</t>
  </si>
  <si>
    <t>Мельниченко А.І. ПП, маг. "Гриль-бар"</t>
  </si>
  <si>
    <t>р-н Новоушицкий Район, пгт.Новая Ушица, пл.Рынковая, д.6</t>
  </si>
  <si>
    <t>Мельниченко Анатолій Іванович</t>
  </si>
  <si>
    <t>Основной договор 434.1 от 26.04.2010 0:00:00</t>
  </si>
  <si>
    <t>ХМ-004320</t>
  </si>
  <si>
    <t>Мельниченко Г.Г. ПП, маг. "Зустріч"</t>
  </si>
  <si>
    <t>р-н Белогорский Район, пгт.Ямполь, ул.Чернавина, д.62</t>
  </si>
  <si>
    <t>ХМ-002299</t>
  </si>
  <si>
    <t>р-н Городокский Район, г.Городок, ул.Щорса, д.3</t>
  </si>
  <si>
    <t>Мельничук Лариса Антонівна</t>
  </si>
  <si>
    <t>Основной договор 1647 от 15.10.2009 0:00:00</t>
  </si>
  <si>
    <t>ХМ-006589</t>
  </si>
  <si>
    <t>Мельничук М.В. ПП, маг. "Санат"</t>
  </si>
  <si>
    <t>р-н Городокский Район, с.Чорныводы, ул.Ленина, д.1</t>
  </si>
  <si>
    <t>Мельничук Микола Володимирович</t>
  </si>
  <si>
    <t>Основной договор 3664 от 01.04.2010 0:00:00</t>
  </si>
  <si>
    <t>ХМ-002318</t>
  </si>
  <si>
    <t>Мендрик С.Ф. ПП, маг."Світлана"</t>
  </si>
  <si>
    <t>р-н Деражнянский Район, с.Яськивци, ул.Октябрьская, д.47</t>
  </si>
  <si>
    <t>Мендрик Світлана Фоатівна</t>
  </si>
  <si>
    <t>Основной договор 1672 от 27.11.2009 0:00:00</t>
  </si>
  <si>
    <t>ХМ-004544</t>
  </si>
  <si>
    <t>(ремонт) Ментух І.П. ПП, маг. "Єлена"</t>
  </si>
  <si>
    <t>р-н Шепетовский Район, с.Орлинцы, ул.Садовая, д.1</t>
  </si>
  <si>
    <t>Ментух І.П. ПП, маг. "Єлена"</t>
  </si>
  <si>
    <t>ХМ-003575</t>
  </si>
  <si>
    <t>Мгалоблішвілі В.О. ПП, маг. "Анна-Вікторія"</t>
  </si>
  <si>
    <t>г.Славута, ул.Садовая, д.3</t>
  </si>
  <si>
    <t>Мгалоблішвілі Владислав Олексійович</t>
  </si>
  <si>
    <t>Основной договор 2210 от 20.05.2010 0:00:00</t>
  </si>
  <si>
    <t>Мигалоблішвілі В.О. ПП, маг. "Анна-Вікторія"</t>
  </si>
  <si>
    <t>ХМ-003554</t>
  </si>
  <si>
    <t>Микитюк В.М. ПП, к-к №38</t>
  </si>
  <si>
    <t>г.Каменец-Подольский, ул.Базарная, д.1 (р-к "Вікторія")</t>
  </si>
  <si>
    <t>Микитюк Володимир Миколайович</t>
  </si>
  <si>
    <t>Основной договор 495.1 от 03.01.2013</t>
  </si>
  <si>
    <t>Новіцька Л.А.ПП. маг."Росава"</t>
  </si>
  <si>
    <t>Новіцька Лариса Андріївна</t>
  </si>
  <si>
    <t>Основной договор 5348 от 27.03.2015</t>
  </si>
  <si>
    <t>Новіцька Л.А. ПП. маг."Росава"</t>
  </si>
  <si>
    <t>р-н Хмельницкий Район, с.Бахматовцы, ул.Дружбы Народов, д.62</t>
  </si>
  <si>
    <t>ХМ-000464</t>
  </si>
  <si>
    <t>Микуляк О.В ПП, к-к №98</t>
  </si>
  <si>
    <t>г.Хмельницкий, ул.Куприна, д.54а (ринок Дубово)</t>
  </si>
  <si>
    <t>ХМ-006654</t>
  </si>
  <si>
    <t>г.Хмельницкий, пер.Свободы (-)</t>
  </si>
  <si>
    <t>ХМ-003036</t>
  </si>
  <si>
    <t>Мирончук В.І. ПП, кафе "Хвилинка"</t>
  </si>
  <si>
    <t>г.Шепетовка, ул.Маркса Карла, д.81</t>
  </si>
  <si>
    <t>ХМ-000600</t>
  </si>
  <si>
    <t>(КООП) Мирончук КВТП. "Подоляни"</t>
  </si>
  <si>
    <t>Мирончук КВТП. "Подоляни"</t>
  </si>
  <si>
    <t>ХМ-005558</t>
  </si>
  <si>
    <t>Миронюк О.В. ПП, маг. "Атлант"</t>
  </si>
  <si>
    <t>р-н Красиловский Район, г.Красилов, пер.Грушевского, д.138 б</t>
  </si>
  <si>
    <t>ХМ-005747</t>
  </si>
  <si>
    <t>Мисловська С.А. ПП, маг. "Крамниця"</t>
  </si>
  <si>
    <t>р-н Белогорский Район, пгт.Белогорье, ул.Бондарчука, д.33б</t>
  </si>
  <si>
    <t>Мисловська Світлана Антонівна</t>
  </si>
  <si>
    <t>Основной договор 3147 от 30.04.2009 0:00:00</t>
  </si>
  <si>
    <t>ХМ-003714</t>
  </si>
  <si>
    <t>Митюк В.М. ПП, маг. "Сузір'я"</t>
  </si>
  <si>
    <t>г.Славута, ул.Лесная, д.19</t>
  </si>
  <si>
    <t>р-н Каменец-Подольский Район, с.Смотрич, ул.Советская, д.3</t>
  </si>
  <si>
    <t>Михайличенко Ольга Ярославівна</t>
  </si>
  <si>
    <t>Основной договор 841 от 02.01.2009 0:00:00</t>
  </si>
  <si>
    <t>Михайлів О.В. ПП, маг. "Мрія"</t>
  </si>
  <si>
    <t>ХМ-004144</t>
  </si>
  <si>
    <t>Михайлінчик О.В. ПП, к-к зелений</t>
  </si>
  <si>
    <t>р-н Теофипольский Район, с.Зарудье, д.27 (ул. Центральная)</t>
  </si>
  <si>
    <t>Михайлінчик Олена Володимирівна</t>
  </si>
  <si>
    <t>Основной договор 2460 от 23.04.2009 0:00:00</t>
  </si>
  <si>
    <t>р-н Дунаевецкий Район, с.Демьянкивци, ул.Гагарина, д.14</t>
  </si>
  <si>
    <t>Михайлов Михайло Михайлович</t>
  </si>
  <si>
    <t>Основной договор 541.1 от 02.01.2009 0:00:00</t>
  </si>
  <si>
    <t>р-н Чемеровецкий Район, с.Белая, д.21 (Центральная)</t>
  </si>
  <si>
    <t>ХМ-002686</t>
  </si>
  <si>
    <t>Михайлюк Р.В.ПП, маг."Каштан"</t>
  </si>
  <si>
    <t>р-н Красиловский Район, с.Кузьмин, д.11 (около дома культуры (Советская))</t>
  </si>
  <si>
    <t>р-н Хмельницкий Район, с.Маниловка, д.4а (центр)</t>
  </si>
  <si>
    <t>Михальова Марія Євгенівна</t>
  </si>
  <si>
    <t>Основной договор 3513 от 27.11.2009 0:00:00</t>
  </si>
  <si>
    <t>ХМ-001967</t>
  </si>
  <si>
    <t>Михальчук Л.В. ПП, маг. "Лора"</t>
  </si>
  <si>
    <t>г.Нетишин, ул.Соловьевская, д.180</t>
  </si>
  <si>
    <t>Михальчук Лариса Володимирівна</t>
  </si>
  <si>
    <t>Основной договор 1388 от 22.05.2009 0:00:00</t>
  </si>
  <si>
    <t>ХМ-000702</t>
  </si>
  <si>
    <t>Михнюк В.М. ПП, маг. "АБС"</t>
  </si>
  <si>
    <t>р-н Полонский Район, г.Полонное, пер.Украинки Леси, д.103</t>
  </si>
  <si>
    <t>ХМ-001561</t>
  </si>
  <si>
    <t>Михнюк О.П. ПП, маг. "Прометей"</t>
  </si>
  <si>
    <t>г.Шепетовка, просп Мира, д.30</t>
  </si>
  <si>
    <t>Михнюк Олександра Петрівна</t>
  </si>
  <si>
    <t>Основной договор 1103 от 13.05.2009 0:00:00</t>
  </si>
  <si>
    <t>ХМ-001913</t>
  </si>
  <si>
    <t>Миц О.З. ПП, маг. "Ольга"</t>
  </si>
  <si>
    <t>р-н Хмельницкий Район, с.Грузевица, ул.Центральная, д.36</t>
  </si>
  <si>
    <t>Миц Ольга Зіновіївна</t>
  </si>
  <si>
    <t>Основной договор 1342 от 06.02.2009 0:00:00</t>
  </si>
  <si>
    <t>ХМ-005645</t>
  </si>
  <si>
    <t>Мізерна Н.М. ПП, маг. "Затишок"</t>
  </si>
  <si>
    <t>р-н Теофипольский Район, с.Шибена, ул.Ленина, д.2 (напротив дома культуры)</t>
  </si>
  <si>
    <t>Мізерна Наталія Миколаївна</t>
  </si>
  <si>
    <t>Основной договор 3117 от 05.01.2009 0:00:00</t>
  </si>
  <si>
    <t>г.Каменец-Подольский, ул.Дружбы Народов, д.1 (ринок)</t>
  </si>
  <si>
    <t>Мікус Валентина Мар`янівна</t>
  </si>
  <si>
    <t>Основной договор 138.1 от 29.09.2006 0:00:00</t>
  </si>
  <si>
    <t>ХМ-006599</t>
  </si>
  <si>
    <t>Мілінчук Н.Г. ПП, маг. "Козачок"</t>
  </si>
  <si>
    <t>р-н Шепетовский Район, с.Серединцы, ул.Ленина, д.1</t>
  </si>
  <si>
    <t>Мілінчук Неля Григорівна</t>
  </si>
  <si>
    <t>Основной договор 3669 от 12.03.2010 0:00:00</t>
  </si>
  <si>
    <t>ХМ-000218</t>
  </si>
  <si>
    <t>Міловідов Є.О. ПП, маг. "Лідер"</t>
  </si>
  <si>
    <t>г.Староконстантинов, ул.1-го Мая, д.2/3</t>
  </si>
  <si>
    <t>р-н Каменец-Подольский Район, пгт.Старая Ушица, ул.Петровского, д.1</t>
  </si>
  <si>
    <t>Мінгаз Світлана Іванівна</t>
  </si>
  <si>
    <t>Основной договор 844.1 от 01.01.2009 0:00:00</t>
  </si>
  <si>
    <t>ХМ-004815</t>
  </si>
  <si>
    <t>(НКЗ) Міська організ.проф.прац. освіти і науки, комітет профспілки</t>
  </si>
  <si>
    <t>г.Каменец-Подольский, ул.Северная, д.96а</t>
  </si>
  <si>
    <t>Міська організ.проф.прац. освіти і науки, комітет профспілки</t>
  </si>
  <si>
    <t>ХМ-005906</t>
  </si>
  <si>
    <t>Міхновець А.І. ПП, к-к №256</t>
  </si>
  <si>
    <t>г.Хмельницкий, ул.Геологов (стоянка "Сумс" )</t>
  </si>
  <si>
    <t>Міхновець Антоніна Іванівна</t>
  </si>
  <si>
    <t>Основной договор 3255 от 05.06.2009 0:00:00</t>
  </si>
  <si>
    <t>ХМ-004583</t>
  </si>
  <si>
    <t>Міщук Л.М. ПП, маг. "777"</t>
  </si>
  <si>
    <t>р-н Волочисский Район, с.Медведевка, д.73 (ул. Острожского)</t>
  </si>
  <si>
    <t>ХМ-001094</t>
  </si>
  <si>
    <t>м-н "Берізка"</t>
  </si>
  <si>
    <t>Нетішин, вул. Шевченка, б. 24,  112</t>
  </si>
  <si>
    <t>ХМ-002481</t>
  </si>
  <si>
    <t>Каленикова Н.А. ПП, маг. "Все для дому"</t>
  </si>
  <si>
    <t>г.Шепетовка, ул.Ватутина, д.61а</t>
  </si>
  <si>
    <t>Пушкаренко В.В. ПП, маг. "Конвалія"</t>
  </si>
  <si>
    <t>р-н Чемеровецкий Район, с.Сокиринцы, ул.Центральная (біля школи)</t>
  </si>
  <si>
    <t>Пушкаренко Вікторія Вікторівна</t>
  </si>
  <si>
    <t>Основной договор 762.1 от 01.03.2009 0:00:00</t>
  </si>
  <si>
    <t>ХМ-001517</t>
  </si>
  <si>
    <t>м-н "Ока"</t>
  </si>
  <si>
    <t>р-н Чемеровецкий Район, с.Теремковцы, ул.Чкалова, д.16</t>
  </si>
  <si>
    <t>Савчук Ігор Михайлович</t>
  </si>
  <si>
    <t>Основной договор 840.1 от 23.04.2009 0:00:00</t>
  </si>
  <si>
    <t>ХМ-003819</t>
  </si>
  <si>
    <t>р-н Каменец-Подольский Район, с.Кульчиевцы, ул.Центральная, д.6</t>
  </si>
  <si>
    <t>ХМ-002501</t>
  </si>
  <si>
    <t>м-н Рябінушка</t>
  </si>
  <si>
    <t>р-н Шепетовский Район, с.Хролин, ул.Ленина, д.26а</t>
  </si>
  <si>
    <t>ХМ-002888</t>
  </si>
  <si>
    <t>м-н"АЗС"</t>
  </si>
  <si>
    <t>г.Каменец-Подольский, ул.Куйбышева, д.2</t>
  </si>
  <si>
    <t>Українець Лариса Йосипівна</t>
  </si>
  <si>
    <t>Основной договор 158.1 от 01.01.2009 0:00:00</t>
  </si>
  <si>
    <t>ХМ-003707</t>
  </si>
  <si>
    <t>Можейко А.І. ПП, маг. "Продукти"</t>
  </si>
  <si>
    <t>р-н Шепетовский Район, с.Белокриничье, д.25 (ул. Вали Котика)</t>
  </si>
  <si>
    <t>Можейко Анатолій Іванович</t>
  </si>
  <si>
    <t>Основной договор 2280 от 10.04.2009 0:00:00</t>
  </si>
  <si>
    <t>ХМ-005799</t>
  </si>
  <si>
    <t>Можейко С.М. ПП, кафе "Транзит"</t>
  </si>
  <si>
    <t>р-н Шепетовский Район, с.Михайлючка, ул.Островского Николая, д.1а</t>
  </si>
  <si>
    <t>Мойсеєнко Т.М. ПП, к-к "Фараон"</t>
  </si>
  <si>
    <t>г.Каменец-Подольский, ул.Дружбы Народов, д.2</t>
  </si>
  <si>
    <t>Мойсеєнко Тетяна Миколаївна</t>
  </si>
  <si>
    <t>Основной договор 1116.1 от 02.04.2009 0:00:00</t>
  </si>
  <si>
    <t>р-н Новоушицкий Район, пгт.Новая Ушица, ул.Украинская, д.42</t>
  </si>
  <si>
    <t>Мокрий Володимир Володимирович</t>
  </si>
  <si>
    <t>Основной договор 191.1 от 02.01.2009 0:00:00</t>
  </si>
  <si>
    <t>р-н Новоушицкий Район, пгт.Новая Ушица, ул.Подольская, д.8</t>
  </si>
  <si>
    <t>(НКЗ) Молдован В.А. ПП, буфет сільхоз технікума</t>
  </si>
  <si>
    <t>г.Каменец-Подольский, ул.Украинки Леси, д.95</t>
  </si>
  <si>
    <t>Молдован Валентина Адамівна</t>
  </si>
  <si>
    <t>Основной договор 112.1 от 11.02.2015</t>
  </si>
  <si>
    <t>ХМ-005869</t>
  </si>
  <si>
    <t>Момот С.В. ПП, маг. "СВ"</t>
  </si>
  <si>
    <t>р-н Красиловский Район, с.Кузьмин, ул.Ленина, д.96</t>
  </si>
  <si>
    <t>р-н Дунаевецкий Район, г.Дунаевцы, д.10 (ул. Красинских)</t>
  </si>
  <si>
    <t>ХМ-006578</t>
  </si>
  <si>
    <t>Мончук О.А. ПП, склад "Вишенька"</t>
  </si>
  <si>
    <t>Мончук Олександр Анатолійович</t>
  </si>
  <si>
    <t>Основной договор 3656 от 31.03.2010 0:00:00</t>
  </si>
  <si>
    <t>ХМ-002297</t>
  </si>
  <si>
    <t>Мормолюк О.В. ПП, маг. "Сонтана"</t>
  </si>
  <si>
    <t>р-н Красиловский Район, с.Западинцы, ул.Ленина, д.38б</t>
  </si>
  <si>
    <t>Мормолюк Олександр Володимирович</t>
  </si>
  <si>
    <t>Основной договор 1644 от 11.05.2010 0:00:00</t>
  </si>
  <si>
    <t>ХМ-001680</t>
  </si>
  <si>
    <t>Мороль Н.В. ПП, гурт</t>
  </si>
  <si>
    <t>г.Славута, д.5 (ул. Володарского)</t>
  </si>
  <si>
    <t>Мороль Наталія Вікторівна</t>
  </si>
  <si>
    <t>Основной договор 1160 от 14.05.2012</t>
  </si>
  <si>
    <t>ХМ-005336</t>
  </si>
  <si>
    <t>Москалюк О.В. ПП, маг. "Продукти"</t>
  </si>
  <si>
    <t>р-н Шепетовский Район, пгт.Грицев, пер.Ленина, д.18</t>
  </si>
  <si>
    <t>Основной договор 2978 от 11.02.2009 0:00:00</t>
  </si>
  <si>
    <t>ХМ-006145</t>
  </si>
  <si>
    <t>Мостинець С.В. ПП, маг. "Продукти"</t>
  </si>
  <si>
    <t>р-н Деражнянский Район, г.Деражня, ул.Украинки Леси, д.12</t>
  </si>
  <si>
    <t>Мостинець Світлана Володимирівна</t>
  </si>
  <si>
    <t>Основной договор 3420 от 04.10.2009 0:00:00</t>
  </si>
  <si>
    <t>ХМ-004642</t>
  </si>
  <si>
    <t>Мосціпан Л.М. ПП, маг. "Любе"</t>
  </si>
  <si>
    <t>р-н Волочисский Район, г.Волочиск, ул.Фридриховская, д.9а</t>
  </si>
  <si>
    <t>Мосціпан Любов Михайлівна</t>
  </si>
  <si>
    <t>Основной договор 2699 от 21.05.2009 0:00:00</t>
  </si>
  <si>
    <t>ХМ-004363</t>
  </si>
  <si>
    <t>Мотор Січ АТ, Санаторій "Райдуга"</t>
  </si>
  <si>
    <t>р-н Волочисский Район, г.Волочиск, ул.Запорожская, д.11</t>
  </si>
  <si>
    <t>ПАТ "Мотор Січ"</t>
  </si>
  <si>
    <t>Основной договор 2547 от 18.01.2010 0:00:00</t>
  </si>
  <si>
    <t>ХМ-002300</t>
  </si>
  <si>
    <t>Моцна В.А. ПП, маг. "Продукти"</t>
  </si>
  <si>
    <t>р-н Городокский Район, г.Городок, ул.Шевченко, д.2 (територія автостанції)</t>
  </si>
  <si>
    <t>Моцна Валентина Антонівна</t>
  </si>
  <si>
    <t>Основной договор 1648 от 23.11.2009 0:00:00</t>
  </si>
  <si>
    <t>Ящішен М.А. ПП,  маг. "Продукти"</t>
  </si>
  <si>
    <t>р-н Дунаевецкий Район, пгт.Дунаевцы, ул.1-го Мая, д.28-А</t>
  </si>
  <si>
    <t>Ящішен Михайло Альбінович</t>
  </si>
  <si>
    <t>Основной договор 1918.1 от 01.10.2014</t>
  </si>
  <si>
    <t>Ящішен М.А. ПП, маг. "Продукти"</t>
  </si>
  <si>
    <t>(КООП) МПП "З-ПТП", маг. "Синячок"</t>
  </si>
  <si>
    <t>р-н Дунаевецкий Район, с.Мицивци, ул.Хмельницкого Богдана, д.8</t>
  </si>
  <si>
    <t>Ящішен М.А. ПП, маг."Продукти"</t>
  </si>
  <si>
    <t>(КООП) Мрія ГТП, маг.</t>
  </si>
  <si>
    <t>р-н Чемеровецкий Район, с.Хропотова, ул.Ленина, д.14</t>
  </si>
  <si>
    <t>ГТП"Мрія"</t>
  </si>
  <si>
    <t>Основной договор 1050.1 от 01.04.2009 0:00:00</t>
  </si>
  <si>
    <t>р-н Теофипольский Район, с.Гальчинцы, ул.Ленина (около церкви, желтый магазин)</t>
  </si>
  <si>
    <t>Приватне підприємство "Мрія"</t>
  </si>
  <si>
    <t>Основной договор 3643 от 16.03.2010 0:00:00</t>
  </si>
  <si>
    <t>р-н Теофипольский Район, с.Гавриловка, ул.Заводская, д.1</t>
  </si>
  <si>
    <t>ХМ-000682</t>
  </si>
  <si>
    <t>Рейман А.Ф. ПП, маг. "Продукти"</t>
  </si>
  <si>
    <t>г.Хмельницкий, ул.Сковороды, д.14</t>
  </si>
  <si>
    <t>Рейман Антон Францович</t>
  </si>
  <si>
    <t>Основной договор 1593 от 22.04.2009 0:00:00</t>
  </si>
  <si>
    <t>Мудра Н.В. ПП, маг. "Продукти"</t>
  </si>
  <si>
    <t>ХМ-005663</t>
  </si>
  <si>
    <t>Мудрецька Г.В. ПП, маг. "Центр Плюс"</t>
  </si>
  <si>
    <t>р-н Хмельницкий Район, с.Ружичанка, ул.Ленина, д.52/1 (в центрі)</t>
  </si>
  <si>
    <t>Мудрецька Галина Всеволодівна</t>
  </si>
  <si>
    <t>Основной договор 3121 от 16.04.2009 0:00:00</t>
  </si>
  <si>
    <t>Мужило Юлія Євгенівна</t>
  </si>
  <si>
    <t>Основной договор 25.1 от 30.01.2013</t>
  </si>
  <si>
    <t>ХМ-003206</t>
  </si>
  <si>
    <t>Мукомела Т.І. ПП, к-к</t>
  </si>
  <si>
    <t>г.Хмельницкий, шоссе Львовское (Ізіда)</t>
  </si>
  <si>
    <t>Мукомела Тетяна Іванівна</t>
  </si>
  <si>
    <t>Основной договор 2041 от 14.04.2009 0:00:00</t>
  </si>
  <si>
    <t>ХМ-006448</t>
  </si>
  <si>
    <t>Муляр Г.С. ПП, маг. "Продукти"</t>
  </si>
  <si>
    <t>р-н Волочисский Район, с.Ивановцы, ул.Победителей, д.4</t>
  </si>
  <si>
    <t>Муляр Галина Степанівна</t>
  </si>
  <si>
    <t>Основной договор 4318 от 07.03.2012</t>
  </si>
  <si>
    <t>ХМ-003516</t>
  </si>
  <si>
    <t>Муравська Н.Я. ПП, маг. "ВАМ"</t>
  </si>
  <si>
    <t>р-н Волочисский Район, г.Волочиск, ул.Независимости, д.25а</t>
  </si>
  <si>
    <t>Муравська Наталія Яківна</t>
  </si>
  <si>
    <t>Основной договор 2183 от 12.05.2009 0:00:00</t>
  </si>
  <si>
    <t>ХМ-005743</t>
  </si>
  <si>
    <t>Мурадова Г.М. ПП, маг. "Олександр"</t>
  </si>
  <si>
    <t>р-н Теофипольский Район, пгт.Базалия, ул.Ленина, д.2а</t>
  </si>
  <si>
    <t>Мурадова Галина Мефодіївна</t>
  </si>
  <si>
    <t>Основной договор 3145 от 20.04.2009 0:00:00</t>
  </si>
  <si>
    <t>ХМ-005742</t>
  </si>
  <si>
    <t>Мурадова Г.М. ПП, маг."Марина"</t>
  </si>
  <si>
    <t>р-н Теофипольский Район, пгт.Базалия, ул.Ленина, д.13</t>
  </si>
  <si>
    <t>ХМ-004083</t>
  </si>
  <si>
    <t>Мусійчук І.І. ПП, маг. "Провіант"</t>
  </si>
  <si>
    <t>г.Хмельницкий, ул.Чорновола Вячеслава, д.140/1</t>
  </si>
  <si>
    <t>Мусійчук Ірина Іванівна</t>
  </si>
  <si>
    <t>Основной договор 4096 от 08.07.2011</t>
  </si>
  <si>
    <t>ХМ-006417</t>
  </si>
  <si>
    <t>М'якоти ВТК, бар</t>
  </si>
  <si>
    <t>р-н Изяславский Район, с.Мякоты, ул.Мира (центр)</t>
  </si>
  <si>
    <t>ХМ-004278</t>
  </si>
  <si>
    <t>М'якоти ВТК, маг. "Продтовари"</t>
  </si>
  <si>
    <t>р-н Изяславский Район, с.Мякоты, ул.Фестивальная, д.3</t>
  </si>
  <si>
    <t>ХМ-004277</t>
  </si>
  <si>
    <t>Мякоти ВТК.маг "1001 дрібниця"</t>
  </si>
  <si>
    <t>р-н Изяславский Район, с.Мякоты (центр)</t>
  </si>
  <si>
    <t>М'якітський виробничо-торгівельний компл</t>
  </si>
  <si>
    <t>Основной договор 2509 от 11.09.2009 0:00:00</t>
  </si>
  <si>
    <t>(НКЗ) Нагаєвська М. ПП, маг. на хаті</t>
  </si>
  <si>
    <t>р-н Новоушицкий Район, пгт.Новая Ушица, ул.Патона, д.4</t>
  </si>
  <si>
    <t>Нагаєвська Марія Володимирівна</t>
  </si>
  <si>
    <t>Основной договор 522.1 от 22.03.2010 0:00:00</t>
  </si>
  <si>
    <t>ХМ-005801</t>
  </si>
  <si>
    <t>(Ремонт) Наголюк Н.Б. ПП, маг. "Продтовари"</t>
  </si>
  <si>
    <t>р-н Белогорский Район, с.Великая Боровица, ул.Шевченко, д.4</t>
  </si>
  <si>
    <t>Наголюк Н.Б. ПП, маг. "Продтовари"</t>
  </si>
  <si>
    <t>Нагорняк Олена Анатоліївна</t>
  </si>
  <si>
    <t>Основной договор 624.1 от 27.01.2015</t>
  </si>
  <si>
    <t>ХМ-005559</t>
  </si>
  <si>
    <t>Нагурна В.І. ПП, к-к №33</t>
  </si>
  <si>
    <t>г.Хмельницкий, ул.Соборная, д.11 (Жовтий павільйон к-к №33)</t>
  </si>
  <si>
    <t>Нагурна Валентина Іванівна</t>
  </si>
  <si>
    <t>Основной договор 3057 от 05.02.2009 0:00:00</t>
  </si>
  <si>
    <t>р-н Дунаевецкий Район, г.Дунаевцы, ул.Горького, д.1</t>
  </si>
  <si>
    <t>Надвірняк Богдан Володимирович</t>
  </si>
  <si>
    <t>Основной договор 1125.1 от 02.01.2009 0:00:00</t>
  </si>
  <si>
    <t>ХМ-005739</t>
  </si>
  <si>
    <t>Надвірняк Ю.В. ПП, маг.</t>
  </si>
  <si>
    <t>р-н Дунаевецкий Район, с.Минькивци (1)</t>
  </si>
  <si>
    <t>Надвірняк Юрій Володимирович</t>
  </si>
  <si>
    <t>Основной договор 1167.1 от 09.08.2012</t>
  </si>
  <si>
    <t>р-н Дунаевецкий Район, г.Дунаевцы, д.8 (Хмельницкое шоссе)</t>
  </si>
  <si>
    <t>Надворняк Ольга Михайлівна</t>
  </si>
  <si>
    <t>Основной договор 248.1 от 02.01.2009 0:00:00</t>
  </si>
  <si>
    <t>р-н Дунаевецкий Район, с.Минькивци, ул.Советская, д.4</t>
  </si>
  <si>
    <t>ХМ-005212</t>
  </si>
  <si>
    <t>Найдюк Т.І. ПП, лоток</t>
  </si>
  <si>
    <t>Найдюк Тетяна Іванівна</t>
  </si>
  <si>
    <t>Основной договор 2921 от 28.07.2008 0:00:00</t>
  </si>
  <si>
    <t>ХМ-005192</t>
  </si>
  <si>
    <t>Найко Л.М. ПП, маг. "Світанок"</t>
  </si>
  <si>
    <t>р-н Старосинявский Район, пгт.Старая Синява, ул.Толстого, д.52 (біля школи)</t>
  </si>
  <si>
    <t>Найко Любов Миколаївна</t>
  </si>
  <si>
    <t>Основной договор 2909 от 27.05.2009 0:00:00</t>
  </si>
  <si>
    <t>ХМ-004956</t>
  </si>
  <si>
    <t>(НКЗ) НАЙС ПВКП</t>
  </si>
  <si>
    <t>ПВКП"НАЙС"</t>
  </si>
  <si>
    <t>Основной договор 1736.1 от 18.12.2014</t>
  </si>
  <si>
    <t>НАЙС ПВКП</t>
  </si>
  <si>
    <t>ХМ-004543</t>
  </si>
  <si>
    <t>Наметченюк Н.Г. ПП, маг. "Продукти"</t>
  </si>
  <si>
    <t>Шепетівський Район, Орлинці,</t>
  </si>
  <si>
    <t>ХМ-001971</t>
  </si>
  <si>
    <t>(КООП) Наркевицьке КП, маг. "Продукти"</t>
  </si>
  <si>
    <t>р-н Волочисский Район, пгт.Юхимовцы, ул.Октябрьская, д.30 (центр)</t>
  </si>
  <si>
    <t>ХМ-001970</t>
  </si>
  <si>
    <t>р-н Волочисский Район, с.Пахутинцы, ул.Центральная, д.4</t>
  </si>
  <si>
    <t>р-н Виньковецкий Район, пгт.Виньковцы, ул.Владимирская, д.12</t>
  </si>
  <si>
    <t>ХМ-002066</t>
  </si>
  <si>
    <t>Наскальна Ф.Г. ПП, маг. "Спокуса"</t>
  </si>
  <si>
    <t>р-н Виньковецкий Район, пгт.Виньковцы, ул.Украинки Леси, д.29</t>
  </si>
  <si>
    <t>Наскальна Франя Григорівна</t>
  </si>
  <si>
    <t>Основной договор 1464 от 05.03.2009 0:00:00</t>
  </si>
  <si>
    <t>Татарін С.В. ПП, маг. "Тано"</t>
  </si>
  <si>
    <t>г.Каменец-Подольский, ул.Соборная, д.29</t>
  </si>
  <si>
    <t>Татарін Сергій Васильович</t>
  </si>
  <si>
    <t>Основной договор 1825.1 от 12.05.2014</t>
  </si>
  <si>
    <t>ХМ-005794</t>
  </si>
  <si>
    <t>Насреддін Х.С. ПП, к-к №562</t>
  </si>
  <si>
    <t>р-н Чемеровецкий Район, с.Заречанка, пер.Ленина, д.27</t>
  </si>
  <si>
    <t>Натальський Віктор Миколайович</t>
  </si>
  <si>
    <t>Основной договор 171.1 от 02.01.2009 0:00:00</t>
  </si>
  <si>
    <t>ХМ-004174</t>
  </si>
  <si>
    <t>Науменко С.П. ПП, к-к</t>
  </si>
  <si>
    <t>Науменко Світлана Петрівна</t>
  </si>
  <si>
    <t>Основной договор 717.1 от 02.01.2009 0:00:00</t>
  </si>
  <si>
    <t>ХМ-005474</t>
  </si>
  <si>
    <t>(НКЗ) Національний банк України</t>
  </si>
  <si>
    <t>г.Хмельницкий, ул.Владимирская, д.91</t>
  </si>
  <si>
    <t>Національний банк України</t>
  </si>
  <si>
    <t>Основной договор 3002 502 от 05.01.2009</t>
  </si>
  <si>
    <t>р-н Чемеровецкий Район, пгт.Закупное, ул.Центральная, д.6</t>
  </si>
  <si>
    <t>Невінгловський Роман Васильович</t>
  </si>
  <si>
    <t>Основной договор 197.1 от 04.03.2015</t>
  </si>
  <si>
    <t>ХМ-006010</t>
  </si>
  <si>
    <t>Невірковець М.В. ПП, маг. "Дана"</t>
  </si>
  <si>
    <t>г.Нетишин, просп Независимости, д.21/91 (Невірковець А,Л)</t>
  </si>
  <si>
    <t>Невірковець Микола Васильович</t>
  </si>
  <si>
    <t>Основной договор 3331 от 06.07.2009 0:00:00</t>
  </si>
  <si>
    <t>ХМ-005593</t>
  </si>
  <si>
    <t>Недашківський В.І. ПП, гуртовня</t>
  </si>
  <si>
    <t>г.Славута, ул.Сокола, д.33</t>
  </si>
  <si>
    <t>Недашківський Василь Іванович</t>
  </si>
  <si>
    <t>Основной договор 829 от 24.04.2015</t>
  </si>
  <si>
    <t>ХМ-005597</t>
  </si>
  <si>
    <t>Недашківська Л.А. ПП, маг. "Валентина"</t>
  </si>
  <si>
    <t>Недашківський В.В. ПП, маг. "Валентина"</t>
  </si>
  <si>
    <t>Недашківська Людмила Андріївна</t>
  </si>
  <si>
    <t>Основной договор 4938 от 21.10.2013</t>
  </si>
  <si>
    <t>ХМ-005594</t>
  </si>
  <si>
    <t>Недашківська Л.А. ПП, маг. "Людмила"</t>
  </si>
  <si>
    <t>г.Славута, ул.Сангушко Князей, д.90 (їхати до вокзалу)</t>
  </si>
  <si>
    <t>ХМ-005596</t>
  </si>
  <si>
    <t>Недашківська Л.А. ПП, маг. "Марія"</t>
  </si>
  <si>
    <t>г.Славута, ул.Ярослава Мудрого, д.17</t>
  </si>
  <si>
    <t>Недашківський В.В. ПП, маг. "Марія"</t>
  </si>
  <si>
    <t>ХМ-005595</t>
  </si>
  <si>
    <t>Недашківська Л.А. ПП, маг. "Яник"</t>
  </si>
  <si>
    <t>г.Славута, ул.Острожская, д.14а</t>
  </si>
  <si>
    <t>Недашківський В.В. ПП, маг. "Яник"</t>
  </si>
  <si>
    <t>ХМ-001161</t>
  </si>
  <si>
    <t>Недашківський В.І. ПП, гурт</t>
  </si>
  <si>
    <t>м.Славута, вул.Сокола 33</t>
  </si>
  <si>
    <t>ХМ-006102</t>
  </si>
  <si>
    <t>Злочевський Л.Л. ПП, маг. "Продукти"</t>
  </si>
  <si>
    <t>р-н Летичевский Район, пгт.Летичев, пер.Шевченко, д.5, оф.</t>
  </si>
  <si>
    <t>Злочевський Леонід Леонідович</t>
  </si>
  <si>
    <t>Основной договор 4837 от 13.06.2013</t>
  </si>
  <si>
    <t>р-н Новоушицкий Район, с.Пилипковцы, ул.Ленина, д.18</t>
  </si>
  <si>
    <t>Неруш Олександр Михайлович</t>
  </si>
  <si>
    <t>Основной договор 1058.1 от 01.05.2009 0:00:00</t>
  </si>
  <si>
    <t>ХМ-005857</t>
  </si>
  <si>
    <t>Нестеров А.А. ПП, к-к</t>
  </si>
  <si>
    <t>р-н Хмельницкий Район, с.Аркадиевцы, ул.Литвинова, д.25/1 (по ліву сторону білий вагончик)</t>
  </si>
  <si>
    <t>Нестеров Анатолій Анатолійович</t>
  </si>
  <si>
    <t>Основной договор 3222 от 16.04.2009 0:00:00</t>
  </si>
  <si>
    <t>г.Каменец-Подольский, ул.Красноармейская, д.9</t>
  </si>
  <si>
    <t>Нестерук Олена Анатоліївна</t>
  </si>
  <si>
    <t>Основной договор 1146.1 от 27.03.2013</t>
  </si>
  <si>
    <t>ХМ-005972</t>
  </si>
  <si>
    <t>Нестерук О.М. ПП, маг. "Світоч"</t>
  </si>
  <si>
    <t>р-н Старосинявский Район, пгт.Старая Синява, ул.Заводская, д.4</t>
  </si>
  <si>
    <t>Нестерук Олена Миколаївна</t>
  </si>
  <si>
    <t>Основной договор 3303 от 23.06.2009 0:00:00</t>
  </si>
  <si>
    <t>ХМ-004892</t>
  </si>
  <si>
    <t>(НКЗ) Нетішинська міська орг.проф.освіти</t>
  </si>
  <si>
    <t>Нетішинська міська орг.проф.освіти</t>
  </si>
  <si>
    <t>Основной договор 4059 от 20.05.2011</t>
  </si>
  <si>
    <t>ХМ-000015</t>
  </si>
  <si>
    <t>Нетяга Т.І. ПП, маг."Продукти"</t>
  </si>
  <si>
    <t>р-н Летичевский Район, с.Марковцы, ул.Центральная, д.82</t>
  </si>
  <si>
    <t>р-н Каменец-Подольский Район, с.Нефедовцы, д.3 (главная)</t>
  </si>
  <si>
    <t>ХМ-006476</t>
  </si>
  <si>
    <t>Нечаєва Н.А. ПП, лоток</t>
  </si>
  <si>
    <t>р-н Полонский Район, пгт.Понинка, ул.Победы (0)</t>
  </si>
  <si>
    <t>р-н Славутский Район, с.Крупец, ул.Ленина, д.21</t>
  </si>
  <si>
    <t>ХМ-004119</t>
  </si>
  <si>
    <t>Нечипорук В.А. ПП, маг. "Ого"</t>
  </si>
  <si>
    <t>г.Славута, ул.Сангушко Князей, д.105</t>
  </si>
  <si>
    <t>Нечипорук Володимир Андрійович</t>
  </si>
  <si>
    <t>Основной договор 4522 от 05.06.2012</t>
  </si>
  <si>
    <t>р-н Хмельницкий Район, с.Пироговцы, ул.Центральная (біля зупинки по праву сторону)</t>
  </si>
  <si>
    <t>Нечитайло Олександр Миколайович</t>
  </si>
  <si>
    <t>Основной договор 1902 от 02.12.2009 0:00:00</t>
  </si>
  <si>
    <t>ХМ-004496</t>
  </si>
  <si>
    <t>Нєдєліна Т.М.ПП,маг "Продукти"</t>
  </si>
  <si>
    <t>ХМ-004187</t>
  </si>
  <si>
    <t>Нища Т.О. ПП, маг. "Влад"</t>
  </si>
  <si>
    <t>р-н Городокский Район, с.Лесоводы, ул.Молодежная, д..</t>
  </si>
  <si>
    <t>Нища Тетяна Олександрівна</t>
  </si>
  <si>
    <t>Основной договор 722.1 от 22.04.2009 0:00:00</t>
  </si>
  <si>
    <t>ХМ-001779</t>
  </si>
  <si>
    <t>Нігловська А.М. ПП, Лоток</t>
  </si>
  <si>
    <t>р-н Виньковецкий Район, пгт.Виньковцы, ул.Октябрьская, д.9а</t>
  </si>
  <si>
    <t>Нігловська Алла Михайлівна</t>
  </si>
  <si>
    <t>Основной договор 1234 от 20.04.2009 0:00:00</t>
  </si>
  <si>
    <t>ХМ-002155</t>
  </si>
  <si>
    <t>Нікітюк Л.С. ПП, маг. "Продукти"</t>
  </si>
  <si>
    <t>р-н Волочисский Район, с.Бальковцы, ул.Штеменко, д.1</t>
  </si>
  <si>
    <t>Нікітюк Лариса Степанівна</t>
  </si>
  <si>
    <t>Основной договор 1528 от 25.05.2009 0:00:00</t>
  </si>
  <si>
    <t>ХМ-006308</t>
  </si>
  <si>
    <t>Ніколайчук В.П. ПП, маг. "У Ніни"</t>
  </si>
  <si>
    <t>р-н Полонский Район, с.Сягрив, ул.Украинки Леси, д.2</t>
  </si>
  <si>
    <t>Ніколайчук В'ячеслав Петрович</t>
  </si>
  <si>
    <t>Основной договор 3526 от 07.12.2009 0:00:00</t>
  </si>
  <si>
    <t>ХМ-006464</t>
  </si>
  <si>
    <t>Ніколайчук О.А. ПП, маг. "Продукти"</t>
  </si>
  <si>
    <t>р-н Белогорский Район, с.Юровка, ул.Ленина, д.1а</t>
  </si>
  <si>
    <t>Ніколайчук Олександр Анатолійович</t>
  </si>
  <si>
    <t>Основной договор 3584 от 02.02.2010 0:00:00</t>
  </si>
  <si>
    <t>ХМ-004551</t>
  </si>
  <si>
    <t>Нікончук Н.У. ПП, маг. "Вікторія"</t>
  </si>
  <si>
    <t>р-н Полонский Район, с.Дубовый Гай, д.5 (центр)</t>
  </si>
  <si>
    <t>Нікончук Надія Умарівна</t>
  </si>
  <si>
    <t>Основной договор 2653 от 27.07.2009 0:00:00</t>
  </si>
  <si>
    <t>ХМ-003222</t>
  </si>
  <si>
    <t>Ніцевич М.М. ПП, маг. "Продукти"</t>
  </si>
  <si>
    <t>р-н Хмельницкий Район, с.Шаровечка, д.69 (Центральная)</t>
  </si>
  <si>
    <t>Ніцевич Микола Миколайович</t>
  </si>
  <si>
    <t>Основной договор 2046 от 09.11.2009 0:00:00</t>
  </si>
  <si>
    <t>ХМ-001301</t>
  </si>
  <si>
    <t>Новак В.В. ПП, маг. "Продукти"</t>
  </si>
  <si>
    <t>р-н Волочисский Район, с.Трительники, ул.Мира, д.4</t>
  </si>
  <si>
    <t>Новак Віктор Володимирович</t>
  </si>
  <si>
    <t>Основной договор 915 от 20.01.2009 0:00:00</t>
  </si>
  <si>
    <t>ХМ-001305</t>
  </si>
  <si>
    <t>р-н Волочисский Район, пгт.Наркевичи, ул.Театральная, д.11</t>
  </si>
  <si>
    <t>ХМ-001304</t>
  </si>
  <si>
    <t>р-н Волочисский Район, с.Сергеевка, д.1 (Центральна)</t>
  </si>
  <si>
    <t>ХМ-001303</t>
  </si>
  <si>
    <t>р-н Волочисский Район, пгт.Юхимовцы, ул.Железнодорожная, д.20</t>
  </si>
  <si>
    <t>ХМ-001302</t>
  </si>
  <si>
    <t>р-н Волочисский Район, пгт.Юхимовцы, ул.Октябрьская, д.29а</t>
  </si>
  <si>
    <t>(рем) Новіков В.О. ПП, маг. "Продукти"</t>
  </si>
  <si>
    <t>р-н Дунаевецкий Район, с.Лысец, ул.Шевченка, д.62</t>
  </si>
  <si>
    <t>Новіков Віктор Олександрович</t>
  </si>
  <si>
    <t>Основной договор 559.1 от 02.01.2009 0:00:00</t>
  </si>
  <si>
    <t>р-н Дунаевецкий Район, с.Великий Жванчик, ул.Грушевского, д.30</t>
  </si>
  <si>
    <t>ХМ-003609</t>
  </si>
  <si>
    <t>Новіцька М.М. ПП,маг."Віталіна"</t>
  </si>
  <si>
    <t>р-н Хмельницкий Район, с.Пархомовцы, ул.Центральная, д.1 (біля зупинки)</t>
  </si>
  <si>
    <t>Новіцька Майя Миколаївна</t>
  </si>
  <si>
    <t>Основной договор 2223 от 16.04.2009 0:00:00</t>
  </si>
  <si>
    <t>ХМ-006049</t>
  </si>
  <si>
    <t>(КООП) Новолабунське ССТ, гуртовня</t>
  </si>
  <si>
    <t>р-н Полонский Район, с.Новолабунь, ул.Центральная (0)</t>
  </si>
  <si>
    <t>Новолабунське ССТ</t>
  </si>
  <si>
    <t>Основной договор 3359 от 27.07.2009 0:00:00</t>
  </si>
  <si>
    <t>Новолабунське ССТ, гуртовня</t>
  </si>
  <si>
    <t>ХМ-002139</t>
  </si>
  <si>
    <t>Новоселецька Ю.І. ПП, лоток</t>
  </si>
  <si>
    <t>г.Славута (р-к, около аптеки)</t>
  </si>
  <si>
    <t>Новоселецька Юлія Іванівна</t>
  </si>
  <si>
    <t>Основной договор 4799 от 22.04.2013</t>
  </si>
  <si>
    <t>ХМ-005086</t>
  </si>
  <si>
    <t>(КООП) Новоставецьке СТ, маг. "Продукти"</t>
  </si>
  <si>
    <t>р-н Теофипольский Район, с.Кунча, ул.Данилюка, д.77 (в центрі)</t>
  </si>
  <si>
    <t>СТ "Новоставецьке"</t>
  </si>
  <si>
    <t>Основной договор 2863 от 19.01.2009 0:00:00</t>
  </si>
  <si>
    <t>Новоставецьке СТ, маг. "Продукти"</t>
  </si>
  <si>
    <t>ХМ-005085</t>
  </si>
  <si>
    <t>р-н Теофипольский Район, с.Новоставцы, ул.Центральная, д.70</t>
  </si>
  <si>
    <t>(КООП) Олімп-Б СТ, кафетерій "Кулінарія"</t>
  </si>
  <si>
    <t>р-н Новоушицкий Район, пгт.Новая Ушица, ул.Подольская, д.9</t>
  </si>
  <si>
    <t>Споживче товариство "Олімп-Б"</t>
  </si>
  <si>
    <t>Основной договор 1657.1 от 05.03.2012</t>
  </si>
  <si>
    <t>Олімп-Б СТ, кафетерій "Кулінарія"</t>
  </si>
  <si>
    <t>Новоушицьке Рай СТ, маг. "Продукти"</t>
  </si>
  <si>
    <t>ХМ-003781</t>
  </si>
  <si>
    <t>(КООП) Новоушицьке Рай СТ, маг. "Продукти"</t>
  </si>
  <si>
    <t>р-н Новоушицкий Район, с.Глыбовка, д.10 (Розвадовського)</t>
  </si>
  <si>
    <t>ХМ-004897</t>
  </si>
  <si>
    <t>Новоушицький Лісгосп ДП ППО, маг. "Лісгосп"</t>
  </si>
  <si>
    <t>р-н Новоушицкий Район, пгт.Новая Ушица, ул.Гагарина, д.72</t>
  </si>
  <si>
    <t>ППО ДП "Новоушицький Лісгосп"</t>
  </si>
  <si>
    <t>Основной договор 930.1 от 20.11.2014</t>
  </si>
  <si>
    <t>ХМ-004886</t>
  </si>
  <si>
    <t>(НКЗ) Новоушицький РВ УМВСУ в Хмельницькій обл.</t>
  </si>
  <si>
    <t>р-н Новоушицкий Район, пгт.Новая Ушица, ул.Украинская, д.1</t>
  </si>
  <si>
    <t>Новоушицький РВ УМВСУ в Хмельницькій обл.</t>
  </si>
  <si>
    <t>ХМ-006487</t>
  </si>
  <si>
    <t>Носальський О.Ф. ПП, маг. "Продукти"</t>
  </si>
  <si>
    <t>р-н Хмельницкий Район, с.Копыстин, ул.Ленина, д.73 (в центрі біля сільскої ради)</t>
  </si>
  <si>
    <t>Носальський Олександр Федорович</t>
  </si>
  <si>
    <t>Основной договор 3603 от 17.02.2010 0:00:00</t>
  </si>
  <si>
    <t>ХМ-005204</t>
  </si>
  <si>
    <t>Носач В.В. ПП, маг."Продукти"</t>
  </si>
  <si>
    <t>р-н Полонский Район, г.Полонное, ул.Спутника, д.18</t>
  </si>
  <si>
    <t>ХМ-003459</t>
  </si>
  <si>
    <t>Няньчук Н.Л. ПП, маг."Сюрприз"</t>
  </si>
  <si>
    <t>р-н Летичевский Район, пгт.Летичев, пер.Ленина, д.16</t>
  </si>
  <si>
    <t>Няньчук Наталія Леонідівна</t>
  </si>
  <si>
    <t>Основной договор 2149 от 21.05.2009 0:00:00</t>
  </si>
  <si>
    <t>ХМ-006793</t>
  </si>
  <si>
    <t>ХМ-005992</t>
  </si>
  <si>
    <t>Обезюк О.В. ПП, маг.</t>
  </si>
  <si>
    <t>г.Шепетовка, ул.Некрасова, д.43</t>
  </si>
  <si>
    <t>Обезюк Олена Валеріївна</t>
  </si>
  <si>
    <t>Основной договор 3320 от 29.06.2009 0:00:00</t>
  </si>
  <si>
    <t>ХМ-001211</t>
  </si>
  <si>
    <t>Обозюк Л.С. ПП, к-к</t>
  </si>
  <si>
    <t>г.Староконстантинов, ул.Острожского, д.4 (р-к"Престиж")</t>
  </si>
  <si>
    <t>р-н Красиловский Район, г.Красилов, ул.Строительная, д.3 (на об’їзній)</t>
  </si>
  <si>
    <t>ХМ-006128</t>
  </si>
  <si>
    <t>Обощук С.О. ПП, маг. "Продукти"</t>
  </si>
  <si>
    <t>р-н Шепетовский Район, с.Плещин, ул.Ленина, д.2</t>
  </si>
  <si>
    <t>Обощук Сергій Олександрович</t>
  </si>
  <si>
    <t>Основной договор 3411 от 10.09.2009 0:00:00</t>
  </si>
  <si>
    <t>ХМ-003439</t>
  </si>
  <si>
    <t>Обрій ФГ, маг. "Обрій"</t>
  </si>
  <si>
    <t>ФГ "Обрій"</t>
  </si>
  <si>
    <t>Основной договор 3974 от 11.12.2014</t>
  </si>
  <si>
    <t>Обрій ФГ</t>
  </si>
  <si>
    <t>(КООП) Обрій-06 СТ, маг. "Продукти"</t>
  </si>
  <si>
    <t>р-н Каменец-Подольский Район, с.Гавриловцы, ул.Горького, д.84</t>
  </si>
  <si>
    <t>СТ"Обрій-06"</t>
  </si>
  <si>
    <t>Основной договор 294.1 от 02.01.2009 0:00:00</t>
  </si>
  <si>
    <t>ХМ-002322</t>
  </si>
  <si>
    <t>Обуховська Л.М. ПП, маг."Світ бажань"</t>
  </si>
  <si>
    <t>р-н Ярмолинецкий Район, с.Михайловка, ул.Центральная, д.4</t>
  </si>
  <si>
    <t>Обуховська Лілія Миколаївна</t>
  </si>
  <si>
    <t>Основной договор 1676 от 08.05.2009 0:00:00</t>
  </si>
  <si>
    <t>ХМ-005953</t>
  </si>
  <si>
    <t>Овчар С.С. ПП, маг. "Продукти"</t>
  </si>
  <si>
    <t>р-н Теофипольский Район, с.Ледыховка, ул.Центральная, д.3а</t>
  </si>
  <si>
    <t>Овчар Світлана Сергіївна</t>
  </si>
  <si>
    <t>Основной договор 3291 от 19.06.2009 0:00:00</t>
  </si>
  <si>
    <t>Овчарук Світлана Олександрівна</t>
  </si>
  <si>
    <t>Основной договор 1178.1 от 15.05.2009 0:00:00</t>
  </si>
  <si>
    <t>р-н Каменец-Подольский Район, с.Калачковцы, д.1а (Садова)</t>
  </si>
  <si>
    <t>Огневий Сергій Валентинович</t>
  </si>
  <si>
    <t>Основной договор 354.1 от 02.01.2009 0:00:00</t>
  </si>
  <si>
    <t>ХМ-006683</t>
  </si>
  <si>
    <t>Огойко Л.В. ПП, лоток</t>
  </si>
  <si>
    <t>р-н Дунаевецкий Район, г.Дунаевцы, ул.Фрунзе, д.45/2</t>
  </si>
  <si>
    <t>Огороднік Віктор Олександрович</t>
  </si>
  <si>
    <t>Основной договор 6.1 от 02.01.2009 0:00:00</t>
  </si>
  <si>
    <t>ХМ-002656</t>
  </si>
  <si>
    <t>Огороднік В.О. ПП, маг. "Оазис - 1"</t>
  </si>
  <si>
    <t>р-н Дунаевецкий Район, г.Дунаевцы, ул.Фрунзе, д.45/1</t>
  </si>
  <si>
    <t>р-н Чемеровецкий Район, с.Демковцы, ул.Дружбы, д.118</t>
  </si>
  <si>
    <t>Огороднік Людмила Михайлівна</t>
  </si>
  <si>
    <t>Основной договор 201.1 от 02.01.2009 0:00:00</t>
  </si>
  <si>
    <t>ХМ-005625</t>
  </si>
  <si>
    <t>Огреба С.Ю. ПП, маг. "Крамниця"</t>
  </si>
  <si>
    <t>р-н Староконстантиновский Район, с.Старый Острополь, ул.Ленина, д.2</t>
  </si>
  <si>
    <t>Огреба Станіслава Юліанівна</t>
  </si>
  <si>
    <t>Основной договор 3106 от 05.03.2009 0:00:00</t>
  </si>
  <si>
    <t>ХМ-006658</t>
  </si>
  <si>
    <t>Одайник С.В. ПП, маг. "Ваш"</t>
  </si>
  <si>
    <t>г.Каменец-Подольский, ул.Князей Кориатовичей, д.11м</t>
  </si>
  <si>
    <t>ХМ-006727</t>
  </si>
  <si>
    <t>Бачеріков Д.Ю. ПП, маг. "Аліса"</t>
  </si>
  <si>
    <t>Бачеріков Дмитро Юрійович</t>
  </si>
  <si>
    <t>Основной договор 4781 от 05.04.2013</t>
  </si>
  <si>
    <t>ХМ-005224</t>
  </si>
  <si>
    <t>Окорський О.В. ПП, маг. "Гламур"</t>
  </si>
  <si>
    <t>Окорський Олександр Валерійович</t>
  </si>
  <si>
    <t>Основной договор 2928 от 29.05.2009 0:00:00</t>
  </si>
  <si>
    <t>ХМ-005588</t>
  </si>
  <si>
    <t>(КООП) Оксамит 2008 СТ</t>
  </si>
  <si>
    <t>р-н Теофипольский Район, с.Святец, ул.Кирова, д.4</t>
  </si>
  <si>
    <t>СТ "Оксамит 2008"</t>
  </si>
  <si>
    <t>Основной договор 3078 от 02.03.2009 0:00:00</t>
  </si>
  <si>
    <t>Оксамит 2008 СТ</t>
  </si>
  <si>
    <t>ХМ-001492</t>
  </si>
  <si>
    <t>Олекс ТОВ, маг. "Марта"</t>
  </si>
  <si>
    <t>Славута, вул. Дзержинського, б. 46/24,</t>
  </si>
  <si>
    <t>ТОВ "Олекс"</t>
  </si>
  <si>
    <t>Основной договор 1043 от 15.04.2015</t>
  </si>
  <si>
    <t>г.Каменец-Подольский, ул.Огиенка, д.41</t>
  </si>
  <si>
    <t>Козакова Г.О. ПП, маг."Козак"</t>
  </si>
  <si>
    <t>р-н Каменец-Подольский Район, с.Смотрич, ул.Октябская, д.34а</t>
  </si>
  <si>
    <t>Олексійчук Олександр Михайлович</t>
  </si>
  <si>
    <t>Основной договор 839 от 02.01.2009 0:00:00</t>
  </si>
  <si>
    <t>ХМ-006528</t>
  </si>
  <si>
    <t>р-н Волочисский Район, с.Корыстова, д.1 (Окружная)</t>
  </si>
  <si>
    <t>Олійник А.Л. ПП, маг. "Околиця"</t>
  </si>
  <si>
    <t>ХМ-004469</t>
  </si>
  <si>
    <t>Олійник А.Р. ПП, к-к №104 А</t>
  </si>
  <si>
    <t>Олійник Віталій Іванович</t>
  </si>
  <si>
    <t>Основной договор 1154.1 от 01.04.2009 0:00:00</t>
  </si>
  <si>
    <t>ХМ-006216</t>
  </si>
  <si>
    <t>Олійник В.П. ПП, бар "Андрій"</t>
  </si>
  <si>
    <t>р-н Ярмолинецкий Район, пгт.Ярмолинцы, ул.Хмельницкая, д.4</t>
  </si>
  <si>
    <t>ХМ-006215</t>
  </si>
  <si>
    <t>Олійник В.П. ПП, бар "Ірина"</t>
  </si>
  <si>
    <t>ХМ-006641</t>
  </si>
  <si>
    <t>Олійник Г.Д. ПП, маг. "Кошик"</t>
  </si>
  <si>
    <t>г.Славута, ул.Гвардейская, д.26</t>
  </si>
  <si>
    <t>Грубая Наталія Миколаївна</t>
  </si>
  <si>
    <t>Основной договор 4994 от 13.08.2015</t>
  </si>
  <si>
    <t>ХМ-006640</t>
  </si>
  <si>
    <t>Олійник Г.Д. ПП, маг. "Лісова хатинка"</t>
  </si>
  <si>
    <t>г.Славута, ул.Гвардейская, д.30</t>
  </si>
  <si>
    <t>Грубая Н.М. ПП, маг. "Лісова хатинка"</t>
  </si>
  <si>
    <t>ХМ-001423</t>
  </si>
  <si>
    <t>Олійник Г.І. ПП, к-к №53</t>
  </si>
  <si>
    <t>г.Хмельницкий, пер.Гвардейский (р-к"Ранковий")</t>
  </si>
  <si>
    <t>Олійник Галина Іванівна</t>
  </si>
  <si>
    <t>Основной договор 999 от 14.12.2009 0:00:00</t>
  </si>
  <si>
    <t>ХМ-001897</t>
  </si>
  <si>
    <t>Олійник Г.М. ПП, маг. "М'ясо"</t>
  </si>
  <si>
    <t>р-н Волочисский Район, г.Волочиск, ул.Смотрицкого, д.1</t>
  </si>
  <si>
    <t>Олійник Галина Миколаївна</t>
  </si>
  <si>
    <t>Основной договор 1326 от 21.05.2009 0:00:00</t>
  </si>
  <si>
    <t>Олійник О.В. ПП, маг. "Обрій"</t>
  </si>
  <si>
    <t>р-н Дунаевецкий Район, с.Томашовка, ул.Котовского, д.13</t>
  </si>
  <si>
    <t>Олійник Оксана Володимирівна</t>
  </si>
  <si>
    <t>Основной договор 1978.1 от 25.02.2015</t>
  </si>
  <si>
    <t>ХМ-006539</t>
  </si>
  <si>
    <t>Олійник О.Д. ПП, маг. "Продукти"</t>
  </si>
  <si>
    <t>р-н Деражнянский Район, пгт.Волковинцы, ул.Первомайская, д.24/1</t>
  </si>
  <si>
    <t>Олійник Ольга Дмитрівна</t>
  </si>
  <si>
    <t>Основной договор 3636 от 22.03.2010 0:00:00</t>
  </si>
  <si>
    <t>р-н Дунаевецкий Район, г.Дунаевцы, ул.Хмельницкого Богдана, д.19а</t>
  </si>
  <si>
    <t>Олійник Ольга Іванівна</t>
  </si>
  <si>
    <t>Основной договор 155.1 от 02.01.2009 0:00:00</t>
  </si>
  <si>
    <t>р-н Каменец-Подольский Район, с.Оринин, ул.Шевченка, д.100б</t>
  </si>
  <si>
    <t>Олійник Сергій Володимирович</t>
  </si>
  <si>
    <t>Основной договор 55.1 от 12.03.2012</t>
  </si>
  <si>
    <t>ХМ-003121</t>
  </si>
  <si>
    <t>(КООП) Олімп Мушкутинці СТ, маг. "Продукти"</t>
  </si>
  <si>
    <t>р-н Дунаевецкий Район, г.Мушкутинцы, ул.Юбилейная, д.5а</t>
  </si>
  <si>
    <t>Олімп Мушкутинці СТ, маг. "Продукти"</t>
  </si>
  <si>
    <t>ХМ-006435</t>
  </si>
  <si>
    <t>Оліх Т.В. ПП, к-к № 105</t>
  </si>
  <si>
    <t>г.Хмельницкий, ул.Куприна, д.54/1 (ринок "Дубово")</t>
  </si>
  <si>
    <t>Оліх Тетяна Василівна</t>
  </si>
  <si>
    <t>Основной договор 3755 от 07.07.2010 р.</t>
  </si>
  <si>
    <t>ХМ-006164</t>
  </si>
  <si>
    <t>Олішевська Є.М. ПП, маг. "Продукти"</t>
  </si>
  <si>
    <t>г.Хмельницкий, просп Мира, д.69/1а</t>
  </si>
  <si>
    <t>Олішевська Єлизавета Миколаївна</t>
  </si>
  <si>
    <t>Основной договор 3436 от 12.10.2009 0:00:00</t>
  </si>
  <si>
    <t>ХМ-006165</t>
  </si>
  <si>
    <t>Олішевська Є.М. ПП, маг. "Трейд"</t>
  </si>
  <si>
    <t>г.Хмельницкий, пер.Грушевского, д.61</t>
  </si>
  <si>
    <t>ХМ-001524</t>
  </si>
  <si>
    <t>Омельчук Ю.П. ПП, маг."Продтовари"</t>
  </si>
  <si>
    <t>г.Шепетовка, ул.Маркса Карла, д.23, оф.</t>
  </si>
  <si>
    <t>ХМ-001960</t>
  </si>
  <si>
    <t>г.Хмельницкий, ул.Проскуривского Подполья, д. (-)</t>
  </si>
  <si>
    <t>ХМ-005888</t>
  </si>
  <si>
    <t>Онищук В.І. ПП, маг. "Ужгород"</t>
  </si>
  <si>
    <t>г.Шепетовка, ул.Добровольского, д.1</t>
  </si>
  <si>
    <t>ХМ-005819</t>
  </si>
  <si>
    <t>Онищук І.В. ПП, маг. "Кондфіл"</t>
  </si>
  <si>
    <t>г.Хмельницкий, шоссе Староконстантиновское, д.13</t>
  </si>
  <si>
    <t>Ромашко Анжеліка Станіславівна</t>
  </si>
  <si>
    <t>Основной договор 5452 от 01.10.2015</t>
  </si>
  <si>
    <t>Ромашко А.С. ПП, маг. "Кондфіл"</t>
  </si>
  <si>
    <t>ХМ-005820</t>
  </si>
  <si>
    <t>Онищук І.В. ПП, маг. "Спокуса"</t>
  </si>
  <si>
    <t>р-н Дунаевецкий Район, г.Дунаевцы, д.33 (МТС)</t>
  </si>
  <si>
    <t>ХМ-005228</t>
  </si>
  <si>
    <t>Онищук О.І. ПП, к-к №521 "Фунтік"</t>
  </si>
  <si>
    <t>Онищук Ольга Іванівна</t>
  </si>
  <si>
    <t>Основной договор 2932 от 04.06.2009 0:00:00</t>
  </si>
  <si>
    <t>р-н Красиловский Район, г.Красилов, пер.Грушевского, д.189б</t>
  </si>
  <si>
    <t>ХМ-001321</t>
  </si>
  <si>
    <t>Оніщук О.С. ПП, маг. "Червона калина"</t>
  </si>
  <si>
    <t>Онищук Олена Степанівна</t>
  </si>
  <si>
    <t>Основной договор 919 от 22.04.2009 0:00:00</t>
  </si>
  <si>
    <t>ХМ-001049</t>
  </si>
  <si>
    <t>Онопрійчук М.І. ПП, гуртовня "Деметра"</t>
  </si>
  <si>
    <t>р-н Каменец-Подольский Район, с.Рогозна, д.37 (ул. Центральная)</t>
  </si>
  <si>
    <t>Онуфран Тетяна Петрівна</t>
  </si>
  <si>
    <t>Основной договор 57.1 от 12.02.2015</t>
  </si>
  <si>
    <t>Нігинське СТ ПП, маг. "Ласунка"</t>
  </si>
  <si>
    <t>р-н Каменец-Подольский Район, с.Негин, ул.Ленина, д.41</t>
  </si>
  <si>
    <t>СТ "Нігинське"</t>
  </si>
  <si>
    <t>Основной договор 1991.1 от 04.05.2015</t>
  </si>
  <si>
    <t>Нігинське СТ. ПП, маг. "Ласунка"</t>
  </si>
  <si>
    <t>ХМ-003306</t>
  </si>
  <si>
    <t>Опанасюк Н.В. ПП, лоток "№48"</t>
  </si>
  <si>
    <t>г.Славута (базарна площа)</t>
  </si>
  <si>
    <t>Опанасюк Наталія Василівна</t>
  </si>
  <si>
    <t>Основной договор 2084 от 29.09.2014</t>
  </si>
  <si>
    <t>ХМ-004984</t>
  </si>
  <si>
    <t>Оржеховський В.Б. ПП, маг. "Тріумф"</t>
  </si>
  <si>
    <t>р-н Городокский Район, г.Городок, ул.Станционная, д.3</t>
  </si>
  <si>
    <t>(КООП) Орининське СТ, маг. "Україна"</t>
  </si>
  <si>
    <t>р-н Каменец-Подольский Район, с.Оринин, ул.Шевченка, д.120</t>
  </si>
  <si>
    <t>ХМ-002285</t>
  </si>
  <si>
    <t>Орлов В.М. ПП, маг. "Продукти"</t>
  </si>
  <si>
    <t>Орлов Володимир Миколайович</t>
  </si>
  <si>
    <t>Основной договор 1632 от 26.05.2010 0:00:00</t>
  </si>
  <si>
    <t>ХМ-001839</t>
  </si>
  <si>
    <t>Орлова Г.М. ПП, маг. "Еліта"</t>
  </si>
  <si>
    <t>р-н Изяславский Район, г.Изяслав, ул.Грушевского, д.3</t>
  </si>
  <si>
    <t>Орлова Ганна Миронівна</t>
  </si>
  <si>
    <t>Основной договор 1280 от 15.04.2009 0:00:00</t>
  </si>
  <si>
    <t>ХМ-001838</t>
  </si>
  <si>
    <t>Орлова Г.М.ПП,гуртовня</t>
  </si>
  <si>
    <t>р-н Изяславский Район, г.Изяслав, пер.Шевченко, д.52 (міжрайбаза)</t>
  </si>
  <si>
    <t>ХМ-001269</t>
  </si>
  <si>
    <t>Орловський В.В. ПП, маг. "Плай"</t>
  </si>
  <si>
    <t>г.Нетишин, ул.Варшавская, д.21</t>
  </si>
  <si>
    <t>Орловський Віктор Володимирович</t>
  </si>
  <si>
    <t>Основной договор 890 от 25.05.2009 0:00:00</t>
  </si>
  <si>
    <t>ХМ-001419</t>
  </si>
  <si>
    <t>(КООП) Орхідея ГВП, гастроном №5</t>
  </si>
  <si>
    <t>р-н Теофипольский Район, пгт.Базалия, ул.Ленина, д.12</t>
  </si>
  <si>
    <t>Орхідея ГВП, гастроном №5</t>
  </si>
  <si>
    <t>ХМ-001805</t>
  </si>
  <si>
    <t>Осецький Т.В. ПП, к-к "Людмила"</t>
  </si>
  <si>
    <t>р-н Теофипольский Район, с.Волица, ул.Ленина, д.4 (біля церкви)</t>
  </si>
  <si>
    <t>Осецький Тарас Володимирович</t>
  </si>
  <si>
    <t>Основной договор 4507 от 23.05.2012</t>
  </si>
  <si>
    <t>ХМ-001803</t>
  </si>
  <si>
    <t>Осецький Т.В. ПП, маг. "Орися"</t>
  </si>
  <si>
    <t>р-н Теофипольский Район, с.Волица, ул.Макаренко, д.12б</t>
  </si>
  <si>
    <t>ХМ-001804</t>
  </si>
  <si>
    <t>Осецький Т.В. ПП, маг. "Три дороги"</t>
  </si>
  <si>
    <t>р-н Теофипольский Район, с.Поляхово, ул.Бойцуна, д.13а</t>
  </si>
  <si>
    <t>ХМ-000200</t>
  </si>
  <si>
    <t>Осика І.І. ПП, "к-к №770"</t>
  </si>
  <si>
    <t>г.Хмельницкий, ул.Циолковского, д.4</t>
  </si>
  <si>
    <t>Осика Ірина Іванівна</t>
  </si>
  <si>
    <t>Основной договор 4332 от 13.03.2012</t>
  </si>
  <si>
    <t>ХМ-004617</t>
  </si>
  <si>
    <t>(КООП) Осламівське ТВЗП, маг "Продукти-Осламово"</t>
  </si>
  <si>
    <t>р-н Виньковецкий Район, с.Осламов, ул.Ленина, д.10 (тер.клубу)</t>
  </si>
  <si>
    <t>Осламівське ТВЗП</t>
  </si>
  <si>
    <t>Основной договор 2684 от 01.03.2012</t>
  </si>
  <si>
    <t>Осламівське ТВЗП, маг "Продукти-Осламово"</t>
  </si>
  <si>
    <t>ХМ-002476</t>
  </si>
  <si>
    <t>Остапенко А.М. ПП, маг. "Гранд"</t>
  </si>
  <si>
    <t>Остапенко Анатолій Миколайович</t>
  </si>
  <si>
    <t>Основной договор 1804 от 29.05.2009 0:00:00</t>
  </si>
  <si>
    <t>ХМ-001716</t>
  </si>
  <si>
    <t>Остапенко В.М. ПП, маг. "Водограй"</t>
  </si>
  <si>
    <t>г.Шепетовка, пер.Пролетарский, д.2</t>
  </si>
  <si>
    <t>Остапенко Людмила Володимирівна</t>
  </si>
  <si>
    <t>Основной договор 5106 от 30.06.2014</t>
  </si>
  <si>
    <t>Остапенко Л.В. ПП, маг. "Водограй"</t>
  </si>
  <si>
    <t>ХМ-004537</t>
  </si>
  <si>
    <t>Остап'юк Ж.М. ПП, маг. "Весна"</t>
  </si>
  <si>
    <t>р-н Шепетовский Район, с.Серединцы, ул.Ленина, д.102б</t>
  </si>
  <si>
    <t>Остап'юк Жанна Миколаївна</t>
  </si>
  <si>
    <t>Основной договор 2641 от 25.06.2009 0:00:00</t>
  </si>
  <si>
    <t>ХМ-000824</t>
  </si>
  <si>
    <t>Островерхий Р.П. ПП, к-к №113</t>
  </si>
  <si>
    <t>Островерхий Руслан Петрович</t>
  </si>
  <si>
    <t>Основной договор 539 от 02.01.2009 0:00:00</t>
  </si>
  <si>
    <t>р-н Каменец-Подольский Район, с.Довжок, ул.Смирнова, д.26</t>
  </si>
  <si>
    <t>Островська Галина Йосипівна</t>
  </si>
  <si>
    <t>Основной договор 244.1 от 02.01.2009 0:00:00</t>
  </si>
  <si>
    <t>ХМ-006494</t>
  </si>
  <si>
    <t>(НКЗ) ОТП Банк ПАТ, регіональне відділення</t>
  </si>
  <si>
    <t>ОТП Банк ПАТ, регіональне відділення</t>
  </si>
  <si>
    <t>ХМ-004646</t>
  </si>
  <si>
    <t>Охрей ПП, лоток</t>
  </si>
  <si>
    <t>г.Хмельницкий, ул.Соборная, д.11, оф. (центр)</t>
  </si>
  <si>
    <t>р-н Городокский Район, с.Клиновое, ул.Калинина, д.18</t>
  </si>
  <si>
    <t>ХМ-001404</t>
  </si>
  <si>
    <t>Павленко Н.Я. ПП, маг. "Крамниця"</t>
  </si>
  <si>
    <t>р-н Белогорский Район, пгт.Белогорье, ул.Железнодорожная, д.12</t>
  </si>
  <si>
    <t>ХМ-001502</t>
  </si>
  <si>
    <t>Павлова В.М.ПП,маг "Дана"</t>
  </si>
  <si>
    <t>г.Нетишин, просп Независимости, д.21а</t>
  </si>
  <si>
    <t>ХМ-005896</t>
  </si>
  <si>
    <t>Поліщук О.В. ПП, маг. "Дімакс"</t>
  </si>
  <si>
    <t>г.Староконстантинов, ул.Острожского, д.73/3</t>
  </si>
  <si>
    <t>Поліщук Олена Віталіївна</t>
  </si>
  <si>
    <t>Основной договор 6013 от 27.05.2014</t>
  </si>
  <si>
    <t>ХМ-004561</t>
  </si>
  <si>
    <t>Павлова Т.О. ПП, маг. "Продукти"</t>
  </si>
  <si>
    <t>р-н Полонский Район, г.Полонное, ул.Матросова, д.30</t>
  </si>
  <si>
    <t>Павлова Тетяна Олексіївна</t>
  </si>
  <si>
    <t>Основной договор 2657 от 09.02.2009 0:00:00</t>
  </si>
  <si>
    <t>ХМ-001116</t>
  </si>
  <si>
    <t>Павловська І.М. ПП, маг."П'яточок-1"</t>
  </si>
  <si>
    <t>р-н Красиловский Район, г.Красилов, пер.Булаенко, д.9</t>
  </si>
  <si>
    <t>ХМ-001115</t>
  </si>
  <si>
    <t>Павловська І.М. ПП, маг."П'яточок-2"</t>
  </si>
  <si>
    <t>р-н Красиловский Район, г.Красилов, ул.Чапаева, д.18 (в центрі біля ПП Царук)</t>
  </si>
  <si>
    <t>Павловська Іванна Михайлівна</t>
  </si>
  <si>
    <t>Основной договор 806 от 05.01.2009 0:00:00</t>
  </si>
  <si>
    <t>ХМ-001114</t>
  </si>
  <si>
    <t>Павловська І.М. ПП, маг."П'яточок-3"</t>
  </si>
  <si>
    <t>р-н Красиловский Район, г.Красилов, пер.Шевченко, д.1а (біля відділу міліції)</t>
  </si>
  <si>
    <t>р-н Городокский Район, с.Великая Яромирка, ул.Ленина, д.10</t>
  </si>
  <si>
    <t>р-н Городокский Район, с.Великая Яромирка, д.19 (Центр)</t>
  </si>
  <si>
    <t>Павловський Ростислав Мар`янович</t>
  </si>
  <si>
    <t>Основной договор 855.1 от 02.01.2009 0:00:00</t>
  </si>
  <si>
    <t>ХМ-004602</t>
  </si>
  <si>
    <t>Павлюк А.М. ПП, к-к</t>
  </si>
  <si>
    <t>Павлюк Алла Миколаївна</t>
  </si>
  <si>
    <t>Основной договор 852.1 от 02.01.2009 0:00:00</t>
  </si>
  <si>
    <t>ХМ-004785</t>
  </si>
  <si>
    <t>Павлюк Л.А. ПП, маг. "Сатурн"</t>
  </si>
  <si>
    <t>г.Славута, ул.Победы, д.150</t>
  </si>
  <si>
    <t>Павлюк Лариса Анатоліївна</t>
  </si>
  <si>
    <t>Основной договор 2763 от 25.08.2009 0:00:00</t>
  </si>
  <si>
    <t>ХМ-005840</t>
  </si>
  <si>
    <t>Павлюковський В.Й. ПП, маг. "Обрій"</t>
  </si>
  <si>
    <t>р-н Городокский Район, г.Городок, ул.Мира, д.2</t>
  </si>
  <si>
    <t>Павлюковський Віктор Йосипович</t>
  </si>
  <si>
    <t>Основной договор 3209 от 23.04.2009 0:00:00</t>
  </si>
  <si>
    <t>ХМ-001464</t>
  </si>
  <si>
    <t>Павонський П.В. ПП, маг. "Крамниця"</t>
  </si>
  <si>
    <t>р-н Чемеровецкий Район, с.Ямпольчик, ул.50-летия Октября, д.71</t>
  </si>
  <si>
    <t>ХМ-001079</t>
  </si>
  <si>
    <t>Пазинюк Л.П. ПП, маг. "У Петровича"</t>
  </si>
  <si>
    <t>г.Хмельницкий, ул.Волочиская, д.187</t>
  </si>
  <si>
    <t>р-н Чемеровецкий Район, с.Андреевка, д.76а</t>
  </si>
  <si>
    <t>Пазинюк Людмила Станіславівна</t>
  </si>
  <si>
    <t>Основной договор 707.1 от 03.05.2007 0:00:00</t>
  </si>
  <si>
    <t>ХМ-006201</t>
  </si>
  <si>
    <t>г.Шепетовка, просп Мира, д.20 (біля мед. училища)</t>
  </si>
  <si>
    <t>ХМ-006200</t>
  </si>
  <si>
    <t>г.Славута, ул.Коминтерна, д.45 (в центрі біля озера , з правої сторони)</t>
  </si>
  <si>
    <t>ХМ-006202</t>
  </si>
  <si>
    <t>ПАККО Холдинг ТзОВ, маг. "ПАККО"</t>
  </si>
  <si>
    <t>г.Нетишин, д.4 (ринкова площа)</t>
  </si>
  <si>
    <t>ХМ-003798</t>
  </si>
  <si>
    <t>ПАККО-Холдинг ТзОВ, маг. "Вопак"</t>
  </si>
  <si>
    <t>г.Хмельницкий, ул.Курчатова, д.1в</t>
  </si>
  <si>
    <t>ХМ-004032</t>
  </si>
  <si>
    <t>ПАККО-Холдинг ТзОВ, супермаркет</t>
  </si>
  <si>
    <t>ХМ-004031</t>
  </si>
  <si>
    <t>р-н Дунаевецкий Район, г.Дунаевцы, ул.Шевченко, д.59/11</t>
  </si>
  <si>
    <t>Паламарчук Ольга Василівна</t>
  </si>
  <si>
    <t>Основной договор 1099.1 от 04.01.2009 0:00:00</t>
  </si>
  <si>
    <t>р-н Дунаевецкий Район, г.Дунаевцы, ул.3-го Интернационала, д.23</t>
  </si>
  <si>
    <t>ХМ-000859</t>
  </si>
  <si>
    <t>Палилюлька Р.П. ПП, маг. "Прометей"</t>
  </si>
  <si>
    <t>г.Каменец-Подольский, пер.Шевченко, д.11</t>
  </si>
  <si>
    <t>Палилюлька Руслан Петрович</t>
  </si>
  <si>
    <t>Основной договор 603 от 02.01.2009 0:00:00</t>
  </si>
  <si>
    <t>ХМ-002255</t>
  </si>
  <si>
    <t>Палій О.М. ПП, маг. "Світанок"</t>
  </si>
  <si>
    <t>г.Славута, д.14 (ул. Маяковского)</t>
  </si>
  <si>
    <t>ХМ-010278</t>
  </si>
  <si>
    <t>Басок В.В. ПП, маг. "Алкогольні напої"</t>
  </si>
  <si>
    <t>р-н Волочисский Район, г.Волочиск, ул.Независимости, д.32а (територія ринку)</t>
  </si>
  <si>
    <t>Басок Валерій Васильович</t>
  </si>
  <si>
    <t>Основной договор 5123 от 23.07.2014</t>
  </si>
  <si>
    <t>ХМ-001393</t>
  </si>
  <si>
    <t>Палюх Олег Віталійович</t>
  </si>
  <si>
    <t>Основной договор 970 от 23.07.2014</t>
  </si>
  <si>
    <t>Палюх О.В.ПП, маг. "Аліна"</t>
  </si>
  <si>
    <t>Палюх О.В.ПП, "Кіоск"</t>
  </si>
  <si>
    <t>ХМ-005792</t>
  </si>
  <si>
    <t>Палюх С.В. ПП, к-к №57</t>
  </si>
  <si>
    <t>Палюх Світлана Валентинівна</t>
  </si>
  <si>
    <t>Основной договор 3178 от 10.01.2013</t>
  </si>
  <si>
    <t>ХМ-003503</t>
  </si>
  <si>
    <t>Панасюк О.О. ПП, бар "Аван"</t>
  </si>
  <si>
    <t>р-н Чемеровецкий Район, пгт.Чемеровцы, ул.Коммунальная, д.1</t>
  </si>
  <si>
    <t>Панасюк Ольга Олександрівна</t>
  </si>
  <si>
    <t>Основной договор 472.1 от 02.01.2009 0:00:00</t>
  </si>
  <si>
    <t>р-н Чемеровецкий Район, с.Жердя, ул.Ленина, д.29а</t>
  </si>
  <si>
    <t>ХМ-003301</t>
  </si>
  <si>
    <t>Панасюк С.В. ПП, к-к "№99"</t>
  </si>
  <si>
    <t>Шепетівка, вул. Привокзальна площа,</t>
  </si>
  <si>
    <t>ХМ-001861</t>
  </si>
  <si>
    <t>Панасюк С.В. ПП, маг. "Світанок"</t>
  </si>
  <si>
    <t>г.Шепетовка, ул.1-я Привокзальная, д.27</t>
  </si>
  <si>
    <t>Панасюк Світлана Володимирівна</t>
  </si>
  <si>
    <t>Основной договор 1299 от 08.05.2009 0:00:00</t>
  </si>
  <si>
    <t>ХМ-001445</t>
  </si>
  <si>
    <t>Панасюк Т.О. ПП, маг."Віраж"</t>
  </si>
  <si>
    <t>р-н Хмельницкий Район, с.Пироговцы, ул.Центральная, д.4 (біля траси)</t>
  </si>
  <si>
    <t>Панасюк Тетяна Олександрівна</t>
  </si>
  <si>
    <t>Основной договор 4032 от 05.04.2012</t>
  </si>
  <si>
    <t>р-н Новоушицкий Район, с.Заборозновцы, ул.Центральная, д.22</t>
  </si>
  <si>
    <t>Пантела Віталій Григорович</t>
  </si>
  <si>
    <t>Основной договор 371.1 от 02.01.2009 0:00:00</t>
  </si>
  <si>
    <t>р-н Новоушицкий Район, с.Замехов, ул.Ленина, д.20</t>
  </si>
  <si>
    <t>ХМ-006488</t>
  </si>
  <si>
    <t>Панчук А.Ф. ПП, маг.</t>
  </si>
  <si>
    <t>р-н Шепетовский Район, с.Великая Шкаровка, ул.Школьная, д.1</t>
  </si>
  <si>
    <t>Панчук Анатолій Феофанович</t>
  </si>
  <si>
    <t>Основной договор 3604 от 17.02.2010 0:00:00</t>
  </si>
  <si>
    <t>ХМ-006411</t>
  </si>
  <si>
    <t>Панчук А.Ф. ПП, маг. "Продукти"</t>
  </si>
  <si>
    <t>г.Каменец-Подольский, ул.Князей Кориатовичей, д.6</t>
  </si>
  <si>
    <t>Панчук Лілія Григорівна</t>
  </si>
  <si>
    <t>Основной договор 24.1 от 02.01.2009 0:00:00</t>
  </si>
  <si>
    <t>ХМ-002877</t>
  </si>
  <si>
    <t>Панчук Л.Г. ПП, маг. "Теремок"</t>
  </si>
  <si>
    <t>г.Каменец-Подольский, ул.30-летия Победы, д.12а</t>
  </si>
  <si>
    <t>ХМ-006269</t>
  </si>
  <si>
    <t>Панчук О.М. ПП, маг. "Ольга"</t>
  </si>
  <si>
    <t>р-н Старосинявский Район, пгт.Старая Синява, ул.Грушевского, д.37 (в хаті)</t>
  </si>
  <si>
    <t>Панчук Олена Максимівна</t>
  </si>
  <si>
    <t>Основной договор 3507 от 25.11.2009 0:00:00</t>
  </si>
  <si>
    <t>ХМ-005317</t>
  </si>
  <si>
    <t>Папуга Л.В. ПП, маг. "Оленка"</t>
  </si>
  <si>
    <t>р-н Старосинявский Район, с.Мисюровка, ул.Пионерская, д.23 (біля церкви)</t>
  </si>
  <si>
    <t>Папуга Любов Віталіївна</t>
  </si>
  <si>
    <t>Основной договор 2968 от 10.03.2015</t>
  </si>
  <si>
    <t>ХМ-001597</t>
  </si>
  <si>
    <t>(НКЗ) Парадний Л.Н. ПП, ВАТ завод "Пресналадки"</t>
  </si>
  <si>
    <t>г.Хмельницкий, ул.Северная, д.95</t>
  </si>
  <si>
    <t>Парадний Леонід Наумович</t>
  </si>
  <si>
    <t>Основной договор 1130 от 15.11.2013</t>
  </si>
  <si>
    <t>Парадний Л.Н. ПП, ВАТ завод "Пресналадки"</t>
  </si>
  <si>
    <t>ХМ-005609</t>
  </si>
  <si>
    <t>Паразінський В.А. ПП, склад</t>
  </si>
  <si>
    <t>ХМ-002399</t>
  </si>
  <si>
    <t>Парай В.Ф. ПП, к-к "Кока-кола"</t>
  </si>
  <si>
    <t>г.Нетишин, пер.Мира, д.2</t>
  </si>
  <si>
    <t>Парай Валерій Федорович</t>
  </si>
  <si>
    <t>Основной договор 1734 от 25.05.2009 0:00:00</t>
  </si>
  <si>
    <t>ХМ-000989</t>
  </si>
  <si>
    <t>Параскевич В.В. ПП, к-к №1</t>
  </si>
  <si>
    <t>г.Хмельницкий, просп Мира (зуп.Медтехніка)</t>
  </si>
  <si>
    <t>ХМ-000987</t>
  </si>
  <si>
    <t>Параскевич В.В. ПП, к-к №321</t>
  </si>
  <si>
    <t>г.Хмельницкий, ул.Франко Ивана (перекресток с ул. Шевченка)</t>
  </si>
  <si>
    <t>ХМ-000992</t>
  </si>
  <si>
    <t>Параскевич В.В. ПП, к-к №810</t>
  </si>
  <si>
    <t>г.Хмельницкий, просп Мира (ДОСААФ)</t>
  </si>
  <si>
    <t>ХМ-000991</t>
  </si>
  <si>
    <t>Параскевич В.В. ПП, к-к №811</t>
  </si>
  <si>
    <t>ХМ-000982</t>
  </si>
  <si>
    <t>Параскевич В.В. ПП, к-к №910</t>
  </si>
  <si>
    <t>г.Хмельницкий, пер.Свободы, д.16</t>
  </si>
  <si>
    <t>ХМ-000993</t>
  </si>
  <si>
    <t>Параскевич В.В. ПП, к-к №913</t>
  </si>
  <si>
    <t>г.Хмельницкий, ул.Мирного Панаса, д.32</t>
  </si>
  <si>
    <t>ХМ-000990</t>
  </si>
  <si>
    <t>Параскевич В.В. ПП, к-к №97</t>
  </si>
  <si>
    <t>г.Хмельницкий, просп Мира, д.91</t>
  </si>
  <si>
    <t>ХМ-000988</t>
  </si>
  <si>
    <t>Параскевич В.В. ПП, к-к №98 (329)</t>
  </si>
  <si>
    <t>г.Хмельницкий, ул.Рыбалко (ост Эллектроника)</t>
  </si>
  <si>
    <t>ХМ-004336</t>
  </si>
  <si>
    <t>Паращина Л.В. ПП, маг. "Продукти"</t>
  </si>
  <si>
    <t>р-н Хмельницкий Район, пгт.Марьяновка, д.2а (Рідкодубське шосе)</t>
  </si>
  <si>
    <t>Паращина Любов Василівна</t>
  </si>
  <si>
    <t>Основной договор 2529 от 30.01.2009 0:00:00</t>
  </si>
  <si>
    <t>р-н Чемеровецкий Район, с.Гуков, ул.Центральная, д.7</t>
  </si>
  <si>
    <t>Парніцька Інна Олександрівна</t>
  </si>
  <si>
    <t>Основной договор 572.1 от 08.02.2010 0:00:00</t>
  </si>
  <si>
    <t>ХМ-010295</t>
  </si>
  <si>
    <t>Пасічник В.І. ПП, місце</t>
  </si>
  <si>
    <t>Аронець Валентина Іванівна</t>
  </si>
  <si>
    <t>Основной договор 1902.1 от 07.08.2014</t>
  </si>
  <si>
    <t>Аронець В.І. ПП, к-к</t>
  </si>
  <si>
    <t>ХМ-004666</t>
  </si>
  <si>
    <t>Пасічник Валентина Іллівна</t>
  </si>
  <si>
    <t>Основной договор 867.1 от 02.01.2009 0:00:00</t>
  </si>
  <si>
    <t>ХМ-001854</t>
  </si>
  <si>
    <t>Пасічник Л.Д. ПП, маг. "Купава"</t>
  </si>
  <si>
    <t>г.Хмельницкий, ул.Мирного Панаса, д.28</t>
  </si>
  <si>
    <t>Пасічник Людмила Дмитрівна</t>
  </si>
  <si>
    <t>Основной договор 1291 от 28.04.2009 0:00:00</t>
  </si>
  <si>
    <t>ХМ-005823</t>
  </si>
  <si>
    <t>Пасічник Н.М. ПП, маг. "Копійочка"</t>
  </si>
  <si>
    <t>р-н Красиловский Район, г.Красилов, пер.Грушевского, д.84/а (ринок)</t>
  </si>
  <si>
    <t>Пасічник Наталія Миколаївна</t>
  </si>
  <si>
    <t>Основной договор 3193 от 22.04.2009 0:00:00</t>
  </si>
  <si>
    <t>ХМ-002172</t>
  </si>
  <si>
    <t>Пасічник О.А. ПП, маг. "Тайм"</t>
  </si>
  <si>
    <t>р-н Славутский Район, с.Берездов, ул.Островского Николая, д.50а</t>
  </si>
  <si>
    <t>Пасічник Олександр Анастасійович</t>
  </si>
  <si>
    <t>Основной договор 4783 от 11.04.2013</t>
  </si>
  <si>
    <t>ХМ-004024</t>
  </si>
  <si>
    <t>Пастух Л.Л. ПП, маг. "Хвилинка"</t>
  </si>
  <si>
    <t>р-н Каменец-Подольский Район, с.Жванец, ул.60-летия Октября, д.60б</t>
  </si>
  <si>
    <t>Пастух Лідія Леонтіївна</t>
  </si>
  <si>
    <t>Основной договор 664.1 от 02.01.2009 0:00:00</t>
  </si>
  <si>
    <t>р-н Каменец-Подольский Район, с.Китайгород, ул.Ленина, д.13</t>
  </si>
  <si>
    <t>ХМ-002175</t>
  </si>
  <si>
    <t>Паршина Л.О. ПП, маг. "Вишенька"</t>
  </si>
  <si>
    <t>р-н Славутский Район, с.Миньковцы, ул.Ленина, д.93а</t>
  </si>
  <si>
    <t>Паховчишина Л.Д. ПП, маг. "Вишенька"</t>
  </si>
  <si>
    <t>Паршина Людмила Олександрівна</t>
  </si>
  <si>
    <t>Основной договор 5322 от 29.01.2015</t>
  </si>
  <si>
    <t>ХМ-002174</t>
  </si>
  <si>
    <t>Паховчишина Л.Д. ПП, маг. "Сонечко"</t>
  </si>
  <si>
    <t>р-н Славутский Район, с.Романины (центр)</t>
  </si>
  <si>
    <t>Паховчишина Любов Дмитрівна</t>
  </si>
  <si>
    <t>Основной договор 1539 от 06.05.2009 0:00:00</t>
  </si>
  <si>
    <t>ХМ-005206</t>
  </si>
  <si>
    <t>Пахольчук О.В. ПП, маг."Особливий"</t>
  </si>
  <si>
    <t>г.Хмельницкий, пер.Франко Ивана, д.49</t>
  </si>
  <si>
    <t>Пахольчук Оксана Віталіївна</t>
  </si>
  <si>
    <t>Основной договор 4114 от 21.07.2011</t>
  </si>
  <si>
    <t>ХМ-006553</t>
  </si>
  <si>
    <t>Паюк В.В. ПП, маг. "Продукти"</t>
  </si>
  <si>
    <t>р-н Изяславский Район, с.Кунив, пер.Вишвевый (0)</t>
  </si>
  <si>
    <t>Паюк Володимир Володимирович</t>
  </si>
  <si>
    <t>Основной договор 3642 от 26.03.2010 0:00:00</t>
  </si>
  <si>
    <t>ХМ-006455</t>
  </si>
  <si>
    <t>Паюк Н.І. ПП, маг. "Пайонк"</t>
  </si>
  <si>
    <t>р-н Хмельницкий Район, с.Мацьковцы, ул.Садовая, д.21 (маг. на дому)</t>
  </si>
  <si>
    <t>Паюк Ніна Іюстимівна</t>
  </si>
  <si>
    <t>Основной договор 3581 от 01.02.2010 0:00:00</t>
  </si>
  <si>
    <t>ХМ-001770</t>
  </si>
  <si>
    <t>Пелех В.Й. ПП, маг. "Нептун 3"</t>
  </si>
  <si>
    <t>р-н Виньковецкий Район, с.Осламов, ул.Ленина, д.7</t>
  </si>
  <si>
    <t>ХМ-001771</t>
  </si>
  <si>
    <t>Пелех В.Й. ПП, маг. "Нептун №2"</t>
  </si>
  <si>
    <t>р-н Виньковецкий Район, с.Зиньков, ул.Ленина, д.4</t>
  </si>
  <si>
    <t>ХМ-001773</t>
  </si>
  <si>
    <t>Пелех В.Й. ПП, маг. "Нептун"</t>
  </si>
  <si>
    <t>р-н Виньковецкий Район, пгт.Виньковцы, ул.Котляревского, д.31</t>
  </si>
  <si>
    <t>ХМ-001772</t>
  </si>
  <si>
    <t>Пелех В.Й.ПП,"Гуртовня"</t>
  </si>
  <si>
    <t>р-н Виньковецкий Район, пгт.Виньковцы, ул.Заславская, д.77</t>
  </si>
  <si>
    <t>ХМ-000050</t>
  </si>
  <si>
    <t>Пенчак ПП, маг."Оболонь"</t>
  </si>
  <si>
    <t>р-н Красиловский Район, г.Красилов, ул.Грушевского, д.145</t>
  </si>
  <si>
    <t>ХМ-005358</t>
  </si>
  <si>
    <t>(НКЗ) Перв.профорг.Шеп. дистанції колії</t>
  </si>
  <si>
    <t>г.Шепетовка, ул.Привокзальная, д.20</t>
  </si>
  <si>
    <t>Перв.профорг.Шеп. дистанції колії</t>
  </si>
  <si>
    <t>ХМ-006309</t>
  </si>
  <si>
    <t>Первин.проф.орг.Шепетівської дистанції сигналізації і звязку</t>
  </si>
  <si>
    <t>г.Шепетовка, ул.Хвильового, д.5</t>
  </si>
  <si>
    <t>ХМ-004873</t>
  </si>
  <si>
    <t>(НКЗ) Первина Проф.орг.ДПІ</t>
  </si>
  <si>
    <t>Первина Проф.орг.ДПІ</t>
  </si>
  <si>
    <t>ХМ-005357</t>
  </si>
  <si>
    <t>(НКЗ) Первинна профспілкова організація ВД</t>
  </si>
  <si>
    <t>Основной договор 5194 от 17.11.2014</t>
  </si>
  <si>
    <t>Первинна профспілкова організація ВЧД6 Станція Шепетівка</t>
  </si>
  <si>
    <t>ХМ-001156</t>
  </si>
  <si>
    <t>Перепелиця Г.П. ПП, маг. "Продукти №11"</t>
  </si>
  <si>
    <t>р-н Шепетовский Район, с.Судилков, ул.Ленина, д.53</t>
  </si>
  <si>
    <t>Перепелиця Галина Павлівна</t>
  </si>
  <si>
    <t>Основной договор 828 от 26.01.2015</t>
  </si>
  <si>
    <t>ХМ-006118</t>
  </si>
  <si>
    <t>Савчук Л.Д. ПП, маг. "Затишок"</t>
  </si>
  <si>
    <t>р-н Белогорский Район, с.Жемелинцы, ул.Заречная, д.78</t>
  </si>
  <si>
    <t>Савчук Людмила Дмитрівна</t>
  </si>
  <si>
    <t>Основной договор 3401 от 18.04.2013</t>
  </si>
  <si>
    <t>Перепелиця Л.Д. ПП, маг. "Радомишель"</t>
  </si>
  <si>
    <t>ХМ-002158</t>
  </si>
  <si>
    <t>Перепелиця М.Є. ПП, "Вагончик"</t>
  </si>
  <si>
    <t>Поліщук М.І. ПП, "Вагончик"</t>
  </si>
  <si>
    <t>ХМ-002159</t>
  </si>
  <si>
    <t>Перепелиця М.Є. ПП, маг. "Світанок"</t>
  </si>
  <si>
    <t>р-н Белогорский Район, пгт.Ямполь, ул.Чернавина, д.33а</t>
  </si>
  <si>
    <t>Поліщук М.І. ПП, маг. "Світанок"</t>
  </si>
  <si>
    <t>ХМ-003596</t>
  </si>
  <si>
    <t>(НКЗ) Перлина Поділля ТОВ НВА</t>
  </si>
  <si>
    <t>ТОВ НВА "Перлина Поділля"</t>
  </si>
  <si>
    <t>Основной договор 2016 от 14.04.2009 0:00:00</t>
  </si>
  <si>
    <t>Перлина Поділля ТОВ НВА</t>
  </si>
  <si>
    <t>г.Каменец-Подольский, ул.Князей Кориатовичей, д.21</t>
  </si>
  <si>
    <t>р-н Каменец-Подольский Район, с.Лисогорка, ул.Сагайдачного, д.1</t>
  </si>
  <si>
    <t>ХМ-005586</t>
  </si>
  <si>
    <t>Першотравневе 2008 СТ</t>
  </si>
  <si>
    <t>р-н Теофипольский Район, пгт.Базалия, ул.Ленина, д.13 (ліве крило будинку)</t>
  </si>
  <si>
    <t>СТ "Першотравневе 2008"</t>
  </si>
  <si>
    <t>Основной договор 3076 от 19.01.2009 0:00:00</t>
  </si>
  <si>
    <t>р-н Новоушицкий Район, с.Слободка, д.8 (шевченка)</t>
  </si>
  <si>
    <t>Петрик Світлана Леонідівна</t>
  </si>
  <si>
    <t>Основной договор 467.1 от 02.01.2009 0:00:00</t>
  </si>
  <si>
    <t>ХМ-006357</t>
  </si>
  <si>
    <t>Петринюк А.В. ПП, АЗС "ВІП"</t>
  </si>
  <si>
    <t>р-н Теофипольский Район, пгт.Теофиполь, ул.Шевченко, д.70 (на виїзді на с.Святець)</t>
  </si>
  <si>
    <t>ХМ-005532</t>
  </si>
  <si>
    <t>Петринюк О.В. ПП, "АЗС ВІП"</t>
  </si>
  <si>
    <t>р-н Теофипольский Район, пгт.Теофиполь, ул.Октябрьская, д.70</t>
  </si>
  <si>
    <t>Петринюк А.В. ПП, "АЗС ВІП"</t>
  </si>
  <si>
    <t>р-н Теофипольский Район, пгт.Теофиполь, ул.Заводская, д.3 (біля лікарні)</t>
  </si>
  <si>
    <t>г.Каменец-Подольский, ул.Князей Кориатовичей, д.11 (автовокзал)</t>
  </si>
  <si>
    <t>ХМ-000360</t>
  </si>
  <si>
    <t>Петрова Л.Б. ПП, маг. "У Макса"</t>
  </si>
  <si>
    <t>р-н Дунаевецкий Район, г.Дунаевцы, ул.Горького, д.1Б</t>
  </si>
  <si>
    <t>Петрова Любов Борисівна</t>
  </si>
  <si>
    <t>Основной договор 247 от 02.01.2009 0:00:00</t>
  </si>
  <si>
    <t>ХМ-006449</t>
  </si>
  <si>
    <t>Петровська І.С. ПП, буфет</t>
  </si>
  <si>
    <t>Петровська Інна Станіславівна</t>
  </si>
  <si>
    <t>Основной договор 3575 от 28.01.2010 0:00:00</t>
  </si>
  <si>
    <t>ХМ-005903</t>
  </si>
  <si>
    <t>Стельмах М.Л. ПП, маг. "Соломон"</t>
  </si>
  <si>
    <t>р-н Славутский Район, с.Аннополь, ул.Буденного, д.9</t>
  </si>
  <si>
    <t>ХМ-005772</t>
  </si>
  <si>
    <t>Петрук ПП, маг. "Фея"</t>
  </si>
  <si>
    <t>г.Хмельницкий, шоссе Львовское (остановка Завод КАТИОН)</t>
  </si>
  <si>
    <t>ХМ-004976</t>
  </si>
  <si>
    <t>Чичановський О.П. ПП, бар "СНГ"</t>
  </si>
  <si>
    <t>р-н Новоушицкий Район, с.Струга, ул.Ленина, д.66</t>
  </si>
  <si>
    <t>Чичановський Олександр Петрович</t>
  </si>
  <si>
    <t>Основной договор 1667.1 от 21.03.2012</t>
  </si>
  <si>
    <t>ХМ-005152</t>
  </si>
  <si>
    <t>Пецак К.С. ПП, маг."Жайвір"</t>
  </si>
  <si>
    <t>г.Нетишин, ул.Варшавская, д.7/64</t>
  </si>
  <si>
    <t>Пецак Клавдія Сергіївна</t>
  </si>
  <si>
    <t>Основной договор 2894 от 12.08.2009 0:00:00</t>
  </si>
  <si>
    <t>ХМ-006324</t>
  </si>
  <si>
    <t>Пилипчук О.А. ПП, маг. "Вагончик"</t>
  </si>
  <si>
    <t>р-н Шепетовский Район, пгт.Грицев, пер.Терешковой, д.14</t>
  </si>
  <si>
    <t>Пилипчук Олена Анатоліївна</t>
  </si>
  <si>
    <t>Основной договор 3535 от 09.12.2009 0:00:00</t>
  </si>
  <si>
    <t>ХМ-003390</t>
  </si>
  <si>
    <t>(КООП) Пилявське ТРП</t>
  </si>
  <si>
    <t>р-н Старосинявский Район, с.Пилява, д.25</t>
  </si>
  <si>
    <t>Пилявське ТРП Старосинявського РСТ</t>
  </si>
  <si>
    <t>Основной договор 2124 от 13.05.2009 0:00:00</t>
  </si>
  <si>
    <t>Пилявське ТРП</t>
  </si>
  <si>
    <t>ХМ-003388</t>
  </si>
  <si>
    <t>(КООП) Пилявське ТРП, маг."Продукти"</t>
  </si>
  <si>
    <t>р-н Старосинявский Район, с.Бабино, д.1 (в центрі села)</t>
  </si>
  <si>
    <t>Пилявське ТРП, маг."Продукти"</t>
  </si>
  <si>
    <t>ХМ-005842</t>
  </si>
  <si>
    <t>Пирог Л.М. ПП, к-к №1060</t>
  </si>
  <si>
    <t>г.Хмельницкий, ул.Курчатова, д.4 (зупинка "Олімпійська")</t>
  </si>
  <si>
    <t>Пирог Лілія Миколаївна</t>
  </si>
  <si>
    <t>Основной договор 3210 от 21.05.2009 0:00:00</t>
  </si>
  <si>
    <t>р-н Каменец-Подольский Район, с.Залесье Первое, ул.Строительная, д.8а</t>
  </si>
  <si>
    <t>Пирогівська Світлана Мар`янівна</t>
  </si>
  <si>
    <t>Основной договор 746.1 от 12.03.2012</t>
  </si>
  <si>
    <t>ХМ-001713</t>
  </si>
  <si>
    <t>Пирожок О.Т. ПП, маг. "Транзіт"</t>
  </si>
  <si>
    <t>г.Шепетовка, ул.Тургенева, д.9а</t>
  </si>
  <si>
    <t>Пирожок Оксана Тимофіївна</t>
  </si>
  <si>
    <t>Основной договор 1187 от 21.05.2009 0:00:00</t>
  </si>
  <si>
    <t>ХМ-002458</t>
  </si>
  <si>
    <t>Питлик В.В. ПП, маг. "Огоньок"</t>
  </si>
  <si>
    <t>р-н Красиловский Район, с.Кульчинки, д.41 (ул. Октябрская)</t>
  </si>
  <si>
    <t>Питлик Віктор Васильович</t>
  </si>
  <si>
    <t>Основной договор 1787 от 01.06.2009 0:00:00</t>
  </si>
  <si>
    <t>ХМ-005945</t>
  </si>
  <si>
    <t>Питлик Н.Ю. ПП, маг. "Продукти"</t>
  </si>
  <si>
    <t>р-н Красиловский Район, с.Кульчинки, д.55а (ул. Октябрская)</t>
  </si>
  <si>
    <t>Питлик Ніна Юхимівна</t>
  </si>
  <si>
    <t>Основной договор 3288 от 18.06.2009 0:00:00</t>
  </si>
  <si>
    <t>ХМ-005734</t>
  </si>
  <si>
    <t>Горбова А.А.. ПП, маг. "Світанок"</t>
  </si>
  <si>
    <t>Півхлопко С.М. ПП, маг. "Світанок"</t>
  </si>
  <si>
    <t>Горбова Анна Андріївна</t>
  </si>
  <si>
    <t>Основной договор 4711 от 21.01.2013</t>
  </si>
  <si>
    <t>ХМ-001684</t>
  </si>
  <si>
    <t>Матвійчук О.В. ПП, маг. "Свіжий хліб"</t>
  </si>
  <si>
    <t>г.Славута, ул.Чкалова, д.14</t>
  </si>
  <si>
    <t>Пігарева В.І. ПП, маг. "Свіжий хліб"</t>
  </si>
  <si>
    <t>Матвійчук Ольга Володимирівна</t>
  </si>
  <si>
    <t>Основной договор 5120 от 17.07.2014</t>
  </si>
  <si>
    <t>ХМ-005856</t>
  </si>
  <si>
    <t>Підберезна О.В. ПП, лоток №1</t>
  </si>
  <si>
    <t>Підберезна Ольга Володимирівна</t>
  </si>
  <si>
    <t>Основной договор 3221 от 22.06.2010 0:00:00</t>
  </si>
  <si>
    <t>ХМ-005855</t>
  </si>
  <si>
    <t>Підберезна О.В. ПП, лоток №2</t>
  </si>
  <si>
    <t>р-н Новоушицкий Район, пгт.Каскада, ул.8-го Марта, д.1</t>
  </si>
  <si>
    <t>Підгаєцька Лідія Василівна</t>
  </si>
  <si>
    <t>Основной договор 1334.1 от 26.04.2010 0:00:00</t>
  </si>
  <si>
    <t>ХМ-005094</t>
  </si>
  <si>
    <t>Підгородецька Н.І. ПП, маг. "Продукти"</t>
  </si>
  <si>
    <t>г.Хмельницкий, ул.Чорновола Вячеслава (р-н ветлікарні)</t>
  </si>
  <si>
    <t>Підгородецька Надія Іванівна</t>
  </si>
  <si>
    <t>Основной договор 2867 от 14.04.2009 0:00:00</t>
  </si>
  <si>
    <t>ХМ-001231</t>
  </si>
  <si>
    <t>Піддубняк В.А. ПП, маг. "Люкс"</t>
  </si>
  <si>
    <t>г.Нетишин, просп Независимости, д.15 (з торца дома)</t>
  </si>
  <si>
    <t>Піддубняк Анатолій Ананійович</t>
  </si>
  <si>
    <t>Основной договор 5350 от 30.03.2015</t>
  </si>
  <si>
    <t>Піддубняк А.А. ПП, маг. "Люкс"</t>
  </si>
  <si>
    <t>ХМ-005319</t>
  </si>
  <si>
    <t>р-н Деражнянский Район, с.Новосилка (подольская)</t>
  </si>
  <si>
    <t>ХМ-006195</t>
  </si>
  <si>
    <t>Підлісна Т.С. ПП, к-к 123</t>
  </si>
  <si>
    <t>г.Хмельницкий, ул.Геологов, д.7 (бартер)</t>
  </si>
  <si>
    <t>р-н Чемеровецкий Район, с.Юрковцы, ул.Ленина, д.45</t>
  </si>
  <si>
    <t>Підлісний Василь Іванович</t>
  </si>
  <si>
    <t>Основной договор 1359.1 от 31.05.2010 0:00:00</t>
  </si>
  <si>
    <t>р-н Дунаевецкий Район, пгт.Дунаевцы, ул.Чорновола, д.5</t>
  </si>
  <si>
    <t>Пілат Людмила Григорівна</t>
  </si>
  <si>
    <t>Основной договор 210.1 от 02.01.2009 0:00:00</t>
  </si>
  <si>
    <t>г.Хмельницкий, ул.Майборского, д.4</t>
  </si>
  <si>
    <t>ХМ-005234</t>
  </si>
  <si>
    <t>Пірошенко В.С. ПП, "Кіоск №99"</t>
  </si>
  <si>
    <t>г.Хмельницкий, шоссе Львовское (на стоянці Ізіда рынок)</t>
  </si>
  <si>
    <t>Пірошенко Віталій Степанович</t>
  </si>
  <si>
    <t>Основной договор 2933 от 15.01.2009 0:00:00</t>
  </si>
  <si>
    <t>ХМ-004197</t>
  </si>
  <si>
    <t>Пісоцький Б.В. ПП,  "Вагончик"</t>
  </si>
  <si>
    <t>р-н Теофипольский Район, с.Олейники, ул.Центральная (на розвилці)</t>
  </si>
  <si>
    <t>Пісоцький Борис Вікторович</t>
  </si>
  <si>
    <t>Основной договор 2474 от 30.10.2009 0:00:00</t>
  </si>
  <si>
    <t>ХМ-004196</t>
  </si>
  <si>
    <t>Пісоцький Б.В. ПП, маг. "Продукти"</t>
  </si>
  <si>
    <t>р-н Теофипольский Район, пгт.Теофиполь, пер.Макаренко, д.33а</t>
  </si>
  <si>
    <t>ХМ-004198</t>
  </si>
  <si>
    <t>р-н Теофипольский Район, с.Колки, ул.Московская, д.24</t>
  </si>
  <si>
    <t>р-н Новоушицкий Район, пгт.Новая Ушица, ул.Гагарина, д.105/14</t>
  </si>
  <si>
    <t>Піхур Тетяна Сергіївна</t>
  </si>
  <si>
    <t>Основной договор 812 от 17.02.2015</t>
  </si>
  <si>
    <t>Піхур Т.С. ПП , маг. "Оболонь"</t>
  </si>
  <si>
    <t>Піхурець Петро Васильович</t>
  </si>
  <si>
    <t>Основной договор 1319.1 от 02.04.2010 0:00:00</t>
  </si>
  <si>
    <t>г.Каменец-Подольский, ул.Жукова, д.9а</t>
  </si>
  <si>
    <t>Пічкур Олександр Володимирович</t>
  </si>
  <si>
    <t>Основной договор 346.1 от 01.01.2009 0:00:00</t>
  </si>
  <si>
    <t>ХМ-005384</t>
  </si>
  <si>
    <t>(НКЗ) ПК вчителів СПТУ-14</t>
  </si>
  <si>
    <t>ПК вчителів СПТУ-14</t>
  </si>
  <si>
    <t>ХМ-006573</t>
  </si>
  <si>
    <t>Плакса О.П. ПП, маг. "Марічка"</t>
  </si>
  <si>
    <t>р-н Шепетовский Район, с.Городище, д.1а (Швеченка)</t>
  </si>
  <si>
    <t>Плакса Олеся Петрівна</t>
  </si>
  <si>
    <t>Основной договор 5050 от 17.02.2014</t>
  </si>
  <si>
    <t>ХМ-005865</t>
  </si>
  <si>
    <t>Плантовська І.Є. ПП, маг. "Ромашка"</t>
  </si>
  <si>
    <t>Плантовська Ірина Євгенівна</t>
  </si>
  <si>
    <t>Основной договор 3225 от 25.05.2009 0:00:00</t>
  </si>
  <si>
    <t>ХМ-006256</t>
  </si>
  <si>
    <t>Плейзор Л.С. ПП, маг. "Спокуса"</t>
  </si>
  <si>
    <t>р-н Хмельницкий Район, с.Шаровечка, д.145 (центр)</t>
  </si>
  <si>
    <t>Плейзор Людмила Станіславівна</t>
  </si>
  <si>
    <t>Основной договор 3499 от 23.11.2009 0:00:00</t>
  </si>
  <si>
    <t>ХМ-005918</t>
  </si>
  <si>
    <t>Плотнікова О.Й. ПП, маг. "Каштан"</t>
  </si>
  <si>
    <t>р-н Ярмолинецкий Район, с.Михайловка (біля зупинки)</t>
  </si>
  <si>
    <t>Плотнікова Оксана Йосипівна</t>
  </si>
  <si>
    <t>Основной договор 3266 от 21.05.2009 0:00:00</t>
  </si>
  <si>
    <t>(КООП) Плужнянське КП Ізяславського РСТ, кафе "Берізка"</t>
  </si>
  <si>
    <t>р-н Изяславский Район, с.Плужное, ул.Островского Николая, д.1</t>
  </si>
  <si>
    <t>Плужнянське КП Ізяславського РСТ</t>
  </si>
  <si>
    <t>Основной договор 1435 от 30.09.2014</t>
  </si>
  <si>
    <t>Плужнянське КП Ізяславського РСТ, кафе "Берізка"</t>
  </si>
  <si>
    <t>ХМ-002029</t>
  </si>
  <si>
    <t>(КООП) Плужне КП, кафе-бар "Останній шанс"</t>
  </si>
  <si>
    <t>р-н Изяславский Район, с.Плужное, ул.Островского Николая, д.1а</t>
  </si>
  <si>
    <t>Плужнянське КП Ізяславського РСТ, кафе-бар "Останній шанс"</t>
  </si>
  <si>
    <t>ХМ-002030</t>
  </si>
  <si>
    <t>(КООП) Плужне КП, маг. "Гастроном" Хотень</t>
  </si>
  <si>
    <t>р-н Изяславский Район, с.Шекерынци, ул.Советская, д.10</t>
  </si>
  <si>
    <t>Плужнянське КП Ізяславського РСТ, маг. "Гастроном" Хотень</t>
  </si>
  <si>
    <t>Плужне КП, маг. "Гастроном" Хотень</t>
  </si>
  <si>
    <t>ХМ-002026</t>
  </si>
  <si>
    <t>(КООП) Плужне КП, маг. "Мрія"</t>
  </si>
  <si>
    <t>р-н Изяславский Район, с.Мякоты (0)</t>
  </si>
  <si>
    <t>Плужнянське КП Ізяславського РСТ, маг. "Мрія"</t>
  </si>
  <si>
    <t>ХМ-002027</t>
  </si>
  <si>
    <t>(КООП) Плужне КП, маг. "Продукти" (Коломійчук Н.І.)</t>
  </si>
  <si>
    <t>Ізясловскій р-н с.Коміни-Білотин вул.Островського 1</t>
  </si>
  <si>
    <t>Плужне КП, маг. "Продукти" (Коломійчук Н.І.)</t>
  </si>
  <si>
    <t>ХМ-002033</t>
  </si>
  <si>
    <t>(КООП) Плужне КП, маг. "Продукти-Мокрець"</t>
  </si>
  <si>
    <t>с.Мокрець Ізяслівській р-н вул.Радянська 30</t>
  </si>
  <si>
    <t>Плужнянське КП Ізяславського РСТ, маг. "Продукти-Мокрець"</t>
  </si>
  <si>
    <t>ХМ-002024</t>
  </si>
  <si>
    <t>(КООП) Плужне КП, РТП (районне траспортне підприємство)</t>
  </si>
  <si>
    <t>Плужнянське КП Ізяславського РСТ, РТП (районне траспортне підприємство)</t>
  </si>
  <si>
    <t>Плужне КП, РТП (районне траспортне підприємство)</t>
  </si>
  <si>
    <t>ХМ-005423</t>
  </si>
  <si>
    <t>(НКЗ) ПМП"Сковод"</t>
  </si>
  <si>
    <t>г.Хмельницкий, ул.Чорновола Вячеслава, д.159/1</t>
  </si>
  <si>
    <t>ПМП "Сковод"</t>
  </si>
  <si>
    <t>Основной договор  от 20.11.2014</t>
  </si>
  <si>
    <t>Сковод ПМП</t>
  </si>
  <si>
    <t>ХМ-006323</t>
  </si>
  <si>
    <t>Поведа Т.В. ПП, маг. "Продукти"</t>
  </si>
  <si>
    <t>р-н Шепетовский Район, с.Вишневое, ул.Островского Николая, д.116</t>
  </si>
  <si>
    <t>Поведа Тетяна Вікторівна</t>
  </si>
  <si>
    <t>Основной договор 3534 от 09.12.2009 0:00:00</t>
  </si>
  <si>
    <t>ХМ-000193</t>
  </si>
  <si>
    <t>Поведюк В.С. ПП, маг. "Колосок"</t>
  </si>
  <si>
    <t>г.Славута, ул.Острожская, д.63</t>
  </si>
  <si>
    <t>Столяр Любов Василівна</t>
  </si>
  <si>
    <t>Основной договор 5353 от 06.04.2015</t>
  </si>
  <si>
    <t>Столяр Л.В. ПП, маг. "Колосок"</t>
  </si>
  <si>
    <t>р-н Чемеровецкий Район, с.Заречанка, пер.Ленина, д.31/3</t>
  </si>
  <si>
    <t>Поверга Людмила Вікторівна</t>
  </si>
  <si>
    <t>Основной договор 1298.1 от 02.02.2010 0:00:00</t>
  </si>
  <si>
    <t>ХМ-001974</t>
  </si>
  <si>
    <t>Поворозник Г.П. ПП, маг. "Продукти"</t>
  </si>
  <si>
    <t>р-н Теофипольский Район, с.Святец, ул.Ленина (в центрі)</t>
  </si>
  <si>
    <t>Поворозник Ганна Петрівна</t>
  </si>
  <si>
    <t>Основной договор 1392 от 06.10.2009 0:00:00</t>
  </si>
  <si>
    <t>р-н Дунаевецкий Район, г.Дунаевцы, ул.Шевченко, д.116</t>
  </si>
  <si>
    <t>Погинайко Вероніка Анатоліївна</t>
  </si>
  <si>
    <t>Основной договор 224.1 от 02.01.2009 0:00:00</t>
  </si>
  <si>
    <t>р-н Каменец-Подольский Район, с.Приворотье, д.1 (озерна)</t>
  </si>
  <si>
    <t>ДП"ПАТ"Поділ.цемент"санат."Лісова пісня"</t>
  </si>
  <si>
    <t>Основной договор 824.1 от 03.01.2011</t>
  </si>
  <si>
    <t>ХМ-003361</t>
  </si>
  <si>
    <t>Поділля  СГК маг. в будинку культури</t>
  </si>
  <si>
    <t>р-н Чемеровецкий Район, с.Заречанка, ул.Центральная (-)</t>
  </si>
  <si>
    <t>ХМ-002311</t>
  </si>
  <si>
    <t>Поділля Агропромсервіс ТОВ, маг."Продукти"</t>
  </si>
  <si>
    <t>р-н Хмельницкий Район, с.Богдановцы, ул.Первомайская, д.1 (біля заводу Хлібокомбінат)</t>
  </si>
  <si>
    <t>ТОВ "Поділля Агропромсервіс"</t>
  </si>
  <si>
    <t>Основной договор 4453 от 20.04.2012</t>
  </si>
  <si>
    <t>ХМ-005441</t>
  </si>
  <si>
    <t>(НКЗ) Поділля СТОВ</t>
  </si>
  <si>
    <t>р-н Шепетовский Район, с.Ленковцы (0)</t>
  </si>
  <si>
    <t>ТОВ "Поділля плюс"</t>
  </si>
  <si>
    <t>Основной договор 4280 от 20.01.2012</t>
  </si>
  <si>
    <t>Поділля СТОВ</t>
  </si>
  <si>
    <t>ХМ-005153</t>
  </si>
  <si>
    <t>Поділля-Холдинг ЛТД СТ</t>
  </si>
  <si>
    <t>р-н Изяславский Район, г.Изяслав, пер.Шевченко, д.28</t>
  </si>
  <si>
    <t>Кам'янець-Подільський Район, Гуменці,</t>
  </si>
  <si>
    <t>ХМ-004989</t>
  </si>
  <si>
    <t>Подільський Експрес ПП, "Буфет"</t>
  </si>
  <si>
    <t>ПП "Подільський Експрес"</t>
  </si>
  <si>
    <t>Основной договор 2823 от 26.01.2012</t>
  </si>
  <si>
    <t>ХМ-004990</t>
  </si>
  <si>
    <t>Подільський Експрес ПП, "Кафе"</t>
  </si>
  <si>
    <t>ХМ-004988</t>
  </si>
  <si>
    <t>Подільський Експрес ПП, маг. "Насолода"</t>
  </si>
  <si>
    <t>ХМ-004987</t>
  </si>
  <si>
    <t>Подільський Експрес ПП, маг. "Тютюн Горілка"</t>
  </si>
  <si>
    <t>ХМ-006093</t>
  </si>
  <si>
    <t>Андрухова Л.М. ПП, маг. "Транзит"</t>
  </si>
  <si>
    <t>Андрухова Лариса Михайлівна</t>
  </si>
  <si>
    <t>Основной договор 5400 от 01.07.2015</t>
  </si>
  <si>
    <t>Подлюк О.В. ПП, маг. "Транзит"</t>
  </si>
  <si>
    <t>ХМ-005611</t>
  </si>
  <si>
    <t>(НКЗ) Подоляни КТВП</t>
  </si>
  <si>
    <t>Подоляни КТВП</t>
  </si>
  <si>
    <t>ХМ-001449</t>
  </si>
  <si>
    <t>Подуфалий П.В. ПП, маг. "Рута"</t>
  </si>
  <si>
    <t>г.Староконстантинов, ул.Прокопюка, д.33</t>
  </si>
  <si>
    <t>Подуфалий Петро Васильович</t>
  </si>
  <si>
    <t>Основной договор 1017 от 16.01.2009 0:00:00</t>
  </si>
  <si>
    <t>р-н Дунаевецкий Район, с.Сосновка, ул.Мира, д.36</t>
  </si>
  <si>
    <t>Покровська С.М. ПП, маг. "Продукти"</t>
  </si>
  <si>
    <t>ХМ-002490</t>
  </si>
  <si>
    <t>р-н Шепетовский Район, с.Судилков, ул.Железнодорожная, д.2</t>
  </si>
  <si>
    <t>Покровська Світлана Миколаївна</t>
  </si>
  <si>
    <t>Основной договор 1814 от 17.07.2009 0:00:00</t>
  </si>
  <si>
    <t>р-н Новоушицкий Район, с.Бучая, ул.Ленина, д.43</t>
  </si>
  <si>
    <t>Поліховська Людмила Іванівна</t>
  </si>
  <si>
    <t>Основной договор 376.1 от 20.05.2009 0:00:00</t>
  </si>
  <si>
    <t>р-н Новоушицкий Район, с.Барсуки, ул.Ленина, д.15</t>
  </si>
  <si>
    <t>р-н Дунаевецкий Район, г.Дунаевцы, пер.Независимости, д.1</t>
  </si>
  <si>
    <t>Поліщук Анжела Петрівна</t>
  </si>
  <si>
    <t>Основной договор 156.1 от 02.01.2009 0:00:00</t>
  </si>
  <si>
    <t>ХМ-003706</t>
  </si>
  <si>
    <t>Поліщук А.Я. ПП, маг. "Росинка"</t>
  </si>
  <si>
    <t>р-н Шепетовский Район, с.Поляна, д.10а (Школьная)</t>
  </si>
  <si>
    <t>ХМ-003705</t>
  </si>
  <si>
    <t>Поліщук А.Я. ПП, маг. "Шанс"</t>
  </si>
  <si>
    <t>р-н Волочисский Район, с.Поляны, ул.Ленина (0)</t>
  </si>
  <si>
    <t>ХМ-002469</t>
  </si>
  <si>
    <t>Поліщук В.А. ПП, маг. "Гастрономчик"</t>
  </si>
  <si>
    <t>р-н Славутский Район, с.Селичев, ул.Октябрьская, д.21</t>
  </si>
  <si>
    <t>Поліщук Віктор Анатолійович</t>
  </si>
  <si>
    <t>Основной договор 4476 от 26.04.2012</t>
  </si>
  <si>
    <t>Поліщук В.А. ПП, "ларьок"</t>
  </si>
  <si>
    <t>ХМ-002144</t>
  </si>
  <si>
    <t>Поліщук В.Г. ПП, маг. "Калина"</t>
  </si>
  <si>
    <t>р-н Славутский Район, с.Мухарев, ул.Школьная, д.6</t>
  </si>
  <si>
    <t>Поліщук Віталій Григорович</t>
  </si>
  <si>
    <t>Основной договор 1517 от 10.02.2009 0:00:00</t>
  </si>
  <si>
    <t>ХМ-002143</t>
  </si>
  <si>
    <t>Поліщук В.Г.ПП, маг."Мрія"</t>
  </si>
  <si>
    <t>р-н Славутский Район, с.Мухарев, ул.Школьная, д.22</t>
  </si>
  <si>
    <t>ХМ-002069</t>
  </si>
  <si>
    <t>Поліщук В.І. ПП, маг. "Продукти"</t>
  </si>
  <si>
    <t>р-н Славутский Район, с.Хвощовка, ул.Ленина, д.3</t>
  </si>
  <si>
    <t>Поліщук Віра Іванівна</t>
  </si>
  <si>
    <t>Основной договор 4019 от 06.04.2011</t>
  </si>
  <si>
    <t>ХМ-006447</t>
  </si>
  <si>
    <t>Поліщук В.І. ПП, маг. №17</t>
  </si>
  <si>
    <t>г.Хмельницкий, ул.Казацкая, д.54</t>
  </si>
  <si>
    <t>Поліщук Валентина Іванівна</t>
  </si>
  <si>
    <t>Основной договор 3573 от 26.01.2010 0:00:00</t>
  </si>
  <si>
    <t>ХМ-004905</t>
  </si>
  <si>
    <t>Поліщук В.С. ПП, місце 15-16</t>
  </si>
  <si>
    <t>г.Хмельницкий, ул.Соборная, д.11 (Жовтий павільйон к-к №15-16)</t>
  </si>
  <si>
    <t>Поліщук Віктор Степанович</t>
  </si>
  <si>
    <t>Основной договор 2799 от 20.01.2009 0:00:00</t>
  </si>
  <si>
    <t>ХМ-001391</t>
  </si>
  <si>
    <t>Поліщук Н.П.ПП "кіоск"</t>
  </si>
  <si>
    <t>р-н Волочисский Район, г.Волочиск (р-к Центральний)</t>
  </si>
  <si>
    <t>ХМ-002462</t>
  </si>
  <si>
    <t>Поліщук С.М. ПП, маг. "Хортиця"</t>
  </si>
  <si>
    <t>р-н Шепетовский Район, с.Судилков, ул.Энгельса, д.1А</t>
  </si>
  <si>
    <t>ХМ-005921</t>
  </si>
  <si>
    <t>г.Шепетовка, ул.Пяскорского, д.4</t>
  </si>
  <si>
    <t>р-н Дунаевецкий Район, г.Дунаевцы, ул.Шевченко, д.110</t>
  </si>
  <si>
    <t>ХМ-002253</t>
  </si>
  <si>
    <t>Павлова Г.А. ПП, маг."Продукти №11"</t>
  </si>
  <si>
    <t>Павлова Галина Андріївна</t>
  </si>
  <si>
    <t>Основной договор 4407 от 06.03.2012</t>
  </si>
  <si>
    <t>Полон. хлібзавод №11, маг."Продукти №11"</t>
  </si>
  <si>
    <t>Полуботкіна Оксана Валентинівна</t>
  </si>
  <si>
    <t>Основной договор 1220.1 от 30.07.2009 0:00:00</t>
  </si>
  <si>
    <t>ХМ-005618</t>
  </si>
  <si>
    <t>Польова В.М. ПП, маг. "Продукти"</t>
  </si>
  <si>
    <t>р-н Белогорский Район, с.Корница (ул. Загора)</t>
  </si>
  <si>
    <t>Польова Валентина Миколаївна</t>
  </si>
  <si>
    <t>Основной договор 3100 от 09.02.2009 0:00:00</t>
  </si>
  <si>
    <t>ХМ-000247</t>
  </si>
  <si>
    <t>Ящук Т.Р. ПП, маг. "Смак"</t>
  </si>
  <si>
    <t>р-н Волочисский Район, г.Волочиск, ул.Независимости, д.47а</t>
  </si>
  <si>
    <t>Ящук Тамара Романівна</t>
  </si>
  <si>
    <t>Основной договор 4847 от 02.07.2013</t>
  </si>
  <si>
    <t>Польова Т.М. ПП, "Фортуна"</t>
  </si>
  <si>
    <t>р-н Чемеровецкий Район, с.Бережанка, ул.Молодежная, д.6</t>
  </si>
  <si>
    <t>Польовий Дмитро Васильович</t>
  </si>
  <si>
    <t>Основной договор 110.1 от 23.05.2009 0:00:00</t>
  </si>
  <si>
    <t>Польовий Степан Степанович</t>
  </si>
  <si>
    <t>Основной договор 233 от 30.01.2012</t>
  </si>
  <si>
    <t>ХМ-002947</t>
  </si>
  <si>
    <t>Полюляк М.С. ПП, к-к №155</t>
  </si>
  <si>
    <t>г.Каменец-Подольский, просп Грушевского, д.25 (цетральний ринок)</t>
  </si>
  <si>
    <t>р-н Чемеровецкий Район, с.Гусятин, ул.Центральная, д.44а</t>
  </si>
  <si>
    <t>Пономар Михайло Сергійович</t>
  </si>
  <si>
    <t>Основной договор 983.1 от 12.05.2009 0:00:00</t>
  </si>
  <si>
    <t>ХМ-004950</t>
  </si>
  <si>
    <t>(НКЗ)  ПОП Россія</t>
  </si>
  <si>
    <t>р-н Виньковецкий Район, с.Великий Александров, ул.Затонского, д.1</t>
  </si>
  <si>
    <t>ПОП "Росія"</t>
  </si>
  <si>
    <t>Основной договор 5213 от 24.11.2014</t>
  </si>
  <si>
    <t>ПОП Росія</t>
  </si>
  <si>
    <t>Поплавська Тетяна  Анатоліївна</t>
  </si>
  <si>
    <t>Основной договор 142.1 от 12.03.2015</t>
  </si>
  <si>
    <t>ХМ-002449</t>
  </si>
  <si>
    <t>Попльовко О.С. ПП, к-к "Цукерочка"</t>
  </si>
  <si>
    <t>Попльовко Олексій Сергійович</t>
  </si>
  <si>
    <t>Основной договор 1774 от 16.02.2009 0:00:00</t>
  </si>
  <si>
    <t>ХМ-001590</t>
  </si>
  <si>
    <t>Поривай С.Ю. ПП, "Зелений ринок"</t>
  </si>
  <si>
    <t>г.Нетишин, просп Независимости, д.22 (ринок біля ТЦ)</t>
  </si>
  <si>
    <t>ХМ-006335</t>
  </si>
  <si>
    <t>Пісарик С.К. ПП, маг. "Шайба"</t>
  </si>
  <si>
    <t>г.Шепетовка, просп Мира, д.33а</t>
  </si>
  <si>
    <t>Пісарик Світлана Кіндратівна</t>
  </si>
  <si>
    <t>Основной договор 4313 от 28.02.2012</t>
  </si>
  <si>
    <t>ХМ-001858</t>
  </si>
  <si>
    <t>Поручник О.В. ПП, маг."Валентина"</t>
  </si>
  <si>
    <t>р-н Красиловский Район, г.Красилов, пер.Грушевского, д.82а (базарна площа, кіосковий ряд)</t>
  </si>
  <si>
    <t>Поручник Олексій Володимирович</t>
  </si>
  <si>
    <t>Основной договор 1296 от 23.12.2009 0:00:00</t>
  </si>
  <si>
    <t>р-н Новоушицкий Район, с.Куча, ул.Ленина, д.51</t>
  </si>
  <si>
    <t>Посишен Віталій Володимирович</t>
  </si>
  <si>
    <t>Основной договор 1193.1 от 01.05.2009 0:00:00</t>
  </si>
  <si>
    <t>ХМ-005741</t>
  </si>
  <si>
    <t>Потеряйко С.О. ПП, к-к №20</t>
  </si>
  <si>
    <t>г.Хмельницкий, ул.Хотовицкого (р-к НКП "Ранковий")</t>
  </si>
  <si>
    <t>Потеряйко Світлана Олександрівна</t>
  </si>
  <si>
    <t>Основной договор 3144 от 07.05.2009 0:00:00</t>
  </si>
  <si>
    <t>ХМ-005766</t>
  </si>
  <si>
    <t>Потопа Л.А. ПП, маг. "Поліся"</t>
  </si>
  <si>
    <t>Потопа Любов Андріївна</t>
  </si>
  <si>
    <t>Основной договор 3157 от 07.05.2009 0:00:00</t>
  </si>
  <si>
    <t>ХМ-003007</t>
  </si>
  <si>
    <t>Похвата Г.В. ПП, маг. "Продукти"</t>
  </si>
  <si>
    <t>р-н Хмельницкий Район, с.Олешин, ул.Центральная, д.27/1 (біля клубу)</t>
  </si>
  <si>
    <t>Похвата Галина Василівна</t>
  </si>
  <si>
    <t>Основной договор 1964 от 16.04.2009 0:00:00</t>
  </si>
  <si>
    <t>(КООП) Почапинці ПСК, маг. "Продукти"</t>
  </si>
  <si>
    <t>р-н Чемеровецкий Район, с.Почапинцы, ул.Центральная, д.104 (Грушевського)</t>
  </si>
  <si>
    <t>ПСК"Почапинці"</t>
  </si>
  <si>
    <t>Основной договор 1052.1 от 01.05.2009 0:00:00</t>
  </si>
  <si>
    <t>ХМ-010512</t>
  </si>
  <si>
    <t>ППО "Ізяславського лісгоспу"</t>
  </si>
  <si>
    <t>р-н Изяславский Район, г.Изяслав, ул.Михельская, д.32</t>
  </si>
  <si>
    <t>ППО Ізяславського держлісгоспу</t>
  </si>
  <si>
    <t>Основной договор 5270 от 10.12.2014</t>
  </si>
  <si>
    <t>ХМ-009992</t>
  </si>
  <si>
    <t>ДП "Ізяславське лісове господарство"</t>
  </si>
  <si>
    <t>Основной договор 4998 от 17.12.2013</t>
  </si>
  <si>
    <t>Ізяславське лісове господарство ДП маг. "Лісовичок"</t>
  </si>
  <si>
    <t>ХМ-005464</t>
  </si>
  <si>
    <t>ХМ-006284</t>
  </si>
  <si>
    <t>(НКЗ) ППО ДП "Довжоцький спиртзавод" ВСПАПКУ</t>
  </si>
  <si>
    <t>р-н Каменец-Подольский Район, с.Довжок, ул.Унявко, д.1</t>
  </si>
  <si>
    <t>ППО ДП "Довжоцький спиртзавод" ВСПАПКУ</t>
  </si>
  <si>
    <t>Основной договор 1260.1 от 26.11.2012</t>
  </si>
  <si>
    <t>ХМ-005455</t>
  </si>
  <si>
    <t>ППО Кам`янець-Подільської ОДПІ</t>
  </si>
  <si>
    <t>г.Каменец-Подольский, ул.Огиенка, д.74</t>
  </si>
  <si>
    <t>Основной договор 1953.1 от 08.12.2014</t>
  </si>
  <si>
    <t>ХМ-006288</t>
  </si>
  <si>
    <t>(НКЗ) ППО міської лікарні м. Кам'янця-Подільського</t>
  </si>
  <si>
    <t>ППО міської лікарні м. Кам.-Под.</t>
  </si>
  <si>
    <t>Основной договор 1262.1 от 06.11.2014</t>
  </si>
  <si>
    <t>ППО міської лікарні м. Кам'янця-Подільського</t>
  </si>
  <si>
    <t>ХМ-001607</t>
  </si>
  <si>
    <t>(НКЗ) ППО обласного шкірвендиспансера</t>
  </si>
  <si>
    <t>г.Хмельницкий, ул.Франко Ивана, д.13</t>
  </si>
  <si>
    <t>ППО обласного шкірвендиспансера</t>
  </si>
  <si>
    <t>ХМ-006380</t>
  </si>
  <si>
    <t>(НКЗ) ППО прац. управл. пенс. фонду Укр</t>
  </si>
  <si>
    <t>ППО прац. управл. пенс. фонду Укр</t>
  </si>
  <si>
    <t>ХМ-005371</t>
  </si>
  <si>
    <t>(НКЗ) ППО ПССУ Дунаєвецького терит. центру</t>
  </si>
  <si>
    <t>р-н Дунаевецкий Район, г.Дунаевцы, ул.Базарная, д.8</t>
  </si>
  <si>
    <t>ППО ПССУ Дунаєвецького територ. центру</t>
  </si>
  <si>
    <t>Основной договор 1923.1 от 07.11.2014</t>
  </si>
  <si>
    <t>ППО ПССУ Дунаєвецького терит. центру</t>
  </si>
  <si>
    <t>ХМ-006350</t>
  </si>
  <si>
    <t>(НКЗ) ППО управління праці К.-Под. РДА</t>
  </si>
  <si>
    <t>ППО управління праці К.-Под. РДА</t>
  </si>
  <si>
    <t>ХМ-005363</t>
  </si>
  <si>
    <t>(НКЗ) ПОПС ГУДКСУ в  Хмельницькій області</t>
  </si>
  <si>
    <t>ПОПС ГУДКСУ в  Хмельнельницькій області</t>
  </si>
  <si>
    <t>Основной договор 5204 от 20.11.2014</t>
  </si>
  <si>
    <t>ПОПС ГУДКСУ в  Хмельницькій області</t>
  </si>
  <si>
    <t>ХМ-001003</t>
  </si>
  <si>
    <t>Преподобний В.І. м.Нетішин , вул. Варшавська б. 3 а</t>
  </si>
  <si>
    <t>г.Нетишин, ул.Варшавская, д.3а (на виїзді згородка поворот на право. Біля озера)</t>
  </si>
  <si>
    <t>ХМ-001323</t>
  </si>
  <si>
    <t>Престиж АТП ТзОВ, маг. "Престиж"</t>
  </si>
  <si>
    <t>р-н Волочисский Район, г.Волочиск, ул.Копачевская, д.1/1</t>
  </si>
  <si>
    <t>ТзОВ АТП "Престиж"</t>
  </si>
  <si>
    <t>Основной договор 921 от 09.03.2010 0:00:00</t>
  </si>
  <si>
    <t>р-н Городокский Район, с.Скипче, ул.Центральная, д.12</t>
  </si>
  <si>
    <t>р-н Городокский Район, с.Сирватинцы, д.1 (Чкалова)</t>
  </si>
  <si>
    <t>ХМ-004256</t>
  </si>
  <si>
    <t>(КООП) Придністровське-05 СТ, маг. "Продукти-1"</t>
  </si>
  <si>
    <t>р-н Каменец-Подольский Район, с.Грынчук (0)</t>
  </si>
  <si>
    <t>Придністровське-05 СТ, маг. "Продукти-1"</t>
  </si>
  <si>
    <t>р-н Дунаевецкий Район, с.Рудка, ул.Ленина, д.1а</t>
  </si>
  <si>
    <t>Придорожна Майя Дмитрівна</t>
  </si>
  <si>
    <t>Основной договор 1246.1 от 14.05.2012</t>
  </si>
  <si>
    <t>ХМ-004033</t>
  </si>
  <si>
    <t>Приймак Л.М. ПП, к-к №70</t>
  </si>
  <si>
    <t>ХМ-002170</t>
  </si>
  <si>
    <t>Прилуцька І.С. ПП, гуртовня</t>
  </si>
  <si>
    <t>г.Славута, ул.Первомайская, д.6</t>
  </si>
  <si>
    <t>ХМ-001056</t>
  </si>
  <si>
    <t>Прилуцька Н.В. ПП, маг."Надія"</t>
  </si>
  <si>
    <t>Прилуцька Ніна Володимирівна</t>
  </si>
  <si>
    <t>Основной договор 756 от 21.04.2009 0:00:00</t>
  </si>
  <si>
    <t>ХМ-004753</t>
  </si>
  <si>
    <t>Прилуцькій В.С. ПП, Гурт</t>
  </si>
  <si>
    <t>ХМ-006596</t>
  </si>
  <si>
    <t>Принцеса Соня ПП, маг. "Принцеса Соня"</t>
  </si>
  <si>
    <t>г.Хмельницкий, ул.Бугская, д.51/1 (Авто вокзал №3)</t>
  </si>
  <si>
    <t>ХМ-001081</t>
  </si>
  <si>
    <t>Приступа Г.С. ПП, маг."Люкс"</t>
  </si>
  <si>
    <t>р-н Деражнянский Район, г.Деражня, пер.Мира, д.38/2</t>
  </si>
  <si>
    <t>Приступа Галина Степанівна</t>
  </si>
  <si>
    <t>Основной договор 775 от 20.05.2009 0:00:00</t>
  </si>
  <si>
    <t>ХМ-001529</t>
  </si>
  <si>
    <t>Присяжний І.С. ПП, універсам "Ютіс"</t>
  </si>
  <si>
    <t>р-н Волочисский Район, г.Волочиск, ул.Независимости, д.102а</t>
  </si>
  <si>
    <t>Присяжний Ігор Станіславович</t>
  </si>
  <si>
    <t>Основной договор 4175 от 13.09.2011</t>
  </si>
  <si>
    <t>г.Хмельницкий, ул.Куприна, д.54/1б (рынок Дубово)</t>
  </si>
  <si>
    <t>Притула Людмила Петрівна</t>
  </si>
  <si>
    <t>Основной договор 2927 от 05.02.2009 0:00:00</t>
  </si>
  <si>
    <t>р-н Дунаевецкий Район, г.Дунаевцы, д.2 (Красинских)</t>
  </si>
  <si>
    <t>Притуляк Яніна Леонідівна</t>
  </si>
  <si>
    <t>Основной договор 1277.1 от 09.06.2010 0:00:00</t>
  </si>
  <si>
    <t>ХМ-000116</t>
  </si>
  <si>
    <t>Провесінь ТОВ, маг. "Продукти"</t>
  </si>
  <si>
    <t>г.Хмельницкий, ул.Пяскерского, д.8/1</t>
  </si>
  <si>
    <t>ХМ-006149</t>
  </si>
  <si>
    <t>Продун О.М. ПП, к-к</t>
  </si>
  <si>
    <t>Продун Олександр Миколайович</t>
  </si>
  <si>
    <t>Основной договор 3423 от 08.10.2009 0:00:00</t>
  </si>
  <si>
    <t>ХМ-005581</t>
  </si>
  <si>
    <t>Прокопишина М.Г. ПП, маг. "Случ"</t>
  </si>
  <si>
    <t>Прокопишина Мирослава Григорівна</t>
  </si>
  <si>
    <t>Основной договор 3074 от 12.02.2009 0:00:00</t>
  </si>
  <si>
    <t>ХМ-004616</t>
  </si>
  <si>
    <t>Прокопова О.М. ПП, гуртовня</t>
  </si>
  <si>
    <t>г.Каменец-Подольский, ул.Крипьякевича, д.3</t>
  </si>
  <si>
    <t>Прокопчук Наталя Миколаївна</t>
  </si>
  <si>
    <t>Основной договор 1335.1 от 28.04.2010 0:00:00</t>
  </si>
  <si>
    <t>ХМ-004872</t>
  </si>
  <si>
    <t>Прокопчук О.О. ПП, маг. "Буринецький"</t>
  </si>
  <si>
    <t>Прокопчук Олександра Олександрівна</t>
  </si>
  <si>
    <t>Основной договор 2791 от 12.11.2013</t>
  </si>
  <si>
    <t>ХМ-001407</t>
  </si>
  <si>
    <t>Прокопчук Т.П. ПП, маг. "Продукти"</t>
  </si>
  <si>
    <t>р-н Ярмолинецкий Район, пгт.Ярмолинцы (Круг Ярмолинці)</t>
  </si>
  <si>
    <t>ХМ-006707</t>
  </si>
  <si>
    <t>Просвітлюк І.П. ПП, маг.</t>
  </si>
  <si>
    <t>р-н Виньковецкий Район, с.Ломачинцы, ул.Гагарина, д.1</t>
  </si>
  <si>
    <t>ХМ-001509</t>
  </si>
  <si>
    <t>Вавшко І.І. ПП, маг. "Бізнес"</t>
  </si>
  <si>
    <t>Вавшко Ігор Ігорович</t>
  </si>
  <si>
    <t>Основной договор 5164 от 14.10.2014</t>
  </si>
  <si>
    <t>Проскурів -Торг ДП, маг. "Бізнес"</t>
  </si>
  <si>
    <t>ХМ-001811</t>
  </si>
  <si>
    <t>Просянюк Т.І. ПП, маг.  "Капріз"</t>
  </si>
  <si>
    <t>р-н Изяславский Район, г.Изяслав, ул.Октябрьская, д.79/4</t>
  </si>
  <si>
    <t>Просянюк Тетяна Іванівна</t>
  </si>
  <si>
    <t>Основной договор 1255 от 20.11.2009 0:00:00</t>
  </si>
  <si>
    <t>ХМ-001810</t>
  </si>
  <si>
    <t>Просянюк Т.І. ПП, маг.  "Кошик"</t>
  </si>
  <si>
    <t>р-н Изяславский Район, с.Плужное, ул.Островского Николая, д.20</t>
  </si>
  <si>
    <t>ХМ-001809</t>
  </si>
  <si>
    <t>Просянюк І.Г. ПП, маг.  "Кошик"</t>
  </si>
  <si>
    <t>р-н Изяславский Район, г.Изяслав, ул.Заславская, д.2а</t>
  </si>
  <si>
    <t>ХМ-004876</t>
  </si>
  <si>
    <t>(НКЗ) Проф.Галуз.Проф.Спіл.Локом.ДЕПО</t>
  </si>
  <si>
    <t>Проф.Галуз.Проф.Спіл.Локом.ДЕПО</t>
  </si>
  <si>
    <t>ХМ-005356</t>
  </si>
  <si>
    <t>(НКЗ) ППО ВАТ "Славутський солодовий завод"</t>
  </si>
  <si>
    <t>р-н Славутский Район, с.Крупец, д.43 (Кирова)</t>
  </si>
  <si>
    <t>ППО ВАТ "Славутський солодовий завод"</t>
  </si>
  <si>
    <t>ХМ-005367</t>
  </si>
  <si>
    <t>(НКЗ) Профком ДП"ШРЗ"</t>
  </si>
  <si>
    <t>Профком ДП"ШРЗ"</t>
  </si>
  <si>
    <t>ХМ-005451</t>
  </si>
  <si>
    <t>(НКЗ) ППО працівників комунального підприємства Шепетівське ремонтно-експлуатаційне підприємство</t>
  </si>
  <si>
    <t>ППО працівників комунального підприємства Шепетівське ремонтно-експлуатаційне підприємство</t>
  </si>
  <si>
    <t>Основной договор 4275 от 25.11.2013</t>
  </si>
  <si>
    <t>ХМ-001613</t>
  </si>
  <si>
    <t>(НКЗ) Профком політехнічного коледжу</t>
  </si>
  <si>
    <t>г.Хмельницкий, ул.Заречанская, д.10</t>
  </si>
  <si>
    <t>Профком Політехнічного коледжу</t>
  </si>
  <si>
    <t>Основной договор  от 01.04.2014</t>
  </si>
  <si>
    <t>Профком політехнічного коледжу</t>
  </si>
  <si>
    <t>ХМ-003463</t>
  </si>
  <si>
    <t>(НКЗ) Профком Ст.Гречани</t>
  </si>
  <si>
    <t>г.Хмельницкий, ул.Вокзальная, д.135</t>
  </si>
  <si>
    <t>Первина.Профспіл..Орган. ст.Гречани-ПЗЗ</t>
  </si>
  <si>
    <t>Профком Ст.Гречани</t>
  </si>
  <si>
    <t>ХМ-001655</t>
  </si>
  <si>
    <t>(НКЗ) профком Шепетівської ОДПІ</t>
  </si>
  <si>
    <t>г.Шепетовка, ул.Островского Николая, д.4</t>
  </si>
  <si>
    <t>профком Шепетівської ОДПІ</t>
  </si>
  <si>
    <t>ХМ-006084</t>
  </si>
  <si>
    <t>Проценко Т.П. ПП, к-к</t>
  </si>
  <si>
    <t>Проценко Тетяна Петрівна</t>
  </si>
  <si>
    <t>Основной договор 3379 от 12.08.2009 0:00:00</t>
  </si>
  <si>
    <t>ХМ-005033</t>
  </si>
  <si>
    <t>Пудлівці СТ. маг. "Продукти"</t>
  </si>
  <si>
    <t>р-н Чемеровецкий Район, с.Пукляки, ул.Ленина, д.27</t>
  </si>
  <si>
    <t>ХМ-004047</t>
  </si>
  <si>
    <t>Пуля Л.В. ПП, к-к"Берізка"</t>
  </si>
  <si>
    <t>р-н Изяславский Район, с.Клубивка, ул.Кирпы, д.52</t>
  </si>
  <si>
    <t>ХМ-002249</t>
  </si>
  <si>
    <t>Пустовіт Л.Г. ПП, к-к</t>
  </si>
  <si>
    <t>р-н Летичевский Район, с.Сусловцы, ул.Центральная (при в"їзді)</t>
  </si>
  <si>
    <t>Пустовіт Людмила Григорівна</t>
  </si>
  <si>
    <t>Основной договор 1600 от 10.12.2009 0:00:00</t>
  </si>
  <si>
    <t>р-н Чемеровецкий Район, с.Чорная, ул.Ленина, д.23</t>
  </si>
  <si>
    <t>Пухка Оксана Вікторівна</t>
  </si>
  <si>
    <t>Основной договор 527.1 от 30.04.2010 0:00:00</t>
  </si>
  <si>
    <t>р-н Каменец-Подольский Район, с.Довжок, ул.Смирнова, д.102</t>
  </si>
  <si>
    <t>ХМ-000296</t>
  </si>
  <si>
    <t>Пшенична Л.С. ПП, маг. "Продукти"</t>
  </si>
  <si>
    <t>р-н Шепетовский Район, с.Вербовцы, ул.Ленина, д.40</t>
  </si>
  <si>
    <t>Пшенична Людмила Степанівна</t>
  </si>
  <si>
    <t>Основной договор 222 от 17.02.2010 0:00:00</t>
  </si>
  <si>
    <t>Пшесмецька Ганна Василівна</t>
  </si>
  <si>
    <t>Основной договор 23.1 от 20.02.2015</t>
  </si>
  <si>
    <t>ХМ-001881</t>
  </si>
  <si>
    <t>Пшонько  Л.В. ПП, маг. "Продукти"</t>
  </si>
  <si>
    <t>р-н Староконстантиновский Район, с.Левковка, ул.Шевченко, д.11</t>
  </si>
  <si>
    <t>Пшонько Любов Володимирівна</t>
  </si>
  <si>
    <t>Основной договор 1315 от 05.03.2009 0:00:00</t>
  </si>
  <si>
    <t>ХМ-001880</t>
  </si>
  <si>
    <t>Пшонько Л.В. ПП, маг. "Новий магазин"</t>
  </si>
  <si>
    <t>р-н Староконстантиновский Район, с.Старый Острополь, ул.Кирова, д.37</t>
  </si>
  <si>
    <t>ХМ-001879</t>
  </si>
  <si>
    <t>Пшонько Л.В. ПП, маг. "Продукти для всіх"</t>
  </si>
  <si>
    <t>р-н Староконстантиновский Район, с.Старый Острополь, ул.Ленина, д.1/15</t>
  </si>
  <si>
    <t>ХМ-001883</t>
  </si>
  <si>
    <t>р-н Староконстантиновский Район, с.Сербиновка, ул.Щорса, д.19/1</t>
  </si>
  <si>
    <t>ХМ-001884</t>
  </si>
  <si>
    <t>Пшонько Л.В. ПП, маг. "Товари для дому"</t>
  </si>
  <si>
    <t>р-н Староконстантиновский Район, с.Старый Острополь, ул.Ленина, д.11</t>
  </si>
  <si>
    <t>ХМ-001882</t>
  </si>
  <si>
    <t>Пшонько ПП, маг."Продукти"</t>
  </si>
  <si>
    <t>ХМ-004424</t>
  </si>
  <si>
    <t>П'юрко В. ПП, маг. "Ангеліна"</t>
  </si>
  <si>
    <t>р-н Волочисский Район, г.Волочиск, ул.Драгоманова, д.8</t>
  </si>
  <si>
    <t>ХМ-006469</t>
  </si>
  <si>
    <t>Рабцун М.М. ПП, маг. "Аннушка"</t>
  </si>
  <si>
    <t>р-н Городокский Район, г.Городок, ул.Шевченко, д.39а</t>
  </si>
  <si>
    <t>р-н Каменец-Подольский Район, с.Княжполь, ул.Центральная, д.18</t>
  </si>
  <si>
    <t>Равська Олена Вікторівна</t>
  </si>
  <si>
    <t>Основной договор 166.1 от 02.01.2009 0:00:00</t>
  </si>
  <si>
    <t>ХМ-000477</t>
  </si>
  <si>
    <t>ХМ-005996</t>
  </si>
  <si>
    <t>Радіонов В.М. ПП, маг. "Продукти"</t>
  </si>
  <si>
    <t>р-н Ярмолинецкий Район, с.Соколовка, ул.Рысюка, д.3</t>
  </si>
  <si>
    <t>Радіонов Василь Миколайович</t>
  </si>
  <si>
    <t>Основной договор 3324 от 20.05.2009 0:00:00</t>
  </si>
  <si>
    <t>ХМ-002177</t>
  </si>
  <si>
    <t>Радчення О.В. ПП, маг. "Юлія №1"</t>
  </si>
  <si>
    <t>р-н Славутский Район, с.Печиводы, ул.Пархоменко, д.56б</t>
  </si>
  <si>
    <t>Радчення Г.І. ПП, маг. "Юлія №1"</t>
  </si>
  <si>
    <t>ХМ-002178</t>
  </si>
  <si>
    <t>Радчення О.В. ПП, маг. "Юлія"</t>
  </si>
  <si>
    <t>р-н Славутский Район, с.Киликиев, д.28 (ул. Козацький Шлях)</t>
  </si>
  <si>
    <t>Радчення Г.І. ПП, маг. "Юлія"</t>
  </si>
  <si>
    <t>ХМ-004867</t>
  </si>
  <si>
    <t>(НКЗ) Райком профспілки працівників АПК</t>
  </si>
  <si>
    <t>г.Каменец-Подольский, пер.Шевченко, д.63</t>
  </si>
  <si>
    <t>Кам'янець-Подільська профспілкова організація працівників агропромислового комплексу</t>
  </si>
  <si>
    <t>Основной договор 925.1 от 08.12.2014</t>
  </si>
  <si>
    <t>ХМ-003943</t>
  </si>
  <si>
    <t>(КООП) Райкоопринкторг КП, маг."Дари природи"</t>
  </si>
  <si>
    <t>Райкоопринкторг КП, маг."Дари природи"</t>
  </si>
  <si>
    <t>ХМ-001377</t>
  </si>
  <si>
    <t>РайСпоживСпілка, закусочна</t>
  </si>
  <si>
    <t>ХМ-001379</t>
  </si>
  <si>
    <t>(КООП) РайСпоживСпілка, маг. "Кооператор"</t>
  </si>
  <si>
    <t>Шепетівка, вул. Пр-т Миру, б. 33,</t>
  </si>
  <si>
    <t>РайСпоживСпілка, маг. "Кооператор"</t>
  </si>
  <si>
    <t>Райчук Наталія Вікторівна</t>
  </si>
  <si>
    <t>Основной договор 30.1 от 21.07.2014</t>
  </si>
  <si>
    <t>ХМ-001278</t>
  </si>
  <si>
    <t>Рак В.В. ПП, маг. "Янтар"</t>
  </si>
  <si>
    <t>р-н Волочисский Район, пгт.Войтовцы, ул.Мира, д.3/6</t>
  </si>
  <si>
    <t>Рак Віталій Васильович</t>
  </si>
  <si>
    <t>Основной договор 898 от 20.03.2009 0:00:00</t>
  </si>
  <si>
    <t>р-н Дунаевецкий Район, с.Маков, ул.Стеньгача, д.29</t>
  </si>
  <si>
    <t>Ранюк  Юлія Володимирівна</t>
  </si>
  <si>
    <t>Основной договор 715.1 от 07.05.2012</t>
  </si>
  <si>
    <t>р-н Чемеровецкий Район, с.Демковцы, ул.Дружбы, д.58</t>
  </si>
  <si>
    <t>Рапацька Людмила Дмитрівна</t>
  </si>
  <si>
    <t>Основной договор 1209.1 от 01.06.2009 0:00:00</t>
  </si>
  <si>
    <t>р-н Дунаевецкий Район, с.Сечинцы, д.2 (Молодежная)</t>
  </si>
  <si>
    <t>Рапацька Тетяна Миколаївна</t>
  </si>
  <si>
    <t>Основной договор 1113.1 от 01.04.2009 0:00:00</t>
  </si>
  <si>
    <t>ХМ-004122</t>
  </si>
  <si>
    <t>Рапацький В.М. ПП, маг. "Кристал"</t>
  </si>
  <si>
    <t>р-н Чемеровецкий Район, с.Романовка, ул.Петровского, д.4</t>
  </si>
  <si>
    <t>ХМ-000235</t>
  </si>
  <si>
    <t>Хмельницький, вул. Кам'янецька, зупинка "Пам'яті героїв",</t>
  </si>
  <si>
    <t>Ратекс ТОВ, маг. "Білосніжка"</t>
  </si>
  <si>
    <t>ХМ-000239</t>
  </si>
  <si>
    <t>Ратекс ТОВ, маг. "Гном"</t>
  </si>
  <si>
    <t>ХМ-000237</t>
  </si>
  <si>
    <t>Ратекс ТОВ, маг. "Золотий ключик"</t>
  </si>
  <si>
    <t>ХМ-000245</t>
  </si>
  <si>
    <t>Ратекс ТОВ, маг. "Лімпопо"</t>
  </si>
  <si>
    <t>ХМ-000243</t>
  </si>
  <si>
    <t>Ратекс ТОВ, маг. "Мауглі"</t>
  </si>
  <si>
    <t>Хмельницький, вул. Курчатова, зупинка "завод "Нева",</t>
  </si>
  <si>
    <t>Ратекс ТОВ, маг. "Аладін"</t>
  </si>
  <si>
    <t>ХМ-000242</t>
  </si>
  <si>
    <t>Ратекс ТОВ, маг. "Степашка"</t>
  </si>
  <si>
    <t>ХМ-000240</t>
  </si>
  <si>
    <t>Ратекс ТОВ, маг. "Фея"</t>
  </si>
  <si>
    <t>ХМ-002459</t>
  </si>
  <si>
    <t>Ратушний Р.В. ПП, маг. "Продтовари"</t>
  </si>
  <si>
    <t>г.Шепетовка, ул.Стуса, д.11</t>
  </si>
  <si>
    <t>ХМ-006298</t>
  </si>
  <si>
    <t>Рахімова С.О. ПП, маг. "Продукти"</t>
  </si>
  <si>
    <t>р-н Изяславский Район, с.Новое Село, ул.Ленина, д.31</t>
  </si>
  <si>
    <t>Рахімова Світлана Олександрівна</t>
  </si>
  <si>
    <t>Основной договор 3523 от 03.12.2009 0:00:00</t>
  </si>
  <si>
    <t>ХМ-003467</t>
  </si>
  <si>
    <t>РВК №78</t>
  </si>
  <si>
    <t>Райківецька виправна колонія №78</t>
  </si>
  <si>
    <t>Основной договор 2156 от 07.12.2009 0:00:00</t>
  </si>
  <si>
    <t>ХМ-002688</t>
  </si>
  <si>
    <t>Рева В.О. ПП. маг. "Ромашка"</t>
  </si>
  <si>
    <t>р-н Каменец-Подольский Район, с.Довжок, ул.Довжок, д.57</t>
  </si>
  <si>
    <t>ХМ-003391</t>
  </si>
  <si>
    <t>Ревега В.А. ПП, к-к №147</t>
  </si>
  <si>
    <t>р-н Старосинявский Район, с.Залесье, ул.Ленина, д.21 (біля цервки)</t>
  </si>
  <si>
    <t>Ревнюк Людмила Василівна</t>
  </si>
  <si>
    <t>Основной договор 4461 от 16.04.2012</t>
  </si>
  <si>
    <t>р-н Городокский Район, с.Великая Яромирка, ул.Ленина, д.13</t>
  </si>
  <si>
    <t>Резнийчук Віктор Валер`янович</t>
  </si>
  <si>
    <t>Основной договор 1010.1 от 19.03.2010 0:00:00</t>
  </si>
  <si>
    <t>ХМ-006512</t>
  </si>
  <si>
    <t>Резнікова О.В. ПП, к-к "Печенюшка"</t>
  </si>
  <si>
    <t>г.Хмельницкий, шоссе Винницкое (автовокзал)</t>
  </si>
  <si>
    <t>ХМ-005504</t>
  </si>
  <si>
    <t>Резнікова О.К. ПП, лоток</t>
  </si>
  <si>
    <t>ХМ-002239</t>
  </si>
  <si>
    <t>Рейман А.Ф. ПП, маг. "Башня"</t>
  </si>
  <si>
    <t>г.Хмельницкий, ул.Железнодорожная, д.7/1</t>
  </si>
  <si>
    <t>ХМ-002238</t>
  </si>
  <si>
    <t>р-н Каменец-Подольский Район, с.Гуменцы, ул.Первомайская, д.14</t>
  </si>
  <si>
    <t>Ремішевська Алла Полікарпівна</t>
  </si>
  <si>
    <t>Основной договор 802.1 от 02.01.2009 0:00:00</t>
  </si>
  <si>
    <t>ХМ-005872</t>
  </si>
  <si>
    <t>Репецька Г.В. ПП, маг. "Джерело"</t>
  </si>
  <si>
    <t>г.Шепетовка, ул.Украинская, д.5а</t>
  </si>
  <si>
    <t>Репецька Галина Вікторівна</t>
  </si>
  <si>
    <t>Основной договор 3231 от 08.05.2009 0:00:00</t>
  </si>
  <si>
    <t>ХМ-004780</t>
  </si>
  <si>
    <t>Ресторан "Проскурів" ТОВ</t>
  </si>
  <si>
    <t>г.Хмельницкий, пер.Проскуривского Подполья, д.203</t>
  </si>
  <si>
    <t>ТзОВ Ресторан "Проскурів"</t>
  </si>
  <si>
    <t>Основной договор 2761 от 14.04.2010 0:00:00</t>
  </si>
  <si>
    <t>Решетник Василь Іванович</t>
  </si>
  <si>
    <t>Основной договор 518.1 от 02.04.2012</t>
  </si>
  <si>
    <t>ХМ-010285</t>
  </si>
  <si>
    <t>р-н Староконстантиновский Район, с.Решневка (0)</t>
  </si>
  <si>
    <t>ХМ-004382</t>
  </si>
  <si>
    <t>Решнівецьке СК, маг."Продукти"</t>
  </si>
  <si>
    <t>Рибак Людмила Василівна</t>
  </si>
  <si>
    <t>Основной договор 39.1 от 01.04.2010 0:00:00</t>
  </si>
  <si>
    <t>ХМ-001102</t>
  </si>
  <si>
    <t>Рибак О.А. ПП, маг. "Віталій"</t>
  </si>
  <si>
    <t>р-н Красиловский Район, г.Красилов, ул.Гайдара, д.2а</t>
  </si>
  <si>
    <t>Рибак Олег Антонович</t>
  </si>
  <si>
    <t>Основной договор 795 от 19.05.2009 0:00:00</t>
  </si>
  <si>
    <t>Коломієць Л.В. ПП, маг. "Янтар"</t>
  </si>
  <si>
    <t>р-н Дунаевецкий Район, с.Минькивци, ул.Советская, д.10</t>
  </si>
  <si>
    <t>ХМ-003139</t>
  </si>
  <si>
    <t>Рибіцький І.Л. ПП, маг. "Продукти"</t>
  </si>
  <si>
    <t>р-н Шепетовский Район, с.Серединцы, ул.Ленина, д.121а</t>
  </si>
  <si>
    <t>Рибіцький Ігор Леонідович</t>
  </si>
  <si>
    <t>Основной договор 2013 от 07.05.2009 0:00:00</t>
  </si>
  <si>
    <t>ХМ-005983</t>
  </si>
  <si>
    <t>Рижко Г.Ф. ПП, маг. "Продукти"</t>
  </si>
  <si>
    <t>р-н Красиловский Район, с.Ключовка, ул.Ленина, д.1</t>
  </si>
  <si>
    <t>Рижко Геннадій Феліксович</t>
  </si>
  <si>
    <t>Основной договор 3313 от 25.06.2009 0:00:00</t>
  </si>
  <si>
    <t>ХМ-006370</t>
  </si>
  <si>
    <t>Римар Г.О. ПП, маг. "Куток"</t>
  </si>
  <si>
    <t>р-н Хмельницкий Район, с.Россоша, ул.Ленина, д.1</t>
  </si>
  <si>
    <t>Римар Галина Олександрівна</t>
  </si>
  <si>
    <t>Основной договор 3560 от 23.12.2009 0:00:00</t>
  </si>
  <si>
    <t>ХМ-005567</t>
  </si>
  <si>
    <t>Римарович В.В. ПП, маг. "Валентина"</t>
  </si>
  <si>
    <t>ХМ-002499</t>
  </si>
  <si>
    <t>Блажкун Л.О. ПП, маг. "Кулінарія"</t>
  </si>
  <si>
    <t>р-н Городокский Район, г.Городок, ул.Заводская (площа)</t>
  </si>
  <si>
    <t>Блажкун Людмила Олександрівна</t>
  </si>
  <si>
    <t>Основной договор 5177 от 03.11.2014</t>
  </si>
  <si>
    <t>ХМ-001659</t>
  </si>
  <si>
    <t>(НКЗ) ПП-ринок "Ізіда"</t>
  </si>
  <si>
    <t>ПП-ринок "Ізіда"</t>
  </si>
  <si>
    <t>Основной договор 5257 от 09.12.2014</t>
  </si>
  <si>
    <t>Ринок КВП, маг. "Продукти"</t>
  </si>
  <si>
    <t>ХМ-000871</t>
  </si>
  <si>
    <t>р-н Шепетовский Район, с.Белополь, ул.Ленина, д.1</t>
  </si>
  <si>
    <t>ХМ-002121</t>
  </si>
  <si>
    <t>(КООП) Ринок КП.маг "Молоко"</t>
  </si>
  <si>
    <t>смт.Білогір'я вул.Шевченка (напр.банку Аваль)</t>
  </si>
  <si>
    <t>Ринок КП.маг "Молоко"</t>
  </si>
  <si>
    <t>ХМ-004328</t>
  </si>
  <si>
    <t>Рихтецьке СТ, маг. "Продукти"</t>
  </si>
  <si>
    <t>СТ"Рихтецьке"</t>
  </si>
  <si>
    <t>Основной договор 784.1 от 18.03.2015</t>
  </si>
  <si>
    <t>ХМ-004327</t>
  </si>
  <si>
    <t>(КООП) Рихтецьке СТ, маг. "Продукти"</t>
  </si>
  <si>
    <t>ХМ-006710</t>
  </si>
  <si>
    <t>Ричина Г.С. ПП, маг. "Аліна"</t>
  </si>
  <si>
    <t>р-н Хмельницкий Район, с.Давыдковцы, ул.Гавришко, д.53</t>
  </si>
  <si>
    <t>Ричина Галина Савівна</t>
  </si>
  <si>
    <t>Основной договор 3733 от 24.05.2010 0:00:00</t>
  </si>
  <si>
    <t>р-н Новоушицкий Район, пгт.Новая Ушица, ул.Подольская, д.20</t>
  </si>
  <si>
    <t>Рогатин Микола Васильович</t>
  </si>
  <si>
    <t>Основной договор 1719.1 от 27.09.2012</t>
  </si>
  <si>
    <t>ХМ-003273</t>
  </si>
  <si>
    <t>Рогатин О.Б. ПП, маг. "Немирів"</t>
  </si>
  <si>
    <t>Рогатин Олександр Борисович</t>
  </si>
  <si>
    <t>Основной договор 2073 от 05.06.2009 0:00:00</t>
  </si>
  <si>
    <t>ХМ-003462</t>
  </si>
  <si>
    <t>(НКЗ) Розбуд ПрАТ, маг.</t>
  </si>
  <si>
    <t>г.Каменец-Подольский, пер.Черняховского, д.45</t>
  </si>
  <si>
    <t>ТОВ "Розбуд"</t>
  </si>
  <si>
    <t>Основной договор 1747.1 от 01.12.2014</t>
  </si>
  <si>
    <t>Розбуд ТОВ</t>
  </si>
  <si>
    <t>ХМ-001178</t>
  </si>
  <si>
    <t>Розмай ТОВ, маг. "Сіріус"</t>
  </si>
  <si>
    <t>м.Кам`янець-Подільський вул.Тімірязєва 134</t>
  </si>
  <si>
    <t>ХМ-006685</t>
  </si>
  <si>
    <t>Роїк М.В. ПП, маг. "Пріма"</t>
  </si>
  <si>
    <t>ХМ-005250</t>
  </si>
  <si>
    <t>Романенко О.С. ПП, к-к</t>
  </si>
  <si>
    <t>г.Хмельницкий, шоссе Львовское (перехідстарий ринок)</t>
  </si>
  <si>
    <t>р-н Хмельницкий Район, с.Масевцы, ул.Прибужская, д.34 (за пожаркою)</t>
  </si>
  <si>
    <t>Романишин Віктор Борисович</t>
  </si>
  <si>
    <t>Основной договор 1967 от 21.05.2009 0:00:00</t>
  </si>
  <si>
    <t>(РЦ) Лебедюк О.І. ПП, к-к №42 "Вікторія"</t>
  </si>
  <si>
    <t>Лебедюк Оксана Ігорівна</t>
  </si>
  <si>
    <t>Основной договор 1651.1 от 20.02.2012</t>
  </si>
  <si>
    <t>ХМ-006160</t>
  </si>
  <si>
    <t>Романов Л.Л. ПП, маг. "Продукти"</t>
  </si>
  <si>
    <t>р-н Деражнянский Район, пгт.Волковинцы, ул.Вокзальная, д.12</t>
  </si>
  <si>
    <t>Романов Леонід Леонідович</t>
  </si>
  <si>
    <t>Основной договор 3432 от 12.10.2009 0:00:00</t>
  </si>
  <si>
    <t>ХМ-006193</t>
  </si>
  <si>
    <t>Романовська Г.І. ПП, маг. "Продукти"</t>
  </si>
  <si>
    <t>г.Хмельницкий, ул.Мирного Панаса (р-н автостоянки)</t>
  </si>
  <si>
    <t>Романовська Галина Іваніна</t>
  </si>
  <si>
    <t>Основной договор 3454 от 27.10.2009 0:00:00</t>
  </si>
  <si>
    <t>ХМ-001975</t>
  </si>
  <si>
    <t>Романовський ПП, магазин-кафетерій</t>
  </si>
  <si>
    <t>р-н Теофипольский Район, с.Святец, ул.Ленина (около памятника)</t>
  </si>
  <si>
    <t>Романовський Степан Миколайович</t>
  </si>
  <si>
    <t>Основной договор 1393 от 25.02.2009 0:00:00</t>
  </si>
  <si>
    <t>Романовський С.М. ПП, магазин-кафетерій</t>
  </si>
  <si>
    <t>р-н Дунаевецкий Район, г.Дунаевцы, ул.Шевченко, д.39</t>
  </si>
  <si>
    <t>ХМ-005677</t>
  </si>
  <si>
    <t>Романюк В.М. ПП, маг. "Продукти"</t>
  </si>
  <si>
    <t>р-н Изяславский Район, г.Изяслав, ул.Независимости, д.14А</t>
  </si>
  <si>
    <t>Романюк Віктор Михайлович</t>
  </si>
  <si>
    <t>Основной договор 3128 от 21.05.2015</t>
  </si>
  <si>
    <t>ХМ-005202</t>
  </si>
  <si>
    <t>Романюк К.О. ПП, маг. "Продукти"</t>
  </si>
  <si>
    <t>р-н Изяславский Район, с.Клубивка, ул.Кирпы, д.77а</t>
  </si>
  <si>
    <t>Романюк Костянтин Олексійович</t>
  </si>
  <si>
    <t>Основной договор 2915 от 09.02.2009 0:00:00</t>
  </si>
  <si>
    <t>ХМ-000452</t>
  </si>
  <si>
    <t>Романюк М.В. ПП, маг."Росинка"</t>
  </si>
  <si>
    <t>р-н Изяславский Район, г.Изяслав, ул.Казацкая, д.32</t>
  </si>
  <si>
    <t>Романюк Микола Васильович</t>
  </si>
  <si>
    <t>Основной договор 316 от 09.02.2009 0:00:00</t>
  </si>
  <si>
    <t>р-н Каменец-Подольский Район, с.Завалье, ул.Тернопольская, д.8</t>
  </si>
  <si>
    <t>ХМ-005575</t>
  </si>
  <si>
    <t>Романюк С.В. ПП, школа</t>
  </si>
  <si>
    <t>р-н Белогорский Район, пгт.Белогорье, ул.Шевченко, д.87 (школа)</t>
  </si>
  <si>
    <t>Романюк Світлана Вікторівна</t>
  </si>
  <si>
    <t>Основной договор 3069 от 20.01.2009 0:00:00</t>
  </si>
  <si>
    <t>ХМ-003081</t>
  </si>
  <si>
    <t>Рощина  О.А. ПП, маг. "Роксолана"</t>
  </si>
  <si>
    <t>р-н Волочисский Район, с.Репна, ул.Щорса, д.3</t>
  </si>
  <si>
    <t>Рощина Оксана Анатоліївна</t>
  </si>
  <si>
    <t>Основной договор 1991 от 01.09.2014</t>
  </si>
  <si>
    <t>Рощина  О.А. ПП, маг. "Продукти"</t>
  </si>
  <si>
    <t>ХМ-000838</t>
  </si>
  <si>
    <t>Рубас Л.В. ПП, маг. "Продукти"</t>
  </si>
  <si>
    <t>р-н Славутский Район, с.Лисичье, ул.Островского Николая, д.1</t>
  </si>
  <si>
    <t>Рубас Людмила Володимирівна</t>
  </si>
  <si>
    <t>Основной договор 548 от 07.05.2009 0:00:00</t>
  </si>
  <si>
    <t>ХМ-005933</t>
  </si>
  <si>
    <t>Рубін плюс СТ</t>
  </si>
  <si>
    <t>СТ "Рубін плюс"</t>
  </si>
  <si>
    <t>Основной договор 3276 от 15.06.2009 0:00:00</t>
  </si>
  <si>
    <t>р-н Дунаевецкий Район, г.Дунаевцы, ул.Горького, д.7а</t>
  </si>
  <si>
    <t>Руда Людмила Григорівна</t>
  </si>
  <si>
    <t>Основной договор 1121.1 от 01.04.2009 0:00:00</t>
  </si>
  <si>
    <t>ХМ-002079</t>
  </si>
  <si>
    <t>Руденко В.А. ПП, к-к</t>
  </si>
  <si>
    <t>р-н Славутский Район, с.Берездов, ул.Октябрьская, д.27</t>
  </si>
  <si>
    <t>ХМ-002080</t>
  </si>
  <si>
    <t>Руденко В.А. ПП, маг. "Ветеран"</t>
  </si>
  <si>
    <t>р-н Славутский Район, с.Берездов, ул.Октябрьская, д.14</t>
  </si>
  <si>
    <t>р-н Чемеровецкий Район, с.Ольховцы, д.2 (центр)</t>
  </si>
  <si>
    <t>Рудич Юлія Анатоліївна</t>
  </si>
  <si>
    <t>Основной договор 1320.1 от 07.04.2010 0:00:00</t>
  </si>
  <si>
    <t>ХМ-003469</t>
  </si>
  <si>
    <t>Рудницька Л.І.ПП,к-к "№730"</t>
  </si>
  <si>
    <t>г.Хмельницкий, просп Мира, д.2</t>
  </si>
  <si>
    <t>Рудницька Людмила Іванівна</t>
  </si>
  <si>
    <t>Основной договор 2157 от 14.04.2009 0:00:00</t>
  </si>
  <si>
    <t>ХМ-003465</t>
  </si>
  <si>
    <t>Рудницький М.І.ПП,к-к "№805"</t>
  </si>
  <si>
    <t>г.Хмельницкий, ул.Камьянецкая (ост. Юность)</t>
  </si>
  <si>
    <t>Рудницький Микола Іванович</t>
  </si>
  <si>
    <t>Основной договор 2154 от 14.04.2009 0:00:00</t>
  </si>
  <si>
    <t>ХМ-001345</t>
  </si>
  <si>
    <t>Рудь В.М. ПП, маг. "Дар"</t>
  </si>
  <si>
    <t>р-н Ярмолинецкий Район, с.Правдовка, ул.Центральная, д.230</t>
  </si>
  <si>
    <t>Рудь Віктор Михайлович</t>
  </si>
  <si>
    <t>Основной договор 936 от 26.01.2009 0:00:00</t>
  </si>
  <si>
    <t>ХМ-006698</t>
  </si>
  <si>
    <t>Рудь Н.В. ПП, маг. "Марія"</t>
  </si>
  <si>
    <t>р-н Белогорский Район, пгт.Ямполь, ул.Чернавина, д.35</t>
  </si>
  <si>
    <t>ХМ-002846</t>
  </si>
  <si>
    <t>Рудь О.В. ПП, школа-буфет</t>
  </si>
  <si>
    <t>р-н Белогорский Район, пгт.Ямполь, ул.Ленина, д.34</t>
  </si>
  <si>
    <t>ХМ-002186</t>
  </si>
  <si>
    <t>Рудюк К.М. ПП, маг. "Продукти"</t>
  </si>
  <si>
    <t>г.Нетишин, ул.Варшавская, д.11 (На тер. бетонного заводу)</t>
  </si>
  <si>
    <t>ХМ-005214</t>
  </si>
  <si>
    <t>Руських М.І. ПП, бар "L&amp;M"</t>
  </si>
  <si>
    <t>ХМ-002595</t>
  </si>
  <si>
    <t>Ряба Є.М. ПП, к-к №8</t>
  </si>
  <si>
    <t>Ряба Євгенія Миколаївна</t>
  </si>
  <si>
    <t>Основной договор 43.1 от 01.09.2006 0:00:00</t>
  </si>
  <si>
    <t>г.Каменец-Подольский, ул.Драй-Хмары, д.17</t>
  </si>
  <si>
    <t>Ряба Наталія Михайлівна</t>
  </si>
  <si>
    <t>Основной договор 113 от 14.04.2009 0:00:00</t>
  </si>
  <si>
    <t>ХМ-001486</t>
  </si>
  <si>
    <t>Рябих Т.М. ПП, маг. "Продукти"</t>
  </si>
  <si>
    <t>р-н Волочисский Район, с.Корыстова, ул.Хмельницкая, д.77а</t>
  </si>
  <si>
    <t>Рябих Тамара Миколаївна</t>
  </si>
  <si>
    <t>Основной договор 1040 от 05.05.2009 0:00:00</t>
  </si>
  <si>
    <t>ХМ-005849</t>
  </si>
  <si>
    <t>(КООП) Рябіївське СТ, маг. "Альонушка"</t>
  </si>
  <si>
    <t>р-н Волочисский Район, с.Рябиевка, д.17 (ул. октябрская)</t>
  </si>
  <si>
    <t>Рябіївське СТ, маг. "Альонушка"</t>
  </si>
  <si>
    <t>СТ "Рябіївське"</t>
  </si>
  <si>
    <t>Основной договор 3216 от 19.05.2009 0:00:00</t>
  </si>
  <si>
    <t>ХМ-005783</t>
  </si>
  <si>
    <t>р-н Полонский Район, г.Полонное, ул.Герасимчука (біля АЗС)</t>
  </si>
  <si>
    <t>ХМ-000122</t>
  </si>
  <si>
    <t>Рябчук М.О. ПП, маг."Вишенька №1"</t>
  </si>
  <si>
    <t>ХМ-000123</t>
  </si>
  <si>
    <t>Рябчук М.О. ПП, маг."Вишенька №2"</t>
  </si>
  <si>
    <t>ХМ-000124</t>
  </si>
  <si>
    <t>Рябчук М.О. ПП, маг."Вишенька-3"</t>
  </si>
  <si>
    <t>г.Староконстантинов, ул.Попова, д.28/8</t>
  </si>
  <si>
    <t>ХМ-001945</t>
  </si>
  <si>
    <t>Савицький А.В. ПП, маг. "Ідеал"</t>
  </si>
  <si>
    <t>р-н Виньковецкий Район, с.Станиславовка, ул.Кутузова, д.53</t>
  </si>
  <si>
    <t>Савицький Анатолій Володимирович</t>
  </si>
  <si>
    <t>Основной договор 1371 от 12.05.2009 0:00:00</t>
  </si>
  <si>
    <t>ХМ-006167</t>
  </si>
  <si>
    <t>Нікітюк Н.І. ПП, маг. "Світанок"</t>
  </si>
  <si>
    <t>р-н Летичевский Район, пгт.Летичев, ул.50-летия Октября, д.84/1</t>
  </si>
  <si>
    <t>Нікітюк Наталя Іванівна</t>
  </si>
  <si>
    <t>Основной договор 4610 от 11.10.2012</t>
  </si>
  <si>
    <t>ХМ-005042</t>
  </si>
  <si>
    <t>Савіцька Р.А. ПП, маг. "Продукти"</t>
  </si>
  <si>
    <t>р-н Ярмолинецкий Район, с.Соколовка, ул.Центральная, д.18</t>
  </si>
  <si>
    <t>Савіцька Раїса Антонівна</t>
  </si>
  <si>
    <t>Основной договор 2848 от 30.04.2009 0:00:00</t>
  </si>
  <si>
    <t>ХМ-006116</t>
  </si>
  <si>
    <t>Савіцький Є.В. ПП, маг. "Мурманський"</t>
  </si>
  <si>
    <t>г.Староконстантинов, ул.Острожского, д.68</t>
  </si>
  <si>
    <t>Савіцький Євген Володимирович</t>
  </si>
  <si>
    <t>Основной договор 3399 от 08.09.2009 0:00:00</t>
  </si>
  <si>
    <t>ХМ-006403</t>
  </si>
  <si>
    <t>Савкіна О.А. ПП, маг. "Артеміда"</t>
  </si>
  <si>
    <t>ХМ-005780</t>
  </si>
  <si>
    <t>Савосік О.В. ПП, маг.</t>
  </si>
  <si>
    <t>г.Шепетовка, ул.Тургенева, д.2 (АЗС)</t>
  </si>
  <si>
    <t>ХМ-004623</t>
  </si>
  <si>
    <t>Савчук Г.В. ПП, маг. "Хуторок"</t>
  </si>
  <si>
    <t>р-н Славутский Район, с.Цветоха, ул.Черкасенко, д.8</t>
  </si>
  <si>
    <t>Савчук Галина Василівна</t>
  </si>
  <si>
    <t>Основной договор 2756 от 03.06.2009 0:00:00</t>
  </si>
  <si>
    <t>ХМ-005719</t>
  </si>
  <si>
    <t>Савчук Л.О. ПП, маг. бар</t>
  </si>
  <si>
    <t>р-н Каменец-Подольский Район, с.Цвикловцы Первые, ул.Красноармейская, д.14</t>
  </si>
  <si>
    <t>ХМ-001493</t>
  </si>
  <si>
    <t>Фіновський К.В. ПП, маг."Продукти"</t>
  </si>
  <si>
    <t>г.Хмельницкий, ул.Камьянецкая, д.77/1</t>
  </si>
  <si>
    <t>Фіновський Костянтин Валерійович</t>
  </si>
  <si>
    <t>Основной договор 5165 от 15.10.2014</t>
  </si>
  <si>
    <t>ХМ-006379</t>
  </si>
  <si>
    <t>г.Хмельницкий, пер.Щедрина, д.1</t>
  </si>
  <si>
    <t>Савюк Валентина Дмитрівна</t>
  </si>
  <si>
    <t>Основной договор 3564 от 28.12.2009 0:00:00</t>
  </si>
  <si>
    <t>ХМ-001594</t>
  </si>
  <si>
    <t>Саєцька М.В.ПП, павільйон "Шанс"</t>
  </si>
  <si>
    <t>г.Нетишин, ул.Варшавская, д.11</t>
  </si>
  <si>
    <t>Саєцька Марія Володимирівна</t>
  </si>
  <si>
    <t>Основной договор 1128 от 19.05.2010 0:00:00</t>
  </si>
  <si>
    <t>ХМ-001238</t>
  </si>
  <si>
    <t>Салковська Н.О. ПП, маг. "Бонд"</t>
  </si>
  <si>
    <t>г.Нетишин, ул.Варшавская, д.7</t>
  </si>
  <si>
    <t>Салковська Наталія Олександрівна</t>
  </si>
  <si>
    <t>Основной договор 870 от 19.05.2010 0:00:00</t>
  </si>
  <si>
    <t>ХМ-003847</t>
  </si>
  <si>
    <t>Салюк Р.П. ПП, маг. "Смак 1"</t>
  </si>
  <si>
    <t>р-н Полонский Район, г.Полонное, ул.Привокзальная, д.65</t>
  </si>
  <si>
    <t>Салюк Руслана Петрівна</t>
  </si>
  <si>
    <t>Основной договор 2325 от 23.09.2009 0:00:00</t>
  </si>
  <si>
    <t>ХМ-003846</t>
  </si>
  <si>
    <t>Салюк Р.П. ПП, маг. "Смак 2"</t>
  </si>
  <si>
    <t>р-н Полонский Район, г.Полонное, пер.Пушкина, д.1</t>
  </si>
  <si>
    <t>ХМ-005009</t>
  </si>
  <si>
    <t>Самборська С.Г. ПП, маг."Пролісок"</t>
  </si>
  <si>
    <t>р-н Красиловский Район, г.Красилов, д.8/а (ул. Стуса)</t>
  </si>
  <si>
    <t>Чорна О.М. ПП, маг. "Смак №2"</t>
  </si>
  <si>
    <t>Чорна Оксана Михайлівна</t>
  </si>
  <si>
    <t>Основной договор 1776.1 от 08.04.2013</t>
  </si>
  <si>
    <t>ХМ-002316</t>
  </si>
  <si>
    <t>Юдіна Т.О. ПП, маг. "Заріна"</t>
  </si>
  <si>
    <t>р-н Хмельницкий Район, с.Богдановцы, ул.Первомайская, д.1</t>
  </si>
  <si>
    <t>Юдіна Тетяна Олександрівна</t>
  </si>
  <si>
    <t>Основной договор 4620 от 19.10.2012</t>
  </si>
  <si>
    <t>ХМ-001368</t>
  </si>
  <si>
    <t>Самер Н.Я. ПП, маг.  "Візит"</t>
  </si>
  <si>
    <t>г.Хмельницкий, ул.Чкалова, д.6</t>
  </si>
  <si>
    <t>Васюра О.А. ПП, маг.  "Візит"</t>
  </si>
  <si>
    <t>ХМ-001369</t>
  </si>
  <si>
    <t>Самер Н.Я. ПП, маг. "Макс"</t>
  </si>
  <si>
    <t>г.Хмельницкий, ул.Курчатова, д.15</t>
  </si>
  <si>
    <t>ХМ-001366</t>
  </si>
  <si>
    <t>г.Хмельницкий, пер.Каменецкий, д.124 (навпроти ДАЇ)</t>
  </si>
  <si>
    <t>Басова Ірина В'ячеславівна</t>
  </si>
  <si>
    <t>Основной договор 5344 от 16.03.2015</t>
  </si>
  <si>
    <t>ХМ-001082</t>
  </si>
  <si>
    <t>Самишкіна П.А. ПП, маг."Каштан"</t>
  </si>
  <si>
    <t>р-н Деражнянский Район, г.Деражня, ул.Проскуровская, д.27</t>
  </si>
  <si>
    <t>Самишкіна Поліна Антонівна</t>
  </si>
  <si>
    <t>Основной договор 776 от 23.11.2009 0:00:00</t>
  </si>
  <si>
    <t>ХМ-001765</t>
  </si>
  <si>
    <t>Самосюк Н.В. ПП, маг. "Продукти"</t>
  </si>
  <si>
    <t>р-н Изяславский Район, с.Радошевка, ул.Ленина, д.16 (В кінці села на зупинці)</t>
  </si>
  <si>
    <t>Самосюк Наталія Валеріївна</t>
  </si>
  <si>
    <t>Основной договор 1227 от 29.05.2009 0:00:00</t>
  </si>
  <si>
    <t>ХМ-001764</t>
  </si>
  <si>
    <t>р-н Изяславский Район, с.Лищаны, ул.Шевченко, д.1а</t>
  </si>
  <si>
    <t>ХМ-002245</t>
  </si>
  <si>
    <t>Самоцький О.І. ПП, маг. "Продукти"</t>
  </si>
  <si>
    <t>р-н Изяславский Район, с.Кунив, ул.Октябрьская, д.23а</t>
  </si>
  <si>
    <t>Самоцький Олександр Іванович</t>
  </si>
  <si>
    <t>Основной договор 1598 от 29.05.2009 0:00:00</t>
  </si>
  <si>
    <t>ХМ-002246</t>
  </si>
  <si>
    <t>Самоцький О.І. ПП, маг.-кафетерій"</t>
  </si>
  <si>
    <t>р-н Изяславский Район, с.Кунив, ул.Лисовской, д.8а</t>
  </si>
  <si>
    <t>ХМ-004072</t>
  </si>
  <si>
    <t>Самсоненко Б.В. ПП, к-к</t>
  </si>
  <si>
    <t>ХМ-004071</t>
  </si>
  <si>
    <t>Рибченко Ю.А. ПП, маг. "Свіжий хліб №1"</t>
  </si>
  <si>
    <t>г.Хмельницкий, ул.Заводская, д.34</t>
  </si>
  <si>
    <t>Самсоненко Б.В. ПП, маг. "Свіжий хліб №1"</t>
  </si>
  <si>
    <t>ХМ-001109</t>
  </si>
  <si>
    <t>Самсонюк Г.Д. ПП, Лоток</t>
  </si>
  <si>
    <t>г.Староконстантинов, ул.Ессенская, д.2 (ТЦ)</t>
  </si>
  <si>
    <t>р-н Дунаевецкий Район, с.Маков, ул.Санаторная, д.72</t>
  </si>
  <si>
    <t>Хмельн.обл.міжгоспод.Санаторій "Україна"</t>
  </si>
  <si>
    <t>Основной договор 440.1 от 02.01.2009 0:00:00</t>
  </si>
  <si>
    <t>(НКЗ) Санаторій Україна, склад Санаторій "Україна"</t>
  </si>
  <si>
    <t>ХМ-002271</t>
  </si>
  <si>
    <t>Сандул В.О.ПП,м-н "Олімп"</t>
  </si>
  <si>
    <t>ХМ-001875</t>
  </si>
  <si>
    <t>Сарнацька Н.О. ПП, маг. "Продукти"</t>
  </si>
  <si>
    <t>р-н Полонский Район, г.Полонное, ул.Худякова (0)</t>
  </si>
  <si>
    <t>ХМ-001874</t>
  </si>
  <si>
    <t>р-н Полонский Район, г.Полонное, ул.Герасимчука, д.А</t>
  </si>
  <si>
    <t>ХМ-006267</t>
  </si>
  <si>
    <t>(НКЗ)  Сатанівське КП</t>
  </si>
  <si>
    <t>р-н Городокский Район, пгт.Сатанов, ул.Хоркуцы, д.1</t>
  </si>
  <si>
    <t>Комунальне підприємство "Сатанівське"</t>
  </si>
  <si>
    <t>Основной договор 3505 от 25.11.2009 0:00:00</t>
  </si>
  <si>
    <t>Сатанівське КП</t>
  </si>
  <si>
    <t>р-н Каменец-Подольский Район, с.Демшин, ул.Ленина, д.27</t>
  </si>
  <si>
    <t>Сафрончук Олена Василівна</t>
  </si>
  <si>
    <t>Основной договор 122.1 от 01.01.2009 0:00:00</t>
  </si>
  <si>
    <t>ХМ-001766</t>
  </si>
  <si>
    <t>Сафронюк Т.І. ПП, маг. "Вігос"</t>
  </si>
  <si>
    <t>р-н Виньковецкий Район, с.Зиньков, ул.Ленина, д.14</t>
  </si>
  <si>
    <t>Сафронюк Тетяна Іванівна</t>
  </si>
  <si>
    <t>Основной договор 1228 от 28.10.2009 0:00:00</t>
  </si>
  <si>
    <t>ХМ-005925</t>
  </si>
  <si>
    <t>Саша ПП, маг. "Саша"</t>
  </si>
  <si>
    <t>ПП "Саша"</t>
  </si>
  <si>
    <t>Основной договор 3272 от 25.04.2009 0:00:00</t>
  </si>
  <si>
    <t>ХМ-006282</t>
  </si>
  <si>
    <t>Сваволюк І.І. ПП, маг. "Продукти"</t>
  </si>
  <si>
    <t>р-н Староконстантиновский Район, с.Малый Чернятин, ул.Петровского, д.34</t>
  </si>
  <si>
    <t>Сваволюк Ігор Іванович</t>
  </si>
  <si>
    <t>Основной договор 3516 от 27.11.2009 0:00:00</t>
  </si>
  <si>
    <t>г.Каменец-Подольский, ул.Красноармейская, д.24</t>
  </si>
  <si>
    <t>Сварник Ілона Вікторівна</t>
  </si>
  <si>
    <t>Основной договор 1653.1 от 27.02.2013</t>
  </si>
  <si>
    <t>ХМ-005806</t>
  </si>
  <si>
    <t>Свідер І.Л. ПП, маг. "Вест"</t>
  </si>
  <si>
    <t>г.Хмельницкий, ул.Курчатова, д.98</t>
  </si>
  <si>
    <t>Свідер Ірина Леонідівна</t>
  </si>
  <si>
    <t>Основной договор 3185 от 30.04.2009 0:00:00</t>
  </si>
  <si>
    <t>ХМ-004802</t>
  </si>
  <si>
    <t>Свіжа Л.Ф.  ПП,  к-к №33</t>
  </si>
  <si>
    <t>г.Хмельницкий, ул.Геологов (новий базар біля авто школи)</t>
  </si>
  <si>
    <t>Свіжа Лідія Федорівна</t>
  </si>
  <si>
    <t>Основной договор 2775 от 28.05.2009 0:00:00</t>
  </si>
  <si>
    <t>ХМ-005911</t>
  </si>
  <si>
    <t>Свінчак Т.І. ПП, гуртовня "Пиво"</t>
  </si>
  <si>
    <t>г.Староконстантинов, ул.Барановича, д.1</t>
  </si>
  <si>
    <t>г.Каменец-Подольский, ул.Папанина, д.8/10</t>
  </si>
  <si>
    <t>Свірідова Лідія Яківна</t>
  </si>
  <si>
    <t>Основной договор 241.1 от 02.01.2009 0:00:00</t>
  </si>
  <si>
    <t>ХМ-001595</t>
  </si>
  <si>
    <t>Світлана ГВП ПП,маг "Продукти"</t>
  </si>
  <si>
    <t>р-н Волочисский Район, с.Ожиговцы (0)</t>
  </si>
  <si>
    <t>ХМ-004943</t>
  </si>
  <si>
    <t>(КООП) Маркет-Святець СТ</t>
  </si>
  <si>
    <t>р-н Теофипольский Район, с.Святец, ул.Кирова, д.4 (около школы)</t>
  </si>
  <si>
    <t>СТ "Маркет-Святець"</t>
  </si>
  <si>
    <t>Основной договор 4319 от 07.03.2012</t>
  </si>
  <si>
    <t>Маркет-Святець СТ</t>
  </si>
  <si>
    <t>р-н Дунаевецкий Район, г.Дунаевцы, ул.Киевская, д.26</t>
  </si>
  <si>
    <t>Севастьянова Євгена Григорівна</t>
  </si>
  <si>
    <t>Основной договор 254.1 от 02.01.2009 0:00:00</t>
  </si>
  <si>
    <t>ХМ-001095</t>
  </si>
  <si>
    <t>Селезар В.М. ПП, маг. "Продукти"</t>
  </si>
  <si>
    <t>г.Хмельницкий, ул.Мирного Панаса (біля училищя №9)</t>
  </si>
  <si>
    <t>Селезар Василь Михайлович</t>
  </si>
  <si>
    <t>Основной договор 789 от 16.07.2009 0:00:00</t>
  </si>
  <si>
    <t>ХМ-003787</t>
  </si>
  <si>
    <t>(НКЗ) Селянське фермерське господарство, маг. "Світанок"</t>
  </si>
  <si>
    <t>р-н Славутский Район, с.Малый Правутин, ул.Центральная (-)</t>
  </si>
  <si>
    <t>Селянське фермерське господарство, маг. "Світанок"</t>
  </si>
  <si>
    <t>(РЦ) Семелюк М.П. ПП, склад</t>
  </si>
  <si>
    <t>р-н Каменец-Подольский Район, с.Жовтневое, ул.Октябрьская, д.34</t>
  </si>
  <si>
    <t>Семендяк В.М. ПП, к-к "Еталон"</t>
  </si>
  <si>
    <t>г.Каменец-Подольский, ул.Драгоманова, д.14</t>
  </si>
  <si>
    <t>Семендяк Вадим Михайлович</t>
  </si>
  <si>
    <t>Основной договор 22.1 от 13.03.2015</t>
  </si>
  <si>
    <t>ХМ-003203</t>
  </si>
  <si>
    <t>Семененко К.А. ПП, маг. "Наталка-Полтавка"</t>
  </si>
  <si>
    <t>г.Хмельницкий, ул.Соборная, д.11 (Молочний павільйон №32,33)</t>
  </si>
  <si>
    <t>ХМ-003204</t>
  </si>
  <si>
    <t>Семененко Л.І. ПП, місце 2, новий павільон №17</t>
  </si>
  <si>
    <t>г.Хмельницкий, ул.Соборная, д.11 (жовтий павільон)</t>
  </si>
  <si>
    <t>Семененко К.А. ПП, місце 2, новий павільон №17</t>
  </si>
  <si>
    <t>ХМ-003205</t>
  </si>
  <si>
    <t>Семененко К.А. ПП, місце Риба</t>
  </si>
  <si>
    <t>г.Хмельницкий, ул.Соборная, д.11 (Біля живої Риби)</t>
  </si>
  <si>
    <t>Семененко К.А. ПП, к-к №75</t>
  </si>
  <si>
    <t>р-н Дунаевецкий Район, г.Дунаевцы (ринок)</t>
  </si>
  <si>
    <t>Семенов Ігор Ернестович</t>
  </si>
  <si>
    <t>Основной договор 1122.1 от 01.04.2009 0:00:00</t>
  </si>
  <si>
    <t>Семенова Н.М. ПП, маг. "Анна"</t>
  </si>
  <si>
    <t>Семенова Ніна Миколаївна</t>
  </si>
  <si>
    <t>Основной договор 1357.1 от 01.11.2013</t>
  </si>
  <si>
    <t>р-н Дунаевецкий Район, г.Дунаевцы, пер.1-го Мая, д.4/3</t>
  </si>
  <si>
    <t>ХМ-004102</t>
  </si>
  <si>
    <t>Семенова Ю.В. ПП, маг."Продукти"</t>
  </si>
  <si>
    <t>р-н Теофипольский Район, пгт.Теофиполь, ул.Октябрьская, д.6</t>
  </si>
  <si>
    <t>Семенова Юлія Василівна</t>
  </si>
  <si>
    <t>Основной договор 2437 от 18.11.2009 0:00:00</t>
  </si>
  <si>
    <t>ХМ-002119</t>
  </si>
  <si>
    <t>Семенюк В.М. ПП, маг. "Людмила"</t>
  </si>
  <si>
    <t>р-н Белогорский Район, пгт.Белогорье, ул.Шевченко, д.86</t>
  </si>
  <si>
    <t>Семенюк Василь Миколайович</t>
  </si>
  <si>
    <t>Основной договор 1500 от 13.04.2010 0:00:00</t>
  </si>
  <si>
    <t>ХМ-004857</t>
  </si>
  <si>
    <t>Семенюк І.Л. ПП, "Гурт"</t>
  </si>
  <si>
    <t>ХМ-002199</t>
  </si>
  <si>
    <t>Семенюк О.П. ПП, маг. "Світанок"</t>
  </si>
  <si>
    <t>р-н Славутский Район, с.Коломье, ул.Ленина, д.1</t>
  </si>
  <si>
    <t>Семенюк Оксана Петрівна</t>
  </si>
  <si>
    <t>Основной договор 1555 от 19.05.2009 0:00:00</t>
  </si>
  <si>
    <t>ХМ-003133</t>
  </si>
  <si>
    <t>Семенюк П.Й. ПП, "ларьок"</t>
  </si>
  <si>
    <t>р-н Шепетовский Район, с.Климентовичи, ул.Ленина, д.7/2</t>
  </si>
  <si>
    <t>Семенюк Петро Йосипович</t>
  </si>
  <si>
    <t>Основной договор 4360 от 18.02.2013</t>
  </si>
  <si>
    <t>ХМ-004909</t>
  </si>
  <si>
    <t>Семенюк С.В. ПП, "Гуртовня"</t>
  </si>
  <si>
    <t>г.Шепетовка, ул.Ватутина, д.1</t>
  </si>
  <si>
    <t>ХМ-005871</t>
  </si>
  <si>
    <t>Семенюк Ю.В. ПП, маг. "Для вас"</t>
  </si>
  <si>
    <t>г.Шепетовка, просп Мира, д.7</t>
  </si>
  <si>
    <t>ХМ-005176</t>
  </si>
  <si>
    <t>Сенів Р.Л.ПП,маг."Крамниця"</t>
  </si>
  <si>
    <t>ХМ-005124</t>
  </si>
  <si>
    <t>Сенчук Б.А. ПП, ТЦ "Дана"</t>
  </si>
  <si>
    <t>Сенчук Жанна Олександрівна</t>
  </si>
  <si>
    <t>Основной договор 3274 от 09.01.2015</t>
  </si>
  <si>
    <t>Сенчук Ж.О. ПП, ТЦ "Дана"</t>
  </si>
  <si>
    <t>ХМ-000186</t>
  </si>
  <si>
    <t>Сербін В.Ф. ПП, маг. "Тетяна"</t>
  </si>
  <si>
    <t>р-н Теофипольский Район, пгт.Теофиполь, ул.Ленина, д.48</t>
  </si>
  <si>
    <t>р-н Новоушицкий Район, с.Куражин, ул.Шевченко, д.21</t>
  </si>
  <si>
    <t>Сердюк Галина Дмитрівна</t>
  </si>
  <si>
    <t>Основной договор 551.1 от 17.02.2015</t>
  </si>
  <si>
    <t>ХМ-005830</t>
  </si>
  <si>
    <t>Середа Л.І. ПП, маг. "Нева"</t>
  </si>
  <si>
    <t>г.Хмельницкий, ул.Попова, д.7</t>
  </si>
  <si>
    <t>Середа Любов Іванівна</t>
  </si>
  <si>
    <t>Основной договор 3199 от 22.05.2009 0:00:00</t>
  </si>
  <si>
    <t>Середюк В.І. ПП, маг. "Збруч"</t>
  </si>
  <si>
    <t>ХМ-002301</t>
  </si>
  <si>
    <t>р-н Городокский Район, пгт.Сатанов, ул.Сатанивского (біля санаторія)</t>
  </si>
  <si>
    <t>Середюк Віктор Іванович</t>
  </si>
  <si>
    <t>Основной договор 1649 от 02.04.2009 0:00:00</t>
  </si>
  <si>
    <t>ХМ-002303</t>
  </si>
  <si>
    <t>Середюк В.І. ПП, маг. "СВ №2"</t>
  </si>
  <si>
    <t>р-н Городокский Район, г.Городок, ул.Шевченко, д.44</t>
  </si>
  <si>
    <t>ХМ-002304</t>
  </si>
  <si>
    <t>Середюк В.І. ПП, маг. "СВ"</t>
  </si>
  <si>
    <t>р-н Городокский Район, г.Городок, ул.Грушевского (зупинка СВ)</t>
  </si>
  <si>
    <t>ХМ-006445</t>
  </si>
  <si>
    <t>Серкебаєва Л.М. ПП, маг. "Гранат"</t>
  </si>
  <si>
    <t>Тимчишина Лідія Миколаївна</t>
  </si>
  <si>
    <t>Основной договор 1990.1 от 28.04.2015</t>
  </si>
  <si>
    <t>Тимчишина Л.М. ПП, маг. "Гранат"</t>
  </si>
  <si>
    <t>ХМ-003775</t>
  </si>
  <si>
    <t>Сивак Н.І. ПП, маг."У Богдана"</t>
  </si>
  <si>
    <t>р-н Теофипольский Район, пгт.Теофиполь, ул.Грушевского, д.5 (перехр.на Білогір'я)</t>
  </si>
  <si>
    <t>Сивак Ніна Іванівна</t>
  </si>
  <si>
    <t>Основной договор 2311 от 11.02.2009 0:00:00</t>
  </si>
  <si>
    <t>ХМ-010283</t>
  </si>
  <si>
    <t>г.Шепетовка, ул.Островского Николая, д.81</t>
  </si>
  <si>
    <t>ХМ-001701</t>
  </si>
  <si>
    <t>Сивак Ю.В. ПП, маг. "Ювіс"</t>
  </si>
  <si>
    <t>ХМ-003981</t>
  </si>
  <si>
    <t>Комлочук Н.В. ПП,  "Лоток"</t>
  </si>
  <si>
    <t>г.Шепетовка, ул.Маркса Карла, д.23/2</t>
  </si>
  <si>
    <t>ХМ-003980</t>
  </si>
  <si>
    <t>Комлочук Н.В. ПП,  маг. "Долче Віта"</t>
  </si>
  <si>
    <t>ХМ-003238</t>
  </si>
  <si>
    <t>Сидорська А.Є. ПП, контейнер "№85"</t>
  </si>
  <si>
    <t>г.Шепетовка, ул.1-я Привокзальная, д.85</t>
  </si>
  <si>
    <t>Сідорська Антоніна Євгенівна</t>
  </si>
  <si>
    <t>Основной договор 2056 от 15.05.2009 0:00:00</t>
  </si>
  <si>
    <t>ХМ-003667</t>
  </si>
  <si>
    <t>Сидорук А.А. ПП, кафе-бар "Марія"</t>
  </si>
  <si>
    <t>р-н Летичевский Район, с.Вербка (0)</t>
  </si>
  <si>
    <t>ХМ-005515</t>
  </si>
  <si>
    <t>Сидорук Л.М. ПП, маг. "Марія"</t>
  </si>
  <si>
    <t>р-н Летичевский Район, с.Вербка, ул.Центральная, д.29</t>
  </si>
  <si>
    <t>Сидорук Лариса Михайлівна</t>
  </si>
  <si>
    <t>Основной договор 3028 от 27.04.2009 0:00:00</t>
  </si>
  <si>
    <t>ХМ-001328</t>
  </si>
  <si>
    <t>Зацепанюк І.О. ПП, маг. "Продукти"</t>
  </si>
  <si>
    <t>р-н Белогорский Район, пгт.Белогорье, ул.Шевченко, д.31 (готель)</t>
  </si>
  <si>
    <t>Зацепанюк Ірина Олександрівна</t>
  </si>
  <si>
    <t>Основной договор 4611 от 14.08.2012</t>
  </si>
  <si>
    <t>Симоні Р.С. ПП, маг. "Продукти"</t>
  </si>
  <si>
    <t>ХМ-001332</t>
  </si>
  <si>
    <t>Зацепанюк І.О. ПП, маг. "Торговий дім"</t>
  </si>
  <si>
    <t>р-н Белогорский Район, пгт.Белогорье, ул.Котовского, д.10а</t>
  </si>
  <si>
    <t>Симоні Р.С.ПП,"Торговий дім"</t>
  </si>
  <si>
    <t>ХМ-001331</t>
  </si>
  <si>
    <t>Зацепанюк І.О. ПП, маг. "Дружба"</t>
  </si>
  <si>
    <t>р-н Белогорский Район, пгт.Белогорье, ул.Шевченко, д.78</t>
  </si>
  <si>
    <t>Симоні Р.С.ПП,маг "Дружба"</t>
  </si>
  <si>
    <t>ХМ-001330</t>
  </si>
  <si>
    <t>Зацепанюк І.О. ПП, маг. "Продукти №1"</t>
  </si>
  <si>
    <t>р-н Белогорский Район, пгт.Белогорье, ул.Железнодорожная, д.27</t>
  </si>
  <si>
    <t>Симоні Р.С.ПП,маг "Продукти №1"</t>
  </si>
  <si>
    <t>р-н Новоушицкий Район, с.Коммунар, ул.Центральная, д.15</t>
  </si>
  <si>
    <t>Симчак Микола Павлович</t>
  </si>
  <si>
    <t>Основной договор 189.1 от 02.01.2009 0:00:00</t>
  </si>
  <si>
    <t>Фролов Д.М. ПП, маг. "Рубін"</t>
  </si>
  <si>
    <t>р-н Новоушицкий Район, с.Ивашковцы, ул.Кооперативная, д.12</t>
  </si>
  <si>
    <t>Фролов Дмитро Миколайович</t>
  </si>
  <si>
    <t>Основной договор 1849.1 от 05.12.2013</t>
  </si>
  <si>
    <t>р-н Каменец-Подольский Район, с.Негин, ул.Ленина, д.15</t>
  </si>
  <si>
    <t>Синиця Алла Василівна</t>
  </si>
  <si>
    <t>Основной договор 280.1 от 02.01.2009 0:00:00</t>
  </si>
  <si>
    <t>р-н Каменец-Подольский Район, с.Негин, ул.Ленина, д.35а</t>
  </si>
  <si>
    <t>р-н Старосинявский Район, с.Новая Синявка (біля лікарні)</t>
  </si>
  <si>
    <t>Сириветнік Ольга Сергіївна</t>
  </si>
  <si>
    <t>Основной договор 1679 от 13.07.2009 0:00:00</t>
  </si>
  <si>
    <t>р-н Дунаевецкий Район, с.Минькивци, ул.Центральная, д.16</t>
  </si>
  <si>
    <t>ХМ-005829</t>
  </si>
  <si>
    <t>Петровська Т.А. ПП, маг. "Онікс"</t>
  </si>
  <si>
    <t>р-н Волочисский Район, г.Волочиск, пер.Пушкина, д.25а</t>
  </si>
  <si>
    <t>Сирота М.І. ПП, маг. "Онікс"</t>
  </si>
  <si>
    <t>Петровська Тамара Адамівна</t>
  </si>
  <si>
    <t>Основной договор 5290 от 17.12.2014</t>
  </si>
  <si>
    <t>р-н Дунаевецкий Район, г.Дунаевцы, ул.Горького, д.7/2</t>
  </si>
  <si>
    <t>Ситарчук Антоніна Іванівна</t>
  </si>
  <si>
    <t>Основной договор 1288.1 от 05.01.2010 0:00:00</t>
  </si>
  <si>
    <t>ХМ-006408</t>
  </si>
  <si>
    <t>Ситник В.П. ПП, маг. "Славутич"</t>
  </si>
  <si>
    <t>р-н Летичевский Район, с.Казачки, ул.Первомайская (1)</t>
  </si>
  <si>
    <t>ХМ-002375</t>
  </si>
  <si>
    <t>Ситник В.П. ПП, маг."Славутич"</t>
  </si>
  <si>
    <t>р-н Летичевский Район, с.Новоконстантинов, ул.Центральная, д.28</t>
  </si>
  <si>
    <t>Ситник Василь Павлович</t>
  </si>
  <si>
    <t>Основной договор 1712 от 17.12.2009 0:00:00</t>
  </si>
  <si>
    <t>ХМ-002538</t>
  </si>
  <si>
    <t>Ситницька Л.М. ПП, маг."Продукти"</t>
  </si>
  <si>
    <t>Старосинявський Район, Паплинці, вул. Леніна,</t>
  </si>
  <si>
    <t>ХМ-001889</t>
  </si>
  <si>
    <t>Ситнікова В.П. ПП, маг."Крістал"</t>
  </si>
  <si>
    <t>р-н Теофипольский Район, с.Новоставцы, ул.Центральная, д.55</t>
  </si>
  <si>
    <t>Ситнікова Віта Петрівна</t>
  </si>
  <si>
    <t>Основной договор 1318 от 23.04.2009 0:00:00</t>
  </si>
  <si>
    <t>Волосенко Л.О. ПП, вагончик</t>
  </si>
  <si>
    <t>р-н Старосинявский Район, пгт.Иванковцы, ул.Пролетарская, д.4</t>
  </si>
  <si>
    <t>Волосенко Людмила Олексіївна</t>
  </si>
  <si>
    <t>Основной договор 4704 от 14.01.2013</t>
  </si>
  <si>
    <t>р-н Старосинявский Район, с.Паплинцы, ул.Центральная (на горбу)</t>
  </si>
  <si>
    <t>Ситніцький Олександр Леонідович</t>
  </si>
  <si>
    <t>Основной договор 3007 от 14.01.2009 0:00:00</t>
  </si>
  <si>
    <t>р-н Старосинявский Район, с.Алексеевка, ул.Заводская, д.3</t>
  </si>
  <si>
    <t>ХМ-005769</t>
  </si>
  <si>
    <t>Ситніцький О.Л. ПП, маг. "Орхідея"</t>
  </si>
  <si>
    <t>р-н Старосинявский Район, пгт.Старая Синява, ул.Заводская, д.28</t>
  </si>
  <si>
    <t>Ситніцький Олег Леонідович</t>
  </si>
  <si>
    <t>Основной договор 3158 от 07.05.2009 0:00:00</t>
  </si>
  <si>
    <t>ХМ-005768</t>
  </si>
  <si>
    <t>Ситніцький О.Л. ПП, маг. "Продукти"</t>
  </si>
  <si>
    <t>р-н Старосинявский Район, с.Паньковцы, ул.Праздничная, д.17</t>
  </si>
  <si>
    <t>ХМ-005487</t>
  </si>
  <si>
    <t>Ситніцький О.Л. ПП, маг. "Торговий центр"</t>
  </si>
  <si>
    <t>р-н Старосинявский Район, пгт.Старая Синява, ул.Грушевского, д.61</t>
  </si>
  <si>
    <t>ХМ-005486</t>
  </si>
  <si>
    <t>Ситніцький О.Л. ПП,маг. "Гетьман"</t>
  </si>
  <si>
    <t>Старосинявський Район, Івки,</t>
  </si>
  <si>
    <t>ХМ-005485</t>
  </si>
  <si>
    <t>р-н Старосинявский Район, с.Пилявка, д.1 (в центрі)</t>
  </si>
  <si>
    <t>ХМ-005519</t>
  </si>
  <si>
    <t>Сідорук Д.М. ПП, маг. "Зелений гай"</t>
  </si>
  <si>
    <t>г.Хмельницкий, ул.Железняка, д.34/1</t>
  </si>
  <si>
    <t>Сідорук Денис Михайлович</t>
  </si>
  <si>
    <t>Основной договор 3032 от 29.01.2009 0:00:00</t>
  </si>
  <si>
    <t>(КООП) Харчокомбінат Старокостянтинівського районного споживчого товариства ПСК, ТПП</t>
  </si>
  <si>
    <t>р-н Староконстантиновский Район, с.Морозовка, д.3 (Центральная)</t>
  </si>
  <si>
    <t>Харчокомбінат Старокостянтинівського районного споживчого товариства ПСК, ТПП</t>
  </si>
  <si>
    <t>ХМ-005070</t>
  </si>
  <si>
    <t>Сікора С.В. ПП, маг. "Козак"</t>
  </si>
  <si>
    <t>р-н Волочисский Район, г.Волочиск, ул.Независимости, д.102</t>
  </si>
  <si>
    <t>Сікора Світлана Віталіївна</t>
  </si>
  <si>
    <t>Основной договор 2855 от 25.03.2009 0:00:00</t>
  </si>
  <si>
    <t>Сікора С.В.ПП, маг."Козак"</t>
  </si>
  <si>
    <t>ХМ-005565</t>
  </si>
  <si>
    <t>Кишкар Т.М. ПП, маг. "Успіх"</t>
  </si>
  <si>
    <t>Хмельницький, вул. Проспект Миру, біля НВО, б. 30,</t>
  </si>
  <si>
    <t>Кишкар Тетяна Миколаївна</t>
  </si>
  <si>
    <t>Основной договор 4934 от 15.10.2013</t>
  </si>
  <si>
    <t>ХМ-005346</t>
  </si>
  <si>
    <t>Сімогук Н.В. ПП, маг. "Мням-мням"</t>
  </si>
  <si>
    <t>р-н Хмельницкий Район, с.Олешин, ул.Гагарина, д.1</t>
  </si>
  <si>
    <t>Сімогук Наталія Володимирівна</t>
  </si>
  <si>
    <t>Основной договор 2983 от 30.03.2009 0:00:00</t>
  </si>
  <si>
    <t>ХМ-001324</t>
  </si>
  <si>
    <t>Сінькова В.Б. ПП, маг. "Скарб"</t>
  </si>
  <si>
    <t>р-н Волочисский Район, г.Волочиск, ул.Независимости, д.3</t>
  </si>
  <si>
    <t>Сінькова Валентина Броніславівна</t>
  </si>
  <si>
    <t>Основной договор 922 от 21.04.2009 0:00:00</t>
  </si>
  <si>
    <t>ХМ-004738</t>
  </si>
  <si>
    <t>Шумило В.С. ПП, бар "Загадка"</t>
  </si>
  <si>
    <t>р-н Городокский Район, с.Лесоводы, ул.Лесная, д.1</t>
  </si>
  <si>
    <t>Шумило Віталій Семенович</t>
  </si>
  <si>
    <t>Основной договор 4367 от 22.03.2012</t>
  </si>
  <si>
    <t>р-н Дунаевецкий Район, с.Старая Гута, ул.Шевченко, д.139а</t>
  </si>
  <si>
    <t>Сірий Віктор Броніславович</t>
  </si>
  <si>
    <t>Основной договор 97.1 от 02.01.2009 0:00:00</t>
  </si>
  <si>
    <t>г.Каменец-Подольский, ул.Молодежная, д.11</t>
  </si>
  <si>
    <t>Сірий Юрій Васильович</t>
  </si>
  <si>
    <t>Основной договор 767 от 02.01.2009 0:00:00</t>
  </si>
  <si>
    <t>р-н Каменец-Подольский Район, с.Приворотье, ул.Грушевского, д.9</t>
  </si>
  <si>
    <t>Сіроцінська І.В.ПП, маг. "Продукти"</t>
  </si>
  <si>
    <t>ХМ-005970</t>
  </si>
  <si>
    <t>Скакун Т.І. ПП, маг. "Продукти"</t>
  </si>
  <si>
    <t>р-н Старосинявский Район, с.Паплинцы, ул.Добромир, д.1</t>
  </si>
  <si>
    <t>ХМ-005027</t>
  </si>
  <si>
    <t>Лазукова С.М. ПП, маг. "Ласка"</t>
  </si>
  <si>
    <t>г.Староконстантинов, ул.Грушевского, д.16б</t>
  </si>
  <si>
    <t>Лазукова Світлана Миколаїівна</t>
  </si>
  <si>
    <t>Основной договор 4505 от 22.05.2012</t>
  </si>
  <si>
    <t>ХМ-006452</t>
  </si>
  <si>
    <t>Скиба А.М. ПП, маг. "Запчастини"</t>
  </si>
  <si>
    <t>р-н Волочисский Район, г.Волочиск, ул.Независимости, д.320</t>
  </si>
  <si>
    <t>Скиба Антоніна Миколаївна</t>
  </si>
  <si>
    <t>Основной договор 3578 от 27.01.2010 0:00:00</t>
  </si>
  <si>
    <t>ХМ-005479</t>
  </si>
  <si>
    <t>(НКЗ) Склад №1</t>
  </si>
  <si>
    <t>ХМ-002396</t>
  </si>
  <si>
    <t>Скомський В.А. ПП, маг."Люкс"</t>
  </si>
  <si>
    <t>Скомський Віталій Альбінович</t>
  </si>
  <si>
    <t>Основной договор 5046 от 10.02.2014</t>
  </si>
  <si>
    <t>р-н Славутский Район, с.Улашановка, д.1</t>
  </si>
  <si>
    <t>ХМ-006103</t>
  </si>
  <si>
    <t>Скрипнюк Т.О. ПП, маг. "Свіжа курочка"</t>
  </si>
  <si>
    <t>г.Славута, ул.Ярослава Мудрого (1)</t>
  </si>
  <si>
    <t>ХМ-004912</t>
  </si>
  <si>
    <t>(НКЗ) Славутська районна профспілкова організація працівників агропромислового комплек</t>
  </si>
  <si>
    <t>г.Славута, ул.Шевченко, д.102</t>
  </si>
  <si>
    <t>Славутська РПО працівників АПК</t>
  </si>
  <si>
    <t>Славутська районна профспілкова організація працівників агропромислового комплек</t>
  </si>
  <si>
    <t>ХМ-003297</t>
  </si>
  <si>
    <t>Славутський РВ УМВС</t>
  </si>
  <si>
    <t>Славута, вул. Дзержинського,</t>
  </si>
  <si>
    <t>ХМ-001490</t>
  </si>
  <si>
    <t>Славутський хлібозавод ПрАТ, маг. "Свіжий хліб №1"</t>
  </si>
  <si>
    <t>г.Славута, ул.Церковная, д.29</t>
  </si>
  <si>
    <t>ПрАТ "Славутський хлібозавод"</t>
  </si>
  <si>
    <t>Основной договор 1042 от 10.02.2009 0:00:00</t>
  </si>
  <si>
    <t>ХМ-001489</t>
  </si>
  <si>
    <t>Славутський хлібозавод ПрАТ, маг. "Свіжий хліб №2"</t>
  </si>
  <si>
    <t>г.Славута, д.41/2 (ул. Советская)</t>
  </si>
  <si>
    <t>ХМ-001488</t>
  </si>
  <si>
    <t>Славутський хлібозавод ПрАТ, маг. "Свіжий хліб №3"</t>
  </si>
  <si>
    <t>г.Славута, ул.Ярослава Мудрого, д.60а</t>
  </si>
  <si>
    <t>ХМ-002289</t>
  </si>
  <si>
    <t>Слащук М.І. ПП, маг. "Продукти-Леко"</t>
  </si>
  <si>
    <t>р-н Летичевский Район, с.Голосков, ул.Центральная, д.134</t>
  </si>
  <si>
    <t>Слащук Микола Іванович</t>
  </si>
  <si>
    <t>Основной договор 1635 от 23.07.2009 0:00:00</t>
  </si>
  <si>
    <t>ХМ-001112</t>
  </si>
  <si>
    <t>Слєсарєва А.Д. ПП, маг."Світанок"</t>
  </si>
  <si>
    <t>р-н Красиловский Район, г.Красилов, пер.Грушевского, д.50</t>
  </si>
  <si>
    <t>Слєсарєва Алла Дофілівна</t>
  </si>
  <si>
    <t>Основной договор 804 от 28.01.2009 0:00:00</t>
  </si>
  <si>
    <t>ХМ-006526</t>
  </si>
  <si>
    <t>Слива М.М. ПП, к-к 54</t>
  </si>
  <si>
    <t>г.Хмельницкий, пер.Гвардейский, д.54, оф. (р-к "Ранковий)</t>
  </si>
  <si>
    <t>р-н Дунаевецкий Район, г.Дунаевцы, ул.Шевченко, д.117</t>
  </si>
  <si>
    <t>Сливко Валентина Сергіївна</t>
  </si>
  <si>
    <t>Основной договор 257.1 от 21.01.2015</t>
  </si>
  <si>
    <t>ХМ-006717</t>
  </si>
  <si>
    <t>Сливко Г.М. ПП, маг. "Калина"</t>
  </si>
  <si>
    <t>р-н Дунаевецкий Район, с.Мицивци, ул.Затонского, д.41</t>
  </si>
  <si>
    <t>Сливко Геннадій Миколайович</t>
  </si>
  <si>
    <t>Основной договор 1367.1 от 03.12.2014</t>
  </si>
  <si>
    <t>ХМ-006051</t>
  </si>
  <si>
    <t>Сливко Н.К. ПП, маг. "Продукти"</t>
  </si>
  <si>
    <t>р-н Белогорский Район, с.Довгалевка, ул.Центральная, д.4</t>
  </si>
  <si>
    <t>Сливко Надія Климівна</t>
  </si>
  <si>
    <t>Основной договор 3360 от 29.07.2009 0:00:00</t>
  </si>
  <si>
    <t>ХМ-005846</t>
  </si>
  <si>
    <t>Слига Л.Д. ПП, маг. "Крамниця"</t>
  </si>
  <si>
    <t>р-н Белогорский Район, с.Великие Калетинцы, ул.Центральная, д.1</t>
  </si>
  <si>
    <t>Слига Любов Дмитрівна</t>
  </si>
  <si>
    <t>Основной договор 3214 от 25.05.2009 0:00:00</t>
  </si>
  <si>
    <t>ХМ-002124</t>
  </si>
  <si>
    <t>Слісарчук А.С. ПП, маг. "Дар"</t>
  </si>
  <si>
    <t>г.Шепетовка, ул.Судилковская, д.106а</t>
  </si>
  <si>
    <t>Слісарчук Анатолій Сергійович</t>
  </si>
  <si>
    <t>Основной договор 4464 от 25.04.2012</t>
  </si>
  <si>
    <t>Слісарчук Н.С. ПП, маг. "Дар"</t>
  </si>
  <si>
    <t>р-н Каменец-Подольский Район, с.Слободка-Рыхтивская, д.26б (ул. Степанкового)</t>
  </si>
  <si>
    <t>Зюбрицький Анатолій Вікторович</t>
  </si>
  <si>
    <t>Основной договор 1666.1 от 21.03.2012</t>
  </si>
  <si>
    <t>ХМ-002146</t>
  </si>
  <si>
    <t>Слободян І.В. ПП, маг. "Еліта"</t>
  </si>
  <si>
    <t>р-н Виньковецкий Район, пгт.Виньковцы, ул.Возрождения, д.30</t>
  </si>
  <si>
    <t>ХМ-006270</t>
  </si>
  <si>
    <t>Слободян Л.Б. ПП, маг. "Дана"</t>
  </si>
  <si>
    <t>р-н Виньковецкий Район, с.Зиньков, ул.Ленина, д.72</t>
  </si>
  <si>
    <t>Слободян Людмила Броніславівна</t>
  </si>
  <si>
    <t>Основной договор 3508 от 25.11.2009 0:00:00</t>
  </si>
  <si>
    <t>г.Каменец-Подольский, ул.Тимирязева, д.134</t>
  </si>
  <si>
    <t>Слободян Людмила Михайлівна</t>
  </si>
  <si>
    <t>Основной договор 115.1 от 20.05.2014</t>
  </si>
  <si>
    <t>г.Каменец-Подольский, пер.Шевченко, д.1</t>
  </si>
  <si>
    <t>Слободян Людмила Юріївна</t>
  </si>
  <si>
    <t>Основной договор 385 от 01.01.2009 0:00:00</t>
  </si>
  <si>
    <t>ХМ-005981</t>
  </si>
  <si>
    <t>Слободянюк В.А. ПП, маг. "Світанок"</t>
  </si>
  <si>
    <t>р-н Летичевский Район, с.Голосков, ул.Центральная, д.69</t>
  </si>
  <si>
    <t>ХМ-003414</t>
  </si>
  <si>
    <t>Слободянюк Л.А. ПП, маг."Синтез"</t>
  </si>
  <si>
    <t>р-н Летичевский Район, пгт.Летичев, ул.Горького, д.2</t>
  </si>
  <si>
    <t>Слободянюк Людмила Антонівна</t>
  </si>
  <si>
    <t>Основной договор 2127 от 24.11.2009 0:00:00</t>
  </si>
  <si>
    <t>ХМ-004781</t>
  </si>
  <si>
    <t>Слободянюк О.Д. ПП, маг. "Вагончик"</t>
  </si>
  <si>
    <t>р-н Красиловский Район, с.Волица, ул.Центральная, д.24/1</t>
  </si>
  <si>
    <t>Слободянюк Оксана Дмитрівна</t>
  </si>
  <si>
    <t>Основной договор 2762 от 07.12.2009 0:00:00</t>
  </si>
  <si>
    <t>ХМ-004782</t>
  </si>
  <si>
    <t>Слободянюк О.Д. ПП, маг."Вагончик"</t>
  </si>
  <si>
    <t>р-н Хмельницкий Район, с.Малашевцы, ул.Шевченко, д.7</t>
  </si>
  <si>
    <t>ХМ-006620</t>
  </si>
  <si>
    <t>Смажна Ю.І. ПП, кафе "Закусочна"</t>
  </si>
  <si>
    <t>Смажна Юлія Іванівна</t>
  </si>
  <si>
    <t>Основной договор 3682 от 28.04.2010 0:00:00</t>
  </si>
  <si>
    <t>ХМ-006621</t>
  </si>
  <si>
    <t>Смажна Ю.І. ПП, маг. "Продукти"</t>
  </si>
  <si>
    <t>ХМ-004264</t>
  </si>
  <si>
    <t>Смихайлюк І.Ф. ПП, маг. "На здоров'я"</t>
  </si>
  <si>
    <t>р-н Красиловский Район, с.Корчовка, ул.Котика Вали, д.13</t>
  </si>
  <si>
    <t>Смихайлюк Іван Федорович</t>
  </si>
  <si>
    <t>Основной договор 2501 от 21.04.2009 0:00:00</t>
  </si>
  <si>
    <t>р-н Каменец-Подольский Район, с.Доброволье, ул.Грушевского, д.14</t>
  </si>
  <si>
    <t>Смицька Аліна Анатоліївна</t>
  </si>
  <si>
    <t>Основной договор 1203.1 от 01.06.2009 0:00:00</t>
  </si>
  <si>
    <t>Смицький Мар`ян Володимирович</t>
  </si>
  <si>
    <t>Основной договор 419.1 от 02.01.2009 0:00:00</t>
  </si>
  <si>
    <t>ХМ-006536</t>
  </si>
  <si>
    <t>Смірнов С.В. ПП, маг. "Продукти"</t>
  </si>
  <si>
    <t>р-н Староконстантиновский Район, с.Сахновцы, ул.Молодежная, д.1</t>
  </si>
  <si>
    <t>ХМ-000004</t>
  </si>
  <si>
    <t>Смірнова О.М. ПП, к-к "Ласунчик"</t>
  </si>
  <si>
    <t>г.Хмельницкий, ул.Чорновола Вячеслава, д.52/1</t>
  </si>
  <si>
    <t>Смола А.В. ПП, маг. "Калина"</t>
  </si>
  <si>
    <t>г.Каменец-Подольский, ул.Суворова, д.35</t>
  </si>
  <si>
    <t>Смола Анатолій Володимирович</t>
  </si>
  <si>
    <t>Основной договор 36.1 от 26.04.2012</t>
  </si>
  <si>
    <t>ХМ-001511</t>
  </si>
  <si>
    <t>Снігур В.І. ПП, маг."Рукавичка"</t>
  </si>
  <si>
    <t>р-н Красиловский Район, г.Красилов, ул.Щорса, д.15а</t>
  </si>
  <si>
    <t>Снігур Володимир Іванович</t>
  </si>
  <si>
    <t>Основной договор 4882 от 14.08.2013</t>
  </si>
  <si>
    <t>р-н Каменец-Подольский Район, с.Жовтневое, ул.Князей Кориатовичей, д.66</t>
  </si>
  <si>
    <t>Сніцар Марія Казимирівна</t>
  </si>
  <si>
    <t>Основной договор 1664.1 от 20.03.2012</t>
  </si>
  <si>
    <t>ХМ-004231</t>
  </si>
  <si>
    <t>Соболєвська О.Д. ПП, маг. "Іванка"</t>
  </si>
  <si>
    <t>р-н Шепетовский Район, с.Михайлючка, ул.Гончарова, д.51</t>
  </si>
  <si>
    <t>Соболєвська Олена Дмитрівна</t>
  </si>
  <si>
    <t>Основной договор 4802 от 24.04.2013</t>
  </si>
  <si>
    <t>Соболевська О.Д. ПП, маг. "Іванка"</t>
  </si>
  <si>
    <t>р-н Дунаевецкий Район, пгт.Дунаевцы, ул.1-го Мая (на розі Красінських і 1-го Травня,)</t>
  </si>
  <si>
    <t>Соболь Людмила Іванівна</t>
  </si>
  <si>
    <t>Основной договор 175.1 от 09.06.2010 0:00:00</t>
  </si>
  <si>
    <t>ХМ-000030</t>
  </si>
  <si>
    <t>р-н Летичевский Район, с.Сусловцы, ул.Центральная, д.70</t>
  </si>
  <si>
    <t>(КООП) Сокиренецьке ПСК маг."Продукти"</t>
  </si>
  <si>
    <t>р-н Чемеровецкий Район, с.Ленинское, ул.Ленинградская, д.14</t>
  </si>
  <si>
    <t>ПСК"Сокиринецьке"</t>
  </si>
  <si>
    <t>Основной договор 1057.1 от 01.05.2009 0:00:00</t>
  </si>
  <si>
    <t>(КООП) Сокиринецьке ПСК, маг.</t>
  </si>
  <si>
    <t>р-н Чемеровецкий Район, с.Шидловцы, д.1 (ул. Театральная)</t>
  </si>
  <si>
    <t>ХМ-001461</t>
  </si>
  <si>
    <t>Сокирко В.І. ПП, маг. "Маяк"</t>
  </si>
  <si>
    <t>г.Славута, ул.Шевченко, д.33а</t>
  </si>
  <si>
    <t>Сокирко Валентина Іванівна</t>
  </si>
  <si>
    <t>Основной договор 1024 от 19.05.2009 0:00:00</t>
  </si>
  <si>
    <t>ХМ-001462</t>
  </si>
  <si>
    <t>Сокирко В.І. ПП, маг. "Сова"</t>
  </si>
  <si>
    <t>г.Славута, ул.Острожская, д.34</t>
  </si>
  <si>
    <t>ХМ-005777</t>
  </si>
  <si>
    <t>Сокіл Л.В. ПП, маг. "Продукти"</t>
  </si>
  <si>
    <t>р-н Городокский Район, пгт.Сатанов (1)</t>
  </si>
  <si>
    <t>Сокіл Любов Василівна</t>
  </si>
  <si>
    <t>Основной договор 3165 от 30.04.2009 0:00:00</t>
  </si>
  <si>
    <t>ХМ-000785</t>
  </si>
  <si>
    <t>Соколець Н.В. ПП, маг. "М"ясо-риба"</t>
  </si>
  <si>
    <t>г.Нетишин, просп Независимости, д.19а</t>
  </si>
  <si>
    <t>Соколець Надія Василівна</t>
  </si>
  <si>
    <t>Основной договор 510 от 14.05.2009 0:00:00</t>
  </si>
  <si>
    <t>ХМ-001817</t>
  </si>
  <si>
    <t>Нагребецька В.Г. ПП, маг. "Смак"</t>
  </si>
  <si>
    <t>г.Хмельницкий, ул.Железняка, д.10</t>
  </si>
  <si>
    <t>Нагребецька Валентина Григгрівна</t>
  </si>
  <si>
    <t>Основной договор 4689 от 12.01.2015</t>
  </si>
  <si>
    <t>Соколова Н.В. ПП, маг. "Смак"</t>
  </si>
  <si>
    <t>р-н Каменец-Подольский Район, с.Гута-Чугорская, ул.Ленина, д.5</t>
  </si>
  <si>
    <t>Соловей Олена Борисівна</t>
  </si>
  <si>
    <t>Основной договор 1269.1 от 07.12.2009 0:00:00</t>
  </si>
  <si>
    <t>ХМ-006114</t>
  </si>
  <si>
    <t>Соловей О.М. ПП, маг. "Кондитерські вироби"</t>
  </si>
  <si>
    <t>г.Хмельницкий, ул.Чорновола Вячеслава, д.134</t>
  </si>
  <si>
    <t>ХМ-000655</t>
  </si>
  <si>
    <t>Солодка Л.І. ПП, к-к</t>
  </si>
  <si>
    <t>р-н Полонский Район, с.Блыдни, ул.Малиновского, д.8</t>
  </si>
  <si>
    <t>ХМ-000656</t>
  </si>
  <si>
    <t>Солодка Л.І. ПП, маг. "Пролісок"</t>
  </si>
  <si>
    <t>р-н Полонский Район, г.Полонное, пер.Украинки Леси, д.145</t>
  </si>
  <si>
    <t>Солодка Людмила Іванівна</t>
  </si>
  <si>
    <t>Основной договор 4403 от 12.03.2012</t>
  </si>
  <si>
    <t>ХМ-000654</t>
  </si>
  <si>
    <t>Солодка Л.І. ПП, маг."Продукти"</t>
  </si>
  <si>
    <t>р-н Полонский Район, с.Котюржинцы, ул.Заречная, д.7</t>
  </si>
  <si>
    <t>ХМ-005988</t>
  </si>
  <si>
    <t>Солодковська Г.С. ПП, к-к</t>
  </si>
  <si>
    <t>р-н Городокский Район, с.Бубновка, д.80 (Центральная)</t>
  </si>
  <si>
    <t>ХМ-005168</t>
  </si>
  <si>
    <t>(КООП) Соломенське СТ, маг."Маркет"</t>
  </si>
  <si>
    <t>р-н Волочисский Район, с.Соломна, д.11б (Центральная)</t>
  </si>
  <si>
    <t>СТ "Соломенське"</t>
  </si>
  <si>
    <t>Основной договор 2899 от 30.04.2009 0:00:00</t>
  </si>
  <si>
    <t>Соломенське СТ, маг."Маркет"</t>
  </si>
  <si>
    <t>ХМ-005232</t>
  </si>
  <si>
    <t>Соломко О.І. ПП маг. "Вулик"</t>
  </si>
  <si>
    <t>г.Каменец-Подольский, ул.Ценского, д.10</t>
  </si>
  <si>
    <t>р-н Каменец-Подольский Район, с.Рункошев, ул.Шевченко, д.48</t>
  </si>
  <si>
    <t>Солярик Людмила Вікторівна</t>
  </si>
  <si>
    <t>Основной договор 424.1 от 02.01.2009 0:00:00</t>
  </si>
  <si>
    <t>р-н Чемеровецкий Район, с.Гусятин, ул.Ленина, д.23</t>
  </si>
  <si>
    <t>Михайлів Оксана Володимирівна</t>
  </si>
  <si>
    <t>Основной договор 703.1 от 17.08.2015</t>
  </si>
  <si>
    <t>ХМ-005391</t>
  </si>
  <si>
    <t>Сорока Н.А. ПП, маг. "Парнас №1"</t>
  </si>
  <si>
    <t>г.Хмельницкий, просп Мира (0)</t>
  </si>
  <si>
    <t>ХМ-006068</t>
  </si>
  <si>
    <t>Сорока О.П. ПП, павільйон</t>
  </si>
  <si>
    <t>Сорока Олеся Петрівна</t>
  </si>
  <si>
    <t>Основной договор 3370 от 06.08.2009 0:00:00</t>
  </si>
  <si>
    <t>ХМ-000046</t>
  </si>
  <si>
    <t>Сорока С.П. ПП, маг. "Парнас №2"</t>
  </si>
  <si>
    <t>г.Хмельницкий, ул.Тернопольская (біля "Новатора")</t>
  </si>
  <si>
    <t>ХМ-002270</t>
  </si>
  <si>
    <t>Сосновський В.О. ПП, маг. "Граніт"</t>
  </si>
  <si>
    <t>г.Шепетовка, ул.Промышленная, д.1а</t>
  </si>
  <si>
    <t>Сосновський Віктор Олександрович</t>
  </si>
  <si>
    <t>Основной договор 1619 от 18.05.2009 0:00:00</t>
  </si>
  <si>
    <t>ХМ-001743</t>
  </si>
  <si>
    <t>Сосун О.В. ПП, маг. "Янтар №2"</t>
  </si>
  <si>
    <t>р-н Полонский Район, с.Котелянка, ул.Шевченко, д.13</t>
  </si>
  <si>
    <t>ХМ-001741</t>
  </si>
  <si>
    <t>Сосун О.В. ПП, маг. "Янтар №4"</t>
  </si>
  <si>
    <t>Полонський Район, Варварівка,</t>
  </si>
  <si>
    <t>г.Каменец-Подольский (міська лікарня (дитячий корпус))</t>
  </si>
  <si>
    <t>г.Каменец-Подольский, ул.Матросова (больница)</t>
  </si>
  <si>
    <t>Сохатюк В.О. ПП, маг. "Уартелія"</t>
  </si>
  <si>
    <t>р-н Дунаевецкий Район, с.Кривчик, ул.Подлесная, д.2</t>
  </si>
  <si>
    <t>Сохатюк Ванда Олександрівна</t>
  </si>
  <si>
    <t>Основной договор 1976.1 от 16.02.2015</t>
  </si>
  <si>
    <t>р-н Дунаевецкий Район, с.Голозубынци, ул.Центральная, д.12</t>
  </si>
  <si>
    <t>СП "НІБУЛОН" ТОВ</t>
  </si>
  <si>
    <t>ХМ-006123</t>
  </si>
  <si>
    <t>Спасік В.І. ПП, маг. "Вікторія"</t>
  </si>
  <si>
    <t>р-н Хмельницкий Район, с.Богдановцы, ул.Мира, д.12 (біля сільскої ради)</t>
  </si>
  <si>
    <t>Спасік Віктор Іванович</t>
  </si>
  <si>
    <t>Основной договор 3406 от 09.09.2009 0:00:00</t>
  </si>
  <si>
    <t>ХМ-006629</t>
  </si>
  <si>
    <t>Спиридонова А.Б. ПП, торгова палатка</t>
  </si>
  <si>
    <t>р-н Староконстантиновский Район, с.Капустин, ул.Садовая, д.2</t>
  </si>
  <si>
    <t>г.Каменец-Подольский, ул.Труда, д.4</t>
  </si>
  <si>
    <t>ХМ-006022</t>
  </si>
  <si>
    <t>(КООП) СТ "Заслав'є", маг. "Заслав'є"</t>
  </si>
  <si>
    <t>р-н Изяславский Район, с.Припутни (0)</t>
  </si>
  <si>
    <t>Півторак Алла Миколаївна</t>
  </si>
  <si>
    <t>Основной договор 5429 от 27.08.2015</t>
  </si>
  <si>
    <t>Півторак А.М. ПП, маг. "Пролісок"</t>
  </si>
  <si>
    <t>СТ "Заслав'є", маг. "Заслав'є"</t>
  </si>
  <si>
    <t>р-н Новоушицкий Район, с.Ольховец, ул.Ленина, д.6</t>
  </si>
  <si>
    <t>СТ "Імпульс 08"</t>
  </si>
  <si>
    <t>Основной договор 965.1 от 29.06.2010 0:00:00</t>
  </si>
  <si>
    <t>р-н Дунаевецкий Район, с.Томашовка, ул.Ленина, д.55</t>
  </si>
  <si>
    <t>СТ"Престиж-Томашівка"</t>
  </si>
  <si>
    <t>Основной договор 963.1 от 02.01.2009 0:00:00</t>
  </si>
  <si>
    <t>р-н Каменец-Подольский Район, с.Пудловцы, ул.Ленинградская, д.27</t>
  </si>
  <si>
    <t>СТ"Пудлівці"</t>
  </si>
  <si>
    <t>Основной договор 962.1 от 26.02.2008 0:00:00</t>
  </si>
  <si>
    <t>ХМ-005556</t>
  </si>
  <si>
    <t>р-н Хмельницкий Район, с.Рыжулинцы (0)</t>
  </si>
  <si>
    <t>ХМ-005554</t>
  </si>
  <si>
    <t>р-н Хмельницкий Район, с.Волица (0)</t>
  </si>
  <si>
    <t>ХМ-005555</t>
  </si>
  <si>
    <t>р-н Хмельницкий Район, с.Мацьковцы, ул.Садовая (.)</t>
  </si>
  <si>
    <t>ХМ-005553</t>
  </si>
  <si>
    <t>Станкевич І.В. ПП, маг. "Фортуна"</t>
  </si>
  <si>
    <t>Становська Юлія Вікторівна</t>
  </si>
  <si>
    <t>Основной договор 345 от 15.01.2015</t>
  </si>
  <si>
    <t>ХМ-005201</t>
  </si>
  <si>
    <t>г.Хмельницкий, пер.Победы, д.8/2</t>
  </si>
  <si>
    <t>Старинська Л.В. ПП, маг. "Сімейний"</t>
  </si>
  <si>
    <t>Миколюк Валентина Станіславівна</t>
  </si>
  <si>
    <t>Основной договор 5302 от 01.01.2015</t>
  </si>
  <si>
    <t>ХМ-006527</t>
  </si>
  <si>
    <t>Старинська Н.М. ПП, маг. "Прометей"</t>
  </si>
  <si>
    <t>р-н Волочисский Район, с.Завалийки, ул.Центральная, д.73</t>
  </si>
  <si>
    <t>Старинська Наталія Миколаївна</t>
  </si>
  <si>
    <t>Основной договор 3628 от 10.03.2010 0:00:00</t>
  </si>
  <si>
    <t>ХМ-004550</t>
  </si>
  <si>
    <t>(НКЗ) Старокостянтинівське міжрайагропостач ВАТ, маг. "Веселка"</t>
  </si>
  <si>
    <t>Старокостянтинівське міжрайагропостач ВАТ, маг. "Веселка"</t>
  </si>
  <si>
    <t>ХМ-009864</t>
  </si>
  <si>
    <t>Шевчук О.О. ПП, маг. "Лідер"</t>
  </si>
  <si>
    <t>р-н Старосинявский Район, пгт.Старая Синява, ул.Грушевского, д.52 (в центрі)</t>
  </si>
  <si>
    <t>ХМ-003640</t>
  </si>
  <si>
    <t>Старосинявське РайСТ</t>
  </si>
  <si>
    <t>ХМ-006249</t>
  </si>
  <si>
    <t>Старостюк П.В. ПП, маг. "Хмарочос"</t>
  </si>
  <si>
    <t>ХМ-002390</t>
  </si>
  <si>
    <t>Стасишен М.І.ПП,маг "Надія"</t>
  </si>
  <si>
    <t>г.Нетишин, просп Независимости, д.30</t>
  </si>
  <si>
    <t>ХМ-005895</t>
  </si>
  <si>
    <t>Стасишина Н.П. ПП, маг. "Надія"</t>
  </si>
  <si>
    <t>ХМ-005756</t>
  </si>
  <si>
    <t>Стасюк Н.Б. ПП, маг. "Кристал"</t>
  </si>
  <si>
    <t>р-н Летичевский Район, пгт.Летичев, пер.Лумумби Патриса, д.15/1</t>
  </si>
  <si>
    <t>Стасюк Наталія Борисівна</t>
  </si>
  <si>
    <t>Основной договор 3153 от 05.05.2009 0:00:00</t>
  </si>
  <si>
    <t>ХМ-000522</t>
  </si>
  <si>
    <t>Стасюк Ю.М. ПП, маг."Продукти"</t>
  </si>
  <si>
    <t>р-н Летичевский Район, пгт.Летичев, пер.Ленина, д.2</t>
  </si>
  <si>
    <t>ХМ-000253</t>
  </si>
  <si>
    <t>р-н Ярмолинецкий Район, с.Соколовка, ул.Школьная, д.3</t>
  </si>
  <si>
    <t>ХМ-005817</t>
  </si>
  <si>
    <t>Стахова Н.Б. ПП, маг. "Продукти"</t>
  </si>
  <si>
    <t>р-н Ярмолинецкий Район, с.Новое Село, ул.Ленина, д.87</t>
  </si>
  <si>
    <t>ХМ-005818</t>
  </si>
  <si>
    <t>р-н Ярмолинецкий Район, с.Соколовка, ул.Центральная (1)</t>
  </si>
  <si>
    <t>Стахова Наталія Борисівна</t>
  </si>
  <si>
    <t>Основной договор 3189 от 11.05.2009 0:00:00</t>
  </si>
  <si>
    <t>ХМ-006530</t>
  </si>
  <si>
    <t>Стаховська Л.В. ПП, маг. "Фурор"</t>
  </si>
  <si>
    <t>р-н Красиловский Район, с.Западинцы, ул.Ленина, д.24 (в центрі)</t>
  </si>
  <si>
    <t>Стаховська Людмила Володимирівна</t>
  </si>
  <si>
    <t>Основной договор 3631 от 17.03.2010 0:00:00</t>
  </si>
  <si>
    <t>ХМ-002179</t>
  </si>
  <si>
    <t>Стельмах М.Л. ПП, маг. "Горизонт"</t>
  </si>
  <si>
    <t>р-н Славутский Район, с.Малый Скнит, ул.Заречная, д.20</t>
  </si>
  <si>
    <t>р-н Хмельницкий Район, с.Давыдковцы, ул.Московская, д.2/1</t>
  </si>
  <si>
    <t>Стельмах Надія Михайлівна</t>
  </si>
  <si>
    <t>Основной договор 974 от 28.01.2009 0:00:00</t>
  </si>
  <si>
    <t>ХМ-006409</t>
  </si>
  <si>
    <t>Стельмах ПП, бар "Магніт"</t>
  </si>
  <si>
    <t>г.Шепетовка, ул.Горбатюка, д.35</t>
  </si>
  <si>
    <t>ХМ-001855</t>
  </si>
  <si>
    <t>Степанець Г.М. ПП, маг. "Десерт"</t>
  </si>
  <si>
    <t>Степанець Галина Миколаївна</t>
  </si>
  <si>
    <t>Основной договор 1293 от 30.06.2009 0:00:00</t>
  </si>
  <si>
    <t>ХМ-004221</t>
  </si>
  <si>
    <t>р-н Хмельницкий Район, с.Аркадиевцы, д.2 (в центрі)</t>
  </si>
  <si>
    <t>р-н Хмельницкий Район, с.Маломолинцы, ул.Центральная, д.56 (в центрі села)</t>
  </si>
  <si>
    <t>Степанишин В.О. ПП, маг. "Хлібосол 10 - Продукти"</t>
  </si>
  <si>
    <t>(КООП) Степанівське ПСК, маг.</t>
  </si>
  <si>
    <t>р-н Чемеровецкий Район, с.Степановка, ул.Котовского, д.2а</t>
  </si>
  <si>
    <t>ПСК"Степанівське"</t>
  </si>
  <si>
    <t>Основной договор 1119.1 от 14.04.2009 0:00:00</t>
  </si>
  <si>
    <t>ХМ-001122</t>
  </si>
  <si>
    <t>Степанова О.В. ПП, маг. "Продукти"</t>
  </si>
  <si>
    <t>ХМ-005699</t>
  </si>
  <si>
    <t>Степанчук О.О. ПП,  маг. "Кримські вина"</t>
  </si>
  <si>
    <t>ХМ-005698</t>
  </si>
  <si>
    <t>р-н Полонский Район, г.Полонное, ул.Победы (0)</t>
  </si>
  <si>
    <t>ХМ-005703</t>
  </si>
  <si>
    <t>Степанчук О.О. ПП, маг. "Клубнічка"</t>
  </si>
  <si>
    <t>р-н Полонский Район, г.Полонное, пер.Украинки Леси (0)</t>
  </si>
  <si>
    <t>ХМ-005700</t>
  </si>
  <si>
    <t>Степанчук О.О. ПП, маг. "Колосок"</t>
  </si>
  <si>
    <t>р-н Полонский Район, г.Полонное, д.2 (ул. Юзькова)</t>
  </si>
  <si>
    <t>ХМ-005704</t>
  </si>
  <si>
    <t>Степанчук О.О. ПП, маг. "Міні-маркет"</t>
  </si>
  <si>
    <t>р-н Полонский Район, г.Полонное, ул.Шолом-Алейхема, д.24</t>
  </si>
  <si>
    <t>ХМ-005701</t>
  </si>
  <si>
    <t>Степанчук О.О. ПП, маг. "Продукти"</t>
  </si>
  <si>
    <t>р-н Полонский Район, г.Полонное, ул.Чапаева, д.86</t>
  </si>
  <si>
    <t>Степанчук О.О. ПП, маг. "Продути"</t>
  </si>
  <si>
    <t>ХМ-005702</t>
  </si>
  <si>
    <t>Степанчук О.О. ПП, маг. "Свіжий хліб"</t>
  </si>
  <si>
    <t>р-н Полонский Район, г.Полонное, пер.Пушкина, д.38</t>
  </si>
  <si>
    <t>ХМ-005705</t>
  </si>
  <si>
    <t>Степанчук О.О. ПП, продуктовий павільйон</t>
  </si>
  <si>
    <t>Степанюк Марія Петрівна</t>
  </si>
  <si>
    <t>Основной договор 1893.1 от 29.05.2014</t>
  </si>
  <si>
    <t>Степанюк М.П. ПП, маг. "Борис"</t>
  </si>
  <si>
    <t>ХМ-004759</t>
  </si>
  <si>
    <t>Степанюк Л.С.ПП,маг "Консул"</t>
  </si>
  <si>
    <t>Нетішин, вул. Висоцького біля, б. 1,</t>
  </si>
  <si>
    <t>ХМ-005615</t>
  </si>
  <si>
    <t>Степанюк Т.В. ПП, лоток</t>
  </si>
  <si>
    <t>г.Славута (біля Бершеди)</t>
  </si>
  <si>
    <t>Степанюк Тамара Василівна</t>
  </si>
  <si>
    <t>Основной договор 3098 от 10.02.2009 0:00:00</t>
  </si>
  <si>
    <t>р-н Каменец-Подольский Район, с.Оринин, ул.Щорса, д.2</t>
  </si>
  <si>
    <t>ХМ-005335</t>
  </si>
  <si>
    <t>Стефанюк В.А. ПП, маг. на дому</t>
  </si>
  <si>
    <t>р-н Каменец-Подольский Район, с.Борышковцы, ул.Октябрьская, д.31</t>
  </si>
  <si>
    <t>г.Староконстантинов, ул.Грушевского, д.43/1</t>
  </si>
  <si>
    <t>Стецюк Леся Володимирівна</t>
  </si>
  <si>
    <t>Основной договор 3124 от 17.04.2009 0:00:00</t>
  </si>
  <si>
    <t>ХМ-003305</t>
  </si>
  <si>
    <t>Стецюк Н.М. ПП, маг. "Каштан"</t>
  </si>
  <si>
    <t>р-н Волочисский Район, с.Купель, ул.Жилина, д.4а (металевий, перед ставом)</t>
  </si>
  <si>
    <t>Стецюк Наталя Миколаївна</t>
  </si>
  <si>
    <t>Основной договор 2083 от 17.02.2010 0:00:00</t>
  </si>
  <si>
    <t>р-н Чемеровецкий Район, с.Завадовка, ул.Шевченко, д.8</t>
  </si>
  <si>
    <t>ХМ-001745</t>
  </si>
  <si>
    <t>Бабій І.Т. ПП, маг. "Візит"</t>
  </si>
  <si>
    <t>р-н Полонский Район, с.Новоселица, ул.Соборная, д.89</t>
  </si>
  <si>
    <t>г.Каменец-Подольский, шоссе Хмельницкое, д.14/2</t>
  </si>
  <si>
    <t>ХМ-001695</t>
  </si>
  <si>
    <t>Сторожук Н.І. ПП, маг. "Атлант"</t>
  </si>
  <si>
    <t>г.Шепетовка, ул.Шешукова, д.13</t>
  </si>
  <si>
    <t>ХМ-001696</t>
  </si>
  <si>
    <t>Сторожук Н.І. ПП, маг. "Міні-Маркет"</t>
  </si>
  <si>
    <t>г.Шепетовка, ул.Украинская, д.104а</t>
  </si>
  <si>
    <t>Сторожук Тетяна Миколаївна</t>
  </si>
  <si>
    <t>Основной договор 1176.1 от 15.05.2009 0:00:00</t>
  </si>
  <si>
    <t>ХМ-006101</t>
  </si>
  <si>
    <t>Стрельченко А.В. ПП, маг. "Продукти"</t>
  </si>
  <si>
    <t>Товарянський П.М. ПП, к-к "Солодощі"</t>
  </si>
  <si>
    <t>г.Каменец-Подольский, просп Грушевского, д.42г</t>
  </si>
  <si>
    <t>Товарянський Петро Михайлович</t>
  </si>
  <si>
    <t>Основной договор 1770.1 от 20.03.2013</t>
  </si>
  <si>
    <t>Товарянський П.М. ПП, маг. №15</t>
  </si>
  <si>
    <t>г.Каменец-Подольский, ул.Зарванская, д.15</t>
  </si>
  <si>
    <t>ХМ-004493</t>
  </si>
  <si>
    <t>Стринада Т.В. ПП, маг."Тетянка"</t>
  </si>
  <si>
    <t>р-н Красиловский Район, с.Кошелевка, ул.Школьная (при въезде справа)</t>
  </si>
  <si>
    <t>р-н Чемеровецкий Район, с.Вився, ул.Гагарина, д.41</t>
  </si>
  <si>
    <t>Стрільчук Таїсія Дмитрівна</t>
  </si>
  <si>
    <t>Основной договор 582.1 от 20.04.2009 0:00:00</t>
  </si>
  <si>
    <t>ХМ-006027</t>
  </si>
  <si>
    <t>Струсовський О.П. ПП, маг. "Продукти"</t>
  </si>
  <si>
    <t>г.Хмельницкий, ул.Заречанская, д.44/1</t>
  </si>
  <si>
    <t>Струсовський Олександр Петрович</t>
  </si>
  <si>
    <t>Основной договор 3342 от 13.07.2009 0:00:00</t>
  </si>
  <si>
    <t>ХМ-000884</t>
  </si>
  <si>
    <t>Лотко О.Ф. ПП, маг. "Продукти Сокіл 2"</t>
  </si>
  <si>
    <t>г.Хмельницкий, пер.Победы, д.13/1</t>
  </si>
  <si>
    <t>Студницький Ю.В. ПП, маг. "Продукти Сокіл 2"</t>
  </si>
  <si>
    <t>Лотко Олександр Федорович</t>
  </si>
  <si>
    <t>Основной договор 4312 от 28.02.2012</t>
  </si>
  <si>
    <t>ХМ-001468</t>
  </si>
  <si>
    <t>Ступак І.І. ПП, маг. "Продукти"</t>
  </si>
  <si>
    <t>р-н Полонский Район, г.Полонное, пер.Пушкина, д.102</t>
  </si>
  <si>
    <t>Ступак Ірина Іванівна</t>
  </si>
  <si>
    <t>Основной договор 1031 от 20.05.2009 0:00:00</t>
  </si>
  <si>
    <t>ХМ-002627</t>
  </si>
  <si>
    <t>Ступницька Г.Я. ПП, к-к біля Калайди</t>
  </si>
  <si>
    <t>р-н Чемеровецкий Район, с.Ольховцы, ул.Гагарина, д.9</t>
  </si>
  <si>
    <t>ХМ-001670</t>
  </si>
  <si>
    <t>Сук В.С. ПП, лоток</t>
  </si>
  <si>
    <t>г.Староконстантинов, ул.Острожского, д.2 (р-к Престиж)</t>
  </si>
  <si>
    <t>Сук Валентина Сергіївна</t>
  </si>
  <si>
    <t>Основной договор 1153 от 06.10.2009 0:00:00</t>
  </si>
  <si>
    <t>ХМ-002106</t>
  </si>
  <si>
    <t>Сукач А.П. ПП, маг. "Шанс"</t>
  </si>
  <si>
    <t>р-н Шепетовский Район, с.Коськов, ул.Тельмана, д.3</t>
  </si>
  <si>
    <t>Сукач Анатолій Петрович</t>
  </si>
  <si>
    <t>Основной договор 1492 от 14.05.2009 0:00:00</t>
  </si>
  <si>
    <t>г.Каменец-Подольский, ул.Панивецкая, д.13 б</t>
  </si>
  <si>
    <t>г.Каменец-Подольский, пер.Шевченко, д.21</t>
  </si>
  <si>
    <t>ХМ-004931</t>
  </si>
  <si>
    <t>Суліма В.К.ПП,маг "Кошик"</t>
  </si>
  <si>
    <t>Шепетівка, вул. Островського, б. 5,</t>
  </si>
  <si>
    <t>р-н Ярмолинецкий Район, с.Савинцы, ул.Центральная, д.3</t>
  </si>
  <si>
    <t>Супрун Галина Йосипівна</t>
  </si>
  <si>
    <t>Основной договор 1138.1 от 02.01.2009 0:00:00</t>
  </si>
  <si>
    <t>ХМ-006623</t>
  </si>
  <si>
    <t>Супрун Ю.Д. ПП, маг. "ЛС"</t>
  </si>
  <si>
    <t>Супрун Юрій Дмитрович</t>
  </si>
  <si>
    <t>Основной договор 3684 от 29.04.2010 0:00:00</t>
  </si>
  <si>
    <t>ХМ-003263</t>
  </si>
  <si>
    <t>Суховій В.В. ПП, маг."Продукти"</t>
  </si>
  <si>
    <t>р-н Хмельницкий Район, с.Немичинцы, ул.Октябрская, д.36/1</t>
  </si>
  <si>
    <t>Суховій Валентина Василівна</t>
  </si>
  <si>
    <t>Основной договор 2066 от 26.01.2009 0:00:00</t>
  </si>
  <si>
    <t>ХМ-005090</t>
  </si>
  <si>
    <t>г.Хмельницкий, ул.Заречанская, д.11/4</t>
  </si>
  <si>
    <t>ХМ-003920</t>
  </si>
  <si>
    <t>Урван З.М. ПП, маг. "Лимон"</t>
  </si>
  <si>
    <t>р-н Теофипольский Район, с.Поляхово, ул.Бойцуна, д.29а</t>
  </si>
  <si>
    <t>Урван Зоя Миколаївна</t>
  </si>
  <si>
    <t>Основной договор 5385 от 18.05.2015</t>
  </si>
  <si>
    <t>ХМ-001470</t>
  </si>
  <si>
    <t>Танащук О.С. ПП, маг. "Валентина"</t>
  </si>
  <si>
    <t>р-н Городокский Район, пгт.Сатанов, ул.Гагарина, д.23а</t>
  </si>
  <si>
    <t>Танащук Олександр Сергійович</t>
  </si>
  <si>
    <t>Основной договор 4093 от 05.07.2011</t>
  </si>
  <si>
    <t>ХМ-001442</t>
  </si>
  <si>
    <t>Танцюра О.М. ПП, маг. "Ксена"</t>
  </si>
  <si>
    <t>Танцюра Оксана Миколаївна</t>
  </si>
  <si>
    <t>Основной договор 1012 от 21.05.2009 0:00:00</t>
  </si>
  <si>
    <t>ХМ-006243</t>
  </si>
  <si>
    <t>Танчук Т.В. ПП, маг. "Цезар"</t>
  </si>
  <si>
    <t>р-н Новоушицкий Район, с.Березовка, ул.Центральная, д.12</t>
  </si>
  <si>
    <t>Таралевич Володимир Анатолійович</t>
  </si>
  <si>
    <t>Основной договор 848.1 от 02.01.2009 0:00:00</t>
  </si>
  <si>
    <t>ХМ-004049</t>
  </si>
  <si>
    <t>Таран Л.М. ПП,  місце 3-4</t>
  </si>
  <si>
    <t>г.Хмельницкий, ул.Соборная, д.11 (продуктов ринок)</t>
  </si>
  <si>
    <t>ХМ-002515</t>
  </si>
  <si>
    <t>Таранов А.М. ПП, маг.-кафе "Мрія"</t>
  </si>
  <si>
    <t>р-н Деражнянский Район, с.Радивци, ул.Подольская, д.16</t>
  </si>
  <si>
    <t>Таранов Анатолій Миколайович</t>
  </si>
  <si>
    <t>Основной договор 1892 от 27.05.2009 0:00:00</t>
  </si>
  <si>
    <t>ХМ-002313</t>
  </si>
  <si>
    <t>р-н Хмельницкий Район, с.Масевцы, ул.Ленина, д.54</t>
  </si>
  <si>
    <t>Тарасова Ліна Миколаївна</t>
  </si>
  <si>
    <t>Основной договор 1658 от 01.06.2009 0:00:00</t>
  </si>
  <si>
    <t>ХМ-002314</t>
  </si>
  <si>
    <t>Тарасова Л.М. ПП, маг. "Лідія"</t>
  </si>
  <si>
    <t>р-н Хмельницкий Район, с.Копыстин, ул.Ленина, д.75 (біля м-ну Єва)</t>
  </si>
  <si>
    <t>ХМ-004618</t>
  </si>
  <si>
    <t>Тарасюк О.А. ПП,  маг. "Все для вас"</t>
  </si>
  <si>
    <t>р-н Изяславский Район, с.Билогородка, ул.Центральная, д.10</t>
  </si>
  <si>
    <t>Тарасюк Оксана Анатоліївна</t>
  </si>
  <si>
    <t>Основной договор 2685 от 20.05.2009 0:00:00</t>
  </si>
  <si>
    <t>ХМ-005870</t>
  </si>
  <si>
    <t>Тарасюк Р.І. ПП, маг. "Мегіон"</t>
  </si>
  <si>
    <t>г.Шепетовка, пер.Ленина, д.14</t>
  </si>
  <si>
    <t>ХМ-002637</t>
  </si>
  <si>
    <t>Тарасюк С.Д. ПП, к-к №101</t>
  </si>
  <si>
    <t>Тарасюк Світлана Данилівна</t>
  </si>
  <si>
    <t>Основной договор 52.1 от 01.09.2006 0:00:00</t>
  </si>
  <si>
    <t>ХМ-006115</t>
  </si>
  <si>
    <t>Тарахтій О.М. ПП, маг. "Продукти"</t>
  </si>
  <si>
    <t>г.Хмельницкий, ул.Заречанская (ост. Еллектроника)</t>
  </si>
  <si>
    <t>Тарахтій Олена Миколаївна</t>
  </si>
  <si>
    <t>Основной договор 3398 от 08.09.2009 0:00:00</t>
  </si>
  <si>
    <t>ХМ-006352</t>
  </si>
  <si>
    <t>Тарковський О.В. ПП, склад</t>
  </si>
  <si>
    <t>г.Хмельницкий, ул.Толбухина, д.3</t>
  </si>
  <si>
    <t>р-н Каменец-Подольский Район, с.Чабановка, ул.Ленина, д.6а</t>
  </si>
  <si>
    <t>ХМ-010047</t>
  </si>
  <si>
    <t>Черняк В.В. ПП, маг. "Продукти"</t>
  </si>
  <si>
    <t>г.Хмельницкий, ул.Заречанская, д.50</t>
  </si>
  <si>
    <t>Черняк Василь Васильович</t>
  </si>
  <si>
    <t>Основной договор 5038 от 23.01.2014</t>
  </si>
  <si>
    <t>ХМ-006074</t>
  </si>
  <si>
    <t>Тарчевська І.В. ПП, маг. "Продукти"</t>
  </si>
  <si>
    <t>ХМ-006453</t>
  </si>
  <si>
    <t>Татаревська О.А. ПП, маг. "Оленка"</t>
  </si>
  <si>
    <t>р-н Волочисский Район, с.Мировка, ул.Мира, д.10</t>
  </si>
  <si>
    <t>Татаревська Олена Ананіївна</t>
  </si>
  <si>
    <t>Основной договор 3579 от 27.01.2010 0:00:00</t>
  </si>
  <si>
    <t>ХМ-005828</t>
  </si>
  <si>
    <t>Татаревський С.С. ПП, маг. "Прем'єра"</t>
  </si>
  <si>
    <t>р-н Волочисский Район, г.Волочиск, ул.Независимости, д.45/1</t>
  </si>
  <si>
    <t>Татаревський Сергій Сергійович</t>
  </si>
  <si>
    <t>Основной договор 3197 от 12.05.2009 0:00:00</t>
  </si>
  <si>
    <t>ХМ-000261</t>
  </si>
  <si>
    <t>Твардовська Н.С. ПП, маг. "Асорті"</t>
  </si>
  <si>
    <t>р-н Ярмолинецкий Район, пгт.Ярмолинцы, ул.Хмельницкая, д.1а/3</t>
  </si>
  <si>
    <t>Твардовська Ніла Станіславівна</t>
  </si>
  <si>
    <t>Основной договор 192 от 17.03.2009 0:00:00</t>
  </si>
  <si>
    <t>ХМ-002332</t>
  </si>
  <si>
    <t>Тверда Л.Г. ПП, маг."Людмила"</t>
  </si>
  <si>
    <t>р-н Летичевский Район, с.Новоконстантинов, ул.Центральная, д.1/1</t>
  </si>
  <si>
    <t>Тверда Людмила Георгіївна</t>
  </si>
  <si>
    <t>Основной договор 5333 от 17.02.2015</t>
  </si>
  <si>
    <t>г.Каменец-Подольский, ул.Украинки Леси, д.79</t>
  </si>
  <si>
    <t>Темінська Світлана Миколаївна</t>
  </si>
  <si>
    <t>Основной договор 14.1 от 02.01.2009 0:00:00</t>
  </si>
  <si>
    <t>ХМ-006307</t>
  </si>
  <si>
    <t>(НКЗ) Теофіпольське виробниче управління ЖКГ</t>
  </si>
  <si>
    <t>Теофіпольське виробниче управління ЖКГ</t>
  </si>
  <si>
    <t>Основной договор 5222 от 27.11.2014</t>
  </si>
  <si>
    <t>ХМ-006618</t>
  </si>
  <si>
    <t>Терещенко А.М. ПП, маг. "Продукти"</t>
  </si>
  <si>
    <t>р-н Хмельницкий Район, с.Скаржинцы, ул.Октябрьская, д.12/1</t>
  </si>
  <si>
    <t>ХМ-000881</t>
  </si>
  <si>
    <t>Терещук Н.Р.ПП, маг. "Сота"</t>
  </si>
  <si>
    <t>г.Славута, ул.Садовая, д.2</t>
  </si>
  <si>
    <t>р-н Дунаевецкий Район, с.Балин, д.33 (кутузова)</t>
  </si>
  <si>
    <t>Терлецька Лілія Станіславівна</t>
  </si>
  <si>
    <t>Основной договор 837.1 от 02.01.2009 0:00:00</t>
  </si>
  <si>
    <t>ХМ-004969</t>
  </si>
  <si>
    <t>Магаляс С.М. ПП, маг. "Продукти"</t>
  </si>
  <si>
    <t>г.Хмельницкий, шоссе Староконстантиновское, д.3а/1</t>
  </si>
  <si>
    <t>Терлецький В.Л. ПП, маг. "Міраж"</t>
  </si>
  <si>
    <t>Магаляс Світлана Миколаївна</t>
  </si>
  <si>
    <t>Основной договор 5022 от 14.01.2014</t>
  </si>
  <si>
    <t>г.Каменец-Подольский, ул.Панивецкая, д.5</t>
  </si>
  <si>
    <t>ХМ-005320</t>
  </si>
  <si>
    <t>Теслюк В.А. ПП, маг. "Коричанка"</t>
  </si>
  <si>
    <t>р-н Чемеровецкий Район, с.Почапинцы, ул.Садовая, д.11</t>
  </si>
  <si>
    <t>Тетерук Сергій Володимирович</t>
  </si>
  <si>
    <t>Основной договор 1128.1 от 01.04.2009 0:00:00</t>
  </si>
  <si>
    <t>ХМ-006661</t>
  </si>
  <si>
    <t>Тетяніна Л.О. ПП, маг. "Продукти"</t>
  </si>
  <si>
    <t>р-н Городокский Район, с.Сатановка (біля школи, зупинка)</t>
  </si>
  <si>
    <t>Тетяніна Людмила Олександрівна</t>
  </si>
  <si>
    <t>Основной договор 3704 от 18.05.2010 0:00:00</t>
  </si>
  <si>
    <t>р-н Дунаевецкий Район, с.Иванкивци, ул.Молодежная, д.38 (Школьная)</t>
  </si>
  <si>
    <t>Тиж Лідія Іванівна</t>
  </si>
  <si>
    <t>Основной договор 66.1  от 18.03.2015</t>
  </si>
  <si>
    <t>ХМ-002133</t>
  </si>
  <si>
    <t>Тимків Г.П. ПП, "Лоток"</t>
  </si>
  <si>
    <t>Тимків Галина Петрівна</t>
  </si>
  <si>
    <t>Основной договор 1512 от 21.05.2009 0:00:00</t>
  </si>
  <si>
    <t>ХМ-001777</t>
  </si>
  <si>
    <t>Тимофієва В.В. ПП, маг. "АБС"</t>
  </si>
  <si>
    <t>р-н Виньковецкий Район, пгт.Виньковцы, ул.Заславская, д.12/8</t>
  </si>
  <si>
    <t>Тимофієва Валентина Василівна</t>
  </si>
  <si>
    <t>Основной договор 1232 от 14.04.2009 0:00:00</t>
  </si>
  <si>
    <t>ХМ-001775</t>
  </si>
  <si>
    <t>Тимофієва В.В. ПП, маг. "Продукти"</t>
  </si>
  <si>
    <t>р-н Виньковецкий Район, пгт.Карыжин, ул.Чехова, д.8</t>
  </si>
  <si>
    <t>ХМ-001774</t>
  </si>
  <si>
    <t>р-н Виньковецкий Район, с.Калюсик, ул.Центральная, д.20</t>
  </si>
  <si>
    <t>ХМ-001776</t>
  </si>
  <si>
    <t>р-н Виньковецкий Район, с.Дашковцы, ул.Затонского, д.2</t>
  </si>
  <si>
    <t>ХМ-002546</t>
  </si>
  <si>
    <t>Тимощук І.І. ПП, маг. "Еліт"</t>
  </si>
  <si>
    <t>г.Шепетовка, ул.Плищинская, д.166</t>
  </si>
  <si>
    <t>Тимощук Ігор Іванович</t>
  </si>
  <si>
    <t>Основной договор 4431 от 09.04.2012</t>
  </si>
  <si>
    <t>ХМ-004458</t>
  </si>
  <si>
    <t>Тимощук Т.В. ПП, маг. "Продукти"</t>
  </si>
  <si>
    <t>р-н Староконстантиновский Район, с.Верхняки, д.10 (Центральная)</t>
  </si>
  <si>
    <t>Тимощук Тетяна Василівна</t>
  </si>
  <si>
    <t>Основной договор 2586 от 23.06.2009 0:00:00</t>
  </si>
  <si>
    <t>ХМ-005718</t>
  </si>
  <si>
    <t>Тимощук Т.М. ПП, лоток</t>
  </si>
  <si>
    <t>р-н Изяславский Район, с.Билогородка, ул.Новая, д.19</t>
  </si>
  <si>
    <t>Тимощук Тетяна Михайлівна</t>
  </si>
  <si>
    <t>Основной договор 3141 от 09.02.2009 0:00:00</t>
  </si>
  <si>
    <t>Тимчук Олексій Леонідович</t>
  </si>
  <si>
    <t>Основной договор 365 от 02.04.2009 0:00:00</t>
  </si>
  <si>
    <t>р-н Чемеровецкий Район, пгт.Чемеровцы, ул.Комсомольская, д.17</t>
  </si>
  <si>
    <t>ХМ-004786</t>
  </si>
  <si>
    <t>(НКЗ) Тін Імпекс ТОВ</t>
  </si>
  <si>
    <t>ТОВ "Тін Імпекс"</t>
  </si>
  <si>
    <t>Основной договор 5184 от 12.11.2014</t>
  </si>
  <si>
    <t>Тін Імпекс ТОВ</t>
  </si>
  <si>
    <t>ХМ-003960</t>
  </si>
  <si>
    <t>Тіщенко І.О. ПП, маг. "Продукти"</t>
  </si>
  <si>
    <t>р-н Красиловский Район, с.Мотрунки, д.3а (Кирова)</t>
  </si>
  <si>
    <t>Тіщенко Ігор Олександрович</t>
  </si>
  <si>
    <t>Основной договор 2381 от 23.06.2009 0:00:00</t>
  </si>
  <si>
    <t>ХМ-005266</t>
  </si>
  <si>
    <t>Ткач А.В. ПП, маг."Дольче-Віта"</t>
  </si>
  <si>
    <t>ХМ-005267</t>
  </si>
  <si>
    <t>Ткач А.В. ПП, палатка</t>
  </si>
  <si>
    <t>Шепетівка, вул. Пліщинська, б. 166,  біля</t>
  </si>
  <si>
    <t>р-н Теофипольский Район, с.Кунча, ул.Данилюка, д.74 (в центрі)</t>
  </si>
  <si>
    <t>Ткач Володимир Іванович</t>
  </si>
  <si>
    <t>Основной договор 3072 от 04.02.2009 0:00:00</t>
  </si>
  <si>
    <t>р-н Дунаевецкий Район, г.Дунаевцы, ул.Киевская, д.2</t>
  </si>
  <si>
    <t>Ткач Людмила Йосипівна</t>
  </si>
  <si>
    <t>Основной договор 1123.1 от 01.04.2009 0:00:00</t>
  </si>
  <si>
    <t>р-н Каменец-Подольский Район, с.Тарасовка, ул.Набережная, д.30</t>
  </si>
  <si>
    <t>Ткачук Валентина Іванівна</t>
  </si>
  <si>
    <t>Основной договор 1244.1 от 12.10.2009 0:00:00</t>
  </si>
  <si>
    <t>Ткачук Євген Олександрович</t>
  </si>
  <si>
    <t>Основной договор 2220 от 19.05.2009 0:00:00</t>
  </si>
  <si>
    <t>ХМ-006113</t>
  </si>
  <si>
    <t>Ткачук Є.П. ПП, маг.-бар "Троянда"</t>
  </si>
  <si>
    <t>р-н Деражнянский Район, с.Копачовка, ул.Шевченко, д.34/1</t>
  </si>
  <si>
    <t>Ткачук Євген Петрович</t>
  </si>
  <si>
    <t>Основной договор 4194 от 03.11.2011</t>
  </si>
  <si>
    <t>ХМ-005673</t>
  </si>
  <si>
    <t>р-н Хмельницкий Район, пгт.Марьяновка, ул.Щорса, д.9а</t>
  </si>
  <si>
    <t>ХМ-002046</t>
  </si>
  <si>
    <t>Ткачук І.В. ПП, маг. "Орхідея"</t>
  </si>
  <si>
    <t>р-н Славутский Район, с.Старый Кривин, ул.Привокзальная, д.37</t>
  </si>
  <si>
    <t>Ткачук Ірина Вікторівна</t>
  </si>
  <si>
    <t>Основной договор 1448 от 20.05.2009 0:00:00</t>
  </si>
  <si>
    <t>ХМ-001350</t>
  </si>
  <si>
    <t>Ткачук О.С. ПП, маг. "Їжко"</t>
  </si>
  <si>
    <t>Ткачук Олександр Степанович</t>
  </si>
  <si>
    <t>Основной договор 938 от 21.04.2009 0:00:00</t>
  </si>
  <si>
    <t>ХМ-001347</t>
  </si>
  <si>
    <t>Ткачук О.С. ПП, маг. "Маркет-Берізка"</t>
  </si>
  <si>
    <t>р-н Волочисский Район, г.Волочиск, ул.Независимости, д.25</t>
  </si>
  <si>
    <t>ХМ-001349</t>
  </si>
  <si>
    <t>Ткачук О.С.ПП,маг "Валерія - 2"</t>
  </si>
  <si>
    <t>р-н Волочисский Район, г.Волочиск, ул.Славы, д.1</t>
  </si>
  <si>
    <t>ХМ-001092</t>
  </si>
  <si>
    <t>Ткачук С.А. ПП, маг. "Родзинка"</t>
  </si>
  <si>
    <t>г.Славута, д.1 (ул. Дзержинского)</t>
  </si>
  <si>
    <t>Ткачук Юрій Вікторович</t>
  </si>
  <si>
    <t>Основной договор 706.1 от 01.01.2009 0:00:00</t>
  </si>
  <si>
    <t>ХМ-006327</t>
  </si>
  <si>
    <t>Ткачук Ю.Р. ПП, маг. "Продукти"</t>
  </si>
  <si>
    <t>р-н Шепетовский Район, с.Белополь, ул.Ленина (-)</t>
  </si>
  <si>
    <t>Ткачук Юлія Романівна</t>
  </si>
  <si>
    <t>Основной договор 3537 от 25.06.2010</t>
  </si>
  <si>
    <t>р-н Каменец-Подольский Район, пгт.Старая Ушица, ул.Ленина, д.1 (головна)</t>
  </si>
  <si>
    <t>Токар Валентина Василівна</t>
  </si>
  <si>
    <t>Основной договор 214.1 от 02.01.2009 0:00:00</t>
  </si>
  <si>
    <t>р-н Дунаевецкий Район, г.Дунаевцы, ул.Шевченко, д.162</t>
  </si>
  <si>
    <t>Токарчук Людмила Францівна</t>
  </si>
  <si>
    <t>Основной договор 118.1 от 23.05.2012</t>
  </si>
  <si>
    <t>г.Каменец-Подольский, ул.Привокзальная, д.12</t>
  </si>
  <si>
    <t>Томаржевська Марина Вікторівна</t>
  </si>
  <si>
    <t>Основной договор 1254.1 от 13.11.2009 0:00:00</t>
  </si>
  <si>
    <t>ХМ-001256</t>
  </si>
  <si>
    <t>Томків М.М.ПП,Кіоск №99</t>
  </si>
  <si>
    <t>Томків Марія Миколаївна</t>
  </si>
  <si>
    <t>Основной договор 881 от 02.01.2009 0:00:00</t>
  </si>
  <si>
    <t>р-н Каменец-Подольский Район, с.Руда, ул.Советская, д.27</t>
  </si>
  <si>
    <t>СТ "Торгівельник 9"</t>
  </si>
  <si>
    <t>Основной договор 1263.1 от 13.11.2013</t>
  </si>
  <si>
    <t>ХМ-006342</t>
  </si>
  <si>
    <t>Торговий світ ТзОВ, маг. "Барвінок"</t>
  </si>
  <si>
    <t>ТзОВ "Торговий світ"</t>
  </si>
  <si>
    <t>Основной договор 1273.1 от 24.11.2009 0:00:00</t>
  </si>
  <si>
    <t>(КООП) Торговий Центр "Росія" СТ, кулінарія</t>
  </si>
  <si>
    <t>СТ"Торговий центр"Росія"</t>
  </si>
  <si>
    <t>Основной договор 1028.1 от 01.04.2009 0:00:00</t>
  </si>
  <si>
    <t>ХМ-006043</t>
  </si>
  <si>
    <t>Торотько В.О. ПП, гуртовня "Авіс"</t>
  </si>
  <si>
    <t>р-н Белогорский Район, пгт.Белогорье, ул.Шевченко, д.72/3</t>
  </si>
  <si>
    <t>Торотько Віктор Олександроович</t>
  </si>
  <si>
    <t>Основной договор 3353 от 21.07.2009 0:00:00</t>
  </si>
  <si>
    <t>ХМ-001441</t>
  </si>
  <si>
    <t>Трач А.І. ПП,  к-к</t>
  </si>
  <si>
    <t>г.Староконстантинов, ул.Грушевского (р-к Престиж)</t>
  </si>
  <si>
    <t>Трач Андрій Ількович</t>
  </si>
  <si>
    <t>Основной договор 1011 от 05.02.2009 0:00:00</t>
  </si>
  <si>
    <t>р-н Дунаевецкий Район, с.Иванкивци, ул.Ленина, д.36</t>
  </si>
  <si>
    <t>ХМ-006266</t>
  </si>
  <si>
    <t>с. Покутинці, вул. Леніна</t>
  </si>
  <si>
    <t>ХМ-005800</t>
  </si>
  <si>
    <t>Трепалюк Н.І. ПП, маг. "Віктан"</t>
  </si>
  <si>
    <t>г.Хмельницкий, ул.Курчатова, д.11</t>
  </si>
  <si>
    <t>Трепалюк Надія Іванівна</t>
  </si>
  <si>
    <t>Основной договор 3181 от 09.02.2009 0:00:00</t>
  </si>
  <si>
    <t>ХМ-004630</t>
  </si>
  <si>
    <t>Тригуба Ю.В. ПП, лоток</t>
  </si>
  <si>
    <t>г.Хмельницкий, ул.Соборная, д.11 (Жовтий павільйон продуктовий ринок)</t>
  </si>
  <si>
    <t>Тригуба Юрій Володимирович</t>
  </si>
  <si>
    <t>Основной договор 3839 від 14.10.2010 р.</t>
  </si>
  <si>
    <t>ХМ-001959</t>
  </si>
  <si>
    <t>Тригубець В.В. ПП, маг. "Валентина"</t>
  </si>
  <si>
    <t>р-н Шепетовский Район, с.Судилков, ул.Независимости, д.44</t>
  </si>
  <si>
    <t>ХМ-001957</t>
  </si>
  <si>
    <t>Тригубець В.В. ПП, маг. "Струмочок"</t>
  </si>
  <si>
    <t>р-н Красиловский Район, с.Великая Медведевка, ул.Ленина, д.46а</t>
  </si>
  <si>
    <t>ХМ-005939</t>
  </si>
  <si>
    <t>Тростинська Р.Є. ПП, маг. "Продути"</t>
  </si>
  <si>
    <t>г.Хмельницкий, ул.Камьянецкая, д.190</t>
  </si>
  <si>
    <t>Тростинська Раїса Євгенівна</t>
  </si>
  <si>
    <t>Основной договор 3282 от 18.06.2009 0:00:00</t>
  </si>
  <si>
    <t>ХМ-006395</t>
  </si>
  <si>
    <t>Блюсюк В.М. ПП, маг. "Продукти"</t>
  </si>
  <si>
    <t>р-н Теофипольский Район, с.Колесец, ул.Центральная, д.14а</t>
  </si>
  <si>
    <t>ХМ-006471</t>
  </si>
  <si>
    <t>Троян В.Ю. ПП, маг.</t>
  </si>
  <si>
    <t>Троян Віра Юріївна</t>
  </si>
  <si>
    <t>Основной договор 3589 от 04.02.2010 0:00:00</t>
  </si>
  <si>
    <t>ХМ-004362</t>
  </si>
  <si>
    <t>Троян-С ТОВ,маг "Продукти"</t>
  </si>
  <si>
    <t>г.Хмельницкий, ул.Разина, д.1 (дит.Лікарня)</t>
  </si>
  <si>
    <t>ХМ-006503</t>
  </si>
  <si>
    <t>Туз Л.В. ПП, к-к №669</t>
  </si>
  <si>
    <t>г.Хмельницкий, пер.Красовского (обласна лікарня біля газетного кіоску)</t>
  </si>
  <si>
    <t>Туз Лариса Василівна</t>
  </si>
  <si>
    <t>Основной договор 3617 от 01.03.2010 0:00:00</t>
  </si>
  <si>
    <t>ХМ-005839</t>
  </si>
  <si>
    <t>Туйбов М.О. ПП, маг. "Гарант плюс"</t>
  </si>
  <si>
    <t>г.Шепетовка, шоссе Староконстантиновское, д.18</t>
  </si>
  <si>
    <t>Туйбов Михайло Олександрович</t>
  </si>
  <si>
    <t>Основной договор 3208 от 22.05.2009 0:00:00</t>
  </si>
  <si>
    <t>ХМ-001469</t>
  </si>
  <si>
    <t>Тукурєєв Р.В. ПП, маг. "Вікторія"</t>
  </si>
  <si>
    <t>г.Славута, ул.Кузовкова, д.2а</t>
  </si>
  <si>
    <t>Тукурєєв Роман Вячеславович</t>
  </si>
  <si>
    <t>Основной договор 5351 от 06.04.2015</t>
  </si>
  <si>
    <t>р-н Дунаевецкий Район, с.Балин, ул.Центральная, д.5</t>
  </si>
  <si>
    <t>Туркот Ірина Олександрівна</t>
  </si>
  <si>
    <t>Основной договор 278.1 от 02.01.2009 0:00:00</t>
  </si>
  <si>
    <t>ХМ-006186</t>
  </si>
  <si>
    <t>Турсунова Н.М. ПП, маг. "Холодок"</t>
  </si>
  <si>
    <t>г.Шепетовка, пер.Терешковой, д.4</t>
  </si>
  <si>
    <t>Турсунова Наталія Миколаївна</t>
  </si>
  <si>
    <t>Основной договор 3447 от 25.06.2009 0:00:00</t>
  </si>
  <si>
    <t>г.Славута, ул.Привокзальная, д.47а (на вокзалі)</t>
  </si>
  <si>
    <t>Турчина Світлана Ігорівна</t>
  </si>
  <si>
    <t>Основной договор 3159 от 03.05.2011</t>
  </si>
  <si>
    <t>ХМ-006272</t>
  </si>
  <si>
    <t>Турянський В.В. ПП, маг. "Продукти"</t>
  </si>
  <si>
    <t>р-н Городокский Район, с.Веселец (дом культури)</t>
  </si>
  <si>
    <t>Турянський Валентин Васильович</t>
  </si>
  <si>
    <t>Основной договор 3509 от 12.11.2009 0:00:00</t>
  </si>
  <si>
    <t>г.Каменец-Подольский, пер.Шевченко, д.4</t>
  </si>
  <si>
    <t>Тхожевська Людмила Антонівна</t>
  </si>
  <si>
    <t>Основной договор 1214.1 от 14.07.2009 0:00:00</t>
  </si>
  <si>
    <t>ХМ-005535</t>
  </si>
  <si>
    <t>(НКЗ) ТЦСО (НСП) "Надія"</t>
  </si>
  <si>
    <t>г.Каменец-Подольский, ул.Пушкинская, д.34</t>
  </si>
  <si>
    <t>ТЦСО (НСП) "Надія"</t>
  </si>
  <si>
    <t>ХМ-005622</t>
  </si>
  <si>
    <t>Тютюнік О.С. ПП, маг. "Корона"</t>
  </si>
  <si>
    <t>р-н Полонский Район, г.Полонное, ул.Худякова, д.27</t>
  </si>
  <si>
    <t>Тютюнік Олександр Степанович</t>
  </si>
  <si>
    <t>Основной договор 3103 от 09.02.2009 0:00:00</t>
  </si>
  <si>
    <t>ХМ-005621</t>
  </si>
  <si>
    <t>Тютюнік О.С. ПП, маг. "Продукти"</t>
  </si>
  <si>
    <t>р-н Полонский Район, г.Полонное, ул.Привокзальная (0)</t>
  </si>
  <si>
    <t>ХМ-006191</t>
  </si>
  <si>
    <t>Тюх Л.В. ПП, маг. "Продукти"</t>
  </si>
  <si>
    <t>р-н Ярмолинецкий Район, с.Кадиевка, ул.Победы, д. (вагончик)</t>
  </si>
  <si>
    <t>Тюх Лариса Вадимівна</t>
  </si>
  <si>
    <t>Основной договор 3452 от 22.10.2009 0:00:00</t>
  </si>
  <si>
    <t>ХМ-005850</t>
  </si>
  <si>
    <t>Тюх О.К. ПП, місце №370</t>
  </si>
  <si>
    <t>г.Хмельницкий, шоссе Львовское (р-к ТОВ ТД "Тісса")</t>
  </si>
  <si>
    <t>ХМ-004337</t>
  </si>
  <si>
    <t>Тюх Ю.Ф. ПП, місце №369/1</t>
  </si>
  <si>
    <t>Тюх Юрій Федорович</t>
  </si>
  <si>
    <t>Основной договор 2529 от 21.04.2009 0:00:00</t>
  </si>
  <si>
    <t>ХМ-006588</t>
  </si>
  <si>
    <t>Узкіх Л.М. ПП, маг. "Продукти"</t>
  </si>
  <si>
    <t>Полонський Район, Полонне, вул. Говоруна, б. 40,  біля</t>
  </si>
  <si>
    <t>ХМ-002214</t>
  </si>
  <si>
    <t>Україна ТОВ, маг."Україна"</t>
  </si>
  <si>
    <t>г.Хмельницкий, ул.Курчатова, д.13</t>
  </si>
  <si>
    <t>ТОВ "Магазин "Україна "</t>
  </si>
  <si>
    <t>Основной договор 1573 от 15.04.2010 0:00:00</t>
  </si>
  <si>
    <t>р-н Каменец-Подольский Район, с.Оринин, ул.Ленина, д.92</t>
  </si>
  <si>
    <t>г.Каменец-Подольский (Оринінський поворот)</t>
  </si>
  <si>
    <t>ХМ-006292</t>
  </si>
  <si>
    <t>Українець Л.К. ПП, маг. "Продукти"</t>
  </si>
  <si>
    <t>р-н Белогорский Район, пгт.Ямполь, ул.Ленина, д.97</t>
  </si>
  <si>
    <t>ХМ-001870</t>
  </si>
  <si>
    <t>Українець М.В. ПП, к-к  "Оболонь"</t>
  </si>
  <si>
    <t>г.Староконстантинов, ул.Попова, д.15</t>
  </si>
  <si>
    <t>Українець Майя Всеволодівна</t>
  </si>
  <si>
    <t>Основной договор 1307 от 29.01.2009 0:00:00</t>
  </si>
  <si>
    <t>Українець М.В. ПП, маг. "Оболонь"</t>
  </si>
  <si>
    <t>ХМ-003399</t>
  </si>
  <si>
    <t>(НКЗ) Укрпошта Хм. дир.Старокон-кий ВуПЗ дільниця Теофіпольського адмін.району</t>
  </si>
  <si>
    <t>р-н Теофипольский Район, пгт.Теофиполь, ул.Ленина, д.38</t>
  </si>
  <si>
    <t>УДППЗ "Укрпошта"Хмельницька дирекція</t>
  </si>
  <si>
    <t>Основной договор 09-618 от 13.01.2015</t>
  </si>
  <si>
    <t>Укрпошта Хм. дир.Старокон-кий ВуПЗ дільниця Теофіпольського адмін.району</t>
  </si>
  <si>
    <t>ХМ-003409</t>
  </si>
  <si>
    <t>(НКЗ) Укрпошта Хм.дирекці "ЦПЗ №3"дільниця Полонського адміністративного району</t>
  </si>
  <si>
    <t>р-н Полонский Район, г.Полонное, ул.Украинки Леси, д.112</t>
  </si>
  <si>
    <t>Укрпошта Хм.дирекці "ЦПЗ №3"дільниця Полонського адміністративного району</t>
  </si>
  <si>
    <t>ХМ-003400</t>
  </si>
  <si>
    <t>(НКЗ) Укрпошта Хм.дирекції,Старокон-кий ВуПЗ дільниця Білогірського адмін.району</t>
  </si>
  <si>
    <t>Укрпошта Хм.дирекції,Старокон-кий ВуПЗ дільниця Білогірського адмін.району</t>
  </si>
  <si>
    <t>ХМ-003403</t>
  </si>
  <si>
    <t>(НКЗ) Укрпошта Хмельницька дирекція УДППЗ"ЦПЗ №4"Дунаївці</t>
  </si>
  <si>
    <t>р-н Дунаевецкий Район, пгт.Дунаевцы, ул.Ленина, д.5</t>
  </si>
  <si>
    <t>Укрпошта Хмельницька дирекція УДППЗ"ЦПЗ №4"Дунаївці</t>
  </si>
  <si>
    <t>ХМ-003408</t>
  </si>
  <si>
    <t>(НКЗ) Укрпошта Хмельницька дирекція УДППЗ, Летичів Виробнича дільниця №2</t>
  </si>
  <si>
    <t>р-н Летичевский Район, пгт.Летичев, ул.50-летия Октября, д.23</t>
  </si>
  <si>
    <t>Укрпошта Хмельницька дирекція УДППЗ, Летичів Виробнича дільниця №2</t>
  </si>
  <si>
    <t>ХМ-003411</t>
  </si>
  <si>
    <t>(НКЗ) Укрпошта Хмельницька дирекція УДППЗ, Хмельницька Виробнича дільниця №1</t>
  </si>
  <si>
    <t>Укрпошта Хмельницька дирекція УДППЗ, Хмельницька Виробнича дільниця №1</t>
  </si>
  <si>
    <t>ХМ-003410</t>
  </si>
  <si>
    <t>(НКЗ) Укрпошта Хмельницька дирекція УДППЗ,"ЦПЗ №2" м.Кам"янець-Подільський</t>
  </si>
  <si>
    <t>Укрпошта Хмельницька дирекція УДППЗ,"ЦПЗ №2" м.Кам"янець-Подільський</t>
  </si>
  <si>
    <t>ХМ-003404</t>
  </si>
  <si>
    <t>(НКЗ) Укрпошта Хмельницька дирекція УДППЗ,"ЦПЗ №3"Шепетівка</t>
  </si>
  <si>
    <t>г.Шепетовка, ул.Островского Николая, д.1</t>
  </si>
  <si>
    <t>Укрпошта Хмельницька дирекція УДППЗ,"ЦПЗ №3"Шепетівка</t>
  </si>
  <si>
    <t>(НКЗ) Укрпошта Хмельницька дирекція УДППЗ,"ЦПЗ №6"Славутський ВуПЗ</t>
  </si>
  <si>
    <t>ХМ-003406</t>
  </si>
  <si>
    <t>(НКЗ) Укрпошта Хмельницька дирекція УДППЗ,"ЦПЗ №7"Староконстянтинів</t>
  </si>
  <si>
    <t>г.Староконстантинов, пер.Мира, д.151/1</t>
  </si>
  <si>
    <t>Укрпошта Хмельницька дирекція УДППЗ,"ЦПЗ №7"Староконстянтинів</t>
  </si>
  <si>
    <t>ХМ-003405</t>
  </si>
  <si>
    <t>(НКЗ) Укрпошта Хмельницька дирекція УДППЗ,"ЦПЗ №8"Ярмолинці</t>
  </si>
  <si>
    <t>р-н Ярмолинецкий Район, пгт.Ярмолинцы, пер.Шевченко, д.7</t>
  </si>
  <si>
    <t>Укрпошта Хмельницька дирекція УДППЗ,"ЦПЗ №8"Ярмолинці</t>
  </si>
  <si>
    <t>ХМ-010023</t>
  </si>
  <si>
    <t>Уланівська Н.М. ПП, к-к</t>
  </si>
  <si>
    <t>р-н Чемеровецкий Район, пгт.Чемеровцы (ринок)</t>
  </si>
  <si>
    <t>Уланівський С.В. ПП, маг. "Продукти"</t>
  </si>
  <si>
    <t>ХМ-004568</t>
  </si>
  <si>
    <t>р-н Чемеровецкий Район, с.Бережанка, ул.Ленина, д.61</t>
  </si>
  <si>
    <t>Уланівський Роман Олександрович</t>
  </si>
  <si>
    <t>Основной договор 431.1 от 02.02.2010 0:00:00</t>
  </si>
  <si>
    <t>ХМ-001170</t>
  </si>
  <si>
    <t>(КООП) Улашанівське КП, кафе "Супутник"</t>
  </si>
  <si>
    <t>г.Славута, ул.Мира, д.154</t>
  </si>
  <si>
    <t>Улашанівське КП, кафе "Супутник"</t>
  </si>
  <si>
    <t>ХМ-001165</t>
  </si>
  <si>
    <t>(КООП) Улашанівське КП, кафе №10</t>
  </si>
  <si>
    <t>Улашанівське КП, кафе №10</t>
  </si>
  <si>
    <t>ХМ-001175</t>
  </si>
  <si>
    <t>Улашанівське КП, маг. "Маркет"</t>
  </si>
  <si>
    <t>ХМ-001168</t>
  </si>
  <si>
    <t>(КООП) Улашанівське КП, маг. "Маркет"</t>
  </si>
  <si>
    <t>вул. Островського, Крупець, Славутський Район , Хмельницька Область</t>
  </si>
  <si>
    <t>ХМ-001164</t>
  </si>
  <si>
    <t>(КООП) Улашанівське КП, маг. "Надія"</t>
  </si>
  <si>
    <t>г.Славута, пер.Мичурина, д.17</t>
  </si>
  <si>
    <t>Улашанівське КП, маг. "Надія"</t>
  </si>
  <si>
    <t>ХМ-001172</t>
  </si>
  <si>
    <t>(КООП) Улашанівське КП, міні-маркет "Зоря"</t>
  </si>
  <si>
    <t>Улашанівське КП, міні-маркет "Зоря"</t>
  </si>
  <si>
    <t>ХМ-001173</t>
  </si>
  <si>
    <t>(КООП) Улашанівське КП, склад</t>
  </si>
  <si>
    <t>Улашанівське КП, склад</t>
  </si>
  <si>
    <t>ХМ-004429</t>
  </si>
  <si>
    <t>Управління науки і освіти, д/с №8</t>
  </si>
  <si>
    <t>г.Каменец-Подольский, ул.Космонавтов, д.4</t>
  </si>
  <si>
    <t>ХМ-004428</t>
  </si>
  <si>
    <t>(НКЗ) Управління освіти і науки Кам'янець-Подільської  міської ради</t>
  </si>
  <si>
    <t>Управління освіти і науки Кам'янець-Подільської  міської ради</t>
  </si>
  <si>
    <t>(НКЗ) Управління освіти і науки, д/с №12</t>
  </si>
  <si>
    <t>ХМ-004446</t>
  </si>
  <si>
    <t>(НКЗ) Управління освіти і науки, д/с №15</t>
  </si>
  <si>
    <t>Управління освіти і науки, д/с №15</t>
  </si>
  <si>
    <t>ХМ-004441</t>
  </si>
  <si>
    <t>(НКЗ) Управління освіти і науки, д/с №16</t>
  </si>
  <si>
    <t>г.Каменец-Подольский, ул.Гагарина, д.60</t>
  </si>
  <si>
    <t>Управління освіти і науки, д/с №16</t>
  </si>
  <si>
    <t>ХМ-004436</t>
  </si>
  <si>
    <t>Управління освіти і науки, д/с №17</t>
  </si>
  <si>
    <t>г.Каменец-Подольский, д.3 (старе місто вул. Довга)</t>
  </si>
  <si>
    <t>ХМ-004443</t>
  </si>
  <si>
    <t>(НКЗ) Управління освіти і науки, д/с №18</t>
  </si>
  <si>
    <t>г.Каменец-Подольский, ул.Красноармейская, д.40</t>
  </si>
  <si>
    <t>Управління освіти і науки, д/с №18</t>
  </si>
  <si>
    <t>(НКЗ) Управління освіти і науки, д/с №2 біля училища №6</t>
  </si>
  <si>
    <t>г.Каменец-Подольский, пер.Черняховского, д.60</t>
  </si>
  <si>
    <t>(НКЗ) Управління освіти і науки, д/с №20</t>
  </si>
  <si>
    <t>г.Каменец-Подольский, ул.Гагарина, д.30</t>
  </si>
  <si>
    <t>(НКЗ) Управління освіти і науки, д/с №21</t>
  </si>
  <si>
    <t>(НКЗ) Управління освіти і науки, д/с №22</t>
  </si>
  <si>
    <t>Кам'янець-Подільський, (склище Цемзавода)</t>
  </si>
  <si>
    <t>г.Каменец-Подольский, ул.Тимирязева (1)</t>
  </si>
  <si>
    <t>(НКЗ) Управління освіти і науки, д/с №3</t>
  </si>
  <si>
    <t>ХМ-004439</t>
  </si>
  <si>
    <t>(НКЗ) Управління освіти і науки, д/с №30 біля школи №7</t>
  </si>
  <si>
    <t>г.Каменец-Подольский, ул.Жукова, д.29</t>
  </si>
  <si>
    <t>Управління освіти і науки, д/с №30 біля школи №7</t>
  </si>
  <si>
    <t>ХМ-004440</t>
  </si>
  <si>
    <t>(НКЗ) Управління освіти і науки, д/с №5 "Олімпійський"</t>
  </si>
  <si>
    <t>Управління освіти і науки, д/с №5 "Олімпійський"</t>
  </si>
  <si>
    <t>ХМ-004437</t>
  </si>
  <si>
    <t>(НКЗ) Управління освіти і науки, д/с №9 біля школи №17</t>
  </si>
  <si>
    <t>Управління освіти і науки, д/с №9 біля школи №17</t>
  </si>
  <si>
    <t>ХМ-001651</t>
  </si>
  <si>
    <t>(НКЗ) Сервісний центр Міністерства доходів і зборів України в Хмельницькій обл. ДП</t>
  </si>
  <si>
    <t>г.Хмельницкий, просп Мира, д.101 А (МАУП)</t>
  </si>
  <si>
    <t>ДП "Сервісний центр Хмельницької області"</t>
  </si>
  <si>
    <t>Основной договор 4234 от 12.11.2014</t>
  </si>
  <si>
    <t>Сервісний центр Хмельницької області ДП</t>
  </si>
  <si>
    <t>ХМ-006208</t>
  </si>
  <si>
    <t>(НКЗ) Управляння будівництва Хмельницької АЕС ВАТ</t>
  </si>
  <si>
    <t>г.Нетишин, д.5</t>
  </si>
  <si>
    <t>Управляння будівництва Хмельницької АЕС ВАТ</t>
  </si>
  <si>
    <t>ХМ-005264</t>
  </si>
  <si>
    <t>Гиндра Б.А. ПП, маг. "Продукти"</t>
  </si>
  <si>
    <t>г.Хмельницкий, ул.Казацкая (остановка Почта)</t>
  </si>
  <si>
    <t>Усков А.А. ПП, маг. "Продукти"</t>
  </si>
  <si>
    <t>(КООП) Устя СТ маг."Хвиля"</t>
  </si>
  <si>
    <t>р-н Каменец-Подольский Район, с.Устье, ул.Шевченко, д.1</t>
  </si>
  <si>
    <t>СТ"Устя"</t>
  </si>
  <si>
    <t>Основной договор 1190.1 от 27.05.2009 0:00:00</t>
  </si>
  <si>
    <t>ХМ-001273</t>
  </si>
  <si>
    <t>Ухарєва Н.В. ПП, маг. "Анна"</t>
  </si>
  <si>
    <t>ХМ-001274</t>
  </si>
  <si>
    <t>Ухарєва Н.В. ПП, маг."Золотий колос"</t>
  </si>
  <si>
    <t>ХМ-005831</t>
  </si>
  <si>
    <t>Учик В.П. ПП, маг. "Спокуса"</t>
  </si>
  <si>
    <t>г.Староконстантинов, ул.Горького, д.31/5</t>
  </si>
  <si>
    <t>Учик Володимир Пилипович</t>
  </si>
  <si>
    <t>Основной договор 3200 от 21.05.2009 0:00:00</t>
  </si>
  <si>
    <t>Ушакова Тетяна Володимирівна</t>
  </si>
  <si>
    <t>Основной договор 520.1 от 12.05.2010 0:00:00</t>
  </si>
  <si>
    <t>ХМ-005635</t>
  </si>
  <si>
    <t>Файн О.Д. ПП, кафе "Вінні"</t>
  </si>
  <si>
    <t>г.Хмельницкий, ул.Проскуровская, д.46</t>
  </si>
  <si>
    <t>Файн Олександр Дмитрович</t>
  </si>
  <si>
    <t>Основной договор 3111 от 03.04.2009 0:00:00</t>
  </si>
  <si>
    <t>ХМ-006497</t>
  </si>
  <si>
    <t>Файчук С.М. ПП, маг. "Славія"</t>
  </si>
  <si>
    <t>г.Хмельницкий, пер.Франко Ивана, д.39</t>
  </si>
  <si>
    <t>Файчук Сергій Миколайович</t>
  </si>
  <si>
    <t>Основной договор 3611 от 18.02.2010 0:00:00</t>
  </si>
  <si>
    <t>г.Каменец-Подольский, просп Грушевского, д.41а</t>
  </si>
  <si>
    <t>ХМ-006517</t>
  </si>
  <si>
    <t>Фальшовник В.С. ПП, к-к №2</t>
  </si>
  <si>
    <t>г.Хмельницкий, ул.Соборная, д.11 (біля Олії)</t>
  </si>
  <si>
    <t>ХМ-006516</t>
  </si>
  <si>
    <t>Фальшовник В.С. ПП, к-к №6</t>
  </si>
  <si>
    <t>г.Хмельницкий, ул.Соборная, д.11 (Старий павільйон)</t>
  </si>
  <si>
    <t>ХМ-002443</t>
  </si>
  <si>
    <t>Фармуга Н.П. ПП, місце 86</t>
  </si>
  <si>
    <t>г.Хмельницкий, шоссе Львовское (перед світлофором)</t>
  </si>
  <si>
    <t>Фармуга Ніна Петрівна</t>
  </si>
  <si>
    <t>Основной договор 1768 от 22.01.2009 0:00:00</t>
  </si>
  <si>
    <t>р-н Каменец-Подольский Район, пгт.Старая Ушица, ул.Победы, д.2</t>
  </si>
  <si>
    <t>Фартушняк Тетяна Володимирівна</t>
  </si>
  <si>
    <t>Основной договор 213.1 от 02.01.2009 0:00:00</t>
  </si>
  <si>
    <t>г.Каменец-Подольский, ул.30-летия Победы, д.2/3</t>
  </si>
  <si>
    <t>Федоришена Лілія Василівна</t>
  </si>
  <si>
    <t>Основной договор 501.1 от 25.01.2012</t>
  </si>
  <si>
    <t>ХМ-004140</t>
  </si>
  <si>
    <t>Федорчук А.П.ПП,"зелений Вагон"</t>
  </si>
  <si>
    <t>р-н Красиловский Район, с.Корчовка, ул.Космодемьянской Зои, д.2</t>
  </si>
  <si>
    <t>Федорчук Алла Петрівна</t>
  </si>
  <si>
    <t>Основной договор 2457 от 04.02.2009 0:00:00</t>
  </si>
  <si>
    <t>ХМ-004141</t>
  </si>
  <si>
    <t>Федорчук А.П.ПП,маг "Олена"</t>
  </si>
  <si>
    <t>р-н Красиловский Район, с.Корчовка, д.1а (ул. Центральная)</t>
  </si>
  <si>
    <t>ХМ-005541</t>
  </si>
  <si>
    <t>Федорчук В.В. ПП, маг. "Валентина"</t>
  </si>
  <si>
    <t>р-н Красиловский Район, с.Волица, ул.Школьная, д.2 (в центрі за столовою)</t>
  </si>
  <si>
    <t>Федорчук Валентина Валентинівна</t>
  </si>
  <si>
    <t>Основной договор 3046 от 26.02.2009 0:00:00</t>
  </si>
  <si>
    <t>ХМ-003511</t>
  </si>
  <si>
    <t>Федченко Н.С. ПП, маг."Господар"</t>
  </si>
  <si>
    <t>р-н Красиловский Район, г.Красилов, ул.Грушевского, д.2</t>
  </si>
  <si>
    <t>Федченко Наталія Станіславівна</t>
  </si>
  <si>
    <t>Основной договор 2179 от 20.01.2009 0:00:00</t>
  </si>
  <si>
    <t>ХМ-001188</t>
  </si>
  <si>
    <t>Федчук І.В. ПП, маг. "Корона"</t>
  </si>
  <si>
    <t>р-н Теофипольский Район, с.Новоставцы, ул.Колхозная, д.3 (в центрі села)</t>
  </si>
  <si>
    <t>Федчук  Інна Володимирівна</t>
  </si>
  <si>
    <t>Основной договор 840 от 10.08.2009 0:00:00</t>
  </si>
  <si>
    <t>ХМ-001995</t>
  </si>
  <si>
    <t>Федчук С.І. ПП, маг. "Продукти"</t>
  </si>
  <si>
    <t>р-н Изяславский Район, с.Билогородка, ул.Центральная, д.10а</t>
  </si>
  <si>
    <t>Федчук Світлана Іванівна</t>
  </si>
  <si>
    <t>Основной договор 1415 от 05.11.2009 0:00:00</t>
  </si>
  <si>
    <t>ХМ-004098</t>
  </si>
  <si>
    <t>Фелонюк В.О. ПП, гуртовня</t>
  </si>
  <si>
    <t>р-н Полонский Район, г.Полонное, ул.Привокзальная, д.66</t>
  </si>
  <si>
    <t>ХМ-004825</t>
  </si>
  <si>
    <t>Фелонюк С.К. ПП, гуртовня</t>
  </si>
  <si>
    <t>Фелонюк Світлана Кузьмівна</t>
  </si>
  <si>
    <t>Основной договор 2780 от 16.06.2009 0:00:00</t>
  </si>
  <si>
    <t>ХМ-006535</t>
  </si>
  <si>
    <t>Фендич А.В. ПП, маг. "Продсервісмаркет"</t>
  </si>
  <si>
    <t>Фендич Антоніна Василівна</t>
  </si>
  <si>
    <t>Основной договор 3633 от 17.03.2010 0:00:00</t>
  </si>
  <si>
    <t>ХМ-005744</t>
  </si>
  <si>
    <t>(КООП) Фенікс 2008 СТ, маг. "Продукти"</t>
  </si>
  <si>
    <t>р-н Теофипольский Район, с.Медисовка, ул.Ленина (около памятника)</t>
  </si>
  <si>
    <t>СТ "Фенікс 2008"</t>
  </si>
  <si>
    <t>Основной договор 3146 от 20.04.2009 0:00:00</t>
  </si>
  <si>
    <t>Фенікс 2008 СТ, маг. "Продукти"</t>
  </si>
  <si>
    <t>ХМ-005745</t>
  </si>
  <si>
    <t>р-н Теофипольский Район, с.Гавриловка, ул.Колхозная, д.24 (напротив церкви)</t>
  </si>
  <si>
    <t>р-н Дунаевецкий Район, пгт.Дунаевцы, ул.Чорновола, д.11а</t>
  </si>
  <si>
    <t>Ференц Анатолій Віталійович</t>
  </si>
  <si>
    <t>Основной договор 1348.1 от 07.03.2012</t>
  </si>
  <si>
    <t>ХМ-001662</t>
  </si>
  <si>
    <t>Грицай В.Д. ПП, маг. "Фортуна"</t>
  </si>
  <si>
    <t>р-н Шепетовский Район, с.Судилков, ул.Ленина, д.64</t>
  </si>
  <si>
    <t>Грицай Валентина Дмитрівна</t>
  </si>
  <si>
    <t>Основной договор 4990 от 12.12.2013</t>
  </si>
  <si>
    <t>Фещин В.В. ПП, маг. "Фортуна"</t>
  </si>
  <si>
    <t>ХМ-001284</t>
  </si>
  <si>
    <t>Фещук М.І. ПП, бар"Міф"</t>
  </si>
  <si>
    <t>р-н Деражнянский Район, г.Деражня, ул.Мира, д.7</t>
  </si>
  <si>
    <t>ХМ-001285</t>
  </si>
  <si>
    <t>Фещук М.І. ПП, маг. "Роксолана"</t>
  </si>
  <si>
    <t>р-н Деражнянский Район, г.Деражня, ул.Ревуцкого, д.5</t>
  </si>
  <si>
    <t>ХМ-005613</t>
  </si>
  <si>
    <t>Філіппова В.М. ПП, маг. "На окраїні"</t>
  </si>
  <si>
    <t>г.Нетишин, ул.Шевченко, д.22</t>
  </si>
  <si>
    <t>Філіппова Валентина Миколаївна</t>
  </si>
  <si>
    <t>Основной договор 3096 от 09.02.2009 0:00:00</t>
  </si>
  <si>
    <t>ХМ-005276</t>
  </si>
  <si>
    <t>Філіппова Г.П. ПП, маг. "Наталі"</t>
  </si>
  <si>
    <t>Філіппова Галина Парфенівна</t>
  </si>
  <si>
    <t>Основной договор 2955 от 21.07.2009 0:00:00</t>
  </si>
  <si>
    <t>ХМ-000332</t>
  </si>
  <si>
    <t>Фірма "Бакалія" ПрАТ, маг. "Економ №15"</t>
  </si>
  <si>
    <t>р-н Ярмолинецкий Район, пгт.Ярмолинцы, пер.Чапаева, д.71</t>
  </si>
  <si>
    <t>ХМ-000328</t>
  </si>
  <si>
    <t>Фірма "Бакалія" ПрАТ, маг. "Економ №17"</t>
  </si>
  <si>
    <t>р-н Летичевский Район, пгт.Летичев, ул.50-летия Октября, д.75</t>
  </si>
  <si>
    <t>ХМ-000326</t>
  </si>
  <si>
    <t>Фірма "Бакалія" ПрАТ, маг. "Економ №21"</t>
  </si>
  <si>
    <t>г.Славута, ул.Лесная, д.3</t>
  </si>
  <si>
    <t>ХМ-000329</t>
  </si>
  <si>
    <t>Фірма "Бакалія" ПрАТ, маг. "Економ №25"</t>
  </si>
  <si>
    <t>ХМ-000336</t>
  </si>
  <si>
    <t>Фірма "Бакалія" ПрАТ, маг. "Економ №3"</t>
  </si>
  <si>
    <t>г.Хмельницкий, шоссе Винницкое, д.57</t>
  </si>
  <si>
    <t>ХМ-000330</t>
  </si>
  <si>
    <t>Фірма "Бакалія" ПрАТ, маг. "Економ №88"</t>
  </si>
  <si>
    <t>ХМ-000333</t>
  </si>
  <si>
    <t>Фірма "Бакалія" ПрАТ, маг."Економ №14"</t>
  </si>
  <si>
    <t>г.Староконстантинов, ул.Острожского, д.10</t>
  </si>
  <si>
    <t>ХМ-000894</t>
  </si>
  <si>
    <t>ПАККО Холдинг ТзОВ, маг. "Тернопільский"</t>
  </si>
  <si>
    <t>г.Хмельницкий, ул.Тернопольская, д.20/1</t>
  </si>
  <si>
    <t>р-н Каменец-Подольский Район, с.Довжок, ул.Гагарина, д.5б</t>
  </si>
  <si>
    <t>Фльорко Микола Миколайович</t>
  </si>
  <si>
    <t>Основной договор 239.1 от 26.03.2012</t>
  </si>
  <si>
    <t>ХМ-000788</t>
  </si>
  <si>
    <t>ФОЗЗИ-Т ТОВ, маг. "Сільпо №81"</t>
  </si>
  <si>
    <t>г.Хмельницкий, пер.Шевченко, д.36</t>
  </si>
  <si>
    <t>ХМ-000787</t>
  </si>
  <si>
    <t>ФОЗЗИ-Т ТОВ, маг. "Сільпо-3"</t>
  </si>
  <si>
    <t>г.Хмельницкий, ул.Заречанская, д.34</t>
  </si>
  <si>
    <t>р-н Каменец-Подольский Район, пгт.Старая Ушица, ул.Шевченко, д.1</t>
  </si>
  <si>
    <t>р-н Теофипольский Район, с.Кунча, ул.Данилюка, д.10</t>
  </si>
  <si>
    <t>Фотін Андрій Володимирович</t>
  </si>
  <si>
    <t>Основной договор 5039 от 27.01.2014</t>
  </si>
  <si>
    <t>Фотін А.В. ПП, маг. "Мрія"</t>
  </si>
  <si>
    <t>ХМ-002516</t>
  </si>
  <si>
    <t>Франчук О.С. ПП, маг. "Радівчанка"</t>
  </si>
  <si>
    <t>Франчук Олег Сергійович</t>
  </si>
  <si>
    <t>Основной договор 1893 от 23.04.2009 0:00:00</t>
  </si>
  <si>
    <t>ХМ-004509</t>
  </si>
  <si>
    <t>Фрединський  ПП, маг."Нижне"</t>
  </si>
  <si>
    <t>р-н Деражнянский Район, с.Нижнее, ул.Ленина, д.132</t>
  </si>
  <si>
    <t>р-н Дунаевецкий Район, с.Малый Карабчиев, ул.Центральная, д.13</t>
  </si>
  <si>
    <t>Фурман Емма Анатоліївна</t>
  </si>
  <si>
    <t>Основной договор 540.1 от 02.01.2009 0:00:00</t>
  </si>
  <si>
    <t>ХМ-005845</t>
  </si>
  <si>
    <t>Фурман І.П. ПП, маг. "Обрій"</t>
  </si>
  <si>
    <t>р-н Виньковецкий Район, пгт.Виньковцы, ул.Октябрьская, д.13/4</t>
  </si>
  <si>
    <t>Фурман Інна Петрівна</t>
  </si>
  <si>
    <t>Основной договор 3213 от 21.05.2009 0:00:00</t>
  </si>
  <si>
    <t>ХМ-003119</t>
  </si>
  <si>
    <t>Фурман П.І. ПП, маг. "Обрій"</t>
  </si>
  <si>
    <t>Віньковецький Район, Віньківці, вул. Східна, б. 5,</t>
  </si>
  <si>
    <t>р-н Каменец-Подольский Район, с.Колубаевцы, ул.Октябрьской Революции, д.1</t>
  </si>
  <si>
    <t>Фустов Віктор Петрович</t>
  </si>
  <si>
    <t>Основной договор 125.1 от 05.03.2010 0:00:00</t>
  </si>
  <si>
    <t>ХМ-005795</t>
  </si>
  <si>
    <t>Хадіфа В.К. ПП, к-к "Чернігівське"</t>
  </si>
  <si>
    <t>Хадіфа Валід Камал</t>
  </si>
  <si>
    <t>Основной договор 3179 от 04.02.2009 0:00:00</t>
  </si>
  <si>
    <t>ХМ-005796</t>
  </si>
  <si>
    <t>Хадіфа В.К. ПП, маг. "Продукти"</t>
  </si>
  <si>
    <t>ХМ-005793</t>
  </si>
  <si>
    <t>Хадіфа В.К. ПП, маг. "Солодощі"</t>
  </si>
  <si>
    <t>ХМ-005851</t>
  </si>
  <si>
    <t>Халанчук О.І. ПП, ринок "Зелений"</t>
  </si>
  <si>
    <t>Халанчук Оксана Іванівна</t>
  </si>
  <si>
    <t>Основной договор 3218 от 12.02.2009 0:00:00</t>
  </si>
  <si>
    <t>ХМ-001499</t>
  </si>
  <si>
    <t>Халімончук К.І. ПП, маг."Продукти"</t>
  </si>
  <si>
    <t>р-н Летичевский Район, пгт.Летичев, ул.Щорса (0)</t>
  </si>
  <si>
    <t>ХМ-002217</t>
  </si>
  <si>
    <t>Харітонова Л.М. ПП,  к-к №901</t>
  </si>
  <si>
    <t>г.Хмельницкий, ул.Институтская, д.3 (зуп. "Будинок побуту")</t>
  </si>
  <si>
    <t>Харітонова Любов Миколаївна</t>
  </si>
  <si>
    <t>Основной договор 1575 от 18.06.2009 0:00:00</t>
  </si>
  <si>
    <t>г.Каменец-Подольский, ул.Розвадовского, д.4</t>
  </si>
  <si>
    <t>Харкава Людмила Миколаївна</t>
  </si>
  <si>
    <t>Основной договор 252.1 от 02.01.2009 0:00:00</t>
  </si>
  <si>
    <t>ХМ-004058</t>
  </si>
  <si>
    <t>(КООП) Харчовик КП, маг.</t>
  </si>
  <si>
    <t>Харчовик КП, маг.</t>
  </si>
  <si>
    <t>ХМ-005307</t>
  </si>
  <si>
    <t>(КООП) Хвиля 08 СТ, маг.</t>
  </si>
  <si>
    <t>р-н Каменец-Подольский Район, с.Устье, ул.Мира, д.1</t>
  </si>
  <si>
    <t>Хвиля 08 СТ, маг.</t>
  </si>
  <si>
    <t>р-н Каменец-Подольский Район, пгт.Старая Ушица, ст.Комсомольская, д.7</t>
  </si>
  <si>
    <t>Хворова Людмила Василівна</t>
  </si>
  <si>
    <t>Основной договор 1139.1 от 01.04.2009 0:00:00</t>
  </si>
  <si>
    <t>Хворостовська Тетяна Петрівна</t>
  </si>
  <si>
    <t>Основной договор 669 от 02.04.2012</t>
  </si>
  <si>
    <t>ХМ-002464</t>
  </si>
  <si>
    <t>Хилюк В.А. ПП, к-к</t>
  </si>
  <si>
    <t>Хилюк Валентина Альбертівнна</t>
  </si>
  <si>
    <t>Основной договор 1793 от 21.05.2009 0:00:00</t>
  </si>
  <si>
    <t>г.Хмельницкий, шоссе Львовское (р-к  ХМСТ "Кооператор")</t>
  </si>
  <si>
    <t>ХМ-002409</t>
  </si>
  <si>
    <t>Хлібний Дар ТОВ СП.маг "Хлібний Дар"</t>
  </si>
  <si>
    <t>Шепетівка, вул. Маркса К, б. 27,  біля</t>
  </si>
  <si>
    <t>ХМ-003191</t>
  </si>
  <si>
    <t>Хлівецька В.І. ПП, місце 7</t>
  </si>
  <si>
    <t>Хлівецька Валентина Іванівна</t>
  </si>
  <si>
    <t>Основной договор 2034 от 16.04.2009 0:00:00</t>
  </si>
  <si>
    <t>ХМ-004357</t>
  </si>
  <si>
    <t>Хм.кондитерська фабрика"Кондфіл" ЗАТ, маг. "Афродіта"</t>
  </si>
  <si>
    <t>г.Славута, д.4 (червона площа)</t>
  </si>
  <si>
    <t>ХМ-005238</t>
  </si>
  <si>
    <t>(КООП) Хм.кооп.торговельно-економічний інститут, буфет</t>
  </si>
  <si>
    <t>Хм.кооп.торговельно-економічний інститут, буфет</t>
  </si>
  <si>
    <t>Хм.кооп.торговельно-економічний інститут</t>
  </si>
  <si>
    <t>Основной договор 2935 от 11.12.2009 0:00:00</t>
  </si>
  <si>
    <t>ХМ-005552</t>
  </si>
  <si>
    <t>(НКЗ) Хм.учбово-виробниче підприємство УТОС</t>
  </si>
  <si>
    <t>г.Хмельницкий, ул.Строителей, д.22</t>
  </si>
  <si>
    <t>Хм.учбово-виробниче підприємство УТОС</t>
  </si>
  <si>
    <t>ХМ-004998</t>
  </si>
  <si>
    <t>Козак І.П. ПП, маг. "Воєнторг"</t>
  </si>
  <si>
    <t>Хм.філія Концерну "Військторгсер"</t>
  </si>
  <si>
    <t>ХМ-005000</t>
  </si>
  <si>
    <t>Хм.філія Концерну "Військторгсер", маг. №17</t>
  </si>
  <si>
    <t>ХМ-004999</t>
  </si>
  <si>
    <t>(НКЗ) Хм.філія Концерну "Військторгсервіс", склад</t>
  </si>
  <si>
    <t>г.Хмельницкий, пер.Ватутина, д.8</t>
  </si>
  <si>
    <t>Хм.філія Концерну "Військторгсервіс"</t>
  </si>
  <si>
    <t>Основной договор 2824 от 24.03.2009 0:00:00</t>
  </si>
  <si>
    <t>Хм.філія Концерну "Військторгсервіс", склад</t>
  </si>
  <si>
    <t>Хм.філія Концерну "Військторгсер", склад</t>
  </si>
  <si>
    <t>ХМ-004995</t>
  </si>
  <si>
    <t>Хм.філія Концерну "Військторгсервіс", Солдатська чайна №5</t>
  </si>
  <si>
    <t>г.Шепетовка, ул.Украинская, д.1</t>
  </si>
  <si>
    <t>ХМ-004996</t>
  </si>
  <si>
    <t>Хм.філія Концерну "Військторгсервіс", Солдатська чайна №6</t>
  </si>
  <si>
    <t>Шепетівка, вул. Судилківська, ( Військова частина А3730 12-й городок)</t>
  </si>
  <si>
    <t>ХМ-001621</t>
  </si>
  <si>
    <t>р-н Деражнянский Район, с.Шпычынци, ул.Шевченко, д.3/1</t>
  </si>
  <si>
    <t>ДПХмельницька міжрайбаза облспоживспілки</t>
  </si>
  <si>
    <t>Основной договор 1138 от 11.02.2014</t>
  </si>
  <si>
    <t>ХМ-001624</t>
  </si>
  <si>
    <t>ХМ-001625</t>
  </si>
  <si>
    <t>р-н Деражнянский Район, пгт.Садовое, ул.Мира, д.34</t>
  </si>
  <si>
    <t>ХМ-001619</t>
  </si>
  <si>
    <t>р-н Деражнянский Район, пгт.Волковинцы, ул.Мира, д.16</t>
  </si>
  <si>
    <t>ХМ-001628</t>
  </si>
  <si>
    <t>(НКЗ) Хмельницька міжрайбаза облспоживспілки ДП ХО, маг.</t>
  </si>
  <si>
    <t>р-н Деражнянский Район, с.Майдан-Чернелевецкий, д.5 (ул. Вишневая)</t>
  </si>
  <si>
    <t>ХМ-001632</t>
  </si>
  <si>
    <t>р-н Деражнянский Район, с.Загинци, ул.Лесная, д.2/1</t>
  </si>
  <si>
    <t>ХМ-001630</t>
  </si>
  <si>
    <t>р-н Деражнянский Район, с.Копачовка, ул.Ленина, д.3</t>
  </si>
  <si>
    <t>Бондар А.Ю. ПП, маг. "Магазин"</t>
  </si>
  <si>
    <t>р-н Деражнянский Район, с.Божикивци, ул.Ленина, д.2/1</t>
  </si>
  <si>
    <t>Бондар Альона Юріївна</t>
  </si>
  <si>
    <t>Основной договор 5124 от 21.07.2014</t>
  </si>
  <si>
    <t>ХМ-001631</t>
  </si>
  <si>
    <t>ХМ-001626</t>
  </si>
  <si>
    <t>р-н Деражнянский Район, с.Новосилка, ул.Советская, д.25а</t>
  </si>
  <si>
    <t>р-н Деражнянский Район, с.Шарки, д.11 (ул. Щорса)</t>
  </si>
  <si>
    <t>р-н Деражнянский Район, с.Шелехово, ул.Шевченко, д.20/1</t>
  </si>
  <si>
    <t>ХМ-001627</t>
  </si>
  <si>
    <t>р-н Деражнянский Район, с.Маныкивци, ул.Механизаторов, д.6/1</t>
  </si>
  <si>
    <t>ХМ-001636</t>
  </si>
  <si>
    <t>(КООП) Хмельницька міжрайбаза облспоживспілки ДП ХО, маг. "Маркет"</t>
  </si>
  <si>
    <t>р-н Старосинявский Район, с.Лисановцы, ул.Октябрьская, д.29/4</t>
  </si>
  <si>
    <t>Хмельницька міжрайбаза облспоживспілки ДП ХО, маг. "Маркет"</t>
  </si>
  <si>
    <t>ХМ-001637</t>
  </si>
  <si>
    <t>р-н Деражнянский Район, г.Деражня, ул.Проскуровская, д.12</t>
  </si>
  <si>
    <t>ХМ-001638</t>
  </si>
  <si>
    <t>(КООП) Хмельницька міжрайбаза облспоживспілки ДП, склад</t>
  </si>
  <si>
    <t>г.Хмельницкий, ул.Кооперативная, д.5</t>
  </si>
  <si>
    <t>Хмельницька міжрайбаза облспоживспілки ДП, склад</t>
  </si>
  <si>
    <t>ХМ-003681</t>
  </si>
  <si>
    <t>Хмельниччина авто ВАТкафе "Транзит"</t>
  </si>
  <si>
    <t>Хмелюк О.Ф. ПП, к-к №107</t>
  </si>
  <si>
    <t>Хмелюк Орися Федорівна</t>
  </si>
  <si>
    <t>Основной договор 115 от 12.11.2014</t>
  </si>
  <si>
    <t>р-н Каменец-Подольский Район, с.Гуменцы, ул.Первомайская, д.68</t>
  </si>
  <si>
    <t>ХМ-001608</t>
  </si>
  <si>
    <t>(НКЗ) ХМО ППОЗ</t>
  </si>
  <si>
    <t>ХМО ППОЗ</t>
  </si>
  <si>
    <t>р-н Городокский Район, с.Великий Карабчиев, д.7 (Центральная)</t>
  </si>
  <si>
    <t>Хованець Ніна Станіславівна</t>
  </si>
  <si>
    <t>Основной договор 656.1 от 15.08.2013</t>
  </si>
  <si>
    <t>г.Хмельницкий, ул.Пилотская, д.20</t>
  </si>
  <si>
    <t>ХМ-005959</t>
  </si>
  <si>
    <t>Холманов О.О. ПП, місце 47</t>
  </si>
  <si>
    <t>Холманов Олександр Олександрович</t>
  </si>
  <si>
    <t>Основной договор 3293 от 16.06.2009 0:00:00</t>
  </si>
  <si>
    <t>ХМ-006412</t>
  </si>
  <si>
    <t>Холод ПП, маг. "Гранд"</t>
  </si>
  <si>
    <t>р-н Летичевский Район, пгт.Меджибож, ул.Ветеринарная, д.8</t>
  </si>
  <si>
    <t>ХМ-002095</t>
  </si>
  <si>
    <t>Холондович С.А. ПП, магазинчик</t>
  </si>
  <si>
    <t>р-н Изяславский Район, с.Михнов, ул.Мира, д.1</t>
  </si>
  <si>
    <t>Холондович А.В. ПП, магазинчик</t>
  </si>
  <si>
    <t>ХМ-005977</t>
  </si>
  <si>
    <t>Хома О.Й. ПП, маг. "Каштан"</t>
  </si>
  <si>
    <t>р-н Виньковецкий Район, с.Осламов, ул.Рыбака, д.1</t>
  </si>
  <si>
    <t>Хома Олена Йосипівна</t>
  </si>
  <si>
    <t>Основной договор 3307 от 08.06.2010 0:00:00</t>
  </si>
  <si>
    <t>ХМ-001027</t>
  </si>
  <si>
    <t>Хоменко Л.А. ПП, маг."Марія"</t>
  </si>
  <si>
    <t>р-н Летичевский Район, пгт.Летичев, ул.50-летия Октября, д.13</t>
  </si>
  <si>
    <t>Хоменко Людмила Анатоліївна</t>
  </si>
  <si>
    <t>Основной договор 735 от 03.12.2009 0:00:00</t>
  </si>
  <si>
    <t>ХМ-001026</t>
  </si>
  <si>
    <t>р-н Летичевский Район, пгт.Летичев, ул.Кармелюка, д.96</t>
  </si>
  <si>
    <t>ХМ-004100</t>
  </si>
  <si>
    <t>Хоменко Л.С. ПП, Лоток</t>
  </si>
  <si>
    <t>г.Хмельницкий, просп Мира, д.69 (ТЦ.Ріко)</t>
  </si>
  <si>
    <t>Хоменко Лідія Степанівна</t>
  </si>
  <si>
    <t>Основной договор 2435 от 18.06.2009 0:00:00</t>
  </si>
  <si>
    <t>ХМ-002088</t>
  </si>
  <si>
    <t>Хомяк О.Ю. ПП, маг. "Козак"</t>
  </si>
  <si>
    <t>р-н Изяславский Район, с.Плужное, ул.Партизанская, д.40</t>
  </si>
  <si>
    <t>Хомяк Олесандр Юрійович</t>
  </si>
  <si>
    <t>Основной договор 1479 от 21.05.2009 0:00:00</t>
  </si>
  <si>
    <t>ХМ-005989</t>
  </si>
  <si>
    <t>Хоптинська Н.М. ПП, маг. "АВС"</t>
  </si>
  <si>
    <t>Хоптинська Надія Михайлівна</t>
  </si>
  <si>
    <t>Основной договор 3317 от 04.05.2009 0:00:00</t>
  </si>
  <si>
    <t>ХМ-005643</t>
  </si>
  <si>
    <t>Хоптяр Л.М. ПП, маг. "Анна"</t>
  </si>
  <si>
    <t>р-н Ярмолинецкий Район, пгт.Ярмолинцы, ул.Железнодорожная, д.1</t>
  </si>
  <si>
    <t>Хоптяр Любов Миколаївна</t>
  </si>
  <si>
    <t>Основной договор 3116 от 06.03.2012</t>
  </si>
  <si>
    <t>(КООП) Хоростоцьке КП СРСТ, маг. "Маркет"</t>
  </si>
  <si>
    <t>р-н Славутский Район, с.Аннополь, ул.Ленина, д.15</t>
  </si>
  <si>
    <t>Хоростоцьке КП СРСТ</t>
  </si>
  <si>
    <t>Основной договор 1513 от 09.02.2009 0:00:00</t>
  </si>
  <si>
    <t>ХМ-002135</t>
  </si>
  <si>
    <t>р-н Славутский Район, с.Мирутин, ул.Центральная, д.18</t>
  </si>
  <si>
    <t>ХМ-002137</t>
  </si>
  <si>
    <t>(КООП) Хоростоцьке КП СРСТ, маг. "Продукти"</t>
  </si>
  <si>
    <t>р-н Славутский Район, с.Хоросток, ул.Гагарина, д.1</t>
  </si>
  <si>
    <t>Хоростоцьке КП СРСТ, маг. "Продукти"</t>
  </si>
  <si>
    <t>ХМ-002134</t>
  </si>
  <si>
    <t>р-н Славутский Район, с.Плоская, ул.Победы, д.17</t>
  </si>
  <si>
    <t>ХМ-006462</t>
  </si>
  <si>
    <t>(КООП) Хорошів ГТП, маг. "Продтовари"</t>
  </si>
  <si>
    <t>р-н Белогорский Район, с.Зиньки (В центрі села біля зупинки)</t>
  </si>
  <si>
    <t>ГТП "Хорошів"</t>
  </si>
  <si>
    <t>Основной договор 3582 от 02.02.2010 0:00:00</t>
  </si>
  <si>
    <t>Хорошів ГТП, маг. "Продтовари"</t>
  </si>
  <si>
    <t>ХМ-006461</t>
  </si>
  <si>
    <t>ХМ-006456</t>
  </si>
  <si>
    <t>(КООП) Хорошів ГТП, маг. "Продукти"</t>
  </si>
  <si>
    <t>Хорошів ГТП, маг. "Продукти"</t>
  </si>
  <si>
    <t>ХМ-004093</t>
  </si>
  <si>
    <t>Хорошун А.П. ПП, бар-маг. "Лагуна"</t>
  </si>
  <si>
    <t>р-н Изяславский Район, с.Рипки, ул.Колхозная, д.5а</t>
  </si>
  <si>
    <t>Хорошун Анатолій Пантелеймонович</t>
  </si>
  <si>
    <t>Основной договор 2429 от 09.02.2009 0:00:00</t>
  </si>
  <si>
    <t>ХМ-001401</t>
  </si>
  <si>
    <t>Христофор В.І. ПП, маг."Продукти"</t>
  </si>
  <si>
    <t>р-н Полонский Район, г.Полонное, пер.Украинки Леси, д.121</t>
  </si>
  <si>
    <t>Христофор Володимир Іванович</t>
  </si>
  <si>
    <t>Основной договор 977 от 29.05.2009 0:00:00</t>
  </si>
  <si>
    <t>ХМ-006413</t>
  </si>
  <si>
    <t>Хутняк М.А. ПП, маг. "Продукти"</t>
  </si>
  <si>
    <t>р-н Хмельницкий Район, с.Масевцы, ул.Комсомольская, д.7 (біля сільскої ради)</t>
  </si>
  <si>
    <t>ХМ-005140</t>
  </si>
  <si>
    <t>Царкін О.О. ПП, маг. "Продукти"</t>
  </si>
  <si>
    <t>р-н Волочисский Район, с.Соломна, ул.Ленина, д.19а</t>
  </si>
  <si>
    <t>ХМ-003683</t>
  </si>
  <si>
    <t>Царук А.В. ПП, маг."Хатинка"</t>
  </si>
  <si>
    <t>р-н Теофипольский Район, с.Кривовилька, ул.Родниковая, д.13 (в хаті)</t>
  </si>
  <si>
    <t>Царук Анатолій Васильович</t>
  </si>
  <si>
    <t>Основной договор 2264 от 21.04.2009 0:00:00</t>
  </si>
  <si>
    <t>ХМ-001028</t>
  </si>
  <si>
    <t>Царук Г.П.ПП, маг."Конвалія"</t>
  </si>
  <si>
    <t>р-н Красиловский Район, г.Красилов, пер.Грушевского, д.111 (в центрі)</t>
  </si>
  <si>
    <t>Царук Галина Петрівна</t>
  </si>
  <si>
    <t>Основной договор 736 от 10.04.2009 0:00:00</t>
  </si>
  <si>
    <t>ХМ-006673</t>
  </si>
  <si>
    <t>Цатурян В.Р. ПП, маг. Зоя"</t>
  </si>
  <si>
    <t>р-н Красиловский Район, пгт.Антонины, пл.Ленина, д.4</t>
  </si>
  <si>
    <t>Цатурян Віталій Рубенович</t>
  </si>
  <si>
    <t>Основной договор 3711 от 24.12.2009 0:00:00</t>
  </si>
  <si>
    <t>ХМ-004788</t>
  </si>
  <si>
    <t>Цатурян Є.П. ПП, маг."Зоя"</t>
  </si>
  <si>
    <t>ХМ-003677</t>
  </si>
  <si>
    <t>Цвинтарний А.О. ПП, маг. "Єдельвейс"</t>
  </si>
  <si>
    <t>р-н Городокский Район, г.Городок, ул.Привокзальная, д.1</t>
  </si>
  <si>
    <t>Цвинтарний Андрій Олексійович</t>
  </si>
  <si>
    <t>Основной договор 2257 от 16.04.2009 0:00:00</t>
  </si>
  <si>
    <t>ХМ-002860</t>
  </si>
  <si>
    <t>Цвіляк Н.В. ПП, к-к №38</t>
  </si>
  <si>
    <t>Цвіляк Надія Василівна</t>
  </si>
  <si>
    <t>Основной договор 46.1 от 18.02.2009 0:00:00</t>
  </si>
  <si>
    <t>ХМ-006598</t>
  </si>
  <si>
    <t>Целіх І.П. ФОП, маг. "Галина +"</t>
  </si>
  <si>
    <t>ХМ-006583</t>
  </si>
  <si>
    <t>Цендрухович Ю.А. ПП, маг.</t>
  </si>
  <si>
    <t>р-н Волочисский Район, с.Мировка, ул.Мира, д.17а</t>
  </si>
  <si>
    <t>Цендрухович Юрій Анатолійович</t>
  </si>
  <si>
    <t>Основной договор 3660 от 08.04.2010 0:00:00</t>
  </si>
  <si>
    <t>ХМ-006595</t>
  </si>
  <si>
    <t>Колдун О.В. ПП, маг. "Кошик"</t>
  </si>
  <si>
    <t>г.Хмельницкий, ул.Проскуровская, д.16</t>
  </si>
  <si>
    <t>Колдун Оксана Володимирівна</t>
  </si>
  <si>
    <t>Основной договор 4289 от 08.02.2012</t>
  </si>
  <si>
    <t>(Сез ТРТ) Цилінська В.І.ПП,"Зелений ринок"</t>
  </si>
  <si>
    <t>ХМ-005937</t>
  </si>
  <si>
    <t>Цимбалюк В.Г. ПП, маг. "Продукти"</t>
  </si>
  <si>
    <t>р-н Старосинявский Район, с.Паньковцы, д.7 (вул. Шевченка, б. 7)</t>
  </si>
  <si>
    <t>Цимбалюк Віта Григорівна</t>
  </si>
  <si>
    <t>Основной договор 3280 от 17.06.2009 0:00:00</t>
  </si>
  <si>
    <t>ХМ-001370</t>
  </si>
  <si>
    <t>Цицера  В.А. ПП, маг."Влад"</t>
  </si>
  <si>
    <t>г.Шепетовка, ул.Судилковская, д.4</t>
  </si>
  <si>
    <t>Цицера  Валентина Ананіївна</t>
  </si>
  <si>
    <t>Основной договор 953 от 20.05.2009 0:00:00</t>
  </si>
  <si>
    <t>ХМ-006187</t>
  </si>
  <si>
    <t>Цілінська Н.В. ПП, маг. "Ніка"</t>
  </si>
  <si>
    <t>г.Шепетовка, просп Мира, д.14а</t>
  </si>
  <si>
    <t>Цілінська Ніна Василівна</t>
  </si>
  <si>
    <t>Основной договор 3449 от 25.08.2009 0:00:00</t>
  </si>
  <si>
    <t>ХМ-004319</t>
  </si>
  <si>
    <t>Цірук А.В. ПП, маг. "Продуктовий магазин"</t>
  </si>
  <si>
    <t>р-н Белогорский Район, пгт.Лепесовка, ул.8-го Марта, д.1а</t>
  </si>
  <si>
    <t>Цірук Андрій Валерійович</t>
  </si>
  <si>
    <t>Основной договор 2521 от 21.01.2009 0:00:00</t>
  </si>
  <si>
    <t>ХМ-006237</t>
  </si>
  <si>
    <t>Цісар А.В. ПП, маг. "Продукти"</t>
  </si>
  <si>
    <t>р-н Виньковецкий Район, с.Пилипы-Александровские, ул.Комсомольская, д.10</t>
  </si>
  <si>
    <t>Цісар Андрій Васильович</t>
  </si>
  <si>
    <t>Основной договор 3486 от 18.11.2009 0:00:00</t>
  </si>
  <si>
    <t>Паламар С.В. ПП, кафе - бар "Іскра"</t>
  </si>
  <si>
    <t>р-н Чемеровецкий Район, с.Летава, д.1а (ул. Молодежная)</t>
  </si>
  <si>
    <t>Паламар Світлана В'ячеславівна</t>
  </si>
  <si>
    <t>Основной договор 1874.1 от 03.03.2014</t>
  </si>
  <si>
    <t>ХМ-003999</t>
  </si>
  <si>
    <t>Цісельська Т.Д. ПП, маг. "Тетяна"</t>
  </si>
  <si>
    <t>р-н Каменец-Подольский Район, с.Смотрич, ул.Ленина, д.12а</t>
  </si>
  <si>
    <t>Ціхоцька Алла Анатоліївна</t>
  </si>
  <si>
    <t>Основной договор 1015.1 от 20.02.2009 0:00:00</t>
  </si>
  <si>
    <t>р-н Дунаевецкий Район, г.Дунаевцы, ул.Котовского, д.1а</t>
  </si>
  <si>
    <t>Цуцман Ярослав Васильович</t>
  </si>
  <si>
    <t>Основной договор 1287.1 от 04.01.2010 0:00:00</t>
  </si>
  <si>
    <t>ХМ-006252</t>
  </si>
  <si>
    <t>Цьмух В.М. ПП, маг. "Вікторія"</t>
  </si>
  <si>
    <t>р-н Хмельницкий Район, с.Редкодубы, д.48/1 (Центральна)</t>
  </si>
  <si>
    <t>Цьмух Володимир Михайлович</t>
  </si>
  <si>
    <t>Основной договор 3496 от 20.11.2009 0:00:00</t>
  </si>
  <si>
    <t>ХМ-004096</t>
  </si>
  <si>
    <t>Цюпенко Н.О. ПП, маг. "Привокзальний"</t>
  </si>
  <si>
    <t>р-н Полонский Район, г.Полонное, ул.Привокзальная, д.30</t>
  </si>
  <si>
    <t>Цюпенко Наталія Олександрівна</t>
  </si>
  <si>
    <t>Основной договор 2431 от 09.02.2009 0:00:00</t>
  </si>
  <si>
    <t>р-н Каменец-Подольский Район, с.Кадиевцы, ул.Грушевского, д.49</t>
  </si>
  <si>
    <t>Чайка Сергій Володимирович</t>
  </si>
  <si>
    <t>Основной договор 20.1 от 22.07.2013</t>
  </si>
  <si>
    <t>р-н Чемеровецкий Район, с.Кутковцы, ул.Чайковского, д.13</t>
  </si>
  <si>
    <t>р-н Дунаевецкий Район, г.Дунаевцы, ул.Терешковой, д.3</t>
  </si>
  <si>
    <t>Чаплінська Людмила Василівна</t>
  </si>
  <si>
    <t>Основной договор 225.1 от 09.06.2010 0:00:00</t>
  </si>
  <si>
    <t>ХМ-005877</t>
  </si>
  <si>
    <t>Чекалін М.А., к-к №42</t>
  </si>
  <si>
    <t>Чекалін Микола Анатолійович</t>
  </si>
  <si>
    <t>Основной договор 3234 от 29.05.2009 0:00:00</t>
  </si>
  <si>
    <t>ХМ-005259</t>
  </si>
  <si>
    <t>Чекановська В.В. ПП, к-к</t>
  </si>
  <si>
    <t>г.Хмельницкий, ул.Геологов (Стоянка висотні гаражі)</t>
  </si>
  <si>
    <t>ХМ-004454</t>
  </si>
  <si>
    <t>Чекірда Н.О. ПП, місце 55</t>
  </si>
  <si>
    <t>г.Хмельницкий, ул.Куприна, д.оф. (ринок ДУБОВО місце 55)</t>
  </si>
  <si>
    <t>Чекірда Наталія Олександрівна</t>
  </si>
  <si>
    <t>Основной договор 2581 от 22.04.2009 0:00:00</t>
  </si>
  <si>
    <t>Чекірда Н.О. ПП, місце 109</t>
  </si>
  <si>
    <t>ХМ-006303</t>
  </si>
  <si>
    <t>(НКЗ) Чемеровецька селищна Рада</t>
  </si>
  <si>
    <t>р-н Чемеровецкий Район, пгт.Чемеровцы, ул.Центральная, д.40</t>
  </si>
  <si>
    <t>Чемеровецька селищна Рада</t>
  </si>
  <si>
    <t>Основной договор 1267.1 от 13.11.2014</t>
  </si>
  <si>
    <t>Чемеровецька селищна Рада, дит. садок "Червона калина №2"</t>
  </si>
  <si>
    <t>ХМ-004165</t>
  </si>
  <si>
    <t>(КООП) Чемеровецьке РАЙ СТ, маг. "Продукти"</t>
  </si>
  <si>
    <t>Чемеровецьке РАЙ СТ, маг. "Продукти"</t>
  </si>
  <si>
    <t>ХМ-001353</t>
  </si>
  <si>
    <t>Чепеленко О.В. ПП, маг. "Сюрприз"</t>
  </si>
  <si>
    <t>г.Шепетовка, ул.Судилковская, д.55</t>
  </si>
  <si>
    <t>Чепеленко Олег Вікторович</t>
  </si>
  <si>
    <t>Основной договор 941 от 19.05.2009 0:00:00</t>
  </si>
  <si>
    <t>ХМ-001787</t>
  </si>
  <si>
    <t>Чепка І.М. ПП, маг. "Продукти"</t>
  </si>
  <si>
    <t>р-н Виньковецкий Район, с.Зиньков, ул.Ленина, д.45а (біля маг. "Фортуна")</t>
  </si>
  <si>
    <t>Чепка Інна Миколаївна</t>
  </si>
  <si>
    <t>Основной договор 1240 от 18.05.2009 0:00:00</t>
  </si>
  <si>
    <t>ХМ-002091</t>
  </si>
  <si>
    <t>Чепрасова В.М. ПП, маг. "Затишок"</t>
  </si>
  <si>
    <t>г.Шепетовка, ул.Гранитная, д.26а</t>
  </si>
  <si>
    <t>Чепрасова Леся Валентинівна</t>
  </si>
  <si>
    <t>Основной договор 1482 от 19.05.2009 0:00:00</t>
  </si>
  <si>
    <t>ХМ-006344</t>
  </si>
  <si>
    <t>Чепурна Н.І. ПП, маг. "Оленка"</t>
  </si>
  <si>
    <t>р-н Городокский Район, г.Городок, ул.Индустриальная, д.4</t>
  </si>
  <si>
    <t>Чепурна Надія Іванівна</t>
  </si>
  <si>
    <t>Основной договор 3547 от 15.12.2009 0:00:00</t>
  </si>
  <si>
    <t>ХМ-005107</t>
  </si>
  <si>
    <t>(Сез ТРТ) Черкасова Е.О. ПП, маг. "Шоколадка"</t>
  </si>
  <si>
    <t>г.Хмельницкий, ул.Городовикова (біля Гурмана №1)</t>
  </si>
  <si>
    <t>Черкасова Е.О. ПП, маг. "Шоколадка"</t>
  </si>
  <si>
    <t>ХМ-006163</t>
  </si>
  <si>
    <t>Чернишова Л.М. ПП, к-к</t>
  </si>
  <si>
    <t>г.Хмельницкий, ул.Геологов (р-к "Бартер-Сервіс", Нижнє болото)</t>
  </si>
  <si>
    <t>Чернишова Людмила Миколаївна</t>
  </si>
  <si>
    <t>Основной договор 3435 от 12.10.2009 0:00:00</t>
  </si>
  <si>
    <t>ХМ-006500</t>
  </si>
  <si>
    <t>Черній В.В. ПП, маг. "Ромашка"</t>
  </si>
  <si>
    <t>р-н Волочисский Район, с.Бубновка (1)</t>
  </si>
  <si>
    <t>Черній Руслан Олександрович</t>
  </si>
  <si>
    <t>Основной договор 5119 от 23.07.2014</t>
  </si>
  <si>
    <t>Черній Р.О. ПП, маг. "Ромашка"</t>
  </si>
  <si>
    <t>Черновський В.Б. ПП, к-к "Продуктовий"</t>
  </si>
  <si>
    <t>р-н Дунаевецкий Район, с.Малая Побоянка, ул.Шевченко, д.14</t>
  </si>
  <si>
    <t>Черновський Віктор Борисович</t>
  </si>
  <si>
    <t>Основной договор 1208.1 от 01.06.2009 0:00:00</t>
  </si>
  <si>
    <t>ХМ-006086</t>
  </si>
  <si>
    <t>Черноус В.Г. ПП, маг. "Цукерочка"</t>
  </si>
  <si>
    <t>р-н Старосинявский Район, пгт.Старая Синява, ул.Грушевского, д.67</t>
  </si>
  <si>
    <t>Черноус Валентин Григорович</t>
  </si>
  <si>
    <t>Основной договор 3381 от 12.08.2009 0:00:00</t>
  </si>
  <si>
    <t>ХМ-006562</t>
  </si>
  <si>
    <t>Чернушич В.А. ПП, маг. "Вулик"</t>
  </si>
  <si>
    <t>г.Шепетовка, ул.Железнодорожная, д.19</t>
  </si>
  <si>
    <t>Чернушич Валентина Андріївна</t>
  </si>
  <si>
    <t>Основной договор 3646 от 30.03.2010 0:00:00</t>
  </si>
  <si>
    <t>ХМ-001968</t>
  </si>
  <si>
    <t>Чернявка В.І. ПП, маг. "Світанок"</t>
  </si>
  <si>
    <t>г.Нетишин, ул.Соловьевская, д.248</t>
  </si>
  <si>
    <t>Чернявка Валентина Іванівна</t>
  </si>
  <si>
    <t>Основной договор 2070 от 29.05.2009 0:00:00</t>
  </si>
  <si>
    <t>ХМ-001086</t>
  </si>
  <si>
    <t>Чертовських О.Ю. ПП, маг. "Люкс"</t>
  </si>
  <si>
    <t>г.Шепетовка, просп Мира, д.36а</t>
  </si>
  <si>
    <t>Чертовських Олександр Юрійович</t>
  </si>
  <si>
    <t>Основной договор 780 от 14.12.2009 0:00:00</t>
  </si>
  <si>
    <t>р-н Чемеровецкий Район, с.Черче, ул.Лищука, д.4</t>
  </si>
  <si>
    <t>ХМ-010470</t>
  </si>
  <si>
    <t>(НКЗ) Черчецький будинок-інтернат</t>
  </si>
  <si>
    <t>р-н Чемеровецкий Район, с.Черче, ул.Лищука, д.90</t>
  </si>
  <si>
    <t>ППО працівників соціальної сфери України Черчецького будинку-інтернатату для громадян похилого віку та інвалідів</t>
  </si>
  <si>
    <t>Основной договор 1943.1 от 01.12.2014</t>
  </si>
  <si>
    <t>ППО працівників соціальної сфери України Черчецького будинку-інтернату для громадян похилого віку</t>
  </si>
  <si>
    <t>Основной договор 862.1. от 01.03.2012</t>
  </si>
  <si>
    <t>ХМ-000551</t>
  </si>
  <si>
    <t>Чесановський М.С. ПП, к-к №95</t>
  </si>
  <si>
    <t>Чесановський Михайло Станіславович</t>
  </si>
  <si>
    <t>Основной договор 377 от 02.01.2009 0:00:00</t>
  </si>
  <si>
    <t>ХМ-006065</t>
  </si>
  <si>
    <t>Чешук Р.М. ПП, маг. "Гастрономчик"</t>
  </si>
  <si>
    <t>г.Староконстантинов, пер.Мира, д.1/33</t>
  </si>
  <si>
    <t>Чешук Раїса Мойсеївна</t>
  </si>
  <si>
    <t>Основной договор 3366 от 04.08.2009 0:00:00</t>
  </si>
  <si>
    <t>ХМ-003769</t>
  </si>
  <si>
    <t>Чижик К.М. ПП, "Гуртовня"</t>
  </si>
  <si>
    <t>ХМ-003770</t>
  </si>
  <si>
    <t>Чижик К.М. ПП, маг. "Мрія"</t>
  </si>
  <si>
    <t>ХМ-004661</t>
  </si>
  <si>
    <t>Чистякова Н.Л. ПП, піцерія "Піцца-Парк"</t>
  </si>
  <si>
    <t>г.Каменец-Подольский, ул.Соборная, д.5</t>
  </si>
  <si>
    <t>Чистякова Наталія Леонтіївна</t>
  </si>
  <si>
    <t>Основной договор 863.1 от 05.02.2015</t>
  </si>
  <si>
    <t>р-н Ярмолинецкий Район, пгт.Ярмолинцы, пер.Чапаева, д.50</t>
  </si>
  <si>
    <t>ХМ-001976</t>
  </si>
  <si>
    <t>Чмир В.Ю. ПП, оптова база</t>
  </si>
  <si>
    <t>р-н Полонский Район, г.Полонное, ул.Горького, д.36</t>
  </si>
  <si>
    <t>Чмир Володимир Юрійович</t>
  </si>
  <si>
    <t>Основной договор 1394 от 23.04.2009 0:00:00</t>
  </si>
  <si>
    <t>ХМ-004419</t>
  </si>
  <si>
    <t>Чміль Т.П. ПП, кафе "До Івана"</t>
  </si>
  <si>
    <t>Нетішин, вул. Солов'ївська, б. 137,</t>
  </si>
  <si>
    <t>ХМ-003724</t>
  </si>
  <si>
    <t>Чмут Н.Я. ПП, маг."Ромашка"</t>
  </si>
  <si>
    <t>Чмут Надія Яківна</t>
  </si>
  <si>
    <t>Основной договор 5361 от 14.04.2015</t>
  </si>
  <si>
    <t>г.Каменец-Подольский, ул.Розвадовского, д.7</t>
  </si>
  <si>
    <t>Чорна Галина Володимирівна</t>
  </si>
  <si>
    <t>Основной договор 1118.1 от 13.04.2009 0:00:00</t>
  </si>
  <si>
    <t>ХМ-006245</t>
  </si>
  <si>
    <t>Чорна Л.В. ПП, маг. "Продукти"</t>
  </si>
  <si>
    <t>р-н Волочисский Район, с.Писаревка, ул.Садовая, д.15</t>
  </si>
  <si>
    <t>Чорна Людмила Володимирівна</t>
  </si>
  <si>
    <t>Основной договор 3490 от 18.11.2009 0:00:00</t>
  </si>
  <si>
    <t>ХМ-006244</t>
  </si>
  <si>
    <t>р-н Волочисский Район, с.Кривачинцы, д.2а (Школьная)</t>
  </si>
  <si>
    <t>ХМ-006475</t>
  </si>
  <si>
    <t>Чорна Т.К. ПП, маг. "Янтар"</t>
  </si>
  <si>
    <t>р-н Полонский Район, с.Варваровка (около школы)</t>
  </si>
  <si>
    <t>Чорна Тамара Кузьмівна</t>
  </si>
  <si>
    <t>Основной договор 3593 от 08.02.2010 0:00:00</t>
  </si>
  <si>
    <t>р-н Каменец-Подольский Район, с.Грушка, ул.Суворова, д.2</t>
  </si>
  <si>
    <t>Чорненька Світлана Іванівна</t>
  </si>
  <si>
    <t>Основной договор 74.1 от 02.01.2009 0:00:00</t>
  </si>
  <si>
    <t>р-н Чемеровецкий Район, пгт.Чемеровцы, ул.Пирогова, д.2а</t>
  </si>
  <si>
    <t>Чорний Віталій Іванович</t>
  </si>
  <si>
    <t>Основной договор 79.1 от 23.05.2009 0:00:00</t>
  </si>
  <si>
    <t>Принада Т.А. ПП, гастроном "Смак"</t>
  </si>
  <si>
    <t>Принада Тетяна Андріївна</t>
  </si>
  <si>
    <t>Основной договор 1762.1 от 12.08.2014</t>
  </si>
  <si>
    <t>ХМ-004155</t>
  </si>
  <si>
    <t>Чорнобай О.В. ПП, к-к №158</t>
  </si>
  <si>
    <t>г.Каменец-Подольский, ул.Князей Кориатовичей (р-к оптовий)</t>
  </si>
  <si>
    <t>Чорнобривий О.М. ПП, к-к "Улюблений"</t>
  </si>
  <si>
    <t>р-н Староконстантиновский Район, с.Воронковцы, ул.Шевченко, д.3/2 (біля бібліотеки)</t>
  </si>
  <si>
    <t>Чорнобривий Олександр Миколайович</t>
  </si>
  <si>
    <t>Основной договор 3528 от 08.12.2009 0:00:00</t>
  </si>
  <si>
    <t>ХМ-006333</t>
  </si>
  <si>
    <t>(НКЗ) Чорноострівська районна лікарня №2 ППО</t>
  </si>
  <si>
    <t>ППО Чорноострівської райлікарні №2</t>
  </si>
  <si>
    <t>Чорноострівська районна лікарня №2 ППО</t>
  </si>
  <si>
    <t>ХМ-001318</t>
  </si>
  <si>
    <t>Чорноострівське ТЗВП "Антонівка"</t>
  </si>
  <si>
    <t>р-н Хмельницкий Район, с.Антоновка, ул.Центральная, д.1</t>
  </si>
  <si>
    <t>ХМ-001312</t>
  </si>
  <si>
    <t>(КООП) Чорноострівське СТ, "Бережанське"</t>
  </si>
  <si>
    <t>р-н Хмельницкий Район, с.Бережанка, ул.Центральная, д.2</t>
  </si>
  <si>
    <t>СТ "Чорноострівське"</t>
  </si>
  <si>
    <t>Основной договор 4976 от 20.11.2013</t>
  </si>
  <si>
    <t>Чорноострівське СТ, "Бережанське"</t>
  </si>
  <si>
    <t>Чорноострівське ТЗВП "Бережанське"</t>
  </si>
  <si>
    <t>ХМ-001314</t>
  </si>
  <si>
    <t>(КООП) Чорноострівське ТЗВП "Катеринівка"</t>
  </si>
  <si>
    <t>р-н Хмельницкий Район, с.Катериновка (0)</t>
  </si>
  <si>
    <t>Чорноострівське ТЗВП "Катеринівка"</t>
  </si>
  <si>
    <t>ХМ-001319</t>
  </si>
  <si>
    <t>(КООП) Чорноострівське СТ, "Мар'янівка"</t>
  </si>
  <si>
    <t>р-н Хмельницкий Район, пгт.Черный Остров, ул.Строителей, д.1</t>
  </si>
  <si>
    <t>Чорноострівське СТ, "Мар'янівка"</t>
  </si>
  <si>
    <t>Чорноострівське ТЗВП "Мар'янівка"</t>
  </si>
  <si>
    <t>ХМ-001313</t>
  </si>
  <si>
    <t>Чорноострівське ТЗВП "Миколаїв"</t>
  </si>
  <si>
    <t>р-н Хмельницкий Район, с.Николаев, д.4 (Красиловское шосе)</t>
  </si>
  <si>
    <t>ХМ-001317</t>
  </si>
  <si>
    <t>Чорноострівське ТЗВП "Осташківське"</t>
  </si>
  <si>
    <t>ХМ-001316</t>
  </si>
  <si>
    <t>Чорноострівське ТЗВП "Черепова"</t>
  </si>
  <si>
    <t>р-н Хмельницкий Район, с.Череповая, ул.Центральная, д.3</t>
  </si>
  <si>
    <t>ХМ-001307</t>
  </si>
  <si>
    <t>р-н Хмельницкий Район, с.Редкодубы, д.48 (Центральна)</t>
  </si>
  <si>
    <t>ХМ-001311</t>
  </si>
  <si>
    <t>Дяченко О.Б. ПП, маг. "Продукти"</t>
  </si>
  <si>
    <t>р-н Хмельницкий Район, с.Николаев (0)</t>
  </si>
  <si>
    <t>Дяченко Олексій Борисович</t>
  </si>
  <si>
    <t>Основной договор 4597 от 04.10.2012</t>
  </si>
  <si>
    <t>ХМ-001422</t>
  </si>
  <si>
    <t>Чубатюк А.М. ПП, маг. "Олімп"</t>
  </si>
  <si>
    <t>Чубатюк Андрій Михайлович</t>
  </si>
  <si>
    <t>Основной договор 998 от 12.05.2009 0:00:00</t>
  </si>
  <si>
    <t>Чудінов Ігор В`ячеславович</t>
  </si>
  <si>
    <t>Основной договор 822.1 от 02.01.2009 0:00:00</t>
  </si>
  <si>
    <t>ХМ-001918</t>
  </si>
  <si>
    <t>Чукань Н.М. ПП, маг."Каштан"</t>
  </si>
  <si>
    <t>р-н Старосинявский Район, с.Паньковцы, ул.Центральная, д.48 (кольцевая)</t>
  </si>
  <si>
    <t>Чукань Ніна Миколаївна</t>
  </si>
  <si>
    <t>Основной договор 4590 от 01.10.2012</t>
  </si>
  <si>
    <t>ХМ-005824</t>
  </si>
  <si>
    <t>Чуловська Л.А. ПП, маг. "Продукти"</t>
  </si>
  <si>
    <t>р-н Полонский Район, г.Полонное, пер.Украинки Леси, д.117</t>
  </si>
  <si>
    <t>Чуловська Леоніда Адольфівна</t>
  </si>
  <si>
    <t>Основной договор 3194 от 21.05.2009 0:00:00</t>
  </si>
  <si>
    <t>ХМ-006606</t>
  </si>
  <si>
    <t>Чумак С.І. ПП, маг. "Оазис"</t>
  </si>
  <si>
    <t>Чумак Світлана Іванівна</t>
  </si>
  <si>
    <t>Основной договор 3672 от 22.04.2010 0:00:00</t>
  </si>
  <si>
    <t>р-н Летичевский Район, пгт.Летичев, ул.Малиновского, д.17 (приватний двір)</t>
  </si>
  <si>
    <t>ХМ-001912</t>
  </si>
  <si>
    <t>Шабага О.М. ПП, маг. "Продукти"</t>
  </si>
  <si>
    <t>р-н Деражнянский Район, г.Деражня, ул.Заводская, д.2</t>
  </si>
  <si>
    <t>ХМ-001539</t>
  </si>
  <si>
    <t>Шаблевська Н.А. ПП, маг. "Продукти"</t>
  </si>
  <si>
    <t>р-н Полонский Район, с.Новолабунь, ул.Центральная, д.17</t>
  </si>
  <si>
    <t>Шаблевська Ніла Анатоліївна</t>
  </si>
  <si>
    <t>Основной договор 1087 от 01.06.2009 0:00:00</t>
  </si>
  <si>
    <t>р-н Каменец-Подольский Район, с.Довжок, шоссе Орынинское, д.49</t>
  </si>
  <si>
    <t>Шаєвський Валентин Георгійович</t>
  </si>
  <si>
    <t>Основной договор 1172.1 от 12.05.2009 0:00:00</t>
  </si>
  <si>
    <t>ХМ-004805</t>
  </si>
  <si>
    <t>(КООП) ШАНС- 07 СТ, маг. "Продукти"</t>
  </si>
  <si>
    <t>р-н Новоушицкий Район, с.Любомировка, ул.Центральная, д.13</t>
  </si>
  <si>
    <t>СТ"ШАНС-07"</t>
  </si>
  <si>
    <t>Основной договор 908.1 от 29.06.2010 0:00:00</t>
  </si>
  <si>
    <t>ШАНС- 07 СТ, маг. "Продукти"</t>
  </si>
  <si>
    <t>ХМ-001025</t>
  </si>
  <si>
    <t>Шаповалов В.С. ПП, маг."Продукти"</t>
  </si>
  <si>
    <t>р-н Деражнянский Район, с.Копачовка, ул.Мира, д.136</t>
  </si>
  <si>
    <t>Шаповалов Володимир Сергійович</t>
  </si>
  <si>
    <t>Основной договор 734 от 14.05.2009 0:00:00</t>
  </si>
  <si>
    <t>р-н Каменец-Подольский Район, с.Довжок, шоссе Орынинское, д.6а</t>
  </si>
  <si>
    <t>Іванова Ірина Вікторівна</t>
  </si>
  <si>
    <t>Основной договор 1983.1 от 24.03.2015</t>
  </si>
  <si>
    <t>Іванова І.В. ПП, маг. "Вулик"</t>
  </si>
  <si>
    <t>ХМ-001051</t>
  </si>
  <si>
    <t>Шарко С.В. ПП, к-к №24</t>
  </si>
  <si>
    <t>г.Хмельницкий, шоссе Львовское (реч.р-к"Поділля" вхід в старий базар)</t>
  </si>
  <si>
    <t>Шарко Семен Васильович</t>
  </si>
  <si>
    <t>Основной договор 752 от 24.02.2009 0:00:00</t>
  </si>
  <si>
    <t>ХМ-002123</t>
  </si>
  <si>
    <t>Шаткун А.В. ПП, к-к торговий</t>
  </si>
  <si>
    <t>р-н Полонский Район, г.Полонное, ул.Садовая, д.81 (район ж/д вокзалу)</t>
  </si>
  <si>
    <t>Шаткун Алла Вікторівна</t>
  </si>
  <si>
    <t>Основной договор 1503 от 09.02.2009 0:00:00</t>
  </si>
  <si>
    <t>ХМ-005083</t>
  </si>
  <si>
    <t>Ковальчук О.В. ПП, маг. "Карат"</t>
  </si>
  <si>
    <t>р-н Полонский Район, с.Великая Березна, ул.Ленина, д.27</t>
  </si>
  <si>
    <t>Ковальчук Оксана Василівна</t>
  </si>
  <si>
    <t>Основной договор 4864 от 24.07.2013</t>
  </si>
  <si>
    <t>Шаткун А.Г. ПП, маг. "Карат"</t>
  </si>
  <si>
    <t>ХМ-003646</t>
  </si>
  <si>
    <t>Шашок Р.Г. ПП, маг. "На околиці"</t>
  </si>
  <si>
    <t>р-н Славутский Район, с.Берездов, ул.Шевченко, д.48</t>
  </si>
  <si>
    <t>Шашок Раїса Герасимівна</t>
  </si>
  <si>
    <t>Основной договор 2242 от 15.09.2009 0:00:00</t>
  </si>
  <si>
    <t>р-н Новоушицкий Район, с.Березовка, ул.Центральная, д.4</t>
  </si>
  <si>
    <t>р-н Дунаевецкий Район, г.Дунаевцы, ул.Фрунзе, д.45/3</t>
  </si>
  <si>
    <t>Швець Емілія Станіславівна</t>
  </si>
  <si>
    <t>Основной договор 1665.1 от 20.05.2015</t>
  </si>
  <si>
    <t>ХМ-001048</t>
  </si>
  <si>
    <t>Швець І.М.ПП,маг "М'ясо-риба"</t>
  </si>
  <si>
    <t>ХМ-005873</t>
  </si>
  <si>
    <t>Шевченко В.М. ПП, маг. "Магазиніще"</t>
  </si>
  <si>
    <t>Шевченко Валентина Миколаївна</t>
  </si>
  <si>
    <t>Основной договор 3232 от 01.04.2009 0:00:00</t>
  </si>
  <si>
    <t>г.Каменец-Подольский, ул.Драй-Хмары, д.9</t>
  </si>
  <si>
    <t>Шевченко Ніна Василівна</t>
  </si>
  <si>
    <t>Основной договор 383 от 02.04.2009 0:00:00</t>
  </si>
  <si>
    <t>ХМ-001339</t>
  </si>
  <si>
    <t>Шевчук  О.В. ПП, маг. "Валерія"</t>
  </si>
  <si>
    <t>р-н Волочисский Район, г.Волочиск, ул.Независимости, д.19</t>
  </si>
  <si>
    <t>Шевчук Олександр Володимирович</t>
  </si>
  <si>
    <t>Основной договор 931 от 26.03.2009 0:00:00</t>
  </si>
  <si>
    <t>ХМ-002142</t>
  </si>
  <si>
    <t>Шевчук Б.І. ПП, маг. "Водограй"</t>
  </si>
  <si>
    <t>р-н Деражнянский Район, с.Красноселка, ул.Центральная, д.1</t>
  </si>
  <si>
    <t>ХМ-001721</t>
  </si>
  <si>
    <t>Шевчук Б.П. ПП, маг. "Кум"</t>
  </si>
  <si>
    <t>г.Шепетовка, шоссе Староконстантиновское, д.93</t>
  </si>
  <si>
    <t>Шевчук Борис Павлович</t>
  </si>
  <si>
    <t>Основной договор 1193 от 14.01.2009 0:00:00</t>
  </si>
  <si>
    <t>ХМ-001562</t>
  </si>
  <si>
    <t>Шевчук В.В. ПП, "Торговий центр"</t>
  </si>
  <si>
    <t>Шевчук Валентина Василівна</t>
  </si>
  <si>
    <t>Основной договор 1104 от 21.05.2009 0:00:00</t>
  </si>
  <si>
    <t>р-н Каменец-Подольский Район, с.Яруга, д.5</t>
  </si>
  <si>
    <t>г.Староконстантинов, ул.Попова, д.4/4</t>
  </si>
  <si>
    <t>Шевчук Валерій Іванович</t>
  </si>
  <si>
    <t>Основной договор 2872 от 05.05.2009 0:00:00</t>
  </si>
  <si>
    <t>ХМ-003895</t>
  </si>
  <si>
    <t>Шевчук В.М. ПП, маг. "Нектар"</t>
  </si>
  <si>
    <t>г.Шепетовка, ул.Тургенева, д.33а</t>
  </si>
  <si>
    <t>Шевчук Віталій Михайлович</t>
  </si>
  <si>
    <t>Основной договор 2351 от 27.07.2009 0:00:00</t>
  </si>
  <si>
    <t>ХМ-001794</t>
  </si>
  <si>
    <t>Шевчук Г.М. ПП, маг. "Софія"</t>
  </si>
  <si>
    <t>г.Нетишин, ул.Михайлова, д.18</t>
  </si>
  <si>
    <t>Шевчук Ганна Михайлівна</t>
  </si>
  <si>
    <t>Основной договор 1246 от 25.05.2009 0:00:00</t>
  </si>
  <si>
    <t>ХМ-001234</t>
  </si>
  <si>
    <t>Шевчук І.М. ПП, маг. "Орхідея"</t>
  </si>
  <si>
    <t>Шевчук Ірина Миколаївна</t>
  </si>
  <si>
    <t>Основной договор 869 от 08.08.2002 0:00:00</t>
  </si>
  <si>
    <t>ХМ-001235</t>
  </si>
  <si>
    <t>Шевчук І.М. ПП, маг. "Півник"</t>
  </si>
  <si>
    <t>г.Славута, пер.Хмельницкого Богдана, д.87</t>
  </si>
  <si>
    <t>ХМ-001236</t>
  </si>
  <si>
    <t>Шевчук І.М. ПП, маг. "Продтовари"</t>
  </si>
  <si>
    <t>г.Славута, ул.Сангушко Князей, д.52а</t>
  </si>
  <si>
    <t>р-н Новоушицкий Район, с.Ольховец, ул.Победы, д.6</t>
  </si>
  <si>
    <t>Шевчук Любов Андріївна</t>
  </si>
  <si>
    <t>Основной договор 388.1 от 02.01.2009 0:00:00</t>
  </si>
  <si>
    <t>р-н Чемеровецкий Район, с.Марьяновка, ул.Садовая, д.1</t>
  </si>
  <si>
    <t>Шевчук Леонід Миколайович</t>
  </si>
  <si>
    <t>Основной договор 600.1 от 11.03.2014</t>
  </si>
  <si>
    <t>ХМ-003227</t>
  </si>
  <si>
    <t>Шевчук О.М. ПП, маг. "Продукти"</t>
  </si>
  <si>
    <t>р-н Хмельницкий Район, с.Гвардейское, ул.Соборная, д.40</t>
  </si>
  <si>
    <t>Шевчук Ольга Михайлівна</t>
  </si>
  <si>
    <t>Основной договор 2050 от 01.02.2010 0:00:00</t>
  </si>
  <si>
    <t>ХМ-001420</t>
  </si>
  <si>
    <t>Шевчук С.В. ПП, маг. "Ланс"</t>
  </si>
  <si>
    <t>г.Хмельницкий, пер.Проскуривского Подполья, д.127</t>
  </si>
  <si>
    <t>ХМ-002849</t>
  </si>
  <si>
    <t>Шевчук.О.О. ПП, маг."Мрія"</t>
  </si>
  <si>
    <t>г.Староконстантинов, ул.Заводская, д.10/1</t>
  </si>
  <si>
    <t>Шевчук Олександр Олександрович</t>
  </si>
  <si>
    <t>Основной договор 1935 от 27.01.2009 0:00:00</t>
  </si>
  <si>
    <t>Шевчук О.О. ПП, маг."Мрія"</t>
  </si>
  <si>
    <t>ХМ-002150</t>
  </si>
  <si>
    <t>Шелест Н.Ю. ПП, к-к</t>
  </si>
  <si>
    <t>р-н Деражнянский Район, г.Деражня, ул.Грушевского, д.8</t>
  </si>
  <si>
    <t>Шелест Надія Юліанівна</t>
  </si>
  <si>
    <t>Основной договор 1523 от 15.03.2010 0:00:00</t>
  </si>
  <si>
    <t>ХМ-001341</t>
  </si>
  <si>
    <t>Шемерда М.І. ПП, маг."Надія"</t>
  </si>
  <si>
    <t>г.Хмельницкий, пер.Куприна, д.66/1</t>
  </si>
  <si>
    <t>Шемерда Марія Іванівна</t>
  </si>
  <si>
    <t>Основной договор 933 от 25.05.2009 0:00:00</t>
  </si>
  <si>
    <t>ХМ-009829</t>
  </si>
  <si>
    <t>Коваль А.В. ПП, маг. "Волошина"</t>
  </si>
  <si>
    <t>р-н Дунаевецкий Район, с.Томашовка, ул.Ленина, д.13а</t>
  </si>
  <si>
    <t>Коваль Андрій Васильович</t>
  </si>
  <si>
    <t>Основной договор 1832.1 от 24.09.2013</t>
  </si>
  <si>
    <t>Шемчук Лариса Григорівна</t>
  </si>
  <si>
    <t>Основной договор 1175.1 от 04.05.2009 0:00:00</t>
  </si>
  <si>
    <t>ХМ-004862</t>
  </si>
  <si>
    <t>(НКЗ) Шеп.п-во по заб.нафтопродуктами ВАТ</t>
  </si>
  <si>
    <t>г.Шепетовка, ул.Гранитная, д.21</t>
  </si>
  <si>
    <t>Шеп.п-во по заб.нафтопродуктами ВАТ</t>
  </si>
  <si>
    <t>ХМ-005922</t>
  </si>
  <si>
    <t>Шепельський В.Ф. ПП, к-к №157</t>
  </si>
  <si>
    <t>г.Хмельницкий, ул.Гайдара, д.27/1</t>
  </si>
  <si>
    <t>Шепельський Володимир Францович</t>
  </si>
  <si>
    <t>Основной договор 3269 от 01.06.2009 0:00:00</t>
  </si>
  <si>
    <t>ХМ-004949</t>
  </si>
  <si>
    <t>(НКЗ) Шепетівська ОП праців.охорони здоров'я</t>
  </si>
  <si>
    <t>Шепетівська ОП праців.охорони здоров'я</t>
  </si>
  <si>
    <t>ХМ-006341</t>
  </si>
  <si>
    <t>(НКЗ) Шепетівська рай.організація профспілки працівників культури</t>
  </si>
  <si>
    <t>Шепетівська рай.організація ПП культури</t>
  </si>
  <si>
    <t>Шепетівська рай.організація профспілки працівників культури</t>
  </si>
  <si>
    <t>ХМ-004827</t>
  </si>
  <si>
    <t>(НКЗ) Шепетівська райсанепідем станція</t>
  </si>
  <si>
    <t>г.Шепетовка, ул.Котика Вали, д.70</t>
  </si>
  <si>
    <t>Шепетівська райсанепідем станція</t>
  </si>
  <si>
    <t>ХМ-005413</t>
  </si>
  <si>
    <t>(НКЗ) Шепетівська РПО держустанов</t>
  </si>
  <si>
    <t>Шепетівська РПО держустанов</t>
  </si>
  <si>
    <t>Основной договор 5189 от 10.11.2014</t>
  </si>
  <si>
    <t>ХМ-005017</t>
  </si>
  <si>
    <t>(Сез ТРТ) Булаєвський М.В. ПП, їдальня Шепетівського медичного училища</t>
  </si>
  <si>
    <t>Булаєвський Микола В'ячеславович</t>
  </si>
  <si>
    <t>Основной договор 4710 от 21.01.2013</t>
  </si>
  <si>
    <t>Булаєвський М.В. ПП, їдальня Шепетівського медичного училища</t>
  </si>
  <si>
    <t>ХМ-005433</t>
  </si>
  <si>
    <t>(НКЗ) Шепетівське військове лісництво ДП "Івано-Франківський військовий ліспромкомбінат"</t>
  </si>
  <si>
    <t>г.Шепетовка, ул.Маркса Карла, д.18</t>
  </si>
  <si>
    <t>Шепетівське військове лісництво ДП "Івано-Франківський військовий ліспромкомбінат"</t>
  </si>
  <si>
    <t>ХМ-005373</t>
  </si>
  <si>
    <t>(НКЗ) Шепетівський гранкар"єр "Пронекс" ЗАТ ППО</t>
  </si>
  <si>
    <t>г.Шепетовка, ул.Гранитная, д.89</t>
  </si>
  <si>
    <t>Шепетівський гранкар"єр "Пронекс" ЗАТ ППО</t>
  </si>
  <si>
    <t>ХМ-006306</t>
  </si>
  <si>
    <t>(НКЗ) Шепетівської Районної санепідамстанції ПК</t>
  </si>
  <si>
    <t>Шепетівської Районної санепідамстанції ПК</t>
  </si>
  <si>
    <t>ХМ-001433</t>
  </si>
  <si>
    <t>Шеремета О.В. ПП, маг. "Діброва"</t>
  </si>
  <si>
    <t>Шеремета Олександр Васильович</t>
  </si>
  <si>
    <t>Основной договор 1006 от 16.04.2009 0:00:00</t>
  </si>
  <si>
    <t>р-н Деражнянский Район, г.Деражня, пер.Мира, д.50</t>
  </si>
  <si>
    <t>ХМ-001434</t>
  </si>
  <si>
    <t>Шеремета О.В. ПП, маг.-склад</t>
  </si>
  <si>
    <t>ХМ-005816</t>
  </si>
  <si>
    <t>Шеянова Л.П. ПП, маг. "Продукти"</t>
  </si>
  <si>
    <t>р-н Волочисский Район, с.Гарнышевка, д.32а (Грушевського)</t>
  </si>
  <si>
    <t>Шеянова Людмила Петрівна</t>
  </si>
  <si>
    <t>Основной договор 3188 от 13.05.2009 0:00:00</t>
  </si>
  <si>
    <t>ХМ-005599</t>
  </si>
  <si>
    <t>Шахнюк М.В. ПП, маг. "Марта"</t>
  </si>
  <si>
    <t>г.Славута, ул.Казацкая, д.46/23</t>
  </si>
  <si>
    <t>Шикер О.О. ПП, маг. "Марта"</t>
  </si>
  <si>
    <t>Шахнюк Марія Василівна</t>
  </si>
  <si>
    <t>Основной договор 5049 от 17.02.2014</t>
  </si>
  <si>
    <t>ХМ-005128</t>
  </si>
  <si>
    <t>Шильнікова Л.С. ПП маг. "Любаша"</t>
  </si>
  <si>
    <t>г.Хмельницкий, ул.Руданского, д.1</t>
  </si>
  <si>
    <t>Шильнікова Любов Сергіївна</t>
  </si>
  <si>
    <t>Основной договор 2881 от 15.01.2009 0:00:00</t>
  </si>
  <si>
    <t>ХМ-003518</t>
  </si>
  <si>
    <t>Шиманська Є.А. ПП, маг."Каштан"</t>
  </si>
  <si>
    <t>р-н Красиловский Район, с.Волица, ул.Школьная, д.4 (біля школи)</t>
  </si>
  <si>
    <t>Шиманська Євгенія Андріївна</t>
  </si>
  <si>
    <t>Основной договор 2184 от 27.02.2015</t>
  </si>
  <si>
    <t>р-н Каменец-Подольский Район, с.Колыбаевка, ул.Ленина, д.69а</t>
  </si>
  <si>
    <t>Шиманський Дмитро Сергійович</t>
  </si>
  <si>
    <t>Основной договор 1192.1 от 01.05.2009 0:00:00</t>
  </si>
  <si>
    <t>ХМ-003546</t>
  </si>
  <si>
    <t>Шимко А.Й.ПП, маг. "Оазіс"</t>
  </si>
  <si>
    <t>р-н Белогорский Район, пгт.Белогорье, ул.Шевченко, д.107а</t>
  </si>
  <si>
    <t>Шимко Антоніна Йосипівна</t>
  </si>
  <si>
    <t>Основной договор 2195 от 19.03.2012</t>
  </si>
  <si>
    <t>ХМ-005131</t>
  </si>
  <si>
    <t>Шимко Л.В.ПП,маг "Оазіс"</t>
  </si>
  <si>
    <t>ХМ-001467</t>
  </si>
  <si>
    <t>Ширпал Г.І. ПП, маг."Тік-так"</t>
  </si>
  <si>
    <t>р-н Летичевский Район, пгт.Летичев, ул.50-летия Октября, д.3</t>
  </si>
  <si>
    <t>р-н Городокский Район, с.Клиновое, ул.Калинина, д.23</t>
  </si>
  <si>
    <t>Шкандюк Алла Дмитрівна</t>
  </si>
  <si>
    <t>Основной договор 1689.1 от 10.05.2012</t>
  </si>
  <si>
    <t>ХМ-006110</t>
  </si>
  <si>
    <t>Шкільняк С.М. ПП, маг. "Продукти"</t>
  </si>
  <si>
    <t>р-н Хмельницкий Район, с.Райковцы, ул.Ленина, д.100</t>
  </si>
  <si>
    <t>Шкільняк Світлана Михайлівна</t>
  </si>
  <si>
    <t>Основной договор 3395 от 18.01.2010 0:00:00</t>
  </si>
  <si>
    <t>ХМ-006492</t>
  </si>
  <si>
    <t>Миронець М.В. ПП, маг. "Хлібосол 09"</t>
  </si>
  <si>
    <t>Миронець Марина Василівна</t>
  </si>
  <si>
    <t>Основной договор 5363 от 16.04.2015</t>
  </si>
  <si>
    <t>ХМ-001297</t>
  </si>
  <si>
    <t>Шкорубський Л.Ф. ПП, к-к</t>
  </si>
  <si>
    <t>р-н Волочисский Район, г.Волочиск, оф. (центральний ринок)</t>
  </si>
  <si>
    <t>Шкорубський Леонтій Флоріанович</t>
  </si>
  <si>
    <t>Основной договор 912 от 12.05.2009 0:00:00</t>
  </si>
  <si>
    <t>ХМ-004138</t>
  </si>
  <si>
    <t>Шкроба Н.В. ПП, маг. "Теремок"</t>
  </si>
  <si>
    <t>р-н Красиловский Район, с.Севрюки, ул.40-летия Победы, д.39</t>
  </si>
  <si>
    <t>Шкроба Наталія Вікторівна</t>
  </si>
  <si>
    <t>Основной договор 2455 от 30.04.2009 0:00:00</t>
  </si>
  <si>
    <t>р-н Каменец-Подольский Район, с.Жванец, ул.Октябрьская, д.57</t>
  </si>
  <si>
    <t>Шкуренкова Любов Володимирівна</t>
  </si>
  <si>
    <t>Основной договор 292.1 от 02.01.2009 0:00:00</t>
  </si>
  <si>
    <t>ХМ-003957</t>
  </si>
  <si>
    <t>Шлапак С.А. ПП, маг. "Тріумф"</t>
  </si>
  <si>
    <t>г.Староконстантинов, ул.Орджоникидзе, д.42/1</t>
  </si>
  <si>
    <t>ХМ-006485</t>
  </si>
  <si>
    <t>Шост М.М. ПП, маг. "Продукти"</t>
  </si>
  <si>
    <t>р-н Белогорский Район, с.Вязовец, ул.Центральная, д.1</t>
  </si>
  <si>
    <t>Шост Михайло Михайлович</t>
  </si>
  <si>
    <t>Основной договор 3601 от 15.02.2010 0:00:00</t>
  </si>
  <si>
    <t>ХМ-006484</t>
  </si>
  <si>
    <t>р-н Белогорский Район, пгт.Дедковцы, ул.Грушевского, д.25</t>
  </si>
  <si>
    <t>ХМ-002112</t>
  </si>
  <si>
    <t>Шост Т.В. ПП, маг. "Продукти"</t>
  </si>
  <si>
    <t>смт.Ямпіль с.Норилів, біля клубу</t>
  </si>
  <si>
    <t>ХМ-002478</t>
  </si>
  <si>
    <t>Шостаченко І.М. ПП, маг."Дружба"</t>
  </si>
  <si>
    <t>Шостаченко Ірина Миколаївна</t>
  </si>
  <si>
    <t>Основной договор 4584 от 20.09.2012</t>
  </si>
  <si>
    <t>Шостаченко І.М. ПП, маг."Олександр"</t>
  </si>
  <si>
    <t>ХМ-005976</t>
  </si>
  <si>
    <t>Шпак Н.В. ПП, маг. "Крамниця"</t>
  </si>
  <si>
    <t>р-н Виньковецкий Район, с.Дашковцы (біля Заправки)</t>
  </si>
  <si>
    <t>Шпак Наталія Валеріївна</t>
  </si>
  <si>
    <t>Основной договор 3306 от 22.06.2009 0:00:00</t>
  </si>
  <si>
    <t>ХМ-006701</t>
  </si>
  <si>
    <t>Шпичко С.П. ПП, маг. "ЛеАн"</t>
  </si>
  <si>
    <t>г.Хмельницкий, ул.Заречанская, д.8</t>
  </si>
  <si>
    <t>Шпичко Світлана Павлівна</t>
  </si>
  <si>
    <t>Основной договор 3726 от 31.05.2010 0:00:00</t>
  </si>
  <si>
    <t>ХМ-006614</t>
  </si>
  <si>
    <t>Штанчиков Р.А. ПП, к-к №48</t>
  </si>
  <si>
    <t>г.Хмельницкий, ул.Геологов (нижне болото бартер сервіс)</t>
  </si>
  <si>
    <t>Штанчиков Руслан Анатолійович</t>
  </si>
  <si>
    <t>Основной договор 3677 от 20.04.2010 0:00:00</t>
  </si>
  <si>
    <t>ХМ-002219</t>
  </si>
  <si>
    <t>Штиба О.С. ПП, к-к "Ірина"</t>
  </si>
  <si>
    <t>р-н Славутский Район, с.Старый Кривин, ул.Ленина, д.5а</t>
  </si>
  <si>
    <t>Штиба Ольга Сергіївна</t>
  </si>
  <si>
    <t>Основной договор 1576 от 16.06.2009 0:00:00</t>
  </si>
  <si>
    <t>ХМ-002218</t>
  </si>
  <si>
    <t>Штиба О.С. ПП, маг. "Вікторія"</t>
  </si>
  <si>
    <t>р-н Славутский Район, с.Полянь, ул.Ленина, д.6</t>
  </si>
  <si>
    <t>ХМ-005110</t>
  </si>
  <si>
    <t>Шубарт Т.В.ПП,маг."Люкс"</t>
  </si>
  <si>
    <t>ХМ-001506</t>
  </si>
  <si>
    <t>Шубіна С.С. ПП, маг. "Віктор і Я"</t>
  </si>
  <si>
    <t>р-н Белогорский Район, пгт.Белогорье, ул.Бондарчука, д.33а</t>
  </si>
  <si>
    <t>Шубіна Світлана Сергіївна</t>
  </si>
  <si>
    <t>Основной договор 1053 от 09.06.2009 0:00:00</t>
  </si>
  <si>
    <t>ХМ-001504</t>
  </si>
  <si>
    <t>Шубіна С.С. ПП, маг. "Міні-Маркет"</t>
  </si>
  <si>
    <t>р-н Белогорский Район, пгт.Белогорье, ул.Шевченко, д.71а</t>
  </si>
  <si>
    <t>Баліцька Л.В. ПП, маг. "Міні-Маркет"</t>
  </si>
  <si>
    <t>ХМ-009907</t>
  </si>
  <si>
    <t>Шудрак А.М. ПП, маг. "Берізка"</t>
  </si>
  <si>
    <t>р-н Шепетовский Район, с.Хролин, ул.Ленина, д.27а</t>
  </si>
  <si>
    <t>ХМ-001962</t>
  </si>
  <si>
    <t>ХМ-002344</t>
  </si>
  <si>
    <t>Шуляк П.П. ПП, маг. "Ксюша"</t>
  </si>
  <si>
    <t>Шуляк Петро Петрович</t>
  </si>
  <si>
    <t>Основной договор 1685 от 01.01.0001 0:00:00</t>
  </si>
  <si>
    <t>ХМ-002345</t>
  </si>
  <si>
    <t>Шуляк П.П.ПП.маг."Сюрприз"</t>
  </si>
  <si>
    <t>р-н Летичевский Район, с.Головчинцы, ул.Шевченко (около интерната)</t>
  </si>
  <si>
    <t>ХМ-006124</t>
  </si>
  <si>
    <t>Шум Г.В. ПП, маг. "Продтовари"</t>
  </si>
  <si>
    <t>р-н Славутский Район, с.Хоняков, д.53а (ул. Шевченка)</t>
  </si>
  <si>
    <t>Шум Галина Володимирівна</t>
  </si>
  <si>
    <t>Основной договор 3407 от 08.09.2009 0:00:00</t>
  </si>
  <si>
    <t>ХМ-005885</t>
  </si>
  <si>
    <t>Шумелюк В.В. ПП, маг. "М'ясопродукти"</t>
  </si>
  <si>
    <t>р-н Изяславский Район, г.Изяслав, пер.Шевченко, д.12</t>
  </si>
  <si>
    <t>ХМ-004110</t>
  </si>
  <si>
    <t>Шумик І.І. ПП, маг. "Дар"</t>
  </si>
  <si>
    <t>г.Нетишин, ул.Строителей, д.8а</t>
  </si>
  <si>
    <t>Шумик Ірина Іванівна</t>
  </si>
  <si>
    <t>Основной договор 2442 от 21.05.2009 0:00:00</t>
  </si>
  <si>
    <t>ХМ-002897</t>
  </si>
  <si>
    <t>Шумівода С.Ю. ПП, к-к №1049</t>
  </si>
  <si>
    <t>Шумівода Світлана Юріївна</t>
  </si>
  <si>
    <t>Основной договор 1938 от 23.06.2009 0:00:00</t>
  </si>
  <si>
    <t>ХМ-004908</t>
  </si>
  <si>
    <t>Шурко Н.В. ПП, місце 184</t>
  </si>
  <si>
    <t>г.Хмельницкий, шоссе Львовское (Продуктовий ряд біля р-ку Тіса)</t>
  </si>
  <si>
    <t>Шурко Надія Василівна</t>
  </si>
  <si>
    <t>Основной договор 2800 от 31.03.2009 0:00:00</t>
  </si>
  <si>
    <t>(КООП) Шустівці СТ, маг. "Козацька застава"</t>
  </si>
  <si>
    <t>р-н Каменец-Подольский Район, с.Шустовцы, ул.Центральная (0)</t>
  </si>
  <si>
    <t>СТ"Шустівці"</t>
  </si>
  <si>
    <t>Основной договор 941.1 от 21.03.2011</t>
  </si>
  <si>
    <t>ХМ-004945</t>
  </si>
  <si>
    <t>(КООП) Шустівці СТ, маг. "Продукти"</t>
  </si>
  <si>
    <t>р-н Каменец-Подольский Район, с.Ниверка (0)</t>
  </si>
  <si>
    <t>Шустівці СТ, маг. "Продукти"</t>
  </si>
  <si>
    <t>ХМ-006070</t>
  </si>
  <si>
    <t>Глюзіцька Т.П. ПП, маг. "Золота рибка"</t>
  </si>
  <si>
    <t>Глюзіцька Тетяна Петрівна</t>
  </si>
  <si>
    <t>ХМ-000669</t>
  </si>
  <si>
    <t>Щипакова О.І. ПП, маг. "Мрія"</t>
  </si>
  <si>
    <t>р-н Полонский Район, пгт.Понинка, ул.Островского Николая (район БАМ)</t>
  </si>
  <si>
    <t>Щипакова Оксана Іванівна</t>
  </si>
  <si>
    <t>Основной договор 456 от 08.05.2009 0:00:00</t>
  </si>
  <si>
    <t>ХМ-000670</t>
  </si>
  <si>
    <t>Щипакова О.І. ПП, маг. "Шанс"</t>
  </si>
  <si>
    <t>р-н Полонский Район, пгт.Понинка, пер.Боженко, д.12</t>
  </si>
  <si>
    <t>ХМ-001943</t>
  </si>
  <si>
    <t>Юрковська І.І. ПП, маг. "Люкс"</t>
  </si>
  <si>
    <t>Юрковська Іраїда Іванівна</t>
  </si>
  <si>
    <t>Основной договор 1369 от 03.05.2012</t>
  </si>
  <si>
    <t>Летичівський Район, Летичів, вул. Осліковського,</t>
  </si>
  <si>
    <t>ХМ-001942</t>
  </si>
  <si>
    <t>Юрковська І.І. ПП, лоток</t>
  </si>
  <si>
    <t>р-н Летичевский Район, пгт.Летичев, ул.50-летия Октября (територія лікарні, біля терапії)</t>
  </si>
  <si>
    <t>ХМ-006230</t>
  </si>
  <si>
    <t>Бєлова Л.С. ПП, к-к №139</t>
  </si>
  <si>
    <t>г.Хмельницкий, ул.Проскуровская, д.44</t>
  </si>
  <si>
    <t>Юрок В.М. ПП, к-к №139</t>
  </si>
  <si>
    <t>ХМ-006697</t>
  </si>
  <si>
    <t>Юрчак Ж.М. ПП, маг. "Світанок"</t>
  </si>
  <si>
    <t>ХМ-005467</t>
  </si>
  <si>
    <t>Юрчишина С.М. ПП, маг. "Продукти"</t>
  </si>
  <si>
    <t>р-н Старосинявский Район, с.Залесье, ул.Ленина, д.18/а</t>
  </si>
  <si>
    <t>Юрчишина Світлана Михайлівна</t>
  </si>
  <si>
    <t>Основной договор 3000 от 24.02.2015</t>
  </si>
  <si>
    <t>ХМ-004224</t>
  </si>
  <si>
    <t>Юрчук В.Д.ПП,маг "Продукти"</t>
  </si>
  <si>
    <t>р-н Изяславский Район, с.Шекерынци, ул.Петровского, д.80 (за клубом)</t>
  </si>
  <si>
    <t>Юрчук Володимир Дмитрович</t>
  </si>
  <si>
    <t>Основной договор 4432 от 10.04.2012</t>
  </si>
  <si>
    <t>ХМ-002184</t>
  </si>
  <si>
    <t>Юрчук Л.С. ПП, маг. "Зустріч"</t>
  </si>
  <si>
    <t>р-н Славутский Район, с.Малый Скнит, ул.Центральная, д.14</t>
  </si>
  <si>
    <t>ХМ-004971</t>
  </si>
  <si>
    <t>Юрчук М.К.ПП,маг "Веселка"</t>
  </si>
  <si>
    <t>р-н Белогорский Район, пгт.Белогорье, ул.Шевченко, д.33а</t>
  </si>
  <si>
    <t>ХМ-005847</t>
  </si>
  <si>
    <t>Юрчук Ю.М. ПП, маг. "Веселка"</t>
  </si>
  <si>
    <t>Юрчук Юрій Миколайович</t>
  </si>
  <si>
    <t>Основной договор 3215 от 22.05.2009 0:00:00</t>
  </si>
  <si>
    <t>ХМ-005688</t>
  </si>
  <si>
    <t>Юхимович Й.Й. ПП, маг. "Продукти"</t>
  </si>
  <si>
    <t>р-н Полонский Район, с.Великая Березна, ул.Буденного, д.4</t>
  </si>
  <si>
    <t>Юхимович Йосип Йосипович</t>
  </si>
  <si>
    <t>Основной договор 3132 от 16.04.2009 0:00:00</t>
  </si>
  <si>
    <t>ХМ-005687</t>
  </si>
  <si>
    <t>г.Каменец-Подольский, ул.Проектная, д.11</t>
  </si>
  <si>
    <t>Яворська Галина Василівна</t>
  </si>
  <si>
    <t>Основной договор 337 от 20.02.2009 0:00:00</t>
  </si>
  <si>
    <t>ХМ-010741</t>
  </si>
  <si>
    <t>р-н Каменец-Подольский Район, с.Колубаевцы, ул.Школьная, д.8</t>
  </si>
  <si>
    <t>Черніховька Катерина Анатоліївна</t>
  </si>
  <si>
    <t>Основной договор 2001.1 от 12.08.2015</t>
  </si>
  <si>
    <t>Черніховька К.А. ПП, маг. "Продукти"</t>
  </si>
  <si>
    <t>ХМ-000485</t>
  </si>
  <si>
    <t>р-н Городокский Район, с.Лесогорка (0)</t>
  </si>
  <si>
    <t>р-н Каменец-Подольский Район, с.Гуменцы, ул.Октябрьская, д.1</t>
  </si>
  <si>
    <t>ХМ-001246</t>
  </si>
  <si>
    <t>Яворська Г.П. ПП, к-к "Лілея"</t>
  </si>
  <si>
    <t>р-н Городокский Район, г.Городок, ул.Терешковой, д.7</t>
  </si>
  <si>
    <t>Яворська Галина Петрівна</t>
  </si>
  <si>
    <t>Основной договор 876 от 14.12.2009 0:00:00</t>
  </si>
  <si>
    <t>ХМ-004579</t>
  </si>
  <si>
    <t>Кравчук М.Ф. ПП, маг. "Продукти"</t>
  </si>
  <si>
    <t>г.Хмельницкий, ул.Красовского (ост обл больница)</t>
  </si>
  <si>
    <t>Кравчук Марина Ференцівна</t>
  </si>
  <si>
    <t>Основной договор 4348 от 20.03.2012</t>
  </si>
  <si>
    <t>ХМ-001154</t>
  </si>
  <si>
    <t>Яворська Н.І. ПП, маг. "Солодкий рай"</t>
  </si>
  <si>
    <t>р-н Виньковецкий Район, пгт.Виньковцы, ул.Октябрьская, д.13/3</t>
  </si>
  <si>
    <t>Яворська Наталія Іванівна</t>
  </si>
  <si>
    <t>Основной договор 827 от 27.01.2009 0:00:00</t>
  </si>
  <si>
    <t>Яворська Орися Миколаївна</t>
  </si>
  <si>
    <t>Основной договор 282.1 от 02.01.2009 0:00:00</t>
  </si>
  <si>
    <t>ХМ-002603</t>
  </si>
  <si>
    <t>Яворська О.М. ПП, піцерія "Presto"</t>
  </si>
  <si>
    <t>ХМ-006199</t>
  </si>
  <si>
    <t>Яглінська Л.М. ПП, маг. "Рідне місто"</t>
  </si>
  <si>
    <t>р-н Деражнянский Район, г.Деражня, пер.Мира, д.46/1</t>
  </si>
  <si>
    <t>Яглінська Любов Миколаївна</t>
  </si>
  <si>
    <t>Основной договор 3460 от 30.10.2009 0:00:00</t>
  </si>
  <si>
    <t>р-н Чемеровецкий Район, с.Черче, ул.Октябрьская, д.1</t>
  </si>
  <si>
    <t>Язвінський Олександр Вікторович</t>
  </si>
  <si>
    <t>Основной договор 1329.1 от 20.04.2010 0:00:00</t>
  </si>
  <si>
    <t>ХМ-003321</t>
  </si>
  <si>
    <t>Якимчук В.Ю.ПП,т.т. "школа №1"</t>
  </si>
  <si>
    <t>Якимчук Василь Юхимович</t>
  </si>
  <si>
    <t>Основной договор 2092 от 07.09.2007 0:00:00</t>
  </si>
  <si>
    <t>ХМ-003320</t>
  </si>
  <si>
    <t>Якимчук В.Ю.ПП,т.т. "школа №2"</t>
  </si>
  <si>
    <t>ХМ-003319</t>
  </si>
  <si>
    <t>Якимчук В.Ю.ПП,т.т. "школа №3"</t>
  </si>
  <si>
    <t>ХМ-003318</t>
  </si>
  <si>
    <t>Якимчук В.Ю.ПП,т.т. "школа №4"</t>
  </si>
  <si>
    <t>ХМ-001267</t>
  </si>
  <si>
    <t>Якобчук Г.В. ПП, к-к</t>
  </si>
  <si>
    <t>г.Славута, ул.Энгельская, д.11/1 (ринок)</t>
  </si>
  <si>
    <t>ХМ-003246</t>
  </si>
  <si>
    <t>Яковенко А.О. ПП, бар "Берізка"</t>
  </si>
  <si>
    <t>р-н Изяславский Район, с.Плужное, ул.Бортника, д.3</t>
  </si>
  <si>
    <t>ХМ-003247</t>
  </si>
  <si>
    <t>Яковенко А.О. ПП, бар "Останній шанс"</t>
  </si>
  <si>
    <t>р-н Изяславский Район, с.Борисов (центр)</t>
  </si>
  <si>
    <t>ХМ-003251</t>
  </si>
  <si>
    <t>Яковенко А.О. ПП, маг. "Маркет"</t>
  </si>
  <si>
    <t>ХМ-003250</t>
  </si>
  <si>
    <t>Яковенко А.О. ПП, маг. "Продукти"</t>
  </si>
  <si>
    <t>р-н Изяславский Район, с.Борисов, ул.Ленина, д.10</t>
  </si>
  <si>
    <t>ХМ-003253</t>
  </si>
  <si>
    <t>(КООП) Яковенко А.О. ПП, маг. "Продукти"</t>
  </si>
  <si>
    <t>р-н Изяславский Район, с.Комины, д.11 (Лесовая)</t>
  </si>
  <si>
    <t>ХМ-003254</t>
  </si>
  <si>
    <t>(КООП) Яковенко А.О. ПП, маг. "Роза"</t>
  </si>
  <si>
    <t>р-н Изяславский Район, с.Борисов, ул.Шевченко, д.6а</t>
  </si>
  <si>
    <t>Яковенко А.О. ПП, маг. "Роза"</t>
  </si>
  <si>
    <t>ХМ-001828</t>
  </si>
  <si>
    <t>Яковенко Н.О. ПП, маг. "Камелот"</t>
  </si>
  <si>
    <t>г.Староконстантинов, пер.Мира, д.1/137</t>
  </si>
  <si>
    <t>Яковенко Наталія Олександрівна</t>
  </si>
  <si>
    <t>Основной договор 1271 от 26.04.2012</t>
  </si>
  <si>
    <t>ХМ-005566</t>
  </si>
  <si>
    <t>Яковець А.В. ПП, маг. "Міні-маркет"</t>
  </si>
  <si>
    <t>Яковець Альона Василівна</t>
  </si>
  <si>
    <t>Основной договор 3063 от 12.01.2009 0:00:00</t>
  </si>
  <si>
    <t>г.Хмельницкий, шоссе Львовское (0)</t>
  </si>
  <si>
    <t>ХМ-001251</t>
  </si>
  <si>
    <t>Яковлева В.А. ПП, маг. "Січ"</t>
  </si>
  <si>
    <t>р-н Волочисский Район, г.Волочиск, ул.Независимости, д.1 (у примыщенны заводу)</t>
  </si>
  <si>
    <t>Яковлєва Віра Антонівна</t>
  </si>
  <si>
    <t>Основной договор 879 от 19.05.2009 0:00:00</t>
  </si>
  <si>
    <t>ХМ-002506</t>
  </si>
  <si>
    <t>Яковлева В.С. ПП, "ларьок"</t>
  </si>
  <si>
    <t>р-н Полонский Район, с.Сасановка, ул.Мира, д.1 (Ленина)</t>
  </si>
  <si>
    <t>ХМ-002505</t>
  </si>
  <si>
    <t>Яковлева В.С. ПП, ларьок "№1"</t>
  </si>
  <si>
    <t>р-н Полонский Район, с.Кохановка, ул.Украинки Леси, д.1</t>
  </si>
  <si>
    <t>ХМ-002504</t>
  </si>
  <si>
    <t>Яковлева В.С. ПП, ларьок "№2"</t>
  </si>
  <si>
    <t>р-н Полонский Район, с.Титков, ул.Ленина, д.1</t>
  </si>
  <si>
    <t>ХМ-002503</t>
  </si>
  <si>
    <t>Яковлева В.С. ПП, ларьок "№3"</t>
  </si>
  <si>
    <t>р-н Полонский Район, с.Великие Каленичи (Соборная)</t>
  </si>
  <si>
    <t>ХМ-002502</t>
  </si>
  <si>
    <t>Яковлева В.С. ПП, ларьок "№4"</t>
  </si>
  <si>
    <t>р-н Полонский Район, с.Микулин, ул.Центральная, д.3</t>
  </si>
  <si>
    <t>ХМ-002507</t>
  </si>
  <si>
    <t>р-н Шепетовский Район, с.Траулин, ул.Ленина, д.45</t>
  </si>
  <si>
    <t>Прокопов В.В. ПП, маг. "Вирінея"</t>
  </si>
  <si>
    <t>Прокопов Віталій Володимирович</t>
  </si>
  <si>
    <t>Основной договор 1881.1 от 01.04.2014</t>
  </si>
  <si>
    <t>ХМ-003668</t>
  </si>
  <si>
    <t>Яковлева Л.І. ПП, маг. "Міні Юність"</t>
  </si>
  <si>
    <t>г.Шепетовка, ул.Судилковская, д.108а</t>
  </si>
  <si>
    <t>Яковлева Лілія Іванівна</t>
  </si>
  <si>
    <t>Основной договор 4371 от 05.03.2012</t>
  </si>
  <si>
    <t>ХМ-005509</t>
  </si>
  <si>
    <t>Яковлєва Н.С. ПП, к-к №1</t>
  </si>
  <si>
    <t>Яковлєва Ніна Станіславівна</t>
  </si>
  <si>
    <t>Основной договор 3025 от 23.01.2009 0:00:00</t>
  </si>
  <si>
    <t>ХМ-001784</t>
  </si>
  <si>
    <t>Яковчук В.В. ПП, гурт</t>
  </si>
  <si>
    <t>г.Славута, пл.Шевченко, д.6</t>
  </si>
  <si>
    <t>Яковчук Марина Миколаївна</t>
  </si>
  <si>
    <t>Основной договор 4649 от 08.11.2012</t>
  </si>
  <si>
    <t>ХМ-005012</t>
  </si>
  <si>
    <t>Якубенко Л.І. ПП, маг. "Росава"</t>
  </si>
  <si>
    <t>Якубенко Любов Іванівна</t>
  </si>
  <si>
    <t>Основной договор 2830 от 15.01.2009 0:00:00</t>
  </si>
  <si>
    <t>Якубишен Аркадій Станіславович</t>
  </si>
  <si>
    <t>Основной договор 986.1 от 01.05.2009 0:00:00</t>
  </si>
  <si>
    <t>ХМ-003813</t>
  </si>
  <si>
    <t>Якубов А.М. ПП, маг. "Сундучок 3"</t>
  </si>
  <si>
    <t>г.Хмельницкий, ул.Чкалова, д.2</t>
  </si>
  <si>
    <t>Якубов Андрій Миколайович</t>
  </si>
  <si>
    <t>Основной договор 2321 от 19.04.2010 0:00:00</t>
  </si>
  <si>
    <t>Ялик Лілія Анатоліївна</t>
  </si>
  <si>
    <t>Основной договор 1331.1 от 20.04.2010 0:00:00</t>
  </si>
  <si>
    <t>ХМ-004741</t>
  </si>
  <si>
    <t>Яловецька Г.М. ПП, маг."Саша"</t>
  </si>
  <si>
    <t>р-н Летичевский Район, пгт.Ставница, ул.Шевченко, д.2</t>
  </si>
  <si>
    <t>Яловецька Ганна Микитівна</t>
  </si>
  <si>
    <t>Основной договор 2738 от 23.12.2009 0:00:00</t>
  </si>
  <si>
    <t>ХМ-006490</t>
  </si>
  <si>
    <t>Ямпільська спец.ЗОШ-інтернат для дітей з вадами розумового розвитку</t>
  </si>
  <si>
    <t>р-н Белогорский Район, пгт.Ямполь, ул.Ленина, д.30</t>
  </si>
  <si>
    <t>Ямпільська спеціалізована ЗОШ-інтернат</t>
  </si>
  <si>
    <t>Основной договор 3606 от 21.11.2014</t>
  </si>
  <si>
    <t>Ямпільська спец.ЗОШ-інтернат</t>
  </si>
  <si>
    <t>Яненко Світлана Іванівна</t>
  </si>
  <si>
    <t>Основной договор 1998.1 от 15.07.2015</t>
  </si>
  <si>
    <t>Яненко С.І. ПП, маг. "Світанок"</t>
  </si>
  <si>
    <t>ХМ-001280</t>
  </si>
  <si>
    <t>р-н Виньковецкий Район, с.Майдан-Александровский, ул.Октябрьская, д.4</t>
  </si>
  <si>
    <t>Янович Володимир Петрович</t>
  </si>
  <si>
    <t>Основной договор 900 от 14.04.2009 0:00:00</t>
  </si>
  <si>
    <t>ХМ-002952</t>
  </si>
  <si>
    <t>Янчук В.П. ПП, бар "Смерічка"</t>
  </si>
  <si>
    <t>р-н Волочисский Район, с.Купель, ул.Жилина, д.1</t>
  </si>
  <si>
    <t>Янчук Володимир Петрович</t>
  </si>
  <si>
    <t>Основной договор 1952 от 17.02.2010 0:00:00</t>
  </si>
  <si>
    <t>ХМ-004179</t>
  </si>
  <si>
    <t>Яременко О.М. ПП, маг.-бар "Перлина"</t>
  </si>
  <si>
    <t>р-н Полонский Район, с.Буртын, ул.Победы (0)</t>
  </si>
  <si>
    <t>ХМ-005338</t>
  </si>
  <si>
    <t>Яремчук В.А.ПП,маг."Світлана"</t>
  </si>
  <si>
    <t>р-н Славутский Район, с.Кутки, ул.Партизанская, д.1</t>
  </si>
  <si>
    <t>Яремчук Валерій Анатолійович</t>
  </si>
  <si>
    <t>Основной договор 2980 от 10.02.2009 0:00:00</t>
  </si>
  <si>
    <t>ХМ-006348</t>
  </si>
  <si>
    <t>Яремчук В.М. ПП, маг. "Смак"</t>
  </si>
  <si>
    <t>р-н Белогорский Район, с.Денисовка, д.20 (ул. Корницкая)</t>
  </si>
  <si>
    <t>Яремчук Володимир Маркович</t>
  </si>
  <si>
    <t>Основной договор 3548 от 15.12.2009 0:00:00</t>
  </si>
  <si>
    <t>ХМ-006347</t>
  </si>
  <si>
    <t>ХМ-005543</t>
  </si>
  <si>
    <t>Яремчук В.С. ПП, к-к №3</t>
  </si>
  <si>
    <t>г.Староконстантинов, ул.Щорса, д.14/1 (ринок "Престиж")</t>
  </si>
  <si>
    <t>Яремчук Валентина Степанівна</t>
  </si>
  <si>
    <t>Основной договор 3048 от 29.01.2009 0:00:00</t>
  </si>
  <si>
    <t>р-н Новоушицкий Район, пгт.Новая Ушица, ул.Гагарина, д.51</t>
  </si>
  <si>
    <t>Яремчук Микола Михайлович</t>
  </si>
  <si>
    <t>Основной договор 405.1 от 02.01.2009 0:00:00</t>
  </si>
  <si>
    <t>ХМ-001327</t>
  </si>
  <si>
    <t>Яремчук О.М.ПП,маг "Смак"</t>
  </si>
  <si>
    <t>р-н Белогорский Район, с.Денисовка (0)</t>
  </si>
  <si>
    <t>ХМ-001326</t>
  </si>
  <si>
    <t>ХМ-004494</t>
  </si>
  <si>
    <t>Яремчук С.І. ПП, маг. "Світанок"</t>
  </si>
  <si>
    <t>ХМ-006300</t>
  </si>
  <si>
    <t>Яржемська К.Ф. ПП, маг. "Продукти"</t>
  </si>
  <si>
    <t>р-н Волочисский Район, с.Писаревка, ул.Первомайская, д.1</t>
  </si>
  <si>
    <t>Яржемська Ксенія Феодосіївна</t>
  </si>
  <si>
    <t>Основной договор 3524 от 02.12.2009 0:00:00</t>
  </si>
  <si>
    <t>ХМ-006340</t>
  </si>
  <si>
    <t>Яржемська Л.В. ПП, маг. "Орхідея"</t>
  </si>
  <si>
    <t>р-н Волочисский Район, с.Дзеленцы, ул.Московская, д.26</t>
  </si>
  <si>
    <t>Яржемська Лілія Василівна</t>
  </si>
  <si>
    <t>Основной договор 3545 от 14.12.2009 0:00:00</t>
  </si>
  <si>
    <t>ХМ-006063</t>
  </si>
  <si>
    <t>Ярина К.І. ПП, гуртовня</t>
  </si>
  <si>
    <t>р-н Волочисский Район, г.Волочиск, ул.Котовского, д.4</t>
  </si>
  <si>
    <t>Ярина Катерина Іванівна</t>
  </si>
  <si>
    <t>Основной договор 3364 от 04.08.2009 0:00:00</t>
  </si>
  <si>
    <t>ХМ-001549</t>
  </si>
  <si>
    <t>(КООП) Ярмолинецьке РСТ, гуртовня</t>
  </si>
  <si>
    <t>р-н Ярмолинецкий Район, пгт.Ярмолинцы, ул.Щорса, д.18</t>
  </si>
  <si>
    <t>Ярмолинецьке РСТ, гуртовня</t>
  </si>
  <si>
    <t>ХМ-001546</t>
  </si>
  <si>
    <t>р-н Ярмолинецкий Район, с.Пасечная, д.61б (Центральна)</t>
  </si>
  <si>
    <t>Трембач Валентина Андріївна</t>
  </si>
  <si>
    <t>Основной договор 5431 от 28.08.2015</t>
  </si>
  <si>
    <t>Трембач В.А. ПП, маг. "Продукти"</t>
  </si>
  <si>
    <t>ХМ-001544</t>
  </si>
  <si>
    <t>р-н Волочисский Район, с.Левковцы, ул.Пушкина, д.12</t>
  </si>
  <si>
    <t>Ярмолинецьке РСТ, маг. "ТПП"</t>
  </si>
  <si>
    <t>ХМ-001548</t>
  </si>
  <si>
    <t>(КООП) Ярмолинецьке РСТ, маг. "ТПП"</t>
  </si>
  <si>
    <t>р-н Ярмолинецкий Район, с.Жилинцы, д.4 (Суворова)</t>
  </si>
  <si>
    <t>ХМ-005516</t>
  </si>
  <si>
    <t>Ярош А.І. ПП, маг. "Вигінок"</t>
  </si>
  <si>
    <t>р-н Теофипольский Район, с.Святец, ул.Островского Николая, д.3/а (на виїзді на с.Мар'янівка)</t>
  </si>
  <si>
    <t>Ярош Анатолій Іванович</t>
  </si>
  <si>
    <t>Основной договор 3029 от 21.01.2009 0:00:00</t>
  </si>
  <si>
    <t>р-н Каменец-Подольский Район, с.Гута-Чугорская, ул.Ватутина, д.28</t>
  </si>
  <si>
    <t>Ярошевський Василь Миколайович</t>
  </si>
  <si>
    <t>Основной договор 1130.1 от 01.04.2009 0:00:00</t>
  </si>
  <si>
    <t>ХМ-005843</t>
  </si>
  <si>
    <t>Яруш О. В. ПП, к-к №3</t>
  </si>
  <si>
    <t>г.Хмельницкий, пер.Куприна, д.54 (р-к Дубово)</t>
  </si>
  <si>
    <t>ХМ-002043</t>
  </si>
  <si>
    <t>Ясінський Р.С. ПП, маг. "Стас"</t>
  </si>
  <si>
    <t>г.Славута, ул.Заречная, д.9</t>
  </si>
  <si>
    <t>ХМ-006253</t>
  </si>
  <si>
    <t>Ясінський С.Л. ПП, маг. "Жовтий"</t>
  </si>
  <si>
    <t>р-н Изяславский Район, с.Плужное, ул.Октябрьская, д.1</t>
  </si>
  <si>
    <t>Ясінський Станіслав Леонідович</t>
  </si>
  <si>
    <t>Основной договор 3497 от 20.11.2009 0:00:00</t>
  </si>
  <si>
    <t>ХМ-004497</t>
  </si>
  <si>
    <t>Ясінчук А.В. ПП, бар "У Бенчика"</t>
  </si>
  <si>
    <t>р-н Староконстантиновский Район, с.Самчики, ул.Сапуна, д.1/2</t>
  </si>
  <si>
    <t>Ясінчук Анатолій Вікторович</t>
  </si>
  <si>
    <t>Основной договор 2612 от 14.05.2009 0:00:00</t>
  </si>
  <si>
    <t>ХМ-004694</t>
  </si>
  <si>
    <t>Ястремський В.С. ПП, маг."Явор"</t>
  </si>
  <si>
    <t>р-н Красиловский Район, с.Радостное, ул.Центральная, д.43</t>
  </si>
  <si>
    <t>Ястремський Володимир Сергійович</t>
  </si>
  <si>
    <t>Основной договор 2723 от 05.01.2009 0:00:00</t>
  </si>
  <si>
    <t>р-н Чемеровецкий Район, с.Боднаровка, ул.Молодежная, д.7</t>
  </si>
  <si>
    <t>ХМ-006054</t>
  </si>
  <si>
    <t>Яцкова І.П. ПП, маг. "Мінімаркет на АЗС"</t>
  </si>
  <si>
    <t>Яцкова Інна Петрівна</t>
  </si>
  <si>
    <t>Основной договор 3362 от 19.08.2014</t>
  </si>
  <si>
    <t>ХМ-006321</t>
  </si>
  <si>
    <t>Яцух В.В. ПП, бар "Олімп"</t>
  </si>
  <si>
    <t>г.Шепетовка, ул.Маркса Карла, д.60</t>
  </si>
  <si>
    <t>Яцух Валентина Володимирівна</t>
  </si>
  <si>
    <t>Основной договор 3532 от 09.12.2009 0:00:00</t>
  </si>
  <si>
    <t>ХМ-002063</t>
  </si>
  <si>
    <t>Яцьков С.В. ПП, маг. "Анастасія"</t>
  </si>
  <si>
    <t>р-н Городокский Район, с.Ивановка, д.1 (центр)</t>
  </si>
  <si>
    <t>ХМ-003346</t>
  </si>
  <si>
    <t>Яшина Г.Г. ПП, маг."Галка"</t>
  </si>
  <si>
    <t>р-н Летичевский Район, с.Шрубков, ул.Октябрьская, д.84</t>
  </si>
  <si>
    <t>Яшина Ганна Григорівна</t>
  </si>
  <si>
    <t>Основной договор 2104 от 21.05.2009 0:00:00</t>
  </si>
  <si>
    <t>р-н Дунаевецкий Район, г.Дунаевцы, ул.Ленина, д.18а</t>
  </si>
  <si>
    <t>Ящишена Тетяна Миколаївна</t>
  </si>
  <si>
    <t>Основной договор 204.1 от 01.01.2009 0:00:00</t>
  </si>
  <si>
    <t>ХМ-001978</t>
  </si>
  <si>
    <t>Ящук В.Г. ПП, маг. "Магазин"</t>
  </si>
  <si>
    <t>р-н Шепетовский Район, с.Траулин, ул.Ленина, д.17</t>
  </si>
  <si>
    <t>Ящук Віталій Геннадійович</t>
  </si>
  <si>
    <t>Основной договор 1396 от 26.06.2009 0:00:00</t>
  </si>
  <si>
    <t>ХМ-004270</t>
  </si>
  <si>
    <t>Ящук І.В. ПП, маг. "Продукти"</t>
  </si>
  <si>
    <t>р-н Красиловский Район, с.Каламаринка, ул.Дорожная, д.2а (при дорозі)</t>
  </si>
  <si>
    <t>Ящук Ірина Василівна</t>
  </si>
  <si>
    <t>Основной договор 2505 от 16.04.2009 0:00:00</t>
  </si>
  <si>
    <t>ХМ-003541</t>
  </si>
  <si>
    <t>Ящук О.І. ПП, маг. "Південий"</t>
  </si>
  <si>
    <t>г.Славута, д.67 (ул. Клари Цеткін)</t>
  </si>
  <si>
    <t>ХМ-003314</t>
  </si>
  <si>
    <t>Ящурко Г.В.ПП, маг "Продукти"</t>
  </si>
  <si>
    <t>р-н Городокский Район, г.Городок, ул.Грушевского, д.97</t>
  </si>
  <si>
    <t>ХМ-004359</t>
  </si>
  <si>
    <t>Хм.кондитерська фабрика"Кондфіл" ЗАТ, маг."Цукерня"</t>
  </si>
  <si>
    <t>г.Староконстантинов, ул.Острожского (0)</t>
  </si>
  <si>
    <t>ХМ-003906</t>
  </si>
  <si>
    <t>Ретель С.К.ПП,заправка "Тріада"</t>
  </si>
  <si>
    <t>Старокостянтинів, траса 223км.Житомер-Чернівці,</t>
  </si>
  <si>
    <t>ХМ-002164</t>
  </si>
  <si>
    <t>ХМ-004576</t>
  </si>
  <si>
    <t>Безрукава Л.С.ПП,Склад "Пиво, вода, бакалія"</t>
  </si>
  <si>
    <t>г.Староконстантинов, ул.Железнодорожная, д.10/18</t>
  </si>
  <si>
    <t>ХМ-003519</t>
  </si>
  <si>
    <t>Романюк Г.В. ПП, к-к</t>
  </si>
  <si>
    <t>р-н Деражнянский Район, г.Деражня, пер.Мира, д.122/1</t>
  </si>
  <si>
    <t>ХМ-003942</t>
  </si>
  <si>
    <t>(КООП) Торгово-роздрібне КП, маг."Дари природи"</t>
  </si>
  <si>
    <t>Торгово-роздрібне КП, маг."Дари природи"</t>
  </si>
  <si>
    <t>ХМ-008837</t>
  </si>
  <si>
    <t>АМА плюс ПП, бар "Магістраль"</t>
  </si>
  <si>
    <t>ПП "АМА плюс"</t>
  </si>
  <si>
    <t>Основной договор 4300 от 16.02.2012</t>
  </si>
  <si>
    <t>ХМ-004598</t>
  </si>
  <si>
    <t>Зарічанка ТзОВ, кафе"Старий млин"</t>
  </si>
  <si>
    <t>г.Хмельницкий, ул.Заречанская, д.40</t>
  </si>
  <si>
    <t>ТзОВ "Зарічанка"</t>
  </si>
  <si>
    <t>Основной договор 2679 от 25.11.2014</t>
  </si>
  <si>
    <t>Зарічанка ТзОВ, кафетерій "Старий млин"</t>
  </si>
  <si>
    <t>ХМ-008841</t>
  </si>
  <si>
    <t>Комисливий М.Є ПП, нічний клуб "Портал"</t>
  </si>
  <si>
    <t>р-н Волочисский Район, г.Волочиск, ул.Довженко Александра, д.2г</t>
  </si>
  <si>
    <t>ХМ-001611</t>
  </si>
  <si>
    <t>(НКЗ) СЗОШ №29</t>
  </si>
  <si>
    <t>г.Хмельницкий, ул.Вокзальная, д.16</t>
  </si>
  <si>
    <t>СЗОШ №29</t>
  </si>
  <si>
    <t>ХМ-002261</t>
  </si>
  <si>
    <t>(Сез ТРТ) Олійник М.М. ПП, к-к</t>
  </si>
  <si>
    <t>р-н Красиловский Район, пгт.Антонины, пл.Ленина, д.10</t>
  </si>
  <si>
    <t>Олійник М.М. ПП, к-к</t>
  </si>
  <si>
    <t>ХМ-005393</t>
  </si>
  <si>
    <t>(НКЗ) Первинна профсп.ор-ія с.Клубівка, лікарня</t>
  </si>
  <si>
    <t>р-н Изяславский Район, с.Клубивка, ул.Хмельницкого Богдана, д.108а</t>
  </si>
  <si>
    <t>Первинна профсп.ор-ія с.Клубівка, лікарня</t>
  </si>
  <si>
    <t>ХМ-004819</t>
  </si>
  <si>
    <t>(НКЗ) Подільський цемент ВАТ профком</t>
  </si>
  <si>
    <t>Подільський цемент ВАТ профком</t>
  </si>
  <si>
    <t>ХМ-004957</t>
  </si>
  <si>
    <t>(НКЗ) Упр.капіт.будів.облдержадміністрації</t>
  </si>
  <si>
    <t>г.Хмельницкий, пер.Грушевского, д.87</t>
  </si>
  <si>
    <t>Упр.капіт.будів.облдержадміністрації</t>
  </si>
  <si>
    <t>ХМ-005359</t>
  </si>
  <si>
    <t>(НКЗ) Управління праці та соц.зах.населення</t>
  </si>
  <si>
    <t>р-н Дунаевецкий Район, г.Дунаевцы, ул.Ленина, д.7</t>
  </si>
  <si>
    <t>Управління праці та соц.зах. населення Дунаєвецької РайДержАдміністраціі</t>
  </si>
  <si>
    <t>Основной договор 1944.1 от 02.12.2014</t>
  </si>
  <si>
    <t>Управління соціального захисту населення Дунаєвецької РДА Хмельницької області</t>
  </si>
  <si>
    <t>ХМ-005218</t>
  </si>
  <si>
    <t>Шаргун О.В. ПП,  приватний будинок</t>
  </si>
  <si>
    <t>р-н Летичевский Район, пгт.Летичев, д.39 (ул. Комарова)</t>
  </si>
  <si>
    <t>ХМ-004837</t>
  </si>
  <si>
    <t>Ямпільська ПМК №182 ПрАТ</t>
  </si>
  <si>
    <t>р-н Белогорский Район, пгт.Ямполь, ул.Ленина, д.56</t>
  </si>
  <si>
    <t>ПрАТ "Ямпільська ПМК №182"</t>
  </si>
  <si>
    <t>ХМ-008231</t>
  </si>
  <si>
    <t>р-н Изяславский Район, г.Изяслав, ул.Вокзальная, д.4</t>
  </si>
  <si>
    <t>ХМ-005755</t>
  </si>
  <si>
    <t>Тойтер Л.М. ПП, маг. "Продукти"</t>
  </si>
  <si>
    <t>р-н Летичевский Район, пгт.Летичев, пер.Ленина, д.5</t>
  </si>
  <si>
    <t>г.Хмельницкий, ул.Мирного Панаса, д.1</t>
  </si>
  <si>
    <t>ХМ-010213</t>
  </si>
  <si>
    <t>Нассер О.В. ПП, маг. "Продукти"</t>
  </si>
  <si>
    <t>Нассер Олена Валентинівна</t>
  </si>
  <si>
    <t>Основной договор 6015 от 29.05.2014</t>
  </si>
  <si>
    <t>ХМ-001438</t>
  </si>
  <si>
    <t>Синдикат ПП, маг. "Синдикат-Вікторія"</t>
  </si>
  <si>
    <t>ХМ-008829</t>
  </si>
  <si>
    <t>Зарічний С.П. ПП, маг. "Солодка фантазія"</t>
  </si>
  <si>
    <t>ХМ-003887</t>
  </si>
  <si>
    <t>(КООП) Староушицьке СТ, маг. "Маркет"</t>
  </si>
  <si>
    <t>Староушицьке СТ, маг. "Маркет"</t>
  </si>
  <si>
    <t>ХМ-002927</t>
  </si>
  <si>
    <t>Кшемінська Ю.І. ПП, маг."Завовк"</t>
  </si>
  <si>
    <t>ХМ-008832</t>
  </si>
  <si>
    <t>Корбюк Л.П. ПП, маг.</t>
  </si>
  <si>
    <t>р-н Волочисский Район, с.Купель, ул.Жилина, д.30 (в приміщенні КП "Купільське ")</t>
  </si>
  <si>
    <t>Корбюк Людмила Павлівна</t>
  </si>
  <si>
    <t>Основной договор 4349 от 04.01.2012</t>
  </si>
  <si>
    <t>ХМ-002689</t>
  </si>
  <si>
    <t>Альчинська А.І. ПП, маг. "Продукт для Вас"</t>
  </si>
  <si>
    <t>р-н Каменец-Подольский Район, с.Довжок, ул.Унявко (0)</t>
  </si>
  <si>
    <t>ХМ-000408</t>
  </si>
  <si>
    <t>Войциховська О.І ПП, маг."Маркет"</t>
  </si>
  <si>
    <t>ХМ-003983</t>
  </si>
  <si>
    <t>Гринчук І.С. ПП, маг."Ромашка"</t>
  </si>
  <si>
    <t>р-н Летичевский Район, пгт.Летичев, ул.50-летия Октября, д.8</t>
  </si>
  <si>
    <t>ХМ-003987</t>
  </si>
  <si>
    <t>(КООП) Дністер-5 СТ, маг."Продукти"</t>
  </si>
  <si>
    <t>Дністер-5 СТ, маг."Продукти"</t>
  </si>
  <si>
    <t>ХМ-004586</t>
  </si>
  <si>
    <t>Кметюк Д.М. ПП, маг. "Продукти"</t>
  </si>
  <si>
    <t>Кметюк Данило Михайлович</t>
  </si>
  <si>
    <t>Основной договор 1732.1 от 20.11.2012</t>
  </si>
  <si>
    <t>ХМ-004972</t>
  </si>
  <si>
    <t>Колобкова Г.І. ПП, маг. "Алея"</t>
  </si>
  <si>
    <t>г.Староконстантинов, ул.Алейхема, д.46</t>
  </si>
  <si>
    <t>ХМ-003658</t>
  </si>
  <si>
    <t>Корсамчук В.М. ПП, маг. "Все для дому"</t>
  </si>
  <si>
    <t>р-н Чемеровецкий Район, с.Кутковцы, ул.Центральная, д.1</t>
  </si>
  <si>
    <t>ХМ-004818</t>
  </si>
  <si>
    <t>(КООП) Ластовецьке СТ, маг. "Продукти"</t>
  </si>
  <si>
    <t>р-н Каменец-Подольский Район, с.Ластивци, ул.Кирова, д.12</t>
  </si>
  <si>
    <t>Ластовецьке СТ, маг. "Продукти"</t>
  </si>
  <si>
    <t>ХМ-003356</t>
  </si>
  <si>
    <t>Мельник А.Є. ПП, маг. контора</t>
  </si>
  <si>
    <t>ХМ-003430</t>
  </si>
  <si>
    <t>м-н"Продтовари"СТ Голосківське"</t>
  </si>
  <si>
    <t>р-н Каменец-Подольский Район, с.Пудловцы, ул.Ленинградская, д.1</t>
  </si>
  <si>
    <t>ХМ-001380</t>
  </si>
  <si>
    <t>Неймак В.Є. ПП, маг."Вен"</t>
  </si>
  <si>
    <t>р-н Летичевский Район, пгт.Летичев, ул.50-летия Октября, д.63</t>
  </si>
  <si>
    <t>ХМ-003122</t>
  </si>
  <si>
    <t>Олімп ГВП Розимборський Ф.М., маг. "Продукти"</t>
  </si>
  <si>
    <t>р-н Дунаевецкий Район, с.Польный Мукаров, ул.Центральная (0)</t>
  </si>
  <si>
    <t>ХМ-004529</t>
  </si>
  <si>
    <t>Павленко Є.О. ПП, маг."Продукти"</t>
  </si>
  <si>
    <t>р-н Летичевский Район, пгт.Летичев, ул.Кармелюка, д.12</t>
  </si>
  <si>
    <t>ХМ-004111</t>
  </si>
  <si>
    <t>Подолюх А Е. ПП, маг."Теремок"</t>
  </si>
  <si>
    <t>ХМ-005088</t>
  </si>
  <si>
    <t>Чемеровецьке медичне училище</t>
  </si>
  <si>
    <t>ХМ-000110</t>
  </si>
  <si>
    <t>Бас А.Б. ПП, маг."Продукти"</t>
  </si>
  <si>
    <t>р-н Летичевский Район, пгт.Летичев, пер.Коцюбинского (0)</t>
  </si>
  <si>
    <t>р-н Старосинявский Район, пгт.Старая Синява, ул.Грушевского, д.70</t>
  </si>
  <si>
    <t>ХМ-004637</t>
  </si>
  <si>
    <t>р-н Каменец-Подольский Район, с.Завалье, ул.Фрунзе, д.3</t>
  </si>
  <si>
    <t>ХМ-008834</t>
  </si>
  <si>
    <t>Агроюрконсалтинг ПВГОІ, маг. "Соціальний"</t>
  </si>
  <si>
    <t>г.Славута, ул.Хмельницкого Богдана, д.96</t>
  </si>
  <si>
    <t>Підприємство ВГОІ "Агроюрконсалтинг"</t>
  </si>
  <si>
    <t>Основной договор 4297 от 16.02.2012</t>
  </si>
  <si>
    <t>Ящук М.А. ПП, кафе "Сонет"</t>
  </si>
  <si>
    <t>р-н Славутский Район, с.Старый Кривин, ул.Ленина, д.81 (траса Славута-Остріг)</t>
  </si>
  <si>
    <t>Ящук Марина Андріївна</t>
  </si>
  <si>
    <t>Основной договор 4630 от 08.02.2013</t>
  </si>
  <si>
    <t>ХМ-008844</t>
  </si>
  <si>
    <t>Макуха І.В. ПП, маг. "Продукти"</t>
  </si>
  <si>
    <t>р-н Шепетовский Район, с.Орлинцы, ул.Зайчука, д.40</t>
  </si>
  <si>
    <t>ХМ-009515</t>
  </si>
  <si>
    <t>Нестерук О.С. ПП, маг. "Продукти"</t>
  </si>
  <si>
    <t>г.Староконстантинов, ул.Толстого Льва, д.1/2</t>
  </si>
  <si>
    <t>Нестерук Олександр Сергійович</t>
  </si>
  <si>
    <t>Основной договор 4722 от 30.01.2013</t>
  </si>
  <si>
    <t>ХМ-009514</t>
  </si>
  <si>
    <t>Чекман А.А. ПП, кафе-бар "Зустріч"</t>
  </si>
  <si>
    <t>р-н Красиловский Район, с.Баглайки, д.32 (поворот на с. Западинці, траса Хмельницький-Старокостянтинів)</t>
  </si>
  <si>
    <t>Чекман Аліса Анатоліївна</t>
  </si>
  <si>
    <t>Основной договор 4723 от 30.01.2013</t>
  </si>
  <si>
    <t>ХМ-009628</t>
  </si>
  <si>
    <t>Бородій О.О. ПП, к-к</t>
  </si>
  <si>
    <t>г.Славута, ул.Горинская, д.2</t>
  </si>
  <si>
    <t>Бородій Ольга Олександрівна</t>
  </si>
  <si>
    <t>Основной договор 4810 от 10.05.2013</t>
  </si>
  <si>
    <t>ХМ-009629</t>
  </si>
  <si>
    <t>Таращук О.Д. ПП, маг. "Продукти"</t>
  </si>
  <si>
    <t>р-н Ярмолинецкий Район, с.Слободка, д.1а (центр)</t>
  </si>
  <si>
    <t>Таращук Олександр Дмитрович</t>
  </si>
  <si>
    <t>Основной договор 4812 от 10.05.2013</t>
  </si>
  <si>
    <t>ХМ-010300</t>
  </si>
  <si>
    <t>Базовська О.В. ПП, маг. "Продукти"</t>
  </si>
  <si>
    <t>г.Хмельницкий, ул.Владимирская, д.0 (0)</t>
  </si>
  <si>
    <t>Базовська Олена Володимирівна</t>
  </si>
  <si>
    <t>Основной договор 5136 от 01.08.2014</t>
  </si>
  <si>
    <t>ХМ-010302</t>
  </si>
  <si>
    <t>Кротевич І.І. ПП, маг. "Світанок"</t>
  </si>
  <si>
    <t>р-н Теофипольский Район, с.Туровка, ул.Центральная, д.30 А</t>
  </si>
  <si>
    <t>ХМ-009604</t>
  </si>
  <si>
    <t>Кострубський М.М. ПП, к-к №14</t>
  </si>
  <si>
    <t>г.Хмельницкий, ул.Мирного Панаса (озерная)</t>
  </si>
  <si>
    <t>ХМ-010187</t>
  </si>
  <si>
    <t>Рогожина І.В. ПП, маг. "Продукти"</t>
  </si>
  <si>
    <t>р-н Дунаевецкий Район, с.Маков, ул.Черняховского, д.14</t>
  </si>
  <si>
    <t>Рогожина Інна Василівна</t>
  </si>
  <si>
    <t>Основной договор 1892.1 от 28.05.2014</t>
  </si>
  <si>
    <t>ХМ-010190</t>
  </si>
  <si>
    <t>Чорнобай О.В. ПП, маг. "Вільховець"</t>
  </si>
  <si>
    <t>р-н Каменец-Подольский Район, с.Каменка (Кармаліти, вул. Леніна б. 7)</t>
  </si>
  <si>
    <t>ХМ-010188</t>
  </si>
  <si>
    <t>Ковальський В.Д. ПП, маг. "На хаті"</t>
  </si>
  <si>
    <t>р-н Новоушицкий Район, с.Глубочок, д.0 (0)</t>
  </si>
  <si>
    <t>ХМ-010189</t>
  </si>
  <si>
    <t>Швед В.В. ПП, маг. "Продукти"</t>
  </si>
  <si>
    <t>р-н Новоушицкий Район, с.Новый Глебов, д.0 (0)</t>
  </si>
  <si>
    <t>ХМ-010191</t>
  </si>
  <si>
    <t>Федорова Л.Ф. ПП, маг. біля сільради</t>
  </si>
  <si>
    <t>р-н Новоушицкий Район, с.Замехов, д.0 (0)</t>
  </si>
  <si>
    <t>ХМ-010194</t>
  </si>
  <si>
    <t>Хитрун О.М. ПП, маг. "Продукти"</t>
  </si>
  <si>
    <t>р-н Белогорский Район, с.Юровка, д.0 (0)</t>
  </si>
  <si>
    <t>Хитрун Олександр Миколайович</t>
  </si>
  <si>
    <t>Основной договор 6005 от 20.05.2014</t>
  </si>
  <si>
    <t>ХМ-010195</t>
  </si>
  <si>
    <t>Лушков О.О. ПП, маг. "Продукти"</t>
  </si>
  <si>
    <t>р-н Дунаевецкий Район, с.Малый Карабчиев, ул.Центральная, д.0 (0)</t>
  </si>
  <si>
    <t>ХМ-010198</t>
  </si>
  <si>
    <t>Новосельський І.І. ПП, маг. "Продукти"</t>
  </si>
  <si>
    <t>р-н Городокский Район, с.Купин, д.45 (біля пам'ятника)</t>
  </si>
  <si>
    <t>ХМ-010199</t>
  </si>
  <si>
    <t>р-н Городокский Район, с.Завадинцы, ул.Шевченко, д.65 (0)</t>
  </si>
  <si>
    <t>ХМ-010192</t>
  </si>
  <si>
    <t>(КООП) Осламівське ТВЗП, маг. "Продукти"</t>
  </si>
  <si>
    <t>р-н Виньковецкий Район, с.Осламов, ул.Киевская, д.19 (0)</t>
  </si>
  <si>
    <t>Осламівське ТВЗП, маг. "Продукти"</t>
  </si>
  <si>
    <t>ХМ-010200</t>
  </si>
  <si>
    <t>Шендрікова М.М. ПП, маг. "Продукти"</t>
  </si>
  <si>
    <t>р-н Каменец-Подольский Район, с.Слободка-Рыхтивская, ул.Первомайская, д.1 (0)</t>
  </si>
  <si>
    <t>ХМ-010203</t>
  </si>
  <si>
    <t>Разгуляєв В.О. ПП, маг. "Магазин"</t>
  </si>
  <si>
    <t>р-н Каменец-Подольский Район, с.Рогозна, д.0 (0)</t>
  </si>
  <si>
    <t>Разгуляєв Володимир Олександрович</t>
  </si>
  <si>
    <t>Основной договор 1890.1 от 23.05.2014</t>
  </si>
  <si>
    <t>ХМ-009288</t>
  </si>
  <si>
    <t>Куніцька А.С. ПП, маг. "Ковчег"</t>
  </si>
  <si>
    <t>ХМ-009277</t>
  </si>
  <si>
    <t>Герасимюк Н.Є. ПП, жовтий павільйон ("Сакура")</t>
  </si>
  <si>
    <t>Герасимюк Наталія Євгенівна</t>
  </si>
  <si>
    <t>Основной договор 4622 от 25.10.2012</t>
  </si>
  <si>
    <t>ХМ-009284</t>
  </si>
  <si>
    <t>(КООП) Хмельницьке РайСТ СТ, закусочна</t>
  </si>
  <si>
    <t>р-н Хмельницкий Район, с.Малиничи, д.1</t>
  </si>
  <si>
    <t>Хмельницьке РайСТ СТ, закусочна</t>
  </si>
  <si>
    <t>ХМ-009285</t>
  </si>
  <si>
    <t>р-н Хмельницкий Район, с.Немичинцы (0)</t>
  </si>
  <si>
    <t>ХМ-009279</t>
  </si>
  <si>
    <t>(КООП) Хмельницьке РайСТ СТ, маг. "Все для дому"</t>
  </si>
  <si>
    <t>р-н Хмельницкий Район, с.Грузевица (0)</t>
  </si>
  <si>
    <t>Хмельницьке РайСТ СТ, маг. "Все для дому"</t>
  </si>
  <si>
    <t>ХМ-010515</t>
  </si>
  <si>
    <t>р-н Хмельницкий Район, с.Водички (0)</t>
  </si>
  <si>
    <t>Хмельницьке РайСТ СТ</t>
  </si>
  <si>
    <t>ХМ-009278</t>
  </si>
  <si>
    <t>ХМ-009280</t>
  </si>
  <si>
    <t>Пахута О.С. ПП, маг. "Продукти"</t>
  </si>
  <si>
    <t>р-н Хмельницкий Район, с.Малашевцы, ул.Гузенко, д.47</t>
  </si>
  <si>
    <t>Пахута Олександр Станіславович</t>
  </si>
  <si>
    <t>Основной договор 4814 от 16.05.2013</t>
  </si>
  <si>
    <t>ХМ-009281</t>
  </si>
  <si>
    <t>Мельник О.Ю. ПП, маг. "Продукти"</t>
  </si>
  <si>
    <t>р-н Хмельницкий Район, с.Низшие Волковцы (0)</t>
  </si>
  <si>
    <t>Мельник Ольга Юхимівна</t>
  </si>
  <si>
    <t>Основной договор 4821 от 21.05.2013</t>
  </si>
  <si>
    <t>ХМ-009282</t>
  </si>
  <si>
    <t>р-н Хмельницкий Район, пгт.Черный Остров, ул.Центральная (центр)</t>
  </si>
  <si>
    <t>ХМ-009286</t>
  </si>
  <si>
    <t>Заремба А.Й. ПП, маг. "Продукти"</t>
  </si>
  <si>
    <t>р-н Деражнянский Район, с.Маныкивци, ул.Ольшанского, д.112</t>
  </si>
  <si>
    <t>Заремба Анатолій Йосипович</t>
  </si>
  <si>
    <t>Основной договор 4626 от 24.10.2012</t>
  </si>
  <si>
    <t>ХМ-009287</t>
  </si>
  <si>
    <t>Накутна С.М. ПП, маг."Світлана"</t>
  </si>
  <si>
    <t>р-н Волочисский Район, г.Волочиск, ул.Драгоманова, д.3</t>
  </si>
  <si>
    <t>Накутна Світлана Миколаївна</t>
  </si>
  <si>
    <t>Основной договор 4627 от 25.10.2012</t>
  </si>
  <si>
    <t>ХМ-009289</t>
  </si>
  <si>
    <t>Жуковська Л.М. ПП, маг. "Продукти"</t>
  </si>
  <si>
    <t>р-н Каменец-Подольский Район, с.Лесковцы (Ленина)</t>
  </si>
  <si>
    <t>Жуковська Людмила Миколаївна</t>
  </si>
  <si>
    <t>Основной договор 1729.1 от 26.10.2012</t>
  </si>
  <si>
    <t>ХМ-009275</t>
  </si>
  <si>
    <t>(НКЗ) ХОО ПС працівників держ.установ України</t>
  </si>
  <si>
    <t>г.Хмельницкий, ул.Соборная, д.57, оф.55</t>
  </si>
  <si>
    <t>Хмельницька обласна організація ПС працівників держ.установ України</t>
  </si>
  <si>
    <t>Основной договор  от 10.11.2014</t>
  </si>
  <si>
    <t>ХОО ПС працівників держ.установ України</t>
  </si>
  <si>
    <t>ХМ-009276</t>
  </si>
  <si>
    <t>г.Каменец-Подольский, ул.30-летия Победы, д.10</t>
  </si>
  <si>
    <t>Степанишин В.О. ПП, маг. "Хлібосол 10"</t>
  </si>
  <si>
    <t>ХМ-009501</t>
  </si>
  <si>
    <t>Бурко Є.В. ПП, маг. "Маргарита"</t>
  </si>
  <si>
    <t>г.Хмельницкий, ул.Камьянецкая (біля Маслозаводу)</t>
  </si>
  <si>
    <t>ХМ-010244</t>
  </si>
  <si>
    <t>(РЦ) Войт Г.М. ПП, маг. "Продукти"</t>
  </si>
  <si>
    <t>р-н Дунаевецкий Район, с.Рахновка, д.0 (0)</t>
  </si>
  <si>
    <t>Войт Григорій Миколайович</t>
  </si>
  <si>
    <t>Основной договор 1896.1 от 27.06.2014</t>
  </si>
  <si>
    <t>Войт Г.М. ПП, маг. "Продукти"</t>
  </si>
  <si>
    <t>ХМ-010246</t>
  </si>
  <si>
    <t>Олійник А.Б. ПП, маг. "Щедрий кошик"</t>
  </si>
  <si>
    <t>р-н Волочисский Район, г.Волочиск, ул.Казацкая, д.65</t>
  </si>
  <si>
    <t>ХМ-010248</t>
  </si>
  <si>
    <t>Щепановський Д.О. ПП, лоток</t>
  </si>
  <si>
    <t>г.Хмельницкий, ул.Театральная, д.36 (фойє)</t>
  </si>
  <si>
    <t>Щепановський Денис Олегович</t>
  </si>
  <si>
    <t>Основной договор 5105 от 20.06.2014</t>
  </si>
  <si>
    <t>ХМ-010247</t>
  </si>
  <si>
    <t>Пасічник В.І. ПП, маг. "Віраж"-Крамниця</t>
  </si>
  <si>
    <t>р-н Красиловский Район, с.Чернелевка, д.1 (напроти маг. "Любава")</t>
  </si>
  <si>
    <t>Пасічник Володимир Іванович</t>
  </si>
  <si>
    <t>Основной договор 5104 от 26.06.2014</t>
  </si>
  <si>
    <t>ХМ-010245</t>
  </si>
  <si>
    <t>Круглянко Н.В. ПП, маг. "Дністер"</t>
  </si>
  <si>
    <t>р-н Новоушицкий Район, с.Вахновцы, д.17 А</t>
  </si>
  <si>
    <t>Круглянко Наталія Володимирівна</t>
  </si>
  <si>
    <t>Основной договор 1839.1 от 31.10.2013</t>
  </si>
  <si>
    <t>ХМ-009349</t>
  </si>
  <si>
    <t>(НКЗ) ППО ПАТ "Укрнафта"</t>
  </si>
  <si>
    <t>г.Хмельницкий, ул.Заречанская, д.5</t>
  </si>
  <si>
    <t>ХМ-009348</t>
  </si>
  <si>
    <t>(НКЗ) Волочиська районна організація профспілки працівників культури</t>
  </si>
  <si>
    <t>р-н Волочисский Район, г.Волочиск, ул.Лысенко, д.1а</t>
  </si>
  <si>
    <t>Волочиська районна організація профспілки працівників культури</t>
  </si>
  <si>
    <t>ХМ-009350</t>
  </si>
  <si>
    <t>(КООП) Сокільське СТ, маг. "Продукти"</t>
  </si>
  <si>
    <t>р-н Каменец-Подольский Район, с.Руда, ул.Советская, д.1</t>
  </si>
  <si>
    <t>Сокільське СТ, маг. "Продукти"</t>
  </si>
  <si>
    <t>ХМ-010085</t>
  </si>
  <si>
    <t>ХМ-009357</t>
  </si>
  <si>
    <t>Радішевська Н.В. ПП, бар "Тарантіно"</t>
  </si>
  <si>
    <t>г.Староконстантинов, пер.Мира, д.1/79</t>
  </si>
  <si>
    <t>ХМ-009530</t>
  </si>
  <si>
    <t>Целуйко Н.І, ПП, маг. "Продукти"</t>
  </si>
  <si>
    <t>р-н Шепетовский Район, с.Волковцы, ул.Ленина (центр)</t>
  </si>
  <si>
    <t>Целуйко Надія Іванівна</t>
  </si>
  <si>
    <t>Основной договор 4729 от 12.02.2013</t>
  </si>
  <si>
    <t>ХМ-009529</t>
  </si>
  <si>
    <t>Онищук І.О. ПП, маг. "Вавілон"</t>
  </si>
  <si>
    <t>р-н Ярмолинецкий Район, с.Скаржинцы (зупинка)</t>
  </si>
  <si>
    <t>Онищук Ілона Олександрівна</t>
  </si>
  <si>
    <t>Основной договор 4853 от 17.05.2013</t>
  </si>
  <si>
    <t>ХМ-010316</t>
  </si>
  <si>
    <t>Шевчук А.В. ПП, маг. "Продукти"</t>
  </si>
  <si>
    <t>г.Шепетовка, ул.1-я Привокзальная (залізничний вокзал, зупинка)</t>
  </si>
  <si>
    <t>Шевчук Алла Володимирівна</t>
  </si>
  <si>
    <t>Основной договор 5140 от 27.08.2014</t>
  </si>
  <si>
    <t>ХМ-009804</t>
  </si>
  <si>
    <t>Гончар Я.Г. ПП, маг. "Фруктовий"</t>
  </si>
  <si>
    <t>г.Хмельницкий, ул.Курчатова (зупинка "Паркова")</t>
  </si>
  <si>
    <t>ХМ-010317</t>
  </si>
  <si>
    <t>Чистякова Н.Л. ПП, буфет</t>
  </si>
  <si>
    <t>г.Каменец-Подольский, ул.Украинки Леси, д.0 (Ліцей №18)</t>
  </si>
  <si>
    <t>ХМ-010320</t>
  </si>
  <si>
    <t>Бриндак О.П. ПП, маг. "Світ чаю"</t>
  </si>
  <si>
    <t>г.Хмельницкий, шоссе Староконстантиновское, д.2/1 А</t>
  </si>
  <si>
    <t>Бриндак О.П. ПП, ТМ "Твоя кава" маг. "Сільпо (Вінницький)"</t>
  </si>
  <si>
    <t>ХМ-009669</t>
  </si>
  <si>
    <t>Задворна Г.В. ПП, маг. "Продукти"</t>
  </si>
  <si>
    <t>р-н Виньковецкий Район, пгт.Виньковцы, ул.Октябрьская, д.6</t>
  </si>
  <si>
    <t>Задворна Галина Вікторівна</t>
  </si>
  <si>
    <t>Основной договор 4836 от 12.06.2013</t>
  </si>
  <si>
    <t>ХМ-009327</t>
  </si>
  <si>
    <t>(НКЗ) СП "НІБУЛОН" ТОВ</t>
  </si>
  <si>
    <t>р-н Каменец-Подольский Район, с.Каменка, ул.Вокзальная, д.11а</t>
  </si>
  <si>
    <t>ППО працівників ОЗ при Хмельницькій обл. психіатричній лікарні №1</t>
  </si>
  <si>
    <t>(НКЗ) ППО працівників ОЗ при Хмельницькій обл. психіатричній лікарні №1</t>
  </si>
  <si>
    <t>ХМ-009329</t>
  </si>
  <si>
    <t>ХМ-009330</t>
  </si>
  <si>
    <t>р-н Хмельницкий Район, с.Гнатовцы (-)</t>
  </si>
  <si>
    <t>ХМ-009338</t>
  </si>
  <si>
    <t>(КООП) Хмельницьке РайСТ СТ, буфет "Шпиталь"</t>
  </si>
  <si>
    <t>Хмельницьке РайСТ СТ, буфет "Шпиталь"</t>
  </si>
  <si>
    <t>ХМ-009340</t>
  </si>
  <si>
    <t>Підкова Н.В. ПП, бар-кафе</t>
  </si>
  <si>
    <t>Підкова Наталія Вікторівна</t>
  </si>
  <si>
    <t>Основной договор 4656 от 15.11.2012</t>
  </si>
  <si>
    <t>ХМ-009491</t>
  </si>
  <si>
    <t>Тернова Л.М. ПП, маг. "Продукти"</t>
  </si>
  <si>
    <t>Тернова Людмила Мечеславівна</t>
  </si>
  <si>
    <t>Основной договор 1597.1 от 10.01.2013</t>
  </si>
  <si>
    <t>ХМ-009490</t>
  </si>
  <si>
    <t>Дутко М.П. ПП, маг. "Провіант"</t>
  </si>
  <si>
    <t>ХМ-009492</t>
  </si>
  <si>
    <t>Варибок В.В. ПП, маг. "Продукти"</t>
  </si>
  <si>
    <t>р-н Хмельницкий Район, с.Полевые Гриневцы, д.27/1</t>
  </si>
  <si>
    <t>Варибок Володимир Васильович</t>
  </si>
  <si>
    <t>Основной договор 4700 от 10.01.2013</t>
  </si>
  <si>
    <t>ХМ-009493</t>
  </si>
  <si>
    <t>Єгорова Ю.В. ПП, к-к №22</t>
  </si>
  <si>
    <t>г.Хмельницкий, ул.Соборная, д.11 (р-к кооператор)</t>
  </si>
  <si>
    <t>Єгорова Юлія Василівна</t>
  </si>
  <si>
    <t>Основной договор 4702 от 10.01.2013</t>
  </si>
  <si>
    <t>ХМ-009743</t>
  </si>
  <si>
    <t>Петришина Л.І. ПП, маг. "Продукти"</t>
  </si>
  <si>
    <t>г.Каменец-Подольский, ул.Северная, д.48</t>
  </si>
  <si>
    <t>Петришина Лідія Іванівна</t>
  </si>
  <si>
    <t>Основной договор 1819.1 от 23.07.2013</t>
  </si>
  <si>
    <t>ХМ-009494</t>
  </si>
  <si>
    <t>р-н Волочисский Район, г.Волочиск, ул.Довженко Александра, д.2а</t>
  </si>
  <si>
    <t>ХМ-009495</t>
  </si>
  <si>
    <t>Цимбалюк Р.М. ПП, маг. "Тандем"</t>
  </si>
  <si>
    <t>ХМ-009757</t>
  </si>
  <si>
    <t>Можейко С.М. ПП маг. "Продукти"</t>
  </si>
  <si>
    <t>р-н Шепетовский Район, с.Бронники (0)</t>
  </si>
  <si>
    <t>ХМ-009904</t>
  </si>
  <si>
    <t>Данілова Л.М. ПП, маг. "Продукти"</t>
  </si>
  <si>
    <t>ХМ-009758</t>
  </si>
  <si>
    <t>Данілова Людмила Миколаївна</t>
  </si>
  <si>
    <t>Основной договор 4311 от 27.02.2012</t>
  </si>
  <si>
    <t>ХМ-009672</t>
  </si>
  <si>
    <t>р-н Волочисский Район, с.Лонки, ул.Центральная, д.0</t>
  </si>
  <si>
    <t>Канчалаба Ірина Станіславівна</t>
  </si>
  <si>
    <t>Основной договор 4832 от 05.06.2013</t>
  </si>
  <si>
    <t>ХМ-009674</t>
  </si>
  <si>
    <t>Лещинська Г.І. ПП, маг. "Продукти"</t>
  </si>
  <si>
    <t>р-н Каменец-Подольский Район, с.Нагоряны (0)</t>
  </si>
  <si>
    <t>Лещинська Ганна Іванівна</t>
  </si>
  <si>
    <t>Основной договор 1404.1 від 01.10.2010 р.</t>
  </si>
  <si>
    <t>ХМ-009675</t>
  </si>
  <si>
    <t>Свистун В.В. ПП, к-к №45</t>
  </si>
  <si>
    <t>г.Хмельницкий, ул.Соборная, д.11 (продуктовый ринок)</t>
  </si>
  <si>
    <t>ХМ-009673</t>
  </si>
  <si>
    <t>Щіпановська Н.І. ПП, маг. "Орхідея"</t>
  </si>
  <si>
    <t>р-н Дунаевецкий Район, с.Пидлисный Мукарив, д.49 (Центр)</t>
  </si>
  <si>
    <t>ХМ-009676</t>
  </si>
  <si>
    <t>Волиньтабак ТОВ, маг. "Кутовий"</t>
  </si>
  <si>
    <t>ХМ-010505</t>
  </si>
  <si>
    <t>(НКЗ) ППО Летичівського відділення Хмельницької міжрайонної податкової інспекції</t>
  </si>
  <si>
    <t>р-н Летичевский Район, пгт.Летичев, ул.50-летия Октября, д.16</t>
  </si>
  <si>
    <t>ППО Летичівського віллілення Хмельницької ОДПІ</t>
  </si>
  <si>
    <t>Основной договор 5261 от 10.12.2014</t>
  </si>
  <si>
    <t>ХМ-009470</t>
  </si>
  <si>
    <t>ППО Летичівського відділення Хмельницької міжрайонної податкової інспекції</t>
  </si>
  <si>
    <t>Основной договор 5253 от 09.12.2014</t>
  </si>
  <si>
    <t>ХМ-009471</t>
  </si>
  <si>
    <t>Готько А.А. ПП, маг. "Лаванда"</t>
  </si>
  <si>
    <t>ХМ-010032</t>
  </si>
  <si>
    <t>(КООП) Параївське СТ, маг. з кафетерієм</t>
  </si>
  <si>
    <t>Параївське СТ, маг. з кафетерієм</t>
  </si>
  <si>
    <t>ХМ-010031</t>
  </si>
  <si>
    <t>Подворна О.С. ПП, маг. "Продукти"</t>
  </si>
  <si>
    <t>р-н Хмельницкий Район, с.Пашковцы, ул.Пушкина, д.33</t>
  </si>
  <si>
    <t>Подворна Ольга Степанівна</t>
  </si>
  <si>
    <t>Основной договор 5021 от 10.01.2014</t>
  </si>
  <si>
    <t>ХМ-010030</t>
  </si>
  <si>
    <t>Єлаш В.М. ПП, маг. "Новодвір"</t>
  </si>
  <si>
    <t>р-н Городокский Район, г.Городок, ул.Грушевского, д.67</t>
  </si>
  <si>
    <t>ХМ-009725</t>
  </si>
  <si>
    <t>Шимкова В.В. ПП, маг. "Продукти"</t>
  </si>
  <si>
    <t>р-н Волочисский Район, с.Гоноровка, ул.Ленина, д.18 а (перед ставом)</t>
  </si>
  <si>
    <t>ХМ-009726</t>
  </si>
  <si>
    <t>Ситніков С.В. ПП, маг. "Продукти"</t>
  </si>
  <si>
    <t>р-н Новоушицкий Район, пгт.Новая Ушица, ул.Кольчака, д.21</t>
  </si>
  <si>
    <t>Ситніков Сергій Вікторович</t>
  </si>
  <si>
    <t>Основной договор 1812.1 от 08.07.2013</t>
  </si>
  <si>
    <t>ХМ-009727</t>
  </si>
  <si>
    <t>Ткачук О.Б. ПП, маг. "Оксана"</t>
  </si>
  <si>
    <t>р-н Ярмолинецкий Район, с.Савинцы, ул.Ленина, д.22</t>
  </si>
  <si>
    <t>Ткачук Оксана Богданівна</t>
  </si>
  <si>
    <t>Основной договор 1813.1 от 10.07.2013</t>
  </si>
  <si>
    <t>ХМ-009728</t>
  </si>
  <si>
    <t>Терлецька Л.С. ПП, маг. "Аліна"</t>
  </si>
  <si>
    <t>р-н Дунаевецкий Район, с.Балин, ул.Кошевого Олега, д.18 (станція Балин)</t>
  </si>
  <si>
    <t>ХМ-009295</t>
  </si>
  <si>
    <t>Бондарчук Олександр Володимирович</t>
  </si>
  <si>
    <t>г.Хмельницкий, ул.Прибужская, д.44 (забирає самостійно зі складу)</t>
  </si>
  <si>
    <t>ХМ-009296</t>
  </si>
  <si>
    <t>Сорокін Ю.Г. ПП, к-к №20а</t>
  </si>
  <si>
    <t>Сорокін Юрій Григорович</t>
  </si>
  <si>
    <t>Основной договор 4635 от 31.10.2012</t>
  </si>
  <si>
    <t>ХМ-009297</t>
  </si>
  <si>
    <t>Іванов І.Ю. ПП, маг. "Світанок"</t>
  </si>
  <si>
    <t>г.Шепетовка, ул.Громовой Ульяны, д.8а</t>
  </si>
  <si>
    <t>Іванов Ігор Юрійович</t>
  </si>
  <si>
    <t>Основной договор 4636 от 31.10.2012</t>
  </si>
  <si>
    <t>ХМ-009298</t>
  </si>
  <si>
    <t>Сікора О.Ф. ПП, маг.-склад</t>
  </si>
  <si>
    <t>р-н Волочисский Район, г.Волочиск, ул.Богуслаева, д.2</t>
  </si>
  <si>
    <t>Сікора Олександр Францович</t>
  </si>
  <si>
    <t>Основной договор 4924 от 07.10.2013</t>
  </si>
  <si>
    <t>ХМ-009423</t>
  </si>
  <si>
    <t>(НКЗ) ППО ТОВ "Білогір'ямолокопродукт"</t>
  </si>
  <si>
    <t>ППО ТОВ "Білогір'ямолокопродукт"</t>
  </si>
  <si>
    <t>ХМ-009424</t>
  </si>
  <si>
    <t>Стецюк Т.І. ПП, кафе-бар "Ольга"</t>
  </si>
  <si>
    <t>ХМ-009500</t>
  </si>
  <si>
    <t>Похило М.І. ПП, маг. "Продукти плюс"</t>
  </si>
  <si>
    <t>г.Староконстантинов, ул.Попова, д.6</t>
  </si>
  <si>
    <t>ХМ-009689</t>
  </si>
  <si>
    <t>Ковалюк Н.В. ПП, маг. "Продукти"</t>
  </si>
  <si>
    <t>р-н Городокский Район, с.Жищинцы (магазин у клубі)</t>
  </si>
  <si>
    <t>ХМ-010355</t>
  </si>
  <si>
    <t>г.Хмельницкий, пер.Завадского, д.22</t>
  </si>
  <si>
    <t>ХМ-010356</t>
  </si>
  <si>
    <t>Рибак О.А. ПП, маг. "Алкомаркет"</t>
  </si>
  <si>
    <t>р-н Красиловский Район, г.Красилов, ул.Циолковского, д.1</t>
  </si>
  <si>
    <t>ХМ-010357</t>
  </si>
  <si>
    <t>Сварник О.В. ПП, маг. "Мрія - 2"</t>
  </si>
  <si>
    <t>ХМ-010358</t>
  </si>
  <si>
    <t>р-н Белогорский Район, с.Вариводки, ул.Центральная, д.2</t>
  </si>
  <si>
    <t>ХМ-010360</t>
  </si>
  <si>
    <t>Стасюк Р.І. ПП, маг. "Візит"</t>
  </si>
  <si>
    <t>р-н Старосинявский Район, с.Цимбаловка, д.0 (біля Адампільського ТРП)</t>
  </si>
  <si>
    <t>ХМ-010042</t>
  </si>
  <si>
    <t>Коваль Л.В. ПП, маг. "Даринка"</t>
  </si>
  <si>
    <t>р-н Городокский Район, с.Пильный Алексинец, ул.Центральная, д.2д</t>
  </si>
  <si>
    <t>Коваль Лариса Володимирівна</t>
  </si>
  <si>
    <t>Основной договор 5035 от 27.01.2014</t>
  </si>
  <si>
    <t>ХМ-010036</t>
  </si>
  <si>
    <t>г.Хмельницкий, ул.Строителей, д.23/2</t>
  </si>
  <si>
    <t>ХМ-010033</t>
  </si>
  <si>
    <t>Пилярський С.В. ПП, маг. "Продукти"</t>
  </si>
  <si>
    <t>ХМ-010043</t>
  </si>
  <si>
    <t>Троян О.В. ПП, маг. "Іванна"</t>
  </si>
  <si>
    <t>р-н Чемеровецкий Район, с.Черче, ул.Лищука, д.68</t>
  </si>
  <si>
    <t>Троян Ольга Володимирівна</t>
  </si>
  <si>
    <t>Основной договор 1861.1 от 28.01.2014</t>
  </si>
  <si>
    <t>ХМ-010037</t>
  </si>
  <si>
    <t>ВОГ РІТЕЙЛ  ТОВ, АЗС №24-18</t>
  </si>
  <si>
    <t>р-н Летичевский Район, с.Рудня (на трасі перед смт. Летичів)</t>
  </si>
  <si>
    <t>ВОГ РІТЕЙЛ  ТОВ, АЗС №18</t>
  </si>
  <si>
    <t>ХМ-010038</t>
  </si>
  <si>
    <t>Попова О.Д. ПП, маг. "Гурман"</t>
  </si>
  <si>
    <t>Попова Ольга Дмитрівна</t>
  </si>
  <si>
    <t>Основной договор 5028 от 22.01.2014</t>
  </si>
  <si>
    <t>ХМ-010040</t>
  </si>
  <si>
    <t>Понятовський М.М. ПП, маг. "У дяді Міші"</t>
  </si>
  <si>
    <t>р-н Полонский Район, г.Полонное, пер.Кирова, д.239</t>
  </si>
  <si>
    <t>Понятовський Михайло Михайлович</t>
  </si>
  <si>
    <t>Основной договор 5031 от 23.01.2014</t>
  </si>
  <si>
    <t>ХМ-010052</t>
  </si>
  <si>
    <t>Карпова С.В. ПП, маг. "Етюд"</t>
  </si>
  <si>
    <t>г.Каменец-Подольский, ул.Князей Кориатовичей, д.25/7а</t>
  </si>
  <si>
    <t>Карпова Світлана Володимирвіна</t>
  </si>
  <si>
    <t>Основной договор 1864.1 от 30.01.2014</t>
  </si>
  <si>
    <t>ХМ-010053</t>
  </si>
  <si>
    <t>Блажієвська Л.А. ПП, маг. "Мінімаркет"</t>
  </si>
  <si>
    <t>р-н Красиловский Район, г.Красилов, пер.Грушевского, д.113</t>
  </si>
  <si>
    <t>Блажієвська Лілія Адамівна</t>
  </si>
  <si>
    <t>Основной договор 5054 от 03.03.2014</t>
  </si>
  <si>
    <t>ХМ-010044</t>
  </si>
  <si>
    <t>Алфйоров С.Г. ПП, маг. "Пиріжкова хата"</t>
  </si>
  <si>
    <t>р-н Хмельницкий Район, с.Червоная Зирка, ул.Олимпийского Огня, д.36а</t>
  </si>
  <si>
    <t>Алфйоров Сергій Георгійович</t>
  </si>
  <si>
    <t>Основной договор 5035 от 29.01.2014</t>
  </si>
  <si>
    <t>ХМ-010046</t>
  </si>
  <si>
    <t>Іванчук В.А. ПП, маг. "Діброва"</t>
  </si>
  <si>
    <t>г.Шепетовка, ул.Маркса Карла, д.130</t>
  </si>
  <si>
    <t>Іванчук Валерій Анатолійович</t>
  </si>
  <si>
    <t>Основной договор 5037 от 28.01.2014</t>
  </si>
  <si>
    <t>ХМ-010048</t>
  </si>
  <si>
    <t>Слонська Н.П. ПП, маг.-бар "Богдан"</t>
  </si>
  <si>
    <t>р-н Красиловский Район, с.Чернелевка (біля сільської ради)</t>
  </si>
  <si>
    <t>Слонська Ніна Петрівна</t>
  </si>
  <si>
    <t>Основной договор 5044 от 05.02.2014</t>
  </si>
  <si>
    <t>ХМ-010049</t>
  </si>
  <si>
    <t>Кошеленко О.А. ПП, к-к №274</t>
  </si>
  <si>
    <t>Кошеленко Ольга Антонівна</t>
  </si>
  <si>
    <t>Основной договор 1862.1 от 30.01.2014</t>
  </si>
  <si>
    <t>ХМ-010050</t>
  </si>
  <si>
    <t>(НКЗ) ТРІАДА-М ТОВ</t>
  </si>
  <si>
    <t>г.Хмельницкий, ул.Грушевского, д.39</t>
  </si>
  <si>
    <t>ТРІАДА-М ТОВ</t>
  </si>
  <si>
    <t>ХМ-010051</t>
  </si>
  <si>
    <t>Андрєєв І.В. ПП, к-к</t>
  </si>
  <si>
    <t>г.Каменец-Подольский, ул.Князей Кориатовичей, д.12</t>
  </si>
  <si>
    <t>ХМ-010041</t>
  </si>
  <si>
    <t>Горбатюк О.М. ПП, маг. "Продукти"</t>
  </si>
  <si>
    <t>р-н Летичевский Район, пгт.Летичев, ул.50-летия Октября, д.36 (Поліклініка)</t>
  </si>
  <si>
    <t>ХМ-010264</t>
  </si>
  <si>
    <t>Гричанюк В.В. ПП, маг. "Хмельницька ізюминка"</t>
  </si>
  <si>
    <t>р-н Волочисский Район, г.Волочиск, ул.Пушкина, д.9</t>
  </si>
  <si>
    <t>ХМ-010265</t>
  </si>
  <si>
    <t>р-н Волочисский Район, пгт.Юхимовцы, д.0 (0)</t>
  </si>
  <si>
    <t>ХМ-010270</t>
  </si>
  <si>
    <t>Ковальський В.М. ПП, маг. "Хуторок"</t>
  </si>
  <si>
    <t>р-н Деражнянский Район, с.Слободка, д.0 (біля с. Кальня)</t>
  </si>
  <si>
    <t>ХМ-009733</t>
  </si>
  <si>
    <t>Гережун Г.Л. ПП, лоток</t>
  </si>
  <si>
    <t>ХМ-010251</t>
  </si>
  <si>
    <t>Безкоровайний О.О. ПП, маг. "Капітошка"</t>
  </si>
  <si>
    <t>ХМ-009735</t>
  </si>
  <si>
    <t>Яцюк Ірина Юріївна</t>
  </si>
  <si>
    <t>Основной договор 4856 от 15.07.2013</t>
  </si>
  <si>
    <t>Яцюк І.Ю. ПП, маг. "Капітошка"</t>
  </si>
  <si>
    <t>ХМ-009734</t>
  </si>
  <si>
    <t>Борщун С.В. ПП, маг. "Лісова пісня"</t>
  </si>
  <si>
    <t>р-н Каменец-Подольский Район, с.Приворотье, д.1 (озерная)</t>
  </si>
  <si>
    <t>ХМ-009610</t>
  </si>
  <si>
    <t>Трусь В.І. ПП, маг. "Славутич"</t>
  </si>
  <si>
    <t>Трусь Віра Іванівна</t>
  </si>
  <si>
    <t>Основной договор 4798 от 24.04.2013</t>
  </si>
  <si>
    <t>ХМ-009611</t>
  </si>
  <si>
    <t>ХМ-009612</t>
  </si>
  <si>
    <t>Правдива Л.О. ПП, маг. "Берізка"</t>
  </si>
  <si>
    <t>р-н Славутский Район, с.Аннополь, ул.Ленина, д.24 а</t>
  </si>
  <si>
    <t>ХМ-009613</t>
  </si>
  <si>
    <t>Антонюк О.С. ПП, маг. "Продукти"</t>
  </si>
  <si>
    <t>р-н Изяславский Район, с.Путринцы, д.1 (ул. А. Сошенской)</t>
  </si>
  <si>
    <t>ХМ-009614</t>
  </si>
  <si>
    <t>Галащук Г.М. ПП, маг. "Продукти"</t>
  </si>
  <si>
    <t>Галащук Галина Миколаївна</t>
  </si>
  <si>
    <t>Основной договор 4801 от 23.04.2013</t>
  </si>
  <si>
    <t>ХМ-009973</t>
  </si>
  <si>
    <t>Мазурик О.Б. ПП, маг. "М'ясо"</t>
  </si>
  <si>
    <t>р-н Волочисский Район, г.Волочиск, ул.Первомайская, д.7</t>
  </si>
  <si>
    <t>ХМ-009979</t>
  </si>
  <si>
    <t>Гуменюк В.М. ПП, маг. "ВВ-8"</t>
  </si>
  <si>
    <t>г.Хмельницкий, ул.Шевченко, д.60</t>
  </si>
  <si>
    <t>Гуменюк Володимир Миколайович</t>
  </si>
  <si>
    <t>Основной договор 4996 от 13.12.2013</t>
  </si>
  <si>
    <t>ХМ-009995</t>
  </si>
  <si>
    <t>Піонтковський О.В. ПП, маг. "Продукти"</t>
  </si>
  <si>
    <t>г.Хмельницкий, ул.Хотовицкого, д.11/1</t>
  </si>
  <si>
    <t>ХМ-009945</t>
  </si>
  <si>
    <t>Дем'янюк З.В. ПП, маг. "Батьківська хата"</t>
  </si>
  <si>
    <t>р-н Славутский Район, с.Улашановка (0)</t>
  </si>
  <si>
    <t>Дем'янюк Зінаїда Василівна</t>
  </si>
  <si>
    <t>Основной договор 4985 от 06.12.2013</t>
  </si>
  <si>
    <t>ХМ-009949</t>
  </si>
  <si>
    <t>Зозуля Л.І. ПП, лоток №6</t>
  </si>
  <si>
    <t>г.Хмельницкий (торговий ряд "Привоз")</t>
  </si>
  <si>
    <t>Зозуля Любов Іванівна</t>
  </si>
  <si>
    <t>Основной договор 4986 от 05.12.2013</t>
  </si>
  <si>
    <t>ХМ-009955</t>
  </si>
  <si>
    <t>Глуговська Т.І. ПП, маг. "АТВ-маркет"</t>
  </si>
  <si>
    <t>р-н Виньковецкий Район, пгт.Виньковцы, ул.Первомайская, д.1/1</t>
  </si>
  <si>
    <t>Глуговська Тетяна Іванівна</t>
  </si>
  <si>
    <t>Основной договор 5011 от 01.12.2013</t>
  </si>
  <si>
    <t>ХМ-010003</t>
  </si>
  <si>
    <t>Бондаренко О.А. ПП, маг. "Продукти"</t>
  </si>
  <si>
    <t>г.Хмельницкий, ул.Подольская, д.25 (напроти Офіс-центра)</t>
  </si>
  <si>
    <t>Бондаренко Оксана Анатоліївна</t>
  </si>
  <si>
    <t>Основной договор 5005 от 18.12.2013</t>
  </si>
  <si>
    <t>ХМ-010012</t>
  </si>
  <si>
    <t>Діль Ю.Я. ПП, к-к "Хліб"</t>
  </si>
  <si>
    <t>г.Хмельницкий, ул.Соборная, д.11 (овочевий р-к)</t>
  </si>
  <si>
    <t>Діль Юрій Якович</t>
  </si>
  <si>
    <t>Основной договор 5010 от 16.12.2013</t>
  </si>
  <si>
    <t>ХМ-010014</t>
  </si>
  <si>
    <t>(НКЗ) Рречовий ринок "ВВК Поділля-2" ТОВ</t>
  </si>
  <si>
    <t>г.Хмельницкий, ул.Геологов, д.18/2</t>
  </si>
  <si>
    <t>ТОВ-речовий ринок "ВВК Поділля-2"</t>
  </si>
  <si>
    <t>Рречовий ринок "ВВК Поділля-2" ТОВ</t>
  </si>
  <si>
    <t>ХМ-010015</t>
  </si>
  <si>
    <t>(НКЗ) Хмельницькархпроект ТОВ</t>
  </si>
  <si>
    <t>г.Хмельницкий, ул.Красноармейская, д.5</t>
  </si>
  <si>
    <t>ТОВ "Хмельницькархпроект"</t>
  </si>
  <si>
    <t>Хмельницькархпроект ТОВ</t>
  </si>
  <si>
    <t>ХМ-010016</t>
  </si>
  <si>
    <t>(НКЗ) Козацька долина 2006 ТОВ</t>
  </si>
  <si>
    <t>р-н Дунаевецкий Район, с.Вихровка, ул.Ленина, д.12а</t>
  </si>
  <si>
    <t>ТОВ "Козацька долина 2006"</t>
  </si>
  <si>
    <t>Козацька долина 2006 ТОВ</t>
  </si>
  <si>
    <t>ХМ-010018</t>
  </si>
  <si>
    <t>(НКЗ) Реноме ТОВ</t>
  </si>
  <si>
    <t>ТОВ "РЕНОМЕ"</t>
  </si>
  <si>
    <t>Основной договор 5231 от 28.11.2014</t>
  </si>
  <si>
    <t>Реноме ТОВ</t>
  </si>
  <si>
    <t>ХМ-010019</t>
  </si>
  <si>
    <t>(НКЗ) ФОРТУНА ЛТД ТОВ</t>
  </si>
  <si>
    <t>ТОВ "ФОРТУНА" ЛТД</t>
  </si>
  <si>
    <t>ФОРТУНА ЛТД ТОВ</t>
  </si>
  <si>
    <t>ХМ-010020</t>
  </si>
  <si>
    <t>Дацій Н.М. ПП, маг. "Продукти"</t>
  </si>
  <si>
    <t>р-н Ярмолинецкий Район, с.Соколовка, ул.Шевченко, д.117</t>
  </si>
  <si>
    <t>Дацій Наталія Миколаївна</t>
  </si>
  <si>
    <t>Основной договор 3661 от 25.12.2013</t>
  </si>
  <si>
    <t>ХМ-010024</t>
  </si>
  <si>
    <t>Філіпова Т.П. ПП, маг. "Шарм 2"</t>
  </si>
  <si>
    <t>ХМ-010026</t>
  </si>
  <si>
    <t>Воскобойнік О.Л. ПП, маг. "Продукти"</t>
  </si>
  <si>
    <t>р-н Ярмолинецкий Район, с.Корначовка (0)</t>
  </si>
  <si>
    <t>ХМ-010029</t>
  </si>
  <si>
    <t>Загаєвська Л.В. ПП, маг. "Продукти"</t>
  </si>
  <si>
    <t>р-н Красиловский Район, с.Решневка, ул.Ленина (Фельдшерський пункт)</t>
  </si>
  <si>
    <t>ХМ-010028</t>
  </si>
  <si>
    <t>Савченко Т.В. ПП, маг. "РОЛС"</t>
  </si>
  <si>
    <t>р-н Красиловский Район, г.Красилов, ул.Грушевского (біля ставу)</t>
  </si>
  <si>
    <t>Савченко Тетяна Василівна</t>
  </si>
  <si>
    <t>Основной договор 5266 от 21.05.2015</t>
  </si>
  <si>
    <t>ХМ-010027</t>
  </si>
  <si>
    <t>(КООП) Куца О.С. ПП, маг. "Маркет"</t>
  </si>
  <si>
    <t>р-н Изяславский Район, г.Изяслав, ул.Грушевского, д.6</t>
  </si>
  <si>
    <t>Куца О.С. ПП, маг. "Маркет"</t>
  </si>
  <si>
    <t>ХМ-009959</t>
  </si>
  <si>
    <t>Карелін Ю.В. ПП, буфет "Гарант 1"</t>
  </si>
  <si>
    <t>ХМ-009928</t>
  </si>
  <si>
    <t>Кашперук В.В. ПП, маг. "Продукти"</t>
  </si>
  <si>
    <t>р-н Виньковецкий Район, с.Зиньков, ул.Ленина, д.18</t>
  </si>
  <si>
    <t>Кашперук Валерій Володимирович</t>
  </si>
  <si>
    <t>Основной договор 4979 от 29.11.2013</t>
  </si>
  <si>
    <t>ХМ-010216</t>
  </si>
  <si>
    <t>Дмітрієва О.С. ПП, маг. "Містечко"</t>
  </si>
  <si>
    <t>р-н Деражнянский Район, г.Деражня, ул.Проскуровская, д.72/1 (на зупинці)</t>
  </si>
  <si>
    <t>Дмітрієва Оксана Сергіївна</t>
  </si>
  <si>
    <t>Основной договор 6020 от 02.06.2014</t>
  </si>
  <si>
    <t>ХМ-010017</t>
  </si>
  <si>
    <t>Дмітрієв О.П. ПП, маг. "Продукти"</t>
  </si>
  <si>
    <t>ХМ-010021</t>
  </si>
  <si>
    <t>Бондар І.С. ПП, маг. "Продукти"</t>
  </si>
  <si>
    <t>г.Хмельницкий, ул.Западная Окружная (0)</t>
  </si>
  <si>
    <t>Бондар Ірина Станіславівна</t>
  </si>
  <si>
    <t>Основной договор 5229 от 27.11.2014</t>
  </si>
  <si>
    <t>ХМ-010022</t>
  </si>
  <si>
    <t>Паньковський С.В. ПП, маг. "Лавка"</t>
  </si>
  <si>
    <t>р-н Изяславский Район, г.Изяслав, ул.Шевченко, д.25/18</t>
  </si>
  <si>
    <t>Паньковський Станіслав Валентинович</t>
  </si>
  <si>
    <t>Основной договор 5013 от 09.12.2013</t>
  </si>
  <si>
    <t>ХМ-009636</t>
  </si>
  <si>
    <t>Павлюк О.М. ПП, к-к білий</t>
  </si>
  <si>
    <t>г.Староконстантинов, ул.Острожского, д.2 (біля автовокзалу)</t>
  </si>
  <si>
    <t>ХМ-009635</t>
  </si>
  <si>
    <t>Кащук В.М. ПП, маг. "Продукти"</t>
  </si>
  <si>
    <t>Кащук Віталій Михайлович</t>
  </si>
  <si>
    <t>Основной договор 1788.1 от 15.05.2013</t>
  </si>
  <si>
    <t>ХМ-009637</t>
  </si>
  <si>
    <t>Завтрак М.В. ПП, маг. "Зоряний"</t>
  </si>
  <si>
    <t>г.Хмельницкий, пер.Гагарина, д.26</t>
  </si>
  <si>
    <t>ХМ-009638</t>
  </si>
  <si>
    <t>(Сез ТРТ) Поворознюк Є.Є ПП, база</t>
  </si>
  <si>
    <t>г.Хмельницкий, ул.Институтская, д.7 (Навчально-виробничий комплекс №2)</t>
  </si>
  <si>
    <t>Поворознюк Є.Є ПП, база</t>
  </si>
  <si>
    <t>ХМ-009811</t>
  </si>
  <si>
    <t>Поворознюк Є.Є. ПП, маг. "Меридіан"</t>
  </si>
  <si>
    <t>ХМ-009553</t>
  </si>
  <si>
    <t>Собко А.І. ПП, ресторан-готель "Собкофф"</t>
  </si>
  <si>
    <t>г.Хмельницкий, ул.Прибужская, д.15/1</t>
  </si>
  <si>
    <t>Собко Анатолій Іванович</t>
  </si>
  <si>
    <t>Основной договор 4744 от 13.03.2013</t>
  </si>
  <si>
    <t>ХМ-010117</t>
  </si>
  <si>
    <t>ПП "ТИМАГ" | Наш край ( Старокостянтинів)</t>
  </si>
  <si>
    <t>г.Староконстантинов, пер.Мира, д.28/2</t>
  </si>
  <si>
    <t>ПП "ТИМАГ"</t>
  </si>
  <si>
    <t>Основной договор 11/1ПТ от 16.02.2015</t>
  </si>
  <si>
    <t>Тимаг ПП, маг. "Наш край"</t>
  </si>
  <si>
    <t>ХМ-010116</t>
  </si>
  <si>
    <t>Мірчук А.О. ПП, маг. "Смак"</t>
  </si>
  <si>
    <t>ХМ-010119</t>
  </si>
  <si>
    <t>Процкова С.Ф. ПП, маг. "Колосок"</t>
  </si>
  <si>
    <t>р-н Чемеровецкий Район, пгт.Закупное, ул.Ленина, д.5</t>
  </si>
  <si>
    <t>Процкова Світлана Филимонівна</t>
  </si>
  <si>
    <t>Основной договор 1882.1 от 07.04.2014</t>
  </si>
  <si>
    <t>ХМ-010120</t>
  </si>
  <si>
    <t>Войтюк Г.І. ПП, к-к №74</t>
  </si>
  <si>
    <t>г.Хмельницкий, шоссе Львовское (біля стоянки "Ізіда")</t>
  </si>
  <si>
    <t>ХМ-010113</t>
  </si>
  <si>
    <t>Мозолюк Т.Г. ПП,к-к №64</t>
  </si>
  <si>
    <t>г.Каменец-Подольский, ул.Князей Кориатовичей (0)</t>
  </si>
  <si>
    <t>ХМ-010114</t>
  </si>
  <si>
    <t>Слободянюк Н.О. ПП, вагончик</t>
  </si>
  <si>
    <t>р-н Деражнянский Район, г.Деражня, ул.Первомайская, д.0 (0)</t>
  </si>
  <si>
    <t>ХМ-010121</t>
  </si>
  <si>
    <t>Данілова Т.Г. ПП, маг. "Продукти"</t>
  </si>
  <si>
    <t>р-н Виньковецкий Район, с.Гремячка (0)</t>
  </si>
  <si>
    <t>ХМ-010124</t>
  </si>
  <si>
    <t>Вишинський А. Р. ПП, маг. "Крістіан"</t>
  </si>
  <si>
    <t>р-н Волочисский Район, г.Волочиск, ул.Независимости, д.96 (0)</t>
  </si>
  <si>
    <t>Вишинський Анатолій Романович</t>
  </si>
  <si>
    <t>Основной договор 5092 от 28.04.2014</t>
  </si>
  <si>
    <t>ХМ-010123</t>
  </si>
  <si>
    <t>Вальчук В.І. ПП, маг. "Фараон 2"</t>
  </si>
  <si>
    <t>р-н Красиловский Район, г.Красилов, ул.Грушевского, д.91 (0)</t>
  </si>
  <si>
    <t>ХМ-010122</t>
  </si>
  <si>
    <t>Ференс Д.В. ПП, к-к "Кутовий"</t>
  </si>
  <si>
    <t>р-н Дунаевецкий Район, г.Дунаевцы, ул.Спортивная, д.4 (ринок)</t>
  </si>
  <si>
    <t>Ференс Дмитро Васильович</t>
  </si>
  <si>
    <t>Основной договор 1883.1 от 10.04.2014</t>
  </si>
  <si>
    <t>ХМ-009361</t>
  </si>
  <si>
    <t>Фірма "Бакалія" ПрАТ, маг. "Економ №24"</t>
  </si>
  <si>
    <t>р-н Дунаевецкий Район, пгт.Дунаевцы, ул.Шевченко, д.111а</t>
  </si>
  <si>
    <t>ХМ-009364</t>
  </si>
  <si>
    <t>Пушкаренко Г.Д. ПП, гуртовня</t>
  </si>
  <si>
    <t>ХМ-008923</t>
  </si>
  <si>
    <t>Горобець Л.М. ПП, к-к</t>
  </si>
  <si>
    <t>г.Хмельницкий, ул.Шевченко, д.60 (площадь ж/д вакзал)</t>
  </si>
  <si>
    <t>Горобець Лідія Максимівна</t>
  </si>
  <si>
    <t>Основной договор 4346 от 20.03.2012</t>
  </si>
  <si>
    <t>г.Староконстантинов, ул.Острожского, д. (ринок)</t>
  </si>
  <si>
    <t>г.Староконстантинов, ул.Острожского, д.2</t>
  </si>
  <si>
    <t>г.Староконстантинов, ул.Грушевского, д.1</t>
  </si>
  <si>
    <t>(КООП) Антонінський цукроробкооп СТ, маг. "ТПП Манівці"</t>
  </si>
  <si>
    <t>р-н Красиловский Район, с.Маневцы, ул.Мира, д.31</t>
  </si>
  <si>
    <t>Антонінський цукророб Кооп, маг. "ТПП Манівці"</t>
  </si>
  <si>
    <t>ХМ-008932</t>
  </si>
  <si>
    <t>Березова Н.В. ПП, маг. "Дар"</t>
  </si>
  <si>
    <t>р-н Полонский Район, г.Полонное, ул.Свободы, д.1а (ул. Соборная)</t>
  </si>
  <si>
    <t>Березова Наталія Володимирівна</t>
  </si>
  <si>
    <t>Основной договор 4361 от 21.03.2012</t>
  </si>
  <si>
    <t>Боднар О.А. ПП, маг. "Нептун"</t>
  </si>
  <si>
    <t>Боднар Ольга Афанасіївна</t>
  </si>
  <si>
    <t>Основной договор 4350 от 20.03.2012</t>
  </si>
  <si>
    <t>г.Староконстантинов, ул.Орджоникидзе, д.20/2</t>
  </si>
  <si>
    <t>ХМ-008945</t>
  </si>
  <si>
    <t>Гулькевич Л.І. ПП, к-к №3</t>
  </si>
  <si>
    <t>Гулькевич Людмила Іваніна</t>
  </si>
  <si>
    <t>Основной договор 4382 от 28.03.2012</t>
  </si>
  <si>
    <t>ХМ-008924</t>
  </si>
  <si>
    <t>Довгалюк А.М. ПП, маг. "Смак"</t>
  </si>
  <si>
    <t>ХМ-008938</t>
  </si>
  <si>
    <t>Лісовська Р.А. ПП, маг. "Рожевий вагончик"</t>
  </si>
  <si>
    <t>р-н Полонский Район, пгт.Понинка, ул.Щорса, д.79</t>
  </si>
  <si>
    <t>Лісовська Руслана Анатоліївна</t>
  </si>
  <si>
    <t>Основной договор 4377 от 05.03.2012</t>
  </si>
  <si>
    <t>ХМ-008927</t>
  </si>
  <si>
    <t>Матущак В.П. ПП, маг. "Роза ветров"</t>
  </si>
  <si>
    <t>г.Хмельницкий, ул.Щербакова, д.8/1</t>
  </si>
  <si>
    <t>Матущак Валерій Павлович</t>
  </si>
  <si>
    <t>Основной договор 4363 от 10.11.2014</t>
  </si>
  <si>
    <t>г.Славута (біля "Челентано")</t>
  </si>
  <si>
    <t>Радчун Тетяна Вікторівна</t>
  </si>
  <si>
    <t>Основной договор 4331 от 13.03.2012</t>
  </si>
  <si>
    <t>ХМ-008879</t>
  </si>
  <si>
    <t>Троцюк В.О. ПП, маг. "Продукти"</t>
  </si>
  <si>
    <t>г.Нетишин, просп Курчатова, д.3а</t>
  </si>
  <si>
    <t>Туркота Федір Федорович</t>
  </si>
  <si>
    <t>Основной договор 4356 от 21.03.2012</t>
  </si>
  <si>
    <t>Українець ПП, маг. "Оболонь"</t>
  </si>
  <si>
    <t>р-н Новоушицкий Район, с.Старая Гута, ул.Садовая, д.31</t>
  </si>
  <si>
    <t>р-н Виньковецкий Район, пгт.Виньковцы, ул.Заславская, д.23</t>
  </si>
  <si>
    <t>Шершун Олена Францівна</t>
  </si>
  <si>
    <t>Основной договор 4353 от 21.03.2012</t>
  </si>
  <si>
    <t>р-н Славутский Район, с.Берездов, ул.Шевченко, д.128</t>
  </si>
  <si>
    <t>Бакієва Євгенія Леонідівна</t>
  </si>
  <si>
    <t>Основной договор 4337 от 15.03.2012</t>
  </si>
  <si>
    <t>р-н Теофипольский Район, с.Великий Лазучин (0)</t>
  </si>
  <si>
    <t>р-н Теофипольский Район, с.Малый Лазучин (0)</t>
  </si>
  <si>
    <t>ХМ-008918</t>
  </si>
  <si>
    <t>Лановий Е.В. ПП, маг. "Зупинка ринок Дубово"</t>
  </si>
  <si>
    <t>р-н Теофипольский Район, с.Святец (0)</t>
  </si>
  <si>
    <t>ХМ-008937</t>
  </si>
  <si>
    <t>р-н Красиловский Район, пгт.Антонины, ул.Фрунзе, д.1</t>
  </si>
  <si>
    <t>р-н Старосинявский Район, с.Алексеевка (радянська)</t>
  </si>
  <si>
    <t>ХМ-008934</t>
  </si>
  <si>
    <t>Парамей Т.В. ПП, маг. "Олімп"</t>
  </si>
  <si>
    <t>р-н Городокский Район, с.Кременная, ул.Октябрьская, д.8</t>
  </si>
  <si>
    <t>р-н Каменец-Подольский Район, с.Залесье Первое, ул.Грушевского, д.55</t>
  </si>
  <si>
    <t>ХМ-008936</t>
  </si>
  <si>
    <t>Рибачук С.В. ПП, маг. "Добриня"</t>
  </si>
  <si>
    <t>г.Староконстантинов, пер.Мира, д.1/31</t>
  </si>
  <si>
    <t>Рибачук Станіслава Володимирівна</t>
  </si>
  <si>
    <t>Основной договор 4373 от 23.03.2012</t>
  </si>
  <si>
    <t>г.Староконстантинов, ул.Мира, д.1/31</t>
  </si>
  <si>
    <t>Сальник Алла Василівна</t>
  </si>
  <si>
    <t>Основной договор 4358 от 22.03.2012</t>
  </si>
  <si>
    <t>р-н Красиловский Район, с.Волица Вторая, ул.Мира (біля церкви)</t>
  </si>
  <si>
    <t>Ставнійчук Віра Григорівна</t>
  </si>
  <si>
    <t>Основной договор 4362 от 22.03.2012</t>
  </si>
  <si>
    <t>ХМ-008944</t>
  </si>
  <si>
    <t>Ступак В.Є. ПП, к-к №33</t>
  </si>
  <si>
    <t>г.Хмельницкий, пер.Гвардейский (-)</t>
  </si>
  <si>
    <t>Ступак Володимир Євгенович</t>
  </si>
  <si>
    <t>Основной договор 4381 от 27.03.2012</t>
  </si>
  <si>
    <t>ХМ-009462</t>
  </si>
  <si>
    <t>Підгородецька Т.П. ПП, к-к№ 433</t>
  </si>
  <si>
    <t>г.Хмельницкий, ул.Камьянецкая, д.48 (біля маг. "Іріс")</t>
  </si>
  <si>
    <t>Підгородецька Тетяна Пилипівна</t>
  </si>
  <si>
    <t>Основной договор 4684 от 17.12.2012</t>
  </si>
  <si>
    <t>ХМ-009463</t>
  </si>
  <si>
    <t>(НКЗ) ППО ДПІ у Волочиському районі</t>
  </si>
  <si>
    <t>р-н Волочисский Район, г.Волочиск, д.3а (центр)</t>
  </si>
  <si>
    <t>ППО ДПІ у Волочиському районі</t>
  </si>
  <si>
    <t>ХМ-009464</t>
  </si>
  <si>
    <t>(НКЗ) Герром інвест-Ярмолинці ТОВ</t>
  </si>
  <si>
    <t>р-н Ярмолинецкий Район, с.Тарасовка (0)</t>
  </si>
  <si>
    <t>ТОВ "Герром інвест-Ярмолинці"</t>
  </si>
  <si>
    <t>Основной договор 5291 от 18.12.2014</t>
  </si>
  <si>
    <t>Герром інвест-Ярмолинці ТОВ</t>
  </si>
  <si>
    <t>ХМ-009465</t>
  </si>
  <si>
    <t>(НКЗ) Сівіда ПП, маг.-кафетерій "Болградські вина"</t>
  </si>
  <si>
    <t>ПП "Сівіда"</t>
  </si>
  <si>
    <t>Основной договор 4697 от 19.12.2012</t>
  </si>
  <si>
    <t>Сівіда ПП, маг.-кафетерій "Болградські вина"</t>
  </si>
  <si>
    <t>ХМ-009510</t>
  </si>
  <si>
    <t>Широка В.С. ПП, к-к №115</t>
  </si>
  <si>
    <t>г.Хмельницкий, ул.Соборная (Продукторій ринок (овочевий павільйон))</t>
  </si>
  <si>
    <t>ХМ-009511</t>
  </si>
  <si>
    <t>Мельник О.В. ПП, маг. "Кудряночка"</t>
  </si>
  <si>
    <t>Мельник Олена Володимирівна</t>
  </si>
  <si>
    <t>Основной договор 5023 от 14.01.2014</t>
  </si>
  <si>
    <t>ХМ-009512</t>
  </si>
  <si>
    <t>Миханчук Н.Ю. ПП, лоток</t>
  </si>
  <si>
    <t>Миханчук Наталія Юріївна</t>
  </si>
  <si>
    <t>Основной договор 4719 от 28.01.2013</t>
  </si>
  <si>
    <t>ХМ-009398</t>
  </si>
  <si>
    <t>(НКЗ) Хмельницька обласна орг. профспілки атестованих працівників внутрішніх справ України, маг.</t>
  </si>
  <si>
    <t>г.Староконстантинов, ул.Чкалова, д.13 (біля "Цукрового заводу")</t>
  </si>
  <si>
    <t>Хмельницька обласна організація профспілки атестованих працівників внутрішніх справ України, маг.</t>
  </si>
  <si>
    <t>ХМ-009399</t>
  </si>
  <si>
    <t>(НКЗ) Кам'янець-Подільська місцева профспілкова організація "Харчовик"</t>
  </si>
  <si>
    <t>Кам'янець-Подільська місцева профспілкова організація "Харчовик"</t>
  </si>
  <si>
    <t>Основной договор 1744.1 от 04.12.2012</t>
  </si>
  <si>
    <t>ХМ-009400</t>
  </si>
  <si>
    <t>(НКЗ) Кам'янець-Подільський державний музей-заповідник</t>
  </si>
  <si>
    <t>г.Каменец-Подольский, ул.Иоанно-Предтечинская, д.2</t>
  </si>
  <si>
    <t>Кам'янець-Подільський державний музей-заповідник</t>
  </si>
  <si>
    <t>Основной договор 1745.1 от 04.12.2012</t>
  </si>
  <si>
    <t>г.Каменец-Подольский, ул.Харченко Маршала, д.3</t>
  </si>
  <si>
    <t>ХМ-009626</t>
  </si>
  <si>
    <t>Анцут Н.А. ПП, маг. "Ярмарок"</t>
  </si>
  <si>
    <t>р-н Дунаевецкий Район, с.Ставыще, д.6 (центр)</t>
  </si>
  <si>
    <t>ХМ-009627</t>
  </si>
  <si>
    <t>Стоцька О.Ю. ПП, гастроном "Ринок"</t>
  </si>
  <si>
    <t>г.Шепетовка, просп Мира, д.28</t>
  </si>
  <si>
    <t>Стоцька Оксана Юріївна</t>
  </si>
  <si>
    <t>Основной договор 4809 от 08.05.2013</t>
  </si>
  <si>
    <t>ХМ-009790</t>
  </si>
  <si>
    <t>Кізенко Т.В. ПП, маг. "Пармезан"</t>
  </si>
  <si>
    <t>г.Хмельницкий, ул.Грушевского (0)</t>
  </si>
  <si>
    <t>Кізенко Тетяна Володимирівна</t>
  </si>
  <si>
    <t>Основной договор 4897 от 26.08.2013</t>
  </si>
  <si>
    <t>ХМ-009791</t>
  </si>
  <si>
    <t>Піщевська О.М. ПП, маг. "Оленка"</t>
  </si>
  <si>
    <t>р-н Шепетовский Район, с.Судилков, ул.Толстого, д.12</t>
  </si>
  <si>
    <t>Піщевська Оксана Миколаївна</t>
  </si>
  <si>
    <t>Основной договор 4898 от 27.08.2013</t>
  </si>
  <si>
    <t>ХМ-009792</t>
  </si>
  <si>
    <t>Слободян П.П. ПП, маг. "Караван"</t>
  </si>
  <si>
    <t>р-н Виньковецкий Район, пгт.Виньковцы, ул.Заславская, д.73/1</t>
  </si>
  <si>
    <t>ХМ-009795</t>
  </si>
  <si>
    <t>Григорчук Т.П. ПП, к-к №38</t>
  </si>
  <si>
    <t>Григорчук Тетяна Павлівна</t>
  </si>
  <si>
    <t>Основной договор 1828.1 от 27.08.2013</t>
  </si>
  <si>
    <t>ХМ-009797</t>
  </si>
  <si>
    <t>Паламар С.Л. ПП, маг. "Яблунька"</t>
  </si>
  <si>
    <t>р-н Славутский Район, с.Яблоновка, ул.Ватутина, д.21</t>
  </si>
  <si>
    <t>Паламар Сергій Леонідович</t>
  </si>
  <si>
    <t>Основной договор 4900 от 27.08.2013</t>
  </si>
  <si>
    <t>ХМ-009798</t>
  </si>
  <si>
    <t>Янчук С.В. ПП, маг. "Продукти"</t>
  </si>
  <si>
    <t>г.Славута, ул.Привокзальная, д.29</t>
  </si>
  <si>
    <t>Янчук Світлана Василівна</t>
  </si>
  <si>
    <t>Основной договор 5040 от 03.02.2014</t>
  </si>
  <si>
    <t>ХМ-009552</t>
  </si>
  <si>
    <t>Мельник Т.Р. ПП, маг. "Хуторок"</t>
  </si>
  <si>
    <t>р-н Красиловский Район, с.Кульчины (0)</t>
  </si>
  <si>
    <t>Мельник Тетяна Романівна</t>
  </si>
  <si>
    <t>Основной договор 4743 от 04.03.2013</t>
  </si>
  <si>
    <t>ХМ-009768</t>
  </si>
  <si>
    <t>Салій В.В. ПП, маг. "М'ясна лавка"</t>
  </si>
  <si>
    <t>г.Хмельницкий, просп Мира, д.71/1</t>
  </si>
  <si>
    <t>Салій Віра Владиславівна</t>
  </si>
  <si>
    <t>Основной договор 4879 от 14.08.2013</t>
  </si>
  <si>
    <t>ХМ-009769</t>
  </si>
  <si>
    <t>Рудий В.О. ПП, маг. "Щедрослав"</t>
  </si>
  <si>
    <t>г.Хмельницкий, ул.Проскуривского Подполья, д.207/1</t>
  </si>
  <si>
    <t>Рудий Віталій Олександрович</t>
  </si>
  <si>
    <t>Основной договор 4880 от 10.08.2013</t>
  </si>
  <si>
    <t>ХМ-009770</t>
  </si>
  <si>
    <t>Тютик С.О. ПП, к-к №3/4</t>
  </si>
  <si>
    <t>г.Хмельницкий, ул.Гвардейская (ринок "Ранковий")</t>
  </si>
  <si>
    <t>Тютик Сергій Олексійович</t>
  </si>
  <si>
    <t>Основной договор 4891 от 21.08.2013</t>
  </si>
  <si>
    <t>ХМ-009314</t>
  </si>
  <si>
    <t>(НКЗ) Чемеровецька районна організація профспілки працівників освіти</t>
  </si>
  <si>
    <t>Чемеровецька районна організація профспілки працівників освіти</t>
  </si>
  <si>
    <t>Основной договор 1730.1 от 06.11.2014</t>
  </si>
  <si>
    <t>ХМ-009390</t>
  </si>
  <si>
    <t>Ліннік О.А. ПП, павільйон "Вікторія"</t>
  </si>
  <si>
    <t>г.Шепетовка, пер.Котовского, д.23</t>
  </si>
  <si>
    <t>Ліннік Олена Анатоліївна</t>
  </si>
  <si>
    <t>Основной договор 4664 от 30.11.2012</t>
  </si>
  <si>
    <t>ХМ-009780</t>
  </si>
  <si>
    <t>ХМ-009299</t>
  </si>
  <si>
    <t>Городецький Я.В. ПП, лоток ЦУМ</t>
  </si>
  <si>
    <t>г.Хмельницкий, ул.Проскуровская, д.50 (ЦУМ)</t>
  </si>
  <si>
    <t>ХМ-009621</t>
  </si>
  <si>
    <t>Перч В.Ю. ПП, маг. "Говерла"</t>
  </si>
  <si>
    <t>г.Каменец-Подольский, просп Грушевского (ринок)</t>
  </si>
  <si>
    <t>ХМ-009622</t>
  </si>
  <si>
    <t>г.Хмельницкий, пер.Свободы, д.3 а</t>
  </si>
  <si>
    <t>ХМ-009624</t>
  </si>
  <si>
    <t>Коцюба Т.О. ПП, маг. "Продукти"</t>
  </si>
  <si>
    <t>г.Хмельницкий, пер.Свободы, д.22</t>
  </si>
  <si>
    <t>Коцюба Тетяна Олександрівна</t>
  </si>
  <si>
    <t>Основной договор 5098 от 07.05.2014</t>
  </si>
  <si>
    <t>ХМ-009661</t>
  </si>
  <si>
    <t>Присяжнюк Д.С. ПП, маг. "Продукти"</t>
  </si>
  <si>
    <t>г.Хмельницкий, ул.Горького, д.20</t>
  </si>
  <si>
    <t>Присяжнюк Дмитро Сергійович</t>
  </si>
  <si>
    <t>Основной договор 4138 от 01.08.2011</t>
  </si>
  <si>
    <t>ХМ-009663</t>
  </si>
  <si>
    <t>Литвин Т.В. ПП, маг. "Кристина"</t>
  </si>
  <si>
    <t>р-н Городокский Район, г.Городок, ул.Грушевского, д.36 а</t>
  </si>
  <si>
    <t>Литвин Тетяна Вікторівна</t>
  </si>
  <si>
    <t>Основной договор 4829 от 29.05.2013</t>
  </si>
  <si>
    <t>ХМ-009662</t>
  </si>
  <si>
    <t>Сідорук С.В. ПП, маг. "Міні-Маркет"</t>
  </si>
  <si>
    <t>р-н Волочисский Район, г.Волочиск, ул.Починка, д.5</t>
  </si>
  <si>
    <t>ХМ-010305</t>
  </si>
  <si>
    <t>Яцков А.В. ПП, маг. "Принцип №7"</t>
  </si>
  <si>
    <t>г.Хмельницкий, ул.Камьянецкая, д.98</t>
  </si>
  <si>
    <t>Яцков Андрій Володимирович</t>
  </si>
  <si>
    <t>Основной договор 5131 от 15.08.2014</t>
  </si>
  <si>
    <t>ХМ-010306</t>
  </si>
  <si>
    <t>Фурман О.А. ПП, маг. "Маркет"</t>
  </si>
  <si>
    <t>р-н Деражнянский Район, с.Шпычынци, ул.Шевченко, д.5</t>
  </si>
  <si>
    <t>Довбиш Ольга Олексіївна</t>
  </si>
  <si>
    <t>Основной договор 5398 от 18.06.2015</t>
  </si>
  <si>
    <t>Довбиш О.О. ПП, маг. "Маркет"</t>
  </si>
  <si>
    <t>ХМ-009759</t>
  </si>
  <si>
    <t>Поліщук В.В. ПП, к-к №9</t>
  </si>
  <si>
    <t>р-н Теофипольский Район, пгт.Теофиполь (ринок Базарна площа)</t>
  </si>
  <si>
    <t>Поліщук Валентин Володимирович</t>
  </si>
  <si>
    <t>Основной договор 4881 от 14.08.2013</t>
  </si>
  <si>
    <t>ХМ-009761</t>
  </si>
  <si>
    <t>Кордяк І.В. ПП, маг. "Буринецький"</t>
  </si>
  <si>
    <t>р-н Ярмолинецкий Район, пгт.Ярмолинцы, ул.Мичурина, д.54а</t>
  </si>
  <si>
    <t>ХМ-009760</t>
  </si>
  <si>
    <t>р-н Городокский Район, с.Липовка, ул.Центральная (0)</t>
  </si>
  <si>
    <t>ХМ-009762</t>
  </si>
  <si>
    <t>Рихлик Б.Й. ПП, маг. "Продукти"</t>
  </si>
  <si>
    <t>р-н Ярмолинецкий Район, с.Ясеновка, д.0</t>
  </si>
  <si>
    <t>Рихлик Броніслава Йосипівна</t>
  </si>
  <si>
    <t>Основной договор 4876 от 07.08.2013</t>
  </si>
  <si>
    <t>ХМ-009763</t>
  </si>
  <si>
    <t>Возна Т.М. ММ, маг. "Продуктовий"</t>
  </si>
  <si>
    <t>г.Хмельницкий, ул.Лесогриниветская, д.26</t>
  </si>
  <si>
    <t>Возна Тетяна Миколаївна</t>
  </si>
  <si>
    <t>Основной договор 4877 от 07.08.2013</t>
  </si>
  <si>
    <t>ХМ-010098</t>
  </si>
  <si>
    <t>Середюк О.М. ПП, маг. "Все для Вас"</t>
  </si>
  <si>
    <t>г.Хмельницкий, ул.Винницкая, д.1</t>
  </si>
  <si>
    <t>Середюк Олександр Миколайович</t>
  </si>
  <si>
    <t>Основной договор 5060 от 13.03.2014</t>
  </si>
  <si>
    <t>ХМ-010099</t>
  </si>
  <si>
    <t>Веселкова Г.П. ПП, маг. "Продукти"</t>
  </si>
  <si>
    <t>г.Шепетовка, ул.Воровского, д.12 А</t>
  </si>
  <si>
    <t>Веселков Олександр Федорович</t>
  </si>
  <si>
    <t>Основной договор 5134 от 22.07.2014</t>
  </si>
  <si>
    <t>Веселков О.Ф. ПП, маг. "Продукти"</t>
  </si>
  <si>
    <t>ХМ-010102</t>
  </si>
  <si>
    <t>Лігоцька І.М. ПП, маг. "Старт"</t>
  </si>
  <si>
    <t>р-н Дунаевецкий Район, г.Дунаевцы, д.2</t>
  </si>
  <si>
    <t>Лігоцька Ірина Миколаївна</t>
  </si>
  <si>
    <t>Основной договор 1655.1 от 05.03.2014</t>
  </si>
  <si>
    <t>ХМ-010103</t>
  </si>
  <si>
    <t>Короташ Н.В. ПП, маг.</t>
  </si>
  <si>
    <t>р-н Чемеровецкий Район, с.Бережанка, ул.Центральная, д.15 (виїзна торгівля)</t>
  </si>
  <si>
    <t>ХМ-010104</t>
  </si>
  <si>
    <t>Ковальчук К.І. ПП, маг. "Продукти"</t>
  </si>
  <si>
    <t>р-н Староконстантиновский Район, с.Поповцы, ул.Мира, д.1</t>
  </si>
  <si>
    <t>ХМ-010097</t>
  </si>
  <si>
    <t>Дмитренко А.І. ПП, маг. "Овочі та фрукти"</t>
  </si>
  <si>
    <t>р-н Городокский Район, г.Городок, ул.Грушевского, д.88 А</t>
  </si>
  <si>
    <t>Дмитренко Антоніна Іванівна</t>
  </si>
  <si>
    <t>Основной договор 5074 от 10.04.2014</t>
  </si>
  <si>
    <t>ХМ-010105</t>
  </si>
  <si>
    <t>г.Шепетовка, ул.Мира, д.33</t>
  </si>
  <si>
    <t>ХМ-010106</t>
  </si>
  <si>
    <t>Левкович П.А. ПП, маг. "Продукти"</t>
  </si>
  <si>
    <t>р-н Шепетовский Район, с.Городнявка, ул.Молодежная, д.2</t>
  </si>
  <si>
    <t>Левкович Петро Анатолійович</t>
  </si>
  <si>
    <t>Основной договор 5063 от 17.03.2014</t>
  </si>
  <si>
    <t>ХМ-010108</t>
  </si>
  <si>
    <t>Дзержинський В.В. ПП, маг. "Продукти"</t>
  </si>
  <si>
    <t>р-н Староконстантиновский Район, с.Веснянка, д. (0)</t>
  </si>
  <si>
    <t>Дзержинський Віктор Валерійович</t>
  </si>
  <si>
    <t>Основной договор 5068 от 24.03.2014</t>
  </si>
  <si>
    <t>ХМ-010111</t>
  </si>
  <si>
    <t>Цап'юк А.В. ПП, маг. "Світанок"</t>
  </si>
  <si>
    <t>г.Староконстантинов, ул.Покрышкина, д.5</t>
  </si>
  <si>
    <t>Цап'юк А.В. ПП, маг. "Свіианок"</t>
  </si>
  <si>
    <t>ХМ-010107</t>
  </si>
  <si>
    <t>Харитинюк Катерина Миколаївна, маг. "Катруся"</t>
  </si>
  <si>
    <t>Харитинюк Катерина Миколаївна</t>
  </si>
  <si>
    <t>Основной договор 5447 от 24.09.2015</t>
  </si>
  <si>
    <t>Харитинюк К.М. ПП, маг. "Катруся"</t>
  </si>
  <si>
    <t>ХМ-010109</t>
  </si>
  <si>
    <t>(НКЗ) ТОВ "ЛК-ТРАНС"</t>
  </si>
  <si>
    <t>г.Шепетовка, просп Мира (Біля маг. "Альфа")</t>
  </si>
  <si>
    <t>ТОВ "ЛК-ТРАНС"</t>
  </si>
  <si>
    <t>ХМ-010110</t>
  </si>
  <si>
    <t>Трач Т.В. ПП, маг. Продукти"</t>
  </si>
  <si>
    <t>р-н Ярмолинецкий Район, с.Глушковцы, ул.Советская, д.39</t>
  </si>
  <si>
    <t>ХМ-010112</t>
  </si>
  <si>
    <t>ФОРА ТОВ, маг. "Фора"</t>
  </si>
  <si>
    <t>г.Староконстантинов, ул.Мира, д.19/2</t>
  </si>
  <si>
    <t>ХМ-009836</t>
  </si>
  <si>
    <t>Марценюк М.М. ПП, маг.-кафе "Три тополі"</t>
  </si>
  <si>
    <t>р-н Виньковецкий Район, пгт.Виньковцы, ул.Заславская, д.77/1</t>
  </si>
  <si>
    <t>ХМ-009833</t>
  </si>
  <si>
    <t>Бровчук В.А. ПП, маг. "Продукти"</t>
  </si>
  <si>
    <t>р-н Изяславский Район, г.Изяслав, ул.Независимости, д.20</t>
  </si>
  <si>
    <t>Бровчук Віктор Андрійович</t>
  </si>
  <si>
    <t>Основной договор 5239 от 03.12.2014</t>
  </si>
  <si>
    <t>ХМ-009832</t>
  </si>
  <si>
    <t>Мукосій С.В. ПП, маг. "Пролісок"</t>
  </si>
  <si>
    <t>р-н Славутский Район, с.Крупец, ул.Островского Николая, д.1</t>
  </si>
  <si>
    <t>Мукосій Світлана Василівна</t>
  </si>
  <si>
    <t>Основной договор 5085 от 27.09.2013</t>
  </si>
  <si>
    <t>ХМ-009834</t>
  </si>
  <si>
    <t>Мамчур С.В. ПП. маг. "Щедрик"</t>
  </si>
  <si>
    <t>р-н Изяславский Район, г.Изяслав, пер.Шевченко, д.14</t>
  </si>
  <si>
    <t>Мамчур Світлана Володимирівна</t>
  </si>
  <si>
    <t>Основной договор 5226 от 27.11.2014</t>
  </si>
  <si>
    <t>ХМ-009835</t>
  </si>
  <si>
    <t>Супрун Ю.Д. ПП, маг. "Морепродукти"</t>
  </si>
  <si>
    <t>г.Шепетовка, ул.Лазо, д.25</t>
  </si>
  <si>
    <t>ХМ-009830</t>
  </si>
  <si>
    <t>Баранець А.І. ПП, маг. "Продуктовий"</t>
  </si>
  <si>
    <t>р-н Изяславский Район, г.Изяслав (ринкова площа)</t>
  </si>
  <si>
    <t>Баранець Антоніна Іванівна</t>
  </si>
  <si>
    <t>Основной договор 4913 от 23.09.2013</t>
  </si>
  <si>
    <t>ХМ-009831</t>
  </si>
  <si>
    <t>Опохлюк Л.М.</t>
  </si>
  <si>
    <t>г.Хмельницкий, ул.Сковороды, д.14/1</t>
  </si>
  <si>
    <t>ХМ-009828</t>
  </si>
  <si>
    <t>Іващук Н.А. ПП, маг. "Продукти"</t>
  </si>
  <si>
    <t>р-н Белогорский Район, с.Погорельцы (0)</t>
  </si>
  <si>
    <t>Іващук Неля Антонівна</t>
  </si>
  <si>
    <t>Основной договор 4918 от 02.10.2013</t>
  </si>
  <si>
    <t>ХМ-009781</t>
  </si>
  <si>
    <t>Шишкова О.В. ПП, маг. "Міні-маркет"</t>
  </si>
  <si>
    <t>р-н Полонский Район, г.Полонное, ул.Герасимчука, д.138в (біля АЗС)</t>
  </si>
  <si>
    <t>Шишкова Олена Валеріївна</t>
  </si>
  <si>
    <t>Основной договор 4888 от 20.08.2013</t>
  </si>
  <si>
    <t>ХМ-009765</t>
  </si>
  <si>
    <t>Гілевич В.Б. ПП, вагончик</t>
  </si>
  <si>
    <t>р-н Хмельницкий Район, с.Ляпинцы, ул.Калинина (0)</t>
  </si>
  <si>
    <t>ХМ-009345</t>
  </si>
  <si>
    <t>(НКЗ) Хмельницька міська дитяча лікарня</t>
  </si>
  <si>
    <t>г.Хмельницкий, ул.Разина, д.1</t>
  </si>
  <si>
    <t>ХМ-009347</t>
  </si>
  <si>
    <t>Кушнір Л.М. ПП, маг. "Вино"</t>
  </si>
  <si>
    <t>ХМ-009346</t>
  </si>
  <si>
    <t>Кушнір Л.М. ПП, маг. "Натуральні вина"</t>
  </si>
  <si>
    <t>г.Хмельницкий, ул.Франко Ивана, д.10</t>
  </si>
  <si>
    <t>ХМ-009343</t>
  </si>
  <si>
    <t>(НКЗ) ГРАСС ТОВ</t>
  </si>
  <si>
    <t>г.Хмельницкий, ул.Довженко Александра, д.4/7</t>
  </si>
  <si>
    <t>ТОВ "ГРАСС"</t>
  </si>
  <si>
    <t>ГРАСС ТОВ</t>
  </si>
  <si>
    <t>ХМ-009344</t>
  </si>
  <si>
    <t>Шепурева Ю.М. ПП, маг. "Продукти"</t>
  </si>
  <si>
    <t>ХМ-009664</t>
  </si>
  <si>
    <t>Зибюк А.А. ПП, гараж</t>
  </si>
  <si>
    <t>г.Староконстантинов, пер.Свободы, д.10</t>
  </si>
  <si>
    <t>Зибюк Аркадій Анатолійович</t>
  </si>
  <si>
    <t>Основной договор 4975 от 20.11.2013</t>
  </si>
  <si>
    <t>ХМ-009665</t>
  </si>
  <si>
    <t>Шаповал О.А. ПП, к-к №4 автовокзал</t>
  </si>
  <si>
    <t>г.Каменец-Подольский, ул.Первомайская (автовокзал)</t>
  </si>
  <si>
    <t>ХМ-009666</t>
  </si>
  <si>
    <t>Космак Л.П. ПП, маг. "Продукти"</t>
  </si>
  <si>
    <t>р-н Новоушицкий Район, с.Ивашковцы, ул.Центральная, д.17</t>
  </si>
  <si>
    <t>Космак Лариса Петрівна</t>
  </si>
  <si>
    <t>Основной договор 1793.1 от 30.05.2013</t>
  </si>
  <si>
    <t>ХМ-009535</t>
  </si>
  <si>
    <t>Тарнович С.П. ПП, маг. "Пранік"</t>
  </si>
  <si>
    <t>г.Хмельницкий, пер.Франко Ивана, д.36/1</t>
  </si>
  <si>
    <t>ХМ-009536</t>
  </si>
  <si>
    <t>Гуменюк В.О. ПП, маг. "Тетянка"</t>
  </si>
  <si>
    <t>Гуменюк Віктор Олексійович</t>
  </si>
  <si>
    <t>Основной договор 4735 от 12.02.2013</t>
  </si>
  <si>
    <t>ХМ-010308</t>
  </si>
  <si>
    <t>Почко В.П. ПП, маг. "Продукти"</t>
  </si>
  <si>
    <t>р-н Виньковецкий Район, пгт.Виньковцы, ул.Заславская, д.4 А</t>
  </si>
  <si>
    <t>Почко Валерій Павлович</t>
  </si>
  <si>
    <t>Основной договор 5138 от 21.08.2014</t>
  </si>
  <si>
    <t>ХМ-010310</t>
  </si>
  <si>
    <t>Банделюк Ж.В. ПП, маг. "Продукти"</t>
  </si>
  <si>
    <t>р-н Деражнянский Район, с.Волосское, д.1 (біля церкви)</t>
  </si>
  <si>
    <t>ХМ-010311</t>
  </si>
  <si>
    <t>Галькович О.О. ПП, маг. "Продукти"</t>
  </si>
  <si>
    <t>р-н Деражнянский Район, с.Волосское, д.2 (біля школи)</t>
  </si>
  <si>
    <t>Галькович Олег Орестович</t>
  </si>
  <si>
    <t>Основной договор 5148 от 26.09.2014</t>
  </si>
  <si>
    <t>ХМ-010312</t>
  </si>
  <si>
    <t>Катеренюк Р.В. ПП, маг. "Солодкий дім - Родзинка"</t>
  </si>
  <si>
    <t>Катеренюк Роман Васильович</t>
  </si>
  <si>
    <t>Основной договор 1907.1 от 26.08.2014</t>
  </si>
  <si>
    <t>ХМ-010313</t>
  </si>
  <si>
    <t>Підвисоцький Г.В. ПП, маг. "Продукти"</t>
  </si>
  <si>
    <t>Підвисоцький Геннадій Валерійович</t>
  </si>
  <si>
    <t>Основной договор 1908.1 от 26.08.2014</t>
  </si>
  <si>
    <t>ХМ-010315</t>
  </si>
  <si>
    <t>Шепурева Ю.М. ПП, маг. Продукти"</t>
  </si>
  <si>
    <t>г.Хмельницкий, ул.Восточная, д.1</t>
  </si>
  <si>
    <t>ХМ-009625</t>
  </si>
  <si>
    <t>Крикун М.П. ПП, к-к</t>
  </si>
  <si>
    <t>р-н Красиловский Район, с.Росоловцы, ул.Центральная, д.23 (около памятника)</t>
  </si>
  <si>
    <t>Крикун Марія Петрівна</t>
  </si>
  <si>
    <t>Основной договор 4899 от 27.08.2013</t>
  </si>
  <si>
    <t>ХМ-009381</t>
  </si>
  <si>
    <t>ХМ-009382</t>
  </si>
  <si>
    <t>Хабло П.О. ПП, маг. "Шедевр"</t>
  </si>
  <si>
    <t>г.Хмельницкий, ул.Мирного Панаса (зупинка)</t>
  </si>
  <si>
    <t>ХМ-009383</t>
  </si>
  <si>
    <t>(НКЗ) ТОВ "Бартнік"</t>
  </si>
  <si>
    <t>р-н Изяславский Район, г.Изяслав, ул.Станиславского, д.4а</t>
  </si>
  <si>
    <t>ТОВ "Бартнік"</t>
  </si>
  <si>
    <t>ХМ-009384</t>
  </si>
  <si>
    <t>(НКЗ) Об'єднаний профспілковий комітет працівників споживчої кооперації Славутського району</t>
  </si>
  <si>
    <t>г.Славута, ул.Мира, д.32</t>
  </si>
  <si>
    <t>Об'єднаний профспілковий комітет працівників споживчої кооперації Славутського району</t>
  </si>
  <si>
    <t>ХМ-009385</t>
  </si>
  <si>
    <t>(НКЗ) Служба у справах дітей Хмельницької ОДА</t>
  </si>
  <si>
    <t>г.Хмельницкий, пер.Независимости, д.1</t>
  </si>
  <si>
    <t>Служба у справах дітей Хмельницької ОДА</t>
  </si>
  <si>
    <t>Основной договор 5281 от 17.12.2014</t>
  </si>
  <si>
    <t>ХМ-009386</t>
  </si>
  <si>
    <t>р-н Хмельницкий Район, с.Полевые Гриневцы, д.0</t>
  </si>
  <si>
    <t>ХМ-009549</t>
  </si>
  <si>
    <t>Пожарська Н.П. ПП, маг. "Мрія"</t>
  </si>
  <si>
    <t>р-н Летичевский Район, с.Требуховцы, ул.Ленина, д.20</t>
  </si>
  <si>
    <t>Пожарська Ніна Павлівна</t>
  </si>
  <si>
    <t>Основной договор 4741 от 05.03.2013</t>
  </si>
  <si>
    <t>ХМ-009939</t>
  </si>
  <si>
    <t>(НКЗ) Кузьминський СГК</t>
  </si>
  <si>
    <t>р-н Красиловский Район, с.Кузьмин, ул.Колхозная, д.1</t>
  </si>
  <si>
    <t>СГК "Кузьминський"</t>
  </si>
  <si>
    <t>Кузьминський СГК</t>
  </si>
  <si>
    <t>ХМ-009941</t>
  </si>
  <si>
    <t>(НКЗ) Войтешенко В.М. ПП, резиденція Діда Мороза</t>
  </si>
  <si>
    <t>г.Каменец-Подольский, ул.Старобульварная, д.2а</t>
  </si>
  <si>
    <t>Войтешенко Валентин Миколайович</t>
  </si>
  <si>
    <t>Основной договор 1846.1 от 05.12.2013</t>
  </si>
  <si>
    <t>Войтешенко В.М. ПП, резиденція Діда Мороза</t>
  </si>
  <si>
    <t>ХМ-010005</t>
  </si>
  <si>
    <t>(НКЗ) СГ ТОВ "Промінь"</t>
  </si>
  <si>
    <t>р-н Летичевский Район, с.Сусловцы, ул.Центральная, д.18</t>
  </si>
  <si>
    <t>СГ ТОВ "Промінь"</t>
  </si>
  <si>
    <t>ХМ-010007</t>
  </si>
  <si>
    <t>(НКЗ) МС-Зв'язок ТОВ</t>
  </si>
  <si>
    <t>г.Хмельницкий, ул.Малиницкая, д.31</t>
  </si>
  <si>
    <t>ТОВ "МС-ЗВ'ЯЗОК"</t>
  </si>
  <si>
    <t>МС-Зв'язок ТОВ</t>
  </si>
  <si>
    <t>ХМ-010006</t>
  </si>
  <si>
    <t>(НКЗ) Збручанські джерела ТОВ</t>
  </si>
  <si>
    <t>р-н Городокский Район, пгт.Сатанов, ул.Кучеренка, д.40</t>
  </si>
  <si>
    <t>ТОВ "Збручанські джерела"</t>
  </si>
  <si>
    <t>Основной договор 5006 от 20.12.2013</t>
  </si>
  <si>
    <t>Збручанські джерела ТОВ</t>
  </si>
  <si>
    <t>ХМ-009974</t>
  </si>
  <si>
    <t>(НКЗ) Вербовецька сільська рада</t>
  </si>
  <si>
    <t>р-н Шепетовский Район, с.Сульжин, ул.Щорса, д.1</t>
  </si>
  <si>
    <t>Вербовецька сільська рада</t>
  </si>
  <si>
    <t>ХМ-009975</t>
  </si>
  <si>
    <t>(НКЗ) ГІРНИК-ВВ ТОВ</t>
  </si>
  <si>
    <t>р-н Славутский Район, с.Стриганы, ул.Охмана, д.16</t>
  </si>
  <si>
    <t>ТОВ "ГІРНИК-ВВ"</t>
  </si>
  <si>
    <t>Основной договор 4991 от 13.12.2013</t>
  </si>
  <si>
    <t>ГІРНИК-ВВ ТОВ</t>
  </si>
  <si>
    <t>ХМ-009980</t>
  </si>
  <si>
    <t>(НКЗ) СІРІУС ЕКСТРУЖЕН ТОВ</t>
  </si>
  <si>
    <t>ТОВ "СІРІУС ЕКСТРУЖЕН"</t>
  </si>
  <si>
    <t>Основной договор 4995 от 13.12.2013</t>
  </si>
  <si>
    <t>СІРІУС ЕКСТРУЖЕН ТОВ</t>
  </si>
  <si>
    <t>ХМ-009933</t>
  </si>
  <si>
    <t>(НКЗ) Управління соціального захисту населення Кам'янець-Подільської РДА Хмельницької області</t>
  </si>
  <si>
    <t>Управління соціального захисту населення Кам'янець-Подільської РДА Хмельницької області</t>
  </si>
  <si>
    <t>Основной договор 1937.1 от 26.11.2014</t>
  </si>
  <si>
    <t>ХМ-009934</t>
  </si>
  <si>
    <t>(НКЗ) Барда-2007 ФГ</t>
  </si>
  <si>
    <t>р-н Дунаевецкий Район, с.Рудка, ул.1-го Мая, д.2</t>
  </si>
  <si>
    <t>ФГ "Барда-2007"</t>
  </si>
  <si>
    <t>Основной договор 1949.1 от 03.12.2014</t>
  </si>
  <si>
    <t>Барда-2007 ФГ</t>
  </si>
  <si>
    <t>ХМ-009956</t>
  </si>
  <si>
    <t>(НКЗ) Хмельницька міська ритуальна служба ППО СКП</t>
  </si>
  <si>
    <t>г.Хмельницкий, ул.Толстого, д.5/1</t>
  </si>
  <si>
    <t>ППО СКП "Хмельницька міська ритуальна служба"</t>
  </si>
  <si>
    <t>Хмельницька міська ритуальна служба ППО СКП</t>
  </si>
  <si>
    <t>ХМ-009957</t>
  </si>
  <si>
    <t>(НКЗ) Хмельницька районна організація професійної спілки працівників культури</t>
  </si>
  <si>
    <t>г.Хмельницкий, ул.Вокзальная, д.56</t>
  </si>
  <si>
    <t>Хмельницька районна організація професійної спілки працівників культури</t>
  </si>
  <si>
    <t>ХМ-009958</t>
  </si>
  <si>
    <t>(НКЗ) Мелекс ПСГП</t>
  </si>
  <si>
    <t>г.Хмельницкий, пер.Плоский, д.11</t>
  </si>
  <si>
    <t>ПСГП "Мелекс"</t>
  </si>
  <si>
    <t>Мелекс ПСГП</t>
  </si>
  <si>
    <t>ХМ-009984</t>
  </si>
  <si>
    <t>(НКЗ) Кам'янець-Подільська міська організація професійної спілки працівників культури</t>
  </si>
  <si>
    <t>г.Каменец-Подольский, ул.Шевченко, д.63</t>
  </si>
  <si>
    <t>Кам'янець-Подільська міська організація професійної спілки працівників культури</t>
  </si>
  <si>
    <t>Основной договор 1952.1 от 08.12.2014</t>
  </si>
  <si>
    <t>ХМ-009985</t>
  </si>
  <si>
    <t>(НКЗ) ОПУС-АВТО ПЛЮС ТОВ</t>
  </si>
  <si>
    <t>г.Хмельницкий, ул.Заречанская, д.3/1</t>
  </si>
  <si>
    <t>ТОВ "ОПУС-АВТО ПЛЮС"</t>
  </si>
  <si>
    <t>Основной договор  от 16.12.2013</t>
  </si>
  <si>
    <t>ОПУС-АВТО ПЛЮС ТОВ</t>
  </si>
  <si>
    <t>ХМ-009986</t>
  </si>
  <si>
    <t>(НКЗ) Коростишівземінвест ТОВ</t>
  </si>
  <si>
    <t>р-н Коростышевский Район, г.Коростышев, ул.Либкнехта Карла, д.4 (3-й пов)</t>
  </si>
  <si>
    <t>ТОВ "Коростишівземінвест"</t>
  </si>
  <si>
    <t>Коростишівземінвест ТОВ</t>
  </si>
  <si>
    <t>ХМ-009987</t>
  </si>
  <si>
    <t>(НКЗ) МП-АЛЬФА ТОВ</t>
  </si>
  <si>
    <t>р-н Литинский Район, пгт.Литин, шоссе Сосонское, д.4</t>
  </si>
  <si>
    <t>ТОВ "МП-АЛЬФА"</t>
  </si>
  <si>
    <t>МП-АЛЬФА ТОВ</t>
  </si>
  <si>
    <t>ХМ-009988</t>
  </si>
  <si>
    <t>(НКЗ) АРСЕНАЛ-ЦЕНТР ТОВ</t>
  </si>
  <si>
    <t>г.Хмельницкий, ул.Южная, д.47</t>
  </si>
  <si>
    <t>АРСЕНАЛ-ЦЕНТР ТОВ</t>
  </si>
  <si>
    <t>ХМ-009989</t>
  </si>
  <si>
    <t>(НКЗ) ПОЛОННЕ-АГРО ТОВ</t>
  </si>
  <si>
    <t>р-н Полонский Район, г.Полонное, ул.Боженко, д.11-а</t>
  </si>
  <si>
    <t>ТОВ "ПОЛОННЕ-АГРО"</t>
  </si>
  <si>
    <t>Основной договор 5247 от 24.11.2014</t>
  </si>
  <si>
    <t>ПОЛОННЕ-АГРО ТОВ</t>
  </si>
  <si>
    <t>ХМ-009990</t>
  </si>
  <si>
    <t>(НКЗ) ТОВ "АГРОФІРМА ШАРГОРОД"</t>
  </si>
  <si>
    <t>р-н Шаргородский Район, с.Плебановка, ул.Кирова, д.23</t>
  </si>
  <si>
    <t>ТОВ "АГРОФІРМА ШАРГОРОД"</t>
  </si>
  <si>
    <t>ХМ-009931</t>
  </si>
  <si>
    <t>(НКЗ) СТАРОКОСТЯНТИНІВ АГРО ТОВ</t>
  </si>
  <si>
    <t>р-н Староконстантиновский Район, с.Волыце-Керекешино, ул.Центральная, д.25</t>
  </si>
  <si>
    <t>СТАРОКОСТЯНТИНІВ АГРО ТОВ</t>
  </si>
  <si>
    <t>ХМ-009932</t>
  </si>
  <si>
    <t>(НКЗ) АГРО СТАР 2006 ТОВ</t>
  </si>
  <si>
    <t>р-н Староконстантиновский Район, с.Сербиновка, ул.Ленина, д.13</t>
  </si>
  <si>
    <t>ТОВ "АГРО СТАР 2006"</t>
  </si>
  <si>
    <t>Основной договор 5216 от 26.11.2014</t>
  </si>
  <si>
    <t>АГРО СТАР 2006 ТОВ</t>
  </si>
  <si>
    <t>ХМ-009924</t>
  </si>
  <si>
    <t>(НКЗ) Валімарк- Біз ТОВ</t>
  </si>
  <si>
    <t>Валімарк- Біз ТОВ</t>
  </si>
  <si>
    <t>ХМ-009927</t>
  </si>
  <si>
    <t>(НКЗ) Білогірська РО ПП освіти, с. Білогородка</t>
  </si>
  <si>
    <t>Білогірська РО ПП освіти, с. Білогородка</t>
  </si>
  <si>
    <t>ХМ-009926</t>
  </si>
  <si>
    <t>(НКЗ) Білогірська РО ПП освіти, школа с. Квітневе</t>
  </si>
  <si>
    <t>р-н Белогорский Район, с.Квитневое (0)</t>
  </si>
  <si>
    <t>Білогірська РО ПП освіти, школа с. Квітневе</t>
  </si>
  <si>
    <t>ХМ-009925</t>
  </si>
  <si>
    <t>(НКЗ) Білогірська РО ПП освіти, школа с.Соснівка</t>
  </si>
  <si>
    <t>р-н Белогорский Район, с.Сосновка (0)</t>
  </si>
  <si>
    <t>Білогірська РО ПП освіти, школа с.Соснівка</t>
  </si>
  <si>
    <t>ХМ-009965</t>
  </si>
  <si>
    <t>(НКЗ) СКОРК ТОВ</t>
  </si>
  <si>
    <t>г.Староконстантинов, ул.Привокзальная, д.7</t>
  </si>
  <si>
    <t>СКОРК ТОВ</t>
  </si>
  <si>
    <t>ХМ-010009</t>
  </si>
  <si>
    <t>ТОВ "СКОРК"</t>
  </si>
  <si>
    <t>Основной договор 5008 от 20.12.2013</t>
  </si>
  <si>
    <t>ХМ-009961</t>
  </si>
  <si>
    <t>(НКЗ) Класт Системи</t>
  </si>
  <si>
    <t>г.Хмельницкий, ул.Кооперативная, д.5/1 б</t>
  </si>
  <si>
    <t>Класт Системи</t>
  </si>
  <si>
    <t>ХМ-010002</t>
  </si>
  <si>
    <t>(НКЗ) ПК працівників Кам'янець-Подільського національного університету</t>
  </si>
  <si>
    <t>ПК працівників Кам'янець-Подільського національного університету</t>
  </si>
  <si>
    <t>ХМ-009999</t>
  </si>
  <si>
    <t>(НКЗ) СВК "МОЛОКО-КРАЇНА" Дирекція "ПОЛОННЕ"</t>
  </si>
  <si>
    <t>р-н Полонский Район, г.Полонное, ул.Матросова, д.1</t>
  </si>
  <si>
    <t>СВК "МОЛОКО-КРАЇНА"</t>
  </si>
  <si>
    <t>Основной договор 5004 от 18.12.2013</t>
  </si>
  <si>
    <t>СВК "МОЛОКО-КРАЇНА" Дирекція "ПОЛОННЕ"</t>
  </si>
  <si>
    <t>ХМ-010000</t>
  </si>
  <si>
    <t>(НКЗ) СВК "МОЛОКО-КРАЇНА", Дирекція "Кам'янець"</t>
  </si>
  <si>
    <t>СВК "МОЛОКО-КРАЇНА", Дирекція "Кам'янець"</t>
  </si>
  <si>
    <t>ХМ-010001</t>
  </si>
  <si>
    <t>(НКЗ) СВК "МОЛОКО-КРАЇНА", Дирекція "Славута"</t>
  </si>
  <si>
    <t>р-н Славутский Район, с.Крупец, ул.Хмельницкого Богдана, д.45</t>
  </si>
  <si>
    <t>СВК "МОЛОКО-КРАЇНА", Дирекція "Славута"</t>
  </si>
  <si>
    <t>ХМ-009998</t>
  </si>
  <si>
    <t>(НКЗ)  СВК "МОЛОКО-КРАЇНА", Представництво "Хоростків"</t>
  </si>
  <si>
    <t>р-н Гусятинский Район, г.Хоростков, ул.Независимости, д.2</t>
  </si>
  <si>
    <t>СВК "МОЛОКО-КРАЇНА", Представництво "Хоростків"</t>
  </si>
  <si>
    <t>ХМ-009969</t>
  </si>
  <si>
    <t>(НКЗ) Поділля ТОВ Нафтова компанія</t>
  </si>
  <si>
    <t>Поділля ТОВ Нафтова компанія</t>
  </si>
  <si>
    <t>ХМ-009968</t>
  </si>
  <si>
    <t>Поділля ТОВ Нафтова компанія, АЗС</t>
  </si>
  <si>
    <t>г.Каменец-Подольский, ул.Крипьякевича, д.3а</t>
  </si>
  <si>
    <t>ХМ-009970</t>
  </si>
  <si>
    <t>(НКЗ) Скала-Інтер</t>
  </si>
  <si>
    <t>р-н Борщевский Район, с.Пилипче (0)</t>
  </si>
  <si>
    <t>ПП "Скала-Інтер"</t>
  </si>
  <si>
    <t>Основной договор 1853.1 от 12.12.2013</t>
  </si>
  <si>
    <t>Скала-Інтер</t>
  </si>
  <si>
    <t>ХМ-009971</t>
  </si>
  <si>
    <t>(НКЗ) ППО Новоселицького професійного аграрного ліцею</t>
  </si>
  <si>
    <t>р-н Староконстантиновский Район, с.Новоселица (0)</t>
  </si>
  <si>
    <t>ППО Новоселицького професійного аграрного ліцею</t>
  </si>
  <si>
    <t>ХМ-009996</t>
  </si>
  <si>
    <t>(НКЗ) Дунаєвецька філія ТОВ "Будінвест-МВ"</t>
  </si>
  <si>
    <t>ТОВ "Будінвест-МВ" Дунаєвецька філія</t>
  </si>
  <si>
    <t>Основной договор 5002 от 17.12.2013</t>
  </si>
  <si>
    <t>Дунаєвецька філія ТОВ "Будінвест-МВ"</t>
  </si>
  <si>
    <t>ХМ-009950</t>
  </si>
  <si>
    <t>(НКЗ) Поділля Кабель ТОВ</t>
  </si>
  <si>
    <t>г.Хмельницкий, пер.Красовского, д.5/1</t>
  </si>
  <si>
    <t>ТОВ "Поділля Кабель"</t>
  </si>
  <si>
    <t>Основной договор 4988 от 05.12.2013</t>
  </si>
  <si>
    <t>Поділля Кабель ТОВ</t>
  </si>
  <si>
    <t>ХМ-009994</t>
  </si>
  <si>
    <t>(НКЗ) Мазсервіс ПВРП</t>
  </si>
  <si>
    <t>г.Хмельницкий, ул.Красовского, д.17</t>
  </si>
  <si>
    <t>ПВРП "Мазсервіс"</t>
  </si>
  <si>
    <t>Основной договор 5000 от 17.12.2013</t>
  </si>
  <si>
    <t>Мазсервіс ПВРП</t>
  </si>
  <si>
    <t>ХМ-009993</t>
  </si>
  <si>
    <t>(НКЗ) Агрофірма "Подільська зернова компанія" ТОВ</t>
  </si>
  <si>
    <t>р-н Волочисский Район, с.Лозовая, ул.Первомайская, д.47</t>
  </si>
  <si>
    <t>ТОВ "Агрофірма "Подільська зернова компанія"</t>
  </si>
  <si>
    <t>Основной договор 4999 от 17.12.2013</t>
  </si>
  <si>
    <t>Агрофірма "Подільська зернова компанія" ТОВ</t>
  </si>
  <si>
    <t>ХМ-009947</t>
  </si>
  <si>
    <t>(НКЗ) Славія ПП</t>
  </si>
  <si>
    <t>ПП "Славія"</t>
  </si>
  <si>
    <t>Основной договор 1597.1 от 15.12.2014</t>
  </si>
  <si>
    <t>Славія ПП</t>
  </si>
  <si>
    <t>ХМ-009951</t>
  </si>
  <si>
    <t>(НКЗ) Поділля Кабель - 1 ТОВ</t>
  </si>
  <si>
    <t>р-н Хмельницкий Район, с.Пашковцы, ул.Октябрьская, д.2а</t>
  </si>
  <si>
    <t>ТОВ "Поділля Кабель - 1"</t>
  </si>
  <si>
    <t>Основной договор 4989 от 05.12.2013</t>
  </si>
  <si>
    <t>Поділля Кабель - 1 ТОВ</t>
  </si>
  <si>
    <t>ХМ-009954</t>
  </si>
  <si>
    <t>(НКЗ) БухЦентр-М ПП</t>
  </si>
  <si>
    <t>ПП "БухЦентр-М"</t>
  </si>
  <si>
    <t>БухЦентр-М ПП</t>
  </si>
  <si>
    <t>ХМ-009937</t>
  </si>
  <si>
    <t>(НКЗ) Гама-Техніка ЛТД ТОВ</t>
  </si>
  <si>
    <t>г.Хмельницкий, ул.Чорновола Вячеслава, д.88/6</t>
  </si>
  <si>
    <t>ТОВ "Гама-Техніка ЛТД"</t>
  </si>
  <si>
    <t>Основной договор 1936.1 от 25.11.2014</t>
  </si>
  <si>
    <t>Гама-Техніка ЛТД ТОВ</t>
  </si>
  <si>
    <t>ХМ-009962</t>
  </si>
  <si>
    <t>(НКЗ) Поділля-Агро ПП</t>
  </si>
  <si>
    <t>р-н Городокский Район, г.Городок, ул.Шевченко, д.16</t>
  </si>
  <si>
    <t>ПП "Поділля-Агро"</t>
  </si>
  <si>
    <t>Основной договор 5218 от 27.11.2014</t>
  </si>
  <si>
    <t>Поділля-Агро ПП</t>
  </si>
  <si>
    <t>ХМ-009963</t>
  </si>
  <si>
    <t>(НКЗ) КАНЦТОРГ-ПОДІЛЛЯ ТОВ</t>
  </si>
  <si>
    <t>г.Каменец-Подольский, ул.Пархоменко, д.1</t>
  </si>
  <si>
    <t>ТОВ "КАНЦТОРГ-ПОДІЛЛЯ"</t>
  </si>
  <si>
    <t>КАНЦТОРГ-ПОДІЛЛЯ ТОВ</t>
  </si>
  <si>
    <t>ХМ-009964</t>
  </si>
  <si>
    <t>(НКЗ) Укрветсанзавод ХФ ДП</t>
  </si>
  <si>
    <t>ХФ ДП "Укрветсанзавод"</t>
  </si>
  <si>
    <t>Основной договор 5244 от 05.12.2014</t>
  </si>
  <si>
    <t>Укрветсанзавод ХФ ДП</t>
  </si>
  <si>
    <t>ХМ-009946</t>
  </si>
  <si>
    <t>(НКЗ) Гермес С МПП</t>
  </si>
  <si>
    <t>г.Каменец-Подольский, ул.Пушкинская, д.44, оф.10</t>
  </si>
  <si>
    <t>МПП "Гермес С"</t>
  </si>
  <si>
    <t>Основной договор 1929.1 от 17.11.2014</t>
  </si>
  <si>
    <t>Гермес С МПП</t>
  </si>
  <si>
    <t>ХМ-009944</t>
  </si>
  <si>
    <t>Музичук С.А. ПП, буфет</t>
  </si>
  <si>
    <t>г.Славута, ул.Чкалова, д.16</t>
  </si>
  <si>
    <t>Музичук Світлана Анатоліївна</t>
  </si>
  <si>
    <t>Основной договор 4984 от 06.12.2013</t>
  </si>
  <si>
    <t>ХМ-009952</t>
  </si>
  <si>
    <t>Франчук М.Р. ПП, маг. "Христинка"</t>
  </si>
  <si>
    <t>р-н Красиловский Район, с.Кульчинки, ул.Октябрская, д.54б</t>
  </si>
  <si>
    <t>Вітюк Ганна Степанівна</t>
  </si>
  <si>
    <t>Основной договор 5382 от 11.05.2015</t>
  </si>
  <si>
    <t>Вітюк Г.С. ПП, маг. "Жовтневий"</t>
  </si>
  <si>
    <t>ХМ-009967</t>
  </si>
  <si>
    <t>Безносюк Ю.В. ПП, маг. "Домашній"</t>
  </si>
  <si>
    <t>г.Каменец-Подольский, ул.Якира, д.15</t>
  </si>
  <si>
    <t>Безносюк Юрій Володимирович</t>
  </si>
  <si>
    <t>Основной договор 1851.1 от 11.12.2013</t>
  </si>
  <si>
    <t>ХМ-009953</t>
  </si>
  <si>
    <t>Лесюк Р.Я. ПП, маг. "Ранок"</t>
  </si>
  <si>
    <t>г.Хмельницкий, ул.Чорновола Вячеслава, д.33</t>
  </si>
  <si>
    <t>Лесюк Руслан Ярославович</t>
  </si>
  <si>
    <t>Основной договор 4959 от 06.12.2013</t>
  </si>
  <si>
    <t>ХМ-009991</t>
  </si>
  <si>
    <t>г.Хмельницкий, ул.Подольская, д.75</t>
  </si>
  <si>
    <t>ХМ-009966</t>
  </si>
  <si>
    <t>Черній О.В. ПП, маг. "Продукти від виробника"</t>
  </si>
  <si>
    <t>г.Каменец-Подольский, ул.Галицкого, д.34</t>
  </si>
  <si>
    <t>Черній Олександр Васильович</t>
  </si>
  <si>
    <t>Основной договор 1850.1 от 12.12.2013</t>
  </si>
  <si>
    <t>ХМ-010010</t>
  </si>
  <si>
    <t>Яремчук Г.І. ПП, маг. "Продукти"</t>
  </si>
  <si>
    <t>р-н Шепетовский Район, с.Брыкуля (0)</t>
  </si>
  <si>
    <t>Яремчук Галина Іванівна</t>
  </si>
  <si>
    <t>Основной договор 5009 от 23.12.2013</t>
  </si>
  <si>
    <t>ХМ-010011</t>
  </si>
  <si>
    <t>р-н Шепетовский Район, с.Лавриневцы (0)</t>
  </si>
  <si>
    <t>ХМ-010008</t>
  </si>
  <si>
    <t>Корчинський В.В. ПП, маг "Хуторянські ковбаси №4"</t>
  </si>
  <si>
    <t>г.Каменец-Подольский, ул.Мира, д.5</t>
  </si>
  <si>
    <t>ХМ-009942</t>
  </si>
  <si>
    <t>Стояновська О.В. ПП, к-к</t>
  </si>
  <si>
    <t>г.Каменец-Подольский, ул.Красноармейская, д.34а</t>
  </si>
  <si>
    <t>Стояновська Олена Віталіївна</t>
  </si>
  <si>
    <t>Основной договор 1847.1 от 05.12.2013</t>
  </si>
  <si>
    <t>ХМ-009935</t>
  </si>
  <si>
    <t>Сакундяк В.Ф. ПП, маг. "Продукти"</t>
  </si>
  <si>
    <t>г.Каменец-Подольский, ул.Северная, д.98</t>
  </si>
  <si>
    <t>Сакундяк Валентина Францівна</t>
  </si>
  <si>
    <t>Основной договор 1845.1 от 03.12.2013</t>
  </si>
  <si>
    <t>ХМ-010068</t>
  </si>
  <si>
    <t>г.Хмельницкий, ул.Заречанская, д.12 А</t>
  </si>
  <si>
    <t>ХМ-010069</t>
  </si>
  <si>
    <t>(Сез ТРТ) Поворознюк Є.Є. ПП, лоток "ПЕД"</t>
  </si>
  <si>
    <t>г.Хмельницкий, пер.Проскуривского Подполья, д.139</t>
  </si>
  <si>
    <t>Поворознюк Є.Є. ПП, лоток "ПЕД"</t>
  </si>
  <si>
    <t>ХМ-010070</t>
  </si>
  <si>
    <t>Баранюк С.І. ПП, маг. "Талісман"</t>
  </si>
  <si>
    <t>р-н Новоушицкий Район, с.Струга, ул.Славы, д.3</t>
  </si>
  <si>
    <t>Баранюк Сергій Іванович</t>
  </si>
  <si>
    <t>Основной договор 1869.1 от 18.02.2014</t>
  </si>
  <si>
    <t>ХМ-010083</t>
  </si>
  <si>
    <t>Кордас Б.С. ПП, маг. "Едем 2"</t>
  </si>
  <si>
    <t>ХМ-010084</t>
  </si>
  <si>
    <t>Мальцева О.Л. ПП, маг. "Продукти"</t>
  </si>
  <si>
    <t>г.Шепетовка, ул.Мира, д.31-В</t>
  </si>
  <si>
    <t>Мальцева Ольга Леонідівна</t>
  </si>
  <si>
    <t>Основной договор 4883 от 19.02.2014</t>
  </si>
  <si>
    <t>ХМ-010086</t>
  </si>
  <si>
    <t>Дука І.А. ПП, маг. "Продукти"</t>
  </si>
  <si>
    <t>р-н Волочисский Район, г.Волочиск, ул.Независимости, д.64</t>
  </si>
  <si>
    <t>ХМ-010057</t>
  </si>
  <si>
    <t>р-н Хмельницкий Район, с.Маниловка, ул.Центральная, д.1</t>
  </si>
  <si>
    <t>ХМ-010061</t>
  </si>
  <si>
    <t>Білюк О.В. ПП, маг. "Десятка"</t>
  </si>
  <si>
    <t>г.Хмельницкий, ул.Институтская, д.13</t>
  </si>
  <si>
    <t>ХМ-010307</t>
  </si>
  <si>
    <t>Квасницький В.А. ПП, маг. "Продукти"</t>
  </si>
  <si>
    <t>Квасницький Віктор Адольфович</t>
  </si>
  <si>
    <t>Основной договор 5137 от 21.08.2014</t>
  </si>
  <si>
    <t>ХМ-009751</t>
  </si>
  <si>
    <t>Субота Ю.І. ПП, маг. "Продукти"</t>
  </si>
  <si>
    <t>р-н Полонский Район, г.Полонное, д.38 (ул. Карповщинская)</t>
  </si>
  <si>
    <t>Субота Юрій Іванович</t>
  </si>
  <si>
    <t>Основной договор 4869 от 30.07.2013</t>
  </si>
  <si>
    <t>ХМ-009752</t>
  </si>
  <si>
    <t>Бондар О.М. ПП, маг. "Продукти"</t>
  </si>
  <si>
    <t>р-н Белогорский Район, пгт.Белогорье, ул.Шевченко, д.29</t>
  </si>
  <si>
    <t>Бондар Ольга Миколаївна</t>
  </si>
  <si>
    <t>Основной договор 4870 от 30.07.2013</t>
  </si>
  <si>
    <t>ХМ-009359</t>
  </si>
  <si>
    <t>(НКЗ) Хмельницька обл. організація профспілки атестованих працівників ВСУ (м. Славута)</t>
  </si>
  <si>
    <t>г.Славута (Центральний відділ МВС України)</t>
  </si>
  <si>
    <t>Хмельницька обл. організація профспілки атестованих працівників ВСУ (м. Славута)</t>
  </si>
  <si>
    <t>ХМ-009358</t>
  </si>
  <si>
    <t>Баранський С.М. ПП, маг. "Продукти"</t>
  </si>
  <si>
    <t>Баранський Сергій Михайлович</t>
  </si>
  <si>
    <t>Основной договор 4662 от 28.11.2012</t>
  </si>
  <si>
    <t>ХМ-009360</t>
  </si>
  <si>
    <t>Овчарук А.О. ПП, маг. "У Алли"</t>
  </si>
  <si>
    <t>р-н Дунаевецкий Район, пгт.Дунаевцы, д.9 (загородня)</t>
  </si>
  <si>
    <t>Овчарук Алла Олексіївна</t>
  </si>
  <si>
    <t>Основной договор 1735.1 от 23.11.2012</t>
  </si>
  <si>
    <t>ХМ-009691</t>
  </si>
  <si>
    <t>Тарасюк Ю.Є. ПП, маг. біля школи</t>
  </si>
  <si>
    <t>Тарасюк Юрій Євгенович</t>
  </si>
  <si>
    <t>Основной договор 1797.1 от 19.06.2013</t>
  </si>
  <si>
    <t>ХМ-009692</t>
  </si>
  <si>
    <t>Кузьмова Г.В. ПП, маг. "Мрія"</t>
  </si>
  <si>
    <t>Кузьмова Галина Володимирівна</t>
  </si>
  <si>
    <t>Основной договор 1798.1 от 19.06.2013</t>
  </si>
  <si>
    <t>ХМ-009739</t>
  </si>
  <si>
    <t>Гораль А.Г. ПП, маг. "Вікторія"</t>
  </si>
  <si>
    <t>р-н Городокский Район, с.Лесоводы, ул.Ткачука (навпроти пам'ятника Леніну)</t>
  </si>
  <si>
    <t>ХМ-009740</t>
  </si>
  <si>
    <t>р-н Городокский Район, с.Лесоводы, ул.Сугерова (на кругу)</t>
  </si>
  <si>
    <t>ХМ-009741</t>
  </si>
  <si>
    <t>Мельник І. М. ПП, маг. "ДАНТ"</t>
  </si>
  <si>
    <t>р-н Городокский Район, с.Лесоводы, д.37 (ул. Киевская)</t>
  </si>
  <si>
    <t>ХМ-009742</t>
  </si>
  <si>
    <t>Дяблов О.Я. ПП, маг. "Продукти"</t>
  </si>
  <si>
    <t>р-н Хмельницкий Район, с.Червоная Зирка (напроти ГРК "ВЕТ")</t>
  </si>
  <si>
    <t>Дяблов Олександр Якимович</t>
  </si>
  <si>
    <t>Основной договор 4862 от 19.07.2013</t>
  </si>
  <si>
    <t>ХМ-009705</t>
  </si>
  <si>
    <t>Пилипчук Н.М. ПП, к-к "Бакалійний"</t>
  </si>
  <si>
    <t>Гуменюк Наталя Петрівна</t>
  </si>
  <si>
    <t>Основной договор 5331 от 12.02.2015</t>
  </si>
  <si>
    <t>Гуменюк Н.П. ПП, к-к "Молокія"</t>
  </si>
  <si>
    <t>ХМ-010219</t>
  </si>
  <si>
    <t>Святецька О.О. ПП, маг. "Чай-Кава"</t>
  </si>
  <si>
    <t>Святецька Ольга Олексіївна</t>
  </si>
  <si>
    <t>Основной договор 6021 от 03.06.2014</t>
  </si>
  <si>
    <t>ХМ-010233</t>
  </si>
  <si>
    <t>Гуменна С.В., маг. "Продукти на хаті"</t>
  </si>
  <si>
    <t>р-н Каменец-Подольский Район, с.Нагоряны, д.0 (0)</t>
  </si>
  <si>
    <t>ХМ-010236</t>
  </si>
  <si>
    <t>Старічков В.Ю. ПП, маг. "Продукти"</t>
  </si>
  <si>
    <t>Старічков Віталій Юрійович</t>
  </si>
  <si>
    <t>Основной договор 1773.1 от 27.03.2013</t>
  </si>
  <si>
    <t>ХМ-010240</t>
  </si>
  <si>
    <t>Хибовська Г.М. ПП, маг. "Продукти"</t>
  </si>
  <si>
    <t>р-н Городокский Район, с.Великая Левада, д.14</t>
  </si>
  <si>
    <t>ХМ-010242</t>
  </si>
  <si>
    <t>Сивун О.В. ПП, маг. "Золотий ключик - 2"</t>
  </si>
  <si>
    <t>р-н Новоушицкий Район, с.Новая Гута, ул.Шевченко, д.32</t>
  </si>
  <si>
    <t>ХМ-010239</t>
  </si>
  <si>
    <t>Щепковська О.І. ПП, к-к №97 "Свіжа курка"</t>
  </si>
  <si>
    <t>Щепковська Оксана Ігорівна</t>
  </si>
  <si>
    <t>Основной договор 5102 от 18.06.2014</t>
  </si>
  <si>
    <t>ХМ-010241</t>
  </si>
  <si>
    <t>ТзОВ "Експресс-продукт", маг. "Кошик"</t>
  </si>
  <si>
    <t>ХМ-009563</t>
  </si>
  <si>
    <t>Старічков В.Ю. ПП, маг. "У Петровича"</t>
  </si>
  <si>
    <t>р-н Каменец-Подольский Район, с.Баговица (ул. 8 марта)</t>
  </si>
  <si>
    <t>ХМ-009566</t>
  </si>
  <si>
    <t>р-н Славутский Район, с.Дятиловка (0)</t>
  </si>
  <si>
    <t>ХМ-009567</t>
  </si>
  <si>
    <t>г.Хмельницкий, ул.Подольская (-)</t>
  </si>
  <si>
    <t>ХМ-009558</t>
  </si>
  <si>
    <t>ХМ-009559</t>
  </si>
  <si>
    <t>Рогатин О.Б. ПП, маг. "Делікат"</t>
  </si>
  <si>
    <t>г.Староконстантинов, бул.Князя Острожского, д.24</t>
  </si>
  <si>
    <t>ХМ-009560</t>
  </si>
  <si>
    <t>Візнюк Л.І. ПП, маг. "М'ясопродукти"</t>
  </si>
  <si>
    <t>Візнюк Лариса Іванівна</t>
  </si>
  <si>
    <t>Основной договор 1767.1 от 19.03.2013</t>
  </si>
  <si>
    <t>ХМ-009562</t>
  </si>
  <si>
    <t>Гопцій Л.В. ПП, маг. "Продукти"</t>
  </si>
  <si>
    <t>Гопцій Леся Володимирівна</t>
  </si>
  <si>
    <t>Основной договор 6012 от 27.05.2014</t>
  </si>
  <si>
    <t>ХМ-009767</t>
  </si>
  <si>
    <t>Добжанська Л.В. ПП, маг. "Продукти"</t>
  </si>
  <si>
    <t>р-н Дунаевецкий Район, с.Сосновка (за сільською радою)</t>
  </si>
  <si>
    <t>Добжанська Людмила Василівна</t>
  </si>
  <si>
    <t>Основной договор 1823.1 от 13.08.2013</t>
  </si>
  <si>
    <t>ХМ-009315</t>
  </si>
  <si>
    <t>Петринюк Г.І. ПП, бар "Червона Рута"</t>
  </si>
  <si>
    <t>р-н Теофипольский Район, пгт.Теофиполь, ул.Октябрьская (біля маг. "Каштан")</t>
  </si>
  <si>
    <t>ХМ-009316</t>
  </si>
  <si>
    <t>Рудницька А.Ю. ПП, к-к №507</t>
  </si>
  <si>
    <t>г.Хмельницкий, просп Мира (зуп. "Сілістра")</t>
  </si>
  <si>
    <t>ХМ-009317</t>
  </si>
  <si>
    <t>Шведовський М.А. ПП, к-к "Сухофрукти"</t>
  </si>
  <si>
    <t>г.Хмельницкий, ул.Куприна, д.54 (ТСЦ "Дубово")</t>
  </si>
  <si>
    <t>ХМ-009318</t>
  </si>
  <si>
    <t>(НКЗ) КУДунаєвецької рай. ради "Терит. центр соц. обслуговування"</t>
  </si>
  <si>
    <t>Комунальна установа Дунаєвецької районної ради "Терит. центр соц. обслуговування"</t>
  </si>
  <si>
    <t>Основной договор 1731.1 от 13.11.2013</t>
  </si>
  <si>
    <t>КУДунаєвецької рай. ради "Терит. центр соц. обслуговування"</t>
  </si>
  <si>
    <t>ХМ-009320</t>
  </si>
  <si>
    <t>Макогончук В.В. ПП, к-к №455</t>
  </si>
  <si>
    <t>г.Хмельницкий, ул.Заречанская, д.2</t>
  </si>
  <si>
    <t>ХМ-009496</t>
  </si>
  <si>
    <t>Лукієнко Л.К. ПП, маг. "Економ +"</t>
  </si>
  <si>
    <t>р-н Полонский Район, пгт.Понинка, ул.Победы, д.10</t>
  </si>
  <si>
    <t>Островська Руслана Станіславівна</t>
  </si>
  <si>
    <t>Основной договор 5329 от 10.02.2015</t>
  </si>
  <si>
    <t>Островська Р.С. ПП, маг. "Економ +"</t>
  </si>
  <si>
    <t>ХМ-009497</t>
  </si>
  <si>
    <t>Поліщук В.Л. ПП, маг. "Продукти"</t>
  </si>
  <si>
    <t>г.Нетишин, ул.Шевченко, д.26</t>
  </si>
  <si>
    <t>ХМ-009499</t>
  </si>
  <si>
    <t>Лелях О.Д. ПП, к-к</t>
  </si>
  <si>
    <t>г.Нетишин, просп Независимости, д.3</t>
  </si>
  <si>
    <t>Лелях Ольга Дмитрівна</t>
  </si>
  <si>
    <t>Основной договор 4705 от 14.01.2013</t>
  </si>
  <si>
    <t>ХМ-009605</t>
  </si>
  <si>
    <t>Магаз-Шепетівка ТОВ, маг. "Магаз-Шепетівка"</t>
  </si>
  <si>
    <t>ХМ-009921</t>
  </si>
  <si>
    <t>(НКЗ) ППО Теофіпольського РЕМ</t>
  </si>
  <si>
    <t>р-н Теофипольский Район, пгт.Теофиполь, ул.Ленина, д.80</t>
  </si>
  <si>
    <t>ППО Теофіпольського РЕМ</t>
  </si>
  <si>
    <t>ХМ-009922</t>
  </si>
  <si>
    <t>(НКЗ) Циківська сільська рада</t>
  </si>
  <si>
    <t>Циківська сільська рада</t>
  </si>
  <si>
    <t>Основной договор 1962.1 от 19.12.2014</t>
  </si>
  <si>
    <t>ХМ-009923</t>
  </si>
  <si>
    <t>Остапюк А.В. ПП, маг. "Продукти"</t>
  </si>
  <si>
    <t>р-н Красиловский Район, с.Сорокодубы (за церквою)</t>
  </si>
  <si>
    <t>ХМ-009554</t>
  </si>
  <si>
    <t>Гуменна І. Ю. ПП, маг. "Лідія"</t>
  </si>
  <si>
    <t>р-н Городокский Район, с.Великий Карабчиев, д.6 (ул. Центральная)</t>
  </si>
  <si>
    <t>Гуменна Ірина Юріївна</t>
  </si>
  <si>
    <t>Основной договор 1766.1 от 14.03.2013</t>
  </si>
  <si>
    <t>ХМ-010249</t>
  </si>
  <si>
    <t>г.Хмельницкий, ул.Курчатова, д.0</t>
  </si>
  <si>
    <t>ХМ-010250</t>
  </si>
  <si>
    <t>Вещицька В.В. ПП, маг. "Повний кошик"</t>
  </si>
  <si>
    <t>г.Шепетовка, ул.Украинская, д.2</t>
  </si>
  <si>
    <t>Вещицька Віта Володимирівна</t>
  </si>
  <si>
    <t>Основной договор 5107 от 01.07.2014</t>
  </si>
  <si>
    <t>ХМ-010252</t>
  </si>
  <si>
    <t>Кептинці СТ</t>
  </si>
  <si>
    <t>р-н Каменец-Подольский Район, с.Брага, д.40</t>
  </si>
  <si>
    <t>ХМ-010253</t>
  </si>
  <si>
    <t>Кравець Т.Й. ПП, лоток №124</t>
  </si>
  <si>
    <t>г.Староконстантинов (ринок "Престиж, 1-й центровий ряд)</t>
  </si>
  <si>
    <t>Кравець Тетяна Йосипівна</t>
  </si>
  <si>
    <t>Основной договор 5111 от 07.07.2014</t>
  </si>
  <si>
    <t>ХМ-010255</t>
  </si>
  <si>
    <t>Гаврищук О.В. ПП, к-к № 133</t>
  </si>
  <si>
    <t>г.Хмельницкий, ул.Соборная (ов ринок)</t>
  </si>
  <si>
    <t>ХМ-010359</t>
  </si>
  <si>
    <t>Кухар О.В. ПП, маг. "Продукти"</t>
  </si>
  <si>
    <t>р-н Чемеровецкий Район, с.Черче, ул.Шевченка, д.51</t>
  </si>
  <si>
    <t>Кухар Оксана Валеріївна</t>
  </si>
  <si>
    <t>Основной договор 1911.1 от 23.09.2014</t>
  </si>
  <si>
    <t>ХМ-010254</t>
  </si>
  <si>
    <t>ХМ-010256</t>
  </si>
  <si>
    <t>Саврій О.В. ПП, маг. "Продукти"</t>
  </si>
  <si>
    <t>р-н Дунаевецкий Район, с.Маков, ул.Чапаева, д.31</t>
  </si>
  <si>
    <t>Саврій Олександр Володимирович</t>
  </si>
  <si>
    <t>Основной договор 1898.1 от 10.07.2014</t>
  </si>
  <si>
    <t>ХМ-010257</t>
  </si>
  <si>
    <t>Михайлова Г.М. ПП, маг. "Продукти"</t>
  </si>
  <si>
    <t>р-н Каменец-Подольский Район, с.Слободка-Рыхтивская (навпроти Ковальчук)</t>
  </si>
  <si>
    <t>Михайлова Ганна Миколаївна</t>
  </si>
  <si>
    <t>Основной договор 1899.1 от 17.07.2014</t>
  </si>
  <si>
    <t>ХМ-009754</t>
  </si>
  <si>
    <t>Пушкаренко Г.Д. ПП, к-к №3</t>
  </si>
  <si>
    <t>ХМ-009753</t>
  </si>
  <si>
    <t>Вишневська С.А. ПП, маг. "Мічурін"</t>
  </si>
  <si>
    <t>Вишневська Світлана Анатоліївна</t>
  </si>
  <si>
    <t>Основной договор 1822.1 от 30.07.2013</t>
  </si>
  <si>
    <t>ХМ-009848</t>
  </si>
  <si>
    <t>Маргарян К.А. ПП, павільйон "Продтовари"</t>
  </si>
  <si>
    <t>р-н Изяславский Район, с.Билогородка, ул.Ленина, д.12</t>
  </si>
  <si>
    <t>ХМ-009849</t>
  </si>
  <si>
    <t>Гончар Н.Ф. ПП, маг. "Продукти"</t>
  </si>
  <si>
    <t>р-н Хмельницкий Район, с.Пархомовцы, ул.Центральная, д.69</t>
  </si>
  <si>
    <t>Гончар Ніна Федорівна</t>
  </si>
  <si>
    <t>Основной договор 4927 от 10.10.2013</t>
  </si>
  <si>
    <t>ХМ-009850</t>
  </si>
  <si>
    <t>Гаспарян Р.А. ПП, маг. "Продукти"</t>
  </si>
  <si>
    <t>р-н Деражнянский Район, с.Волосское, ул.Ленина, д.3</t>
  </si>
  <si>
    <t>Гаспарян Роман Артурович</t>
  </si>
  <si>
    <t>Основной договор 4929 от 11.10.2013</t>
  </si>
  <si>
    <t>ХМ-009851</t>
  </si>
  <si>
    <t>Чепрак Н.І ПП, буфет у приміщенні школи</t>
  </si>
  <si>
    <t>р-н Ярмолинецкий Район, пгт.Ярмолинцы, ул.Пушкина, д.6</t>
  </si>
  <si>
    <t>Чепрак Наталія Іванівна</t>
  </si>
  <si>
    <t>Основной договор 4931 от 14.10.2013</t>
  </si>
  <si>
    <t>ХМ-009852</t>
  </si>
  <si>
    <t>Каськова А.Ф. ПП, маг. "Солодощі"</t>
  </si>
  <si>
    <t>г.Хмельницкий, ул.Проскуровская, д.48</t>
  </si>
  <si>
    <t>Каськова Анна Федорівна</t>
  </si>
  <si>
    <t>Основной договор 5346 от 02.03.2015</t>
  </si>
  <si>
    <t>ХМ-009853</t>
  </si>
  <si>
    <t>Облядрук Т.М. ПП, маг. "Продукти"</t>
  </si>
  <si>
    <t>Облядрук Тетяна Михайлівна</t>
  </si>
  <si>
    <t>Основной договор 1834.1 от 15.10.2013</t>
  </si>
  <si>
    <t>ХМ-009854</t>
  </si>
  <si>
    <t>г.Староконстантинов, ул.Чкалова, д.15</t>
  </si>
  <si>
    <t>ХМ-009856</t>
  </si>
  <si>
    <t>Візнюк О.М. ПП, маг. "Судак"</t>
  </si>
  <si>
    <t>Візнюк Оксана Миколаївна</t>
  </si>
  <si>
    <t>Основной договор 1835.1 от 15.10.2013</t>
  </si>
  <si>
    <t>ХМ-009857</t>
  </si>
  <si>
    <t>Валідуда Ю.М. ПП, маг. "Продукти"</t>
  </si>
  <si>
    <t>ХМ-009859</t>
  </si>
  <si>
    <t>Яцковська О.В. ПП, к-к в лікарні</t>
  </si>
  <si>
    <t>р-н Чемеровецкий Район, пгт.Чемеровцы, ул.Пирогова, д.6</t>
  </si>
  <si>
    <t>Яцковська Олена Василівна</t>
  </si>
  <si>
    <t>Основной договор 1837.1 от 17.10.2013</t>
  </si>
  <si>
    <t>ХМ-009860</t>
  </si>
  <si>
    <t>Єгорова Ю.В. ПП, лоток "Юлія"</t>
  </si>
  <si>
    <t>г.Хмельницкий, ул.Геологов (торговий ряд "Поділля 2", перехід на вул. Будівельників)</t>
  </si>
  <si>
    <t>ХМ-009861</t>
  </si>
  <si>
    <t>Пахута Н.С. ПП, лоток №10</t>
  </si>
  <si>
    <t>г.Хмельницкий, шоссе Львовское (біля "Ями" ринок ТІСА)</t>
  </si>
  <si>
    <t>Пахута Наталія Станіславівна</t>
  </si>
  <si>
    <t>Основной договор 4978 от 25.11.2013</t>
  </si>
  <si>
    <t>ХМ-009863</t>
  </si>
  <si>
    <t>(РЦ) Данилюк І.П., лоток</t>
  </si>
  <si>
    <t>Данилюк Ірина Петрівна</t>
  </si>
  <si>
    <t>Основной договор 5117 от 03.06.2013</t>
  </si>
  <si>
    <t>Данилюк І.П., лоток</t>
  </si>
  <si>
    <t>ХМ-009841</t>
  </si>
  <si>
    <t>Дужак М.П. ПП, маг. "Продукти"</t>
  </si>
  <si>
    <t>р-н Волочисский Район, с.Богдановка, ул.Центральная (0)</t>
  </si>
  <si>
    <t>ХМ-009840</t>
  </si>
  <si>
    <t>р-н Волочисский Район, с.Поповцы, ул.Центральная (0)</t>
  </si>
  <si>
    <t>ХМ-009839</t>
  </si>
  <si>
    <t>Насобкова І.С. ПП, маг. "Тано-2 "ММС"</t>
  </si>
  <si>
    <t>г.Каменец-Подольский, ул.Франко Ивана, д.7/1</t>
  </si>
  <si>
    <t>Насобкова Ірина Сергіївна</t>
  </si>
  <si>
    <t>Основной договор 1860.1 от 24.01.2014</t>
  </si>
  <si>
    <t>ХМ-009698</t>
  </si>
  <si>
    <t>(КООП) Маркет-Колки СТ, маг. "Маркет"</t>
  </si>
  <si>
    <t>р-н Теофипольский Район, с.Колки, ул.Московская, д.34 (СТ "Колки-маркет")</t>
  </si>
  <si>
    <t>СТ "Маркет-Колки"</t>
  </si>
  <si>
    <t>Основной договор 4948 от 15.10.2013</t>
  </si>
  <si>
    <t>Маркет-Колки СТ, маг. "Маркет"</t>
  </si>
  <si>
    <t>ХМ-009722</t>
  </si>
  <si>
    <t>Чичановська В.П. ПП, маг. "Наталка"</t>
  </si>
  <si>
    <t>Чичановська Валентина Петрівна</t>
  </si>
  <si>
    <t>Основной договор 1811.1 от 09.07.2013</t>
  </si>
  <si>
    <t>ХМ-009723</t>
  </si>
  <si>
    <t>Сохатюк Т.М. ПП, маг. "Дебют"</t>
  </si>
  <si>
    <t>р-н Дунаевецкий Район, с.Чаньков, ул.Независимости, д.18</t>
  </si>
  <si>
    <t>ХМ-009724</t>
  </si>
  <si>
    <t>Рабчевський С.В. ПП, маг. "Продукти"</t>
  </si>
  <si>
    <t>р-н Новоушицкий Район, пгт.Новая Ушица, ул.8-го Марта, д.119</t>
  </si>
  <si>
    <t>ХМ-009771</t>
  </si>
  <si>
    <t>Войціх Н.Ф. ПП. маг. "Продукти"</t>
  </si>
  <si>
    <t>р-н Чемеровецкий Район, с.Шидловцы, ул.Кооперативная, д.4</t>
  </si>
  <si>
    <t>Войціх Ніна Францівна</t>
  </si>
  <si>
    <t>Основной договор 1824.1 от 15.08.2013</t>
  </si>
  <si>
    <t>ХМ-009772</t>
  </si>
  <si>
    <t>Тарчевська І.В. ПП, склад</t>
  </si>
  <si>
    <t>Тарчевська Ірина Володимирівна</t>
  </si>
  <si>
    <t>Основной договор 3375 от 15.08.2013</t>
  </si>
  <si>
    <t>ХМ-009774</t>
  </si>
  <si>
    <t>Єгоров Д.В. ПП, маг. "Продукти"</t>
  </si>
  <si>
    <t>Єгоров Дмитро Валерійович</t>
  </si>
  <si>
    <t>Основной договор 4884 от 15.08.2013</t>
  </si>
  <si>
    <t>ХМ-009773</t>
  </si>
  <si>
    <t>Мальцева О.Л. ПП, маг. "Танюша"</t>
  </si>
  <si>
    <t>ХМ-009775</t>
  </si>
  <si>
    <t>Космина Ю.В. ПП, маг. "Продукти"</t>
  </si>
  <si>
    <t>р-н Шепетовский Район, с.Сошки, д.14а</t>
  </si>
  <si>
    <t>Космина Юрій Володимирович</t>
  </si>
  <si>
    <t>Основной договор 4885 от 15.08.2013</t>
  </si>
  <si>
    <t>ХМ-009776</t>
  </si>
  <si>
    <t>Дудка І.О. ПП, маг. "Продукти"</t>
  </si>
  <si>
    <t>Дудка Василь Михайлович</t>
  </si>
  <si>
    <t>Основной договор 5428 от 26.08.2015</t>
  </si>
  <si>
    <t>Дудка В.М. ПП, маг. "Продукти"</t>
  </si>
  <si>
    <t>ХМ-009779</t>
  </si>
  <si>
    <t>(КООП) Придністровське-05  СТ, маг. "Продукии"</t>
  </si>
  <si>
    <t>р-н Каменец-Подольский Район, с.Кизя-Кудринецкая (0)</t>
  </si>
  <si>
    <t>Придністровське-05  СТ, маг. "Продукии"</t>
  </si>
  <si>
    <t>ХМ-009778</t>
  </si>
  <si>
    <t>(КООП) Придністровське-05 СТ, маг. "Торгівельник"</t>
  </si>
  <si>
    <t>Придністровське-05 СТ, маг. "Торгівельник"</t>
  </si>
  <si>
    <t>ХМ-009485</t>
  </si>
  <si>
    <t>Груба Н.В. ПП, маг. "Насолода"</t>
  </si>
  <si>
    <t>ХМ-009486</t>
  </si>
  <si>
    <t>Дембіцька Н.А. ПП, маг. "Продукти"</t>
  </si>
  <si>
    <t>Дембіцька Наталія Антонівна</t>
  </si>
  <si>
    <t>Основной договор 5118 от 05.01.2013</t>
  </si>
  <si>
    <t>ХМ-009551</t>
  </si>
  <si>
    <t>Паламарчук В.В. ПП, маг. "Економ"</t>
  </si>
  <si>
    <t>Паламарчук Валерій Володимирович</t>
  </si>
  <si>
    <t>Основной договор 4742 от 07.03.2013</t>
  </si>
  <si>
    <t>ХМ-010795</t>
  </si>
  <si>
    <t>р-н Староконстантиновский Район, с.Поповцы, ул.Центральная, д.10</t>
  </si>
  <si>
    <t>ХМ-010797</t>
  </si>
  <si>
    <t>Яковишина О.К. ПП, маг. "Продукти"</t>
  </si>
  <si>
    <t>р-н Староконстантиновский Район, с.Сковородки, ул.Центральная, д.4 (напроти церкви)</t>
  </si>
  <si>
    <t>ХМ-010798</t>
  </si>
  <si>
    <t>Дацкова Л.К. ПП, маг. "Продукти"</t>
  </si>
  <si>
    <t>р-н Летичевский Район, пгт.Меджибож, ул.Октябрьская, д.1 (біля фортеці)</t>
  </si>
  <si>
    <t>ХМ-010796</t>
  </si>
  <si>
    <t>Дахненко Н.М. ПП, маг. "Пряникова хатинка"</t>
  </si>
  <si>
    <t>Дахненко Наталія Михайлівна</t>
  </si>
  <si>
    <t>Основной договор 5446 от 23.09.2015</t>
  </si>
  <si>
    <t>ХМ-009693</t>
  </si>
  <si>
    <t>Дудник С.В. ПП, маг. "Теремок"</t>
  </si>
  <si>
    <t>р-н Летичевский Район, пгт.Летичев, ул.Осликовского, д.1</t>
  </si>
  <si>
    <t>Дудник Сергій Володимирович</t>
  </si>
  <si>
    <t>Основной договор 4838 от 20.06.2013</t>
  </si>
  <si>
    <t>ХМ-009696</t>
  </si>
  <si>
    <t>Гут Б.П. ПП, к-к №3</t>
  </si>
  <si>
    <t>г.Хмельницкий, ул.Соборная, д.11 (вхід в жовтий павільйон)</t>
  </si>
  <si>
    <t>Гут Богдан Миколайович</t>
  </si>
  <si>
    <t>Основной договор 4872 от 01.08.2013</t>
  </si>
  <si>
    <t>ХМ-009694</t>
  </si>
  <si>
    <t>Гординська Ю.О. ПП, маг. "Даринка"</t>
  </si>
  <si>
    <t>р-н Каменец-Подольский Район, с.Кульчиевцы, ул.Центральная, д.53</t>
  </si>
  <si>
    <t>Гординська Юлія Олександрівна</t>
  </si>
  <si>
    <t>Основной договор 1799.1 от 20.06.2013</t>
  </si>
  <si>
    <t>ХМ-009695</t>
  </si>
  <si>
    <t>Жураковська Т.С. ПП, маг. на хаті</t>
  </si>
  <si>
    <t>р-н Дунаевецкий Район, с.Михайловка, д.52 (ул. Федоинариш)</t>
  </si>
  <si>
    <t>Жураковська Тетяна Степанівна</t>
  </si>
  <si>
    <t>Основной договор 1800.1 от 20.06.2013</t>
  </si>
  <si>
    <t>ХМ-009305</t>
  </si>
  <si>
    <t>р-н Хмельницкий Район, с.Крачки, д.17</t>
  </si>
  <si>
    <t>ХМ-009306</t>
  </si>
  <si>
    <t>Долинна С.М. ПП, маг.-бар</t>
  </si>
  <si>
    <t>р-н Красиловский Район, с.Заслучное, ул.Маркса Карла, д.1/4</t>
  </si>
  <si>
    <t>ХМ-009307</t>
  </si>
  <si>
    <t>Рожик О.З. ПП, маг. "Продукти"</t>
  </si>
  <si>
    <t>р-н Городокский Район, с.Александровка, д..</t>
  </si>
  <si>
    <t>Рожик Оксана Зіновіївна</t>
  </si>
  <si>
    <t>Основной договор 4644 от 07.11.2012</t>
  </si>
  <si>
    <t>ХМ-009756</t>
  </si>
  <si>
    <t>Кожух М.І. ПП, маг. "Продукти"</t>
  </si>
  <si>
    <t>р-н Полонский Район, с.Кипчинцы (0)</t>
  </si>
  <si>
    <t>Кожух Марія Іванівна</t>
  </si>
  <si>
    <t>Основной договор 4873 от 02.08.2013</t>
  </si>
  <si>
    <t>ХМ-009432</t>
  </si>
  <si>
    <t>(НКЗ) Кам'янець-Подільська районна державна адміністрація</t>
  </si>
  <si>
    <t>Кам'янець-Подільська районна державна адміністрація</t>
  </si>
  <si>
    <t>ХМ-009433</t>
  </si>
  <si>
    <t>(НКЗ) Ставчанська сільська рада</t>
  </si>
  <si>
    <t>р-н Новоушицкий Район, с.Старая Гута, ул.Ленина, д.102</t>
  </si>
  <si>
    <t>Ставчанська сільська рада</t>
  </si>
  <si>
    <t>Основной договор 1751.1 от 01.12.2014</t>
  </si>
  <si>
    <t>ХМ-009437</t>
  </si>
  <si>
    <t>Марценюк А.В. ПП, лоток</t>
  </si>
  <si>
    <t>Марценюк Аксана Валеріївна</t>
  </si>
  <si>
    <t>Основной договор 4676 от 12.12.2012</t>
  </si>
  <si>
    <t>ХМ-009438</t>
  </si>
  <si>
    <t>(НКЗ) ППО Шепетівського району електричних мереж</t>
  </si>
  <si>
    <t>г.Шепетовка, ул.Плищинская, д.170</t>
  </si>
  <si>
    <t>ППО Шепетівського району електричних мереж</t>
  </si>
  <si>
    <t>ХМ-009440</t>
  </si>
  <si>
    <t>(НКЗ) ППО ПрАТ "Шепетівський гранкар'ер "Пронекс"</t>
  </si>
  <si>
    <t>ППО ПрАТ "Шепетівський гранкар'ер "Пронекс"</t>
  </si>
  <si>
    <t>ХМ-009434</t>
  </si>
  <si>
    <t>(НКЗ)  Ярмолинецький коопринок</t>
  </si>
  <si>
    <t>р-н Ярмолинецкий Район, пгт.Ярмолинцы, ул.Чапаева, д.57</t>
  </si>
  <si>
    <t>Ярмолинецький коопринок</t>
  </si>
  <si>
    <t>ХМ-009441</t>
  </si>
  <si>
    <t>ХМ-009646</t>
  </si>
  <si>
    <t>Антощук В.С. ПП, маг. "Фієста"</t>
  </si>
  <si>
    <t>ХМ-009649</t>
  </si>
  <si>
    <t>Степанчук О.О. ПП, алкогольний відділ</t>
  </si>
  <si>
    <t>ХМ-009650</t>
  </si>
  <si>
    <t>Степанчук О.О. ПП, бакалійний відділ</t>
  </si>
  <si>
    <t>ХМ-009647</t>
  </si>
  <si>
    <t>Степанчук О.О. ПП, кавовий відділ</t>
  </si>
  <si>
    <t>ХМ-009648</t>
  </si>
  <si>
    <t>Степанчук О.О. ПП, кондитерський відділ</t>
  </si>
  <si>
    <t>ХМ-009651</t>
  </si>
  <si>
    <t>Галянт А.В. ПП, білий вагончик</t>
  </si>
  <si>
    <t>р-н Деражнянский Район, с.Яблоновка, ул.Шевченко (0)</t>
  </si>
  <si>
    <t>Галянт Андрій Вікторович</t>
  </si>
  <si>
    <t>Основной договор 4928 от 11.10.2013</t>
  </si>
  <si>
    <t>ХМ-010128</t>
  </si>
  <si>
    <t>Пилипчук Т.В. ПП, маг. "Продтовари"</t>
  </si>
  <si>
    <t>р-н Полонский Район, с.Сасановка, д.2</t>
  </si>
  <si>
    <t>ХМ-010127</t>
  </si>
  <si>
    <t>Тихонюк О.В. ПП, синій вагончик</t>
  </si>
  <si>
    <t>р-н Изяславский Район, с.Михля, ул.Партизанская, д.1</t>
  </si>
  <si>
    <t>Тихонюк Ольга Василівна</t>
  </si>
  <si>
    <t>Основной договор 5077 от 15.04.2014</t>
  </si>
  <si>
    <t>ХМ-010136</t>
  </si>
  <si>
    <t>Футорна Л.Г. ПП, маг. "Продукти"</t>
  </si>
  <si>
    <t>Футорна Людмила Григорівна</t>
  </si>
  <si>
    <t>Основной договор 5073 от 17.04.2014</t>
  </si>
  <si>
    <t>ХМ-010137</t>
  </si>
  <si>
    <t>Туз С.М. ПП, маг.-кафе</t>
  </si>
  <si>
    <t>ХМ-010134</t>
  </si>
  <si>
    <t>Азнабаєва Л.М. ПП, маг. "Продукти"</t>
  </si>
  <si>
    <t>г.Шепетовка, ул.Железнодорожная, д.42 (тариторія ринку біля залізничного вокзалу)</t>
  </si>
  <si>
    <t>Азнабаєва Любов Миколаївна</t>
  </si>
  <si>
    <t>Основной договор 5081 от 16.04.2014</t>
  </si>
  <si>
    <t>ХМ-010133</t>
  </si>
  <si>
    <t>Кондратюк В.П. ПП, лоток</t>
  </si>
  <si>
    <t>Кондратюк Валентина Петрівна</t>
  </si>
  <si>
    <t>Основной договор 5080 от 16.04.2014</t>
  </si>
  <si>
    <t>ХМ-010125</t>
  </si>
  <si>
    <t>Франкова О.Л. ПП, маг.-мінімаркет "Ізюминка"</t>
  </si>
  <si>
    <t>ХМ-010126</t>
  </si>
  <si>
    <t>ЛК-ТРАНС ТОВ, маг. "Лоток"</t>
  </si>
  <si>
    <t>г.Шепетовка, ул.Железнодорожная, д.93</t>
  </si>
  <si>
    <t>Основной договор 5076 от 14.04.2014</t>
  </si>
  <si>
    <t>ХМ-010130</t>
  </si>
  <si>
    <t>Лисюк Н.В. ПП, маг. "Продтовари"</t>
  </si>
  <si>
    <t>р-н Славутский Район, с.Печиводы, ул.Пархоменко, д.56</t>
  </si>
  <si>
    <t>ХМ-010131</t>
  </si>
  <si>
    <t>р-н Славутский Район, с.Тростянец, д.1</t>
  </si>
  <si>
    <t>ХМ-010132</t>
  </si>
  <si>
    <t>Котюк О.Ю. ПП, маг. "Теремок"</t>
  </si>
  <si>
    <t>ХМ-010129</t>
  </si>
  <si>
    <t>Радчення О.В. ПП, маг. "Продукти"</t>
  </si>
  <si>
    <t>р-н Славутский Район, с.Миньковцы, д.92</t>
  </si>
  <si>
    <t>ХМ-010135</t>
  </si>
  <si>
    <t>Лісоводський А.П. ПП, к-к№4 "Вкусняшка - 3"</t>
  </si>
  <si>
    <t>ХМ-009519</t>
  </si>
  <si>
    <t>ОККО-Нафтопродукт ПП, АЗС №051</t>
  </si>
  <si>
    <t>р-н Ярмолинецкий Район, пгт.Ярмолинцы, ул.Хмельницкая, д.57а</t>
  </si>
  <si>
    <t>ХМ-009520</t>
  </si>
  <si>
    <t>ОККО-Нафтопродукт ПП, АЗС №052</t>
  </si>
  <si>
    <t>р-н Ярмолинецкий Район, пгт.Ярмолинцы, ул.Пушкина, д.153 (Обїздна в напрямку с. Соколівка)</t>
  </si>
  <si>
    <t>ХМ-009482</t>
  </si>
  <si>
    <t>Степанчук О.О. ПП, маг. "Королівський смак"</t>
  </si>
  <si>
    <t>р-н Полонский Район, г.Полонное, ул.Украинки Леси, д.96 а</t>
  </si>
  <si>
    <t>ХМ-009483</t>
  </si>
  <si>
    <t>Кокідько О.Б. ПП, лоток</t>
  </si>
  <si>
    <t>Кокідько Олена Борисівна</t>
  </si>
  <si>
    <t>Основной договор 4690 от 29.12.2012</t>
  </si>
  <si>
    <t>ХМ-009484</t>
  </si>
  <si>
    <t>Павлуцька Г.П. ПП, маг. "Продукти"</t>
  </si>
  <si>
    <t>р-н Хмельницкий Район, с.Шаровечка (1)</t>
  </si>
  <si>
    <t>Павлуцька Ганна Петрівна</t>
  </si>
  <si>
    <t>Основной договор 4691 от 03.01.2013</t>
  </si>
  <si>
    <t>ХМ-009643</t>
  </si>
  <si>
    <t>Королівський Р.Т. ПП, маг. "Королівський присмак"</t>
  </si>
  <si>
    <t>р-н Городокский Район, г.Городок, ул.Чайковского, д.1</t>
  </si>
  <si>
    <t>ХМ-009783</t>
  </si>
  <si>
    <t>р-н Изяславский Район, с.Подлесцы, ул.Центральная, д.2</t>
  </si>
  <si>
    <t>ХМ-009786</t>
  </si>
  <si>
    <t>Яворська В.С. ПП, маг. "Оленка"</t>
  </si>
  <si>
    <t>р-н Изяславский Район, с.Припутни, ул.Чапаева, д.1</t>
  </si>
  <si>
    <t>Яворська Віта Сергіївна</t>
  </si>
  <si>
    <t>Основной договор 4892 от 20.08.2013</t>
  </si>
  <si>
    <t>ХМ-009784</t>
  </si>
  <si>
    <t>р-н Изяславский Район, с.Щуривци, ул.Центральная, д.30/1</t>
  </si>
  <si>
    <t>ХМ-009785</t>
  </si>
  <si>
    <t>р-н Изяславский Район, с.Щуровчики, ул.Центральная, д.44</t>
  </si>
  <si>
    <t>ХМ-009366</t>
  </si>
  <si>
    <t>Мазур С.О. ПП, маг. "Довжок"</t>
  </si>
  <si>
    <t>р-н Дунаевецкий Район, с.Маков, пер.Чапаева, д.49а</t>
  </si>
  <si>
    <t>Мазур Сергій Олександрович</t>
  </si>
  <si>
    <t>Основной договор 1877.1 от 18.03.2014</t>
  </si>
  <si>
    <t>ХМ-010185</t>
  </si>
  <si>
    <t>Панчук М.С. ПП, маг. "Айсберг"</t>
  </si>
  <si>
    <t>г.Каменец-Подольский, ул.30-летия Победы, д.2/6 (0)</t>
  </si>
  <si>
    <t>ХМ-010184</t>
  </si>
  <si>
    <t>Роземборська О.Ф. ПП, маг, "Продукти"</t>
  </si>
  <si>
    <t>р-н Дунаевецкий Район, г.Дунаевцы, ул.Жлобы, д.54</t>
  </si>
  <si>
    <t>ХМ-010180</t>
  </si>
  <si>
    <t>Хромий О.В. ПП, маг.</t>
  </si>
  <si>
    <t>ХМ-010183</t>
  </si>
  <si>
    <t>Биковська Г.С. ПП, маг. "Любаша"</t>
  </si>
  <si>
    <t>р-н Новоушицкий Район, с.Барсуки, ул.Ленина, д.0 (0)</t>
  </si>
  <si>
    <t>ХМ-010182</t>
  </si>
  <si>
    <t>Паляниця Н.Н. ПП, маг. "Продукти"</t>
  </si>
  <si>
    <t>р-н Новоушицкий Район, с.Зеленые Куриловцы, д.68 (0)</t>
  </si>
  <si>
    <t>Паляниця Микола Миколайович</t>
  </si>
  <si>
    <t>Основной договор 1928.1 от 11.11.2014</t>
  </si>
  <si>
    <t>ХМ-010181</t>
  </si>
  <si>
    <t>(КООП) Грушецьке СТ, маг. "Продукти"</t>
  </si>
  <si>
    <t>р-н Каменец-Подольский Район, с.Грушка, ул.Суворова, д.0 (0)</t>
  </si>
  <si>
    <t>СТ "Грушецьке"</t>
  </si>
  <si>
    <t>Основной договор 1906.1 от 22.08.2014</t>
  </si>
  <si>
    <t>Грушецьке СТ, маг. "Продукти"</t>
  </si>
  <si>
    <t>ХМ-010186</t>
  </si>
  <si>
    <t>Мельник А.І. ПП, маг. "Продукти"</t>
  </si>
  <si>
    <t>р-н Каменец-Подольский Район, с.Рункошев, д.56 (0)</t>
  </si>
  <si>
    <t>ХМ-010196</t>
  </si>
  <si>
    <t>Каразей Н.І. ПП, маг. "Еліт-маркет"</t>
  </si>
  <si>
    <t>р-н Теофипольский Район, пгт.Теофиполь, ул.Щорса, д.23 Г (0)</t>
  </si>
  <si>
    <t>ХМ-009632</t>
  </si>
  <si>
    <t>Бондар Т.Л. ПП, к-к №4/1</t>
  </si>
  <si>
    <t>г.Хмельницкий, ул.Куприна, д.54 (ринок Дубово)</t>
  </si>
  <si>
    <t>ХМ-009631</t>
  </si>
  <si>
    <t>Сугай Л.М. ПП, к-к "Хліб №2"</t>
  </si>
  <si>
    <t>г.Хмельницкий, ул.Вайсера (Автостанція №3)</t>
  </si>
  <si>
    <t>ХМ-009630</t>
  </si>
  <si>
    <t>Трачук О.В ПП, к-к №157</t>
  </si>
  <si>
    <t>г.Хмельницкий, ул.Геологов (Висотний гараж)</t>
  </si>
  <si>
    <t>ХМ-008870</t>
  </si>
  <si>
    <t>Березинець В.В. ПП, готельно-ресторанний комплекс "Янісоль"</t>
  </si>
  <si>
    <t>г.Хмельницкий, ул.Свободы, д.40а</t>
  </si>
  <si>
    <t>ХМ-008919</t>
  </si>
  <si>
    <t>Грицак В.П. ПП, кафе "У Людмили"</t>
  </si>
  <si>
    <t>Грицак Вячеслав Пилипович</t>
  </si>
  <si>
    <t>Основной договор 4376 от 22.03.2012</t>
  </si>
  <si>
    <t>ХМ-008858</t>
  </si>
  <si>
    <t>Дейкалюк Ю.О. ПП, кафе "Сосновий бір"</t>
  </si>
  <si>
    <t>р-н Славутский Район, с.Каменка, ул.Железнодорожная, д.19а</t>
  </si>
  <si>
    <t>р-н Теофипольский Район, пгт.Базалия (0)</t>
  </si>
  <si>
    <t>ХМ-008914</t>
  </si>
  <si>
    <t>р-н Красиловский Район, с.Кульчины, ул.1-го Мая, д.13</t>
  </si>
  <si>
    <t>Левін О.М. ПП, к-к "Незнайка"</t>
  </si>
  <si>
    <t>ХМ-008865</t>
  </si>
  <si>
    <t>Онофрійчук В.Я. ПП, к-к "Гранд"</t>
  </si>
  <si>
    <t>Онофрійчук Віктор Якович</t>
  </si>
  <si>
    <t>Основной договор 5086 от 23.04.2014</t>
  </si>
  <si>
    <t>ХМ-008848</t>
  </si>
  <si>
    <t>Попроцька Г.О. ПП, кафе "Застройщик"</t>
  </si>
  <si>
    <t>г.Шепетовка, пер.Котовского, д.58</t>
  </si>
  <si>
    <t>ХМ-008911</t>
  </si>
  <si>
    <t>Смірнова С.П. ПП, кафе "Дорожне"</t>
  </si>
  <si>
    <t>г.Нетишин, д.2 (ул. Базарная)</t>
  </si>
  <si>
    <t>ХМ-008856</t>
  </si>
  <si>
    <t>Ткачук В.С. ПП, к-к №38</t>
  </si>
  <si>
    <t>ХМ-008916</t>
  </si>
  <si>
    <t>Федоренко М.І. ПП, к-к №34</t>
  </si>
  <si>
    <t>г.Хмельницкий, ул.Соборная, д.11 (к-к 34)</t>
  </si>
  <si>
    <t>ХМ-008920</t>
  </si>
  <si>
    <t>г.Славута, ул.Гвардейская, д.6</t>
  </si>
  <si>
    <t>р-н Белогорский Район, пгт.Белогорье, ул.Молодежная, д.5</t>
  </si>
  <si>
    <t>ХМ-008884</t>
  </si>
  <si>
    <t>(НКЗ) Грицівське ВПУ №38</t>
  </si>
  <si>
    <t>Шепетівський Район, Гриців, вул. Ломоносова, б. 10,</t>
  </si>
  <si>
    <t>Грицівське ВПУ №38</t>
  </si>
  <si>
    <t>ХМ-006420</t>
  </si>
  <si>
    <t>Довгалюк Л.І. ПП, маг. "Продукти"</t>
  </si>
  <si>
    <t>Довгалюк Людмила Іванівна</t>
  </si>
  <si>
    <t>Основной договор 4324 от 22.02.2012</t>
  </si>
  <si>
    <t>ХМ-008850</t>
  </si>
  <si>
    <t>Матвійчук О.В. ПП, більярдний клуб "Діскавері"</t>
  </si>
  <si>
    <t>ХМ-008857</t>
  </si>
  <si>
    <t>Міловідов Є.О. ПП, маг. "Лідер 2"</t>
  </si>
  <si>
    <t>г.Староконстантинов, ул.Пушкина, д.45</t>
  </si>
  <si>
    <t>ХМ-010267</t>
  </si>
  <si>
    <t>р-н Волочисский Район, с.Бокиевка (0)</t>
  </si>
  <si>
    <t>ХМ-008861</t>
  </si>
  <si>
    <t>Перець І. ПП, вагончик</t>
  </si>
  <si>
    <t>р-н Славутский Район, с.Аннополь, д..</t>
  </si>
  <si>
    <t>ХМ-008854</t>
  </si>
  <si>
    <t>Піонтковський В.В. ПП, маг. "Продовольчий"</t>
  </si>
  <si>
    <t>Піонтковський Вадим Володимирович</t>
  </si>
  <si>
    <t>Основной договор 4304 от 01.02.2012</t>
  </si>
  <si>
    <t>ХМ-008847</t>
  </si>
  <si>
    <t>Мандзюк О.С. ПП, к-к №14</t>
  </si>
  <si>
    <t>ХМ-008875</t>
  </si>
  <si>
    <t>Продун О.М. ПП, к-к № 1/б</t>
  </si>
  <si>
    <t>Кардаш В.Г. ПП, маг. "Продукти"</t>
  </si>
  <si>
    <t>р-н Белогорский Район, с.Тихомель, ул.Зеленая, д.19</t>
  </si>
  <si>
    <t>Кардаш Володимир Григорович</t>
  </si>
  <si>
    <t>Основной договор 5033 от 27.01.2014</t>
  </si>
  <si>
    <t>г.Славута, ул.Украинки Леси, д.67</t>
  </si>
  <si>
    <t>Ящук Олександр Іванович</t>
  </si>
  <si>
    <t>Основной договор 2194 от 29.05.2009 0:00:00</t>
  </si>
  <si>
    <t>р-н Красиловский Район, пгт.Антонины, ул.Шевченко, д.33</t>
  </si>
  <si>
    <t>р-н Хмельницкий Район, с.Пироговцы, ул.Центральная, д.29</t>
  </si>
  <si>
    <t>ХМ-008838</t>
  </si>
  <si>
    <t>г.Нетишин, просп Независимости, д.5/2</t>
  </si>
  <si>
    <t>ХМ-008839</t>
  </si>
  <si>
    <t>ХМ-008840</t>
  </si>
  <si>
    <t>г.Славута, ул.Ярослава Мудрого, д.8</t>
  </si>
  <si>
    <t>г.Каменец-Подольский, ул.Галицкого, д.30</t>
  </si>
  <si>
    <t>Генчевська Інна Вікторівна</t>
  </si>
  <si>
    <t>Основной договор 1658.1 от 14.03.2013</t>
  </si>
  <si>
    <t>р-н Старосинявский Район, с.Бабино (0)</t>
  </si>
  <si>
    <t>р-н Славутский Район, с.Ташки (Центральная)</t>
  </si>
  <si>
    <t>Гімаєва Людмила Семенівна</t>
  </si>
  <si>
    <t>Основной договор 4421 от 05.04.2012</t>
  </si>
  <si>
    <t>ХМ-008877</t>
  </si>
  <si>
    <t>Данілова Л.М. П, маг. "Продукти"</t>
  </si>
  <si>
    <t>р-н Виньковецкий Район, с.Калюсик, ул.Центральная, д.34</t>
  </si>
  <si>
    <t>Дацун В.М. ПП, маг. "Продукти"</t>
  </si>
  <si>
    <t>ХМ-008889</t>
  </si>
  <si>
    <t>р-н Ярмолинецкий Район, с.Кадиевка, ул.Победы, д.1</t>
  </si>
  <si>
    <t>Дацун Валентина Михайлівна</t>
  </si>
  <si>
    <t>Основной договор 4317 от 06.03.2012</t>
  </si>
  <si>
    <t>ХМ-008891</t>
  </si>
  <si>
    <t>р-н Ярмолинецкий Район, с.Волудринцы, ул.Центральная, д.1</t>
  </si>
  <si>
    <t>Дацун В.М. ПП, маг. "Юлія"</t>
  </si>
  <si>
    <t>ХМ-008890</t>
  </si>
  <si>
    <t>р-н Ярмолинецкий Район, с.Кадиевка, ул.Мира (-)</t>
  </si>
  <si>
    <t>Демчишина Світлана Василівна</t>
  </si>
  <si>
    <t>Основной договор 4310 от 27.02.2012</t>
  </si>
  <si>
    <t>ХМ-008871</t>
  </si>
  <si>
    <t>Дениско О.А. ПП, маг. "Оскар"</t>
  </si>
  <si>
    <t>р-н Полонский Район, г.Полонное, ул.Герасимчука, д.28а</t>
  </si>
  <si>
    <t>Дениско Оксана Анатоліївна</t>
  </si>
  <si>
    <t>Основной договор 4308 от 23.02.2012</t>
  </si>
  <si>
    <t>Дубенюк Д.Ю. ПП, маг. "Людмила"</t>
  </si>
  <si>
    <t>Дубенюк Дмитро Юрійович</t>
  </si>
  <si>
    <t>Основной договор 1000 от 12.05.2009 0:00:00</t>
  </si>
  <si>
    <t>ХМ-008921</t>
  </si>
  <si>
    <t>Дубик М.М. ПП, маг. "Ксенія"</t>
  </si>
  <si>
    <t>р-н Старосинявский Район, пгт.Старая Синява, ул.Грушевского, д.39</t>
  </si>
  <si>
    <t>ХМ-008868</t>
  </si>
  <si>
    <t>р-н Ярмолинецкий Район, пгт.Ярмолинцы, ул.Шевченко, д.2а</t>
  </si>
  <si>
    <t>р-н Полонский Район, с.Котюржинцы (0)</t>
  </si>
  <si>
    <t>р-н Теофипольский Район, с.Шибена (0)</t>
  </si>
  <si>
    <t>ХМ-008882</t>
  </si>
  <si>
    <t>Кравчук Н.Г. ПП, маг. "Берізка"</t>
  </si>
  <si>
    <t>р-н Красиловский Район, с.Заставки, ул.Садовая, д.1а</t>
  </si>
  <si>
    <t>Кравчук Ніна Григорівна</t>
  </si>
  <si>
    <t>ХМ-008855</t>
  </si>
  <si>
    <t>Крижанівська А.С. ПП, маг. "Щедрик"</t>
  </si>
  <si>
    <t>Крижанівська Алла Станіславівна</t>
  </si>
  <si>
    <t>Основной договор 4305 от 21.02.2012</t>
  </si>
  <si>
    <t>г.Хмельницкий, ул.Куприна (-)</t>
  </si>
  <si>
    <t>ХМ-009903</t>
  </si>
  <si>
    <t>(НКЗ) Кузьминці СФГ</t>
  </si>
  <si>
    <t>р-н Теофипольский Район, с.Кузьминцы (0)</t>
  </si>
  <si>
    <t>Кузьминці СФГ</t>
  </si>
  <si>
    <t>Мандзюк Оксана Сергіївна</t>
  </si>
  <si>
    <t>Основной договор 4302 от 20.02.2012</t>
  </si>
  <si>
    <t>ХМ-008903</t>
  </si>
  <si>
    <t>Михальчук В.П. ПП, маг. "Продукти"</t>
  </si>
  <si>
    <t>р-н Красиловский Район, с.Малые Юначки, ул.Центральная (-)</t>
  </si>
  <si>
    <t>Михальчук Валентина Петрівна</t>
  </si>
  <si>
    <t>Основной договор 4374 от 23.02.2012</t>
  </si>
  <si>
    <t>ХМ-010059</t>
  </si>
  <si>
    <t>Мізерний С.А. ПП, маг. "Продукти"</t>
  </si>
  <si>
    <t>ХМ-010063</t>
  </si>
  <si>
    <t>Мізерний Сергій Анатолійович</t>
  </si>
  <si>
    <t>Основной договор 5047 от 11.02.2014</t>
  </si>
  <si>
    <t>ХМ-010101</t>
  </si>
  <si>
    <t>Штоцька Л.А. ПП, маг. "Продукти"</t>
  </si>
  <si>
    <t>р-н Староконстантиновский Район, с.Волыце-Керекешино (0)</t>
  </si>
  <si>
    <t>Штоцька Любов Анатоліївна</t>
  </si>
  <si>
    <t>Основной договор 5061 от 17.03.2014</t>
  </si>
  <si>
    <t>р-н Белогорский Район, с.Юровка, ул.Молодежная, д.1</t>
  </si>
  <si>
    <t>Мудрик Наталія Павлівна</t>
  </si>
  <si>
    <t>Основной договор 4326 от 07.03.2012</t>
  </si>
  <si>
    <t>(КООП) Олімп-Б СТ, маг. "Любисток"</t>
  </si>
  <si>
    <t>р-н Новоушицкий Район, с.Глебов, ул.Мира, д.1</t>
  </si>
  <si>
    <t>р-н Деражнянский Район, с.Яблоновка (0)</t>
  </si>
  <si>
    <t>ХМ-008833</t>
  </si>
  <si>
    <t>Півень Ю.В. ПП, маг. "Продукти"</t>
  </si>
  <si>
    <t>р-н Белогорский Район, с.Малая Боровица, ул.Матросова, д.1</t>
  </si>
  <si>
    <t>ХМ-008873</t>
  </si>
  <si>
    <t>Піголь О.С. ПП, к-к "Оленка"</t>
  </si>
  <si>
    <t>р-н Славутский Район, с.Манятин, ул.Маркса Карла, д.21</t>
  </si>
  <si>
    <t>ХМ-008888</t>
  </si>
  <si>
    <t>(НКЗ) ППО співробітників коледжу ПДАТУ ВПС працівників АПКУ</t>
  </si>
  <si>
    <t>ППО співробітників коледжу ПДАТУ ВПС працівників АПКУ</t>
  </si>
  <si>
    <t>Основной договор 1656.1 от 10.12.2014</t>
  </si>
  <si>
    <t>ХМ-008909</t>
  </si>
  <si>
    <t>Преподобний В.С. ПП, маг. "Варшава"</t>
  </si>
  <si>
    <t>ХМ-008904</t>
  </si>
  <si>
    <t>Преподобний В.С. ПП, маг. "Влад"</t>
  </si>
  <si>
    <t>г.Нетишин, просп Независимости, д.15</t>
  </si>
  <si>
    <t>ХМ-008905</t>
  </si>
  <si>
    <t>Преподобний В.С. ПП, маг. "Діоніс"</t>
  </si>
  <si>
    <t>г.Нетишин, ул.Строителей, д.1</t>
  </si>
  <si>
    <t>ХМ-008908</t>
  </si>
  <si>
    <t>Преподобний В.С. ПП, маг. "Кондор"</t>
  </si>
  <si>
    <t>ХМ-008907</t>
  </si>
  <si>
    <t>Преподобний В.С. ПП, маг. "Либідь"</t>
  </si>
  <si>
    <t>г.Нетишин, ул.Михайлова, д.2</t>
  </si>
  <si>
    <t>ХМ-008906</t>
  </si>
  <si>
    <t>Преподобний В.С. ПП, маг. "Сам"</t>
  </si>
  <si>
    <t>Свірідова ПП, маг. "Продукти"</t>
  </si>
  <si>
    <t>ХМ-008878</t>
  </si>
  <si>
    <t>Сидорук В.М. ПП, маг. "Свіжий хліб №7"</t>
  </si>
  <si>
    <t>г.Славута, ул.Ярослава Мудрого, д.7</t>
  </si>
  <si>
    <t>ХМ-008863</t>
  </si>
  <si>
    <t>Соколець О.М. ПП, маг. "Космос"</t>
  </si>
  <si>
    <t>г.Славута, ул.Плотыче, д.21а</t>
  </si>
  <si>
    <t>ХМ-008892</t>
  </si>
  <si>
    <t>Стецюк О.В. ПП, маг. "Продукти"</t>
  </si>
  <si>
    <t>ХМ-008881</t>
  </si>
  <si>
    <t>Задворний С.О. ПП, маг. "Принцип №9"</t>
  </si>
  <si>
    <t>г.Хмельницкий, ул.Шевченко, д.89/2</t>
  </si>
  <si>
    <t>р-н Каменец-Подольский Район, с.Колыбаевка, ул.Ленина, д.120</t>
  </si>
  <si>
    <t>Ткачук Олена Анатоліївна</t>
  </si>
  <si>
    <t>Основной договор 1652.1 от 27.02.2012</t>
  </si>
  <si>
    <t>ХМ-008880</t>
  </si>
  <si>
    <t>Федчишина І.Ю. ПП, маг. "Продукти"</t>
  </si>
  <si>
    <t>г.Хмельницкий, ул.Свободы, д.19</t>
  </si>
  <si>
    <t>Федчишина Ірина Юліанівна</t>
  </si>
  <si>
    <t>Основной договор 4315 от 29.02.2012</t>
  </si>
  <si>
    <t>ХМ-010309</t>
  </si>
  <si>
    <t>Зубатюк О.М. ПП, маг. "Корчма"</t>
  </si>
  <si>
    <t>р-н Деражнянский Район, с.Нижнее (0)</t>
  </si>
  <si>
    <t>Зубатюк Олександр Михайлович</t>
  </si>
  <si>
    <t>Основной договор 5139 от 21.08.2014</t>
  </si>
  <si>
    <t>ХМ-008885</t>
  </si>
  <si>
    <t>Штен Н.В. ПП, маг. "Ювілейний"</t>
  </si>
  <si>
    <t>г.Шепетовка, ул.Маркса Карла, д.62</t>
  </si>
  <si>
    <t>Діль Альона Вікторівна</t>
  </si>
  <si>
    <t>Основной договор 3261 от 09.06.2009 0:00:00</t>
  </si>
  <si>
    <t>ХМ-008859</t>
  </si>
  <si>
    <t>Дяков Л.В. ПП, лоток "Спеції"</t>
  </si>
  <si>
    <t>ХМ-008899</t>
  </si>
  <si>
    <t>Лобачеська С.І. ПП, лоток</t>
  </si>
  <si>
    <t>р-н Волочисский Район, г.Волочиск (1)</t>
  </si>
  <si>
    <t>г.Славута, ул.Шевченко, д.6</t>
  </si>
  <si>
    <t>Яковчук Вячеслав Васильович</t>
  </si>
  <si>
    <t>Основной договор 1237 от 10.06.2009 0:00:00</t>
  </si>
  <si>
    <t>ХМ-009619</t>
  </si>
  <si>
    <t>Шерепа С.А. ПП, маг. "Літіс"</t>
  </si>
  <si>
    <t>г.Хмельницкий, ул.Камьянецкая, д.133</t>
  </si>
  <si>
    <t>ХМ-009620</t>
  </si>
  <si>
    <t>Торговий дім "Маркет-плюс" ТОВ , АЗС №23-07</t>
  </si>
  <si>
    <t>р-н Ярмолинецкий Район, с.Соколовка, пер.Шевченко, д.114</t>
  </si>
  <si>
    <t>ХМ-009750</t>
  </si>
  <si>
    <t>Чайка С.В. ПП, маг. "Чайка"</t>
  </si>
  <si>
    <t>г.Каменец-Подольский, ул.Князей Кориатовичей, д.32</t>
  </si>
  <si>
    <t>ХМ-009749</t>
  </si>
  <si>
    <t>Кукурудза Л.В. ПП, маг. "Продукти"</t>
  </si>
  <si>
    <t>р-н Дунаевецкий Район, с.Маков, ул.Фрунзе, д.4</t>
  </si>
  <si>
    <t>Кукурудза Людмила Василівна</t>
  </si>
  <si>
    <t>Основной договор 1821.1 от 29.07.2013</t>
  </si>
  <si>
    <t>ХМ-010071</t>
  </si>
  <si>
    <t>г.Шепетовка, ул.Тургенева, д.24 А</t>
  </si>
  <si>
    <t>ХМ-010089</t>
  </si>
  <si>
    <t>Фірма "Бакалія" ПрАТ, маг. "Економ №18"</t>
  </si>
  <si>
    <t>р-н Волочисский Район, г.Волочиск, ул.Независимости, д.35а</t>
  </si>
  <si>
    <t>ХМ-010062</t>
  </si>
  <si>
    <t>Бондаренко А.В. ПП, маг. "Продукти"</t>
  </si>
  <si>
    <t>г.Славута, ул.Соборности, д.32</t>
  </si>
  <si>
    <t>Бондаренко Андрій Володимирович</t>
  </si>
  <si>
    <t>Основной договор 3169 от 11.02.2014</t>
  </si>
  <si>
    <t>ХМ-010090</t>
  </si>
  <si>
    <t>Паламарчук Т.В. ПП, кафе-бар "Баварія"</t>
  </si>
  <si>
    <t>р-н Изяславский Район, с.Клубивка, ул.Кирпы (0)</t>
  </si>
  <si>
    <t>ХМ-010054</t>
  </si>
  <si>
    <t>Янчинецька О.В. ПП, к-к №166</t>
  </si>
  <si>
    <t>Янчинецька Олена Вікторівна</t>
  </si>
  <si>
    <t>Основной договор 1865.1 от 05.02.2014</t>
  </si>
  <si>
    <t>ХМ-009912</t>
  </si>
  <si>
    <t>Баланюк І.В. ПП, лоток №8</t>
  </si>
  <si>
    <t>г.Хмельницкий, шоссе Львовское (ринок Тіса)</t>
  </si>
  <si>
    <t>Баланюк Ігор Володимирович</t>
  </si>
  <si>
    <t>Основной договор 4974 от 20.11.2013</t>
  </si>
  <si>
    <t>ХМ-009879</t>
  </si>
  <si>
    <t>Благун О.Я. ПП, маг. "Продукти"</t>
  </si>
  <si>
    <t>р-н Хмельницкий Район, с.Райковцы, ул.Короленко, д.9</t>
  </si>
  <si>
    <t>Благун Олена Яківна</t>
  </si>
  <si>
    <t>Основной договор 4982 от 03.12.2013</t>
  </si>
  <si>
    <t>ХМ-009884</t>
  </si>
  <si>
    <t>Бондарчук А.М. ПП, маг. "Продукти"</t>
  </si>
  <si>
    <t>Бондарчук Альона Миколаївна</t>
  </si>
  <si>
    <t>Основной договор 4951 от 07.11.2013</t>
  </si>
  <si>
    <t>ХМ-009905</t>
  </si>
  <si>
    <t>р-н Хмельницкий Район, с.Ляпинцы, д.5</t>
  </si>
  <si>
    <t>ХМ-009858</t>
  </si>
  <si>
    <t>Алєксєєва Л.В. ПП, к-к №866</t>
  </si>
  <si>
    <t>Добров Андрій Андрійович</t>
  </si>
  <si>
    <t>Основной договор 3898 от 16.12.2010</t>
  </si>
  <si>
    <t>Добров А.А. ПП, к-к "Цукерочка"</t>
  </si>
  <si>
    <t>ХМ-010325</t>
  </si>
  <si>
    <t>Алєксєєва Людмила Василівна</t>
  </si>
  <si>
    <t>Основной договор 5144 от 04.09.2014</t>
  </si>
  <si>
    <t>ХМ-009883</t>
  </si>
  <si>
    <t>Кондратюк В.В. ПП, маг. "Пятачок"</t>
  </si>
  <si>
    <t>Кондратюк Марія Олексіївна</t>
  </si>
  <si>
    <t>Основной договор 6000 от 12.05.2014</t>
  </si>
  <si>
    <t>Кондратюк М.О. ПП, маг. "П'ятачок"</t>
  </si>
  <si>
    <t>ХМ-009895</t>
  </si>
  <si>
    <t>Куклінська О.Л. ПП, маг. "Продукти"</t>
  </si>
  <si>
    <t>р-н Красиловский Район, с.Триски, ул.Ленина (навпроти пошти)</t>
  </si>
  <si>
    <t>ХМ-009881</t>
  </si>
  <si>
    <t>Лаблюк О.В. ПП, лоток №5</t>
  </si>
  <si>
    <t>г.Каменец-Подольский (автовокзал)</t>
  </si>
  <si>
    <t>ХМ-009872</t>
  </si>
  <si>
    <t>Гуменна С.А. ПП, маг. "Ейрена"</t>
  </si>
  <si>
    <t>г.Хмельницкий, ул.Институтская, д.6</t>
  </si>
  <si>
    <t>Гуменна Світлана Анатоліївна</t>
  </si>
  <si>
    <t>Основной договор 5330 от 12.02.2015</t>
  </si>
  <si>
    <t>ХМ-009880</t>
  </si>
  <si>
    <t>Німців М.Ю. ПП, маг. "Каштан"</t>
  </si>
  <si>
    <t>г.Нетишин, ул.Космонавтов, д.56</t>
  </si>
  <si>
    <t>Німців Михайло Юрійович</t>
  </si>
  <si>
    <t>Основной договор 4949 от 04.11.2013</t>
  </si>
  <si>
    <t>ХМ-009882</t>
  </si>
  <si>
    <t>Тручковська Н.З. ПП, маг. "Експрес"</t>
  </si>
  <si>
    <t>р-н Дунаевецкий Район, пгт.Дунаевцы, пл.Привокзальная, д.4</t>
  </si>
  <si>
    <t>ХМ-009885</t>
  </si>
  <si>
    <t>(ремонт) Надахівська О.Д. ПП, маг. "Продукти Смак"</t>
  </si>
  <si>
    <t>р-н Деражнянский Район, г.Деражня, ул.Подольская (0)</t>
  </si>
  <si>
    <t>Надахівська Ольга Дмитрівна</t>
  </si>
  <si>
    <t>Основной договор 4952 от 07.11.2013</t>
  </si>
  <si>
    <t>Надахівська О.Д. ПП, маг. "Продукти Смак"</t>
  </si>
  <si>
    <t>ХМ-009901</t>
  </si>
  <si>
    <t>(НКЗ)  Виробничник 1 СТ</t>
  </si>
  <si>
    <t>р-н Каменец-Подольский Район, с.Жовтневое, ул.Князей Кориатовичей, д.46</t>
  </si>
  <si>
    <t>СТ "Виробничник 1"</t>
  </si>
  <si>
    <t>Основной договор 1844.1 от 14.11.2014</t>
  </si>
  <si>
    <t>Виробничник 1 СТ</t>
  </si>
  <si>
    <t>ХМ-009914</t>
  </si>
  <si>
    <t>(НКЗ) Вільна профспілка працівників ХНУ</t>
  </si>
  <si>
    <t>Вільна профспілка працівників ХНУ</t>
  </si>
  <si>
    <t>Основной договор 6010 от 28.05.2014</t>
  </si>
  <si>
    <t>ХМ-009894</t>
  </si>
  <si>
    <t>(НКЗ) КВП "Ринок" Шепетівського РайСТ</t>
  </si>
  <si>
    <t>КВП "Ринок" Шепетівського РайСТ</t>
  </si>
  <si>
    <t>Основной договор 610 от 14.11.2013</t>
  </si>
  <si>
    <t>ХМ-009899</t>
  </si>
  <si>
    <t>Вороніна С.М. ПП, зелений вагончик</t>
  </si>
  <si>
    <t>г.Шепетовка, пер.Кирова, д.2а</t>
  </si>
  <si>
    <t>Вороніна Світлана Миколаївна</t>
  </si>
  <si>
    <t>Основной договор 4969 от 18.11.2013</t>
  </si>
  <si>
    <t>ХМ-009886</t>
  </si>
  <si>
    <t>Поворозник Н.В. ПП, маг. з кафетерієм "Продукти"</t>
  </si>
  <si>
    <t>р-н Хмельницкий Район, с.Редкодубы, ул.Центральная, д.56а</t>
  </si>
  <si>
    <t>Поворозник Надія Володимирівна</t>
  </si>
  <si>
    <t>Основной договор 4953 от 07.11.2013</t>
  </si>
  <si>
    <t>ХМ-009911</t>
  </si>
  <si>
    <t>г.Хмельницкий, ул.Курчатова (Восток)</t>
  </si>
  <si>
    <t>ХМ-009892</t>
  </si>
  <si>
    <t>Маринюк А.С. ПП, маг. "Продукти"</t>
  </si>
  <si>
    <t>р-н Теофипольский Район, с.Михновка (0)</t>
  </si>
  <si>
    <t>Маринюк Алла Святославівна</t>
  </si>
  <si>
    <t>Основной договор 4961 от 13.11.2013</t>
  </si>
  <si>
    <t>ХМ-009888</t>
  </si>
  <si>
    <t>Слєсарєва А.Д. ПП, маг. "Експрес"</t>
  </si>
  <si>
    <t>р-н Красиловский Район, г.Красилов, ул.Привокзальная (Ж/д вокзал)</t>
  </si>
  <si>
    <t>ХМ-009887</t>
  </si>
  <si>
    <t>Слєсарєва А.Д. ПП, маг. "Олімп"</t>
  </si>
  <si>
    <t>р-н Красиловский Район, г.Красилов, ул.Фрунзе, д.1</t>
  </si>
  <si>
    <t>ХМ-009913</t>
  </si>
  <si>
    <t>р-н Каменец-Подольский Район, с.Калачковцы, д.15</t>
  </si>
  <si>
    <t>СТ "Параївське"</t>
  </si>
  <si>
    <t>Основной договор 1859.1 от 17.04.2015</t>
  </si>
  <si>
    <t>ХМ-009915</t>
  </si>
  <si>
    <t>(НКЗ) Лесько М.І. ПП, маг.</t>
  </si>
  <si>
    <t>г.Хмельницкий, ул.Трудовая, д.17, оф.11</t>
  </si>
  <si>
    <t>Лесько Михайло Іванович</t>
  </si>
  <si>
    <t>Основной договор 4977 от 26.11.2013</t>
  </si>
  <si>
    <t>Лесько М.І. ПП, маг.</t>
  </si>
  <si>
    <t>ХМ-009893</t>
  </si>
  <si>
    <t>(НКЗ) Омелечко О.С. ПП, маг.</t>
  </si>
  <si>
    <t>г.Хмельницкий, ул.Чорновола Вячеслава, д.174/6 (За "Штанами"  направо)</t>
  </si>
  <si>
    <t>Омелечко О.С. ПП, маг.</t>
  </si>
  <si>
    <t>ХМ-009896</t>
  </si>
  <si>
    <t>Матвійчук А.В. ПП, маг. "Продукти"</t>
  </si>
  <si>
    <t>р-н Староконстантиновский Район, с.Красноселка (0)</t>
  </si>
  <si>
    <t>Основной договор 4968 от 15.11.2013</t>
  </si>
  <si>
    <t>ХМ-009897</t>
  </si>
  <si>
    <t>Собольський В.Я. ПП, маг. "Продукти"</t>
  </si>
  <si>
    <t>г.Хмельницкий, ул.Юбилейная, д.1</t>
  </si>
  <si>
    <t>Собольський Володимир Якимович</t>
  </si>
  <si>
    <t>Основной договор 4970 от 20.11.2013</t>
  </si>
  <si>
    <t>ХМ-009667</t>
  </si>
  <si>
    <t>Пилипчук В.В. ПП, маг. "Пані Анна"</t>
  </si>
  <si>
    <t>р-н Каменец-Подольский Район, с.Смотрич, д.3 (ул. Каменецкая)</t>
  </si>
  <si>
    <t>Пилипчук Валентина Володимирівна</t>
  </si>
  <si>
    <t>Основной договор 1794.1 от 31.05.2013</t>
  </si>
  <si>
    <t>ХМ-009668</t>
  </si>
  <si>
    <t>(КООП) Олімп СТ, маг.</t>
  </si>
  <si>
    <t>р-н Теофипольский Район, с.Ильковцы, ул.Кооперативная, д.16</t>
  </si>
  <si>
    <t>Олімп СТ, маг.</t>
  </si>
  <si>
    <t>ХМ-009426</t>
  </si>
  <si>
    <t>(НКЗ) ТОВ "ТД "Шепетівський цукор"</t>
  </si>
  <si>
    <t>ТОВ "ТД "Шепетівський цукор"</t>
  </si>
  <si>
    <t>ХМ-009427</t>
  </si>
  <si>
    <t>Мудрик В.М. ПП, маг. "Продукти"</t>
  </si>
  <si>
    <t>р-н Хмельницкий Район, с.Редкодубы, ул.Ленина, д.70</t>
  </si>
  <si>
    <t>Мудрик Володимир Миколайович</t>
  </si>
  <si>
    <t>Основной договор 4674 от 11.12.2012</t>
  </si>
  <si>
    <t>ХМ-009429</t>
  </si>
  <si>
    <t>(НКЗ) Дитячий садочок "Берізка"</t>
  </si>
  <si>
    <t>р-н Городокский Район, г.Городок, пер.Вандаса, д.4</t>
  </si>
  <si>
    <t>Дитячий садочок "Берізка"</t>
  </si>
  <si>
    <t>ХМ-009430</t>
  </si>
  <si>
    <t>(НКЗ) ПО ХФ ПАТ "Укртелеком"</t>
  </si>
  <si>
    <t>р-н Изяславский Район, г.Изяслав, пер.1-го Декабря, д.37</t>
  </si>
  <si>
    <t>ХМ-009846</t>
  </si>
  <si>
    <t>Аржанова Н.М.ПП, маг. "Діброва"</t>
  </si>
  <si>
    <t>г.Шепетовка, пер.Ленина, д.4</t>
  </si>
  <si>
    <t>Аржанова Наталія Михайлівна</t>
  </si>
  <si>
    <t>Основной договор 4933 от 01.10.2013</t>
  </si>
  <si>
    <t>Аржанова Н.М. ПП, маг. "Діброва"</t>
  </si>
  <si>
    <t>ХМ-009845</t>
  </si>
  <si>
    <t>(РЦ) Галущинський І.В. ПП, бар</t>
  </si>
  <si>
    <t>Галущинський І.В. ПП, бар</t>
  </si>
  <si>
    <t>ХМ-009844</t>
  </si>
  <si>
    <t>Філіпчук Г.І. ПП, к-к</t>
  </si>
  <si>
    <t>р-н Красиловский Район, г.Красилов, пер.Грушевского (ринок, к-к навпроти ковбаси біля Лопанової)</t>
  </si>
  <si>
    <t>Філіпчук Галина Іванівна</t>
  </si>
  <si>
    <t>Основной договор 4930 от 14.10.2013</t>
  </si>
  <si>
    <t>ХМ-009865</t>
  </si>
  <si>
    <t>Рибак М.П. ПП, маг. "Престиж- Томашівка"</t>
  </si>
  <si>
    <t>р-н Дунаевецкий Район, с.Томашовка, ул.Центральная, д.55</t>
  </si>
  <si>
    <t>Рибак Микола Петрович</t>
  </si>
  <si>
    <t>Основной договор 1838.1 от 22.10.2013</t>
  </si>
  <si>
    <t>ХМ-009866</t>
  </si>
  <si>
    <t>Рембач В.Д. ПП, маг."Кишенька"</t>
  </si>
  <si>
    <t>р-н Ярмолинецкий Район, пгт.Ярмолинцы, ул.Комсомольская, д.40</t>
  </si>
  <si>
    <t>Рембач Валентина Дмитрівна</t>
  </si>
  <si>
    <t>Основной договор 4939 от 22.10.2013</t>
  </si>
  <si>
    <t>ХМ-009867</t>
  </si>
  <si>
    <t>Писарук Р.О. ПП, маг. "Продукти"</t>
  </si>
  <si>
    <t>р-н Хмельницкий Район, с.Бережанка, ул.Заводская, д.5</t>
  </si>
  <si>
    <t>Писарук Роман Олегович</t>
  </si>
  <si>
    <t>Основной договор 4941 от 28.10.2013</t>
  </si>
  <si>
    <t>ХМ-009747</t>
  </si>
  <si>
    <t>г.Хмельницкий, просп Мира, д.58/2</t>
  </si>
  <si>
    <t>Заєць С.М. ПП, маг. "Хлібосол 08"</t>
  </si>
  <si>
    <t>ХМ-009748</t>
  </si>
  <si>
    <t>р-н Старосинявский Район, пгт.Иванковцы, д.2а</t>
  </si>
  <si>
    <t>ХМ-009380</t>
  </si>
  <si>
    <t>(НКЗ) ППО ДП "Старокостянтинівський молочний завод"</t>
  </si>
  <si>
    <t>г.Староконстантинов, ул.Франко Ивана, д.47</t>
  </si>
  <si>
    <t>ППО ДП "Старокостянтинівський молочний завод"</t>
  </si>
  <si>
    <t>ХМ-009875</t>
  </si>
  <si>
    <t>Ковальська О.С. ПП, маг. "Петляча"</t>
  </si>
  <si>
    <t>р-н Изяславский Район, с.Радошевка, ул.Центральная (0)</t>
  </si>
  <si>
    <t>ХМ-009877</t>
  </si>
  <si>
    <t>Бугаєвська Н.П. ПП, маг. "Наталія"</t>
  </si>
  <si>
    <t>р-н Каменец-Подольский Район, с.Подольское, д.10</t>
  </si>
  <si>
    <t>ХМ-009868</t>
  </si>
  <si>
    <t>Регеша А.М., маг. "Зіньківські ковбаси"</t>
  </si>
  <si>
    <t>р-н Красиловский Район, г.Красилов (біля магазину Атлант)</t>
  </si>
  <si>
    <t>ХМ-009838</t>
  </si>
  <si>
    <t>г.Хмельницкий, пер.Красовского, д.2</t>
  </si>
  <si>
    <t>ХМ-009837</t>
  </si>
  <si>
    <t>г.Хмельницкий, ул.Рыбалко (біля будинку №22)</t>
  </si>
  <si>
    <t>ХМ-009876</t>
  </si>
  <si>
    <t>Круглянко Н.В. ПП, маг. "Пілюлька"</t>
  </si>
  <si>
    <t>р-н Новоушицкий Район, с.Вахновцы, д.20б</t>
  </si>
  <si>
    <t>ХМ-009869</t>
  </si>
  <si>
    <t>Гончар С.А. ПП, к-к "Солодка хатинка"</t>
  </si>
  <si>
    <t>г.Хмельницкий, ул.Мирного Панаса, д.10/3</t>
  </si>
  <si>
    <t>ХМ-009870</t>
  </si>
  <si>
    <t>Басюк О.М. ПП, лоток</t>
  </si>
  <si>
    <t>ХМ-009871</t>
  </si>
  <si>
    <t>Іжевська Л.В. ПП, маг. "Фасад"</t>
  </si>
  <si>
    <t>р-н Ярмолинецкий Район, пгт.Ярмолинцы, ул.Чапаева, д.59</t>
  </si>
  <si>
    <t>ХМ-009873</t>
  </si>
  <si>
    <t>Опохлюк Л.М. ПП, маг. "Продукти"</t>
  </si>
  <si>
    <t>Опохлюк Людмила Михайлівна</t>
  </si>
  <si>
    <t>Основной договор 4947 от 30.10.2013</t>
  </si>
  <si>
    <t>ХМ-010202</t>
  </si>
  <si>
    <t>Приватне підприємство "Скриня Хмельницький"</t>
  </si>
  <si>
    <t>Основной договор 6009 от 21.05.2014</t>
  </si>
  <si>
    <t>Скриня Хмельницький ПП, маг. "Продукти"</t>
  </si>
  <si>
    <t>ХМ-009874</t>
  </si>
  <si>
    <t>Лісоводський А.П. ПП, маг. "Авоська"</t>
  </si>
  <si>
    <t>г.Хмельницкий, ул.Гагарина, д.32</t>
  </si>
  <si>
    <t>ХМ-009737</t>
  </si>
  <si>
    <t>Сушинський В.І. ПП, маг. на хаті</t>
  </si>
  <si>
    <t>р-н Дунаевецкий Район, с.Рудка, д.4</t>
  </si>
  <si>
    <t>Сушинський Віталій Іванович</t>
  </si>
  <si>
    <t>Основной договор 1818.1 от 17.07.2013</t>
  </si>
  <si>
    <t>ХМ-009738</t>
  </si>
  <si>
    <t>(НКЗ) Комунальники КП</t>
  </si>
  <si>
    <t>КП "Комунальники"</t>
  </si>
  <si>
    <t>Основной договор 4860 от 17.07.2013</t>
  </si>
  <si>
    <t>Комунальники КП</t>
  </si>
  <si>
    <t>ХМ-010332</t>
  </si>
  <si>
    <t>Бриндак О.П. ПП, ТМ "Твоя кава" маг. "Агора"</t>
  </si>
  <si>
    <t>г.Хмельницкий, шоссе Староконстантиновское, д.6/1 А</t>
  </si>
  <si>
    <t>ХМ-010329</t>
  </si>
  <si>
    <t>Бриндак О.П. ПП, ТМ "Твоя кава" маг. "Сільпо"</t>
  </si>
  <si>
    <t>ХМ-009503</t>
  </si>
  <si>
    <t>Жежеря А.Г. ПП, склад "Фудсервіс"</t>
  </si>
  <si>
    <t>г.Хмельницкий, ул.Рыбалко, д.33/2а</t>
  </si>
  <si>
    <t>ХМ-009800</t>
  </si>
  <si>
    <t>Семененко К.А. ПП, павільйон "Карамель"</t>
  </si>
  <si>
    <t>г.Хмельницкий, ул.Соборная, д.11 (продуктовый р-к)</t>
  </si>
  <si>
    <t>ХМ-009802</t>
  </si>
  <si>
    <t>Шишкова О.В. ПП, маг. "Центральний"</t>
  </si>
  <si>
    <t>р-н Полонский Район, с.Новоселица, ул.Соборная, д.142</t>
  </si>
  <si>
    <t>ХМ-009803</t>
  </si>
  <si>
    <t>Шишкова О.В. ПП, маг. "Добрий смак"</t>
  </si>
  <si>
    <t>р-н Полонский Район, с.Котелянка, ул.Шевченко, д.10</t>
  </si>
  <si>
    <t>ХМ-009801</t>
  </si>
  <si>
    <t>Фурман О.Г. ПП, маг. "У садочку"</t>
  </si>
  <si>
    <t>р-н Новоушицкий Район, с.Тимков (0)</t>
  </si>
  <si>
    <t>Фурман Олександр Григорович</t>
  </si>
  <si>
    <t>Основной договор 1830.1 от 29.08.2013</t>
  </si>
  <si>
    <t>ХМ-009799</t>
  </si>
  <si>
    <t>Ольхова А.М. ПП, маг. "Продукти"</t>
  </si>
  <si>
    <t>г.Хмельницкий (Дачний масив "Видрові Доли" Зуп. №2)</t>
  </si>
  <si>
    <t>Ольхова Альона Миколаївна</t>
  </si>
  <si>
    <t>Основной договор 4892 от 27.08.2013</t>
  </si>
  <si>
    <t>ХМ-009794</t>
  </si>
  <si>
    <t>р-н Белогорский Район, с.Хорошев, ул.Центральная, д.56</t>
  </si>
  <si>
    <t>ХМ-009796</t>
  </si>
  <si>
    <t>Боднар І.Д. ПП, к-к №169</t>
  </si>
  <si>
    <t>ХМ-009793</t>
  </si>
  <si>
    <t>Космачевська З.В. ПП, маг. "Продукти"</t>
  </si>
  <si>
    <t>р-н Новоушицкий Район, с.Ольховец, ул.Ясенева, д.14</t>
  </si>
  <si>
    <t>ХМ-010261</t>
  </si>
  <si>
    <t>Барабаш Л.С. ПП, маг. "Наш край" - Експрес"</t>
  </si>
  <si>
    <t>г.Хмельницкий, ул.Камьянецкая, д.52/2 (поворот на Гречани, навпроти маг. "Мисливство-Рибальство")</t>
  </si>
  <si>
    <t>ХМ-010260</t>
  </si>
  <si>
    <t>Гудик Г.В. ПП, к-к</t>
  </si>
  <si>
    <t>г.Хмельницкий, ул.Вайсера (центральний ринок, біля живої риби)</t>
  </si>
  <si>
    <t>ХМ-010262</t>
  </si>
  <si>
    <t>Климко А.В. ПП, кафе "Затишок"</t>
  </si>
  <si>
    <t>р-н Новоушицкий Район, с.Рудковцы, д.0 (0)</t>
  </si>
  <si>
    <t>ХМ-010263</t>
  </si>
  <si>
    <t>Михайлюк Н.М. ПП, маг. "Ваш магазин"</t>
  </si>
  <si>
    <t>р-н Красиловский Район, с.Кузьмин, ул.Шевченко (на перехресті)</t>
  </si>
  <si>
    <t>Михайлюк Ніна Михайлівна</t>
  </si>
  <si>
    <t>Основной договор 5129 от 11.08.2014</t>
  </si>
  <si>
    <t>Михайлюк Н.М. ПП, маг. "Ваша крамниця"</t>
  </si>
  <si>
    <t>ХМ-009308</t>
  </si>
  <si>
    <t>Соколова Ю.Ю. ПП, к-к №463</t>
  </si>
  <si>
    <t>г.Староконстантинов (ринок)</t>
  </si>
  <si>
    <t>ХМ-009310</t>
  </si>
  <si>
    <t>Офіс Кам'янець-Подільський</t>
  </si>
  <si>
    <t>ХМ-009311</t>
  </si>
  <si>
    <t>Офіс Хмельницький</t>
  </si>
  <si>
    <t>ХМ-009309</t>
  </si>
  <si>
    <t>Офіс Шепетівка</t>
  </si>
  <si>
    <t>ХМ-009822</t>
  </si>
  <si>
    <t>Білецька Д.Г. ПП, к-к "Третій Рим"</t>
  </si>
  <si>
    <t>ХМ-009819</t>
  </si>
  <si>
    <t>Кондратюк В.А. ПП, маг. "Продукти"</t>
  </si>
  <si>
    <t>Хомяк Лідія Тимофіївна</t>
  </si>
  <si>
    <t>Основной договор 5116 от 12.09.2013</t>
  </si>
  <si>
    <t>Хомяк Л.Т. ПП, маг. "Щедрий пан"</t>
  </si>
  <si>
    <t>ХМ-010301</t>
  </si>
  <si>
    <t>Кондратюк Віра Андріївна</t>
  </si>
  <si>
    <t>Основной договор 5128 от 12.08.2014</t>
  </si>
  <si>
    <t>ХМ-009818</t>
  </si>
  <si>
    <t>Регеша І.І. ПП, маг. "Зіньківські ковбаси"</t>
  </si>
  <si>
    <t>р-н Волочисский Район, г.Волочиск, ул.Независимости, д.45</t>
  </si>
  <si>
    <t>ХМ-009821</t>
  </si>
  <si>
    <t>Павлюк Л.П. ПП, маг. "Соціальний"</t>
  </si>
  <si>
    <t>г.Славута, пер.Хмельницкого Богдана, д.97</t>
  </si>
  <si>
    <t>ХМ-009820</t>
  </si>
  <si>
    <t>Бабчук А.Г. ПП, маг. "Продукти"</t>
  </si>
  <si>
    <t>р-н Полонский Район, с.Малые Каленичи, пер.Победы, д.44а</t>
  </si>
  <si>
    <t>Бабчук Антоніна Геннадіївна</t>
  </si>
  <si>
    <t>Основной договор 4957 от 02.09.2013</t>
  </si>
  <si>
    <t>ХМ-009826</t>
  </si>
  <si>
    <t>Другак О.Й. ПП, маг. "Околиця"</t>
  </si>
  <si>
    <t>р-н Волочисский Район, с.Соломна, ул.Ленина (0)</t>
  </si>
  <si>
    <t>ХМ-009825</t>
  </si>
  <si>
    <t>(ремонт) Лукащук В.В. ПП, маг. "Вікторія"</t>
  </si>
  <si>
    <t>р-н Летичевский Район, пгт.Летичев, ул.Ленина, д.4</t>
  </si>
  <si>
    <t>Лукащук Вікторія Вікторівна</t>
  </si>
  <si>
    <t>Основной договор 4914 от 20.09.2013</t>
  </si>
  <si>
    <t>Лукащук В.В. ПП, маг. "Вікторія"</t>
  </si>
  <si>
    <t>ХМ-010214</t>
  </si>
  <si>
    <t>Мельник І.М. ПП, маг. "Продукти"</t>
  </si>
  <si>
    <t>г.Хмельницкий, ул.Щербакова, д.24/2 (0)</t>
  </si>
  <si>
    <t>ХМ-009917</t>
  </si>
  <si>
    <t>(НКЗ) ППО всеукраїнської профспілки працівників державних органів доходів і зборів Дунаєвецької ОДПІ</t>
  </si>
  <si>
    <t>р-н Дунаевецкий Район, пгт.Дунаевцы, ул.Красноормейская, д.21а</t>
  </si>
  <si>
    <t>ППО всеукраїнської профспілки працівників державних органів доходів і зборів Дунаєвецької ОДПІ</t>
  </si>
  <si>
    <t>ХМ-009918</t>
  </si>
  <si>
    <t>(НКЗ) Глібівська сільська рада</t>
  </si>
  <si>
    <t>Глібівська сільська рада</t>
  </si>
  <si>
    <t>Основной договор 1950.1 от 04.12.2014</t>
  </si>
  <si>
    <t>ХМ-009920</t>
  </si>
  <si>
    <t>(НКЗ) Наково-медичний центр "Подільський"</t>
  </si>
  <si>
    <t>г.Хмельницкий, пер.Свободы (0)</t>
  </si>
  <si>
    <t>Наково-медичний центр "Подільський"</t>
  </si>
  <si>
    <t>ХМ-009472</t>
  </si>
  <si>
    <t>(КООП) Розсошанське КП</t>
  </si>
  <si>
    <t>Загика Наталія Михайлівна</t>
  </si>
  <si>
    <t>Основной договор 5340 от 03.03.2015</t>
  </si>
  <si>
    <t>Загика Н.М. ПП, маг. Продукти"</t>
  </si>
  <si>
    <t>ХМ-009473</t>
  </si>
  <si>
    <t>Муляр О.Б. ПП, маг. Продукти"</t>
  </si>
  <si>
    <t>ХМ-009474</t>
  </si>
  <si>
    <t>(НКЗ) ПО Голозубинецької обл. протитуберкульозної лікарні</t>
  </si>
  <si>
    <t>р-н Дунаевецкий Район, с.Голозубынци, д.2 (ул. Больничная)</t>
  </si>
  <si>
    <t>ПО Голозубинецької обл. протитуберкульозної лікарні</t>
  </si>
  <si>
    <t>ХМ-009475</t>
  </si>
  <si>
    <t>Присяжнюк Д.С. ПП, маг. "Продуктова крамниця"</t>
  </si>
  <si>
    <t>г.Хмельницкий, ул.Гастелло, д.17</t>
  </si>
  <si>
    <t>ХМ-009502</t>
  </si>
  <si>
    <t>Бєлякова Н.М. ПП, кафе "Золотий Меркурій"</t>
  </si>
  <si>
    <t>г.Хмельницкий, ул.Подольская, д.109/1</t>
  </si>
  <si>
    <t>Бєлякова Наталія Миколаївна</t>
  </si>
  <si>
    <t>Основной договор 4709 от 18.01.2013</t>
  </si>
  <si>
    <t>ХМ-009690</t>
  </si>
  <si>
    <t>Кисіль С.В. ПП, кафе-бар</t>
  </si>
  <si>
    <t>р-н Городокский Район, пгт.Сатанов, ул.Сатанивского (Санаторій "Товтри")</t>
  </si>
  <si>
    <t>ХМ-010393</t>
  </si>
  <si>
    <t>Кок М.Г ПП, маг. "Пробка"</t>
  </si>
  <si>
    <t>г.Хмельницкий, ул.Заречанская, д.11-А</t>
  </si>
  <si>
    <t>Кок Марина Григорівна</t>
  </si>
  <si>
    <t>Основной договор 5174 от 27.10.2014</t>
  </si>
  <si>
    <t>ХМ-010394</t>
  </si>
  <si>
    <t>Аптека "Гранд-В", міський травмпункт</t>
  </si>
  <si>
    <t>г.Хмельницкий, ул.Шевченко, д.0 (Гор больница)</t>
  </si>
  <si>
    <t>ТОВ "Гранд В"</t>
  </si>
  <si>
    <t>Основной договор 5251 от 08.12.2014</t>
  </si>
  <si>
    <t>Гранд-В ТОВ, аптека "Гранд В", міський травмпункт</t>
  </si>
  <si>
    <t>ХМ-009548</t>
  </si>
  <si>
    <t>Одарич Р.В. ПП, кафе "Хуторок"</t>
  </si>
  <si>
    <t>г.Нетишин, ул.Старонетишинская, д.47 (бар)</t>
  </si>
  <si>
    <t>ХМ-009480</t>
  </si>
  <si>
    <t>Комлочук Н.В. ПП, маг. "Танюша"</t>
  </si>
  <si>
    <t>р-н Шепетовский Район, с.Судилков, ул.Ленина, д.7</t>
  </si>
  <si>
    <t>Комлочук Наталія Василівна</t>
  </si>
  <si>
    <t>Основной договор 2385 от 27.12.2012</t>
  </si>
  <si>
    <t>ХМ-009615</t>
  </si>
  <si>
    <t>Мединський Д.Г. ПП, кафе "Подільська Швейцарія"</t>
  </si>
  <si>
    <t>ХМ-009616</t>
  </si>
  <si>
    <t>Польова Т.М. ПП, маг. "Продукти"</t>
  </si>
  <si>
    <t>Польова Тетяна Миколаївна</t>
  </si>
  <si>
    <t>Основной договор 4803 от 24.04.2013</t>
  </si>
  <si>
    <t>ХМ-009617</t>
  </si>
  <si>
    <t>Новак Л.В. ПП, маг. "Колос"</t>
  </si>
  <si>
    <t>Новак Людмила Василівна</t>
  </si>
  <si>
    <t>Основной договор 4804 от 25.04.2013</t>
  </si>
  <si>
    <t>ХМ-009618</t>
  </si>
  <si>
    <t>Кухаренко О.П. ПП, маг. "Хлібосол №16 "Венегрет 2"</t>
  </si>
  <si>
    <t>г.Хмельницкий, ул.Заречанская, д.18</t>
  </si>
  <si>
    <t>Кухаренко Олексій Петрович</t>
  </si>
  <si>
    <t>Основной договор 4805 от 25.04.2013</t>
  </si>
  <si>
    <t>ХМ-009525</t>
  </si>
  <si>
    <t>Гаврилюк В.П. ПП, бар "Бомбей"</t>
  </si>
  <si>
    <t>Гаврилюк Вадим Петрович</t>
  </si>
  <si>
    <t>Основной договор 4726 от 11.02.2013</t>
  </si>
  <si>
    <t>ХМ-009527</t>
  </si>
  <si>
    <t>Альошин О.Г. ПП, маг. "Кумушка"</t>
  </si>
  <si>
    <t>г.Хмельницкий, ул.Рыбалко, д.22</t>
  </si>
  <si>
    <t>ХМ-009526</t>
  </si>
  <si>
    <t>г.Хмельницкий, шоссе Староконстантиновское (зупинкАЗС)</t>
  </si>
  <si>
    <t>ХМ-009528</t>
  </si>
  <si>
    <t>Курбацький В.Є. ПП, маг "Червоний"</t>
  </si>
  <si>
    <t>р-н Шепетовский Район, с.Корчик, ул.Ленина (центр)</t>
  </si>
  <si>
    <t>ХМ-009644</t>
  </si>
  <si>
    <t>Бернацький В.О. ПП, молочний павільйон</t>
  </si>
  <si>
    <t>ХМ-009645</t>
  </si>
  <si>
    <t>Бернацький В.О. ПП, молочний павільйон №2</t>
  </si>
  <si>
    <t>ХМ-010197</t>
  </si>
  <si>
    <t>Городецька Л.Г. ПП, маг. "Водограй"</t>
  </si>
  <si>
    <t>г.Каменец-Подольский, ул.Князей Кориатовичей, д.7 (0)</t>
  </si>
  <si>
    <t>Городецька Людмила Григорівна</t>
  </si>
  <si>
    <t>Основной договор 1889.1 от 21.05.2014</t>
  </si>
  <si>
    <t>ХМ-009744</t>
  </si>
  <si>
    <t>Кушницька І.В. ПП, маг. "Агробізнес "Полуботкін"</t>
  </si>
  <si>
    <t>р-н Ярмолинецкий Район, пгт.Ярмолинцы, ул.Чапаева, д.64 а</t>
  </si>
  <si>
    <t>ХМ-010238</t>
  </si>
  <si>
    <t>(НКЗ) Подолянчик ДОТ КРРХО</t>
  </si>
  <si>
    <t>ДОТ "Подолянчик" КРРХО</t>
  </si>
  <si>
    <t>Основной договор 5100 от 16.06.2014</t>
  </si>
  <si>
    <t>Подолянчик ДОТ КРРХО</t>
  </si>
  <si>
    <t xml:space="preserve"> Хмельницкий "Рошен-Хмельницкий"</t>
  </si>
  <si>
    <t>Вакансия</t>
  </si>
  <si>
    <t>Пастушок Вадим Ярославович</t>
  </si>
  <si>
    <t>Коваль Павло Ігорович</t>
  </si>
  <si>
    <t>Ничипорчук Микола Анатолійович</t>
  </si>
  <si>
    <t>Журба Юрій Володимирович</t>
  </si>
  <si>
    <t xml:space="preserve"> СВ</t>
  </si>
  <si>
    <t>Піонтковський Юрій Анатолійович</t>
  </si>
  <si>
    <t>Яцемірський Сергій Анатолійович</t>
  </si>
  <si>
    <t>Асадуллаєв Руслан Муса Огли</t>
  </si>
  <si>
    <t>Гром Вячеслав Эдуардович</t>
  </si>
  <si>
    <t>Офис Балдыч Владислав Олегович ()</t>
  </si>
  <si>
    <t>Нагуляк Ирина Игоревна</t>
  </si>
  <si>
    <t>Юзипчук Марина Геннадиевна</t>
  </si>
  <si>
    <t>Липинская Виктория Викторовна</t>
  </si>
  <si>
    <t>БАЛДЫЧ</t>
  </si>
  <si>
    <t>Адрессная</t>
  </si>
  <si>
    <t>ХМ-009328</t>
  </si>
  <si>
    <t>р-н Ярмолинецкий Район, с.Скаржинцы, ул.Центральная, д.1</t>
  </si>
  <si>
    <t>-</t>
  </si>
  <si>
    <t>Посещение</t>
  </si>
  <si>
    <t>Штраф</t>
  </si>
  <si>
    <t>Витр.Шоколад "больше=28SKU" (отмечать суммарно по полкам от 5-го СКЮ пустого)</t>
  </si>
  <si>
    <t>Витр.Шоколад "меньше28SKU" (отмечать суммарно по полкам от 5-го СКЮ пустого)</t>
  </si>
  <si>
    <t>Витр.Шоколад "больше=43SKU" (отмечать суммарно по полкам от 5-го СКЮ пустого)</t>
  </si>
  <si>
    <t>Витрина ШВК"больше=30SKU" (отмечать суммарно по полкам от 5-го СКЮ пустого)</t>
  </si>
  <si>
    <t>Витрина ШВК"меньше30SKU" (отмечать суммарно по полкам от 5-го СКЮ пустого)</t>
  </si>
  <si>
    <t xml:space="preserve">Витрина ШВК "15SKU" </t>
  </si>
  <si>
    <t>Напольная витрина Рошен (ФАС) (отмечать суммарно по полкам от 5-го СКЮ пустого)</t>
  </si>
  <si>
    <t>ШЕПЕТОВКА Итог</t>
  </si>
  <si>
    <t>ШТРАФ</t>
  </si>
  <si>
    <t>ИТОГО ПО АУДИТОРУ</t>
  </si>
  <si>
    <t>СТАВКА</t>
  </si>
  <si>
    <t>штраф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</si>
</sst>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_-* #,##0.0\ _₽_-;\-* #,##0.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7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14"/>
      <color rgb="FF00000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textRotation="90" wrapText="1"/>
    </xf>
    <xf numFmtId="0" fontId="0" fillId="0" borderId="0" xfId="0" applyBorder="1" applyAlignment="1">
      <alignment horizontal="center"/>
    </xf>
    <xf numFmtId="0" fontId="2" fillId="3" borderId="0" xfId="0" applyFont="1" applyFill="1" applyBorder="1" applyAlignment="1">
      <alignment vertical="center" textRotation="90" wrapText="1"/>
    </xf>
    <xf numFmtId="0" fontId="0" fillId="0" borderId="0" xfId="0" applyAlignment="1"/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5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9" fillId="2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vertical="center" textRotation="90"/>
    </xf>
    <xf numFmtId="0" fontId="0" fillId="3" borderId="0" xfId="0" applyFill="1" applyBorder="1"/>
    <xf numFmtId="0" fontId="0" fillId="0" borderId="0" xfId="0" applyFill="1"/>
    <xf numFmtId="0" fontId="15" fillId="0" borderId="0" xfId="0" applyFont="1"/>
    <xf numFmtId="0" fontId="15" fillId="7" borderId="0" xfId="0" applyFont="1" applyFill="1"/>
    <xf numFmtId="0" fontId="0" fillId="7" borderId="0" xfId="0" applyFill="1"/>
    <xf numFmtId="0" fontId="0" fillId="0" borderId="0" xfId="0" applyFill="1" applyBorder="1"/>
    <xf numFmtId="0" fontId="0" fillId="0" borderId="0" xfId="0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0" xfId="0" applyFill="1" applyBorder="1"/>
    <xf numFmtId="0" fontId="0" fillId="9" borderId="0" xfId="0" applyFill="1"/>
    <xf numFmtId="0" fontId="0" fillId="9" borderId="0" xfId="0" applyFill="1" applyBorder="1"/>
    <xf numFmtId="0" fontId="9" fillId="2" borderId="0" xfId="0" applyFont="1" applyFill="1" applyBorder="1" applyAlignment="1">
      <alignment horizontal="center" vertical="center"/>
    </xf>
    <xf numFmtId="164" fontId="0" fillId="10" borderId="0" xfId="0" applyNumberFormat="1" applyFill="1" applyAlignment="1"/>
    <xf numFmtId="164" fontId="0" fillId="0" borderId="0" xfId="0" applyNumberFormat="1" applyFill="1"/>
    <xf numFmtId="0" fontId="16" fillId="0" borderId="0" xfId="0" applyFont="1" applyFill="1" applyBorder="1" applyAlignment="1">
      <alignment horizontal="center" vertical="center" textRotation="90" wrapText="1"/>
    </xf>
    <xf numFmtId="0" fontId="0" fillId="10" borderId="0" xfId="0" applyFill="1" applyAlignment="1">
      <alignment horizontal="center" vertical="center"/>
    </xf>
    <xf numFmtId="164" fontId="0" fillId="10" borderId="0" xfId="1" applyNumberFormat="1" applyFont="1" applyFill="1" applyAlignment="1">
      <alignment horizontal="center" vertical="center"/>
    </xf>
    <xf numFmtId="164" fontId="0" fillId="1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9" borderId="0" xfId="0" applyFill="1" applyBorder="1" applyAlignment="1">
      <alignment textRotation="90"/>
    </xf>
    <xf numFmtId="0" fontId="2" fillId="9" borderId="0" xfId="0" applyFont="1" applyFill="1" applyBorder="1" applyAlignment="1">
      <alignment vertical="center" textRotation="90" wrapText="1"/>
    </xf>
    <xf numFmtId="43" fontId="0" fillId="10" borderId="0" xfId="1" applyFont="1" applyFill="1"/>
    <xf numFmtId="43" fontId="0" fillId="0" borderId="0" xfId="1" applyFont="1" applyFill="1" applyBorder="1"/>
    <xf numFmtId="164" fontId="6" fillId="6" borderId="0" xfId="0" applyNumberFormat="1" applyFont="1" applyFill="1" applyBorder="1"/>
    <xf numFmtId="164" fontId="6" fillId="6" borderId="0" xfId="0" applyNumberFormat="1" applyFont="1" applyFill="1" applyBorder="1" applyAlignment="1">
      <alignment horizontal="center" vertical="center"/>
    </xf>
    <xf numFmtId="0" fontId="6" fillId="6" borderId="0" xfId="0" applyFont="1" applyFill="1" applyBorder="1"/>
    <xf numFmtId="164" fontId="0" fillId="8" borderId="0" xfId="0" applyNumberFormat="1" applyFill="1" applyBorder="1"/>
    <xf numFmtId="164" fontId="0" fillId="8" borderId="0" xfId="0" applyNumberFormat="1" applyFill="1" applyBorder="1" applyAlignment="1">
      <alignment horizontal="center" vertical="center"/>
    </xf>
    <xf numFmtId="43" fontId="0" fillId="8" borderId="0" xfId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17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64" fontId="0" fillId="10" borderId="0" xfId="1" applyNumberFormat="1" applyFont="1" applyFill="1"/>
    <xf numFmtId="164" fontId="0" fillId="10" borderId="0" xfId="1" applyNumberFormat="1" applyFont="1" applyFill="1" applyBorder="1"/>
    <xf numFmtId="164" fontId="0" fillId="8" borderId="0" xfId="1" applyNumberFormat="1" applyFont="1" applyFill="1" applyBorder="1" applyAlignment="1">
      <alignment horizontal="center" vertical="center"/>
    </xf>
    <xf numFmtId="164" fontId="6" fillId="6" borderId="9" xfId="0" applyNumberFormat="1" applyFont="1" applyFill="1" applyBorder="1" applyAlignment="1">
      <alignment horizontal="left" vertical="center"/>
    </xf>
    <xf numFmtId="164" fontId="6" fillId="6" borderId="9" xfId="0" applyNumberFormat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164" fontId="18" fillId="0" borderId="0" xfId="1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textRotation="90" wrapText="1"/>
    </xf>
    <xf numFmtId="0" fontId="2" fillId="9" borderId="0" xfId="0" applyFont="1" applyFill="1" applyBorder="1" applyAlignment="1">
      <alignment horizontal="center" vertical="center" textRotation="90" wrapText="1"/>
    </xf>
    <xf numFmtId="0" fontId="2" fillId="11" borderId="0" xfId="0" applyFont="1" applyFill="1" applyBorder="1" applyAlignment="1">
      <alignment vertical="center" wrapText="1"/>
    </xf>
    <xf numFmtId="0" fontId="12" fillId="10" borderId="0" xfId="0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43" fontId="12" fillId="10" borderId="0" xfId="1" applyFont="1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64" fontId="6" fillId="6" borderId="0" xfId="0" applyNumberFormat="1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textRotation="90"/>
    </xf>
    <xf numFmtId="0" fontId="13" fillId="4" borderId="9" xfId="0" applyFont="1" applyFill="1" applyBorder="1" applyAlignment="1">
      <alignment horizontal="center" vertical="center" textRotation="90"/>
    </xf>
    <xf numFmtId="0" fontId="13" fillId="4" borderId="10" xfId="0" applyFont="1" applyFill="1" applyBorder="1" applyAlignment="1">
      <alignment horizontal="center" vertical="center" textRotation="90"/>
    </xf>
    <xf numFmtId="0" fontId="12" fillId="4" borderId="8" xfId="0" applyFont="1" applyFill="1" applyBorder="1" applyAlignment="1">
      <alignment horizontal="center" vertical="center" textRotation="90"/>
    </xf>
    <xf numFmtId="0" fontId="12" fillId="4" borderId="9" xfId="0" applyFont="1" applyFill="1" applyBorder="1" applyAlignment="1">
      <alignment horizontal="center" vertical="center" textRotation="90"/>
    </xf>
    <xf numFmtId="0" fontId="12" fillId="4" borderId="10" xfId="0" applyFont="1" applyFill="1" applyBorder="1" applyAlignment="1">
      <alignment horizontal="center" vertical="center" textRotation="90"/>
    </xf>
    <xf numFmtId="0" fontId="14" fillId="4" borderId="8" xfId="0" applyFont="1" applyFill="1" applyBorder="1" applyAlignment="1">
      <alignment horizontal="center" vertical="center" textRotation="90"/>
    </xf>
    <xf numFmtId="0" fontId="14" fillId="4" borderId="9" xfId="0" applyFont="1" applyFill="1" applyBorder="1" applyAlignment="1">
      <alignment horizontal="center" vertical="center" textRotation="90"/>
    </xf>
    <xf numFmtId="0" fontId="14" fillId="4" borderId="10" xfId="0" applyFont="1" applyFill="1" applyBorder="1" applyAlignment="1">
      <alignment horizontal="center" vertical="center" textRotation="90"/>
    </xf>
    <xf numFmtId="43" fontId="0" fillId="12" borderId="0" xfId="1" applyFont="1" applyFill="1" applyAlignment="1">
      <alignment horizontal="center" vertical="center"/>
    </xf>
    <xf numFmtId="165" fontId="0" fillId="12" borderId="0" xfId="1" applyNumberFormat="1" applyFont="1" applyFill="1" applyAlignment="1">
      <alignment horizontal="center" vertical="center"/>
    </xf>
    <xf numFmtId="43" fontId="0" fillId="12" borderId="0" xfId="1" applyFont="1" applyFill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G348"/>
  <sheetViews>
    <sheetView tabSelected="1" zoomScale="64" zoomScaleNormal="64" workbookViewId="0">
      <pane xSplit="5" ySplit="8" topLeftCell="AK342" activePane="bottomRight" state="frozen"/>
      <selection pane="topRight" activeCell="F1" sqref="F1"/>
      <selection pane="bottomLeft" activeCell="A3" sqref="A3"/>
      <selection pane="bottomRight" activeCell="C334" sqref="C334:E343"/>
    </sheetView>
  </sheetViews>
  <sheetFormatPr defaultRowHeight="15" outlineLevelRow="1" outlineLevelCol="1" x14ac:dyDescent="0.25"/>
  <cols>
    <col min="1" max="1" width="3.7109375" style="34" bestFit="1" customWidth="1"/>
    <col min="2" max="2" width="8.140625" style="64" bestFit="1" customWidth="1"/>
    <col min="3" max="3" width="7.28515625" style="64" bestFit="1" customWidth="1"/>
    <col min="4" max="4" width="8.140625" style="64" bestFit="1" customWidth="1"/>
    <col min="5" max="5" width="59" style="65" customWidth="1"/>
    <col min="6" max="6" width="13.28515625" style="66" customWidth="1"/>
    <col min="7" max="7" width="8.85546875" style="34" hidden="1" customWidth="1" outlineLevel="1"/>
    <col min="8" max="36" width="7.28515625" style="34" hidden="1" customWidth="1" outlineLevel="1"/>
    <col min="37" max="37" width="11.7109375" style="64" customWidth="1" collapsed="1"/>
    <col min="38" max="38" width="6.7109375" style="34" hidden="1" customWidth="1" outlineLevel="1"/>
    <col min="39" max="39" width="0.140625" style="34" hidden="1" customWidth="1" outlineLevel="1"/>
    <col min="40" max="40" width="6.7109375" style="34" hidden="1" customWidth="1" outlineLevel="1"/>
    <col min="41" max="41" width="0.140625" style="34" hidden="1" customWidth="1" outlineLevel="1"/>
    <col min="42" max="42" width="6.7109375" style="34" hidden="1" customWidth="1" outlineLevel="1"/>
    <col min="43" max="43" width="0.140625" style="34" hidden="1" customWidth="1" outlineLevel="1"/>
    <col min="44" max="44" width="6.7109375" style="34" hidden="1" customWidth="1" outlineLevel="1"/>
    <col min="45" max="45" width="0.140625" style="34" hidden="1" customWidth="1" outlineLevel="1"/>
    <col min="46" max="46" width="6.7109375" style="34" hidden="1" customWidth="1" outlineLevel="1"/>
    <col min="47" max="47" width="0.140625" style="34" hidden="1" customWidth="1" outlineLevel="1"/>
    <col min="48" max="48" width="6.7109375" style="34" hidden="1" customWidth="1" outlineLevel="1"/>
    <col min="49" max="49" width="0.140625" style="34" hidden="1" customWidth="1" outlineLevel="1"/>
    <col min="50" max="50" width="6.7109375" style="34" hidden="1" customWidth="1" outlineLevel="1"/>
    <col min="51" max="51" width="0.140625" style="34" hidden="1" customWidth="1" outlineLevel="1"/>
    <col min="52" max="52" width="6.7109375" style="34" hidden="1" customWidth="1" outlineLevel="1"/>
    <col min="53" max="53" width="0.140625" style="34" hidden="1" customWidth="1" outlineLevel="1"/>
    <col min="54" max="54" width="6.7109375" style="34" hidden="1" customWidth="1" outlineLevel="1"/>
    <col min="55" max="55" width="0.140625" style="34" hidden="1" customWidth="1" outlineLevel="1"/>
    <col min="56" max="56" width="6.7109375" style="34" hidden="1" customWidth="1" outlineLevel="1"/>
    <col min="57" max="57" width="0.140625" style="34" hidden="1" customWidth="1" outlineLevel="1"/>
    <col min="58" max="58" width="6.7109375" style="34" hidden="1" customWidth="1" outlineLevel="1"/>
    <col min="59" max="59" width="0.140625" style="34" hidden="1" customWidth="1" outlineLevel="1"/>
    <col min="60" max="60" width="6.7109375" style="34" hidden="1" customWidth="1" outlineLevel="1"/>
    <col min="61" max="61" width="0.140625" style="34" hidden="1" customWidth="1" outlineLevel="1"/>
    <col min="62" max="62" width="6.7109375" style="34" hidden="1" customWidth="1" outlineLevel="1"/>
    <col min="63" max="63" width="0.140625" style="34" hidden="1" customWidth="1" outlineLevel="1"/>
    <col min="64" max="64" width="6.7109375" style="34" hidden="1" customWidth="1" outlineLevel="1"/>
    <col min="65" max="65" width="0.140625" style="34" hidden="1" customWidth="1" outlineLevel="1"/>
    <col min="66" max="66" width="6.7109375" style="34" hidden="1" customWidth="1" outlineLevel="1"/>
    <col min="67" max="67" width="0.140625" style="34" hidden="1" customWidth="1" outlineLevel="1"/>
    <col min="68" max="68" width="6.7109375" style="34" hidden="1" customWidth="1" outlineLevel="1"/>
    <col min="69" max="69" width="0.140625" style="34" hidden="1" customWidth="1" outlineLevel="1"/>
    <col min="70" max="70" width="6.7109375" style="34" hidden="1" customWidth="1" outlineLevel="1"/>
    <col min="71" max="71" width="0.140625" style="34" hidden="1" customWidth="1" outlineLevel="1"/>
    <col min="72" max="72" width="6.7109375" style="34" hidden="1" customWidth="1" outlineLevel="1"/>
    <col min="73" max="73" width="0.140625" style="34" hidden="1" customWidth="1" outlineLevel="1"/>
    <col min="74" max="74" width="6.7109375" style="34" hidden="1" customWidth="1" outlineLevel="1"/>
    <col min="75" max="75" width="0.140625" style="34" hidden="1" customWidth="1" outlineLevel="1"/>
    <col min="76" max="76" width="6.7109375" style="34" hidden="1" customWidth="1" outlineLevel="1"/>
    <col min="77" max="77" width="0.140625" style="34" hidden="1" customWidth="1" outlineLevel="1"/>
    <col min="78" max="78" width="6.7109375" style="34" hidden="1" customWidth="1" outlineLevel="1"/>
    <col min="79" max="79" width="0.140625" style="34" hidden="1" customWidth="1" outlineLevel="1"/>
    <col min="80" max="80" width="6.7109375" style="34" hidden="1" customWidth="1" outlineLevel="1"/>
    <col min="81" max="81" width="0.140625" style="34" hidden="1" customWidth="1" outlineLevel="1"/>
    <col min="82" max="82" width="6.7109375" style="34" hidden="1" customWidth="1" outlineLevel="1"/>
    <col min="83" max="83" width="0.140625" style="34" hidden="1" customWidth="1" outlineLevel="1"/>
    <col min="84" max="84" width="6.7109375" style="34" hidden="1" customWidth="1" outlineLevel="1"/>
    <col min="85" max="85" width="0.140625" style="34" hidden="1" customWidth="1" outlineLevel="1"/>
    <col min="86" max="86" width="6.7109375" style="34" hidden="1" customWidth="1" outlineLevel="1"/>
    <col min="87" max="87" width="0.140625" style="34" hidden="1" customWidth="1" outlineLevel="1"/>
    <col min="88" max="88" width="6.7109375" style="34" hidden="1" customWidth="1" outlineLevel="1"/>
    <col min="89" max="89" width="0.140625" style="34" hidden="1" customWidth="1" outlineLevel="1"/>
    <col min="90" max="90" width="6.7109375" style="34" hidden="1" customWidth="1" outlineLevel="1"/>
    <col min="91" max="91" width="0.140625" style="34" hidden="1" customWidth="1" outlineLevel="1"/>
    <col min="92" max="92" width="6.7109375" style="34" hidden="1" customWidth="1" outlineLevel="1"/>
    <col min="93" max="93" width="0.140625" style="34" hidden="1" customWidth="1" outlineLevel="1"/>
    <col min="94" max="94" width="13" style="52" customWidth="1" collapsed="1"/>
    <col min="95" max="95" width="3.85546875" style="34" customWidth="1" outlineLevel="1"/>
    <col min="96" max="96" width="0.28515625" style="34" customWidth="1" outlineLevel="1"/>
    <col min="97" max="97" width="3.85546875" style="34" customWidth="1" outlineLevel="1"/>
    <col min="98" max="98" width="0.5703125" style="34" customWidth="1" outlineLevel="1"/>
    <col min="99" max="99" width="3.85546875" style="34" customWidth="1" outlineLevel="1"/>
    <col min="100" max="100" width="0.5703125" style="34" customWidth="1" outlineLevel="1"/>
    <col min="101" max="101" width="7.42578125" style="34" customWidth="1" outlineLevel="1"/>
    <col min="102" max="102" width="0.5703125" style="34" customWidth="1" outlineLevel="1"/>
    <col min="103" max="103" width="8.5703125" style="34" customWidth="1" outlineLevel="1"/>
    <col min="104" max="104" width="0.5703125" style="34" customWidth="1" outlineLevel="1"/>
    <col min="105" max="105" width="3.85546875" style="34" customWidth="1" outlineLevel="1"/>
    <col min="106" max="106" width="0.5703125" style="34" customWidth="1" outlineLevel="1"/>
    <col min="107" max="107" width="3.85546875" style="34" customWidth="1" outlineLevel="1"/>
    <col min="108" max="108" width="0.5703125" style="34" customWidth="1" outlineLevel="1"/>
    <col min="109" max="109" width="3.85546875" style="34" customWidth="1" outlineLevel="1"/>
    <col min="110" max="110" width="0.5703125" style="34" customWidth="1" outlineLevel="1"/>
    <col min="111" max="111" width="3.85546875" style="34" customWidth="1" outlineLevel="1"/>
    <col min="112" max="112" width="0.5703125" style="34" customWidth="1" outlineLevel="1"/>
    <col min="113" max="113" width="3.85546875" style="34" customWidth="1" outlineLevel="1"/>
    <col min="114" max="114" width="0.5703125" style="34" customWidth="1" outlineLevel="1"/>
    <col min="115" max="115" width="3.85546875" style="34" customWidth="1" outlineLevel="1"/>
    <col min="116" max="116" width="0.5703125" style="34" customWidth="1" outlineLevel="1"/>
    <col min="117" max="117" width="3.85546875" style="34" customWidth="1" outlineLevel="1"/>
    <col min="118" max="118" width="0.5703125" style="34" customWidth="1" outlineLevel="1"/>
    <col min="119" max="119" width="3.85546875" style="34" customWidth="1" outlineLevel="1"/>
    <col min="120" max="120" width="0.5703125" style="34" customWidth="1" outlineLevel="1"/>
    <col min="121" max="121" width="3.85546875" style="34" customWidth="1" outlineLevel="1"/>
    <col min="122" max="122" width="0.5703125" style="34" customWidth="1" outlineLevel="1"/>
    <col min="123" max="123" width="3.85546875" style="34" customWidth="1" outlineLevel="1"/>
    <col min="124" max="124" width="0.5703125" style="34" customWidth="1" outlineLevel="1"/>
    <col min="125" max="125" width="3.85546875" style="34" customWidth="1" outlineLevel="1"/>
    <col min="126" max="126" width="0.5703125" style="34" customWidth="1" outlineLevel="1"/>
    <col min="127" max="127" width="3.85546875" style="34" customWidth="1" outlineLevel="1"/>
    <col min="128" max="128" width="0.5703125" style="34" customWidth="1" outlineLevel="1"/>
    <col min="129" max="129" width="3.85546875" style="34" customWidth="1" outlineLevel="1"/>
    <col min="130" max="130" width="0.5703125" style="34" customWidth="1" outlineLevel="1"/>
    <col min="131" max="131" width="3.85546875" style="34" customWidth="1" outlineLevel="1"/>
    <col min="132" max="132" width="0.5703125" style="34" customWidth="1" outlineLevel="1"/>
    <col min="133" max="133" width="6.140625" style="34" bestFit="1" customWidth="1" outlineLevel="1"/>
    <col min="134" max="134" width="6" style="34" hidden="1" customWidth="1" outlineLevel="1"/>
    <col min="135" max="135" width="3.85546875" style="34" customWidth="1" outlineLevel="1"/>
    <col min="136" max="136" width="0.5703125" style="34" customWidth="1" outlineLevel="1"/>
    <col min="137" max="137" width="3.85546875" style="34" customWidth="1" outlineLevel="1"/>
    <col min="138" max="138" width="0.5703125" style="34" customWidth="1" outlineLevel="1"/>
    <col min="139" max="139" width="3.85546875" style="34" customWidth="1" outlineLevel="1"/>
    <col min="140" max="140" width="0.5703125" style="34" customWidth="1" outlineLevel="1"/>
    <col min="141" max="141" width="3.85546875" style="34" customWidth="1" outlineLevel="1"/>
    <col min="142" max="142" width="0.5703125" style="34" customWidth="1" outlineLevel="1"/>
    <col min="143" max="143" width="3.85546875" style="34" customWidth="1" outlineLevel="1"/>
    <col min="144" max="144" width="0.5703125" style="34" customWidth="1" outlineLevel="1"/>
    <col min="145" max="145" width="3.85546875" style="34" customWidth="1" outlineLevel="1"/>
    <col min="146" max="146" width="0.5703125" style="34" customWidth="1" outlineLevel="1"/>
    <col min="147" max="147" width="3.85546875" style="34" customWidth="1" outlineLevel="1"/>
    <col min="148" max="148" width="0.5703125" style="34" customWidth="1" outlineLevel="1"/>
    <col min="149" max="149" width="7" style="34" customWidth="1" outlineLevel="1"/>
    <col min="150" max="150" width="0.5703125" style="34" customWidth="1" outlineLevel="1"/>
    <col min="151" max="151" width="3.85546875" style="34" customWidth="1" outlineLevel="1"/>
    <col min="152" max="152" width="0.5703125" style="34" customWidth="1" outlineLevel="1"/>
    <col min="153" max="153" width="3.85546875" style="34" customWidth="1" outlineLevel="1"/>
    <col min="154" max="154" width="0.5703125" style="34" customWidth="1" outlineLevel="1"/>
    <col min="155" max="155" width="3.85546875" style="34" customWidth="1" outlineLevel="1"/>
    <col min="156" max="156" width="0.5703125" style="34" customWidth="1" outlineLevel="1"/>
    <col min="157" max="157" width="3.85546875" style="34" customWidth="1" outlineLevel="1"/>
    <col min="158" max="158" width="0.5703125" style="34" customWidth="1" outlineLevel="1"/>
    <col min="159" max="159" width="11.85546875" style="34" customWidth="1"/>
  </cols>
  <sheetData>
    <row r="1" spans="1:163" ht="57" customHeight="1" outlineLevel="1" x14ac:dyDescent="0.25">
      <c r="A1"/>
      <c r="B1" s="26"/>
      <c r="C1" s="26"/>
      <c r="D1" s="26"/>
      <c r="E1" s="37"/>
      <c r="F1" s="59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 s="48"/>
      <c r="AL1" s="4" t="s">
        <v>36</v>
      </c>
      <c r="AM1" s="49" t="s">
        <v>25950</v>
      </c>
      <c r="AN1" s="4" t="s">
        <v>37</v>
      </c>
      <c r="AO1" s="49" t="s">
        <v>25950</v>
      </c>
      <c r="AP1" s="4" t="s">
        <v>80</v>
      </c>
      <c r="AQ1" s="49" t="s">
        <v>25950</v>
      </c>
      <c r="AR1" s="4" t="s">
        <v>77</v>
      </c>
      <c r="AS1" s="49" t="s">
        <v>25950</v>
      </c>
      <c r="AT1" s="4" t="s">
        <v>78</v>
      </c>
      <c r="AU1" s="49" t="s">
        <v>25950</v>
      </c>
      <c r="AV1" s="4" t="s">
        <v>79</v>
      </c>
      <c r="AW1" s="49" t="s">
        <v>25950</v>
      </c>
      <c r="AX1" s="4" t="s">
        <v>40</v>
      </c>
      <c r="AY1" s="49" t="s">
        <v>25950</v>
      </c>
      <c r="AZ1" s="4" t="s">
        <v>41</v>
      </c>
      <c r="BA1" s="49" t="s">
        <v>25950</v>
      </c>
      <c r="BB1" s="4" t="s">
        <v>43</v>
      </c>
      <c r="BC1" s="49" t="s">
        <v>25950</v>
      </c>
      <c r="BD1" s="4" t="s">
        <v>44</v>
      </c>
      <c r="BE1" s="49" t="s">
        <v>25950</v>
      </c>
      <c r="BF1" s="4" t="s">
        <v>75</v>
      </c>
      <c r="BG1" s="49" t="s">
        <v>25950</v>
      </c>
      <c r="BH1" s="4" t="s">
        <v>45</v>
      </c>
      <c r="BI1" s="49" t="s">
        <v>25950</v>
      </c>
      <c r="BJ1" s="4" t="s">
        <v>46</v>
      </c>
      <c r="BK1" s="49" t="s">
        <v>25950</v>
      </c>
      <c r="BL1" s="4" t="s">
        <v>47</v>
      </c>
      <c r="BM1" s="49" t="s">
        <v>25950</v>
      </c>
      <c r="BN1" s="4" t="s">
        <v>48</v>
      </c>
      <c r="BO1" s="49" t="s">
        <v>25950</v>
      </c>
      <c r="BP1" s="4" t="s">
        <v>49</v>
      </c>
      <c r="BQ1" s="49" t="s">
        <v>25950</v>
      </c>
      <c r="BR1" s="4" t="s">
        <v>50</v>
      </c>
      <c r="BS1" s="49" t="s">
        <v>25950</v>
      </c>
      <c r="BT1" s="4" t="s">
        <v>51</v>
      </c>
      <c r="BU1" s="49" t="s">
        <v>25950</v>
      </c>
      <c r="BV1" s="4" t="s">
        <v>52</v>
      </c>
      <c r="BW1" s="49" t="s">
        <v>25950</v>
      </c>
      <c r="BX1" s="4" t="s">
        <v>53</v>
      </c>
      <c r="BY1" s="49" t="s">
        <v>25950</v>
      </c>
      <c r="BZ1" s="4" t="s">
        <v>54</v>
      </c>
      <c r="CA1" s="49" t="s">
        <v>25950</v>
      </c>
      <c r="CB1" s="4" t="s">
        <v>55</v>
      </c>
      <c r="CC1" s="49" t="s">
        <v>25950</v>
      </c>
      <c r="CD1" s="4" t="s">
        <v>56</v>
      </c>
      <c r="CE1" s="49" t="s">
        <v>25950</v>
      </c>
      <c r="CF1" s="4" t="s">
        <v>57</v>
      </c>
      <c r="CG1" s="49" t="s">
        <v>25950</v>
      </c>
      <c r="CH1" s="4" t="s">
        <v>58</v>
      </c>
      <c r="CI1" s="49" t="s">
        <v>25950</v>
      </c>
      <c r="CJ1" s="4" t="s">
        <v>59</v>
      </c>
      <c r="CK1" s="49" t="s">
        <v>25950</v>
      </c>
      <c r="CL1" s="4" t="s">
        <v>60</v>
      </c>
      <c r="CM1" s="49" t="s">
        <v>25950</v>
      </c>
      <c r="CN1" s="4" t="s">
        <v>63</v>
      </c>
      <c r="CO1" s="49" t="s">
        <v>25950</v>
      </c>
      <c r="CP1" s="51"/>
      <c r="CQ1" s="4" t="s">
        <v>36</v>
      </c>
      <c r="CR1" s="49" t="s">
        <v>25950</v>
      </c>
      <c r="CS1" s="4" t="s">
        <v>37</v>
      </c>
      <c r="CT1" s="49" t="s">
        <v>25950</v>
      </c>
      <c r="CU1" s="4" t="s">
        <v>76</v>
      </c>
      <c r="CV1" s="49" t="s">
        <v>25950</v>
      </c>
      <c r="CW1" s="4" t="s">
        <v>78</v>
      </c>
      <c r="CX1" s="49" t="s">
        <v>25950</v>
      </c>
      <c r="CY1" s="4" t="s">
        <v>79</v>
      </c>
      <c r="CZ1" s="49" t="s">
        <v>25950</v>
      </c>
      <c r="DA1" s="4" t="s">
        <v>38</v>
      </c>
      <c r="DB1" s="49" t="s">
        <v>25950</v>
      </c>
      <c r="DC1" s="4" t="s">
        <v>39</v>
      </c>
      <c r="DD1" s="49" t="s">
        <v>25950</v>
      </c>
      <c r="DE1" s="4" t="s">
        <v>40</v>
      </c>
      <c r="DF1" s="49" t="s">
        <v>25950</v>
      </c>
      <c r="DG1" s="4" t="s">
        <v>41</v>
      </c>
      <c r="DH1" s="49" t="s">
        <v>25950</v>
      </c>
      <c r="DI1" s="4" t="s">
        <v>43</v>
      </c>
      <c r="DJ1" s="49" t="s">
        <v>25950</v>
      </c>
      <c r="DK1" s="4" t="s">
        <v>44</v>
      </c>
      <c r="DL1" s="49" t="s">
        <v>25950</v>
      </c>
      <c r="DM1" s="4" t="s">
        <v>42</v>
      </c>
      <c r="DN1" s="49" t="s">
        <v>25950</v>
      </c>
      <c r="DO1" s="4" t="s">
        <v>45</v>
      </c>
      <c r="DP1" s="49" t="s">
        <v>25950</v>
      </c>
      <c r="DQ1" s="4" t="s">
        <v>46</v>
      </c>
      <c r="DR1" s="49" t="s">
        <v>25950</v>
      </c>
      <c r="DS1" s="4" t="s">
        <v>47</v>
      </c>
      <c r="DT1" s="49" t="s">
        <v>25950</v>
      </c>
      <c r="DU1" s="4" t="s">
        <v>48</v>
      </c>
      <c r="DV1" s="49" t="s">
        <v>25950</v>
      </c>
      <c r="DW1" s="4" t="s">
        <v>49</v>
      </c>
      <c r="DX1" s="49" t="s">
        <v>25950</v>
      </c>
      <c r="DY1" s="4" t="s">
        <v>50</v>
      </c>
      <c r="DZ1" s="49" t="s">
        <v>25950</v>
      </c>
      <c r="EA1" s="4" t="s">
        <v>51</v>
      </c>
      <c r="EB1" s="49" t="s">
        <v>25950</v>
      </c>
      <c r="EC1" s="4" t="s">
        <v>52</v>
      </c>
      <c r="ED1" s="49" t="s">
        <v>25950</v>
      </c>
      <c r="EE1" s="4" t="s">
        <v>53</v>
      </c>
      <c r="EF1" s="49" t="s">
        <v>25950</v>
      </c>
      <c r="EG1" s="4" t="s">
        <v>54</v>
      </c>
      <c r="EH1" s="49" t="s">
        <v>25950</v>
      </c>
      <c r="EI1" s="4" t="s">
        <v>55</v>
      </c>
      <c r="EJ1" s="49" t="s">
        <v>25950</v>
      </c>
      <c r="EK1" s="4" t="s">
        <v>56</v>
      </c>
      <c r="EL1" s="49" t="s">
        <v>25950</v>
      </c>
      <c r="EM1" s="4" t="s">
        <v>57</v>
      </c>
      <c r="EN1" s="49" t="s">
        <v>25950</v>
      </c>
      <c r="EO1" s="4" t="s">
        <v>58</v>
      </c>
      <c r="EP1" s="49" t="s">
        <v>25950</v>
      </c>
      <c r="EQ1" s="4" t="s">
        <v>59</v>
      </c>
      <c r="ER1" s="49" t="s">
        <v>25950</v>
      </c>
      <c r="ES1" s="4" t="s">
        <v>60</v>
      </c>
      <c r="ET1" s="49" t="s">
        <v>25950</v>
      </c>
      <c r="EU1" s="4" t="s">
        <v>61</v>
      </c>
      <c r="EV1" s="49" t="s">
        <v>25950</v>
      </c>
      <c r="EW1" s="4" t="s">
        <v>62</v>
      </c>
      <c r="EX1" s="49" t="s">
        <v>25950</v>
      </c>
      <c r="EY1" s="4" t="s">
        <v>63</v>
      </c>
      <c r="EZ1" s="49" t="s">
        <v>25950</v>
      </c>
      <c r="FA1" s="4" t="s">
        <v>64</v>
      </c>
      <c r="FB1" s="49" t="s">
        <v>25950</v>
      </c>
      <c r="FC1" s="4"/>
    </row>
    <row r="2" spans="1:163" outlineLevel="1" x14ac:dyDescent="0.25">
      <c r="A2"/>
      <c r="B2" s="26"/>
      <c r="C2" s="26"/>
      <c r="D2" s="26"/>
      <c r="E2" s="37"/>
      <c r="F2" s="6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 s="48"/>
      <c r="AL2" s="8">
        <v>5</v>
      </c>
      <c r="AM2" s="40"/>
      <c r="AN2" s="8">
        <v>5</v>
      </c>
      <c r="AO2" s="40"/>
      <c r="AP2" s="1"/>
      <c r="AQ2" s="40"/>
      <c r="AR2" s="1"/>
      <c r="AS2" s="40"/>
      <c r="AT2" s="8">
        <v>2</v>
      </c>
      <c r="AU2" s="40"/>
      <c r="AV2" s="8">
        <v>2</v>
      </c>
      <c r="AW2" s="40"/>
      <c r="AX2" s="1">
        <v>0</v>
      </c>
      <c r="AY2" s="40"/>
      <c r="AZ2" s="1"/>
      <c r="BA2" s="40"/>
      <c r="BB2" s="1"/>
      <c r="BC2" s="40"/>
      <c r="BD2" s="1"/>
      <c r="BE2" s="40"/>
      <c r="BF2" s="1"/>
      <c r="BG2" s="40"/>
      <c r="BH2" s="8">
        <v>2</v>
      </c>
      <c r="BI2" s="40"/>
      <c r="BJ2" s="8">
        <v>2</v>
      </c>
      <c r="BK2" s="40"/>
      <c r="BL2" s="8">
        <v>2</v>
      </c>
      <c r="BM2" s="40"/>
      <c r="BN2" s="8">
        <v>2</v>
      </c>
      <c r="BO2" s="40"/>
      <c r="BP2" s="8">
        <v>2</v>
      </c>
      <c r="BQ2" s="40"/>
      <c r="BR2" s="8">
        <v>2</v>
      </c>
      <c r="BS2" s="40"/>
      <c r="BT2" s="8">
        <v>5</v>
      </c>
      <c r="BU2" s="40"/>
      <c r="BV2" s="8">
        <v>5</v>
      </c>
      <c r="BW2" s="40"/>
      <c r="BX2" s="8">
        <v>5</v>
      </c>
      <c r="BY2" s="40"/>
      <c r="BZ2" s="8">
        <v>5</v>
      </c>
      <c r="CA2" s="39"/>
      <c r="CB2" s="8">
        <v>5</v>
      </c>
      <c r="CC2" s="39"/>
      <c r="CD2" s="8">
        <v>5</v>
      </c>
      <c r="CE2" s="40"/>
      <c r="CF2" s="8">
        <v>5</v>
      </c>
      <c r="CG2" s="40"/>
      <c r="CH2" s="8">
        <v>5</v>
      </c>
      <c r="CI2" s="40"/>
      <c r="CJ2" s="8">
        <v>1</v>
      </c>
      <c r="CK2" s="40"/>
      <c r="CL2" s="8">
        <v>5</v>
      </c>
      <c r="CM2" s="40"/>
      <c r="CN2" s="8">
        <v>2</v>
      </c>
      <c r="CO2" s="39"/>
      <c r="CP2" s="51"/>
      <c r="CQ2" s="1">
        <v>1</v>
      </c>
      <c r="CR2" s="40"/>
      <c r="CS2" s="1">
        <v>1</v>
      </c>
      <c r="CT2" s="40"/>
      <c r="CU2" s="1">
        <v>1</v>
      </c>
      <c r="CV2" s="40"/>
      <c r="CW2" s="1">
        <v>1</v>
      </c>
      <c r="CX2" s="40"/>
      <c r="CY2" s="1">
        <v>1</v>
      </c>
      <c r="CZ2" s="40"/>
      <c r="DA2" s="1">
        <v>1</v>
      </c>
      <c r="DB2" s="40"/>
      <c r="DC2" s="1">
        <v>1</v>
      </c>
      <c r="DD2" s="40"/>
      <c r="DE2" s="1">
        <v>1</v>
      </c>
      <c r="DF2" s="40"/>
      <c r="DG2" s="1">
        <v>1</v>
      </c>
      <c r="DH2" s="40"/>
      <c r="DI2" s="1">
        <v>1</v>
      </c>
      <c r="DJ2" s="40"/>
      <c r="DK2" s="1">
        <v>1</v>
      </c>
      <c r="DL2" s="40"/>
      <c r="DM2" s="1">
        <v>1</v>
      </c>
      <c r="DN2" s="40"/>
      <c r="DO2" s="82">
        <v>1</v>
      </c>
      <c r="DP2" s="40"/>
      <c r="DQ2" s="82">
        <v>1</v>
      </c>
      <c r="DR2" s="40"/>
      <c r="DS2" s="82">
        <v>1</v>
      </c>
      <c r="DT2" s="40"/>
      <c r="DU2" s="82">
        <v>1</v>
      </c>
      <c r="DV2" s="40"/>
      <c r="DW2" s="82">
        <v>1</v>
      </c>
      <c r="DX2" s="40"/>
      <c r="DY2" s="82">
        <v>1</v>
      </c>
      <c r="DZ2" s="40"/>
      <c r="EA2" s="82">
        <v>1</v>
      </c>
      <c r="EB2" s="40"/>
      <c r="EC2" s="82">
        <v>1</v>
      </c>
      <c r="ED2" s="40"/>
      <c r="EE2" s="82">
        <v>1</v>
      </c>
      <c r="EF2" s="40"/>
      <c r="EG2" s="1">
        <v>1</v>
      </c>
      <c r="EH2" s="40"/>
      <c r="EI2" s="1">
        <v>1</v>
      </c>
      <c r="EJ2" s="40"/>
      <c r="EK2" s="1">
        <v>1</v>
      </c>
      <c r="EL2" s="40"/>
      <c r="EM2" s="1">
        <v>1</v>
      </c>
      <c r="EN2" s="40"/>
      <c r="EO2" s="1">
        <v>1</v>
      </c>
      <c r="EP2" s="40"/>
      <c r="EQ2" s="1">
        <v>1</v>
      </c>
      <c r="ER2" s="40"/>
      <c r="ES2" s="1">
        <v>1</v>
      </c>
      <c r="ET2" s="40"/>
      <c r="EU2" s="1">
        <v>1</v>
      </c>
      <c r="EV2" s="40"/>
      <c r="EW2" s="1">
        <v>1</v>
      </c>
      <c r="EX2" s="40"/>
      <c r="EY2" s="1">
        <v>1</v>
      </c>
      <c r="EZ2" s="40"/>
      <c r="FA2" s="1">
        <v>1</v>
      </c>
      <c r="FB2" s="40"/>
      <c r="FC2" s="1"/>
    </row>
    <row r="3" spans="1:163" outlineLevel="1" x14ac:dyDescent="0.25">
      <c r="A3"/>
      <c r="B3" s="26"/>
      <c r="C3" s="26"/>
      <c r="D3" s="26"/>
      <c r="E3" s="37"/>
      <c r="F3" s="60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 s="48"/>
      <c r="AL3" s="8">
        <v>518</v>
      </c>
      <c r="AM3" s="40"/>
      <c r="AN3" s="8">
        <v>518</v>
      </c>
      <c r="AO3" s="40"/>
      <c r="AP3" s="8"/>
      <c r="AQ3" s="40"/>
      <c r="AR3" s="8"/>
      <c r="AS3" s="40"/>
      <c r="AT3" s="8">
        <v>255</v>
      </c>
      <c r="AU3" s="40"/>
      <c r="AV3" s="8">
        <v>255</v>
      </c>
      <c r="AW3" s="40"/>
      <c r="AX3" s="17">
        <v>24</v>
      </c>
      <c r="AY3" s="6">
        <v>173</v>
      </c>
      <c r="AZ3" s="17">
        <v>39</v>
      </c>
      <c r="BA3" s="6">
        <v>173</v>
      </c>
      <c r="BB3" s="17">
        <v>18</v>
      </c>
      <c r="BC3" s="6">
        <v>173</v>
      </c>
      <c r="BD3" s="17">
        <v>14</v>
      </c>
      <c r="BE3" s="6">
        <v>173</v>
      </c>
      <c r="BF3" s="8"/>
      <c r="BG3" s="40"/>
      <c r="BH3" s="8">
        <v>75</v>
      </c>
      <c r="BI3" s="40"/>
      <c r="BJ3" s="8">
        <v>75</v>
      </c>
      <c r="BK3" s="40"/>
      <c r="BL3" s="8">
        <v>173</v>
      </c>
      <c r="BM3" s="40"/>
      <c r="BN3" s="8">
        <v>173</v>
      </c>
      <c r="BO3" s="40"/>
      <c r="BP3" s="8">
        <v>173</v>
      </c>
      <c r="BQ3" s="40"/>
      <c r="BR3" s="8">
        <v>173</v>
      </c>
      <c r="BS3" s="40"/>
      <c r="BT3" s="8">
        <v>173</v>
      </c>
      <c r="BU3" s="40"/>
      <c r="BV3" s="8">
        <v>173</v>
      </c>
      <c r="BW3" s="40"/>
      <c r="BX3" s="8">
        <v>173</v>
      </c>
      <c r="BY3" s="40"/>
      <c r="BZ3" s="8">
        <v>518</v>
      </c>
      <c r="CA3" s="39"/>
      <c r="CB3" s="8">
        <v>518</v>
      </c>
      <c r="CC3" s="39"/>
      <c r="CD3" s="8">
        <v>518</v>
      </c>
      <c r="CE3" s="40"/>
      <c r="CF3" s="8">
        <v>518</v>
      </c>
      <c r="CG3" s="40"/>
      <c r="CH3" s="8">
        <v>518</v>
      </c>
      <c r="CI3" s="40"/>
      <c r="CJ3" s="8">
        <v>518</v>
      </c>
      <c r="CK3" s="40"/>
      <c r="CL3" s="8">
        <v>518</v>
      </c>
      <c r="CM3" s="40"/>
      <c r="CN3" s="8">
        <v>18</v>
      </c>
      <c r="CO3" s="39"/>
      <c r="CP3" s="51"/>
      <c r="CQ3" s="1">
        <v>518</v>
      </c>
      <c r="CR3" s="40"/>
      <c r="CS3" s="1">
        <v>518</v>
      </c>
      <c r="CT3" s="40"/>
      <c r="CU3" s="6">
        <f>18*6</f>
        <v>108</v>
      </c>
      <c r="CV3" s="40"/>
      <c r="CW3" s="6">
        <f>18*9</f>
        <v>162</v>
      </c>
      <c r="CX3" s="40"/>
      <c r="CY3" s="6">
        <f>18*9</f>
        <v>162</v>
      </c>
      <c r="CZ3" s="40"/>
      <c r="DA3" s="1">
        <v>173</v>
      </c>
      <c r="DB3" s="40"/>
      <c r="DC3" s="1">
        <v>173</v>
      </c>
      <c r="DD3" s="40"/>
      <c r="DE3" s="1">
        <v>173</v>
      </c>
      <c r="DF3" s="40"/>
      <c r="DG3" s="1">
        <v>173</v>
      </c>
      <c r="DH3" s="40"/>
      <c r="DI3" s="1">
        <v>173</v>
      </c>
      <c r="DJ3" s="40"/>
      <c r="DK3" s="1">
        <v>173</v>
      </c>
      <c r="DL3" s="40"/>
      <c r="DM3" s="1">
        <v>173</v>
      </c>
      <c r="DN3" s="40"/>
      <c r="DO3" s="1">
        <v>75</v>
      </c>
      <c r="DP3" s="40"/>
      <c r="DQ3" s="1">
        <v>75</v>
      </c>
      <c r="DR3" s="40"/>
      <c r="DS3" s="1">
        <v>173</v>
      </c>
      <c r="DT3" s="40"/>
      <c r="DU3" s="1">
        <v>173</v>
      </c>
      <c r="DV3" s="40"/>
      <c r="DW3" s="1">
        <v>173</v>
      </c>
      <c r="DX3" s="40"/>
      <c r="DY3" s="1">
        <v>173</v>
      </c>
      <c r="DZ3" s="40"/>
      <c r="EA3" s="1">
        <v>173</v>
      </c>
      <c r="EB3" s="40"/>
      <c r="EC3" s="1">
        <v>173</v>
      </c>
      <c r="ED3" s="40"/>
      <c r="EE3" s="1">
        <v>173</v>
      </c>
      <c r="EF3" s="40"/>
      <c r="EG3" s="1">
        <v>518</v>
      </c>
      <c r="EH3" s="40"/>
      <c r="EI3" s="1">
        <v>518</v>
      </c>
      <c r="EJ3" s="40"/>
      <c r="EK3" s="1">
        <v>518</v>
      </c>
      <c r="EL3" s="40"/>
      <c r="EM3" s="1">
        <v>518</v>
      </c>
      <c r="EN3" s="40"/>
      <c r="EO3" s="1">
        <v>518</v>
      </c>
      <c r="EP3" s="40"/>
      <c r="EQ3" s="1">
        <v>518</v>
      </c>
      <c r="ER3" s="40"/>
      <c r="ES3" s="1">
        <v>518</v>
      </c>
      <c r="ET3" s="40"/>
      <c r="EU3" s="1">
        <v>518</v>
      </c>
      <c r="EV3" s="40"/>
      <c r="EW3" s="1">
        <v>518</v>
      </c>
      <c r="EX3" s="40"/>
      <c r="EY3" s="1">
        <v>18</v>
      </c>
      <c r="EZ3" s="40"/>
      <c r="FA3" s="1">
        <v>18</v>
      </c>
      <c r="FB3" s="40"/>
      <c r="FC3" s="1"/>
    </row>
    <row r="4" spans="1:163" outlineLevel="1" x14ac:dyDescent="0.25">
      <c r="A4"/>
      <c r="B4" s="26"/>
      <c r="C4" s="26"/>
      <c r="D4" s="26"/>
      <c r="E4" s="37"/>
      <c r="F4" s="60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 s="48"/>
      <c r="AL4" s="8">
        <v>276</v>
      </c>
      <c r="AM4" s="40"/>
      <c r="AN4" s="8">
        <v>276</v>
      </c>
      <c r="AO4" s="40"/>
      <c r="AP4" s="8"/>
      <c r="AQ4" s="40"/>
      <c r="AR4" s="8"/>
      <c r="AS4" s="40"/>
      <c r="AT4" s="8">
        <v>136</v>
      </c>
      <c r="AU4" s="40"/>
      <c r="AV4" s="8">
        <v>136</v>
      </c>
      <c r="AW4" s="40"/>
      <c r="AX4" s="18">
        <v>-250</v>
      </c>
      <c r="AY4" s="7">
        <v>92</v>
      </c>
      <c r="AZ4" s="18">
        <v>-250</v>
      </c>
      <c r="BA4" s="7">
        <v>92</v>
      </c>
      <c r="BB4" s="18">
        <v>-250</v>
      </c>
      <c r="BC4" s="7">
        <v>92</v>
      </c>
      <c r="BD4" s="18">
        <v>-250</v>
      </c>
      <c r="BE4" s="7">
        <v>92</v>
      </c>
      <c r="BF4" s="8"/>
      <c r="BG4" s="40"/>
      <c r="BH4" s="8">
        <v>40</v>
      </c>
      <c r="BI4" s="40"/>
      <c r="BJ4" s="8">
        <v>40</v>
      </c>
      <c r="BK4" s="40"/>
      <c r="BL4" s="8">
        <v>92</v>
      </c>
      <c r="BM4" s="40"/>
      <c r="BN4" s="8">
        <v>92</v>
      </c>
      <c r="BO4" s="40"/>
      <c r="BP4" s="8">
        <v>92</v>
      </c>
      <c r="BQ4" s="40"/>
      <c r="BR4" s="8">
        <v>92</v>
      </c>
      <c r="BS4" s="40"/>
      <c r="BT4" s="8">
        <v>92</v>
      </c>
      <c r="BU4" s="40"/>
      <c r="BV4" s="8">
        <v>92</v>
      </c>
      <c r="BW4" s="40"/>
      <c r="BX4" s="8">
        <v>92</v>
      </c>
      <c r="BY4" s="40"/>
      <c r="BZ4" s="8">
        <v>276</v>
      </c>
      <c r="CA4" s="39"/>
      <c r="CB4" s="8">
        <v>276</v>
      </c>
      <c r="CC4" s="39"/>
      <c r="CD4" s="8">
        <v>276</v>
      </c>
      <c r="CE4" s="40"/>
      <c r="CF4" s="8">
        <v>276</v>
      </c>
      <c r="CG4" s="40"/>
      <c r="CH4" s="8">
        <v>276</v>
      </c>
      <c r="CI4" s="40"/>
      <c r="CJ4" s="8">
        <v>276</v>
      </c>
      <c r="CK4" s="40"/>
      <c r="CL4" s="8">
        <v>276</v>
      </c>
      <c r="CM4" s="40"/>
      <c r="CN4" s="8">
        <v>10</v>
      </c>
      <c r="CO4" s="39"/>
      <c r="CP4" s="51"/>
      <c r="CQ4" s="1">
        <v>276</v>
      </c>
      <c r="CR4" s="40"/>
      <c r="CS4" s="1">
        <v>276</v>
      </c>
      <c r="CT4" s="40"/>
      <c r="CU4" s="7">
        <f>10*6</f>
        <v>60</v>
      </c>
      <c r="CV4" s="40"/>
      <c r="CW4" s="7">
        <f>10*9</f>
        <v>90</v>
      </c>
      <c r="CX4" s="40"/>
      <c r="CY4" s="7">
        <f>10*9</f>
        <v>90</v>
      </c>
      <c r="CZ4" s="40"/>
      <c r="DA4" s="1">
        <v>92</v>
      </c>
      <c r="DB4" s="40"/>
      <c r="DC4" s="1">
        <v>92</v>
      </c>
      <c r="DD4" s="40"/>
      <c r="DE4" s="1">
        <v>92</v>
      </c>
      <c r="DF4" s="40"/>
      <c r="DG4" s="1">
        <v>92</v>
      </c>
      <c r="DH4" s="40"/>
      <c r="DI4" s="1">
        <v>92</v>
      </c>
      <c r="DJ4" s="40"/>
      <c r="DK4" s="1">
        <v>92</v>
      </c>
      <c r="DL4" s="40"/>
      <c r="DM4" s="1">
        <v>92</v>
      </c>
      <c r="DN4" s="40"/>
      <c r="DO4" s="1">
        <v>40</v>
      </c>
      <c r="DP4" s="40"/>
      <c r="DQ4" s="1">
        <v>40</v>
      </c>
      <c r="DR4" s="40"/>
      <c r="DS4" s="1">
        <v>92</v>
      </c>
      <c r="DT4" s="40"/>
      <c r="DU4" s="1">
        <v>92</v>
      </c>
      <c r="DV4" s="40"/>
      <c r="DW4" s="1">
        <v>92</v>
      </c>
      <c r="DX4" s="40"/>
      <c r="DY4" s="1">
        <v>92</v>
      </c>
      <c r="DZ4" s="40"/>
      <c r="EA4" s="1">
        <v>92</v>
      </c>
      <c r="EB4" s="40"/>
      <c r="EC4" s="1">
        <v>92</v>
      </c>
      <c r="ED4" s="40"/>
      <c r="EE4" s="1">
        <v>92</v>
      </c>
      <c r="EF4" s="40"/>
      <c r="EG4" s="1">
        <v>276</v>
      </c>
      <c r="EH4" s="40"/>
      <c r="EI4" s="1">
        <v>276</v>
      </c>
      <c r="EJ4" s="40"/>
      <c r="EK4" s="1">
        <v>276</v>
      </c>
      <c r="EL4" s="40"/>
      <c r="EM4" s="1">
        <v>276</v>
      </c>
      <c r="EN4" s="40"/>
      <c r="EO4" s="1">
        <v>276</v>
      </c>
      <c r="EP4" s="40"/>
      <c r="EQ4" s="1">
        <v>276</v>
      </c>
      <c r="ER4" s="40"/>
      <c r="ES4" s="1">
        <v>276</v>
      </c>
      <c r="ET4" s="40"/>
      <c r="EU4" s="1">
        <v>276</v>
      </c>
      <c r="EV4" s="40"/>
      <c r="EW4" s="1">
        <v>276</v>
      </c>
      <c r="EX4" s="40"/>
      <c r="EY4" s="1">
        <v>10</v>
      </c>
      <c r="EZ4" s="40"/>
      <c r="FA4" s="1">
        <v>10</v>
      </c>
      <c r="FB4" s="40"/>
      <c r="FC4" s="1"/>
    </row>
    <row r="5" spans="1:163" outlineLevel="1" x14ac:dyDescent="0.25">
      <c r="A5"/>
      <c r="B5" s="26"/>
      <c r="C5" s="26"/>
      <c r="D5" s="26"/>
      <c r="E5" s="41" t="s">
        <v>66</v>
      </c>
      <c r="F5" s="61"/>
      <c r="G5" s="6">
        <v>518</v>
      </c>
      <c r="H5" s="6">
        <v>518</v>
      </c>
      <c r="I5" s="6">
        <v>173</v>
      </c>
      <c r="J5" s="6">
        <v>173</v>
      </c>
      <c r="K5" s="6">
        <v>173</v>
      </c>
      <c r="L5" s="6">
        <v>173</v>
      </c>
      <c r="M5" s="6">
        <v>173</v>
      </c>
      <c r="N5" s="6">
        <v>173</v>
      </c>
      <c r="O5" s="6">
        <v>173</v>
      </c>
      <c r="P5" s="6">
        <v>75</v>
      </c>
      <c r="Q5" s="6">
        <v>75</v>
      </c>
      <c r="R5" s="6">
        <v>173</v>
      </c>
      <c r="S5" s="6">
        <v>173</v>
      </c>
      <c r="T5" s="6">
        <v>173</v>
      </c>
      <c r="U5" s="6">
        <v>173</v>
      </c>
      <c r="V5" s="6">
        <v>173</v>
      </c>
      <c r="W5" s="6">
        <v>173</v>
      </c>
      <c r="X5" s="6">
        <v>173</v>
      </c>
      <c r="Y5" s="6">
        <v>518</v>
      </c>
      <c r="Z5" s="6">
        <v>518</v>
      </c>
      <c r="AA5" s="6">
        <v>518</v>
      </c>
      <c r="AB5" s="6">
        <v>518</v>
      </c>
      <c r="AC5" s="6">
        <v>518</v>
      </c>
      <c r="AD5" s="6">
        <v>518</v>
      </c>
      <c r="AE5" s="6">
        <v>518</v>
      </c>
      <c r="AF5" s="6">
        <v>518</v>
      </c>
      <c r="AG5" s="6">
        <v>518</v>
      </c>
      <c r="AH5" s="6">
        <v>18</v>
      </c>
      <c r="AI5" s="6">
        <v>18</v>
      </c>
      <c r="AJ5" s="6">
        <v>255</v>
      </c>
      <c r="AK5" s="45"/>
      <c r="AL5" s="6">
        <v>17</v>
      </c>
      <c r="AM5" s="40"/>
      <c r="AN5" s="6">
        <v>17</v>
      </c>
      <c r="AO5" s="40"/>
      <c r="AP5" s="6">
        <f>17*9</f>
        <v>153</v>
      </c>
      <c r="AQ5" s="40"/>
      <c r="AR5" s="6">
        <f>17*5</f>
        <v>85</v>
      </c>
      <c r="AS5" s="40"/>
      <c r="AT5" s="6">
        <v>17</v>
      </c>
      <c r="AU5" s="40"/>
      <c r="AV5" s="6">
        <v>17</v>
      </c>
      <c r="AW5" s="40"/>
      <c r="AX5" s="6">
        <v>17</v>
      </c>
      <c r="AY5" s="40"/>
      <c r="AZ5" s="6">
        <v>17</v>
      </c>
      <c r="BA5" s="40"/>
      <c r="BB5" s="6">
        <v>17</v>
      </c>
      <c r="BC5" s="40"/>
      <c r="BD5" s="6">
        <v>17</v>
      </c>
      <c r="BE5" s="40"/>
      <c r="BF5" s="6">
        <f>17*5</f>
        <v>85</v>
      </c>
      <c r="BG5" s="40"/>
      <c r="BH5" s="6">
        <v>17</v>
      </c>
      <c r="BI5" s="40"/>
      <c r="BJ5" s="6">
        <v>17</v>
      </c>
      <c r="BK5" s="40"/>
      <c r="BL5" s="6">
        <v>17</v>
      </c>
      <c r="BM5" s="40"/>
      <c r="BN5" s="6">
        <v>17</v>
      </c>
      <c r="BO5" s="40"/>
      <c r="BP5" s="6">
        <v>17</v>
      </c>
      <c r="BQ5" s="40"/>
      <c r="BR5" s="6">
        <v>17</v>
      </c>
      <c r="BS5" s="40"/>
      <c r="BT5" s="6">
        <v>17</v>
      </c>
      <c r="BU5" s="40"/>
      <c r="BV5" s="6">
        <v>17</v>
      </c>
      <c r="BW5" s="40"/>
      <c r="BX5" s="6">
        <v>17</v>
      </c>
      <c r="BY5" s="40"/>
      <c r="BZ5" s="6">
        <v>17</v>
      </c>
      <c r="CA5" s="39"/>
      <c r="CB5" s="6">
        <v>17</v>
      </c>
      <c r="CC5" s="39"/>
      <c r="CD5" s="6">
        <v>17</v>
      </c>
      <c r="CE5" s="40"/>
      <c r="CF5" s="6">
        <v>17</v>
      </c>
      <c r="CG5" s="40"/>
      <c r="CH5" s="6">
        <v>17</v>
      </c>
      <c r="CI5" s="40"/>
      <c r="CJ5" s="6">
        <v>17</v>
      </c>
      <c r="CK5" s="40"/>
      <c r="CL5" s="6">
        <v>17</v>
      </c>
      <c r="CM5" s="40"/>
      <c r="CN5" s="6">
        <v>17</v>
      </c>
      <c r="CO5" s="39"/>
      <c r="CP5" s="51"/>
      <c r="CQ5" s="6">
        <v>18</v>
      </c>
      <c r="CR5" s="40"/>
      <c r="CS5" s="6">
        <v>18</v>
      </c>
      <c r="CT5" s="40"/>
      <c r="CU5" s="6">
        <v>18</v>
      </c>
      <c r="CV5" s="40"/>
      <c r="CW5" s="6">
        <v>18</v>
      </c>
      <c r="CX5" s="40"/>
      <c r="CY5" s="6">
        <v>18</v>
      </c>
      <c r="CZ5" s="40"/>
      <c r="DA5" s="6">
        <v>18</v>
      </c>
      <c r="DB5" s="40"/>
      <c r="DC5" s="6">
        <v>18</v>
      </c>
      <c r="DD5" s="40"/>
      <c r="DE5" s="6">
        <v>18</v>
      </c>
      <c r="DF5" s="40"/>
      <c r="DG5" s="6">
        <v>18</v>
      </c>
      <c r="DH5" s="40"/>
      <c r="DI5" s="6">
        <v>18</v>
      </c>
      <c r="DJ5" s="40"/>
      <c r="DK5" s="6">
        <v>18</v>
      </c>
      <c r="DL5" s="40"/>
      <c r="DM5" s="6">
        <v>18</v>
      </c>
      <c r="DN5" s="40"/>
      <c r="DO5" s="6">
        <v>18</v>
      </c>
      <c r="DP5" s="40"/>
      <c r="DQ5" s="6">
        <v>18</v>
      </c>
      <c r="DR5" s="40"/>
      <c r="DS5" s="6">
        <v>18</v>
      </c>
      <c r="DT5" s="40"/>
      <c r="DU5" s="6">
        <v>18</v>
      </c>
      <c r="DV5" s="40"/>
      <c r="DW5" s="6">
        <v>18</v>
      </c>
      <c r="DX5" s="40"/>
      <c r="DY5" s="6">
        <v>18</v>
      </c>
      <c r="DZ5" s="40"/>
      <c r="EA5" s="6">
        <v>18</v>
      </c>
      <c r="EB5" s="40"/>
      <c r="EC5" s="6">
        <v>18</v>
      </c>
      <c r="ED5" s="40"/>
      <c r="EE5" s="6">
        <v>18</v>
      </c>
      <c r="EF5" s="40"/>
      <c r="EG5" s="6">
        <v>18</v>
      </c>
      <c r="EH5" s="40"/>
      <c r="EI5" s="6">
        <v>18</v>
      </c>
      <c r="EJ5" s="40"/>
      <c r="EK5" s="6">
        <v>18</v>
      </c>
      <c r="EL5" s="40"/>
      <c r="EM5" s="6">
        <v>18</v>
      </c>
      <c r="EN5" s="40"/>
      <c r="EO5" s="6">
        <v>18</v>
      </c>
      <c r="EP5" s="40"/>
      <c r="EQ5" s="6">
        <v>18</v>
      </c>
      <c r="ER5" s="40"/>
      <c r="ES5" s="6">
        <v>18</v>
      </c>
      <c r="ET5" s="40"/>
      <c r="EU5" s="6">
        <v>18</v>
      </c>
      <c r="EV5" s="40"/>
      <c r="EW5" s="6">
        <v>18</v>
      </c>
      <c r="EX5" s="40"/>
      <c r="EY5" s="6">
        <v>18</v>
      </c>
      <c r="EZ5" s="40"/>
      <c r="FA5" s="6">
        <v>18</v>
      </c>
      <c r="FB5" s="40"/>
      <c r="FC5" s="6"/>
    </row>
    <row r="6" spans="1:163" outlineLevel="1" x14ac:dyDescent="0.25">
      <c r="A6"/>
      <c r="B6" s="26"/>
      <c r="C6" s="26"/>
      <c r="D6" s="26"/>
      <c r="E6" s="26" t="s">
        <v>67</v>
      </c>
      <c r="F6" s="62"/>
      <c r="G6" s="7">
        <v>276</v>
      </c>
      <c r="H6" s="7">
        <v>276</v>
      </c>
      <c r="I6" s="7">
        <v>92</v>
      </c>
      <c r="J6" s="7">
        <v>92</v>
      </c>
      <c r="K6" s="7">
        <v>92</v>
      </c>
      <c r="L6" s="7">
        <v>92</v>
      </c>
      <c r="M6" s="7">
        <v>92</v>
      </c>
      <c r="N6" s="7">
        <v>92</v>
      </c>
      <c r="O6" s="7">
        <v>92</v>
      </c>
      <c r="P6" s="7">
        <v>40</v>
      </c>
      <c r="Q6" s="7">
        <v>40</v>
      </c>
      <c r="R6" s="7">
        <v>92</v>
      </c>
      <c r="S6" s="7">
        <v>92</v>
      </c>
      <c r="T6" s="7">
        <v>92</v>
      </c>
      <c r="U6" s="7">
        <v>92</v>
      </c>
      <c r="V6" s="7">
        <v>92</v>
      </c>
      <c r="W6" s="7">
        <v>92</v>
      </c>
      <c r="X6" s="7">
        <v>92</v>
      </c>
      <c r="Y6" s="7">
        <v>276</v>
      </c>
      <c r="Z6" s="7">
        <v>276</v>
      </c>
      <c r="AA6" s="7">
        <v>276</v>
      </c>
      <c r="AB6" s="7">
        <v>276</v>
      </c>
      <c r="AC6" s="7">
        <v>276</v>
      </c>
      <c r="AD6" s="7">
        <v>276</v>
      </c>
      <c r="AE6" s="7">
        <v>276</v>
      </c>
      <c r="AF6" s="7">
        <v>276</v>
      </c>
      <c r="AG6" s="7">
        <v>276</v>
      </c>
      <c r="AH6" s="7">
        <v>10</v>
      </c>
      <c r="AI6" s="7">
        <v>10</v>
      </c>
      <c r="AJ6" s="7">
        <v>136</v>
      </c>
      <c r="AK6" s="45"/>
      <c r="AL6" s="7">
        <v>9</v>
      </c>
      <c r="AM6" s="40"/>
      <c r="AN6" s="7">
        <v>9</v>
      </c>
      <c r="AO6" s="40"/>
      <c r="AP6" s="7">
        <f>9*9</f>
        <v>81</v>
      </c>
      <c r="AQ6" s="40"/>
      <c r="AR6" s="7">
        <f>9*5</f>
        <v>45</v>
      </c>
      <c r="AS6" s="40"/>
      <c r="AT6" s="7">
        <v>9</v>
      </c>
      <c r="AU6" s="40"/>
      <c r="AV6" s="7">
        <v>9</v>
      </c>
      <c r="AW6" s="40"/>
      <c r="AX6" s="7">
        <v>9</v>
      </c>
      <c r="AY6" s="40"/>
      <c r="AZ6" s="7">
        <v>9</v>
      </c>
      <c r="BA6" s="40"/>
      <c r="BB6" s="7">
        <v>9</v>
      </c>
      <c r="BC6" s="40"/>
      <c r="BD6" s="7">
        <v>9</v>
      </c>
      <c r="BE6" s="40"/>
      <c r="BF6" s="7">
        <f>9*5</f>
        <v>45</v>
      </c>
      <c r="BG6" s="40"/>
      <c r="BH6" s="7">
        <v>9</v>
      </c>
      <c r="BI6" s="40"/>
      <c r="BJ6" s="7">
        <v>9</v>
      </c>
      <c r="BK6" s="40"/>
      <c r="BL6" s="7">
        <v>9</v>
      </c>
      <c r="BM6" s="40"/>
      <c r="BN6" s="7">
        <v>9</v>
      </c>
      <c r="BO6" s="40"/>
      <c r="BP6" s="7">
        <v>9</v>
      </c>
      <c r="BQ6" s="40"/>
      <c r="BR6" s="7">
        <v>9</v>
      </c>
      <c r="BS6" s="40"/>
      <c r="BT6" s="7">
        <v>9</v>
      </c>
      <c r="BU6" s="40"/>
      <c r="BV6" s="7">
        <v>9</v>
      </c>
      <c r="BW6" s="40"/>
      <c r="BX6" s="7">
        <v>9</v>
      </c>
      <c r="BY6" s="40"/>
      <c r="BZ6" s="7">
        <v>9</v>
      </c>
      <c r="CA6" s="39"/>
      <c r="CB6" s="7">
        <v>9</v>
      </c>
      <c r="CC6" s="39"/>
      <c r="CD6" s="7">
        <v>9</v>
      </c>
      <c r="CE6" s="40"/>
      <c r="CF6" s="7">
        <v>9</v>
      </c>
      <c r="CG6" s="40"/>
      <c r="CH6" s="7">
        <v>9</v>
      </c>
      <c r="CI6" s="40"/>
      <c r="CJ6" s="7">
        <v>9</v>
      </c>
      <c r="CK6" s="40"/>
      <c r="CL6" s="7">
        <v>9</v>
      </c>
      <c r="CM6" s="40"/>
      <c r="CN6" s="7">
        <v>9</v>
      </c>
      <c r="CO6" s="39"/>
      <c r="CP6" s="51"/>
      <c r="CQ6" s="7">
        <v>10</v>
      </c>
      <c r="CR6" s="40"/>
      <c r="CS6" s="7">
        <v>10</v>
      </c>
      <c r="CT6" s="40"/>
      <c r="CU6" s="7">
        <v>10</v>
      </c>
      <c r="CV6" s="40"/>
      <c r="CW6" s="7">
        <v>10</v>
      </c>
      <c r="CX6" s="40"/>
      <c r="CY6" s="7">
        <v>10</v>
      </c>
      <c r="CZ6" s="40"/>
      <c r="DA6" s="7">
        <v>10</v>
      </c>
      <c r="DB6" s="40"/>
      <c r="DC6" s="7">
        <v>10</v>
      </c>
      <c r="DD6" s="40"/>
      <c r="DE6" s="7">
        <v>10</v>
      </c>
      <c r="DF6" s="40"/>
      <c r="DG6" s="7">
        <v>10</v>
      </c>
      <c r="DH6" s="40"/>
      <c r="DI6" s="7">
        <v>10</v>
      </c>
      <c r="DJ6" s="40"/>
      <c r="DK6" s="7">
        <v>10</v>
      </c>
      <c r="DL6" s="40"/>
      <c r="DM6" s="7">
        <v>10</v>
      </c>
      <c r="DN6" s="40"/>
      <c r="DO6" s="7">
        <v>10</v>
      </c>
      <c r="DP6" s="40"/>
      <c r="DQ6" s="7">
        <v>10</v>
      </c>
      <c r="DR6" s="40"/>
      <c r="DS6" s="7">
        <v>10</v>
      </c>
      <c r="DT6" s="40"/>
      <c r="DU6" s="7">
        <v>10</v>
      </c>
      <c r="DV6" s="40"/>
      <c r="DW6" s="7">
        <v>10</v>
      </c>
      <c r="DX6" s="40"/>
      <c r="DY6" s="7">
        <v>10</v>
      </c>
      <c r="DZ6" s="40"/>
      <c r="EA6" s="7">
        <v>10</v>
      </c>
      <c r="EB6" s="40"/>
      <c r="EC6" s="7">
        <v>10</v>
      </c>
      <c r="ED6" s="40"/>
      <c r="EE6" s="7">
        <v>10</v>
      </c>
      <c r="EF6" s="40"/>
      <c r="EG6" s="7">
        <v>10</v>
      </c>
      <c r="EH6" s="40"/>
      <c r="EI6" s="7">
        <v>10</v>
      </c>
      <c r="EJ6" s="40"/>
      <c r="EK6" s="7">
        <v>10</v>
      </c>
      <c r="EL6" s="40"/>
      <c r="EM6" s="7">
        <v>10</v>
      </c>
      <c r="EN6" s="40"/>
      <c r="EO6" s="7">
        <v>10</v>
      </c>
      <c r="EP6" s="40"/>
      <c r="EQ6" s="7">
        <v>10</v>
      </c>
      <c r="ER6" s="40"/>
      <c r="ES6" s="7">
        <v>10</v>
      </c>
      <c r="ET6" s="40"/>
      <c r="EU6" s="7">
        <v>10</v>
      </c>
      <c r="EV6" s="40"/>
      <c r="EW6" s="7">
        <v>10</v>
      </c>
      <c r="EX6" s="40"/>
      <c r="EY6" s="7">
        <v>10</v>
      </c>
      <c r="EZ6" s="40"/>
      <c r="FA6" s="7">
        <v>10</v>
      </c>
      <c r="FB6" s="40"/>
      <c r="FC6" s="7"/>
    </row>
    <row r="7" spans="1:163" x14ac:dyDescent="0.25">
      <c r="A7" s="86" t="s">
        <v>90</v>
      </c>
      <c r="B7" s="86"/>
      <c r="C7" s="86"/>
      <c r="D7" s="86"/>
      <c r="E7" s="35"/>
      <c r="F7" s="60"/>
      <c r="G7" s="84" t="s">
        <v>73</v>
      </c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3" t="s">
        <v>70</v>
      </c>
      <c r="AL7" s="84" t="s">
        <v>74</v>
      </c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7" t="s">
        <v>71</v>
      </c>
      <c r="CQ7" s="84" t="s">
        <v>69</v>
      </c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3"/>
      <c r="FC7" s="83" t="s">
        <v>72</v>
      </c>
    </row>
    <row r="8" spans="1:163" ht="153" customHeight="1" x14ac:dyDescent="0.25">
      <c r="A8" s="26" t="s">
        <v>87</v>
      </c>
      <c r="B8" s="28" t="s">
        <v>86</v>
      </c>
      <c r="C8" s="27" t="s">
        <v>85</v>
      </c>
      <c r="D8" s="28" t="s">
        <v>89</v>
      </c>
      <c r="E8" s="35" t="s">
        <v>88</v>
      </c>
      <c r="F8" s="60"/>
      <c r="G8" s="44" t="s">
        <v>36</v>
      </c>
      <c r="H8" s="44" t="s">
        <v>37</v>
      </c>
      <c r="I8" s="44" t="s">
        <v>38</v>
      </c>
      <c r="J8" s="44" t="s">
        <v>39</v>
      </c>
      <c r="K8" s="44" t="s">
        <v>40</v>
      </c>
      <c r="L8" s="44" t="s">
        <v>41</v>
      </c>
      <c r="M8" s="44" t="s">
        <v>42</v>
      </c>
      <c r="N8" s="44" t="s">
        <v>43</v>
      </c>
      <c r="O8" s="44" t="s">
        <v>44</v>
      </c>
      <c r="P8" s="44" t="s">
        <v>45</v>
      </c>
      <c r="Q8" s="44" t="s">
        <v>46</v>
      </c>
      <c r="R8" s="44" t="s">
        <v>47</v>
      </c>
      <c r="S8" s="44" t="s">
        <v>48</v>
      </c>
      <c r="T8" s="44" t="s">
        <v>49</v>
      </c>
      <c r="U8" s="44" t="s">
        <v>50</v>
      </c>
      <c r="V8" s="44" t="s">
        <v>51</v>
      </c>
      <c r="W8" s="44" t="s">
        <v>52</v>
      </c>
      <c r="X8" s="44" t="s">
        <v>53</v>
      </c>
      <c r="Y8" s="44" t="s">
        <v>54</v>
      </c>
      <c r="Z8" s="44" t="s">
        <v>55</v>
      </c>
      <c r="AA8" s="44" t="s">
        <v>56</v>
      </c>
      <c r="AB8" s="44" t="s">
        <v>57</v>
      </c>
      <c r="AC8" s="44" t="s">
        <v>58</v>
      </c>
      <c r="AD8" s="44" t="s">
        <v>59</v>
      </c>
      <c r="AE8" s="44" t="s">
        <v>60</v>
      </c>
      <c r="AF8" s="44" t="s">
        <v>61</v>
      </c>
      <c r="AG8" s="44" t="s">
        <v>62</v>
      </c>
      <c r="AH8" s="44" t="s">
        <v>63</v>
      </c>
      <c r="AI8" s="44" t="s">
        <v>64</v>
      </c>
      <c r="AJ8" s="44" t="s">
        <v>65</v>
      </c>
      <c r="AK8" s="83"/>
      <c r="AL8" s="80" t="s">
        <v>36</v>
      </c>
      <c r="AM8" s="81" t="s">
        <v>25962</v>
      </c>
      <c r="AN8" s="80" t="s">
        <v>37</v>
      </c>
      <c r="AO8" s="81" t="s">
        <v>25962</v>
      </c>
      <c r="AP8" s="80" t="s">
        <v>80</v>
      </c>
      <c r="AQ8" s="81" t="s">
        <v>25962</v>
      </c>
      <c r="AR8" s="80" t="s">
        <v>77</v>
      </c>
      <c r="AS8" s="81" t="s">
        <v>25962</v>
      </c>
      <c r="AT8" s="80" t="s">
        <v>78</v>
      </c>
      <c r="AU8" s="81" t="s">
        <v>25962</v>
      </c>
      <c r="AV8" s="80" t="s">
        <v>79</v>
      </c>
      <c r="AW8" s="81" t="s">
        <v>25962</v>
      </c>
      <c r="AX8" s="80" t="s">
        <v>40</v>
      </c>
      <c r="AY8" s="81" t="s">
        <v>25962</v>
      </c>
      <c r="AZ8" s="80" t="s">
        <v>41</v>
      </c>
      <c r="BA8" s="81" t="s">
        <v>25962</v>
      </c>
      <c r="BB8" s="80" t="s">
        <v>43</v>
      </c>
      <c r="BC8" s="81" t="s">
        <v>25962</v>
      </c>
      <c r="BD8" s="80" t="s">
        <v>44</v>
      </c>
      <c r="BE8" s="81" t="s">
        <v>25962</v>
      </c>
      <c r="BF8" s="80" t="s">
        <v>75</v>
      </c>
      <c r="BG8" s="81" t="s">
        <v>25962</v>
      </c>
      <c r="BH8" s="80" t="s">
        <v>45</v>
      </c>
      <c r="BI8" s="81" t="s">
        <v>25962</v>
      </c>
      <c r="BJ8" s="80" t="s">
        <v>46</v>
      </c>
      <c r="BK8" s="81" t="s">
        <v>25962</v>
      </c>
      <c r="BL8" s="80" t="s">
        <v>47</v>
      </c>
      <c r="BM8" s="81" t="s">
        <v>25962</v>
      </c>
      <c r="BN8" s="80" t="s">
        <v>48</v>
      </c>
      <c r="BO8" s="81" t="s">
        <v>25962</v>
      </c>
      <c r="BP8" s="80" t="s">
        <v>49</v>
      </c>
      <c r="BQ8" s="81" t="s">
        <v>25962</v>
      </c>
      <c r="BR8" s="80" t="s">
        <v>50</v>
      </c>
      <c r="BS8" s="81" t="s">
        <v>25962</v>
      </c>
      <c r="BT8" s="80" t="s">
        <v>51</v>
      </c>
      <c r="BU8" s="81" t="s">
        <v>25962</v>
      </c>
      <c r="BV8" s="80" t="s">
        <v>52</v>
      </c>
      <c r="BW8" s="81" t="s">
        <v>25962</v>
      </c>
      <c r="BX8" s="80" t="s">
        <v>53</v>
      </c>
      <c r="BY8" s="81" t="s">
        <v>25962</v>
      </c>
      <c r="BZ8" s="80" t="s">
        <v>25951</v>
      </c>
      <c r="CA8" s="81" t="s">
        <v>25962</v>
      </c>
      <c r="CB8" s="80" t="s">
        <v>25952</v>
      </c>
      <c r="CC8" s="81" t="s">
        <v>25962</v>
      </c>
      <c r="CD8" s="80" t="s">
        <v>25953</v>
      </c>
      <c r="CE8" s="81" t="s">
        <v>25962</v>
      </c>
      <c r="CF8" s="80" t="s">
        <v>25954</v>
      </c>
      <c r="CG8" s="81" t="s">
        <v>25962</v>
      </c>
      <c r="CH8" s="80" t="s">
        <v>25955</v>
      </c>
      <c r="CI8" s="81" t="s">
        <v>25962</v>
      </c>
      <c r="CJ8" s="80" t="s">
        <v>25956</v>
      </c>
      <c r="CK8" s="81" t="s">
        <v>25962</v>
      </c>
      <c r="CL8" s="80" t="s">
        <v>25957</v>
      </c>
      <c r="CM8" s="81" t="s">
        <v>25962</v>
      </c>
      <c r="CN8" s="80" t="s">
        <v>63</v>
      </c>
      <c r="CO8" s="81" t="s">
        <v>25962</v>
      </c>
      <c r="CP8" s="87"/>
      <c r="CQ8" s="2" t="s">
        <v>36</v>
      </c>
      <c r="CR8" s="50" t="s">
        <v>25959</v>
      </c>
      <c r="CS8" s="2" t="s">
        <v>37</v>
      </c>
      <c r="CT8" s="50" t="s">
        <v>25959</v>
      </c>
      <c r="CU8" s="2" t="s">
        <v>76</v>
      </c>
      <c r="CV8" s="50" t="s">
        <v>25959</v>
      </c>
      <c r="CW8" s="2" t="s">
        <v>78</v>
      </c>
      <c r="CX8" s="50" t="s">
        <v>25959</v>
      </c>
      <c r="CY8" s="2" t="s">
        <v>79</v>
      </c>
      <c r="CZ8" s="50" t="s">
        <v>25959</v>
      </c>
      <c r="DA8" s="2" t="s">
        <v>38</v>
      </c>
      <c r="DB8" s="50" t="s">
        <v>25959</v>
      </c>
      <c r="DC8" s="2" t="s">
        <v>39</v>
      </c>
      <c r="DD8" s="50" t="s">
        <v>25959</v>
      </c>
      <c r="DE8" s="2" t="s">
        <v>40</v>
      </c>
      <c r="DF8" s="50" t="s">
        <v>25959</v>
      </c>
      <c r="DG8" s="2" t="s">
        <v>41</v>
      </c>
      <c r="DH8" s="50" t="s">
        <v>25959</v>
      </c>
      <c r="DI8" s="2" t="s">
        <v>44</v>
      </c>
      <c r="DJ8" s="50" t="s">
        <v>25959</v>
      </c>
      <c r="DK8" s="2" t="s">
        <v>43</v>
      </c>
      <c r="DL8" s="50" t="s">
        <v>25959</v>
      </c>
      <c r="DM8" s="2" t="s">
        <v>42</v>
      </c>
      <c r="DN8" s="50" t="s">
        <v>25959</v>
      </c>
      <c r="DO8" s="2" t="s">
        <v>45</v>
      </c>
      <c r="DP8" s="50" t="s">
        <v>25959</v>
      </c>
      <c r="DQ8" s="2" t="s">
        <v>46</v>
      </c>
      <c r="DR8" s="50" t="s">
        <v>25959</v>
      </c>
      <c r="DS8" s="2" t="s">
        <v>47</v>
      </c>
      <c r="DT8" s="50" t="s">
        <v>25959</v>
      </c>
      <c r="DU8" s="2" t="s">
        <v>48</v>
      </c>
      <c r="DV8" s="50" t="s">
        <v>25959</v>
      </c>
      <c r="DW8" s="2" t="s">
        <v>49</v>
      </c>
      <c r="DX8" s="50" t="s">
        <v>25959</v>
      </c>
      <c r="DY8" s="2" t="s">
        <v>50</v>
      </c>
      <c r="DZ8" s="50" t="s">
        <v>25959</v>
      </c>
      <c r="EA8" s="2" t="s">
        <v>51</v>
      </c>
      <c r="EB8" s="50" t="s">
        <v>25959</v>
      </c>
      <c r="EC8" s="2" t="s">
        <v>52</v>
      </c>
      <c r="ED8" s="50" t="s">
        <v>25959</v>
      </c>
      <c r="EE8" s="2" t="s">
        <v>53</v>
      </c>
      <c r="EF8" s="50" t="s">
        <v>25959</v>
      </c>
      <c r="EG8" s="2" t="s">
        <v>54</v>
      </c>
      <c r="EH8" s="50" t="s">
        <v>25959</v>
      </c>
      <c r="EI8" s="2" t="s">
        <v>55</v>
      </c>
      <c r="EJ8" s="50" t="s">
        <v>25959</v>
      </c>
      <c r="EK8" s="2" t="s">
        <v>56</v>
      </c>
      <c r="EL8" s="50" t="s">
        <v>25959</v>
      </c>
      <c r="EM8" s="2" t="s">
        <v>57</v>
      </c>
      <c r="EN8" s="50" t="s">
        <v>25959</v>
      </c>
      <c r="EO8" s="2" t="s">
        <v>58</v>
      </c>
      <c r="EP8" s="50" t="s">
        <v>25959</v>
      </c>
      <c r="EQ8" s="2" t="s">
        <v>59</v>
      </c>
      <c r="ER8" s="50" t="s">
        <v>25959</v>
      </c>
      <c r="ES8" s="2" t="s">
        <v>60</v>
      </c>
      <c r="ET8" s="50" t="s">
        <v>25959</v>
      </c>
      <c r="EU8" s="2" t="s">
        <v>61</v>
      </c>
      <c r="EV8" s="50" t="s">
        <v>25959</v>
      </c>
      <c r="EW8" s="2" t="s">
        <v>62</v>
      </c>
      <c r="EX8" s="50" t="s">
        <v>25959</v>
      </c>
      <c r="EY8" s="2" t="s">
        <v>63</v>
      </c>
      <c r="EZ8" s="50" t="s">
        <v>25959</v>
      </c>
      <c r="FA8" s="2" t="s">
        <v>64</v>
      </c>
      <c r="FB8" s="50" t="s">
        <v>25959</v>
      </c>
      <c r="FC8" s="83"/>
      <c r="FG8" s="27"/>
    </row>
    <row r="9" spans="1:163" outlineLevel="1" x14ac:dyDescent="0.25">
      <c r="A9">
        <v>1</v>
      </c>
      <c r="B9" s="26"/>
      <c r="C9" s="102">
        <f>IFERROR(VLOOKUP($B9,'Справочник ТТ'!$A:$R,16,0),0)</f>
        <v>0</v>
      </c>
      <c r="D9" s="103">
        <f>IFERROR(VLOOKUP($B9,'Справочник ТТ'!$A:$R,17,0),0)</f>
        <v>0</v>
      </c>
      <c r="E9" s="104">
        <f>IFERROR(VLOOKUP($B9,'Справочник ТТ'!$A:$R,18,0),0)</f>
        <v>0</v>
      </c>
      <c r="F9" s="63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 s="46">
        <f>IF($C9=$E$5,SUMPRODUCT(G9:AJ9,$G$5:$AJ$5),IF($C9=$E$6,SUMPRODUCT(G9:AJ9,$G$6:$AJ$6),0))</f>
        <v>0</v>
      </c>
      <c r="AL9"/>
      <c r="AM9" s="39">
        <f>IF($D9=0.5,0,IF(AND($C9=$E$5,IF(AND($C9=$E$5,AL9&gt;=AL$2),(AL9-AL$2)*AL$5,IF(AND($C9=$E$6,AL9&gt;=AL$2),(AL9-AL$2)*AL$6,0))&gt;AL$3),AL$3,IF(AND($C9=$E$6,IF(AND($C9=$E$5,AL9&gt;=AL$2),(AL9-AL$2)*AL$5,IF(AND($C9=$E$6,AL9&gt;=AL$2),(AL9-AL$2)*AL$6,0))&gt;AL$4),AL$4,IF(AND($C9=$E$5,AL9&gt;=AL$2),(AL9-AL$2)*AL$5,IF(AND($C9=$E$6,AL9&gt;=AL$2),(AL9-AL$2)*AL$6,0)))))</f>
        <v>0</v>
      </c>
      <c r="AN9"/>
      <c r="AO9" s="39">
        <f>IF($D9=0.5,0,IF(AND($C9=$E$5,IF(AND($C9=$E$5,AN9&gt;=AN$2),(AN9-AN$2)*AN$5,IF(AND($C9=$E$6,AN9&gt;=AN$2),(AN9-AN$2)*AN$6,0))&gt;AN$3),AN$3,IF(AND($C9=$E$6,IF(AND($C9=$E$5,AN9&gt;=AN$2),(AN9-AN$2)*AN$5,IF(AND($C9=$E$6,AN9&gt;=AN$2),(AN9-AN$2)*AN$6,0))&gt;AN$4),AN$4,IF(AND($C9=$E$5,AN9&gt;=AN$2),(AN9-AN$2)*AN$5,IF(AND($C9=$E$6,AN9&gt;=AN$2),(AN9-AN$2)*AN$6,0)))))</f>
        <v>0</v>
      </c>
      <c r="AP9"/>
      <c r="AQ9" s="39">
        <f>IF($D9=0.5,0,IF(AND($C9=$E$5,AP9&gt;0),$AP$5,IF(AND($C9=$E$6,AP9&gt;0),$AP$6,0)))</f>
        <v>0</v>
      </c>
      <c r="AR9"/>
      <c r="AS9" s="39">
        <f>IF($D9=0.5,0,IF(AND($C9=$E$5,AR9&gt;0),$AR$5,IF(AND($C9=$E$6,AR9&gt;0),$AR$6,0)))</f>
        <v>0</v>
      </c>
      <c r="AT9"/>
      <c r="AU9" s="39">
        <f>IF($D9=0.5,0,IF(AND($C9=$E$5,IF(AND($C9=$E$5,AT9&gt;=AT$2),(AT9-AT$2)*AT$5,IF(AND($C9=$E$6,AT9&gt;=AT$2),(AT9-AT$2)*AT$6,0))&gt;AT$3),AT$3,IF(AND($C9=$E$6,IF(AND($C9=$E$5,AT9&gt;=AT$2),(AT9-AT$2)*AT$5,IF(AND($C9=$E$6,AT9&gt;=AT$2),(AT9-AT$2)*AT$6,0))&gt;AT$4),AT$4,IF(AND($C9=$E$5,AT9&gt;=AT$2),(AT9-AT$2)*AT$5,IF(AND($C9=$E$6,AT9&gt;=AT$2),(AT9-AT$2)*AT$6,0)))))</f>
        <v>0</v>
      </c>
      <c r="AV9"/>
      <c r="AW9" s="39">
        <f>IF($D9=0.5,0,IF(AND($C9=$E$5,IF(AND($C9=$E$5,AV9&gt;=AV$2),(AV9-AV$2)*AV$5,IF(AND($C9=$E$6,AV9&gt;=AV$2),(AV9-AV$2)*AV$6,0))&gt;AV$3),AV$3,IF(AND($C9=$E$6,IF(AND($C9=$E$5,AV9&gt;=AV$2),(AV9-AV$2)*AV$5,IF(AND($C9=$E$6,AV9&gt;=AV$2),(AV9-AV$2)*AV$6,0))&gt;AV$4),AV$4,IF(AND($C9=$E$5,AV9&gt;=AV$2),(AV9-AV$2)*AV$5,IF(AND($C9=$E$6,AV9&gt;=AV$2),(AV9-AV$2)*AV$6,0)))))</f>
        <v>0</v>
      </c>
      <c r="AX9"/>
      <c r="AY9" s="39" t="b">
        <f>IF($D9=0.5,0,IF(AX9&gt;=AX$3,AX$4,IF(AND($C9=$E$5,IF($C9=$E$5,AX9*AX$5,IF($C9=$E$6,AX9*AX$6))&gt;AY$3),AY$3,IF(AND($C9=$E$6,IF($C9=$E$6,AX9*AX$6,IF($C9=$E$6,AX9*AX$6))&gt;AY$4),AY$4,IF($C9=$E$5,AX9*AX$5,IF($C9=$E$6,AX9*AX$6))))))</f>
        <v>0</v>
      </c>
      <c r="AZ9"/>
      <c r="BA9" s="39" t="b">
        <f>IF($D9=0.5,0,IF(AZ9&gt;=AZ$3,AZ$4,IF(AND($C9=$E$5,IF($C9=$E$5,AZ9*AZ$5,IF($C9=$E$6,AZ9*AZ$6))&gt;BA$3),BA$3,IF(AND($C9=$E$6,IF($C9=$E$6,AZ9*AZ$6,IF($C9=$E$6,AZ9*AZ$6))&gt;BA$4),BA$4,IF($C9=$E$5,AZ9*AZ$5,IF($C9=$E$6,AZ9*AZ$6))))))</f>
        <v>0</v>
      </c>
      <c r="BB9"/>
      <c r="BC9" s="39" t="b">
        <f>IF($D9=0.5,0,IF(BB9&gt;=BB$3,BB$4,IF(AND($C9=$E$5,IF($C9=$E$5,BB9*BB$5,IF($C9=$E$6,BB9*BB$6))&gt;BC$3),BC$3,IF(AND($C9=$E$6,IF($C9=$E$6,BB9*BB$6,IF($C9=$E$6,BB9*BB$6))&gt;BC$4),BC$4,IF($C9=$E$5,BB9*BB$5,IF($C9=$E$6,BB9*BB$6))))))</f>
        <v>0</v>
      </c>
      <c r="BD9"/>
      <c r="BE9" s="39" t="b">
        <f>IF($D9=0.5,0,IF(BD9&gt;=BD$3,BD$4,IF(AND($C9=$E$5,IF($C9=$E$5,BD9*BD$5,IF($C9=$E$6,BD9*BD$6))&gt;BE$3),BE$3,IF(AND($C9=$E$6,IF($C9=$E$6,BD9*BD$6,IF($C9=$E$6,BD9*BD$6))&gt;BE$4),BE$4,IF($C9=$E$5,BD9*BD$5,IF($C9=$E$6,BD9*BD$6))))))</f>
        <v>0</v>
      </c>
      <c r="BF9"/>
      <c r="BG9" s="39">
        <f>IF($D9=0.5,0,IF(AND($C9=$E$5,BF9&gt;0),$BF$5,IF(AND($C9=$E$6,BF9&gt;0),$BF$6,0)))</f>
        <v>0</v>
      </c>
      <c r="BH9"/>
      <c r="BI9" s="39">
        <f>IF($D9=0.5,0,IF(AND($C9=$E$5,IF(AND($C9=$E$5,BH9&gt;=BH$2),(BH9-BH$2)*BH$5,IF(AND($C9=$E$6,BH9&gt;=BH$2),(BH9-BH$2)*BH$6,0))&gt;BH$3),BH$3,IF(AND($C9=$E$6,IF(AND($C9=$E$5,BH9&gt;=BH$2),(BH9-BH$2)*BH$5,IF(AND($C9=$E$6,BH9&gt;=BH$2),(BH9-BH$2)*BH$6,0))&gt;BH$4),BH$4,IF(AND($C9=$E$5,BH9&gt;=BH$2),(BH9-BH$2)*BH$5,IF(AND($C9=$E$6,BH9&gt;=BH$2),(BH9-BH$2)*BH$6,0)))))</f>
        <v>0</v>
      </c>
      <c r="BJ9"/>
      <c r="BK9" s="39">
        <f>IF($D9=0.5,0,IF(AND($C9=$E$5,IF(AND($C9=$E$5,BJ9&gt;=BJ$2),(BJ9-BJ$2)*BJ$5,IF(AND($C9=$E$6,BJ9&gt;=BJ$2),(BJ9-BJ$2)*BJ$6,0))&gt;BJ$3),BJ$3,IF(AND($C9=$E$6,IF(AND($C9=$E$5,BJ9&gt;=BJ$2),(BJ9-BJ$2)*BJ$5,IF(AND($C9=$E$6,BJ9&gt;=BJ$2),(BJ9-BJ$2)*BJ$6,0))&gt;BJ$4),BJ$4,IF(AND($C9=$E$5,BJ9&gt;=BJ$2),(BJ9-BJ$2)*BJ$5,IF(AND($C9=$E$6,BJ9&gt;=BJ$2),(BJ9-BJ$2)*BJ$6,0)))))</f>
        <v>0</v>
      </c>
      <c r="BL9"/>
      <c r="BM9" s="39">
        <f>IF($D9=0.5,0,IF(AND($C9=$E$5,IF(AND($C9=$E$5,BL9&gt;=BL$2),(BL9-BL$2)*BL$5,IF(AND($C9=$E$6,BL9&gt;=BL$2),(BL9-BL$2)*BL$6,0))&gt;BL$3),BL$3,IF(AND($C9=$E$6,IF(AND($C9=$E$5,BL9&gt;=BL$2),(BL9-BL$2)*BL$5,IF(AND($C9=$E$6,BL9&gt;=BL$2),(BL9-BL$2)*BL$6,0))&gt;BL$4),BL$4,IF(AND($C9=$E$5,BL9&gt;=BL$2),(BL9-BL$2)*BL$5,IF(AND($C9=$E$6,BL9&gt;=BL$2),(BL9-BL$2)*BL$6,0)))))</f>
        <v>0</v>
      </c>
      <c r="BN9"/>
      <c r="BO9" s="39">
        <f>IF($D9=0.5,0,IF(AND($C9=$E$5,IF(AND($C9=$E$5,BN9&gt;=BN$2),(BN9-BN$2)*BN$5,IF(AND($C9=$E$6,BN9&gt;=BN$2),(BN9-BN$2)*BN$6,0))&gt;BN$3),BN$3,IF(AND($C9=$E$6,IF(AND($C9=$E$5,BN9&gt;=BN$2),(BN9-BN$2)*BN$5,IF(AND($C9=$E$6,BN9&gt;=BN$2),(BN9-BN$2)*BN$6,0))&gt;BN$4),BN$4,IF(AND($C9=$E$5,BN9&gt;=BN$2),(BN9-BN$2)*BN$5,IF(AND($C9=$E$6,BN9&gt;=BN$2),(BN9-BN$2)*BN$6,0)))))</f>
        <v>0</v>
      </c>
      <c r="BP9"/>
      <c r="BQ9" s="39">
        <f>IF($D9=0.5,0,IF(AND($C9=$E$5,IF(AND($C9=$E$5,BP9&gt;=BP$2),(BP9-BP$2)*BP$5,IF(AND($C9=$E$6,BP9&gt;=BP$2),(BP9-BP$2)*BP$6,0))&gt;BP$3),BP$3,IF(AND($C9=$E$6,IF(AND($C9=$E$5,BP9&gt;=BP$2),(BP9-BP$2)*BP$5,IF(AND($C9=$E$6,BP9&gt;=BP$2),(BP9-BP$2)*BP$6,0))&gt;BP$4),BP$4,IF(AND($C9=$E$5,BP9&gt;=BP$2),(BP9-BP$2)*BP$5,IF(AND($C9=$E$6,BP9&gt;=BP$2),(BP9-BP$2)*BP$6,0)))))</f>
        <v>0</v>
      </c>
      <c r="BR9"/>
      <c r="BS9" s="39">
        <f>IF($D9=0.5,0,IF(AND($C9=$E$5,IF(AND($C9=$E$5,BR9&gt;=BR$2),(BR9-BR$2)*BR$5,IF(AND($C9=$E$6,BR9&gt;=BR$2),(BR9-BR$2)*BR$6,0))&gt;BR$3),BR$3,IF(AND($C9=$E$6,IF(AND($C9=$E$5,BR9&gt;=BR$2),(BR9-BR$2)*BR$5,IF(AND($C9=$E$6,BR9&gt;=BR$2),(BR9-BR$2)*BR$6,0))&gt;BR$4),BR$4,IF(AND($C9=$E$5,BR9&gt;=BR$2),(BR9-BR$2)*BR$5,IF(AND($C9=$E$6,BR9&gt;=BR$2),(BR9-BR$2)*BR$6,0)))))</f>
        <v>0</v>
      </c>
      <c r="BT9"/>
      <c r="BU9" s="39">
        <f>IF($D9=0.5,0,IF(AND($C9=$E$5,IF(AND($C9=$E$5,BT9&gt;=BT$2),(BT9-BT$2)*BT$5,IF(AND($C9=$E$6,BT9&gt;=BT$2),(BT9-BT$2)*BT$6,0))&gt;BT$3),BT$3,IF(AND($C9=$E$6,IF(AND($C9=$E$5,BT9&gt;=BT$2),(BT9-BT$2)*BT$5,IF(AND($C9=$E$6,BT9&gt;=BT$2),(BT9-BT$2)*BT$6,0))&gt;BT$4),BT$4,IF(AND($C9=$E$5,BT9&gt;=BT$2),(BT9-BT$2)*BT$5,IF(AND($C9=$E$6,BT9&gt;=BT$2),(BT9-BT$2)*BT$6,0)))))</f>
        <v>0</v>
      </c>
      <c r="BV9"/>
      <c r="BW9" s="39">
        <f>IF($D9=0.5,0,IF(AND($C9=$E$5,IF(AND($C9=$E$5,BV9&gt;=BV$2),(BV9-BV$2)*BV$5,IF(AND($C9=$E$6,BV9&gt;=BV$2),(BV9-BV$2)*BV$6,0))&gt;BV$3),BV$3,IF(AND($C9=$E$6,IF(AND($C9=$E$5,BV9&gt;=BV$2),(BV9-BV$2)*BV$5,IF(AND($C9=$E$6,BV9&gt;=BV$2),(BV9-BV$2)*BV$6,0))&gt;BV$4),BV$4,IF(AND($C9=$E$5,BV9&gt;=BV$2),(BV9-BV$2)*BV$5,IF(AND($C9=$E$6,BV9&gt;=BV$2),(BV9-BV$2)*BV$6,0)))))</f>
        <v>0</v>
      </c>
      <c r="BX9"/>
      <c r="BY9" s="39">
        <f>IF($D9=0.5,0,IF(AND($C9=$E$5,IF(AND($C9=$E$5,BX9&gt;=BX$2),(BX9-BX$2)*BX$5,IF(AND($C9=$E$6,BX9&gt;=BX$2),(BX9-BX$2)*BX$6,0))&gt;BX$3),BX$3,IF(AND($C9=$E$6,IF(AND($C9=$E$5,BX9&gt;=BX$2),(BX9-BX$2)*BX$5,IF(AND($C9=$E$6,BX9&gt;=BX$2),(BX9-BX$2)*BX$6,0))&gt;BX$4),BX$4,IF(AND($C9=$E$5,BX9&gt;=BX$2),(BX9-BX$2)*BX$5,IF(AND($C9=$E$6,BX9&gt;=BX$2),(BX9-BX$2)*BX$6,0)))))</f>
        <v>0</v>
      </c>
      <c r="BZ9"/>
      <c r="CA9" s="39">
        <f>IF($D9=0.5,0,IF(AND($C9=$E$5,IF(AND($C9=$E$5,BZ9&gt;=BZ$2),(BZ9-BZ$2)*BZ$5,IF(AND($C9=$E$6,BZ9&gt;=BZ$2),(BZ9-BZ$2)*BZ$6,0))&gt;BZ$3),BZ$3,IF(AND($C9=$E$6,IF(AND($C9=$E$5,BZ9&gt;=BZ$2),(BZ9-BZ$2)*BZ$5,IF(AND($C9=$E$6,BZ9&gt;=BZ$2),(BZ9-BZ$2)*BZ$6,0))&gt;BZ$4),BZ$4,IF(AND($C9=$E$5,BZ9&gt;=BZ$2),(BZ9-BZ$2)*BZ$5,IF(AND($C9=$E$6,BZ9&gt;=BZ$2),(BZ9-BZ$2)*BZ$6,0)))))</f>
        <v>0</v>
      </c>
      <c r="CB9"/>
      <c r="CC9" s="39">
        <f>IF($D9=0.5,0,IF(AND($C9=$E$5,IF(AND($C9=$E$5,CB9&gt;=CB$2),(CB9-CB$2)*CB$5,IF(AND($C9=$E$6,CB9&gt;=CB$2),(CB9-CB$2)*CB$6,0))&gt;CB$3),CB$3,IF(AND($C9=$E$6,IF(AND($C9=$E$5,CB9&gt;=CB$2),(CB9-CB$2)*CB$5,IF(AND($C9=$E$6,CB9&gt;=CB$2),(CB9-CB$2)*CB$6,0))&gt;CB$4),CB$4,IF(AND($C9=$E$5,CB9&gt;=CB$2),(CB9-CB$2)*CB$5,IF(AND($C9=$E$6,CB9&gt;=CB$2),(CB9-CB$2)*CB$6,0)))))</f>
        <v>0</v>
      </c>
      <c r="CD9"/>
      <c r="CE9" s="39">
        <f>IF($D9=0.5,0,IF(AND($C9=$E$5,IF(AND($C9=$E$5,CD9&gt;=CD$2),(CD9-CD$2)*CD$5,IF(AND($C9=$E$6,CD9&gt;=CD$2),(CD9-CD$2)*CD$6,0))&gt;CD$3),CD$3,IF(AND($C9=$E$6,IF(AND($C9=$E$5,CD9&gt;=CD$2),(CD9-CD$2)*CD$5,IF(AND($C9=$E$6,CD9&gt;=CD$2),(CD9-CD$2)*CD$6,0))&gt;CD$4),CD$4,IF(AND($C9=$E$5,CD9&gt;=CD$2),(CD9-CD$2)*CD$5,IF(AND($C9=$E$6,CD9&gt;=CD$2),(CD9-CD$2)*CD$6,0)))))</f>
        <v>0</v>
      </c>
      <c r="CF9"/>
      <c r="CG9" s="39">
        <f>IF($D9=0.5,0,IF(AND($C9=$E$5,IF(AND($C9=$E$5,CF9&gt;=CF$2),(CF9-CF$2)*CF$5,IF(AND($C9=$E$6,CF9&gt;=CF$2),(CF9-CF$2)*CF$6,0))&gt;CF$3),CF$3,IF(AND($C9=$E$6,IF(AND($C9=$E$5,CF9&gt;=CF$2),(CF9-CF$2)*CF$5,IF(AND($C9=$E$6,CF9&gt;=CF$2),(CF9-CF$2)*CF$6,0))&gt;CF$4),CF$4,IF(AND($C9=$E$5,CF9&gt;=CF$2),(CF9-CF$2)*CF$5,IF(AND($C9=$E$6,CF9&gt;=CF$2),(CF9-CF$2)*CF$6,0)))))</f>
        <v>0</v>
      </c>
      <c r="CH9"/>
      <c r="CI9" s="39">
        <f>IF($D9=0.5,0,IF(AND($C9=$E$5,IF(AND($C9=$E$5,CH9&gt;=CH$2),(CH9-CH$2)*CH$5,IF(AND($C9=$E$6,CH9&gt;=CH$2),(CH9-CH$2)*CH$6,0))&gt;CH$3),CH$3,IF(AND($C9=$E$6,IF(AND($C9=$E$5,CH9&gt;=CH$2),(CH9-CH$2)*CH$5,IF(AND($C9=$E$6,CH9&gt;=CH$2),(CH9-CH$2)*CH$6,0))&gt;CH$4),CH$4,IF(AND($C9=$E$5,CH9&gt;=CH$2),(CH9-CH$2)*CH$5,IF(AND($C9=$E$6,CH9&gt;=CH$2),(CH9-CH$2)*CH$6,0)))))</f>
        <v>0</v>
      </c>
      <c r="CJ9"/>
      <c r="CK9" s="39">
        <f>IF($D9=0.5,0,IF(AND($C9=$E$5,IF(AND($C9=$E$5,CJ9&gt;=CJ$2),(CJ9-CJ$2)*CJ$5,IF(AND($C9=$E$6,CJ9&gt;=CJ$2),(CJ9-CJ$2)*CJ$6,0))&gt;CJ$3),CJ$3,IF(AND($C9=$E$6,IF(AND($C9=$E$5,CJ9&gt;=CJ$2),(CJ9-CJ$2)*CJ$5,IF(AND($C9=$E$6,CJ9&gt;=CJ$2),(CJ9-CJ$2)*CJ$6,0))&gt;CJ$4),CJ$4,IF(AND($C9=$E$5,CJ9&gt;=CJ$2),(CJ9-CJ$2)*CJ$5,IF(AND($C9=$E$6,CJ9&gt;=CJ$2),(CJ9-CJ$2)*CJ$6,0)))))</f>
        <v>0</v>
      </c>
      <c r="CL9"/>
      <c r="CM9" s="39">
        <f>IF($D9=0.5,0,IF(AND($C9=$E$5,IF(AND($C9=$E$5,CL9&gt;=CL$2),(CL9-CL$2)*CL$5,IF(AND($C9=$E$6,CL9&gt;=CL$2),(CL9-CL$2)*CL$6,0))&gt;CL$3),CL$3,IF(AND($C9=$E$6,IF(AND($C9=$E$5,CL9&gt;=CL$2),(CL9-CL$2)*CL$5,IF(AND($C9=$E$6,CL9&gt;=CL$2),(CL9-CL$2)*CL$6,0))&gt;CL$4),CL$4,IF(AND($C9=$E$5,CL9&gt;=CL$2),(CL9-CL$2)*CL$5,IF(AND($C9=$E$6,CL9&gt;=CL$2),(CL9-CL$2)*CL$6,0)))))</f>
        <v>0</v>
      </c>
      <c r="CN9"/>
      <c r="CO9" s="39">
        <f>IF($D9=0.5,0,IF(AND($C9=$E$5,IF(AND($C9=$E$5,CN9&gt;=CN$2),(CN9-CN$2)*CN$5,IF(AND($C9=$E$6,CN9&gt;=CN$2),(CN9-CN$2)*CN$6,0))&gt;CN$3),CN$3,IF(AND($C9=$E$6,IF(AND($C9=$E$5,CN9&gt;=CN$2),(CN9-CN$2)*CN$5,IF(AND($C9=$E$6,CN9&gt;=CN$2),(CN9-CN$2)*CN$6,0))&gt;CN$4),CN$4,IF(AND($C9=$E$5,CN9&gt;=CN$2),(CN9-CN$2)*CN$5,IF(AND($C9=$E$6,CN9&gt;=CN$2),(CN9-CN$2)*CN$6,0)))))</f>
        <v>0</v>
      </c>
      <c r="CP9" s="67">
        <f>SUMIFS(AL9:CO9,$AL$8:$CO$8,$AM$1)</f>
        <v>0</v>
      </c>
      <c r="CQ9"/>
      <c r="CR9" s="39">
        <f t="shared" ref="CR9:CR18" si="0">IF(AND($C9=$E$5,IF(AND($C9=$E$5,CQ9&gt;=CQ$2),(CQ9-CQ$2)*CQ$5,IF(AND($C9=$E$6,CQ9&gt;=CQ$2),(CQ9-CQ$2)*CQ$6,0))&gt;CQ$3),CQ$3,IF(AND($C9=$E$6,IF(AND($C9=$E$5,CQ9&gt;=CQ$2),(CQ9-CQ$2)*CQ$5,IF(AND($C9=$E$6,CQ9&gt;=CQ$2),(CQ9-CQ$2)*CQ$6,0))&gt;CQ$4),CQ$4,IF(AND($C9=$E$5,CQ9&gt;=CQ$2),(CQ9-CQ$2)*CQ$5,IF(AND($C9=$E$6,CQ9&gt;=CQ$2),(CQ9-CQ$2)*CQ$6,0))))</f>
        <v>0</v>
      </c>
      <c r="CS9"/>
      <c r="CT9" s="39">
        <f t="shared" ref="CT9:CT18" si="1">IF(AND($C9=$E$5,IF(AND($C9=$E$5,CS9&gt;=CS$2),(CS9-CS$2)*CS$5,IF(AND($C9=$E$6,CS9&gt;=CS$2),(CS9-CS$2)*CS$6,0))&gt;CS$3),CS$3,IF(AND($C9=$E$6,IF(AND($C9=$E$5,CS9&gt;=CS$2),(CS9-CS$2)*CS$5,IF(AND($C9=$E$6,CS9&gt;=CS$2),(CS9-CS$2)*CS$6,0))&gt;CS$4),CS$4,IF(AND($C9=$E$5,CS9&gt;=CS$2),(CS9-CS$2)*CS$5,IF(AND($C9=$E$6,CS9&gt;=CS$2),(CS9-CS$2)*CS$6,0))))</f>
        <v>0</v>
      </c>
      <c r="CU9"/>
      <c r="CV9" s="39">
        <f t="shared" ref="CV9:CV18" si="2">IF(AND($C9=$E$5,IF(AND($C9=$E$5,CU9&gt;=CU$2),(CU9-CU$2)*CU$5,IF(AND($C9=$E$6,CU9&gt;=CU$2),(CU9-CU$2)*CU$6,0))&gt;CU$3),CU$3,IF(AND($C9=$E$6,IF(AND($C9=$E$5,CU9&gt;=CU$2),(CU9-CU$2)*CU$5,IF(AND($C9=$E$6,CU9&gt;=CU$2),(CU9-CU$2)*CU$6,0))&gt;CU$4),CU$4,IF(AND($C9=$E$5,CU9&gt;=CU$2),(CU9-CU$2)*CU$5,IF(AND($C9=$E$6,CU9&gt;=CU$2),(CU9-CU$2)*CU$6,0))))</f>
        <v>0</v>
      </c>
      <c r="CW9"/>
      <c r="CX9" s="39">
        <f t="shared" ref="CX9:CX18" si="3">IF(AND($C9=$E$5,IF(AND($C9=$E$5,CW9&gt;=CW$2),(CW9-CW$2)*CW$5,IF(AND($C9=$E$6,CW9&gt;=CW$2),(CW9-CW$2)*CW$6,0))&gt;CW$3),CW$3,IF(AND($C9=$E$6,IF(AND($C9=$E$5,CW9&gt;=CW$2),(CW9-CW$2)*CW$5,IF(AND($C9=$E$6,CW9&gt;=CW$2),(CW9-CW$2)*CW$6,0))&gt;CW$4),CW$4,IF(AND($C9=$E$5,CW9&gt;=CW$2),(CW9-CW$2)*CW$5,IF(AND($C9=$E$6,CW9&gt;=CW$2),(CW9-CW$2)*CW$6,0))))</f>
        <v>0</v>
      </c>
      <c r="CY9"/>
      <c r="CZ9" s="39">
        <f t="shared" ref="CZ9:CZ18" si="4">IF(AND($C9=$E$5,IF(AND($C9=$E$5,CY9&gt;=CY$2),(CY9-CY$2)*CY$5,IF(AND($C9=$E$6,CY9&gt;=CY$2),(CY9-CY$2)*CY$6,0))&gt;CY$3),CY$3,IF(AND($C9=$E$6,IF(AND($C9=$E$5,CY9&gt;=CY$2),(CY9-CY$2)*CY$5,IF(AND($C9=$E$6,CY9&gt;=CY$2),(CY9-CY$2)*CY$6,0))&gt;CY$4),CY$4,IF(AND($C9=$E$5,CY9&gt;=CY$2),(CY9-CY$2)*CY$5,IF(AND($C9=$E$6,CY9&gt;=CY$2),(CY9-CY$2)*CY$6,0))))</f>
        <v>0</v>
      </c>
      <c r="DA9"/>
      <c r="DB9" s="39">
        <f t="shared" ref="DB9:DB18" si="5">IF(AND($C9=$E$5,IF(AND($C9=$E$5,DA9&gt;=DA$2),(DA9-DA$2)*DA$5,IF(AND($C9=$E$6,DA9&gt;=DA$2),(DA9-DA$2)*DA$6,0))&gt;DA$3),DA$3,IF(AND($C9=$E$6,IF(AND($C9=$E$5,DA9&gt;=DA$2),(DA9-DA$2)*DA$5,IF(AND($C9=$E$6,DA9&gt;=DA$2),(DA9-DA$2)*DA$6,0))&gt;DA$4),DA$4,IF(AND($C9=$E$5,DA9&gt;=DA$2),(DA9-DA$2)*DA$5,IF(AND($C9=$E$6,DA9&gt;=DA$2),(DA9-DA$2)*DA$6,0))))</f>
        <v>0</v>
      </c>
      <c r="DC9"/>
      <c r="DD9" s="39">
        <f t="shared" ref="DD9:DD18" si="6">IF(AND($C9=$E$5,IF(AND($C9=$E$5,DC9&gt;=DC$2),(DC9-DC$2)*DC$5,IF(AND($C9=$E$6,DC9&gt;=DC$2),(DC9-DC$2)*DC$6,0))&gt;DC$3),DC$3,IF(AND($C9=$E$6,IF(AND($C9=$E$5,DC9&gt;=DC$2),(DC9-DC$2)*DC$5,IF(AND($C9=$E$6,DC9&gt;=DC$2),(DC9-DC$2)*DC$6,0))&gt;DC$4),DC$4,IF(AND($C9=$E$5,DC9&gt;=DC$2),(DC9-DC$2)*DC$5,IF(AND($C9=$E$6,DC9&gt;=DC$2),(DC9-DC$2)*DC$6,0))))</f>
        <v>0</v>
      </c>
      <c r="DE9"/>
      <c r="DF9" s="39">
        <f t="shared" ref="DF9:DF18" si="7">IF(AND($C9=$E$5,IF(AND($C9=$E$5,DE9&gt;=DE$2),(DE9-DE$2)*DE$5,IF(AND($C9=$E$6,DE9&gt;=DE$2),(DE9-DE$2)*DE$6,0))&gt;DE$3),DE$3,IF(AND($C9=$E$6,IF(AND($C9=$E$5,DE9&gt;=DE$2),(DE9-DE$2)*DE$5,IF(AND($C9=$E$6,DE9&gt;=DE$2),(DE9-DE$2)*DE$6,0))&gt;DE$4),DE$4,IF(AND($C9=$E$5,DE9&gt;=DE$2),(DE9-DE$2)*DE$5,IF(AND($C9=$E$6,DE9&gt;=DE$2),(DE9-DE$2)*DE$6,0))))</f>
        <v>0</v>
      </c>
      <c r="DG9"/>
      <c r="DH9" s="39">
        <f t="shared" ref="DH9:DH18" si="8">IF(AND($C9=$E$5,IF(AND($C9=$E$5,DG9&gt;=DG$2),(DG9-DG$2)*DG$5,IF(AND($C9=$E$6,DG9&gt;=DG$2),(DG9-DG$2)*DG$6,0))&gt;DG$3),DG$3,IF(AND($C9=$E$6,IF(AND($C9=$E$5,DG9&gt;=DG$2),(DG9-DG$2)*DG$5,IF(AND($C9=$E$6,DG9&gt;=DG$2),(DG9-DG$2)*DG$6,0))&gt;DG$4),DG$4,IF(AND($C9=$E$5,DG9&gt;=DG$2),(DG9-DG$2)*DG$5,IF(AND($C9=$E$6,DG9&gt;=DG$2),(DG9-DG$2)*DG$6,0))))</f>
        <v>0</v>
      </c>
      <c r="DI9"/>
      <c r="DJ9" s="39">
        <f t="shared" ref="DJ9:DJ18" si="9">IF(AND($C9=$E$5,IF(AND($C9=$E$5,DI9&gt;=DI$2),(DI9-DI$2)*DI$5,IF(AND($C9=$E$6,DI9&gt;=DI$2),(DI9-DI$2)*DI$6,0))&gt;DI$3),DI$3,IF(AND($C9=$E$6,IF(AND($C9=$E$5,DI9&gt;=DI$2),(DI9-DI$2)*DI$5,IF(AND($C9=$E$6,DI9&gt;=DI$2),(DI9-DI$2)*DI$6,0))&gt;DI$4),DI$4,IF(AND($C9=$E$5,DI9&gt;=DI$2),(DI9-DI$2)*DI$5,IF(AND($C9=$E$6,DI9&gt;=DI$2),(DI9-DI$2)*DI$6,0))))</f>
        <v>0</v>
      </c>
      <c r="DK9"/>
      <c r="DL9" s="39">
        <f t="shared" ref="DL9:DL18" si="10">IF(AND($C9=$E$5,IF(AND($C9=$E$5,DK9&gt;=DK$2),(DK9-DK$2)*DK$5,IF(AND($C9=$E$6,DK9&gt;=DK$2),(DK9-DK$2)*DK$6,0))&gt;DK$3),DK$3,IF(AND($C9=$E$6,IF(AND($C9=$E$5,DK9&gt;=DK$2),(DK9-DK$2)*DK$5,IF(AND($C9=$E$6,DK9&gt;=DK$2),(DK9-DK$2)*DK$6,0))&gt;DK$4),DK$4,IF(AND($C9=$E$5,DK9&gt;=DK$2),(DK9-DK$2)*DK$5,IF(AND($C9=$E$6,DK9&gt;=DK$2),(DK9-DK$2)*DK$6,0))))</f>
        <v>0</v>
      </c>
      <c r="DM9"/>
      <c r="DN9" s="39">
        <f t="shared" ref="DN9:DN18" si="11">IF(AND($C9=$E$5,IF(AND($C9=$E$5,DM9&gt;=DM$2),(DM9-DM$2)*DM$5,IF(AND($C9=$E$6,DM9&gt;=DM$2),(DM9-DM$2)*DM$6,0))&gt;DM$3),DM$3,IF(AND($C9=$E$6,IF(AND($C9=$E$5,DM9&gt;=DM$2),(DM9-DM$2)*DM$5,IF(AND($C9=$E$6,DM9&gt;=DM$2),(DM9-DM$2)*DM$6,0))&gt;DM$4),DM$4,IF(AND($C9=$E$5,DM9&gt;=DM$2),(DM9-DM$2)*DM$5,IF(AND($C9=$E$6,DM9&gt;=DM$2),(DM9-DM$2)*DM$6,0))))</f>
        <v>0</v>
      </c>
      <c r="DO9"/>
      <c r="DP9" s="39">
        <f t="shared" ref="DP9:DP18" si="12">IF(AND($C9=$E$5,IF(AND($C9=$E$5,DO9&gt;=DO$2),(DO9-DO$2)*DO$5,IF(AND($C9=$E$6,DO9&gt;=DO$2),(DO9-DO$2)*DO$6,0))&gt;DO$3),DO$3,IF(AND($C9=$E$6,IF(AND($C9=$E$5,DO9&gt;=DO$2),(DO9-DO$2)*DO$5,IF(AND($C9=$E$6,DO9&gt;=DO$2),(DO9-DO$2)*DO$6,0))&gt;DO$4),DO$4,IF(AND($C9=$E$5,DO9&gt;=DO$2),(DO9-DO$2)*DO$5,IF(AND($C9=$E$6,DO9&gt;=DO$2),(DO9-DO$2)*DO$6,0))))</f>
        <v>0</v>
      </c>
      <c r="DQ9"/>
      <c r="DR9" s="39">
        <f t="shared" ref="DR9:DR18" si="13">IF(AND($C9=$E$5,IF(AND($C9=$E$5,DQ9&gt;=DQ$2),(DQ9-DQ$2)*DQ$5,IF(AND($C9=$E$6,DQ9&gt;=DQ$2),(DQ9-DQ$2)*DQ$6,0))&gt;DQ$3),DQ$3,IF(AND($C9=$E$6,IF(AND($C9=$E$5,DQ9&gt;=DQ$2),(DQ9-DQ$2)*DQ$5,IF(AND($C9=$E$6,DQ9&gt;=DQ$2),(DQ9-DQ$2)*DQ$6,0))&gt;DQ$4),DQ$4,IF(AND($C9=$E$5,DQ9&gt;=DQ$2),(DQ9-DQ$2)*DQ$5,IF(AND($C9=$E$6,DQ9&gt;=DQ$2),(DQ9-DQ$2)*DQ$6,0))))</f>
        <v>0</v>
      </c>
      <c r="DS9"/>
      <c r="DT9" s="39">
        <f t="shared" ref="DT9:DT18" si="14">IF(AND($C9=$E$5,IF(AND($C9=$E$5,DS9&gt;=DS$2),(DS9-DS$2)*DS$5,IF(AND($C9=$E$6,DS9&gt;=DS$2),(DS9-DS$2)*DS$6,0))&gt;DS$3),DS$3,IF(AND($C9=$E$6,IF(AND($C9=$E$5,DS9&gt;=DS$2),(DS9-DS$2)*DS$5,IF(AND($C9=$E$6,DS9&gt;=DS$2),(DS9-DS$2)*DS$6,0))&gt;DS$4),DS$4,IF(AND($C9=$E$5,DS9&gt;=DS$2),(DS9-DS$2)*DS$5,IF(AND($C9=$E$6,DS9&gt;=DS$2),(DS9-DS$2)*DS$6,0))))</f>
        <v>0</v>
      </c>
      <c r="DU9"/>
      <c r="DV9" s="39">
        <f t="shared" ref="DV9:DV18" si="15">IF(AND($C9=$E$5,IF(AND($C9=$E$5,DU9&gt;=DU$2),(DU9-DU$2)*DU$5,IF(AND($C9=$E$6,DU9&gt;=DU$2),(DU9-DU$2)*DU$6,0))&gt;DU$3),DU$3,IF(AND($C9=$E$6,IF(AND($C9=$E$5,DU9&gt;=DU$2),(DU9-DU$2)*DU$5,IF(AND($C9=$E$6,DU9&gt;=DU$2),(DU9-DU$2)*DU$6,0))&gt;DU$4),DU$4,IF(AND($C9=$E$5,DU9&gt;=DU$2),(DU9-DU$2)*DU$5,IF(AND($C9=$E$6,DU9&gt;=DU$2),(DU9-DU$2)*DU$6,0))))</f>
        <v>0</v>
      </c>
      <c r="DW9"/>
      <c r="DX9" s="39">
        <f t="shared" ref="DX9:DX18" si="16">IF(AND($C9=$E$5,IF(AND($C9=$E$5,DW9&gt;=DW$2),(DW9-DW$2)*DW$5,IF(AND($C9=$E$6,DW9&gt;=DW$2),(DW9-DW$2)*DW$6,0))&gt;DW$3),DW$3,IF(AND($C9=$E$6,IF(AND($C9=$E$5,DW9&gt;=DW$2),(DW9-DW$2)*DW$5,IF(AND($C9=$E$6,DW9&gt;=DW$2),(DW9-DW$2)*DW$6,0))&gt;DW$4),DW$4,IF(AND($C9=$E$5,DW9&gt;=DW$2),(DW9-DW$2)*DW$5,IF(AND($C9=$E$6,DW9&gt;=DW$2),(DW9-DW$2)*DW$6,0))))</f>
        <v>0</v>
      </c>
      <c r="DY9"/>
      <c r="DZ9" s="39">
        <f t="shared" ref="DZ9:DZ18" si="17">IF(AND($C9=$E$5,IF(AND($C9=$E$5,DY9&gt;=DY$2),(DY9-DY$2)*DY$5,IF(AND($C9=$E$6,DY9&gt;=DY$2),(DY9-DY$2)*DY$6,0))&gt;DY$3),DY$3,IF(AND($C9=$E$6,IF(AND($C9=$E$5,DY9&gt;=DY$2),(DY9-DY$2)*DY$5,IF(AND($C9=$E$6,DY9&gt;=DY$2),(DY9-DY$2)*DY$6,0))&gt;DY$4),DY$4,IF(AND($C9=$E$5,DY9&gt;=DY$2),(DY9-DY$2)*DY$5,IF(AND($C9=$E$6,DY9&gt;=DY$2),(DY9-DY$2)*DY$6,0))))</f>
        <v>0</v>
      </c>
      <c r="EA9"/>
      <c r="EB9" s="39">
        <f t="shared" ref="EB9:EB18" si="18">IF(AND($C9=$E$5,IF(AND($C9=$E$5,EA9&gt;=EA$2),(EA9-EA$2)*EA$5,IF(AND($C9=$E$6,EA9&gt;=EA$2),(EA9-EA$2)*EA$6,0))&gt;EA$3),EA$3,IF(AND($C9=$E$6,IF(AND($C9=$E$5,EA9&gt;=EA$2),(EA9-EA$2)*EA$5,IF(AND($C9=$E$6,EA9&gt;=EA$2),(EA9-EA$2)*EA$6,0))&gt;EA$4),EA$4,IF(AND($C9=$E$5,EA9&gt;=EA$2),(EA9-EA$2)*EA$5,IF(AND($C9=$E$6,EA9&gt;=EA$2),(EA9-EA$2)*EA$6,0))))</f>
        <v>0</v>
      </c>
      <c r="EC9"/>
      <c r="ED9" s="39">
        <f>IF(AND($C9=$E$5,IF(AND($C9=$E$5,EC9&gt;=EC$2),(EC9-EC$2)*EC$5,IF(AND($C9=$E$6,EC9&gt;=EC$2),(EC9-EC$2)*EC$6,0))&gt;EC$3),EC$3,IF(AND($C9=$E$6,IF(AND($C9=$E$5,EC9&gt;=EC$2),(EC9-EC$2)*EC$5,IF(AND($C9=$E$6,EC9&gt;=EC$2),(EC9-EC$2)*EC$6,0))&gt;EC$4),EC$4,IF(AND($C9=$E$5,EC9&gt;=EC$2),(EC9-EC$2)*EC$5,IF(AND($C9=$E$6,EC9&gt;=EC$2),(EC9-EC$2)*EC$6,0))))</f>
        <v>0</v>
      </c>
      <c r="EE9"/>
      <c r="EF9" s="39">
        <f t="shared" ref="EF9:EF18" si="19">IF(AND($C9=$E$5,IF(AND($C9=$E$5,EE9&gt;=EE$2),(EE9-EE$2)*EE$5,IF(AND($C9=$E$6,EE9&gt;=EE$2),(EE9-EE$2)*EE$6,0))&gt;EE$3),EE$3,IF(AND($C9=$E$6,IF(AND($C9=$E$5,EE9&gt;=EE$2),(EE9-EE$2)*EE$5,IF(AND($C9=$E$6,EE9&gt;=EE$2),(EE9-EE$2)*EE$6,0))&gt;EE$4),EE$4,IF(AND($C9=$E$5,EE9&gt;=EE$2),(EE9-EE$2)*EE$5,IF(AND($C9=$E$6,EE9&gt;=EE$2),(EE9-EE$2)*EE$6,0))))</f>
        <v>0</v>
      </c>
      <c r="EG9"/>
      <c r="EH9" s="39">
        <f t="shared" ref="EH9:EH18" si="20">IF(AND($C9=$E$5,IF(AND($C9=$E$5,EG9&gt;=EG$2),(EG9-EG$2)*EG$5,IF(AND($C9=$E$6,EG9&gt;=EG$2),(EG9-EG$2)*EG$6,0))&gt;EG$3),EG$3,IF(AND($C9=$E$6,IF(AND($C9=$E$5,EG9&gt;=EG$2),(EG9-EG$2)*EG$5,IF(AND($C9=$E$6,EG9&gt;=EG$2),(EG9-EG$2)*EG$6,0))&gt;EG$4),EG$4,IF(AND($C9=$E$5,EG9&gt;=EG$2),(EG9-EG$2)*EG$5,IF(AND($C9=$E$6,EG9&gt;=EG$2),(EG9-EG$2)*EG$6,0))))</f>
        <v>0</v>
      </c>
      <c r="EI9"/>
      <c r="EJ9" s="39">
        <f t="shared" ref="EJ9:EJ18" si="21">IF(AND($C9=$E$5,IF(AND($C9=$E$5,EI9&gt;=EI$2),(EI9-EI$2)*EI$5,IF(AND($C9=$E$6,EI9&gt;=EI$2),(EI9-EI$2)*EI$6,0))&gt;EI$3),EI$3,IF(AND($C9=$E$6,IF(AND($C9=$E$5,EI9&gt;=EI$2),(EI9-EI$2)*EI$5,IF(AND($C9=$E$6,EI9&gt;=EI$2),(EI9-EI$2)*EI$6,0))&gt;EI$4),EI$4,IF(AND($C9=$E$5,EI9&gt;=EI$2),(EI9-EI$2)*EI$5,IF(AND($C9=$E$6,EI9&gt;=EI$2),(EI9-EI$2)*EI$6,0))))</f>
        <v>0</v>
      </c>
      <c r="EK9"/>
      <c r="EL9" s="39">
        <f t="shared" ref="EL9:EL18" si="22">IF(AND($C9=$E$5,IF(AND($C9=$E$5,EK9&gt;=EK$2),(EK9-EK$2)*EK$5,IF(AND($C9=$E$6,EK9&gt;=EK$2),(EK9-EK$2)*EK$6,0))&gt;EK$3),EK$3,IF(AND($C9=$E$6,IF(AND($C9=$E$5,EK9&gt;=EK$2),(EK9-EK$2)*EK$5,IF(AND($C9=$E$6,EK9&gt;=EK$2),(EK9-EK$2)*EK$6,0))&gt;EK$4),EK$4,IF(AND($C9=$E$5,EK9&gt;=EK$2),(EK9-EK$2)*EK$5,IF(AND($C9=$E$6,EK9&gt;=EK$2),(EK9-EK$2)*EK$6,0))))</f>
        <v>0</v>
      </c>
      <c r="EM9"/>
      <c r="EN9" s="39">
        <f t="shared" ref="EN9:EN18" si="23">IF(AND($C9=$E$5,IF(AND($C9=$E$5,EM9&gt;=EM$2),(EM9-EM$2)*EM$5,IF(AND($C9=$E$6,EM9&gt;=EM$2),(EM9-EM$2)*EM$6,0))&gt;EM$3),EM$3,IF(AND($C9=$E$6,IF(AND($C9=$E$5,EM9&gt;=EM$2),(EM9-EM$2)*EM$5,IF(AND($C9=$E$6,EM9&gt;=EM$2),(EM9-EM$2)*EM$6,0))&gt;EM$4),EM$4,IF(AND($C9=$E$5,EM9&gt;=EM$2),(EM9-EM$2)*EM$5,IF(AND($C9=$E$6,EM9&gt;=EM$2),(EM9-EM$2)*EM$6,0))))</f>
        <v>0</v>
      </c>
      <c r="EO9"/>
      <c r="EP9" s="39">
        <f t="shared" ref="EP9:EP18" si="24">IF(AND($C9=$E$5,IF(AND($C9=$E$5,EO9&gt;=EO$2),(EO9-EO$2)*EO$5,IF(AND($C9=$E$6,EO9&gt;=EO$2),(EO9-EO$2)*EO$6,0))&gt;EO$3),EO$3,IF(AND($C9=$E$6,IF(AND($C9=$E$5,EO9&gt;=EO$2),(EO9-EO$2)*EO$5,IF(AND($C9=$E$6,EO9&gt;=EO$2),(EO9-EO$2)*EO$6,0))&gt;EO$4),EO$4,IF(AND($C9=$E$5,EO9&gt;=EO$2),(EO9-EO$2)*EO$5,IF(AND($C9=$E$6,EO9&gt;=EO$2),(EO9-EO$2)*EO$6,0))))</f>
        <v>0</v>
      </c>
      <c r="EQ9"/>
      <c r="ER9" s="39">
        <f t="shared" ref="ER9:ER18" si="25">IF(AND($C9=$E$5,IF(AND($C9=$E$5,EQ9&gt;=EQ$2),(EQ9-EQ$2)*EQ$5,IF(AND($C9=$E$6,EQ9&gt;=EQ$2),(EQ9-EQ$2)*EQ$6,0))&gt;EQ$3),EQ$3,IF(AND($C9=$E$6,IF(AND($C9=$E$5,EQ9&gt;=EQ$2),(EQ9-EQ$2)*EQ$5,IF(AND($C9=$E$6,EQ9&gt;=EQ$2),(EQ9-EQ$2)*EQ$6,0))&gt;EQ$4),EQ$4,IF(AND($C9=$E$5,EQ9&gt;=EQ$2),(EQ9-EQ$2)*EQ$5,IF(AND($C9=$E$6,EQ9&gt;=EQ$2),(EQ9-EQ$2)*EQ$6,0))))</f>
        <v>0</v>
      </c>
      <c r="ES9"/>
      <c r="ET9" s="39">
        <f t="shared" ref="ET9:ET18" si="26">IF(AND($C9=$E$5,IF(AND($C9=$E$5,ES9&gt;=ES$2),(ES9-ES$2)*ES$5,IF(AND($C9=$E$6,ES9&gt;=ES$2),(ES9-ES$2)*ES$6,0))&gt;ES$3),ES$3,IF(AND($C9=$E$6,IF(AND($C9=$E$5,ES9&gt;=ES$2),(ES9-ES$2)*ES$5,IF(AND($C9=$E$6,ES9&gt;=ES$2),(ES9-ES$2)*ES$6,0))&gt;ES$4),ES$4,IF(AND($C9=$E$5,ES9&gt;=ES$2),(ES9-ES$2)*ES$5,IF(AND($C9=$E$6,ES9&gt;=ES$2),(ES9-ES$2)*ES$6,0))))</f>
        <v>0</v>
      </c>
      <c r="EU9"/>
      <c r="EV9" s="39">
        <f t="shared" ref="EV9:EV18" si="27">IF(AND($C9=$E$5,IF(AND($C9=$E$5,EU9&gt;=EU$2),(EU9-EU$2)*EU$5,IF(AND($C9=$E$6,EU9&gt;=EU$2),(EU9-EU$2)*EU$6,0))&gt;EU$3),EU$3,IF(AND($C9=$E$6,IF(AND($C9=$E$5,EU9&gt;=EU$2),(EU9-EU$2)*EU$5,IF(AND($C9=$E$6,EU9&gt;=EU$2),(EU9-EU$2)*EU$6,0))&gt;EU$4),EU$4,IF(AND($C9=$E$5,EU9&gt;=EU$2),(EU9-EU$2)*EU$5,IF(AND($C9=$E$6,EU9&gt;=EU$2),(EU9-EU$2)*EU$6,0))))</f>
        <v>0</v>
      </c>
      <c r="EW9"/>
      <c r="EX9" s="39">
        <f t="shared" ref="EX9:EX18" si="28">IF(AND($C9=$E$5,IF(AND($C9=$E$5,EW9&gt;=EW$2),(EW9-EW$2)*EW$5,IF(AND($C9=$E$6,EW9&gt;=EW$2),(EW9-EW$2)*EW$6,0))&gt;EW$3),EW$3,IF(AND($C9=$E$6,IF(AND($C9=$E$5,EW9&gt;=EW$2),(EW9-EW$2)*EW$5,IF(AND($C9=$E$6,EW9&gt;=EW$2),(EW9-EW$2)*EW$6,0))&gt;EW$4),EW$4,IF(AND($C9=$E$5,EW9&gt;=EW$2),(EW9-EW$2)*EW$5,IF(AND($C9=$E$6,EW9&gt;=EW$2),(EW9-EW$2)*EW$6,0))))</f>
        <v>0</v>
      </c>
      <c r="EY9"/>
      <c r="EZ9" s="39">
        <f t="shared" ref="EZ9:EZ18" si="29">IF(AND($C9=$E$5,IF(AND($C9=$E$5,EY9&gt;=EY$2),(EY9-EY$2)*EY$5,IF(AND($C9=$E$6,EY9&gt;=EY$2),(EY9-EY$2)*EY$6,0))&gt;EY$3),EY$3,IF(AND($C9=$E$6,IF(AND($C9=$E$5,EY9&gt;=EY$2),(EY9-EY$2)*EY$5,IF(AND($C9=$E$6,EY9&gt;=EY$2),(EY9-EY$2)*EY$6,0))&gt;EY$4),EY$4,IF(AND($C9=$E$5,EY9&gt;=EY$2),(EY9-EY$2)*EY$5,IF(AND($C9=$E$6,EY9&gt;=EY$2),(EY9-EY$2)*EY$6,0))))</f>
        <v>0</v>
      </c>
      <c r="FA9"/>
      <c r="FB9" s="39">
        <f t="shared" ref="FB9:FB18" si="30">IF(AND($C9=$E$5,IF(AND($C9=$E$5,FA9&gt;=FA$2),(FA9-FA$2)*FA$5,IF(AND($C9=$E$6,FA9&gt;=FA$2),(FA9-FA$2)*FA$6,0))&gt;FA$3),FA$3,IF(AND($C9=$E$6,IF(AND($C9=$E$5,FA9&gt;=FA$2),(FA9-FA$2)*FA$5,IF(AND($C9=$E$6,FA9&gt;=FA$2),(FA9-FA$2)*FA$6,0))&gt;FA$4),FA$4,IF(AND($C9=$E$5,FA9&gt;=FA$2),(FA9-FA$2)*FA$5,IF(AND($C9=$E$6,FA9&gt;=FA$2),(FA9-FA$2)*FA$6,0))))</f>
        <v>0</v>
      </c>
      <c r="FC9" s="67">
        <f>SUMIFS(CQ9:FB9,$CQ$8:$FB$8,$AM$1)</f>
        <v>0</v>
      </c>
    </row>
    <row r="10" spans="1:163" outlineLevel="1" x14ac:dyDescent="0.25">
      <c r="A10">
        <v>2</v>
      </c>
      <c r="B10" s="26"/>
      <c r="C10" s="102">
        <f>IFERROR(VLOOKUP($B10,'Справочник ТТ'!$A:$R,16,0),0)</f>
        <v>0</v>
      </c>
      <c r="D10" s="103">
        <f>IFERROR(VLOOKUP($B10,'Справочник ТТ'!$A:$R,17,0),0)</f>
        <v>0</v>
      </c>
      <c r="E10" s="104">
        <f>IFERROR(VLOOKUP($B10,'Справочник ТТ'!$A:$R,18,0),0)</f>
        <v>0</v>
      </c>
      <c r="F10" s="63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 s="46">
        <f t="shared" ref="AK10:AK12" si="31">IF($C10=$E$5,SUMPRODUCT(G10:AJ10,$G$5:$AJ$5),IF($C10=$E$6,SUMPRODUCT(G10:AJ10,$G$6:$AJ$6),0))</f>
        <v>0</v>
      </c>
      <c r="AL10"/>
      <c r="AM10" s="39">
        <f t="shared" ref="AM10:AM18" si="32">IF($D10=0.5,0,IF(AND($C10=$E$5,IF(AND($C10=$E$5,AL10&gt;=AL$2),(AL10-AL$2)*AL$5,IF(AND($C10=$E$6,AL10&gt;=AL$2),(AL10-AL$2)*AL$6,0))&gt;AL$3),AL$3,IF(AND($C10=$E$6,IF(AND($C10=$E$5,AL10&gt;=AL$2),(AL10-AL$2)*AL$5,IF(AND($C10=$E$6,AL10&gt;=AL$2),(AL10-AL$2)*AL$6,0))&gt;AL$4),AL$4,IF(AND($C10=$E$5,AL10&gt;=AL$2),(AL10-AL$2)*AL$5,IF(AND($C10=$E$6,AL10&gt;=AL$2),(AL10-AL$2)*AL$6,0)))))</f>
        <v>0</v>
      </c>
      <c r="AN10"/>
      <c r="AO10" s="39">
        <f t="shared" ref="AO10:AO18" si="33">IF($D10=0.5,0,IF(AND($C10=$E$5,IF(AND($C10=$E$5,AN10&gt;=AN$2),(AN10-AN$2)*AN$5,IF(AND($C10=$E$6,AN10&gt;=AN$2),(AN10-AN$2)*AN$6,0))&gt;AN$3),AN$3,IF(AND($C10=$E$6,IF(AND($C10=$E$5,AN10&gt;=AN$2),(AN10-AN$2)*AN$5,IF(AND($C10=$E$6,AN10&gt;=AN$2),(AN10-AN$2)*AN$6,0))&gt;AN$4),AN$4,IF(AND($C10=$E$5,AN10&gt;=AN$2),(AN10-AN$2)*AN$5,IF(AND($C10=$E$6,AN10&gt;=AN$2),(AN10-AN$2)*AN$6,0)))))</f>
        <v>0</v>
      </c>
      <c r="AP10"/>
      <c r="AQ10" s="39">
        <f t="shared" ref="AQ10:AQ18" si="34">IF($D10=0.5,0,IF(AND($C10=$E$5,AP10&gt;0),$AP$5,IF(AND($C10=$E$6,AP10&gt;0),$AP$6,0)))</f>
        <v>0</v>
      </c>
      <c r="AR10"/>
      <c r="AS10" s="39">
        <f t="shared" ref="AS10:AS18" si="35">IF($D10=0.5,0,IF(AND($C10=$E$5,AR10&gt;0),$AR$5,IF(AND($C10=$E$6,AR10&gt;0),$AR$6,0)))</f>
        <v>0</v>
      </c>
      <c r="AT10"/>
      <c r="AU10" s="39">
        <f t="shared" ref="AU10:AU18" si="36">IF($D10=0.5,0,IF(AND($C10=$E$5,IF(AND($C10=$E$5,AT10&gt;=AT$2),(AT10-AT$2)*AT$5,IF(AND($C10=$E$6,AT10&gt;=AT$2),(AT10-AT$2)*AT$6,0))&gt;AT$3),AT$3,IF(AND($C10=$E$6,IF(AND($C10=$E$5,AT10&gt;=AT$2),(AT10-AT$2)*AT$5,IF(AND($C10=$E$6,AT10&gt;=AT$2),(AT10-AT$2)*AT$6,0))&gt;AT$4),AT$4,IF(AND($C10=$E$5,AT10&gt;=AT$2),(AT10-AT$2)*AT$5,IF(AND($C10=$E$6,AT10&gt;=AT$2),(AT10-AT$2)*AT$6,0)))))</f>
        <v>0</v>
      </c>
      <c r="AV10"/>
      <c r="AW10" s="39">
        <f t="shared" ref="AW10:AW18" si="37">IF($D10=0.5,0,IF(AND($C10=$E$5,IF(AND($C10=$E$5,AV10&gt;=AV$2),(AV10-AV$2)*AV$5,IF(AND($C10=$E$6,AV10&gt;=AV$2),(AV10-AV$2)*AV$6,0))&gt;AV$3),AV$3,IF(AND($C10=$E$6,IF(AND($C10=$E$5,AV10&gt;=AV$2),(AV10-AV$2)*AV$5,IF(AND($C10=$E$6,AV10&gt;=AV$2),(AV10-AV$2)*AV$6,0))&gt;AV$4),AV$4,IF(AND($C10=$E$5,AV10&gt;=AV$2),(AV10-AV$2)*AV$5,IF(AND($C10=$E$6,AV10&gt;=AV$2),(AV10-AV$2)*AV$6,0)))))</f>
        <v>0</v>
      </c>
      <c r="AX10"/>
      <c r="AY10" s="39" t="b">
        <f t="shared" ref="AY10:AY18" si="38">IF($D10=0.5,0,IF(AX10&gt;=AX$3,AX$4,IF(AND($C10=$E$5,IF($C10=$E$5,AX10*AX$5,IF($C10=$E$6,AX10*AX$6))&gt;AY$3),AY$3,IF(AND($C10=$E$6,IF($C10=$E$6,AX10*AX$6,IF($C10=$E$6,AX10*AX$6))&gt;AY$4),AY$4,IF($C10=$E$5,AX10*AX$5,IF($C10=$E$6,AX10*AX$6))))))</f>
        <v>0</v>
      </c>
      <c r="AZ10"/>
      <c r="BA10" s="39" t="b">
        <f t="shared" ref="BA10:BA18" si="39">IF($D10=0.5,0,IF(AZ10&gt;=AZ$3,AZ$4,IF(AND($C10=$E$5,IF($C10=$E$5,AZ10*AZ$5,IF($C10=$E$6,AZ10*AZ$6))&gt;BA$3),BA$3,IF(AND($C10=$E$6,IF($C10=$E$6,AZ10*AZ$6,IF($C10=$E$6,AZ10*AZ$6))&gt;BA$4),BA$4,IF($C10=$E$5,AZ10*AZ$5,IF($C10=$E$6,AZ10*AZ$6))))))</f>
        <v>0</v>
      </c>
      <c r="BB10"/>
      <c r="BC10" s="39" t="b">
        <f t="shared" ref="BC10:BC18" si="40">IF($D10=0.5,0,IF(BB10&gt;=BB$3,BB$4,IF(AND($C10=$E$5,IF($C10=$E$5,BB10*BB$5,IF($C10=$E$6,BB10*BB$6))&gt;BC$3),BC$3,IF(AND($C10=$E$6,IF($C10=$E$6,BB10*BB$6,IF($C10=$E$6,BB10*BB$6))&gt;BC$4),BC$4,IF($C10=$E$5,BB10*BB$5,IF($C10=$E$6,BB10*BB$6))))))</f>
        <v>0</v>
      </c>
      <c r="BD10"/>
      <c r="BE10" s="39" t="b">
        <f t="shared" ref="BE10:BE18" si="41">IF($D10=0.5,0,IF(BD10&gt;=BD$3,BD$4,IF(AND($C10=$E$5,IF($C10=$E$5,BD10*BD$5,IF($C10=$E$6,BD10*BD$6))&gt;BE$3),BE$3,IF(AND($C10=$E$6,IF($C10=$E$6,BD10*BD$6,IF($C10=$E$6,BD10*BD$6))&gt;BE$4),BE$4,IF($C10=$E$5,BD10*BD$5,IF($C10=$E$6,BD10*BD$6))))))</f>
        <v>0</v>
      </c>
      <c r="BF10"/>
      <c r="BG10" s="39">
        <f t="shared" ref="BG10:BG18" si="42">IF($D10=0.5,0,IF(AND($C10=$E$5,BF10&gt;0),$BF$5,IF(AND($C10=$E$6,BF10&gt;0),$BF$6,0)))</f>
        <v>0</v>
      </c>
      <c r="BH10"/>
      <c r="BI10" s="39">
        <f t="shared" ref="BI10:BK18" si="43">IF($D10=0.5,0,IF(AND($C10=$E$5,IF(AND($C10=$E$5,BH10&gt;=BH$2),(BH10-BH$2)*BH$5,IF(AND($C10=$E$6,BH10&gt;=BH$2),(BH10-BH$2)*BH$6,0))&gt;BH$3),BH$3,IF(AND($C10=$E$6,IF(AND($C10=$E$5,BH10&gt;=BH$2),(BH10-BH$2)*BH$5,IF(AND($C10=$E$6,BH10&gt;=BH$2),(BH10-BH$2)*BH$6,0))&gt;BH$4),BH$4,IF(AND($C10=$E$5,BH10&gt;=BH$2),(BH10-BH$2)*BH$5,IF(AND($C10=$E$6,BH10&gt;=BH$2),(BH10-BH$2)*BH$6,0)))))</f>
        <v>0</v>
      </c>
      <c r="BJ10"/>
      <c r="BK10" s="39">
        <f t="shared" si="43"/>
        <v>0</v>
      </c>
      <c r="BL10"/>
      <c r="BM10" s="39">
        <f t="shared" ref="BM10" si="44">IF($D10=0.5,0,IF(AND($C10=$E$5,IF(AND($C10=$E$5,BL10&gt;=BL$2),(BL10-BL$2)*BL$5,IF(AND($C10=$E$6,BL10&gt;=BL$2),(BL10-BL$2)*BL$6,0))&gt;BL$3),BL$3,IF(AND($C10=$E$6,IF(AND($C10=$E$5,BL10&gt;=BL$2),(BL10-BL$2)*BL$5,IF(AND($C10=$E$6,BL10&gt;=BL$2),(BL10-BL$2)*BL$6,0))&gt;BL$4),BL$4,IF(AND($C10=$E$5,BL10&gt;=BL$2),(BL10-BL$2)*BL$5,IF(AND($C10=$E$6,BL10&gt;=BL$2),(BL10-BL$2)*BL$6,0)))))</f>
        <v>0</v>
      </c>
      <c r="BN10"/>
      <c r="BO10" s="39">
        <f t="shared" ref="BO10" si="45">IF($D10=0.5,0,IF(AND($C10=$E$5,IF(AND($C10=$E$5,BN10&gt;=BN$2),(BN10-BN$2)*BN$5,IF(AND($C10=$E$6,BN10&gt;=BN$2),(BN10-BN$2)*BN$6,0))&gt;BN$3),BN$3,IF(AND($C10=$E$6,IF(AND($C10=$E$5,BN10&gt;=BN$2),(BN10-BN$2)*BN$5,IF(AND($C10=$E$6,BN10&gt;=BN$2),(BN10-BN$2)*BN$6,0))&gt;BN$4),BN$4,IF(AND($C10=$E$5,BN10&gt;=BN$2),(BN10-BN$2)*BN$5,IF(AND($C10=$E$6,BN10&gt;=BN$2),(BN10-BN$2)*BN$6,0)))))</f>
        <v>0</v>
      </c>
      <c r="BP10"/>
      <c r="BQ10" s="39">
        <f t="shared" ref="BQ10" si="46">IF($D10=0.5,0,IF(AND($C10=$E$5,IF(AND($C10=$E$5,BP10&gt;=BP$2),(BP10-BP$2)*BP$5,IF(AND($C10=$E$6,BP10&gt;=BP$2),(BP10-BP$2)*BP$6,0))&gt;BP$3),BP$3,IF(AND($C10=$E$6,IF(AND($C10=$E$5,BP10&gt;=BP$2),(BP10-BP$2)*BP$5,IF(AND($C10=$E$6,BP10&gt;=BP$2),(BP10-BP$2)*BP$6,0))&gt;BP$4),BP$4,IF(AND($C10=$E$5,BP10&gt;=BP$2),(BP10-BP$2)*BP$5,IF(AND($C10=$E$6,BP10&gt;=BP$2),(BP10-BP$2)*BP$6,0)))))</f>
        <v>0</v>
      </c>
      <c r="BR10"/>
      <c r="BS10" s="39">
        <f t="shared" ref="BS10" si="47">IF($D10=0.5,0,IF(AND($C10=$E$5,IF(AND($C10=$E$5,BR10&gt;=BR$2),(BR10-BR$2)*BR$5,IF(AND($C10=$E$6,BR10&gt;=BR$2),(BR10-BR$2)*BR$6,0))&gt;BR$3),BR$3,IF(AND($C10=$E$6,IF(AND($C10=$E$5,BR10&gt;=BR$2),(BR10-BR$2)*BR$5,IF(AND($C10=$E$6,BR10&gt;=BR$2),(BR10-BR$2)*BR$6,0))&gt;BR$4),BR$4,IF(AND($C10=$E$5,BR10&gt;=BR$2),(BR10-BR$2)*BR$5,IF(AND($C10=$E$6,BR10&gt;=BR$2),(BR10-BR$2)*BR$6,0)))))</f>
        <v>0</v>
      </c>
      <c r="BT10"/>
      <c r="BU10" s="39">
        <f t="shared" ref="BU10" si="48">IF($D10=0.5,0,IF(AND($C10=$E$5,IF(AND($C10=$E$5,BT10&gt;=BT$2),(BT10-BT$2)*BT$5,IF(AND($C10=$E$6,BT10&gt;=BT$2),(BT10-BT$2)*BT$6,0))&gt;BT$3),BT$3,IF(AND($C10=$E$6,IF(AND($C10=$E$5,BT10&gt;=BT$2),(BT10-BT$2)*BT$5,IF(AND($C10=$E$6,BT10&gt;=BT$2),(BT10-BT$2)*BT$6,0))&gt;BT$4),BT$4,IF(AND($C10=$E$5,BT10&gt;=BT$2),(BT10-BT$2)*BT$5,IF(AND($C10=$E$6,BT10&gt;=BT$2),(BT10-BT$2)*BT$6,0)))))</f>
        <v>0</v>
      </c>
      <c r="BV10"/>
      <c r="BW10" s="39">
        <f t="shared" ref="BW10" si="49">IF($D10=0.5,0,IF(AND($C10=$E$5,IF(AND($C10=$E$5,BV10&gt;=BV$2),(BV10-BV$2)*BV$5,IF(AND($C10=$E$6,BV10&gt;=BV$2),(BV10-BV$2)*BV$6,0))&gt;BV$3),BV$3,IF(AND($C10=$E$6,IF(AND($C10=$E$5,BV10&gt;=BV$2),(BV10-BV$2)*BV$5,IF(AND($C10=$E$6,BV10&gt;=BV$2),(BV10-BV$2)*BV$6,0))&gt;BV$4),BV$4,IF(AND($C10=$E$5,BV10&gt;=BV$2),(BV10-BV$2)*BV$5,IF(AND($C10=$E$6,BV10&gt;=BV$2),(BV10-BV$2)*BV$6,0)))))</f>
        <v>0</v>
      </c>
      <c r="BX10"/>
      <c r="BY10" s="39">
        <f t="shared" ref="BY10" si="50">IF($D10=0.5,0,IF(AND($C10=$E$5,IF(AND($C10=$E$5,BX10&gt;=BX$2),(BX10-BX$2)*BX$5,IF(AND($C10=$E$6,BX10&gt;=BX$2),(BX10-BX$2)*BX$6,0))&gt;BX$3),BX$3,IF(AND($C10=$E$6,IF(AND($C10=$E$5,BX10&gt;=BX$2),(BX10-BX$2)*BX$5,IF(AND($C10=$E$6,BX10&gt;=BX$2),(BX10-BX$2)*BX$6,0))&gt;BX$4),BX$4,IF(AND($C10=$E$5,BX10&gt;=BX$2),(BX10-BX$2)*BX$5,IF(AND($C10=$E$6,BX10&gt;=BX$2),(BX10-BX$2)*BX$6,0)))))</f>
        <v>0</v>
      </c>
      <c r="BZ10"/>
      <c r="CA10" s="39">
        <f t="shared" ref="CA10" si="51">IF($D10=0.5,0,IF(AND($C10=$E$5,IF(AND($C10=$E$5,BZ10&gt;=BZ$2),(BZ10-BZ$2)*BZ$5,IF(AND($C10=$E$6,BZ10&gt;=BZ$2),(BZ10-BZ$2)*BZ$6,0))&gt;BZ$3),BZ$3,IF(AND($C10=$E$6,IF(AND($C10=$E$5,BZ10&gt;=BZ$2),(BZ10-BZ$2)*BZ$5,IF(AND($C10=$E$6,BZ10&gt;=BZ$2),(BZ10-BZ$2)*BZ$6,0))&gt;BZ$4),BZ$4,IF(AND($C10=$E$5,BZ10&gt;=BZ$2),(BZ10-BZ$2)*BZ$5,IF(AND($C10=$E$6,BZ10&gt;=BZ$2),(BZ10-BZ$2)*BZ$6,0)))))</f>
        <v>0</v>
      </c>
      <c r="CB10"/>
      <c r="CC10" s="39">
        <f t="shared" ref="CC10" si="52">IF($D10=0.5,0,IF(AND($C10=$E$5,IF(AND($C10=$E$5,CB10&gt;=CB$2),(CB10-CB$2)*CB$5,IF(AND($C10=$E$6,CB10&gt;=CB$2),(CB10-CB$2)*CB$6,0))&gt;CB$3),CB$3,IF(AND($C10=$E$6,IF(AND($C10=$E$5,CB10&gt;=CB$2),(CB10-CB$2)*CB$5,IF(AND($C10=$E$6,CB10&gt;=CB$2),(CB10-CB$2)*CB$6,0))&gt;CB$4),CB$4,IF(AND($C10=$E$5,CB10&gt;=CB$2),(CB10-CB$2)*CB$5,IF(AND($C10=$E$6,CB10&gt;=CB$2),(CB10-CB$2)*CB$6,0)))))</f>
        <v>0</v>
      </c>
      <c r="CD10"/>
      <c r="CE10" s="39">
        <f t="shared" ref="CE10" si="53">IF($D10=0.5,0,IF(AND($C10=$E$5,IF(AND($C10=$E$5,CD10&gt;=CD$2),(CD10-CD$2)*CD$5,IF(AND($C10=$E$6,CD10&gt;=CD$2),(CD10-CD$2)*CD$6,0))&gt;CD$3),CD$3,IF(AND($C10=$E$6,IF(AND($C10=$E$5,CD10&gt;=CD$2),(CD10-CD$2)*CD$5,IF(AND($C10=$E$6,CD10&gt;=CD$2),(CD10-CD$2)*CD$6,0))&gt;CD$4),CD$4,IF(AND($C10=$E$5,CD10&gt;=CD$2),(CD10-CD$2)*CD$5,IF(AND($C10=$E$6,CD10&gt;=CD$2),(CD10-CD$2)*CD$6,0)))))</f>
        <v>0</v>
      </c>
      <c r="CF10"/>
      <c r="CG10" s="39">
        <f t="shared" ref="CG10" si="54">IF($D10=0.5,0,IF(AND($C10=$E$5,IF(AND($C10=$E$5,CF10&gt;=CF$2),(CF10-CF$2)*CF$5,IF(AND($C10=$E$6,CF10&gt;=CF$2),(CF10-CF$2)*CF$6,0))&gt;CF$3),CF$3,IF(AND($C10=$E$6,IF(AND($C10=$E$5,CF10&gt;=CF$2),(CF10-CF$2)*CF$5,IF(AND($C10=$E$6,CF10&gt;=CF$2),(CF10-CF$2)*CF$6,0))&gt;CF$4),CF$4,IF(AND($C10=$E$5,CF10&gt;=CF$2),(CF10-CF$2)*CF$5,IF(AND($C10=$E$6,CF10&gt;=CF$2),(CF10-CF$2)*CF$6,0)))))</f>
        <v>0</v>
      </c>
      <c r="CH10"/>
      <c r="CI10" s="39">
        <f t="shared" ref="CI10" si="55">IF($D10=0.5,0,IF(AND($C10=$E$5,IF(AND($C10=$E$5,CH10&gt;=CH$2),(CH10-CH$2)*CH$5,IF(AND($C10=$E$6,CH10&gt;=CH$2),(CH10-CH$2)*CH$6,0))&gt;CH$3),CH$3,IF(AND($C10=$E$6,IF(AND($C10=$E$5,CH10&gt;=CH$2),(CH10-CH$2)*CH$5,IF(AND($C10=$E$6,CH10&gt;=CH$2),(CH10-CH$2)*CH$6,0))&gt;CH$4),CH$4,IF(AND($C10=$E$5,CH10&gt;=CH$2),(CH10-CH$2)*CH$5,IF(AND($C10=$E$6,CH10&gt;=CH$2),(CH10-CH$2)*CH$6,0)))))</f>
        <v>0</v>
      </c>
      <c r="CJ10"/>
      <c r="CK10" s="39">
        <f t="shared" ref="CK10" si="56">IF($D10=0.5,0,IF(AND($C10=$E$5,IF(AND($C10=$E$5,CJ10&gt;=CJ$2),(CJ10-CJ$2)*CJ$5,IF(AND($C10=$E$6,CJ10&gt;=CJ$2),(CJ10-CJ$2)*CJ$6,0))&gt;CJ$3),CJ$3,IF(AND($C10=$E$6,IF(AND($C10=$E$5,CJ10&gt;=CJ$2),(CJ10-CJ$2)*CJ$5,IF(AND($C10=$E$6,CJ10&gt;=CJ$2),(CJ10-CJ$2)*CJ$6,0))&gt;CJ$4),CJ$4,IF(AND($C10=$E$5,CJ10&gt;=CJ$2),(CJ10-CJ$2)*CJ$5,IF(AND($C10=$E$6,CJ10&gt;=CJ$2),(CJ10-CJ$2)*CJ$6,0)))))</f>
        <v>0</v>
      </c>
      <c r="CL10"/>
      <c r="CM10" s="39">
        <f t="shared" ref="CM10" si="57">IF($D10=0.5,0,IF(AND($C10=$E$5,IF(AND($C10=$E$5,CL10&gt;=CL$2),(CL10-CL$2)*CL$5,IF(AND($C10=$E$6,CL10&gt;=CL$2),(CL10-CL$2)*CL$6,0))&gt;CL$3),CL$3,IF(AND($C10=$E$6,IF(AND($C10=$E$5,CL10&gt;=CL$2),(CL10-CL$2)*CL$5,IF(AND($C10=$E$6,CL10&gt;=CL$2),(CL10-CL$2)*CL$6,0))&gt;CL$4),CL$4,IF(AND($C10=$E$5,CL10&gt;=CL$2),(CL10-CL$2)*CL$5,IF(AND($C10=$E$6,CL10&gt;=CL$2),(CL10-CL$2)*CL$6,0)))))</f>
        <v>0</v>
      </c>
      <c r="CN10"/>
      <c r="CO10" s="39">
        <f t="shared" ref="CO10" si="58">IF($D10=0.5,0,IF(AND($C10=$E$5,IF(AND($C10=$E$5,CN10&gt;=CN$2),(CN10-CN$2)*CN$5,IF(AND($C10=$E$6,CN10&gt;=CN$2),(CN10-CN$2)*CN$6,0))&gt;CN$3),CN$3,IF(AND($C10=$E$6,IF(AND($C10=$E$5,CN10&gt;=CN$2),(CN10-CN$2)*CN$5,IF(AND($C10=$E$6,CN10&gt;=CN$2),(CN10-CN$2)*CN$6,0))&gt;CN$4),CN$4,IF(AND($C10=$E$5,CN10&gt;=CN$2),(CN10-CN$2)*CN$5,IF(AND($C10=$E$6,CN10&gt;=CN$2),(CN10-CN$2)*CN$6,0)))))</f>
        <v>0</v>
      </c>
      <c r="CP10" s="67">
        <f t="shared" ref="CP10:CP18" si="59">SUMIFS(AL10:CO10,$AL$8:$CO$8,$AM$1)</f>
        <v>0</v>
      </c>
      <c r="CQ10"/>
      <c r="CR10" s="39">
        <f t="shared" si="0"/>
        <v>0</v>
      </c>
      <c r="CS10"/>
      <c r="CT10" s="39">
        <f t="shared" si="1"/>
        <v>0</v>
      </c>
      <c r="CU10"/>
      <c r="CV10" s="39">
        <f t="shared" si="2"/>
        <v>0</v>
      </c>
      <c r="CW10"/>
      <c r="CX10" s="39">
        <f t="shared" si="3"/>
        <v>0</v>
      </c>
      <c r="CY10"/>
      <c r="CZ10" s="39">
        <f t="shared" si="4"/>
        <v>0</v>
      </c>
      <c r="DA10"/>
      <c r="DB10" s="39">
        <f t="shared" si="5"/>
        <v>0</v>
      </c>
      <c r="DC10"/>
      <c r="DD10" s="39">
        <f t="shared" si="6"/>
        <v>0</v>
      </c>
      <c r="DE10"/>
      <c r="DF10" s="39">
        <f t="shared" si="7"/>
        <v>0</v>
      </c>
      <c r="DG10"/>
      <c r="DH10" s="39">
        <f t="shared" si="8"/>
        <v>0</v>
      </c>
      <c r="DI10"/>
      <c r="DJ10" s="39">
        <f t="shared" si="9"/>
        <v>0</v>
      </c>
      <c r="DK10"/>
      <c r="DL10" s="39">
        <f t="shared" si="10"/>
        <v>0</v>
      </c>
      <c r="DM10"/>
      <c r="DN10" s="39">
        <f t="shared" si="11"/>
        <v>0</v>
      </c>
      <c r="DO10"/>
      <c r="DP10" s="39">
        <f t="shared" si="12"/>
        <v>0</v>
      </c>
      <c r="DQ10"/>
      <c r="DR10" s="39">
        <f t="shared" si="13"/>
        <v>0</v>
      </c>
      <c r="DS10"/>
      <c r="DT10" s="39">
        <f t="shared" si="14"/>
        <v>0</v>
      </c>
      <c r="DU10"/>
      <c r="DV10" s="39">
        <f t="shared" si="15"/>
        <v>0</v>
      </c>
      <c r="DW10"/>
      <c r="DX10" s="39">
        <f t="shared" si="16"/>
        <v>0</v>
      </c>
      <c r="DY10"/>
      <c r="DZ10" s="39">
        <f t="shared" si="17"/>
        <v>0</v>
      </c>
      <c r="EA10"/>
      <c r="EB10" s="39">
        <f t="shared" si="18"/>
        <v>0</v>
      </c>
      <c r="EC10"/>
      <c r="ED10" s="39">
        <f>IF(AND($C10=$E$5,IF(AND($C10=$E$5,EC10&gt;=EC$2),(EC10-EC$2)*EC$5,IF(AND($C10=$E$6,EC10&gt;=EC$2),(EC10-EC$2)*EC$6,0))&gt;EC$3),EC$3,IF(AND($C10=$E$6,IF(AND($C10=$E$5,EC10&gt;=EC$2),(EC10-EC$2)*EC$5,IF(AND($C10=$E$6,EC10&gt;=EC$2),(EC10-EC$2)*EC$6,0))&gt;EC$4),EC$4,IF(AND($C10=$E$5,EC10&gt;=EC$2),(EC10-EC$2)*EC$5,IF(AND($C10=$E$6,EC10&gt;=EC$2),(EC10-EC$2)*EC$6,0))))</f>
        <v>0</v>
      </c>
      <c r="EE10"/>
      <c r="EF10" s="39">
        <f t="shared" si="19"/>
        <v>0</v>
      </c>
      <c r="EG10"/>
      <c r="EH10" s="39">
        <f t="shared" si="20"/>
        <v>0</v>
      </c>
      <c r="EI10"/>
      <c r="EJ10" s="39">
        <f t="shared" si="21"/>
        <v>0</v>
      </c>
      <c r="EK10"/>
      <c r="EL10" s="39">
        <f t="shared" si="22"/>
        <v>0</v>
      </c>
      <c r="EM10"/>
      <c r="EN10" s="39">
        <f t="shared" si="23"/>
        <v>0</v>
      </c>
      <c r="EO10"/>
      <c r="EP10" s="39">
        <f t="shared" si="24"/>
        <v>0</v>
      </c>
      <c r="EQ10"/>
      <c r="ER10" s="39">
        <f t="shared" si="25"/>
        <v>0</v>
      </c>
      <c r="ES10"/>
      <c r="ET10" s="39">
        <f t="shared" si="26"/>
        <v>0</v>
      </c>
      <c r="EU10"/>
      <c r="EV10" s="39">
        <f t="shared" si="27"/>
        <v>0</v>
      </c>
      <c r="EW10"/>
      <c r="EX10" s="39">
        <f t="shared" si="28"/>
        <v>0</v>
      </c>
      <c r="EY10"/>
      <c r="EZ10" s="39">
        <f t="shared" si="29"/>
        <v>0</v>
      </c>
      <c r="FA10"/>
      <c r="FB10" s="39">
        <f t="shared" si="30"/>
        <v>0</v>
      </c>
      <c r="FC10" s="67">
        <f t="shared" ref="FC10:FC18" si="60">SUMIFS(CQ10:FB10,$CQ$8:$FB$8,$AM$1)</f>
        <v>0</v>
      </c>
    </row>
    <row r="11" spans="1:163" outlineLevel="1" x14ac:dyDescent="0.25">
      <c r="A11">
        <v>3</v>
      </c>
      <c r="B11" s="26"/>
      <c r="C11" s="102">
        <f>IFERROR(VLOOKUP($B11,'Справочник ТТ'!$A:$R,16,0),0)</f>
        <v>0</v>
      </c>
      <c r="D11" s="103">
        <f>IFERROR(VLOOKUP($B11,'Справочник ТТ'!$A:$R,17,0),0)</f>
        <v>0</v>
      </c>
      <c r="E11" s="104">
        <f>IFERROR(VLOOKUP($B11,'Справочник ТТ'!$A:$R,18,0),0)</f>
        <v>0</v>
      </c>
      <c r="F11" s="63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 s="46">
        <f t="shared" si="31"/>
        <v>0</v>
      </c>
      <c r="AL11"/>
      <c r="AM11" s="39">
        <f t="shared" si="32"/>
        <v>0</v>
      </c>
      <c r="AN11"/>
      <c r="AO11" s="39">
        <f t="shared" si="33"/>
        <v>0</v>
      </c>
      <c r="AP11"/>
      <c r="AQ11" s="39">
        <f t="shared" si="34"/>
        <v>0</v>
      </c>
      <c r="AR11"/>
      <c r="AS11" s="39">
        <f t="shared" si="35"/>
        <v>0</v>
      </c>
      <c r="AT11"/>
      <c r="AU11" s="39">
        <f t="shared" si="36"/>
        <v>0</v>
      </c>
      <c r="AV11"/>
      <c r="AW11" s="39">
        <f t="shared" si="37"/>
        <v>0</v>
      </c>
      <c r="AX11"/>
      <c r="AY11" s="39" t="b">
        <f t="shared" si="38"/>
        <v>0</v>
      </c>
      <c r="AZ11"/>
      <c r="BA11" s="39" t="b">
        <f t="shared" si="39"/>
        <v>0</v>
      </c>
      <c r="BB11"/>
      <c r="BC11" s="39" t="b">
        <f t="shared" si="40"/>
        <v>0</v>
      </c>
      <c r="BD11"/>
      <c r="BE11" s="39" t="b">
        <f t="shared" si="41"/>
        <v>0</v>
      </c>
      <c r="BF11"/>
      <c r="BG11" s="39">
        <f t="shared" si="42"/>
        <v>0</v>
      </c>
      <c r="BH11"/>
      <c r="BI11" s="39">
        <f t="shared" si="43"/>
        <v>0</v>
      </c>
      <c r="BJ11"/>
      <c r="BK11" s="39">
        <f t="shared" si="43"/>
        <v>0</v>
      </c>
      <c r="BL11"/>
      <c r="BM11" s="39">
        <f t="shared" ref="BM11" si="61">IF($D11=0.5,0,IF(AND($C11=$E$5,IF(AND($C11=$E$5,BL11&gt;=BL$2),(BL11-BL$2)*BL$5,IF(AND($C11=$E$6,BL11&gt;=BL$2),(BL11-BL$2)*BL$6,0))&gt;BL$3),BL$3,IF(AND($C11=$E$6,IF(AND($C11=$E$5,BL11&gt;=BL$2),(BL11-BL$2)*BL$5,IF(AND($C11=$E$6,BL11&gt;=BL$2),(BL11-BL$2)*BL$6,0))&gt;BL$4),BL$4,IF(AND($C11=$E$5,BL11&gt;=BL$2),(BL11-BL$2)*BL$5,IF(AND($C11=$E$6,BL11&gt;=BL$2),(BL11-BL$2)*BL$6,0)))))</f>
        <v>0</v>
      </c>
      <c r="BN11"/>
      <c r="BO11" s="39">
        <f t="shared" ref="BO11" si="62">IF($D11=0.5,0,IF(AND($C11=$E$5,IF(AND($C11=$E$5,BN11&gt;=BN$2),(BN11-BN$2)*BN$5,IF(AND($C11=$E$6,BN11&gt;=BN$2),(BN11-BN$2)*BN$6,0))&gt;BN$3),BN$3,IF(AND($C11=$E$6,IF(AND($C11=$E$5,BN11&gt;=BN$2),(BN11-BN$2)*BN$5,IF(AND($C11=$E$6,BN11&gt;=BN$2),(BN11-BN$2)*BN$6,0))&gt;BN$4),BN$4,IF(AND($C11=$E$5,BN11&gt;=BN$2),(BN11-BN$2)*BN$5,IF(AND($C11=$E$6,BN11&gt;=BN$2),(BN11-BN$2)*BN$6,0)))))</f>
        <v>0</v>
      </c>
      <c r="BP11"/>
      <c r="BQ11" s="39">
        <f t="shared" ref="BQ11" si="63">IF($D11=0.5,0,IF(AND($C11=$E$5,IF(AND($C11=$E$5,BP11&gt;=BP$2),(BP11-BP$2)*BP$5,IF(AND($C11=$E$6,BP11&gt;=BP$2),(BP11-BP$2)*BP$6,0))&gt;BP$3),BP$3,IF(AND($C11=$E$6,IF(AND($C11=$E$5,BP11&gt;=BP$2),(BP11-BP$2)*BP$5,IF(AND($C11=$E$6,BP11&gt;=BP$2),(BP11-BP$2)*BP$6,0))&gt;BP$4),BP$4,IF(AND($C11=$E$5,BP11&gt;=BP$2),(BP11-BP$2)*BP$5,IF(AND($C11=$E$6,BP11&gt;=BP$2),(BP11-BP$2)*BP$6,0)))))</f>
        <v>0</v>
      </c>
      <c r="BR11"/>
      <c r="BS11" s="39">
        <f t="shared" ref="BS11" si="64">IF($D11=0.5,0,IF(AND($C11=$E$5,IF(AND($C11=$E$5,BR11&gt;=BR$2),(BR11-BR$2)*BR$5,IF(AND($C11=$E$6,BR11&gt;=BR$2),(BR11-BR$2)*BR$6,0))&gt;BR$3),BR$3,IF(AND($C11=$E$6,IF(AND($C11=$E$5,BR11&gt;=BR$2),(BR11-BR$2)*BR$5,IF(AND($C11=$E$6,BR11&gt;=BR$2),(BR11-BR$2)*BR$6,0))&gt;BR$4),BR$4,IF(AND($C11=$E$5,BR11&gt;=BR$2),(BR11-BR$2)*BR$5,IF(AND($C11=$E$6,BR11&gt;=BR$2),(BR11-BR$2)*BR$6,0)))))</f>
        <v>0</v>
      </c>
      <c r="BT11"/>
      <c r="BU11" s="39">
        <f t="shared" ref="BU11" si="65">IF($D11=0.5,0,IF(AND($C11=$E$5,IF(AND($C11=$E$5,BT11&gt;=BT$2),(BT11-BT$2)*BT$5,IF(AND($C11=$E$6,BT11&gt;=BT$2),(BT11-BT$2)*BT$6,0))&gt;BT$3),BT$3,IF(AND($C11=$E$6,IF(AND($C11=$E$5,BT11&gt;=BT$2),(BT11-BT$2)*BT$5,IF(AND($C11=$E$6,BT11&gt;=BT$2),(BT11-BT$2)*BT$6,0))&gt;BT$4),BT$4,IF(AND($C11=$E$5,BT11&gt;=BT$2),(BT11-BT$2)*BT$5,IF(AND($C11=$E$6,BT11&gt;=BT$2),(BT11-BT$2)*BT$6,0)))))</f>
        <v>0</v>
      </c>
      <c r="BV11"/>
      <c r="BW11" s="39">
        <f t="shared" ref="BW11" si="66">IF($D11=0.5,0,IF(AND($C11=$E$5,IF(AND($C11=$E$5,BV11&gt;=BV$2),(BV11-BV$2)*BV$5,IF(AND($C11=$E$6,BV11&gt;=BV$2),(BV11-BV$2)*BV$6,0))&gt;BV$3),BV$3,IF(AND($C11=$E$6,IF(AND($C11=$E$5,BV11&gt;=BV$2),(BV11-BV$2)*BV$5,IF(AND($C11=$E$6,BV11&gt;=BV$2),(BV11-BV$2)*BV$6,0))&gt;BV$4),BV$4,IF(AND($C11=$E$5,BV11&gt;=BV$2),(BV11-BV$2)*BV$5,IF(AND($C11=$E$6,BV11&gt;=BV$2),(BV11-BV$2)*BV$6,0)))))</f>
        <v>0</v>
      </c>
      <c r="BX11"/>
      <c r="BY11" s="39">
        <f t="shared" ref="BY11" si="67">IF($D11=0.5,0,IF(AND($C11=$E$5,IF(AND($C11=$E$5,BX11&gt;=BX$2),(BX11-BX$2)*BX$5,IF(AND($C11=$E$6,BX11&gt;=BX$2),(BX11-BX$2)*BX$6,0))&gt;BX$3),BX$3,IF(AND($C11=$E$6,IF(AND($C11=$E$5,BX11&gt;=BX$2),(BX11-BX$2)*BX$5,IF(AND($C11=$E$6,BX11&gt;=BX$2),(BX11-BX$2)*BX$6,0))&gt;BX$4),BX$4,IF(AND($C11=$E$5,BX11&gt;=BX$2),(BX11-BX$2)*BX$5,IF(AND($C11=$E$6,BX11&gt;=BX$2),(BX11-BX$2)*BX$6,0)))))</f>
        <v>0</v>
      </c>
      <c r="BZ11"/>
      <c r="CA11" s="39">
        <f t="shared" ref="CA11" si="68">IF($D11=0.5,0,IF(AND($C11=$E$5,IF(AND($C11=$E$5,BZ11&gt;=BZ$2),(BZ11-BZ$2)*BZ$5,IF(AND($C11=$E$6,BZ11&gt;=BZ$2),(BZ11-BZ$2)*BZ$6,0))&gt;BZ$3),BZ$3,IF(AND($C11=$E$6,IF(AND($C11=$E$5,BZ11&gt;=BZ$2),(BZ11-BZ$2)*BZ$5,IF(AND($C11=$E$6,BZ11&gt;=BZ$2),(BZ11-BZ$2)*BZ$6,0))&gt;BZ$4),BZ$4,IF(AND($C11=$E$5,BZ11&gt;=BZ$2),(BZ11-BZ$2)*BZ$5,IF(AND($C11=$E$6,BZ11&gt;=BZ$2),(BZ11-BZ$2)*BZ$6,0)))))</f>
        <v>0</v>
      </c>
      <c r="CB11"/>
      <c r="CC11" s="39">
        <f t="shared" ref="CC11" si="69">IF($D11=0.5,0,IF(AND($C11=$E$5,IF(AND($C11=$E$5,CB11&gt;=CB$2),(CB11-CB$2)*CB$5,IF(AND($C11=$E$6,CB11&gt;=CB$2),(CB11-CB$2)*CB$6,0))&gt;CB$3),CB$3,IF(AND($C11=$E$6,IF(AND($C11=$E$5,CB11&gt;=CB$2),(CB11-CB$2)*CB$5,IF(AND($C11=$E$6,CB11&gt;=CB$2),(CB11-CB$2)*CB$6,0))&gt;CB$4),CB$4,IF(AND($C11=$E$5,CB11&gt;=CB$2),(CB11-CB$2)*CB$5,IF(AND($C11=$E$6,CB11&gt;=CB$2),(CB11-CB$2)*CB$6,0)))))</f>
        <v>0</v>
      </c>
      <c r="CD11"/>
      <c r="CE11" s="39">
        <f t="shared" ref="CE11" si="70">IF($D11=0.5,0,IF(AND($C11=$E$5,IF(AND($C11=$E$5,CD11&gt;=CD$2),(CD11-CD$2)*CD$5,IF(AND($C11=$E$6,CD11&gt;=CD$2),(CD11-CD$2)*CD$6,0))&gt;CD$3),CD$3,IF(AND($C11=$E$6,IF(AND($C11=$E$5,CD11&gt;=CD$2),(CD11-CD$2)*CD$5,IF(AND($C11=$E$6,CD11&gt;=CD$2),(CD11-CD$2)*CD$6,0))&gt;CD$4),CD$4,IF(AND($C11=$E$5,CD11&gt;=CD$2),(CD11-CD$2)*CD$5,IF(AND($C11=$E$6,CD11&gt;=CD$2),(CD11-CD$2)*CD$6,0)))))</f>
        <v>0</v>
      </c>
      <c r="CF11"/>
      <c r="CG11" s="39">
        <f t="shared" ref="CG11" si="71">IF($D11=0.5,0,IF(AND($C11=$E$5,IF(AND($C11=$E$5,CF11&gt;=CF$2),(CF11-CF$2)*CF$5,IF(AND($C11=$E$6,CF11&gt;=CF$2),(CF11-CF$2)*CF$6,0))&gt;CF$3),CF$3,IF(AND($C11=$E$6,IF(AND($C11=$E$5,CF11&gt;=CF$2),(CF11-CF$2)*CF$5,IF(AND($C11=$E$6,CF11&gt;=CF$2),(CF11-CF$2)*CF$6,0))&gt;CF$4),CF$4,IF(AND($C11=$E$5,CF11&gt;=CF$2),(CF11-CF$2)*CF$5,IF(AND($C11=$E$6,CF11&gt;=CF$2),(CF11-CF$2)*CF$6,0)))))</f>
        <v>0</v>
      </c>
      <c r="CH11"/>
      <c r="CI11" s="39">
        <f t="shared" ref="CI11" si="72">IF($D11=0.5,0,IF(AND($C11=$E$5,IF(AND($C11=$E$5,CH11&gt;=CH$2),(CH11-CH$2)*CH$5,IF(AND($C11=$E$6,CH11&gt;=CH$2),(CH11-CH$2)*CH$6,0))&gt;CH$3),CH$3,IF(AND($C11=$E$6,IF(AND($C11=$E$5,CH11&gt;=CH$2),(CH11-CH$2)*CH$5,IF(AND($C11=$E$6,CH11&gt;=CH$2),(CH11-CH$2)*CH$6,0))&gt;CH$4),CH$4,IF(AND($C11=$E$5,CH11&gt;=CH$2),(CH11-CH$2)*CH$5,IF(AND($C11=$E$6,CH11&gt;=CH$2),(CH11-CH$2)*CH$6,0)))))</f>
        <v>0</v>
      </c>
      <c r="CJ11"/>
      <c r="CK11" s="39">
        <f t="shared" ref="CK11" si="73">IF($D11=0.5,0,IF(AND($C11=$E$5,IF(AND($C11=$E$5,CJ11&gt;=CJ$2),(CJ11-CJ$2)*CJ$5,IF(AND($C11=$E$6,CJ11&gt;=CJ$2),(CJ11-CJ$2)*CJ$6,0))&gt;CJ$3),CJ$3,IF(AND($C11=$E$6,IF(AND($C11=$E$5,CJ11&gt;=CJ$2),(CJ11-CJ$2)*CJ$5,IF(AND($C11=$E$6,CJ11&gt;=CJ$2),(CJ11-CJ$2)*CJ$6,0))&gt;CJ$4),CJ$4,IF(AND($C11=$E$5,CJ11&gt;=CJ$2),(CJ11-CJ$2)*CJ$5,IF(AND($C11=$E$6,CJ11&gt;=CJ$2),(CJ11-CJ$2)*CJ$6,0)))))</f>
        <v>0</v>
      </c>
      <c r="CL11"/>
      <c r="CM11" s="39">
        <f t="shared" ref="CM11" si="74">IF($D11=0.5,0,IF(AND($C11=$E$5,IF(AND($C11=$E$5,CL11&gt;=CL$2),(CL11-CL$2)*CL$5,IF(AND($C11=$E$6,CL11&gt;=CL$2),(CL11-CL$2)*CL$6,0))&gt;CL$3),CL$3,IF(AND($C11=$E$6,IF(AND($C11=$E$5,CL11&gt;=CL$2),(CL11-CL$2)*CL$5,IF(AND($C11=$E$6,CL11&gt;=CL$2),(CL11-CL$2)*CL$6,0))&gt;CL$4),CL$4,IF(AND($C11=$E$5,CL11&gt;=CL$2),(CL11-CL$2)*CL$5,IF(AND($C11=$E$6,CL11&gt;=CL$2),(CL11-CL$2)*CL$6,0)))))</f>
        <v>0</v>
      </c>
      <c r="CN11"/>
      <c r="CO11" s="39">
        <f t="shared" ref="CO11" si="75">IF($D11=0.5,0,IF(AND($C11=$E$5,IF(AND($C11=$E$5,CN11&gt;=CN$2),(CN11-CN$2)*CN$5,IF(AND($C11=$E$6,CN11&gt;=CN$2),(CN11-CN$2)*CN$6,0))&gt;CN$3),CN$3,IF(AND($C11=$E$6,IF(AND($C11=$E$5,CN11&gt;=CN$2),(CN11-CN$2)*CN$5,IF(AND($C11=$E$6,CN11&gt;=CN$2),(CN11-CN$2)*CN$6,0))&gt;CN$4),CN$4,IF(AND($C11=$E$5,CN11&gt;=CN$2),(CN11-CN$2)*CN$5,IF(AND($C11=$E$6,CN11&gt;=CN$2),(CN11-CN$2)*CN$6,0)))))</f>
        <v>0</v>
      </c>
      <c r="CP11" s="67">
        <f t="shared" si="59"/>
        <v>0</v>
      </c>
      <c r="CQ11"/>
      <c r="CR11" s="39">
        <f t="shared" si="0"/>
        <v>0</v>
      </c>
      <c r="CS11"/>
      <c r="CT11" s="39">
        <f t="shared" si="1"/>
        <v>0</v>
      </c>
      <c r="CU11"/>
      <c r="CV11" s="39">
        <f t="shared" si="2"/>
        <v>0</v>
      </c>
      <c r="CW11"/>
      <c r="CX11" s="39">
        <f t="shared" si="3"/>
        <v>0</v>
      </c>
      <c r="CY11"/>
      <c r="CZ11" s="39">
        <f t="shared" si="4"/>
        <v>0</v>
      </c>
      <c r="DA11"/>
      <c r="DB11" s="39">
        <f t="shared" si="5"/>
        <v>0</v>
      </c>
      <c r="DC11"/>
      <c r="DD11" s="39">
        <f t="shared" si="6"/>
        <v>0</v>
      </c>
      <c r="DE11"/>
      <c r="DF11" s="39">
        <f t="shared" si="7"/>
        <v>0</v>
      </c>
      <c r="DG11"/>
      <c r="DH11" s="39">
        <f t="shared" si="8"/>
        <v>0</v>
      </c>
      <c r="DI11"/>
      <c r="DJ11" s="39">
        <f t="shared" si="9"/>
        <v>0</v>
      </c>
      <c r="DK11"/>
      <c r="DL11" s="39">
        <f t="shared" si="10"/>
        <v>0</v>
      </c>
      <c r="DM11"/>
      <c r="DN11" s="39">
        <f t="shared" si="11"/>
        <v>0</v>
      </c>
      <c r="DO11"/>
      <c r="DP11" s="39">
        <f t="shared" si="12"/>
        <v>0</v>
      </c>
      <c r="DQ11"/>
      <c r="DR11" s="39">
        <f t="shared" si="13"/>
        <v>0</v>
      </c>
      <c r="DS11"/>
      <c r="DT11" s="39">
        <f t="shared" si="14"/>
        <v>0</v>
      </c>
      <c r="DU11"/>
      <c r="DV11" s="39">
        <f t="shared" si="15"/>
        <v>0</v>
      </c>
      <c r="DW11"/>
      <c r="DX11" s="39">
        <f t="shared" si="16"/>
        <v>0</v>
      </c>
      <c r="DY11"/>
      <c r="DZ11" s="39">
        <f t="shared" si="17"/>
        <v>0</v>
      </c>
      <c r="EA11"/>
      <c r="EB11" s="39">
        <f t="shared" si="18"/>
        <v>0</v>
      </c>
      <c r="EC11"/>
      <c r="ED11" s="39">
        <f t="shared" ref="ED11:ED18" si="76">IF(AND($C11=$E$5,IF(AND($C11=$E$5,EC11&gt;=EC$2),(EC11-EC$2)*EC$5,IF(AND($C11=$E$6,EC11&gt;=EC$2),(EC11-EC$2)*EC$6,0))&gt;EC$3),EC$3,IF(AND($C11=$E$6,IF(AND($C11=$E$5,EC11&gt;=EC$2),(EC11-EC$2)*EC$5,IF(AND($C11=$E$6,EC11&gt;=EC$2),(EC11-EC$2)*EC$6,0))&gt;EC$4),EC$4,IF(AND($C11=$E$5,EC11&gt;=EC$2),(EC11-EC$2)*EC$5,IF(AND($C11=$E$6,EC11&gt;=EC$2),(EC11-EC$2)*EC$6,0))))</f>
        <v>0</v>
      </c>
      <c r="EE11"/>
      <c r="EF11" s="39">
        <f t="shared" si="19"/>
        <v>0</v>
      </c>
      <c r="EG11"/>
      <c r="EH11" s="39">
        <f t="shared" si="20"/>
        <v>0</v>
      </c>
      <c r="EI11"/>
      <c r="EJ11" s="39">
        <f t="shared" si="21"/>
        <v>0</v>
      </c>
      <c r="EK11"/>
      <c r="EL11" s="39">
        <f t="shared" si="22"/>
        <v>0</v>
      </c>
      <c r="EM11"/>
      <c r="EN11" s="39">
        <f t="shared" si="23"/>
        <v>0</v>
      </c>
      <c r="EO11"/>
      <c r="EP11" s="39">
        <f t="shared" si="24"/>
        <v>0</v>
      </c>
      <c r="EQ11"/>
      <c r="ER11" s="39">
        <f t="shared" si="25"/>
        <v>0</v>
      </c>
      <c r="ES11"/>
      <c r="ET11" s="39">
        <f t="shared" si="26"/>
        <v>0</v>
      </c>
      <c r="EU11"/>
      <c r="EV11" s="39">
        <f t="shared" si="27"/>
        <v>0</v>
      </c>
      <c r="EW11"/>
      <c r="EX11" s="39">
        <f t="shared" si="28"/>
        <v>0</v>
      </c>
      <c r="EY11"/>
      <c r="EZ11" s="39">
        <f t="shared" si="29"/>
        <v>0</v>
      </c>
      <c r="FA11"/>
      <c r="FB11" s="39">
        <f t="shared" si="30"/>
        <v>0</v>
      </c>
      <c r="FC11" s="67">
        <f t="shared" si="60"/>
        <v>0</v>
      </c>
    </row>
    <row r="12" spans="1:163" outlineLevel="1" x14ac:dyDescent="0.25">
      <c r="A12">
        <v>4</v>
      </c>
      <c r="B12" s="26"/>
      <c r="C12" s="102">
        <f>IFERROR(VLOOKUP($B12,'Справочник ТТ'!$A:$R,16,0),0)</f>
        <v>0</v>
      </c>
      <c r="D12" s="103">
        <f>IFERROR(VLOOKUP($B12,'Справочник ТТ'!$A:$R,17,0),0)</f>
        <v>0</v>
      </c>
      <c r="E12" s="104">
        <f>IFERROR(VLOOKUP($B12,'Справочник ТТ'!$A:$R,18,0),0)</f>
        <v>0</v>
      </c>
      <c r="F12" s="63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 s="46">
        <f t="shared" si="31"/>
        <v>0</v>
      </c>
      <c r="AL12"/>
      <c r="AM12" s="39">
        <f t="shared" si="32"/>
        <v>0</v>
      </c>
      <c r="AN12"/>
      <c r="AO12" s="39">
        <f t="shared" si="33"/>
        <v>0</v>
      </c>
      <c r="AP12"/>
      <c r="AQ12" s="39">
        <f t="shared" si="34"/>
        <v>0</v>
      </c>
      <c r="AR12"/>
      <c r="AS12" s="39">
        <f t="shared" si="35"/>
        <v>0</v>
      </c>
      <c r="AT12"/>
      <c r="AU12" s="39">
        <f t="shared" si="36"/>
        <v>0</v>
      </c>
      <c r="AV12"/>
      <c r="AW12" s="39">
        <f t="shared" si="37"/>
        <v>0</v>
      </c>
      <c r="AX12"/>
      <c r="AY12" s="39" t="b">
        <f t="shared" si="38"/>
        <v>0</v>
      </c>
      <c r="AZ12"/>
      <c r="BA12" s="39" t="b">
        <f t="shared" si="39"/>
        <v>0</v>
      </c>
      <c r="BB12"/>
      <c r="BC12" s="39" t="b">
        <f t="shared" si="40"/>
        <v>0</v>
      </c>
      <c r="BD12"/>
      <c r="BE12" s="39" t="b">
        <f t="shared" si="41"/>
        <v>0</v>
      </c>
      <c r="BF12"/>
      <c r="BG12" s="39">
        <f t="shared" si="42"/>
        <v>0</v>
      </c>
      <c r="BH12"/>
      <c r="BI12" s="39">
        <f t="shared" si="43"/>
        <v>0</v>
      </c>
      <c r="BJ12"/>
      <c r="BK12" s="39">
        <f t="shared" si="43"/>
        <v>0</v>
      </c>
      <c r="BL12"/>
      <c r="BM12" s="39">
        <f t="shared" ref="BM12" si="77">IF($D12=0.5,0,IF(AND($C12=$E$5,IF(AND($C12=$E$5,BL12&gt;=BL$2),(BL12-BL$2)*BL$5,IF(AND($C12=$E$6,BL12&gt;=BL$2),(BL12-BL$2)*BL$6,0))&gt;BL$3),BL$3,IF(AND($C12=$E$6,IF(AND($C12=$E$5,BL12&gt;=BL$2),(BL12-BL$2)*BL$5,IF(AND($C12=$E$6,BL12&gt;=BL$2),(BL12-BL$2)*BL$6,0))&gt;BL$4),BL$4,IF(AND($C12=$E$5,BL12&gt;=BL$2),(BL12-BL$2)*BL$5,IF(AND($C12=$E$6,BL12&gt;=BL$2),(BL12-BL$2)*BL$6,0)))))</f>
        <v>0</v>
      </c>
      <c r="BN12"/>
      <c r="BO12" s="39">
        <f t="shared" ref="BO12" si="78">IF($D12=0.5,0,IF(AND($C12=$E$5,IF(AND($C12=$E$5,BN12&gt;=BN$2),(BN12-BN$2)*BN$5,IF(AND($C12=$E$6,BN12&gt;=BN$2),(BN12-BN$2)*BN$6,0))&gt;BN$3),BN$3,IF(AND($C12=$E$6,IF(AND($C12=$E$5,BN12&gt;=BN$2),(BN12-BN$2)*BN$5,IF(AND($C12=$E$6,BN12&gt;=BN$2),(BN12-BN$2)*BN$6,0))&gt;BN$4),BN$4,IF(AND($C12=$E$5,BN12&gt;=BN$2),(BN12-BN$2)*BN$5,IF(AND($C12=$E$6,BN12&gt;=BN$2),(BN12-BN$2)*BN$6,0)))))</f>
        <v>0</v>
      </c>
      <c r="BP12"/>
      <c r="BQ12" s="39">
        <f t="shared" ref="BQ12" si="79">IF($D12=0.5,0,IF(AND($C12=$E$5,IF(AND($C12=$E$5,BP12&gt;=BP$2),(BP12-BP$2)*BP$5,IF(AND($C12=$E$6,BP12&gt;=BP$2),(BP12-BP$2)*BP$6,0))&gt;BP$3),BP$3,IF(AND($C12=$E$6,IF(AND($C12=$E$5,BP12&gt;=BP$2),(BP12-BP$2)*BP$5,IF(AND($C12=$E$6,BP12&gt;=BP$2),(BP12-BP$2)*BP$6,0))&gt;BP$4),BP$4,IF(AND($C12=$E$5,BP12&gt;=BP$2),(BP12-BP$2)*BP$5,IF(AND($C12=$E$6,BP12&gt;=BP$2),(BP12-BP$2)*BP$6,0)))))</f>
        <v>0</v>
      </c>
      <c r="BR12"/>
      <c r="BS12" s="39">
        <f t="shared" ref="BS12" si="80">IF($D12=0.5,0,IF(AND($C12=$E$5,IF(AND($C12=$E$5,BR12&gt;=BR$2),(BR12-BR$2)*BR$5,IF(AND($C12=$E$6,BR12&gt;=BR$2),(BR12-BR$2)*BR$6,0))&gt;BR$3),BR$3,IF(AND($C12=$E$6,IF(AND($C12=$E$5,BR12&gt;=BR$2),(BR12-BR$2)*BR$5,IF(AND($C12=$E$6,BR12&gt;=BR$2),(BR12-BR$2)*BR$6,0))&gt;BR$4),BR$4,IF(AND($C12=$E$5,BR12&gt;=BR$2),(BR12-BR$2)*BR$5,IF(AND($C12=$E$6,BR12&gt;=BR$2),(BR12-BR$2)*BR$6,0)))))</f>
        <v>0</v>
      </c>
      <c r="BT12"/>
      <c r="BU12" s="39">
        <f t="shared" ref="BU12" si="81">IF($D12=0.5,0,IF(AND($C12=$E$5,IF(AND($C12=$E$5,BT12&gt;=BT$2),(BT12-BT$2)*BT$5,IF(AND($C12=$E$6,BT12&gt;=BT$2),(BT12-BT$2)*BT$6,0))&gt;BT$3),BT$3,IF(AND($C12=$E$6,IF(AND($C12=$E$5,BT12&gt;=BT$2),(BT12-BT$2)*BT$5,IF(AND($C12=$E$6,BT12&gt;=BT$2),(BT12-BT$2)*BT$6,0))&gt;BT$4),BT$4,IF(AND($C12=$E$5,BT12&gt;=BT$2),(BT12-BT$2)*BT$5,IF(AND($C12=$E$6,BT12&gt;=BT$2),(BT12-BT$2)*BT$6,0)))))</f>
        <v>0</v>
      </c>
      <c r="BV12"/>
      <c r="BW12" s="39">
        <f t="shared" ref="BW12" si="82">IF($D12=0.5,0,IF(AND($C12=$E$5,IF(AND($C12=$E$5,BV12&gt;=BV$2),(BV12-BV$2)*BV$5,IF(AND($C12=$E$6,BV12&gt;=BV$2),(BV12-BV$2)*BV$6,0))&gt;BV$3),BV$3,IF(AND($C12=$E$6,IF(AND($C12=$E$5,BV12&gt;=BV$2),(BV12-BV$2)*BV$5,IF(AND($C12=$E$6,BV12&gt;=BV$2),(BV12-BV$2)*BV$6,0))&gt;BV$4),BV$4,IF(AND($C12=$E$5,BV12&gt;=BV$2),(BV12-BV$2)*BV$5,IF(AND($C12=$E$6,BV12&gt;=BV$2),(BV12-BV$2)*BV$6,0)))))</f>
        <v>0</v>
      </c>
      <c r="BX12"/>
      <c r="BY12" s="39">
        <f t="shared" ref="BY12" si="83">IF($D12=0.5,0,IF(AND($C12=$E$5,IF(AND($C12=$E$5,BX12&gt;=BX$2),(BX12-BX$2)*BX$5,IF(AND($C12=$E$6,BX12&gt;=BX$2),(BX12-BX$2)*BX$6,0))&gt;BX$3),BX$3,IF(AND($C12=$E$6,IF(AND($C12=$E$5,BX12&gt;=BX$2),(BX12-BX$2)*BX$5,IF(AND($C12=$E$6,BX12&gt;=BX$2),(BX12-BX$2)*BX$6,0))&gt;BX$4),BX$4,IF(AND($C12=$E$5,BX12&gt;=BX$2),(BX12-BX$2)*BX$5,IF(AND($C12=$E$6,BX12&gt;=BX$2),(BX12-BX$2)*BX$6,0)))))</f>
        <v>0</v>
      </c>
      <c r="BZ12"/>
      <c r="CA12" s="39">
        <f t="shared" ref="CA12" si="84">IF($D12=0.5,0,IF(AND($C12=$E$5,IF(AND($C12=$E$5,BZ12&gt;=BZ$2),(BZ12-BZ$2)*BZ$5,IF(AND($C12=$E$6,BZ12&gt;=BZ$2),(BZ12-BZ$2)*BZ$6,0))&gt;BZ$3),BZ$3,IF(AND($C12=$E$6,IF(AND($C12=$E$5,BZ12&gt;=BZ$2),(BZ12-BZ$2)*BZ$5,IF(AND($C12=$E$6,BZ12&gt;=BZ$2),(BZ12-BZ$2)*BZ$6,0))&gt;BZ$4),BZ$4,IF(AND($C12=$E$5,BZ12&gt;=BZ$2),(BZ12-BZ$2)*BZ$5,IF(AND($C12=$E$6,BZ12&gt;=BZ$2),(BZ12-BZ$2)*BZ$6,0)))))</f>
        <v>0</v>
      </c>
      <c r="CB12"/>
      <c r="CC12" s="39">
        <f t="shared" ref="CC12" si="85">IF($D12=0.5,0,IF(AND($C12=$E$5,IF(AND($C12=$E$5,CB12&gt;=CB$2),(CB12-CB$2)*CB$5,IF(AND($C12=$E$6,CB12&gt;=CB$2),(CB12-CB$2)*CB$6,0))&gt;CB$3),CB$3,IF(AND($C12=$E$6,IF(AND($C12=$E$5,CB12&gt;=CB$2),(CB12-CB$2)*CB$5,IF(AND($C12=$E$6,CB12&gt;=CB$2),(CB12-CB$2)*CB$6,0))&gt;CB$4),CB$4,IF(AND($C12=$E$5,CB12&gt;=CB$2),(CB12-CB$2)*CB$5,IF(AND($C12=$E$6,CB12&gt;=CB$2),(CB12-CB$2)*CB$6,0)))))</f>
        <v>0</v>
      </c>
      <c r="CD12"/>
      <c r="CE12" s="39">
        <f t="shared" ref="CE12" si="86">IF($D12=0.5,0,IF(AND($C12=$E$5,IF(AND($C12=$E$5,CD12&gt;=CD$2),(CD12-CD$2)*CD$5,IF(AND($C12=$E$6,CD12&gt;=CD$2),(CD12-CD$2)*CD$6,0))&gt;CD$3),CD$3,IF(AND($C12=$E$6,IF(AND($C12=$E$5,CD12&gt;=CD$2),(CD12-CD$2)*CD$5,IF(AND($C12=$E$6,CD12&gt;=CD$2),(CD12-CD$2)*CD$6,0))&gt;CD$4),CD$4,IF(AND($C12=$E$5,CD12&gt;=CD$2),(CD12-CD$2)*CD$5,IF(AND($C12=$E$6,CD12&gt;=CD$2),(CD12-CD$2)*CD$6,0)))))</f>
        <v>0</v>
      </c>
      <c r="CF12"/>
      <c r="CG12" s="39">
        <f t="shared" ref="CG12" si="87">IF($D12=0.5,0,IF(AND($C12=$E$5,IF(AND($C12=$E$5,CF12&gt;=CF$2),(CF12-CF$2)*CF$5,IF(AND($C12=$E$6,CF12&gt;=CF$2),(CF12-CF$2)*CF$6,0))&gt;CF$3),CF$3,IF(AND($C12=$E$6,IF(AND($C12=$E$5,CF12&gt;=CF$2),(CF12-CF$2)*CF$5,IF(AND($C12=$E$6,CF12&gt;=CF$2),(CF12-CF$2)*CF$6,0))&gt;CF$4),CF$4,IF(AND($C12=$E$5,CF12&gt;=CF$2),(CF12-CF$2)*CF$5,IF(AND($C12=$E$6,CF12&gt;=CF$2),(CF12-CF$2)*CF$6,0)))))</f>
        <v>0</v>
      </c>
      <c r="CH12"/>
      <c r="CI12" s="39">
        <f t="shared" ref="CI12" si="88">IF($D12=0.5,0,IF(AND($C12=$E$5,IF(AND($C12=$E$5,CH12&gt;=CH$2),(CH12-CH$2)*CH$5,IF(AND($C12=$E$6,CH12&gt;=CH$2),(CH12-CH$2)*CH$6,0))&gt;CH$3),CH$3,IF(AND($C12=$E$6,IF(AND($C12=$E$5,CH12&gt;=CH$2),(CH12-CH$2)*CH$5,IF(AND($C12=$E$6,CH12&gt;=CH$2),(CH12-CH$2)*CH$6,0))&gt;CH$4),CH$4,IF(AND($C12=$E$5,CH12&gt;=CH$2),(CH12-CH$2)*CH$5,IF(AND($C12=$E$6,CH12&gt;=CH$2),(CH12-CH$2)*CH$6,0)))))</f>
        <v>0</v>
      </c>
      <c r="CJ12"/>
      <c r="CK12" s="39">
        <f t="shared" ref="CK12" si="89">IF($D12=0.5,0,IF(AND($C12=$E$5,IF(AND($C12=$E$5,CJ12&gt;=CJ$2),(CJ12-CJ$2)*CJ$5,IF(AND($C12=$E$6,CJ12&gt;=CJ$2),(CJ12-CJ$2)*CJ$6,0))&gt;CJ$3),CJ$3,IF(AND($C12=$E$6,IF(AND($C12=$E$5,CJ12&gt;=CJ$2),(CJ12-CJ$2)*CJ$5,IF(AND($C12=$E$6,CJ12&gt;=CJ$2),(CJ12-CJ$2)*CJ$6,0))&gt;CJ$4),CJ$4,IF(AND($C12=$E$5,CJ12&gt;=CJ$2),(CJ12-CJ$2)*CJ$5,IF(AND($C12=$E$6,CJ12&gt;=CJ$2),(CJ12-CJ$2)*CJ$6,0)))))</f>
        <v>0</v>
      </c>
      <c r="CL12"/>
      <c r="CM12" s="39">
        <f t="shared" ref="CM12" si="90">IF($D12=0.5,0,IF(AND($C12=$E$5,IF(AND($C12=$E$5,CL12&gt;=CL$2),(CL12-CL$2)*CL$5,IF(AND($C12=$E$6,CL12&gt;=CL$2),(CL12-CL$2)*CL$6,0))&gt;CL$3),CL$3,IF(AND($C12=$E$6,IF(AND($C12=$E$5,CL12&gt;=CL$2),(CL12-CL$2)*CL$5,IF(AND($C12=$E$6,CL12&gt;=CL$2),(CL12-CL$2)*CL$6,0))&gt;CL$4),CL$4,IF(AND($C12=$E$5,CL12&gt;=CL$2),(CL12-CL$2)*CL$5,IF(AND($C12=$E$6,CL12&gt;=CL$2),(CL12-CL$2)*CL$6,0)))))</f>
        <v>0</v>
      </c>
      <c r="CN12"/>
      <c r="CO12" s="39">
        <f t="shared" ref="CO12" si="91">IF($D12=0.5,0,IF(AND($C12=$E$5,IF(AND($C12=$E$5,CN12&gt;=CN$2),(CN12-CN$2)*CN$5,IF(AND($C12=$E$6,CN12&gt;=CN$2),(CN12-CN$2)*CN$6,0))&gt;CN$3),CN$3,IF(AND($C12=$E$6,IF(AND($C12=$E$5,CN12&gt;=CN$2),(CN12-CN$2)*CN$5,IF(AND($C12=$E$6,CN12&gt;=CN$2),(CN12-CN$2)*CN$6,0))&gt;CN$4),CN$4,IF(AND($C12=$E$5,CN12&gt;=CN$2),(CN12-CN$2)*CN$5,IF(AND($C12=$E$6,CN12&gt;=CN$2),(CN12-CN$2)*CN$6,0)))))</f>
        <v>0</v>
      </c>
      <c r="CP12" s="67">
        <f t="shared" si="59"/>
        <v>0</v>
      </c>
      <c r="CQ12"/>
      <c r="CR12" s="39">
        <f t="shared" si="0"/>
        <v>0</v>
      </c>
      <c r="CS12"/>
      <c r="CT12" s="39">
        <f t="shared" si="1"/>
        <v>0</v>
      </c>
      <c r="CU12"/>
      <c r="CV12" s="39">
        <f t="shared" si="2"/>
        <v>0</v>
      </c>
      <c r="CW12"/>
      <c r="CX12" s="39">
        <f t="shared" si="3"/>
        <v>0</v>
      </c>
      <c r="CY12"/>
      <c r="CZ12" s="39">
        <f t="shared" si="4"/>
        <v>0</v>
      </c>
      <c r="DA12"/>
      <c r="DB12" s="39">
        <f t="shared" si="5"/>
        <v>0</v>
      </c>
      <c r="DC12"/>
      <c r="DD12" s="39">
        <f t="shared" si="6"/>
        <v>0</v>
      </c>
      <c r="DE12"/>
      <c r="DF12" s="39">
        <f t="shared" si="7"/>
        <v>0</v>
      </c>
      <c r="DG12"/>
      <c r="DH12" s="39">
        <f t="shared" si="8"/>
        <v>0</v>
      </c>
      <c r="DI12"/>
      <c r="DJ12" s="39">
        <f t="shared" si="9"/>
        <v>0</v>
      </c>
      <c r="DK12"/>
      <c r="DL12" s="39">
        <f t="shared" si="10"/>
        <v>0</v>
      </c>
      <c r="DM12"/>
      <c r="DN12" s="39">
        <f t="shared" si="11"/>
        <v>0</v>
      </c>
      <c r="DO12"/>
      <c r="DP12" s="39">
        <f t="shared" si="12"/>
        <v>0</v>
      </c>
      <c r="DQ12"/>
      <c r="DR12" s="39">
        <f t="shared" si="13"/>
        <v>0</v>
      </c>
      <c r="DS12"/>
      <c r="DT12" s="39">
        <f t="shared" si="14"/>
        <v>0</v>
      </c>
      <c r="DU12"/>
      <c r="DV12" s="39">
        <f t="shared" si="15"/>
        <v>0</v>
      </c>
      <c r="DW12"/>
      <c r="DX12" s="39">
        <f t="shared" si="16"/>
        <v>0</v>
      </c>
      <c r="DY12"/>
      <c r="DZ12" s="39">
        <f t="shared" si="17"/>
        <v>0</v>
      </c>
      <c r="EA12"/>
      <c r="EB12" s="39">
        <f t="shared" si="18"/>
        <v>0</v>
      </c>
      <c r="EC12"/>
      <c r="ED12" s="39">
        <f t="shared" si="76"/>
        <v>0</v>
      </c>
      <c r="EE12"/>
      <c r="EF12" s="39">
        <f t="shared" si="19"/>
        <v>0</v>
      </c>
      <c r="EG12"/>
      <c r="EH12" s="39">
        <f t="shared" si="20"/>
        <v>0</v>
      </c>
      <c r="EI12"/>
      <c r="EJ12" s="39">
        <f t="shared" si="21"/>
        <v>0</v>
      </c>
      <c r="EK12"/>
      <c r="EL12" s="39">
        <f t="shared" si="22"/>
        <v>0</v>
      </c>
      <c r="EM12"/>
      <c r="EN12" s="39">
        <f t="shared" si="23"/>
        <v>0</v>
      </c>
      <c r="EO12"/>
      <c r="EP12" s="39">
        <f t="shared" si="24"/>
        <v>0</v>
      </c>
      <c r="EQ12"/>
      <c r="ER12" s="39">
        <f t="shared" si="25"/>
        <v>0</v>
      </c>
      <c r="ES12"/>
      <c r="ET12" s="39">
        <f t="shared" si="26"/>
        <v>0</v>
      </c>
      <c r="EU12"/>
      <c r="EV12" s="39">
        <f t="shared" si="27"/>
        <v>0</v>
      </c>
      <c r="EW12"/>
      <c r="EX12" s="39">
        <f t="shared" si="28"/>
        <v>0</v>
      </c>
      <c r="EY12"/>
      <c r="EZ12" s="39">
        <f t="shared" si="29"/>
        <v>0</v>
      </c>
      <c r="FA12"/>
      <c r="FB12" s="39">
        <f t="shared" si="30"/>
        <v>0</v>
      </c>
      <c r="FC12" s="67">
        <f t="shared" si="60"/>
        <v>0</v>
      </c>
    </row>
    <row r="13" spans="1:163" outlineLevel="1" x14ac:dyDescent="0.25">
      <c r="A13">
        <v>5</v>
      </c>
      <c r="B13" s="26"/>
      <c r="C13" s="102">
        <f>IFERROR(VLOOKUP($B13,'Справочник ТТ'!$A:$R,16,0),0)</f>
        <v>0</v>
      </c>
      <c r="D13" s="103">
        <f>IFERROR(VLOOKUP($B13,'Справочник ТТ'!$A:$R,17,0),0)</f>
        <v>0</v>
      </c>
      <c r="E13" s="104">
        <f>IFERROR(VLOOKUP($B13,'Справочник ТТ'!$A:$R,18,0),0)</f>
        <v>0</v>
      </c>
      <c r="F13" s="6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 s="46">
        <f t="shared" ref="AK13:AK18" si="92">IF($C13=$E$5,SUMPRODUCT(G13:AJ13,$G$5:$AJ$5),IF($C13=$E$6,SUMPRODUCT(G13:AJ13,$G$6:$AJ$6),0))</f>
        <v>0</v>
      </c>
      <c r="AL13"/>
      <c r="AM13" s="39">
        <f t="shared" si="32"/>
        <v>0</v>
      </c>
      <c r="AN13"/>
      <c r="AO13" s="39">
        <f t="shared" si="33"/>
        <v>0</v>
      </c>
      <c r="AP13"/>
      <c r="AQ13" s="39">
        <f t="shared" si="34"/>
        <v>0</v>
      </c>
      <c r="AR13"/>
      <c r="AS13" s="39">
        <f t="shared" si="35"/>
        <v>0</v>
      </c>
      <c r="AT13"/>
      <c r="AU13" s="39">
        <f t="shared" si="36"/>
        <v>0</v>
      </c>
      <c r="AV13"/>
      <c r="AW13" s="39">
        <f t="shared" si="37"/>
        <v>0</v>
      </c>
      <c r="AX13"/>
      <c r="AY13" s="39" t="b">
        <f t="shared" si="38"/>
        <v>0</v>
      </c>
      <c r="AZ13"/>
      <c r="BA13" s="39" t="b">
        <f t="shared" si="39"/>
        <v>0</v>
      </c>
      <c r="BB13"/>
      <c r="BC13" s="39" t="b">
        <f t="shared" si="40"/>
        <v>0</v>
      </c>
      <c r="BD13"/>
      <c r="BE13" s="39" t="b">
        <f t="shared" si="41"/>
        <v>0</v>
      </c>
      <c r="BF13"/>
      <c r="BG13" s="39">
        <f t="shared" si="42"/>
        <v>0</v>
      </c>
      <c r="BH13"/>
      <c r="BI13" s="39">
        <f t="shared" si="43"/>
        <v>0</v>
      </c>
      <c r="BJ13"/>
      <c r="BK13" s="39">
        <f t="shared" si="43"/>
        <v>0</v>
      </c>
      <c r="BL13"/>
      <c r="BM13" s="39">
        <f t="shared" ref="BM13" si="93">IF($D13=0.5,0,IF(AND($C13=$E$5,IF(AND($C13=$E$5,BL13&gt;=BL$2),(BL13-BL$2)*BL$5,IF(AND($C13=$E$6,BL13&gt;=BL$2),(BL13-BL$2)*BL$6,0))&gt;BL$3),BL$3,IF(AND($C13=$E$6,IF(AND($C13=$E$5,BL13&gt;=BL$2),(BL13-BL$2)*BL$5,IF(AND($C13=$E$6,BL13&gt;=BL$2),(BL13-BL$2)*BL$6,0))&gt;BL$4),BL$4,IF(AND($C13=$E$5,BL13&gt;=BL$2),(BL13-BL$2)*BL$5,IF(AND($C13=$E$6,BL13&gt;=BL$2),(BL13-BL$2)*BL$6,0)))))</f>
        <v>0</v>
      </c>
      <c r="BN13"/>
      <c r="BO13" s="39">
        <f t="shared" ref="BO13" si="94">IF($D13=0.5,0,IF(AND($C13=$E$5,IF(AND($C13=$E$5,BN13&gt;=BN$2),(BN13-BN$2)*BN$5,IF(AND($C13=$E$6,BN13&gt;=BN$2),(BN13-BN$2)*BN$6,0))&gt;BN$3),BN$3,IF(AND($C13=$E$6,IF(AND($C13=$E$5,BN13&gt;=BN$2),(BN13-BN$2)*BN$5,IF(AND($C13=$E$6,BN13&gt;=BN$2),(BN13-BN$2)*BN$6,0))&gt;BN$4),BN$4,IF(AND($C13=$E$5,BN13&gt;=BN$2),(BN13-BN$2)*BN$5,IF(AND($C13=$E$6,BN13&gt;=BN$2),(BN13-BN$2)*BN$6,0)))))</f>
        <v>0</v>
      </c>
      <c r="BP13"/>
      <c r="BQ13" s="39">
        <f t="shared" ref="BQ13" si="95">IF($D13=0.5,0,IF(AND($C13=$E$5,IF(AND($C13=$E$5,BP13&gt;=BP$2),(BP13-BP$2)*BP$5,IF(AND($C13=$E$6,BP13&gt;=BP$2),(BP13-BP$2)*BP$6,0))&gt;BP$3),BP$3,IF(AND($C13=$E$6,IF(AND($C13=$E$5,BP13&gt;=BP$2),(BP13-BP$2)*BP$5,IF(AND($C13=$E$6,BP13&gt;=BP$2),(BP13-BP$2)*BP$6,0))&gt;BP$4),BP$4,IF(AND($C13=$E$5,BP13&gt;=BP$2),(BP13-BP$2)*BP$5,IF(AND($C13=$E$6,BP13&gt;=BP$2),(BP13-BP$2)*BP$6,0)))))</f>
        <v>0</v>
      </c>
      <c r="BR13"/>
      <c r="BS13" s="39">
        <f t="shared" ref="BS13" si="96">IF($D13=0.5,0,IF(AND($C13=$E$5,IF(AND($C13=$E$5,BR13&gt;=BR$2),(BR13-BR$2)*BR$5,IF(AND($C13=$E$6,BR13&gt;=BR$2),(BR13-BR$2)*BR$6,0))&gt;BR$3),BR$3,IF(AND($C13=$E$6,IF(AND($C13=$E$5,BR13&gt;=BR$2),(BR13-BR$2)*BR$5,IF(AND($C13=$E$6,BR13&gt;=BR$2),(BR13-BR$2)*BR$6,0))&gt;BR$4),BR$4,IF(AND($C13=$E$5,BR13&gt;=BR$2),(BR13-BR$2)*BR$5,IF(AND($C13=$E$6,BR13&gt;=BR$2),(BR13-BR$2)*BR$6,0)))))</f>
        <v>0</v>
      </c>
      <c r="BT13"/>
      <c r="BU13" s="39">
        <f t="shared" ref="BU13" si="97">IF($D13=0.5,0,IF(AND($C13=$E$5,IF(AND($C13=$E$5,BT13&gt;=BT$2),(BT13-BT$2)*BT$5,IF(AND($C13=$E$6,BT13&gt;=BT$2),(BT13-BT$2)*BT$6,0))&gt;BT$3),BT$3,IF(AND($C13=$E$6,IF(AND($C13=$E$5,BT13&gt;=BT$2),(BT13-BT$2)*BT$5,IF(AND($C13=$E$6,BT13&gt;=BT$2),(BT13-BT$2)*BT$6,0))&gt;BT$4),BT$4,IF(AND($C13=$E$5,BT13&gt;=BT$2),(BT13-BT$2)*BT$5,IF(AND($C13=$E$6,BT13&gt;=BT$2),(BT13-BT$2)*BT$6,0)))))</f>
        <v>0</v>
      </c>
      <c r="BV13"/>
      <c r="BW13" s="39">
        <f t="shared" ref="BW13" si="98">IF($D13=0.5,0,IF(AND($C13=$E$5,IF(AND($C13=$E$5,BV13&gt;=BV$2),(BV13-BV$2)*BV$5,IF(AND($C13=$E$6,BV13&gt;=BV$2),(BV13-BV$2)*BV$6,0))&gt;BV$3),BV$3,IF(AND($C13=$E$6,IF(AND($C13=$E$5,BV13&gt;=BV$2),(BV13-BV$2)*BV$5,IF(AND($C13=$E$6,BV13&gt;=BV$2),(BV13-BV$2)*BV$6,0))&gt;BV$4),BV$4,IF(AND($C13=$E$5,BV13&gt;=BV$2),(BV13-BV$2)*BV$5,IF(AND($C13=$E$6,BV13&gt;=BV$2),(BV13-BV$2)*BV$6,0)))))</f>
        <v>0</v>
      </c>
      <c r="BX13"/>
      <c r="BY13" s="39">
        <f t="shared" ref="BY13" si="99">IF($D13=0.5,0,IF(AND($C13=$E$5,IF(AND($C13=$E$5,BX13&gt;=BX$2),(BX13-BX$2)*BX$5,IF(AND($C13=$E$6,BX13&gt;=BX$2),(BX13-BX$2)*BX$6,0))&gt;BX$3),BX$3,IF(AND($C13=$E$6,IF(AND($C13=$E$5,BX13&gt;=BX$2),(BX13-BX$2)*BX$5,IF(AND($C13=$E$6,BX13&gt;=BX$2),(BX13-BX$2)*BX$6,0))&gt;BX$4),BX$4,IF(AND($C13=$E$5,BX13&gt;=BX$2),(BX13-BX$2)*BX$5,IF(AND($C13=$E$6,BX13&gt;=BX$2),(BX13-BX$2)*BX$6,0)))))</f>
        <v>0</v>
      </c>
      <c r="BZ13"/>
      <c r="CA13" s="39">
        <f t="shared" ref="CA13" si="100">IF($D13=0.5,0,IF(AND($C13=$E$5,IF(AND($C13=$E$5,BZ13&gt;=BZ$2),(BZ13-BZ$2)*BZ$5,IF(AND($C13=$E$6,BZ13&gt;=BZ$2),(BZ13-BZ$2)*BZ$6,0))&gt;BZ$3),BZ$3,IF(AND($C13=$E$6,IF(AND($C13=$E$5,BZ13&gt;=BZ$2),(BZ13-BZ$2)*BZ$5,IF(AND($C13=$E$6,BZ13&gt;=BZ$2),(BZ13-BZ$2)*BZ$6,0))&gt;BZ$4),BZ$4,IF(AND($C13=$E$5,BZ13&gt;=BZ$2),(BZ13-BZ$2)*BZ$5,IF(AND($C13=$E$6,BZ13&gt;=BZ$2),(BZ13-BZ$2)*BZ$6,0)))))</f>
        <v>0</v>
      </c>
      <c r="CB13"/>
      <c r="CC13" s="39">
        <f t="shared" ref="CC13" si="101">IF($D13=0.5,0,IF(AND($C13=$E$5,IF(AND($C13=$E$5,CB13&gt;=CB$2),(CB13-CB$2)*CB$5,IF(AND($C13=$E$6,CB13&gt;=CB$2),(CB13-CB$2)*CB$6,0))&gt;CB$3),CB$3,IF(AND($C13=$E$6,IF(AND($C13=$E$5,CB13&gt;=CB$2),(CB13-CB$2)*CB$5,IF(AND($C13=$E$6,CB13&gt;=CB$2),(CB13-CB$2)*CB$6,0))&gt;CB$4),CB$4,IF(AND($C13=$E$5,CB13&gt;=CB$2),(CB13-CB$2)*CB$5,IF(AND($C13=$E$6,CB13&gt;=CB$2),(CB13-CB$2)*CB$6,0)))))</f>
        <v>0</v>
      </c>
      <c r="CD13"/>
      <c r="CE13" s="39">
        <f t="shared" ref="CE13" si="102">IF($D13=0.5,0,IF(AND($C13=$E$5,IF(AND($C13=$E$5,CD13&gt;=CD$2),(CD13-CD$2)*CD$5,IF(AND($C13=$E$6,CD13&gt;=CD$2),(CD13-CD$2)*CD$6,0))&gt;CD$3),CD$3,IF(AND($C13=$E$6,IF(AND($C13=$E$5,CD13&gt;=CD$2),(CD13-CD$2)*CD$5,IF(AND($C13=$E$6,CD13&gt;=CD$2),(CD13-CD$2)*CD$6,0))&gt;CD$4),CD$4,IF(AND($C13=$E$5,CD13&gt;=CD$2),(CD13-CD$2)*CD$5,IF(AND($C13=$E$6,CD13&gt;=CD$2),(CD13-CD$2)*CD$6,0)))))</f>
        <v>0</v>
      </c>
      <c r="CF13"/>
      <c r="CG13" s="39">
        <f t="shared" ref="CG13" si="103">IF($D13=0.5,0,IF(AND($C13=$E$5,IF(AND($C13=$E$5,CF13&gt;=CF$2),(CF13-CF$2)*CF$5,IF(AND($C13=$E$6,CF13&gt;=CF$2),(CF13-CF$2)*CF$6,0))&gt;CF$3),CF$3,IF(AND($C13=$E$6,IF(AND($C13=$E$5,CF13&gt;=CF$2),(CF13-CF$2)*CF$5,IF(AND($C13=$E$6,CF13&gt;=CF$2),(CF13-CF$2)*CF$6,0))&gt;CF$4),CF$4,IF(AND($C13=$E$5,CF13&gt;=CF$2),(CF13-CF$2)*CF$5,IF(AND($C13=$E$6,CF13&gt;=CF$2),(CF13-CF$2)*CF$6,0)))))</f>
        <v>0</v>
      </c>
      <c r="CH13"/>
      <c r="CI13" s="39">
        <f t="shared" ref="CI13" si="104">IF($D13=0.5,0,IF(AND($C13=$E$5,IF(AND($C13=$E$5,CH13&gt;=CH$2),(CH13-CH$2)*CH$5,IF(AND($C13=$E$6,CH13&gt;=CH$2),(CH13-CH$2)*CH$6,0))&gt;CH$3),CH$3,IF(AND($C13=$E$6,IF(AND($C13=$E$5,CH13&gt;=CH$2),(CH13-CH$2)*CH$5,IF(AND($C13=$E$6,CH13&gt;=CH$2),(CH13-CH$2)*CH$6,0))&gt;CH$4),CH$4,IF(AND($C13=$E$5,CH13&gt;=CH$2),(CH13-CH$2)*CH$5,IF(AND($C13=$E$6,CH13&gt;=CH$2),(CH13-CH$2)*CH$6,0)))))</f>
        <v>0</v>
      </c>
      <c r="CJ13"/>
      <c r="CK13" s="39">
        <f t="shared" ref="CK13" si="105">IF($D13=0.5,0,IF(AND($C13=$E$5,IF(AND($C13=$E$5,CJ13&gt;=CJ$2),(CJ13-CJ$2)*CJ$5,IF(AND($C13=$E$6,CJ13&gt;=CJ$2),(CJ13-CJ$2)*CJ$6,0))&gt;CJ$3),CJ$3,IF(AND($C13=$E$6,IF(AND($C13=$E$5,CJ13&gt;=CJ$2),(CJ13-CJ$2)*CJ$5,IF(AND($C13=$E$6,CJ13&gt;=CJ$2),(CJ13-CJ$2)*CJ$6,0))&gt;CJ$4),CJ$4,IF(AND($C13=$E$5,CJ13&gt;=CJ$2),(CJ13-CJ$2)*CJ$5,IF(AND($C13=$E$6,CJ13&gt;=CJ$2),(CJ13-CJ$2)*CJ$6,0)))))</f>
        <v>0</v>
      </c>
      <c r="CL13"/>
      <c r="CM13" s="39">
        <f t="shared" ref="CM13" si="106">IF($D13=0.5,0,IF(AND($C13=$E$5,IF(AND($C13=$E$5,CL13&gt;=CL$2),(CL13-CL$2)*CL$5,IF(AND($C13=$E$6,CL13&gt;=CL$2),(CL13-CL$2)*CL$6,0))&gt;CL$3),CL$3,IF(AND($C13=$E$6,IF(AND($C13=$E$5,CL13&gt;=CL$2),(CL13-CL$2)*CL$5,IF(AND($C13=$E$6,CL13&gt;=CL$2),(CL13-CL$2)*CL$6,0))&gt;CL$4),CL$4,IF(AND($C13=$E$5,CL13&gt;=CL$2),(CL13-CL$2)*CL$5,IF(AND($C13=$E$6,CL13&gt;=CL$2),(CL13-CL$2)*CL$6,0)))))</f>
        <v>0</v>
      </c>
      <c r="CN13"/>
      <c r="CO13" s="39">
        <f t="shared" ref="CO13" si="107">IF($D13=0.5,0,IF(AND($C13=$E$5,IF(AND($C13=$E$5,CN13&gt;=CN$2),(CN13-CN$2)*CN$5,IF(AND($C13=$E$6,CN13&gt;=CN$2),(CN13-CN$2)*CN$6,0))&gt;CN$3),CN$3,IF(AND($C13=$E$6,IF(AND($C13=$E$5,CN13&gt;=CN$2),(CN13-CN$2)*CN$5,IF(AND($C13=$E$6,CN13&gt;=CN$2),(CN13-CN$2)*CN$6,0))&gt;CN$4),CN$4,IF(AND($C13=$E$5,CN13&gt;=CN$2),(CN13-CN$2)*CN$5,IF(AND($C13=$E$6,CN13&gt;=CN$2),(CN13-CN$2)*CN$6,0)))))</f>
        <v>0</v>
      </c>
      <c r="CP13" s="67">
        <f t="shared" si="59"/>
        <v>0</v>
      </c>
      <c r="CQ13"/>
      <c r="CR13" s="39">
        <f t="shared" si="0"/>
        <v>0</v>
      </c>
      <c r="CS13"/>
      <c r="CT13" s="39">
        <f t="shared" si="1"/>
        <v>0</v>
      </c>
      <c r="CU13"/>
      <c r="CV13" s="39">
        <f t="shared" si="2"/>
        <v>0</v>
      </c>
      <c r="CW13"/>
      <c r="CX13" s="39">
        <f t="shared" si="3"/>
        <v>0</v>
      </c>
      <c r="CY13"/>
      <c r="CZ13" s="39">
        <f t="shared" si="4"/>
        <v>0</v>
      </c>
      <c r="DA13"/>
      <c r="DB13" s="39">
        <f t="shared" si="5"/>
        <v>0</v>
      </c>
      <c r="DC13"/>
      <c r="DD13" s="39">
        <f t="shared" si="6"/>
        <v>0</v>
      </c>
      <c r="DE13"/>
      <c r="DF13" s="39">
        <f t="shared" si="7"/>
        <v>0</v>
      </c>
      <c r="DG13"/>
      <c r="DH13" s="39">
        <f t="shared" si="8"/>
        <v>0</v>
      </c>
      <c r="DI13"/>
      <c r="DJ13" s="39">
        <f t="shared" si="9"/>
        <v>0</v>
      </c>
      <c r="DK13"/>
      <c r="DL13" s="39">
        <f t="shared" si="10"/>
        <v>0</v>
      </c>
      <c r="DM13"/>
      <c r="DN13" s="39">
        <f t="shared" si="11"/>
        <v>0</v>
      </c>
      <c r="DO13"/>
      <c r="DP13" s="39">
        <f t="shared" si="12"/>
        <v>0</v>
      </c>
      <c r="DQ13"/>
      <c r="DR13" s="39">
        <f t="shared" si="13"/>
        <v>0</v>
      </c>
      <c r="DS13"/>
      <c r="DT13" s="39">
        <f t="shared" si="14"/>
        <v>0</v>
      </c>
      <c r="DU13"/>
      <c r="DV13" s="39">
        <f t="shared" si="15"/>
        <v>0</v>
      </c>
      <c r="DW13"/>
      <c r="DX13" s="39">
        <f t="shared" si="16"/>
        <v>0</v>
      </c>
      <c r="DY13"/>
      <c r="DZ13" s="39">
        <f t="shared" si="17"/>
        <v>0</v>
      </c>
      <c r="EA13"/>
      <c r="EB13" s="39">
        <f t="shared" si="18"/>
        <v>0</v>
      </c>
      <c r="EC13"/>
      <c r="ED13" s="39">
        <f t="shared" si="76"/>
        <v>0</v>
      </c>
      <c r="EE13"/>
      <c r="EF13" s="39">
        <f t="shared" si="19"/>
        <v>0</v>
      </c>
      <c r="EG13"/>
      <c r="EH13" s="39">
        <f t="shared" si="20"/>
        <v>0</v>
      </c>
      <c r="EI13"/>
      <c r="EJ13" s="39">
        <f t="shared" si="21"/>
        <v>0</v>
      </c>
      <c r="EK13"/>
      <c r="EL13" s="39">
        <f t="shared" si="22"/>
        <v>0</v>
      </c>
      <c r="EM13"/>
      <c r="EN13" s="39">
        <f t="shared" si="23"/>
        <v>0</v>
      </c>
      <c r="EO13"/>
      <c r="EP13" s="39">
        <f t="shared" si="24"/>
        <v>0</v>
      </c>
      <c r="EQ13"/>
      <c r="ER13" s="39">
        <f t="shared" si="25"/>
        <v>0</v>
      </c>
      <c r="ES13"/>
      <c r="ET13" s="39">
        <f t="shared" si="26"/>
        <v>0</v>
      </c>
      <c r="EU13"/>
      <c r="EV13" s="39">
        <f t="shared" si="27"/>
        <v>0</v>
      </c>
      <c r="EW13"/>
      <c r="EX13" s="39">
        <f t="shared" si="28"/>
        <v>0</v>
      </c>
      <c r="EY13"/>
      <c r="EZ13" s="39">
        <f t="shared" si="29"/>
        <v>0</v>
      </c>
      <c r="FA13"/>
      <c r="FB13" s="39">
        <f t="shared" si="30"/>
        <v>0</v>
      </c>
      <c r="FC13" s="67">
        <f t="shared" si="60"/>
        <v>0</v>
      </c>
    </row>
    <row r="14" spans="1:163" outlineLevel="1" x14ac:dyDescent="0.25">
      <c r="A14">
        <v>6</v>
      </c>
      <c r="B14" s="26"/>
      <c r="C14" s="102">
        <f>IFERROR(VLOOKUP($B14,'Справочник ТТ'!$A:$R,16,0),0)</f>
        <v>0</v>
      </c>
      <c r="D14" s="103">
        <f>IFERROR(VLOOKUP($B14,'Справочник ТТ'!$A:$R,17,0),0)</f>
        <v>0</v>
      </c>
      <c r="E14" s="104">
        <f>IFERROR(VLOOKUP($B14,'Справочник ТТ'!$A:$R,18,0),0)</f>
        <v>0</v>
      </c>
      <c r="F14" s="63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 s="46">
        <f t="shared" si="92"/>
        <v>0</v>
      </c>
      <c r="AL14"/>
      <c r="AM14" s="39">
        <f t="shared" si="32"/>
        <v>0</v>
      </c>
      <c r="AN14"/>
      <c r="AO14" s="39">
        <f t="shared" si="33"/>
        <v>0</v>
      </c>
      <c r="AP14"/>
      <c r="AQ14" s="39">
        <f t="shared" si="34"/>
        <v>0</v>
      </c>
      <c r="AR14"/>
      <c r="AS14" s="39">
        <f t="shared" si="35"/>
        <v>0</v>
      </c>
      <c r="AT14"/>
      <c r="AU14" s="39">
        <f t="shared" si="36"/>
        <v>0</v>
      </c>
      <c r="AV14"/>
      <c r="AW14" s="39">
        <f t="shared" si="37"/>
        <v>0</v>
      </c>
      <c r="AX14"/>
      <c r="AY14" s="39" t="b">
        <f t="shared" si="38"/>
        <v>0</v>
      </c>
      <c r="AZ14"/>
      <c r="BA14" s="39" t="b">
        <f t="shared" si="39"/>
        <v>0</v>
      </c>
      <c r="BB14"/>
      <c r="BC14" s="39" t="b">
        <f t="shared" si="40"/>
        <v>0</v>
      </c>
      <c r="BD14"/>
      <c r="BE14" s="39" t="b">
        <f t="shared" si="41"/>
        <v>0</v>
      </c>
      <c r="BF14"/>
      <c r="BG14" s="39">
        <f t="shared" si="42"/>
        <v>0</v>
      </c>
      <c r="BH14"/>
      <c r="BI14" s="39">
        <f t="shared" si="43"/>
        <v>0</v>
      </c>
      <c r="BJ14"/>
      <c r="BK14" s="39">
        <f t="shared" si="43"/>
        <v>0</v>
      </c>
      <c r="BL14"/>
      <c r="BM14" s="39">
        <f t="shared" ref="BM14" si="108">IF($D14=0.5,0,IF(AND($C14=$E$5,IF(AND($C14=$E$5,BL14&gt;=BL$2),(BL14-BL$2)*BL$5,IF(AND($C14=$E$6,BL14&gt;=BL$2),(BL14-BL$2)*BL$6,0))&gt;BL$3),BL$3,IF(AND($C14=$E$6,IF(AND($C14=$E$5,BL14&gt;=BL$2),(BL14-BL$2)*BL$5,IF(AND($C14=$E$6,BL14&gt;=BL$2),(BL14-BL$2)*BL$6,0))&gt;BL$4),BL$4,IF(AND($C14=$E$5,BL14&gt;=BL$2),(BL14-BL$2)*BL$5,IF(AND($C14=$E$6,BL14&gt;=BL$2),(BL14-BL$2)*BL$6,0)))))</f>
        <v>0</v>
      </c>
      <c r="BN14"/>
      <c r="BO14" s="39">
        <f t="shared" ref="BO14" si="109">IF($D14=0.5,0,IF(AND($C14=$E$5,IF(AND($C14=$E$5,BN14&gt;=BN$2),(BN14-BN$2)*BN$5,IF(AND($C14=$E$6,BN14&gt;=BN$2),(BN14-BN$2)*BN$6,0))&gt;BN$3),BN$3,IF(AND($C14=$E$6,IF(AND($C14=$E$5,BN14&gt;=BN$2),(BN14-BN$2)*BN$5,IF(AND($C14=$E$6,BN14&gt;=BN$2),(BN14-BN$2)*BN$6,0))&gt;BN$4),BN$4,IF(AND($C14=$E$5,BN14&gt;=BN$2),(BN14-BN$2)*BN$5,IF(AND($C14=$E$6,BN14&gt;=BN$2),(BN14-BN$2)*BN$6,0)))))</f>
        <v>0</v>
      </c>
      <c r="BP14"/>
      <c r="BQ14" s="39">
        <f t="shared" ref="BQ14" si="110">IF($D14=0.5,0,IF(AND($C14=$E$5,IF(AND($C14=$E$5,BP14&gt;=BP$2),(BP14-BP$2)*BP$5,IF(AND($C14=$E$6,BP14&gt;=BP$2),(BP14-BP$2)*BP$6,0))&gt;BP$3),BP$3,IF(AND($C14=$E$6,IF(AND($C14=$E$5,BP14&gt;=BP$2),(BP14-BP$2)*BP$5,IF(AND($C14=$E$6,BP14&gt;=BP$2),(BP14-BP$2)*BP$6,0))&gt;BP$4),BP$4,IF(AND($C14=$E$5,BP14&gt;=BP$2),(BP14-BP$2)*BP$5,IF(AND($C14=$E$6,BP14&gt;=BP$2),(BP14-BP$2)*BP$6,0)))))</f>
        <v>0</v>
      </c>
      <c r="BR14"/>
      <c r="BS14" s="39">
        <f t="shared" ref="BS14" si="111">IF($D14=0.5,0,IF(AND($C14=$E$5,IF(AND($C14=$E$5,BR14&gt;=BR$2),(BR14-BR$2)*BR$5,IF(AND($C14=$E$6,BR14&gt;=BR$2),(BR14-BR$2)*BR$6,0))&gt;BR$3),BR$3,IF(AND($C14=$E$6,IF(AND($C14=$E$5,BR14&gt;=BR$2),(BR14-BR$2)*BR$5,IF(AND($C14=$E$6,BR14&gt;=BR$2),(BR14-BR$2)*BR$6,0))&gt;BR$4),BR$4,IF(AND($C14=$E$5,BR14&gt;=BR$2),(BR14-BR$2)*BR$5,IF(AND($C14=$E$6,BR14&gt;=BR$2),(BR14-BR$2)*BR$6,0)))))</f>
        <v>0</v>
      </c>
      <c r="BT14"/>
      <c r="BU14" s="39">
        <f t="shared" ref="BU14" si="112">IF($D14=0.5,0,IF(AND($C14=$E$5,IF(AND($C14=$E$5,BT14&gt;=BT$2),(BT14-BT$2)*BT$5,IF(AND($C14=$E$6,BT14&gt;=BT$2),(BT14-BT$2)*BT$6,0))&gt;BT$3),BT$3,IF(AND($C14=$E$6,IF(AND($C14=$E$5,BT14&gt;=BT$2),(BT14-BT$2)*BT$5,IF(AND($C14=$E$6,BT14&gt;=BT$2),(BT14-BT$2)*BT$6,0))&gt;BT$4),BT$4,IF(AND($C14=$E$5,BT14&gt;=BT$2),(BT14-BT$2)*BT$5,IF(AND($C14=$E$6,BT14&gt;=BT$2),(BT14-BT$2)*BT$6,0)))))</f>
        <v>0</v>
      </c>
      <c r="BV14"/>
      <c r="BW14" s="39">
        <f t="shared" ref="BW14" si="113">IF($D14=0.5,0,IF(AND($C14=$E$5,IF(AND($C14=$E$5,BV14&gt;=BV$2),(BV14-BV$2)*BV$5,IF(AND($C14=$E$6,BV14&gt;=BV$2),(BV14-BV$2)*BV$6,0))&gt;BV$3),BV$3,IF(AND($C14=$E$6,IF(AND($C14=$E$5,BV14&gt;=BV$2),(BV14-BV$2)*BV$5,IF(AND($C14=$E$6,BV14&gt;=BV$2),(BV14-BV$2)*BV$6,0))&gt;BV$4),BV$4,IF(AND($C14=$E$5,BV14&gt;=BV$2),(BV14-BV$2)*BV$5,IF(AND($C14=$E$6,BV14&gt;=BV$2),(BV14-BV$2)*BV$6,0)))))</f>
        <v>0</v>
      </c>
      <c r="BX14"/>
      <c r="BY14" s="39">
        <f t="shared" ref="BY14" si="114">IF($D14=0.5,0,IF(AND($C14=$E$5,IF(AND($C14=$E$5,BX14&gt;=BX$2),(BX14-BX$2)*BX$5,IF(AND($C14=$E$6,BX14&gt;=BX$2),(BX14-BX$2)*BX$6,0))&gt;BX$3),BX$3,IF(AND($C14=$E$6,IF(AND($C14=$E$5,BX14&gt;=BX$2),(BX14-BX$2)*BX$5,IF(AND($C14=$E$6,BX14&gt;=BX$2),(BX14-BX$2)*BX$6,0))&gt;BX$4),BX$4,IF(AND($C14=$E$5,BX14&gt;=BX$2),(BX14-BX$2)*BX$5,IF(AND($C14=$E$6,BX14&gt;=BX$2),(BX14-BX$2)*BX$6,0)))))</f>
        <v>0</v>
      </c>
      <c r="BZ14"/>
      <c r="CA14" s="39">
        <f t="shared" ref="CA14" si="115">IF($D14=0.5,0,IF(AND($C14=$E$5,IF(AND($C14=$E$5,BZ14&gt;=BZ$2),(BZ14-BZ$2)*BZ$5,IF(AND($C14=$E$6,BZ14&gt;=BZ$2),(BZ14-BZ$2)*BZ$6,0))&gt;BZ$3),BZ$3,IF(AND($C14=$E$6,IF(AND($C14=$E$5,BZ14&gt;=BZ$2),(BZ14-BZ$2)*BZ$5,IF(AND($C14=$E$6,BZ14&gt;=BZ$2),(BZ14-BZ$2)*BZ$6,0))&gt;BZ$4),BZ$4,IF(AND($C14=$E$5,BZ14&gt;=BZ$2),(BZ14-BZ$2)*BZ$5,IF(AND($C14=$E$6,BZ14&gt;=BZ$2),(BZ14-BZ$2)*BZ$6,0)))))</f>
        <v>0</v>
      </c>
      <c r="CB14"/>
      <c r="CC14" s="39">
        <f t="shared" ref="CC14" si="116">IF($D14=0.5,0,IF(AND($C14=$E$5,IF(AND($C14=$E$5,CB14&gt;=CB$2),(CB14-CB$2)*CB$5,IF(AND($C14=$E$6,CB14&gt;=CB$2),(CB14-CB$2)*CB$6,0))&gt;CB$3),CB$3,IF(AND($C14=$E$6,IF(AND($C14=$E$5,CB14&gt;=CB$2),(CB14-CB$2)*CB$5,IF(AND($C14=$E$6,CB14&gt;=CB$2),(CB14-CB$2)*CB$6,0))&gt;CB$4),CB$4,IF(AND($C14=$E$5,CB14&gt;=CB$2),(CB14-CB$2)*CB$5,IF(AND($C14=$E$6,CB14&gt;=CB$2),(CB14-CB$2)*CB$6,0)))))</f>
        <v>0</v>
      </c>
      <c r="CD14"/>
      <c r="CE14" s="39">
        <f t="shared" ref="CE14" si="117">IF($D14=0.5,0,IF(AND($C14=$E$5,IF(AND($C14=$E$5,CD14&gt;=CD$2),(CD14-CD$2)*CD$5,IF(AND($C14=$E$6,CD14&gt;=CD$2),(CD14-CD$2)*CD$6,0))&gt;CD$3),CD$3,IF(AND($C14=$E$6,IF(AND($C14=$E$5,CD14&gt;=CD$2),(CD14-CD$2)*CD$5,IF(AND($C14=$E$6,CD14&gt;=CD$2),(CD14-CD$2)*CD$6,0))&gt;CD$4),CD$4,IF(AND($C14=$E$5,CD14&gt;=CD$2),(CD14-CD$2)*CD$5,IF(AND($C14=$E$6,CD14&gt;=CD$2),(CD14-CD$2)*CD$6,0)))))</f>
        <v>0</v>
      </c>
      <c r="CF14"/>
      <c r="CG14" s="39">
        <f t="shared" ref="CG14" si="118">IF($D14=0.5,0,IF(AND($C14=$E$5,IF(AND($C14=$E$5,CF14&gt;=CF$2),(CF14-CF$2)*CF$5,IF(AND($C14=$E$6,CF14&gt;=CF$2),(CF14-CF$2)*CF$6,0))&gt;CF$3),CF$3,IF(AND($C14=$E$6,IF(AND($C14=$E$5,CF14&gt;=CF$2),(CF14-CF$2)*CF$5,IF(AND($C14=$E$6,CF14&gt;=CF$2),(CF14-CF$2)*CF$6,0))&gt;CF$4),CF$4,IF(AND($C14=$E$5,CF14&gt;=CF$2),(CF14-CF$2)*CF$5,IF(AND($C14=$E$6,CF14&gt;=CF$2),(CF14-CF$2)*CF$6,0)))))</f>
        <v>0</v>
      </c>
      <c r="CH14"/>
      <c r="CI14" s="39">
        <f t="shared" ref="CI14" si="119">IF($D14=0.5,0,IF(AND($C14=$E$5,IF(AND($C14=$E$5,CH14&gt;=CH$2),(CH14-CH$2)*CH$5,IF(AND($C14=$E$6,CH14&gt;=CH$2),(CH14-CH$2)*CH$6,0))&gt;CH$3),CH$3,IF(AND($C14=$E$6,IF(AND($C14=$E$5,CH14&gt;=CH$2),(CH14-CH$2)*CH$5,IF(AND($C14=$E$6,CH14&gt;=CH$2),(CH14-CH$2)*CH$6,0))&gt;CH$4),CH$4,IF(AND($C14=$E$5,CH14&gt;=CH$2),(CH14-CH$2)*CH$5,IF(AND($C14=$E$6,CH14&gt;=CH$2),(CH14-CH$2)*CH$6,0)))))</f>
        <v>0</v>
      </c>
      <c r="CJ14"/>
      <c r="CK14" s="39">
        <f t="shared" ref="CK14" si="120">IF($D14=0.5,0,IF(AND($C14=$E$5,IF(AND($C14=$E$5,CJ14&gt;=CJ$2),(CJ14-CJ$2)*CJ$5,IF(AND($C14=$E$6,CJ14&gt;=CJ$2),(CJ14-CJ$2)*CJ$6,0))&gt;CJ$3),CJ$3,IF(AND($C14=$E$6,IF(AND($C14=$E$5,CJ14&gt;=CJ$2),(CJ14-CJ$2)*CJ$5,IF(AND($C14=$E$6,CJ14&gt;=CJ$2),(CJ14-CJ$2)*CJ$6,0))&gt;CJ$4),CJ$4,IF(AND($C14=$E$5,CJ14&gt;=CJ$2),(CJ14-CJ$2)*CJ$5,IF(AND($C14=$E$6,CJ14&gt;=CJ$2),(CJ14-CJ$2)*CJ$6,0)))))</f>
        <v>0</v>
      </c>
      <c r="CL14"/>
      <c r="CM14" s="39">
        <f t="shared" ref="CM14" si="121">IF($D14=0.5,0,IF(AND($C14=$E$5,IF(AND($C14=$E$5,CL14&gt;=CL$2),(CL14-CL$2)*CL$5,IF(AND($C14=$E$6,CL14&gt;=CL$2),(CL14-CL$2)*CL$6,0))&gt;CL$3),CL$3,IF(AND($C14=$E$6,IF(AND($C14=$E$5,CL14&gt;=CL$2),(CL14-CL$2)*CL$5,IF(AND($C14=$E$6,CL14&gt;=CL$2),(CL14-CL$2)*CL$6,0))&gt;CL$4),CL$4,IF(AND($C14=$E$5,CL14&gt;=CL$2),(CL14-CL$2)*CL$5,IF(AND($C14=$E$6,CL14&gt;=CL$2),(CL14-CL$2)*CL$6,0)))))</f>
        <v>0</v>
      </c>
      <c r="CN14"/>
      <c r="CO14" s="39">
        <f t="shared" ref="CO14" si="122">IF($D14=0.5,0,IF(AND($C14=$E$5,IF(AND($C14=$E$5,CN14&gt;=CN$2),(CN14-CN$2)*CN$5,IF(AND($C14=$E$6,CN14&gt;=CN$2),(CN14-CN$2)*CN$6,0))&gt;CN$3),CN$3,IF(AND($C14=$E$6,IF(AND($C14=$E$5,CN14&gt;=CN$2),(CN14-CN$2)*CN$5,IF(AND($C14=$E$6,CN14&gt;=CN$2),(CN14-CN$2)*CN$6,0))&gt;CN$4),CN$4,IF(AND($C14=$E$5,CN14&gt;=CN$2),(CN14-CN$2)*CN$5,IF(AND($C14=$E$6,CN14&gt;=CN$2),(CN14-CN$2)*CN$6,0)))))</f>
        <v>0</v>
      </c>
      <c r="CP14" s="67">
        <f t="shared" si="59"/>
        <v>0</v>
      </c>
      <c r="CQ14"/>
      <c r="CR14" s="39">
        <f t="shared" si="0"/>
        <v>0</v>
      </c>
      <c r="CS14"/>
      <c r="CT14" s="39">
        <f t="shared" si="1"/>
        <v>0</v>
      </c>
      <c r="CU14"/>
      <c r="CV14" s="39">
        <f t="shared" si="2"/>
        <v>0</v>
      </c>
      <c r="CW14"/>
      <c r="CX14" s="39">
        <f t="shared" si="3"/>
        <v>0</v>
      </c>
      <c r="CY14"/>
      <c r="CZ14" s="39">
        <f t="shared" si="4"/>
        <v>0</v>
      </c>
      <c r="DA14"/>
      <c r="DB14" s="39">
        <f t="shared" si="5"/>
        <v>0</v>
      </c>
      <c r="DC14"/>
      <c r="DD14" s="39">
        <f t="shared" si="6"/>
        <v>0</v>
      </c>
      <c r="DE14"/>
      <c r="DF14" s="39">
        <f t="shared" si="7"/>
        <v>0</v>
      </c>
      <c r="DG14"/>
      <c r="DH14" s="39">
        <f t="shared" si="8"/>
        <v>0</v>
      </c>
      <c r="DI14"/>
      <c r="DJ14" s="39">
        <f t="shared" si="9"/>
        <v>0</v>
      </c>
      <c r="DK14"/>
      <c r="DL14" s="39">
        <f t="shared" si="10"/>
        <v>0</v>
      </c>
      <c r="DM14"/>
      <c r="DN14" s="39">
        <f t="shared" si="11"/>
        <v>0</v>
      </c>
      <c r="DO14"/>
      <c r="DP14" s="39">
        <f t="shared" si="12"/>
        <v>0</v>
      </c>
      <c r="DQ14"/>
      <c r="DR14" s="39">
        <f t="shared" si="13"/>
        <v>0</v>
      </c>
      <c r="DS14"/>
      <c r="DT14" s="39">
        <f t="shared" si="14"/>
        <v>0</v>
      </c>
      <c r="DU14"/>
      <c r="DV14" s="39">
        <f t="shared" si="15"/>
        <v>0</v>
      </c>
      <c r="DW14"/>
      <c r="DX14" s="39">
        <f t="shared" si="16"/>
        <v>0</v>
      </c>
      <c r="DY14"/>
      <c r="DZ14" s="39">
        <f t="shared" si="17"/>
        <v>0</v>
      </c>
      <c r="EA14"/>
      <c r="EB14" s="39">
        <f t="shared" si="18"/>
        <v>0</v>
      </c>
      <c r="EC14"/>
      <c r="ED14" s="39">
        <f t="shared" si="76"/>
        <v>0</v>
      </c>
      <c r="EE14"/>
      <c r="EF14" s="39">
        <f t="shared" si="19"/>
        <v>0</v>
      </c>
      <c r="EG14"/>
      <c r="EH14" s="39">
        <f t="shared" si="20"/>
        <v>0</v>
      </c>
      <c r="EI14"/>
      <c r="EJ14" s="39">
        <f t="shared" si="21"/>
        <v>0</v>
      </c>
      <c r="EK14"/>
      <c r="EL14" s="39">
        <f t="shared" si="22"/>
        <v>0</v>
      </c>
      <c r="EM14"/>
      <c r="EN14" s="39">
        <f t="shared" si="23"/>
        <v>0</v>
      </c>
      <c r="EO14"/>
      <c r="EP14" s="39">
        <f t="shared" si="24"/>
        <v>0</v>
      </c>
      <c r="EQ14"/>
      <c r="ER14" s="39">
        <f t="shared" si="25"/>
        <v>0</v>
      </c>
      <c r="ES14"/>
      <c r="ET14" s="39">
        <f t="shared" si="26"/>
        <v>0</v>
      </c>
      <c r="EU14"/>
      <c r="EV14" s="39">
        <f t="shared" si="27"/>
        <v>0</v>
      </c>
      <c r="EW14"/>
      <c r="EX14" s="39">
        <f t="shared" si="28"/>
        <v>0</v>
      </c>
      <c r="EY14"/>
      <c r="EZ14" s="39">
        <f t="shared" si="29"/>
        <v>0</v>
      </c>
      <c r="FA14"/>
      <c r="FB14" s="39">
        <f t="shared" si="30"/>
        <v>0</v>
      </c>
      <c r="FC14" s="67">
        <f t="shared" si="60"/>
        <v>0</v>
      </c>
    </row>
    <row r="15" spans="1:163" outlineLevel="1" x14ac:dyDescent="0.25">
      <c r="A15">
        <v>7</v>
      </c>
      <c r="B15" s="26"/>
      <c r="C15" s="102">
        <f>IFERROR(VLOOKUP($B15,'Справочник ТТ'!$A:$R,16,0),0)</f>
        <v>0</v>
      </c>
      <c r="D15" s="103">
        <f>IFERROR(VLOOKUP($B15,'Справочник ТТ'!$A:$R,17,0),0)</f>
        <v>0</v>
      </c>
      <c r="E15" s="104">
        <f>IFERROR(VLOOKUP($B15,'Справочник ТТ'!$A:$R,18,0),0)</f>
        <v>0</v>
      </c>
      <c r="F15" s="63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 s="46">
        <f t="shared" si="92"/>
        <v>0</v>
      </c>
      <c r="AL15"/>
      <c r="AM15" s="39">
        <f t="shared" si="32"/>
        <v>0</v>
      </c>
      <c r="AN15"/>
      <c r="AO15" s="39">
        <f t="shared" si="33"/>
        <v>0</v>
      </c>
      <c r="AP15"/>
      <c r="AQ15" s="39">
        <f t="shared" si="34"/>
        <v>0</v>
      </c>
      <c r="AR15"/>
      <c r="AS15" s="39">
        <f t="shared" si="35"/>
        <v>0</v>
      </c>
      <c r="AT15"/>
      <c r="AU15" s="39">
        <f t="shared" si="36"/>
        <v>0</v>
      </c>
      <c r="AV15"/>
      <c r="AW15" s="39">
        <f t="shared" si="37"/>
        <v>0</v>
      </c>
      <c r="AX15"/>
      <c r="AY15" s="39" t="b">
        <f t="shared" si="38"/>
        <v>0</v>
      </c>
      <c r="AZ15"/>
      <c r="BA15" s="39" t="b">
        <f t="shared" si="39"/>
        <v>0</v>
      </c>
      <c r="BB15"/>
      <c r="BC15" s="39" t="b">
        <f t="shared" si="40"/>
        <v>0</v>
      </c>
      <c r="BD15"/>
      <c r="BE15" s="39" t="b">
        <f t="shared" si="41"/>
        <v>0</v>
      </c>
      <c r="BF15"/>
      <c r="BG15" s="39">
        <f t="shared" si="42"/>
        <v>0</v>
      </c>
      <c r="BH15"/>
      <c r="BI15" s="39">
        <f t="shared" si="43"/>
        <v>0</v>
      </c>
      <c r="BJ15"/>
      <c r="BK15" s="39">
        <f t="shared" si="43"/>
        <v>0</v>
      </c>
      <c r="BL15"/>
      <c r="BM15" s="39">
        <f t="shared" ref="BM15" si="123">IF($D15=0.5,0,IF(AND($C15=$E$5,IF(AND($C15=$E$5,BL15&gt;=BL$2),(BL15-BL$2)*BL$5,IF(AND($C15=$E$6,BL15&gt;=BL$2),(BL15-BL$2)*BL$6,0))&gt;BL$3),BL$3,IF(AND($C15=$E$6,IF(AND($C15=$E$5,BL15&gt;=BL$2),(BL15-BL$2)*BL$5,IF(AND($C15=$E$6,BL15&gt;=BL$2),(BL15-BL$2)*BL$6,0))&gt;BL$4),BL$4,IF(AND($C15=$E$5,BL15&gt;=BL$2),(BL15-BL$2)*BL$5,IF(AND($C15=$E$6,BL15&gt;=BL$2),(BL15-BL$2)*BL$6,0)))))</f>
        <v>0</v>
      </c>
      <c r="BN15"/>
      <c r="BO15" s="39">
        <f t="shared" ref="BO15" si="124">IF($D15=0.5,0,IF(AND($C15=$E$5,IF(AND($C15=$E$5,BN15&gt;=BN$2),(BN15-BN$2)*BN$5,IF(AND($C15=$E$6,BN15&gt;=BN$2),(BN15-BN$2)*BN$6,0))&gt;BN$3),BN$3,IF(AND($C15=$E$6,IF(AND($C15=$E$5,BN15&gt;=BN$2),(BN15-BN$2)*BN$5,IF(AND($C15=$E$6,BN15&gt;=BN$2),(BN15-BN$2)*BN$6,0))&gt;BN$4),BN$4,IF(AND($C15=$E$5,BN15&gt;=BN$2),(BN15-BN$2)*BN$5,IF(AND($C15=$E$6,BN15&gt;=BN$2),(BN15-BN$2)*BN$6,0)))))</f>
        <v>0</v>
      </c>
      <c r="BP15"/>
      <c r="BQ15" s="39">
        <f t="shared" ref="BQ15" si="125">IF($D15=0.5,0,IF(AND($C15=$E$5,IF(AND($C15=$E$5,BP15&gt;=BP$2),(BP15-BP$2)*BP$5,IF(AND($C15=$E$6,BP15&gt;=BP$2),(BP15-BP$2)*BP$6,0))&gt;BP$3),BP$3,IF(AND($C15=$E$6,IF(AND($C15=$E$5,BP15&gt;=BP$2),(BP15-BP$2)*BP$5,IF(AND($C15=$E$6,BP15&gt;=BP$2),(BP15-BP$2)*BP$6,0))&gt;BP$4),BP$4,IF(AND($C15=$E$5,BP15&gt;=BP$2),(BP15-BP$2)*BP$5,IF(AND($C15=$E$6,BP15&gt;=BP$2),(BP15-BP$2)*BP$6,0)))))</f>
        <v>0</v>
      </c>
      <c r="BR15"/>
      <c r="BS15" s="39">
        <f t="shared" ref="BS15" si="126">IF($D15=0.5,0,IF(AND($C15=$E$5,IF(AND($C15=$E$5,BR15&gt;=BR$2),(BR15-BR$2)*BR$5,IF(AND($C15=$E$6,BR15&gt;=BR$2),(BR15-BR$2)*BR$6,0))&gt;BR$3),BR$3,IF(AND($C15=$E$6,IF(AND($C15=$E$5,BR15&gt;=BR$2),(BR15-BR$2)*BR$5,IF(AND($C15=$E$6,BR15&gt;=BR$2),(BR15-BR$2)*BR$6,0))&gt;BR$4),BR$4,IF(AND($C15=$E$5,BR15&gt;=BR$2),(BR15-BR$2)*BR$5,IF(AND($C15=$E$6,BR15&gt;=BR$2),(BR15-BR$2)*BR$6,0)))))</f>
        <v>0</v>
      </c>
      <c r="BT15"/>
      <c r="BU15" s="39">
        <f t="shared" ref="BU15" si="127">IF($D15=0.5,0,IF(AND($C15=$E$5,IF(AND($C15=$E$5,BT15&gt;=BT$2),(BT15-BT$2)*BT$5,IF(AND($C15=$E$6,BT15&gt;=BT$2),(BT15-BT$2)*BT$6,0))&gt;BT$3),BT$3,IF(AND($C15=$E$6,IF(AND($C15=$E$5,BT15&gt;=BT$2),(BT15-BT$2)*BT$5,IF(AND($C15=$E$6,BT15&gt;=BT$2),(BT15-BT$2)*BT$6,0))&gt;BT$4),BT$4,IF(AND($C15=$E$5,BT15&gt;=BT$2),(BT15-BT$2)*BT$5,IF(AND($C15=$E$6,BT15&gt;=BT$2),(BT15-BT$2)*BT$6,0)))))</f>
        <v>0</v>
      </c>
      <c r="BV15"/>
      <c r="BW15" s="39">
        <f t="shared" ref="BW15" si="128">IF($D15=0.5,0,IF(AND($C15=$E$5,IF(AND($C15=$E$5,BV15&gt;=BV$2),(BV15-BV$2)*BV$5,IF(AND($C15=$E$6,BV15&gt;=BV$2),(BV15-BV$2)*BV$6,0))&gt;BV$3),BV$3,IF(AND($C15=$E$6,IF(AND($C15=$E$5,BV15&gt;=BV$2),(BV15-BV$2)*BV$5,IF(AND($C15=$E$6,BV15&gt;=BV$2),(BV15-BV$2)*BV$6,0))&gt;BV$4),BV$4,IF(AND($C15=$E$5,BV15&gt;=BV$2),(BV15-BV$2)*BV$5,IF(AND($C15=$E$6,BV15&gt;=BV$2),(BV15-BV$2)*BV$6,0)))))</f>
        <v>0</v>
      </c>
      <c r="BX15"/>
      <c r="BY15" s="39">
        <f t="shared" ref="BY15" si="129">IF($D15=0.5,0,IF(AND($C15=$E$5,IF(AND($C15=$E$5,BX15&gt;=BX$2),(BX15-BX$2)*BX$5,IF(AND($C15=$E$6,BX15&gt;=BX$2),(BX15-BX$2)*BX$6,0))&gt;BX$3),BX$3,IF(AND($C15=$E$6,IF(AND($C15=$E$5,BX15&gt;=BX$2),(BX15-BX$2)*BX$5,IF(AND($C15=$E$6,BX15&gt;=BX$2),(BX15-BX$2)*BX$6,0))&gt;BX$4),BX$4,IF(AND($C15=$E$5,BX15&gt;=BX$2),(BX15-BX$2)*BX$5,IF(AND($C15=$E$6,BX15&gt;=BX$2),(BX15-BX$2)*BX$6,0)))))</f>
        <v>0</v>
      </c>
      <c r="BZ15"/>
      <c r="CA15" s="39">
        <f t="shared" ref="CA15" si="130">IF($D15=0.5,0,IF(AND($C15=$E$5,IF(AND($C15=$E$5,BZ15&gt;=BZ$2),(BZ15-BZ$2)*BZ$5,IF(AND($C15=$E$6,BZ15&gt;=BZ$2),(BZ15-BZ$2)*BZ$6,0))&gt;BZ$3),BZ$3,IF(AND($C15=$E$6,IF(AND($C15=$E$5,BZ15&gt;=BZ$2),(BZ15-BZ$2)*BZ$5,IF(AND($C15=$E$6,BZ15&gt;=BZ$2),(BZ15-BZ$2)*BZ$6,0))&gt;BZ$4),BZ$4,IF(AND($C15=$E$5,BZ15&gt;=BZ$2),(BZ15-BZ$2)*BZ$5,IF(AND($C15=$E$6,BZ15&gt;=BZ$2),(BZ15-BZ$2)*BZ$6,0)))))</f>
        <v>0</v>
      </c>
      <c r="CB15"/>
      <c r="CC15" s="39">
        <f t="shared" ref="CC15" si="131">IF($D15=0.5,0,IF(AND($C15=$E$5,IF(AND($C15=$E$5,CB15&gt;=CB$2),(CB15-CB$2)*CB$5,IF(AND($C15=$E$6,CB15&gt;=CB$2),(CB15-CB$2)*CB$6,0))&gt;CB$3),CB$3,IF(AND($C15=$E$6,IF(AND($C15=$E$5,CB15&gt;=CB$2),(CB15-CB$2)*CB$5,IF(AND($C15=$E$6,CB15&gt;=CB$2),(CB15-CB$2)*CB$6,0))&gt;CB$4),CB$4,IF(AND($C15=$E$5,CB15&gt;=CB$2),(CB15-CB$2)*CB$5,IF(AND($C15=$E$6,CB15&gt;=CB$2),(CB15-CB$2)*CB$6,0)))))</f>
        <v>0</v>
      </c>
      <c r="CD15"/>
      <c r="CE15" s="39">
        <f t="shared" ref="CE15" si="132">IF($D15=0.5,0,IF(AND($C15=$E$5,IF(AND($C15=$E$5,CD15&gt;=CD$2),(CD15-CD$2)*CD$5,IF(AND($C15=$E$6,CD15&gt;=CD$2),(CD15-CD$2)*CD$6,0))&gt;CD$3),CD$3,IF(AND($C15=$E$6,IF(AND($C15=$E$5,CD15&gt;=CD$2),(CD15-CD$2)*CD$5,IF(AND($C15=$E$6,CD15&gt;=CD$2),(CD15-CD$2)*CD$6,0))&gt;CD$4),CD$4,IF(AND($C15=$E$5,CD15&gt;=CD$2),(CD15-CD$2)*CD$5,IF(AND($C15=$E$6,CD15&gt;=CD$2),(CD15-CD$2)*CD$6,0)))))</f>
        <v>0</v>
      </c>
      <c r="CF15"/>
      <c r="CG15" s="39">
        <f t="shared" ref="CG15" si="133">IF($D15=0.5,0,IF(AND($C15=$E$5,IF(AND($C15=$E$5,CF15&gt;=CF$2),(CF15-CF$2)*CF$5,IF(AND($C15=$E$6,CF15&gt;=CF$2),(CF15-CF$2)*CF$6,0))&gt;CF$3),CF$3,IF(AND($C15=$E$6,IF(AND($C15=$E$5,CF15&gt;=CF$2),(CF15-CF$2)*CF$5,IF(AND($C15=$E$6,CF15&gt;=CF$2),(CF15-CF$2)*CF$6,0))&gt;CF$4),CF$4,IF(AND($C15=$E$5,CF15&gt;=CF$2),(CF15-CF$2)*CF$5,IF(AND($C15=$E$6,CF15&gt;=CF$2),(CF15-CF$2)*CF$6,0)))))</f>
        <v>0</v>
      </c>
      <c r="CH15"/>
      <c r="CI15" s="39">
        <f t="shared" ref="CI15" si="134">IF($D15=0.5,0,IF(AND($C15=$E$5,IF(AND($C15=$E$5,CH15&gt;=CH$2),(CH15-CH$2)*CH$5,IF(AND($C15=$E$6,CH15&gt;=CH$2),(CH15-CH$2)*CH$6,0))&gt;CH$3),CH$3,IF(AND($C15=$E$6,IF(AND($C15=$E$5,CH15&gt;=CH$2),(CH15-CH$2)*CH$5,IF(AND($C15=$E$6,CH15&gt;=CH$2),(CH15-CH$2)*CH$6,0))&gt;CH$4),CH$4,IF(AND($C15=$E$5,CH15&gt;=CH$2),(CH15-CH$2)*CH$5,IF(AND($C15=$E$6,CH15&gt;=CH$2),(CH15-CH$2)*CH$6,0)))))</f>
        <v>0</v>
      </c>
      <c r="CJ15"/>
      <c r="CK15" s="39">
        <f t="shared" ref="CK15" si="135">IF($D15=0.5,0,IF(AND($C15=$E$5,IF(AND($C15=$E$5,CJ15&gt;=CJ$2),(CJ15-CJ$2)*CJ$5,IF(AND($C15=$E$6,CJ15&gt;=CJ$2),(CJ15-CJ$2)*CJ$6,0))&gt;CJ$3),CJ$3,IF(AND($C15=$E$6,IF(AND($C15=$E$5,CJ15&gt;=CJ$2),(CJ15-CJ$2)*CJ$5,IF(AND($C15=$E$6,CJ15&gt;=CJ$2),(CJ15-CJ$2)*CJ$6,0))&gt;CJ$4),CJ$4,IF(AND($C15=$E$5,CJ15&gt;=CJ$2),(CJ15-CJ$2)*CJ$5,IF(AND($C15=$E$6,CJ15&gt;=CJ$2),(CJ15-CJ$2)*CJ$6,0)))))</f>
        <v>0</v>
      </c>
      <c r="CL15"/>
      <c r="CM15" s="39">
        <f t="shared" ref="CM15" si="136">IF($D15=0.5,0,IF(AND($C15=$E$5,IF(AND($C15=$E$5,CL15&gt;=CL$2),(CL15-CL$2)*CL$5,IF(AND($C15=$E$6,CL15&gt;=CL$2),(CL15-CL$2)*CL$6,0))&gt;CL$3),CL$3,IF(AND($C15=$E$6,IF(AND($C15=$E$5,CL15&gt;=CL$2),(CL15-CL$2)*CL$5,IF(AND($C15=$E$6,CL15&gt;=CL$2),(CL15-CL$2)*CL$6,0))&gt;CL$4),CL$4,IF(AND($C15=$E$5,CL15&gt;=CL$2),(CL15-CL$2)*CL$5,IF(AND($C15=$E$6,CL15&gt;=CL$2),(CL15-CL$2)*CL$6,0)))))</f>
        <v>0</v>
      </c>
      <c r="CN15"/>
      <c r="CO15" s="39">
        <f t="shared" ref="CO15" si="137">IF($D15=0.5,0,IF(AND($C15=$E$5,IF(AND($C15=$E$5,CN15&gt;=CN$2),(CN15-CN$2)*CN$5,IF(AND($C15=$E$6,CN15&gt;=CN$2),(CN15-CN$2)*CN$6,0))&gt;CN$3),CN$3,IF(AND($C15=$E$6,IF(AND($C15=$E$5,CN15&gt;=CN$2),(CN15-CN$2)*CN$5,IF(AND($C15=$E$6,CN15&gt;=CN$2),(CN15-CN$2)*CN$6,0))&gt;CN$4),CN$4,IF(AND($C15=$E$5,CN15&gt;=CN$2),(CN15-CN$2)*CN$5,IF(AND($C15=$E$6,CN15&gt;=CN$2),(CN15-CN$2)*CN$6,0)))))</f>
        <v>0</v>
      </c>
      <c r="CP15" s="67">
        <f t="shared" si="59"/>
        <v>0</v>
      </c>
      <c r="CQ15"/>
      <c r="CR15" s="39">
        <f t="shared" si="0"/>
        <v>0</v>
      </c>
      <c r="CS15"/>
      <c r="CT15" s="39">
        <f t="shared" si="1"/>
        <v>0</v>
      </c>
      <c r="CU15"/>
      <c r="CV15" s="39">
        <f t="shared" si="2"/>
        <v>0</v>
      </c>
      <c r="CW15"/>
      <c r="CX15" s="39">
        <f t="shared" si="3"/>
        <v>0</v>
      </c>
      <c r="CY15"/>
      <c r="CZ15" s="39">
        <f t="shared" si="4"/>
        <v>0</v>
      </c>
      <c r="DA15"/>
      <c r="DB15" s="39">
        <f t="shared" si="5"/>
        <v>0</v>
      </c>
      <c r="DC15"/>
      <c r="DD15" s="39">
        <f t="shared" si="6"/>
        <v>0</v>
      </c>
      <c r="DE15"/>
      <c r="DF15" s="39">
        <f t="shared" si="7"/>
        <v>0</v>
      </c>
      <c r="DG15"/>
      <c r="DH15" s="39">
        <f t="shared" si="8"/>
        <v>0</v>
      </c>
      <c r="DI15"/>
      <c r="DJ15" s="39">
        <f t="shared" si="9"/>
        <v>0</v>
      </c>
      <c r="DK15"/>
      <c r="DL15" s="39">
        <f t="shared" si="10"/>
        <v>0</v>
      </c>
      <c r="DM15"/>
      <c r="DN15" s="39">
        <f t="shared" si="11"/>
        <v>0</v>
      </c>
      <c r="DO15"/>
      <c r="DP15" s="39">
        <f t="shared" si="12"/>
        <v>0</v>
      </c>
      <c r="DQ15"/>
      <c r="DR15" s="39">
        <f t="shared" si="13"/>
        <v>0</v>
      </c>
      <c r="DS15"/>
      <c r="DT15" s="39">
        <f t="shared" si="14"/>
        <v>0</v>
      </c>
      <c r="DU15"/>
      <c r="DV15" s="39">
        <f t="shared" si="15"/>
        <v>0</v>
      </c>
      <c r="DW15"/>
      <c r="DX15" s="39">
        <f t="shared" si="16"/>
        <v>0</v>
      </c>
      <c r="DY15"/>
      <c r="DZ15" s="39">
        <f t="shared" si="17"/>
        <v>0</v>
      </c>
      <c r="EA15"/>
      <c r="EB15" s="39">
        <f t="shared" si="18"/>
        <v>0</v>
      </c>
      <c r="EC15"/>
      <c r="ED15" s="39">
        <f t="shared" si="76"/>
        <v>0</v>
      </c>
      <c r="EE15"/>
      <c r="EF15" s="39">
        <f t="shared" si="19"/>
        <v>0</v>
      </c>
      <c r="EG15"/>
      <c r="EH15" s="39">
        <f t="shared" si="20"/>
        <v>0</v>
      </c>
      <c r="EI15"/>
      <c r="EJ15" s="39">
        <f t="shared" si="21"/>
        <v>0</v>
      </c>
      <c r="EK15"/>
      <c r="EL15" s="39">
        <f t="shared" si="22"/>
        <v>0</v>
      </c>
      <c r="EM15"/>
      <c r="EN15" s="39">
        <f t="shared" si="23"/>
        <v>0</v>
      </c>
      <c r="EO15"/>
      <c r="EP15" s="39">
        <f t="shared" si="24"/>
        <v>0</v>
      </c>
      <c r="EQ15"/>
      <c r="ER15" s="39">
        <f t="shared" si="25"/>
        <v>0</v>
      </c>
      <c r="ES15"/>
      <c r="ET15" s="39">
        <f t="shared" si="26"/>
        <v>0</v>
      </c>
      <c r="EU15"/>
      <c r="EV15" s="39">
        <f t="shared" si="27"/>
        <v>0</v>
      </c>
      <c r="EW15"/>
      <c r="EX15" s="39">
        <f t="shared" si="28"/>
        <v>0</v>
      </c>
      <c r="EY15"/>
      <c r="EZ15" s="39">
        <f t="shared" si="29"/>
        <v>0</v>
      </c>
      <c r="FA15"/>
      <c r="FB15" s="39">
        <f t="shared" si="30"/>
        <v>0</v>
      </c>
      <c r="FC15" s="67">
        <f t="shared" si="60"/>
        <v>0</v>
      </c>
    </row>
    <row r="16" spans="1:163" outlineLevel="1" x14ac:dyDescent="0.25">
      <c r="A16">
        <v>8</v>
      </c>
      <c r="B16" s="26"/>
      <c r="C16" s="102">
        <f>IFERROR(VLOOKUP($B16,'Справочник ТТ'!$A:$R,16,0),0)</f>
        <v>0</v>
      </c>
      <c r="D16" s="103">
        <f>IFERROR(VLOOKUP($B16,'Справочник ТТ'!$A:$R,17,0),0)</f>
        <v>0</v>
      </c>
      <c r="E16" s="104">
        <f>IFERROR(VLOOKUP($B16,'Справочник ТТ'!$A:$R,18,0),0)</f>
        <v>0</v>
      </c>
      <c r="F16" s="63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 s="46">
        <f t="shared" si="92"/>
        <v>0</v>
      </c>
      <c r="AL16"/>
      <c r="AM16" s="39">
        <f t="shared" si="32"/>
        <v>0</v>
      </c>
      <c r="AN16"/>
      <c r="AO16" s="39">
        <f t="shared" si="33"/>
        <v>0</v>
      </c>
      <c r="AP16"/>
      <c r="AQ16" s="39">
        <f t="shared" si="34"/>
        <v>0</v>
      </c>
      <c r="AR16"/>
      <c r="AS16" s="39">
        <f t="shared" si="35"/>
        <v>0</v>
      </c>
      <c r="AT16"/>
      <c r="AU16" s="39">
        <f t="shared" si="36"/>
        <v>0</v>
      </c>
      <c r="AV16"/>
      <c r="AW16" s="39">
        <f t="shared" si="37"/>
        <v>0</v>
      </c>
      <c r="AX16"/>
      <c r="AY16" s="39" t="b">
        <f t="shared" si="38"/>
        <v>0</v>
      </c>
      <c r="AZ16"/>
      <c r="BA16" s="39" t="b">
        <f t="shared" si="39"/>
        <v>0</v>
      </c>
      <c r="BB16"/>
      <c r="BC16" s="39" t="b">
        <f t="shared" si="40"/>
        <v>0</v>
      </c>
      <c r="BD16"/>
      <c r="BE16" s="39" t="b">
        <f t="shared" si="41"/>
        <v>0</v>
      </c>
      <c r="BF16"/>
      <c r="BG16" s="39">
        <f t="shared" si="42"/>
        <v>0</v>
      </c>
      <c r="BH16"/>
      <c r="BI16" s="39">
        <f t="shared" si="43"/>
        <v>0</v>
      </c>
      <c r="BJ16"/>
      <c r="BK16" s="39">
        <f t="shared" si="43"/>
        <v>0</v>
      </c>
      <c r="BL16"/>
      <c r="BM16" s="39">
        <f t="shared" ref="BM16" si="138">IF($D16=0.5,0,IF(AND($C16=$E$5,IF(AND($C16=$E$5,BL16&gt;=BL$2),(BL16-BL$2)*BL$5,IF(AND($C16=$E$6,BL16&gt;=BL$2),(BL16-BL$2)*BL$6,0))&gt;BL$3),BL$3,IF(AND($C16=$E$6,IF(AND($C16=$E$5,BL16&gt;=BL$2),(BL16-BL$2)*BL$5,IF(AND($C16=$E$6,BL16&gt;=BL$2),(BL16-BL$2)*BL$6,0))&gt;BL$4),BL$4,IF(AND($C16=$E$5,BL16&gt;=BL$2),(BL16-BL$2)*BL$5,IF(AND($C16=$E$6,BL16&gt;=BL$2),(BL16-BL$2)*BL$6,0)))))</f>
        <v>0</v>
      </c>
      <c r="BN16"/>
      <c r="BO16" s="39">
        <f t="shared" ref="BO16" si="139">IF($D16=0.5,0,IF(AND($C16=$E$5,IF(AND($C16=$E$5,BN16&gt;=BN$2),(BN16-BN$2)*BN$5,IF(AND($C16=$E$6,BN16&gt;=BN$2),(BN16-BN$2)*BN$6,0))&gt;BN$3),BN$3,IF(AND($C16=$E$6,IF(AND($C16=$E$5,BN16&gt;=BN$2),(BN16-BN$2)*BN$5,IF(AND($C16=$E$6,BN16&gt;=BN$2),(BN16-BN$2)*BN$6,0))&gt;BN$4),BN$4,IF(AND($C16=$E$5,BN16&gt;=BN$2),(BN16-BN$2)*BN$5,IF(AND($C16=$E$6,BN16&gt;=BN$2),(BN16-BN$2)*BN$6,0)))))</f>
        <v>0</v>
      </c>
      <c r="BP16"/>
      <c r="BQ16" s="39">
        <f t="shared" ref="BQ16" si="140">IF($D16=0.5,0,IF(AND($C16=$E$5,IF(AND($C16=$E$5,BP16&gt;=BP$2),(BP16-BP$2)*BP$5,IF(AND($C16=$E$6,BP16&gt;=BP$2),(BP16-BP$2)*BP$6,0))&gt;BP$3),BP$3,IF(AND($C16=$E$6,IF(AND($C16=$E$5,BP16&gt;=BP$2),(BP16-BP$2)*BP$5,IF(AND($C16=$E$6,BP16&gt;=BP$2),(BP16-BP$2)*BP$6,0))&gt;BP$4),BP$4,IF(AND($C16=$E$5,BP16&gt;=BP$2),(BP16-BP$2)*BP$5,IF(AND($C16=$E$6,BP16&gt;=BP$2),(BP16-BP$2)*BP$6,0)))))</f>
        <v>0</v>
      </c>
      <c r="BR16"/>
      <c r="BS16" s="39">
        <f t="shared" ref="BS16" si="141">IF($D16=0.5,0,IF(AND($C16=$E$5,IF(AND($C16=$E$5,BR16&gt;=BR$2),(BR16-BR$2)*BR$5,IF(AND($C16=$E$6,BR16&gt;=BR$2),(BR16-BR$2)*BR$6,0))&gt;BR$3),BR$3,IF(AND($C16=$E$6,IF(AND($C16=$E$5,BR16&gt;=BR$2),(BR16-BR$2)*BR$5,IF(AND($C16=$E$6,BR16&gt;=BR$2),(BR16-BR$2)*BR$6,0))&gt;BR$4),BR$4,IF(AND($C16=$E$5,BR16&gt;=BR$2),(BR16-BR$2)*BR$5,IF(AND($C16=$E$6,BR16&gt;=BR$2),(BR16-BR$2)*BR$6,0)))))</f>
        <v>0</v>
      </c>
      <c r="BT16"/>
      <c r="BU16" s="39">
        <f t="shared" ref="BU16" si="142">IF($D16=0.5,0,IF(AND($C16=$E$5,IF(AND($C16=$E$5,BT16&gt;=BT$2),(BT16-BT$2)*BT$5,IF(AND($C16=$E$6,BT16&gt;=BT$2),(BT16-BT$2)*BT$6,0))&gt;BT$3),BT$3,IF(AND($C16=$E$6,IF(AND($C16=$E$5,BT16&gt;=BT$2),(BT16-BT$2)*BT$5,IF(AND($C16=$E$6,BT16&gt;=BT$2),(BT16-BT$2)*BT$6,0))&gt;BT$4),BT$4,IF(AND($C16=$E$5,BT16&gt;=BT$2),(BT16-BT$2)*BT$5,IF(AND($C16=$E$6,BT16&gt;=BT$2),(BT16-BT$2)*BT$6,0)))))</f>
        <v>0</v>
      </c>
      <c r="BV16"/>
      <c r="BW16" s="39">
        <f t="shared" ref="BW16" si="143">IF($D16=0.5,0,IF(AND($C16=$E$5,IF(AND($C16=$E$5,BV16&gt;=BV$2),(BV16-BV$2)*BV$5,IF(AND($C16=$E$6,BV16&gt;=BV$2),(BV16-BV$2)*BV$6,0))&gt;BV$3),BV$3,IF(AND($C16=$E$6,IF(AND($C16=$E$5,BV16&gt;=BV$2),(BV16-BV$2)*BV$5,IF(AND($C16=$E$6,BV16&gt;=BV$2),(BV16-BV$2)*BV$6,0))&gt;BV$4),BV$4,IF(AND($C16=$E$5,BV16&gt;=BV$2),(BV16-BV$2)*BV$5,IF(AND($C16=$E$6,BV16&gt;=BV$2),(BV16-BV$2)*BV$6,0)))))</f>
        <v>0</v>
      </c>
      <c r="BX16"/>
      <c r="BY16" s="39">
        <f t="shared" ref="BY16" si="144">IF($D16=0.5,0,IF(AND($C16=$E$5,IF(AND($C16=$E$5,BX16&gt;=BX$2),(BX16-BX$2)*BX$5,IF(AND($C16=$E$6,BX16&gt;=BX$2),(BX16-BX$2)*BX$6,0))&gt;BX$3),BX$3,IF(AND($C16=$E$6,IF(AND($C16=$E$5,BX16&gt;=BX$2),(BX16-BX$2)*BX$5,IF(AND($C16=$E$6,BX16&gt;=BX$2),(BX16-BX$2)*BX$6,0))&gt;BX$4),BX$4,IF(AND($C16=$E$5,BX16&gt;=BX$2),(BX16-BX$2)*BX$5,IF(AND($C16=$E$6,BX16&gt;=BX$2),(BX16-BX$2)*BX$6,0)))))</f>
        <v>0</v>
      </c>
      <c r="BZ16"/>
      <c r="CA16" s="39">
        <f t="shared" ref="CA16" si="145">IF($D16=0.5,0,IF(AND($C16=$E$5,IF(AND($C16=$E$5,BZ16&gt;=BZ$2),(BZ16-BZ$2)*BZ$5,IF(AND($C16=$E$6,BZ16&gt;=BZ$2),(BZ16-BZ$2)*BZ$6,0))&gt;BZ$3),BZ$3,IF(AND($C16=$E$6,IF(AND($C16=$E$5,BZ16&gt;=BZ$2),(BZ16-BZ$2)*BZ$5,IF(AND($C16=$E$6,BZ16&gt;=BZ$2),(BZ16-BZ$2)*BZ$6,0))&gt;BZ$4),BZ$4,IF(AND($C16=$E$5,BZ16&gt;=BZ$2),(BZ16-BZ$2)*BZ$5,IF(AND($C16=$E$6,BZ16&gt;=BZ$2),(BZ16-BZ$2)*BZ$6,0)))))</f>
        <v>0</v>
      </c>
      <c r="CB16"/>
      <c r="CC16" s="39">
        <f t="shared" ref="CC16" si="146">IF($D16=0.5,0,IF(AND($C16=$E$5,IF(AND($C16=$E$5,CB16&gt;=CB$2),(CB16-CB$2)*CB$5,IF(AND($C16=$E$6,CB16&gt;=CB$2),(CB16-CB$2)*CB$6,0))&gt;CB$3),CB$3,IF(AND($C16=$E$6,IF(AND($C16=$E$5,CB16&gt;=CB$2),(CB16-CB$2)*CB$5,IF(AND($C16=$E$6,CB16&gt;=CB$2),(CB16-CB$2)*CB$6,0))&gt;CB$4),CB$4,IF(AND($C16=$E$5,CB16&gt;=CB$2),(CB16-CB$2)*CB$5,IF(AND($C16=$E$6,CB16&gt;=CB$2),(CB16-CB$2)*CB$6,0)))))</f>
        <v>0</v>
      </c>
      <c r="CD16"/>
      <c r="CE16" s="39">
        <f t="shared" ref="CE16" si="147">IF($D16=0.5,0,IF(AND($C16=$E$5,IF(AND($C16=$E$5,CD16&gt;=CD$2),(CD16-CD$2)*CD$5,IF(AND($C16=$E$6,CD16&gt;=CD$2),(CD16-CD$2)*CD$6,0))&gt;CD$3),CD$3,IF(AND($C16=$E$6,IF(AND($C16=$E$5,CD16&gt;=CD$2),(CD16-CD$2)*CD$5,IF(AND($C16=$E$6,CD16&gt;=CD$2),(CD16-CD$2)*CD$6,0))&gt;CD$4),CD$4,IF(AND($C16=$E$5,CD16&gt;=CD$2),(CD16-CD$2)*CD$5,IF(AND($C16=$E$6,CD16&gt;=CD$2),(CD16-CD$2)*CD$6,0)))))</f>
        <v>0</v>
      </c>
      <c r="CF16"/>
      <c r="CG16" s="39">
        <f t="shared" ref="CG16" si="148">IF($D16=0.5,0,IF(AND($C16=$E$5,IF(AND($C16=$E$5,CF16&gt;=CF$2),(CF16-CF$2)*CF$5,IF(AND($C16=$E$6,CF16&gt;=CF$2),(CF16-CF$2)*CF$6,0))&gt;CF$3),CF$3,IF(AND($C16=$E$6,IF(AND($C16=$E$5,CF16&gt;=CF$2),(CF16-CF$2)*CF$5,IF(AND($C16=$E$6,CF16&gt;=CF$2),(CF16-CF$2)*CF$6,0))&gt;CF$4),CF$4,IF(AND($C16=$E$5,CF16&gt;=CF$2),(CF16-CF$2)*CF$5,IF(AND($C16=$E$6,CF16&gt;=CF$2),(CF16-CF$2)*CF$6,0)))))</f>
        <v>0</v>
      </c>
      <c r="CH16"/>
      <c r="CI16" s="39">
        <f t="shared" ref="CI16" si="149">IF($D16=0.5,0,IF(AND($C16=$E$5,IF(AND($C16=$E$5,CH16&gt;=CH$2),(CH16-CH$2)*CH$5,IF(AND($C16=$E$6,CH16&gt;=CH$2),(CH16-CH$2)*CH$6,0))&gt;CH$3),CH$3,IF(AND($C16=$E$6,IF(AND($C16=$E$5,CH16&gt;=CH$2),(CH16-CH$2)*CH$5,IF(AND($C16=$E$6,CH16&gt;=CH$2),(CH16-CH$2)*CH$6,0))&gt;CH$4),CH$4,IF(AND($C16=$E$5,CH16&gt;=CH$2),(CH16-CH$2)*CH$5,IF(AND($C16=$E$6,CH16&gt;=CH$2),(CH16-CH$2)*CH$6,0)))))</f>
        <v>0</v>
      </c>
      <c r="CJ16"/>
      <c r="CK16" s="39">
        <f t="shared" ref="CK16" si="150">IF($D16=0.5,0,IF(AND($C16=$E$5,IF(AND($C16=$E$5,CJ16&gt;=CJ$2),(CJ16-CJ$2)*CJ$5,IF(AND($C16=$E$6,CJ16&gt;=CJ$2),(CJ16-CJ$2)*CJ$6,0))&gt;CJ$3),CJ$3,IF(AND($C16=$E$6,IF(AND($C16=$E$5,CJ16&gt;=CJ$2),(CJ16-CJ$2)*CJ$5,IF(AND($C16=$E$6,CJ16&gt;=CJ$2),(CJ16-CJ$2)*CJ$6,0))&gt;CJ$4),CJ$4,IF(AND($C16=$E$5,CJ16&gt;=CJ$2),(CJ16-CJ$2)*CJ$5,IF(AND($C16=$E$6,CJ16&gt;=CJ$2),(CJ16-CJ$2)*CJ$6,0)))))</f>
        <v>0</v>
      </c>
      <c r="CL16"/>
      <c r="CM16" s="39">
        <f t="shared" ref="CM16" si="151">IF($D16=0.5,0,IF(AND($C16=$E$5,IF(AND($C16=$E$5,CL16&gt;=CL$2),(CL16-CL$2)*CL$5,IF(AND($C16=$E$6,CL16&gt;=CL$2),(CL16-CL$2)*CL$6,0))&gt;CL$3),CL$3,IF(AND($C16=$E$6,IF(AND($C16=$E$5,CL16&gt;=CL$2),(CL16-CL$2)*CL$5,IF(AND($C16=$E$6,CL16&gt;=CL$2),(CL16-CL$2)*CL$6,0))&gt;CL$4),CL$4,IF(AND($C16=$E$5,CL16&gt;=CL$2),(CL16-CL$2)*CL$5,IF(AND($C16=$E$6,CL16&gt;=CL$2),(CL16-CL$2)*CL$6,0)))))</f>
        <v>0</v>
      </c>
      <c r="CN16"/>
      <c r="CO16" s="39">
        <f t="shared" ref="CO16" si="152">IF($D16=0.5,0,IF(AND($C16=$E$5,IF(AND($C16=$E$5,CN16&gt;=CN$2),(CN16-CN$2)*CN$5,IF(AND($C16=$E$6,CN16&gt;=CN$2),(CN16-CN$2)*CN$6,0))&gt;CN$3),CN$3,IF(AND($C16=$E$6,IF(AND($C16=$E$5,CN16&gt;=CN$2),(CN16-CN$2)*CN$5,IF(AND($C16=$E$6,CN16&gt;=CN$2),(CN16-CN$2)*CN$6,0))&gt;CN$4),CN$4,IF(AND($C16=$E$5,CN16&gt;=CN$2),(CN16-CN$2)*CN$5,IF(AND($C16=$E$6,CN16&gt;=CN$2),(CN16-CN$2)*CN$6,0)))))</f>
        <v>0</v>
      </c>
      <c r="CP16" s="67">
        <f t="shared" si="59"/>
        <v>0</v>
      </c>
      <c r="CQ16"/>
      <c r="CR16" s="39">
        <f t="shared" si="0"/>
        <v>0</v>
      </c>
      <c r="CS16"/>
      <c r="CT16" s="39">
        <f t="shared" si="1"/>
        <v>0</v>
      </c>
      <c r="CU16"/>
      <c r="CV16" s="39">
        <f t="shared" si="2"/>
        <v>0</v>
      </c>
      <c r="CW16"/>
      <c r="CX16" s="39">
        <f t="shared" si="3"/>
        <v>0</v>
      </c>
      <c r="CY16"/>
      <c r="CZ16" s="39">
        <f t="shared" si="4"/>
        <v>0</v>
      </c>
      <c r="DA16"/>
      <c r="DB16" s="39">
        <f t="shared" si="5"/>
        <v>0</v>
      </c>
      <c r="DC16"/>
      <c r="DD16" s="39">
        <f t="shared" si="6"/>
        <v>0</v>
      </c>
      <c r="DE16"/>
      <c r="DF16" s="39">
        <f t="shared" si="7"/>
        <v>0</v>
      </c>
      <c r="DG16"/>
      <c r="DH16" s="39">
        <f t="shared" si="8"/>
        <v>0</v>
      </c>
      <c r="DI16"/>
      <c r="DJ16" s="39">
        <f t="shared" si="9"/>
        <v>0</v>
      </c>
      <c r="DK16"/>
      <c r="DL16" s="39">
        <f t="shared" si="10"/>
        <v>0</v>
      </c>
      <c r="DM16"/>
      <c r="DN16" s="39">
        <f t="shared" si="11"/>
        <v>0</v>
      </c>
      <c r="DO16"/>
      <c r="DP16" s="39">
        <f t="shared" si="12"/>
        <v>0</v>
      </c>
      <c r="DQ16"/>
      <c r="DR16" s="39">
        <f t="shared" si="13"/>
        <v>0</v>
      </c>
      <c r="DS16"/>
      <c r="DT16" s="39">
        <f t="shared" si="14"/>
        <v>0</v>
      </c>
      <c r="DU16"/>
      <c r="DV16" s="39">
        <f t="shared" si="15"/>
        <v>0</v>
      </c>
      <c r="DW16"/>
      <c r="DX16" s="39">
        <f t="shared" si="16"/>
        <v>0</v>
      </c>
      <c r="DY16"/>
      <c r="DZ16" s="39">
        <f t="shared" si="17"/>
        <v>0</v>
      </c>
      <c r="EA16"/>
      <c r="EB16" s="39">
        <f t="shared" si="18"/>
        <v>0</v>
      </c>
      <c r="EC16"/>
      <c r="ED16" s="39">
        <f t="shared" si="76"/>
        <v>0</v>
      </c>
      <c r="EE16"/>
      <c r="EF16" s="39">
        <f t="shared" si="19"/>
        <v>0</v>
      </c>
      <c r="EG16"/>
      <c r="EH16" s="39">
        <f t="shared" si="20"/>
        <v>0</v>
      </c>
      <c r="EI16"/>
      <c r="EJ16" s="39">
        <f t="shared" si="21"/>
        <v>0</v>
      </c>
      <c r="EK16"/>
      <c r="EL16" s="39">
        <f t="shared" si="22"/>
        <v>0</v>
      </c>
      <c r="EM16"/>
      <c r="EN16" s="39">
        <f t="shared" si="23"/>
        <v>0</v>
      </c>
      <c r="EO16"/>
      <c r="EP16" s="39">
        <f t="shared" si="24"/>
        <v>0</v>
      </c>
      <c r="EQ16"/>
      <c r="ER16" s="39">
        <f t="shared" si="25"/>
        <v>0</v>
      </c>
      <c r="ES16"/>
      <c r="ET16" s="39">
        <f t="shared" si="26"/>
        <v>0</v>
      </c>
      <c r="EU16"/>
      <c r="EV16" s="39">
        <f t="shared" si="27"/>
        <v>0</v>
      </c>
      <c r="EW16"/>
      <c r="EX16" s="39">
        <f t="shared" si="28"/>
        <v>0</v>
      </c>
      <c r="EY16"/>
      <c r="EZ16" s="39">
        <f t="shared" si="29"/>
        <v>0</v>
      </c>
      <c r="FA16"/>
      <c r="FB16" s="39">
        <f t="shared" si="30"/>
        <v>0</v>
      </c>
      <c r="FC16" s="67">
        <f t="shared" si="60"/>
        <v>0</v>
      </c>
    </row>
    <row r="17" spans="1:161" outlineLevel="1" x14ac:dyDescent="0.25">
      <c r="A17">
        <v>9</v>
      </c>
      <c r="B17" s="26"/>
      <c r="C17" s="102">
        <f>IFERROR(VLOOKUP($B17,'Справочник ТТ'!$A:$R,16,0),0)</f>
        <v>0</v>
      </c>
      <c r="D17" s="103">
        <f>IFERROR(VLOOKUP($B17,'Справочник ТТ'!$A:$R,17,0),0)</f>
        <v>0</v>
      </c>
      <c r="E17" s="104">
        <f>IFERROR(VLOOKUP($B17,'Справочник ТТ'!$A:$R,18,0),0)</f>
        <v>0</v>
      </c>
      <c r="F17" s="63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 s="46">
        <f t="shared" si="92"/>
        <v>0</v>
      </c>
      <c r="AL17"/>
      <c r="AM17" s="39">
        <f t="shared" si="32"/>
        <v>0</v>
      </c>
      <c r="AN17"/>
      <c r="AO17" s="39">
        <f t="shared" si="33"/>
        <v>0</v>
      </c>
      <c r="AP17"/>
      <c r="AQ17" s="39">
        <f t="shared" si="34"/>
        <v>0</v>
      </c>
      <c r="AR17"/>
      <c r="AS17" s="39">
        <f t="shared" si="35"/>
        <v>0</v>
      </c>
      <c r="AT17"/>
      <c r="AU17" s="39">
        <f t="shared" si="36"/>
        <v>0</v>
      </c>
      <c r="AV17"/>
      <c r="AW17" s="39">
        <f t="shared" si="37"/>
        <v>0</v>
      </c>
      <c r="AX17"/>
      <c r="AY17" s="39" t="b">
        <f t="shared" si="38"/>
        <v>0</v>
      </c>
      <c r="AZ17"/>
      <c r="BA17" s="39" t="b">
        <f t="shared" si="39"/>
        <v>0</v>
      </c>
      <c r="BB17"/>
      <c r="BC17" s="39" t="b">
        <f t="shared" si="40"/>
        <v>0</v>
      </c>
      <c r="BD17"/>
      <c r="BE17" s="39" t="b">
        <f t="shared" si="41"/>
        <v>0</v>
      </c>
      <c r="BF17"/>
      <c r="BG17" s="39">
        <f t="shared" si="42"/>
        <v>0</v>
      </c>
      <c r="BH17"/>
      <c r="BI17" s="39">
        <f t="shared" si="43"/>
        <v>0</v>
      </c>
      <c r="BJ17"/>
      <c r="BK17" s="39">
        <f t="shared" si="43"/>
        <v>0</v>
      </c>
      <c r="BL17"/>
      <c r="BM17" s="39">
        <f t="shared" ref="BM17" si="153">IF($D17=0.5,0,IF(AND($C17=$E$5,IF(AND($C17=$E$5,BL17&gt;=BL$2),(BL17-BL$2)*BL$5,IF(AND($C17=$E$6,BL17&gt;=BL$2),(BL17-BL$2)*BL$6,0))&gt;BL$3),BL$3,IF(AND($C17=$E$6,IF(AND($C17=$E$5,BL17&gt;=BL$2),(BL17-BL$2)*BL$5,IF(AND($C17=$E$6,BL17&gt;=BL$2),(BL17-BL$2)*BL$6,0))&gt;BL$4),BL$4,IF(AND($C17=$E$5,BL17&gt;=BL$2),(BL17-BL$2)*BL$5,IF(AND($C17=$E$6,BL17&gt;=BL$2),(BL17-BL$2)*BL$6,0)))))</f>
        <v>0</v>
      </c>
      <c r="BN17"/>
      <c r="BO17" s="39">
        <f t="shared" ref="BO17" si="154">IF($D17=0.5,0,IF(AND($C17=$E$5,IF(AND($C17=$E$5,BN17&gt;=BN$2),(BN17-BN$2)*BN$5,IF(AND($C17=$E$6,BN17&gt;=BN$2),(BN17-BN$2)*BN$6,0))&gt;BN$3),BN$3,IF(AND($C17=$E$6,IF(AND($C17=$E$5,BN17&gt;=BN$2),(BN17-BN$2)*BN$5,IF(AND($C17=$E$6,BN17&gt;=BN$2),(BN17-BN$2)*BN$6,0))&gt;BN$4),BN$4,IF(AND($C17=$E$5,BN17&gt;=BN$2),(BN17-BN$2)*BN$5,IF(AND($C17=$E$6,BN17&gt;=BN$2),(BN17-BN$2)*BN$6,0)))))</f>
        <v>0</v>
      </c>
      <c r="BP17"/>
      <c r="BQ17" s="39">
        <f t="shared" ref="BQ17" si="155">IF($D17=0.5,0,IF(AND($C17=$E$5,IF(AND($C17=$E$5,BP17&gt;=BP$2),(BP17-BP$2)*BP$5,IF(AND($C17=$E$6,BP17&gt;=BP$2),(BP17-BP$2)*BP$6,0))&gt;BP$3),BP$3,IF(AND($C17=$E$6,IF(AND($C17=$E$5,BP17&gt;=BP$2),(BP17-BP$2)*BP$5,IF(AND($C17=$E$6,BP17&gt;=BP$2),(BP17-BP$2)*BP$6,0))&gt;BP$4),BP$4,IF(AND($C17=$E$5,BP17&gt;=BP$2),(BP17-BP$2)*BP$5,IF(AND($C17=$E$6,BP17&gt;=BP$2),(BP17-BP$2)*BP$6,0)))))</f>
        <v>0</v>
      </c>
      <c r="BR17"/>
      <c r="BS17" s="39">
        <f t="shared" ref="BS17" si="156">IF($D17=0.5,0,IF(AND($C17=$E$5,IF(AND($C17=$E$5,BR17&gt;=BR$2),(BR17-BR$2)*BR$5,IF(AND($C17=$E$6,BR17&gt;=BR$2),(BR17-BR$2)*BR$6,0))&gt;BR$3),BR$3,IF(AND($C17=$E$6,IF(AND($C17=$E$5,BR17&gt;=BR$2),(BR17-BR$2)*BR$5,IF(AND($C17=$E$6,BR17&gt;=BR$2),(BR17-BR$2)*BR$6,0))&gt;BR$4),BR$4,IF(AND($C17=$E$5,BR17&gt;=BR$2),(BR17-BR$2)*BR$5,IF(AND($C17=$E$6,BR17&gt;=BR$2),(BR17-BR$2)*BR$6,0)))))</f>
        <v>0</v>
      </c>
      <c r="BT17"/>
      <c r="BU17" s="39">
        <f t="shared" ref="BU17" si="157">IF($D17=0.5,0,IF(AND($C17=$E$5,IF(AND($C17=$E$5,BT17&gt;=BT$2),(BT17-BT$2)*BT$5,IF(AND($C17=$E$6,BT17&gt;=BT$2),(BT17-BT$2)*BT$6,0))&gt;BT$3),BT$3,IF(AND($C17=$E$6,IF(AND($C17=$E$5,BT17&gt;=BT$2),(BT17-BT$2)*BT$5,IF(AND($C17=$E$6,BT17&gt;=BT$2),(BT17-BT$2)*BT$6,0))&gt;BT$4),BT$4,IF(AND($C17=$E$5,BT17&gt;=BT$2),(BT17-BT$2)*BT$5,IF(AND($C17=$E$6,BT17&gt;=BT$2),(BT17-BT$2)*BT$6,0)))))</f>
        <v>0</v>
      </c>
      <c r="BV17"/>
      <c r="BW17" s="39">
        <f t="shared" ref="BW17" si="158">IF($D17=0.5,0,IF(AND($C17=$E$5,IF(AND($C17=$E$5,BV17&gt;=BV$2),(BV17-BV$2)*BV$5,IF(AND($C17=$E$6,BV17&gt;=BV$2),(BV17-BV$2)*BV$6,0))&gt;BV$3),BV$3,IF(AND($C17=$E$6,IF(AND($C17=$E$5,BV17&gt;=BV$2),(BV17-BV$2)*BV$5,IF(AND($C17=$E$6,BV17&gt;=BV$2),(BV17-BV$2)*BV$6,0))&gt;BV$4),BV$4,IF(AND($C17=$E$5,BV17&gt;=BV$2),(BV17-BV$2)*BV$5,IF(AND($C17=$E$6,BV17&gt;=BV$2),(BV17-BV$2)*BV$6,0)))))</f>
        <v>0</v>
      </c>
      <c r="BX17"/>
      <c r="BY17" s="39">
        <f t="shared" ref="BY17" si="159">IF($D17=0.5,0,IF(AND($C17=$E$5,IF(AND($C17=$E$5,BX17&gt;=BX$2),(BX17-BX$2)*BX$5,IF(AND($C17=$E$6,BX17&gt;=BX$2),(BX17-BX$2)*BX$6,0))&gt;BX$3),BX$3,IF(AND($C17=$E$6,IF(AND($C17=$E$5,BX17&gt;=BX$2),(BX17-BX$2)*BX$5,IF(AND($C17=$E$6,BX17&gt;=BX$2),(BX17-BX$2)*BX$6,0))&gt;BX$4),BX$4,IF(AND($C17=$E$5,BX17&gt;=BX$2),(BX17-BX$2)*BX$5,IF(AND($C17=$E$6,BX17&gt;=BX$2),(BX17-BX$2)*BX$6,0)))))</f>
        <v>0</v>
      </c>
      <c r="BZ17"/>
      <c r="CA17" s="39">
        <f t="shared" ref="CA17" si="160">IF($D17=0.5,0,IF(AND($C17=$E$5,IF(AND($C17=$E$5,BZ17&gt;=BZ$2),(BZ17-BZ$2)*BZ$5,IF(AND($C17=$E$6,BZ17&gt;=BZ$2),(BZ17-BZ$2)*BZ$6,0))&gt;BZ$3),BZ$3,IF(AND($C17=$E$6,IF(AND($C17=$E$5,BZ17&gt;=BZ$2),(BZ17-BZ$2)*BZ$5,IF(AND($C17=$E$6,BZ17&gt;=BZ$2),(BZ17-BZ$2)*BZ$6,0))&gt;BZ$4),BZ$4,IF(AND($C17=$E$5,BZ17&gt;=BZ$2),(BZ17-BZ$2)*BZ$5,IF(AND($C17=$E$6,BZ17&gt;=BZ$2),(BZ17-BZ$2)*BZ$6,0)))))</f>
        <v>0</v>
      </c>
      <c r="CB17"/>
      <c r="CC17" s="39">
        <f t="shared" ref="CC17" si="161">IF($D17=0.5,0,IF(AND($C17=$E$5,IF(AND($C17=$E$5,CB17&gt;=CB$2),(CB17-CB$2)*CB$5,IF(AND($C17=$E$6,CB17&gt;=CB$2),(CB17-CB$2)*CB$6,0))&gt;CB$3),CB$3,IF(AND($C17=$E$6,IF(AND($C17=$E$5,CB17&gt;=CB$2),(CB17-CB$2)*CB$5,IF(AND($C17=$E$6,CB17&gt;=CB$2),(CB17-CB$2)*CB$6,0))&gt;CB$4),CB$4,IF(AND($C17=$E$5,CB17&gt;=CB$2),(CB17-CB$2)*CB$5,IF(AND($C17=$E$6,CB17&gt;=CB$2),(CB17-CB$2)*CB$6,0)))))</f>
        <v>0</v>
      </c>
      <c r="CD17"/>
      <c r="CE17" s="39">
        <f t="shared" ref="CE17" si="162">IF($D17=0.5,0,IF(AND($C17=$E$5,IF(AND($C17=$E$5,CD17&gt;=CD$2),(CD17-CD$2)*CD$5,IF(AND($C17=$E$6,CD17&gt;=CD$2),(CD17-CD$2)*CD$6,0))&gt;CD$3),CD$3,IF(AND($C17=$E$6,IF(AND($C17=$E$5,CD17&gt;=CD$2),(CD17-CD$2)*CD$5,IF(AND($C17=$E$6,CD17&gt;=CD$2),(CD17-CD$2)*CD$6,0))&gt;CD$4),CD$4,IF(AND($C17=$E$5,CD17&gt;=CD$2),(CD17-CD$2)*CD$5,IF(AND($C17=$E$6,CD17&gt;=CD$2),(CD17-CD$2)*CD$6,0)))))</f>
        <v>0</v>
      </c>
      <c r="CF17"/>
      <c r="CG17" s="39">
        <f t="shared" ref="CG17" si="163">IF($D17=0.5,0,IF(AND($C17=$E$5,IF(AND($C17=$E$5,CF17&gt;=CF$2),(CF17-CF$2)*CF$5,IF(AND($C17=$E$6,CF17&gt;=CF$2),(CF17-CF$2)*CF$6,0))&gt;CF$3),CF$3,IF(AND($C17=$E$6,IF(AND($C17=$E$5,CF17&gt;=CF$2),(CF17-CF$2)*CF$5,IF(AND($C17=$E$6,CF17&gt;=CF$2),(CF17-CF$2)*CF$6,0))&gt;CF$4),CF$4,IF(AND($C17=$E$5,CF17&gt;=CF$2),(CF17-CF$2)*CF$5,IF(AND($C17=$E$6,CF17&gt;=CF$2),(CF17-CF$2)*CF$6,0)))))</f>
        <v>0</v>
      </c>
      <c r="CH17"/>
      <c r="CI17" s="39">
        <f t="shared" ref="CI17" si="164">IF($D17=0.5,0,IF(AND($C17=$E$5,IF(AND($C17=$E$5,CH17&gt;=CH$2),(CH17-CH$2)*CH$5,IF(AND($C17=$E$6,CH17&gt;=CH$2),(CH17-CH$2)*CH$6,0))&gt;CH$3),CH$3,IF(AND($C17=$E$6,IF(AND($C17=$E$5,CH17&gt;=CH$2),(CH17-CH$2)*CH$5,IF(AND($C17=$E$6,CH17&gt;=CH$2),(CH17-CH$2)*CH$6,0))&gt;CH$4),CH$4,IF(AND($C17=$E$5,CH17&gt;=CH$2),(CH17-CH$2)*CH$5,IF(AND($C17=$E$6,CH17&gt;=CH$2),(CH17-CH$2)*CH$6,0)))))</f>
        <v>0</v>
      </c>
      <c r="CJ17"/>
      <c r="CK17" s="39">
        <f t="shared" ref="CK17" si="165">IF($D17=0.5,0,IF(AND($C17=$E$5,IF(AND($C17=$E$5,CJ17&gt;=CJ$2),(CJ17-CJ$2)*CJ$5,IF(AND($C17=$E$6,CJ17&gt;=CJ$2),(CJ17-CJ$2)*CJ$6,0))&gt;CJ$3),CJ$3,IF(AND($C17=$E$6,IF(AND($C17=$E$5,CJ17&gt;=CJ$2),(CJ17-CJ$2)*CJ$5,IF(AND($C17=$E$6,CJ17&gt;=CJ$2),(CJ17-CJ$2)*CJ$6,0))&gt;CJ$4),CJ$4,IF(AND($C17=$E$5,CJ17&gt;=CJ$2),(CJ17-CJ$2)*CJ$5,IF(AND($C17=$E$6,CJ17&gt;=CJ$2),(CJ17-CJ$2)*CJ$6,0)))))</f>
        <v>0</v>
      </c>
      <c r="CL17"/>
      <c r="CM17" s="39">
        <f t="shared" ref="CM17" si="166">IF($D17=0.5,0,IF(AND($C17=$E$5,IF(AND($C17=$E$5,CL17&gt;=CL$2),(CL17-CL$2)*CL$5,IF(AND($C17=$E$6,CL17&gt;=CL$2),(CL17-CL$2)*CL$6,0))&gt;CL$3),CL$3,IF(AND($C17=$E$6,IF(AND($C17=$E$5,CL17&gt;=CL$2),(CL17-CL$2)*CL$5,IF(AND($C17=$E$6,CL17&gt;=CL$2),(CL17-CL$2)*CL$6,0))&gt;CL$4),CL$4,IF(AND($C17=$E$5,CL17&gt;=CL$2),(CL17-CL$2)*CL$5,IF(AND($C17=$E$6,CL17&gt;=CL$2),(CL17-CL$2)*CL$6,0)))))</f>
        <v>0</v>
      </c>
      <c r="CN17"/>
      <c r="CO17" s="39">
        <f t="shared" ref="CO17" si="167">IF($D17=0.5,0,IF(AND($C17=$E$5,IF(AND($C17=$E$5,CN17&gt;=CN$2),(CN17-CN$2)*CN$5,IF(AND($C17=$E$6,CN17&gt;=CN$2),(CN17-CN$2)*CN$6,0))&gt;CN$3),CN$3,IF(AND($C17=$E$6,IF(AND($C17=$E$5,CN17&gt;=CN$2),(CN17-CN$2)*CN$5,IF(AND($C17=$E$6,CN17&gt;=CN$2),(CN17-CN$2)*CN$6,0))&gt;CN$4),CN$4,IF(AND($C17=$E$5,CN17&gt;=CN$2),(CN17-CN$2)*CN$5,IF(AND($C17=$E$6,CN17&gt;=CN$2),(CN17-CN$2)*CN$6,0)))))</f>
        <v>0</v>
      </c>
      <c r="CP17" s="67">
        <f t="shared" si="59"/>
        <v>0</v>
      </c>
      <c r="CQ17"/>
      <c r="CR17" s="39">
        <f t="shared" si="0"/>
        <v>0</v>
      </c>
      <c r="CS17"/>
      <c r="CT17" s="39">
        <f t="shared" si="1"/>
        <v>0</v>
      </c>
      <c r="CU17"/>
      <c r="CV17" s="39">
        <f t="shared" si="2"/>
        <v>0</v>
      </c>
      <c r="CW17"/>
      <c r="CX17" s="39">
        <f t="shared" si="3"/>
        <v>0</v>
      </c>
      <c r="CY17"/>
      <c r="CZ17" s="39">
        <f t="shared" si="4"/>
        <v>0</v>
      </c>
      <c r="DA17"/>
      <c r="DB17" s="39">
        <f t="shared" si="5"/>
        <v>0</v>
      </c>
      <c r="DC17"/>
      <c r="DD17" s="39">
        <f t="shared" si="6"/>
        <v>0</v>
      </c>
      <c r="DE17"/>
      <c r="DF17" s="39">
        <f t="shared" si="7"/>
        <v>0</v>
      </c>
      <c r="DG17"/>
      <c r="DH17" s="39">
        <f t="shared" si="8"/>
        <v>0</v>
      </c>
      <c r="DI17"/>
      <c r="DJ17" s="39">
        <f t="shared" si="9"/>
        <v>0</v>
      </c>
      <c r="DK17"/>
      <c r="DL17" s="39">
        <f t="shared" si="10"/>
        <v>0</v>
      </c>
      <c r="DM17"/>
      <c r="DN17" s="39">
        <f t="shared" si="11"/>
        <v>0</v>
      </c>
      <c r="DO17"/>
      <c r="DP17" s="39">
        <f t="shared" si="12"/>
        <v>0</v>
      </c>
      <c r="DQ17"/>
      <c r="DR17" s="39">
        <f t="shared" si="13"/>
        <v>0</v>
      </c>
      <c r="DS17"/>
      <c r="DT17" s="39">
        <f t="shared" si="14"/>
        <v>0</v>
      </c>
      <c r="DU17"/>
      <c r="DV17" s="39">
        <f t="shared" si="15"/>
        <v>0</v>
      </c>
      <c r="DW17"/>
      <c r="DX17" s="39">
        <f t="shared" si="16"/>
        <v>0</v>
      </c>
      <c r="DY17"/>
      <c r="DZ17" s="39">
        <f t="shared" si="17"/>
        <v>0</v>
      </c>
      <c r="EA17"/>
      <c r="EB17" s="39">
        <f t="shared" si="18"/>
        <v>0</v>
      </c>
      <c r="EC17"/>
      <c r="ED17" s="39">
        <f t="shared" si="76"/>
        <v>0</v>
      </c>
      <c r="EE17"/>
      <c r="EF17" s="39">
        <f t="shared" si="19"/>
        <v>0</v>
      </c>
      <c r="EG17"/>
      <c r="EH17" s="39">
        <f t="shared" si="20"/>
        <v>0</v>
      </c>
      <c r="EI17"/>
      <c r="EJ17" s="39">
        <f t="shared" si="21"/>
        <v>0</v>
      </c>
      <c r="EK17"/>
      <c r="EL17" s="39">
        <f t="shared" si="22"/>
        <v>0</v>
      </c>
      <c r="EM17"/>
      <c r="EN17" s="39">
        <f t="shared" si="23"/>
        <v>0</v>
      </c>
      <c r="EO17"/>
      <c r="EP17" s="39">
        <f t="shared" si="24"/>
        <v>0</v>
      </c>
      <c r="EQ17"/>
      <c r="ER17" s="39">
        <f t="shared" si="25"/>
        <v>0</v>
      </c>
      <c r="ES17"/>
      <c r="ET17" s="39">
        <f t="shared" si="26"/>
        <v>0</v>
      </c>
      <c r="EU17"/>
      <c r="EV17" s="39">
        <f t="shared" si="27"/>
        <v>0</v>
      </c>
      <c r="EW17"/>
      <c r="EX17" s="39">
        <f t="shared" si="28"/>
        <v>0</v>
      </c>
      <c r="EY17"/>
      <c r="EZ17" s="39">
        <f t="shared" si="29"/>
        <v>0</v>
      </c>
      <c r="FA17"/>
      <c r="FB17" s="39">
        <f t="shared" si="30"/>
        <v>0</v>
      </c>
      <c r="FC17" s="67">
        <f t="shared" si="60"/>
        <v>0</v>
      </c>
    </row>
    <row r="18" spans="1:161" outlineLevel="1" x14ac:dyDescent="0.25">
      <c r="A18">
        <v>10</v>
      </c>
      <c r="B18" s="26"/>
      <c r="C18" s="102">
        <f>IFERROR(VLOOKUP($B18,'Справочник ТТ'!$A:$R,16,0),0)</f>
        <v>0</v>
      </c>
      <c r="D18" s="103">
        <f>IFERROR(VLOOKUP($B18,'Справочник ТТ'!$A:$R,17,0),0)</f>
        <v>0</v>
      </c>
      <c r="E18" s="104">
        <f>IFERROR(VLOOKUP($B18,'Справочник ТТ'!$A:$R,18,0),0)</f>
        <v>0</v>
      </c>
      <c r="F18" s="63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 s="46">
        <f t="shared" si="92"/>
        <v>0</v>
      </c>
      <c r="AL18"/>
      <c r="AM18" s="39">
        <f t="shared" si="32"/>
        <v>0</v>
      </c>
      <c r="AN18"/>
      <c r="AO18" s="39">
        <f t="shared" si="33"/>
        <v>0</v>
      </c>
      <c r="AP18"/>
      <c r="AQ18" s="39">
        <f t="shared" si="34"/>
        <v>0</v>
      </c>
      <c r="AR18"/>
      <c r="AS18" s="39">
        <f t="shared" si="35"/>
        <v>0</v>
      </c>
      <c r="AT18"/>
      <c r="AU18" s="39">
        <f t="shared" si="36"/>
        <v>0</v>
      </c>
      <c r="AV18"/>
      <c r="AW18" s="39">
        <f t="shared" si="37"/>
        <v>0</v>
      </c>
      <c r="AX18"/>
      <c r="AY18" s="39" t="b">
        <f t="shared" si="38"/>
        <v>0</v>
      </c>
      <c r="AZ18"/>
      <c r="BA18" s="39" t="b">
        <f t="shared" si="39"/>
        <v>0</v>
      </c>
      <c r="BB18"/>
      <c r="BC18" s="39" t="b">
        <f t="shared" si="40"/>
        <v>0</v>
      </c>
      <c r="BD18"/>
      <c r="BE18" s="39" t="b">
        <f t="shared" si="41"/>
        <v>0</v>
      </c>
      <c r="BF18"/>
      <c r="BG18" s="39">
        <f t="shared" si="42"/>
        <v>0</v>
      </c>
      <c r="BH18"/>
      <c r="BI18" s="39">
        <f t="shared" si="43"/>
        <v>0</v>
      </c>
      <c r="BJ18"/>
      <c r="BK18" s="39">
        <f t="shared" si="43"/>
        <v>0</v>
      </c>
      <c r="BL18"/>
      <c r="BM18" s="39">
        <f t="shared" ref="BM18" si="168">IF($D18=0.5,0,IF(AND($C18=$E$5,IF(AND($C18=$E$5,BL18&gt;=BL$2),(BL18-BL$2)*BL$5,IF(AND($C18=$E$6,BL18&gt;=BL$2),(BL18-BL$2)*BL$6,0))&gt;BL$3),BL$3,IF(AND($C18=$E$6,IF(AND($C18=$E$5,BL18&gt;=BL$2),(BL18-BL$2)*BL$5,IF(AND($C18=$E$6,BL18&gt;=BL$2),(BL18-BL$2)*BL$6,0))&gt;BL$4),BL$4,IF(AND($C18=$E$5,BL18&gt;=BL$2),(BL18-BL$2)*BL$5,IF(AND($C18=$E$6,BL18&gt;=BL$2),(BL18-BL$2)*BL$6,0)))))</f>
        <v>0</v>
      </c>
      <c r="BN18"/>
      <c r="BO18" s="39">
        <f t="shared" ref="BO18" si="169">IF($D18=0.5,0,IF(AND($C18=$E$5,IF(AND($C18=$E$5,BN18&gt;=BN$2),(BN18-BN$2)*BN$5,IF(AND($C18=$E$6,BN18&gt;=BN$2),(BN18-BN$2)*BN$6,0))&gt;BN$3),BN$3,IF(AND($C18=$E$6,IF(AND($C18=$E$5,BN18&gt;=BN$2),(BN18-BN$2)*BN$5,IF(AND($C18=$E$6,BN18&gt;=BN$2),(BN18-BN$2)*BN$6,0))&gt;BN$4),BN$4,IF(AND($C18=$E$5,BN18&gt;=BN$2),(BN18-BN$2)*BN$5,IF(AND($C18=$E$6,BN18&gt;=BN$2),(BN18-BN$2)*BN$6,0)))))</f>
        <v>0</v>
      </c>
      <c r="BP18"/>
      <c r="BQ18" s="39">
        <f t="shared" ref="BQ18" si="170">IF($D18=0.5,0,IF(AND($C18=$E$5,IF(AND($C18=$E$5,BP18&gt;=BP$2),(BP18-BP$2)*BP$5,IF(AND($C18=$E$6,BP18&gt;=BP$2),(BP18-BP$2)*BP$6,0))&gt;BP$3),BP$3,IF(AND($C18=$E$6,IF(AND($C18=$E$5,BP18&gt;=BP$2),(BP18-BP$2)*BP$5,IF(AND($C18=$E$6,BP18&gt;=BP$2),(BP18-BP$2)*BP$6,0))&gt;BP$4),BP$4,IF(AND($C18=$E$5,BP18&gt;=BP$2),(BP18-BP$2)*BP$5,IF(AND($C18=$E$6,BP18&gt;=BP$2),(BP18-BP$2)*BP$6,0)))))</f>
        <v>0</v>
      </c>
      <c r="BR18"/>
      <c r="BS18" s="39">
        <f t="shared" ref="BS18" si="171">IF($D18=0.5,0,IF(AND($C18=$E$5,IF(AND($C18=$E$5,BR18&gt;=BR$2),(BR18-BR$2)*BR$5,IF(AND($C18=$E$6,BR18&gt;=BR$2),(BR18-BR$2)*BR$6,0))&gt;BR$3),BR$3,IF(AND($C18=$E$6,IF(AND($C18=$E$5,BR18&gt;=BR$2),(BR18-BR$2)*BR$5,IF(AND($C18=$E$6,BR18&gt;=BR$2),(BR18-BR$2)*BR$6,0))&gt;BR$4),BR$4,IF(AND($C18=$E$5,BR18&gt;=BR$2),(BR18-BR$2)*BR$5,IF(AND($C18=$E$6,BR18&gt;=BR$2),(BR18-BR$2)*BR$6,0)))))</f>
        <v>0</v>
      </c>
      <c r="BT18"/>
      <c r="BU18" s="39">
        <f t="shared" ref="BU18" si="172">IF($D18=0.5,0,IF(AND($C18=$E$5,IF(AND($C18=$E$5,BT18&gt;=BT$2),(BT18-BT$2)*BT$5,IF(AND($C18=$E$6,BT18&gt;=BT$2),(BT18-BT$2)*BT$6,0))&gt;BT$3),BT$3,IF(AND($C18=$E$6,IF(AND($C18=$E$5,BT18&gt;=BT$2),(BT18-BT$2)*BT$5,IF(AND($C18=$E$6,BT18&gt;=BT$2),(BT18-BT$2)*BT$6,0))&gt;BT$4),BT$4,IF(AND($C18=$E$5,BT18&gt;=BT$2),(BT18-BT$2)*BT$5,IF(AND($C18=$E$6,BT18&gt;=BT$2),(BT18-BT$2)*BT$6,0)))))</f>
        <v>0</v>
      </c>
      <c r="BV18"/>
      <c r="BW18" s="39">
        <f t="shared" ref="BW18" si="173">IF($D18=0.5,0,IF(AND($C18=$E$5,IF(AND($C18=$E$5,BV18&gt;=BV$2),(BV18-BV$2)*BV$5,IF(AND($C18=$E$6,BV18&gt;=BV$2),(BV18-BV$2)*BV$6,0))&gt;BV$3),BV$3,IF(AND($C18=$E$6,IF(AND($C18=$E$5,BV18&gt;=BV$2),(BV18-BV$2)*BV$5,IF(AND($C18=$E$6,BV18&gt;=BV$2),(BV18-BV$2)*BV$6,0))&gt;BV$4),BV$4,IF(AND($C18=$E$5,BV18&gt;=BV$2),(BV18-BV$2)*BV$5,IF(AND($C18=$E$6,BV18&gt;=BV$2),(BV18-BV$2)*BV$6,0)))))</f>
        <v>0</v>
      </c>
      <c r="BX18"/>
      <c r="BY18" s="39">
        <f t="shared" ref="BY18" si="174">IF($D18=0.5,0,IF(AND($C18=$E$5,IF(AND($C18=$E$5,BX18&gt;=BX$2),(BX18-BX$2)*BX$5,IF(AND($C18=$E$6,BX18&gt;=BX$2),(BX18-BX$2)*BX$6,0))&gt;BX$3),BX$3,IF(AND($C18=$E$6,IF(AND($C18=$E$5,BX18&gt;=BX$2),(BX18-BX$2)*BX$5,IF(AND($C18=$E$6,BX18&gt;=BX$2),(BX18-BX$2)*BX$6,0))&gt;BX$4),BX$4,IF(AND($C18=$E$5,BX18&gt;=BX$2),(BX18-BX$2)*BX$5,IF(AND($C18=$E$6,BX18&gt;=BX$2),(BX18-BX$2)*BX$6,0)))))</f>
        <v>0</v>
      </c>
      <c r="BZ18"/>
      <c r="CA18" s="39">
        <f t="shared" ref="CA18" si="175">IF($D18=0.5,0,IF(AND($C18=$E$5,IF(AND($C18=$E$5,BZ18&gt;=BZ$2),(BZ18-BZ$2)*BZ$5,IF(AND($C18=$E$6,BZ18&gt;=BZ$2),(BZ18-BZ$2)*BZ$6,0))&gt;BZ$3),BZ$3,IF(AND($C18=$E$6,IF(AND($C18=$E$5,BZ18&gt;=BZ$2),(BZ18-BZ$2)*BZ$5,IF(AND($C18=$E$6,BZ18&gt;=BZ$2),(BZ18-BZ$2)*BZ$6,0))&gt;BZ$4),BZ$4,IF(AND($C18=$E$5,BZ18&gt;=BZ$2),(BZ18-BZ$2)*BZ$5,IF(AND($C18=$E$6,BZ18&gt;=BZ$2),(BZ18-BZ$2)*BZ$6,0)))))</f>
        <v>0</v>
      </c>
      <c r="CB18"/>
      <c r="CC18" s="39">
        <f t="shared" ref="CC18" si="176">IF($D18=0.5,0,IF(AND($C18=$E$5,IF(AND($C18=$E$5,CB18&gt;=CB$2),(CB18-CB$2)*CB$5,IF(AND($C18=$E$6,CB18&gt;=CB$2),(CB18-CB$2)*CB$6,0))&gt;CB$3),CB$3,IF(AND($C18=$E$6,IF(AND($C18=$E$5,CB18&gt;=CB$2),(CB18-CB$2)*CB$5,IF(AND($C18=$E$6,CB18&gt;=CB$2),(CB18-CB$2)*CB$6,0))&gt;CB$4),CB$4,IF(AND($C18=$E$5,CB18&gt;=CB$2),(CB18-CB$2)*CB$5,IF(AND($C18=$E$6,CB18&gt;=CB$2),(CB18-CB$2)*CB$6,0)))))</f>
        <v>0</v>
      </c>
      <c r="CD18"/>
      <c r="CE18" s="39">
        <f t="shared" ref="CE18" si="177">IF($D18=0.5,0,IF(AND($C18=$E$5,IF(AND($C18=$E$5,CD18&gt;=CD$2),(CD18-CD$2)*CD$5,IF(AND($C18=$E$6,CD18&gt;=CD$2),(CD18-CD$2)*CD$6,0))&gt;CD$3),CD$3,IF(AND($C18=$E$6,IF(AND($C18=$E$5,CD18&gt;=CD$2),(CD18-CD$2)*CD$5,IF(AND($C18=$E$6,CD18&gt;=CD$2),(CD18-CD$2)*CD$6,0))&gt;CD$4),CD$4,IF(AND($C18=$E$5,CD18&gt;=CD$2),(CD18-CD$2)*CD$5,IF(AND($C18=$E$6,CD18&gt;=CD$2),(CD18-CD$2)*CD$6,0)))))</f>
        <v>0</v>
      </c>
      <c r="CF18"/>
      <c r="CG18" s="39">
        <f t="shared" ref="CG18" si="178">IF($D18=0.5,0,IF(AND($C18=$E$5,IF(AND($C18=$E$5,CF18&gt;=CF$2),(CF18-CF$2)*CF$5,IF(AND($C18=$E$6,CF18&gt;=CF$2),(CF18-CF$2)*CF$6,0))&gt;CF$3),CF$3,IF(AND($C18=$E$6,IF(AND($C18=$E$5,CF18&gt;=CF$2),(CF18-CF$2)*CF$5,IF(AND($C18=$E$6,CF18&gt;=CF$2),(CF18-CF$2)*CF$6,0))&gt;CF$4),CF$4,IF(AND($C18=$E$5,CF18&gt;=CF$2),(CF18-CF$2)*CF$5,IF(AND($C18=$E$6,CF18&gt;=CF$2),(CF18-CF$2)*CF$6,0)))))</f>
        <v>0</v>
      </c>
      <c r="CH18"/>
      <c r="CI18" s="39">
        <f t="shared" ref="CI18" si="179">IF($D18=0.5,0,IF(AND($C18=$E$5,IF(AND($C18=$E$5,CH18&gt;=CH$2),(CH18-CH$2)*CH$5,IF(AND($C18=$E$6,CH18&gt;=CH$2),(CH18-CH$2)*CH$6,0))&gt;CH$3),CH$3,IF(AND($C18=$E$6,IF(AND($C18=$E$5,CH18&gt;=CH$2),(CH18-CH$2)*CH$5,IF(AND($C18=$E$6,CH18&gt;=CH$2),(CH18-CH$2)*CH$6,0))&gt;CH$4),CH$4,IF(AND($C18=$E$5,CH18&gt;=CH$2),(CH18-CH$2)*CH$5,IF(AND($C18=$E$6,CH18&gt;=CH$2),(CH18-CH$2)*CH$6,0)))))</f>
        <v>0</v>
      </c>
      <c r="CJ18"/>
      <c r="CK18" s="39">
        <f t="shared" ref="CK18" si="180">IF($D18=0.5,0,IF(AND($C18=$E$5,IF(AND($C18=$E$5,CJ18&gt;=CJ$2),(CJ18-CJ$2)*CJ$5,IF(AND($C18=$E$6,CJ18&gt;=CJ$2),(CJ18-CJ$2)*CJ$6,0))&gt;CJ$3),CJ$3,IF(AND($C18=$E$6,IF(AND($C18=$E$5,CJ18&gt;=CJ$2),(CJ18-CJ$2)*CJ$5,IF(AND($C18=$E$6,CJ18&gt;=CJ$2),(CJ18-CJ$2)*CJ$6,0))&gt;CJ$4),CJ$4,IF(AND($C18=$E$5,CJ18&gt;=CJ$2),(CJ18-CJ$2)*CJ$5,IF(AND($C18=$E$6,CJ18&gt;=CJ$2),(CJ18-CJ$2)*CJ$6,0)))))</f>
        <v>0</v>
      </c>
      <c r="CL18"/>
      <c r="CM18" s="39">
        <f t="shared" ref="CM18" si="181">IF($D18=0.5,0,IF(AND($C18=$E$5,IF(AND($C18=$E$5,CL18&gt;=CL$2),(CL18-CL$2)*CL$5,IF(AND($C18=$E$6,CL18&gt;=CL$2),(CL18-CL$2)*CL$6,0))&gt;CL$3),CL$3,IF(AND($C18=$E$6,IF(AND($C18=$E$5,CL18&gt;=CL$2),(CL18-CL$2)*CL$5,IF(AND($C18=$E$6,CL18&gt;=CL$2),(CL18-CL$2)*CL$6,0))&gt;CL$4),CL$4,IF(AND($C18=$E$5,CL18&gt;=CL$2),(CL18-CL$2)*CL$5,IF(AND($C18=$E$6,CL18&gt;=CL$2),(CL18-CL$2)*CL$6,0)))))</f>
        <v>0</v>
      </c>
      <c r="CN18"/>
      <c r="CO18" s="39">
        <f t="shared" ref="CO18" si="182">IF($D18=0.5,0,IF(AND($C18=$E$5,IF(AND($C18=$E$5,CN18&gt;=CN$2),(CN18-CN$2)*CN$5,IF(AND($C18=$E$6,CN18&gt;=CN$2),(CN18-CN$2)*CN$6,0))&gt;CN$3),CN$3,IF(AND($C18=$E$6,IF(AND($C18=$E$5,CN18&gt;=CN$2),(CN18-CN$2)*CN$5,IF(AND($C18=$E$6,CN18&gt;=CN$2),(CN18-CN$2)*CN$6,0))&gt;CN$4),CN$4,IF(AND($C18=$E$5,CN18&gt;=CN$2),(CN18-CN$2)*CN$5,IF(AND($C18=$E$6,CN18&gt;=CN$2),(CN18-CN$2)*CN$6,0)))))</f>
        <v>0</v>
      </c>
      <c r="CP18" s="67">
        <f t="shared" si="59"/>
        <v>0</v>
      </c>
      <c r="CQ18"/>
      <c r="CR18" s="39">
        <f t="shared" si="0"/>
        <v>0</v>
      </c>
      <c r="CS18"/>
      <c r="CT18" s="39">
        <f t="shared" si="1"/>
        <v>0</v>
      </c>
      <c r="CU18"/>
      <c r="CV18" s="39">
        <f t="shared" si="2"/>
        <v>0</v>
      </c>
      <c r="CW18"/>
      <c r="CX18" s="39">
        <f t="shared" si="3"/>
        <v>0</v>
      </c>
      <c r="CY18"/>
      <c r="CZ18" s="39">
        <f t="shared" si="4"/>
        <v>0</v>
      </c>
      <c r="DA18"/>
      <c r="DB18" s="39">
        <f t="shared" si="5"/>
        <v>0</v>
      </c>
      <c r="DC18"/>
      <c r="DD18" s="39">
        <f t="shared" si="6"/>
        <v>0</v>
      </c>
      <c r="DE18"/>
      <c r="DF18" s="39">
        <f t="shared" si="7"/>
        <v>0</v>
      </c>
      <c r="DG18"/>
      <c r="DH18" s="39">
        <f t="shared" si="8"/>
        <v>0</v>
      </c>
      <c r="DI18"/>
      <c r="DJ18" s="39">
        <f t="shared" si="9"/>
        <v>0</v>
      </c>
      <c r="DK18"/>
      <c r="DL18" s="39">
        <f t="shared" si="10"/>
        <v>0</v>
      </c>
      <c r="DM18"/>
      <c r="DN18" s="39">
        <f t="shared" si="11"/>
        <v>0</v>
      </c>
      <c r="DO18"/>
      <c r="DP18" s="39">
        <f t="shared" si="12"/>
        <v>0</v>
      </c>
      <c r="DQ18"/>
      <c r="DR18" s="39">
        <f t="shared" si="13"/>
        <v>0</v>
      </c>
      <c r="DS18"/>
      <c r="DT18" s="39">
        <f t="shared" si="14"/>
        <v>0</v>
      </c>
      <c r="DU18"/>
      <c r="DV18" s="39">
        <f t="shared" si="15"/>
        <v>0</v>
      </c>
      <c r="DW18"/>
      <c r="DX18" s="39">
        <f t="shared" si="16"/>
        <v>0</v>
      </c>
      <c r="DY18"/>
      <c r="DZ18" s="39">
        <f t="shared" si="17"/>
        <v>0</v>
      </c>
      <c r="EA18"/>
      <c r="EB18" s="39">
        <f t="shared" si="18"/>
        <v>0</v>
      </c>
      <c r="EC18"/>
      <c r="ED18" s="39">
        <f t="shared" si="76"/>
        <v>0</v>
      </c>
      <c r="EE18"/>
      <c r="EF18" s="39">
        <f t="shared" si="19"/>
        <v>0</v>
      </c>
      <c r="EG18"/>
      <c r="EH18" s="39">
        <f t="shared" si="20"/>
        <v>0</v>
      </c>
      <c r="EI18"/>
      <c r="EJ18" s="39">
        <f t="shared" si="21"/>
        <v>0</v>
      </c>
      <c r="EK18"/>
      <c r="EL18" s="39">
        <f t="shared" si="22"/>
        <v>0</v>
      </c>
      <c r="EM18"/>
      <c r="EN18" s="39">
        <f t="shared" si="23"/>
        <v>0</v>
      </c>
      <c r="EO18"/>
      <c r="EP18" s="39">
        <f t="shared" si="24"/>
        <v>0</v>
      </c>
      <c r="EQ18"/>
      <c r="ER18" s="39">
        <f t="shared" si="25"/>
        <v>0</v>
      </c>
      <c r="ES18"/>
      <c r="ET18" s="39">
        <f t="shared" si="26"/>
        <v>0</v>
      </c>
      <c r="EU18"/>
      <c r="EV18" s="39">
        <f t="shared" si="27"/>
        <v>0</v>
      </c>
      <c r="EW18"/>
      <c r="EX18" s="39">
        <f t="shared" si="28"/>
        <v>0</v>
      </c>
      <c r="EY18"/>
      <c r="EZ18" s="39">
        <f t="shared" si="29"/>
        <v>0</v>
      </c>
      <c r="FA18"/>
      <c r="FB18" s="39">
        <f t="shared" si="30"/>
        <v>0</v>
      </c>
      <c r="FC18" s="67">
        <f t="shared" si="60"/>
        <v>0</v>
      </c>
    </row>
    <row r="19" spans="1:161" s="30" customFormat="1" x14ac:dyDescent="0.25">
      <c r="A19" s="85"/>
      <c r="B19" s="85"/>
      <c r="C19" s="85"/>
      <c r="D19" s="85"/>
      <c r="E19" s="36" t="s">
        <v>25938</v>
      </c>
      <c r="F19" s="70">
        <f>AK19+CP19+FC19</f>
        <v>0</v>
      </c>
      <c r="G19" s="42">
        <f>SUM(G9:G18)</f>
        <v>0</v>
      </c>
      <c r="H19" s="42">
        <f t="shared" ref="H19:AJ19" si="183">SUM(H9:H18)</f>
        <v>0</v>
      </c>
      <c r="I19" s="42">
        <f t="shared" si="183"/>
        <v>0</v>
      </c>
      <c r="J19" s="42">
        <f t="shared" si="183"/>
        <v>0</v>
      </c>
      <c r="K19" s="42">
        <f t="shared" si="183"/>
        <v>0</v>
      </c>
      <c r="L19" s="42">
        <f t="shared" si="183"/>
        <v>0</v>
      </c>
      <c r="M19" s="42">
        <f t="shared" si="183"/>
        <v>0</v>
      </c>
      <c r="N19" s="42">
        <f t="shared" si="183"/>
        <v>0</v>
      </c>
      <c r="O19" s="42">
        <f t="shared" si="183"/>
        <v>0</v>
      </c>
      <c r="P19" s="42">
        <f t="shared" si="183"/>
        <v>0</v>
      </c>
      <c r="Q19" s="42">
        <f t="shared" si="183"/>
        <v>0</v>
      </c>
      <c r="R19" s="42">
        <f t="shared" si="183"/>
        <v>0</v>
      </c>
      <c r="S19" s="42">
        <f t="shared" si="183"/>
        <v>0</v>
      </c>
      <c r="T19" s="42">
        <f t="shared" si="183"/>
        <v>0</v>
      </c>
      <c r="U19" s="42">
        <f t="shared" si="183"/>
        <v>0</v>
      </c>
      <c r="V19" s="42">
        <f t="shared" si="183"/>
        <v>0</v>
      </c>
      <c r="W19" s="42">
        <f t="shared" si="183"/>
        <v>0</v>
      </c>
      <c r="X19" s="42">
        <f t="shared" si="183"/>
        <v>0</v>
      </c>
      <c r="Y19" s="42">
        <f t="shared" si="183"/>
        <v>0</v>
      </c>
      <c r="Z19" s="42">
        <f t="shared" si="183"/>
        <v>0</v>
      </c>
      <c r="AA19" s="42">
        <f t="shared" si="183"/>
        <v>0</v>
      </c>
      <c r="AB19" s="42">
        <f t="shared" si="183"/>
        <v>0</v>
      </c>
      <c r="AC19" s="42">
        <f t="shared" si="183"/>
        <v>0</v>
      </c>
      <c r="AD19" s="42">
        <f t="shared" si="183"/>
        <v>0</v>
      </c>
      <c r="AE19" s="42">
        <f t="shared" si="183"/>
        <v>0</v>
      </c>
      <c r="AF19" s="42">
        <f t="shared" si="183"/>
        <v>0</v>
      </c>
      <c r="AG19" s="42">
        <f t="shared" si="183"/>
        <v>0</v>
      </c>
      <c r="AH19" s="42">
        <f t="shared" si="183"/>
        <v>0</v>
      </c>
      <c r="AI19" s="42">
        <f t="shared" si="183"/>
        <v>0</v>
      </c>
      <c r="AJ19" s="42">
        <f t="shared" si="183"/>
        <v>0</v>
      </c>
      <c r="AK19" s="47">
        <f>SUM(AK9:AK18)*0.7</f>
        <v>0</v>
      </c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68">
        <f>SUM(CP9:CP18)*0.7</f>
        <v>0</v>
      </c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68">
        <f>SUM(FC9:FC18)*0.7</f>
        <v>0</v>
      </c>
      <c r="FE19" s="43"/>
    </row>
    <row r="20" spans="1:161" s="30" customFormat="1" outlineLevel="1" x14ac:dyDescent="0.25">
      <c r="A20">
        <v>1</v>
      </c>
      <c r="B20" s="26"/>
      <c r="C20" s="102">
        <f>IFERROR(VLOOKUP($B20,'Справочник ТТ'!$A:$R,16,0),0)</f>
        <v>0</v>
      </c>
      <c r="D20" s="103">
        <f>IFERROR(VLOOKUP($B20,'Справочник ТТ'!$A:$R,17,0),0)</f>
        <v>0</v>
      </c>
      <c r="E20" s="104">
        <f>IFERROR(VLOOKUP($B20,'Справочник ТТ'!$A:$R,18,0),0)</f>
        <v>0</v>
      </c>
      <c r="F20" s="71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 s="46">
        <f>IF($C20=$E$5,SUMPRODUCT(G20:AJ20,$G$5:$AJ$5),IF($C20=$E$6,SUMPRODUCT(G20:AJ20,$G$6:$AJ$6),0))</f>
        <v>0</v>
      </c>
      <c r="AL20"/>
      <c r="AM20" s="39">
        <f t="shared" ref="AM20:AM29" si="184">IF(AND($C20=$E$5,IF(AND($C20=$E$5,AL20&gt;=AL$2),(AL20-AL$2)*AL$5,IF(AND($C20=$E$6,AL20&gt;=AL$2),(AL20-AL$2)*AL$6,0))&gt;AL$3),AL$3,IF(AND($C20=$E$6,IF(AND($C20=$E$5,AL20&gt;=AL$2),(AL20-AL$2)*AL$5,IF(AND($C20=$E$6,AL20&gt;=AL$2),(AL20-AL$2)*AL$6,0))&gt;AL$4),AL$4,IF(AND($C20=$E$5,AL20&gt;=AL$2),(AL20-AL$2)*AL$5,IF(AND($C20=$E$6,AL20&gt;=AL$2),(AL20-AL$2)*AL$6,0))))</f>
        <v>0</v>
      </c>
      <c r="AN20"/>
      <c r="AO20" s="39">
        <f t="shared" ref="AO20:AO29" si="185">IF(AND($C20=$E$5,IF(AND($C20=$E$5,AN20&gt;=AN$2),(AN20-AN$2)*AN$5,IF(AND($C20=$E$6,AN20&gt;=AN$2),(AN20-AN$2)*AN$6,0))&gt;AN$3),AN$3,IF(AND($C20=$E$6,IF(AND($C20=$E$5,AN20&gt;=AN$2),(AN20-AN$2)*AN$5,IF(AND($C20=$E$6,AN20&gt;=AN$2),(AN20-AN$2)*AN$6,0))&gt;AN$4),AN$4,IF(AND($C20=$E$5,AN20&gt;=AN$2),(AN20-AN$2)*AN$5,IF(AND($C20=$E$6,AN20&gt;=AN$2),(AN20-AN$2)*AN$6,0))))</f>
        <v>0</v>
      </c>
      <c r="AP20"/>
      <c r="AQ20" s="39">
        <f t="shared" ref="AQ20:AQ29" si="186">IF(AND($C20=$E$5,AP20&gt;0),$AP$5,IF(AND($C20=$E$6,AP20&gt;0),$AP$6,0))</f>
        <v>0</v>
      </c>
      <c r="AR20"/>
      <c r="AS20" s="39">
        <f t="shared" ref="AS20:AS29" si="187">IF(AND($C20=$E$5,AR20&gt;0),$AR$5,IF(AND($C20=$E$6,AR20&gt;0),$AR$6,0))</f>
        <v>0</v>
      </c>
      <c r="AT20"/>
      <c r="AU20" s="39">
        <f t="shared" ref="AU20:AU29" si="188">IF(AND($C20=$E$5,IF(AND($C20=$E$5,AT20&gt;=AT$2),(AT20-AT$2)*AT$5,IF(AND($C20=$E$6,AT20&gt;=AT$2),(AT20-AT$2)*AT$6,0))&gt;AT$3),AT$3,IF(AND($C20=$E$6,IF(AND($C20=$E$5,AT20&gt;=AT$2),(AT20-AT$2)*AT$5,IF(AND($C20=$E$6,AT20&gt;=AT$2),(AT20-AT$2)*AT$6,0))&gt;AT$4),AT$4,IF(AND($C20=$E$5,AT20&gt;=AT$2),(AT20-AT$2)*AT$5,IF(AND($C20=$E$6,AT20&gt;=AT$2),(AT20-AT$2)*AT$6,0))))</f>
        <v>0</v>
      </c>
      <c r="AV20"/>
      <c r="AW20" s="39">
        <f>IF(AND($C20=$E$5,IF(AND($C20=$E$5,AV20&gt;=AV$2),(AV20-AV$2)*AV$5,IF(AND($C20=$E$6,AV20&gt;=AV$2),(AV20-AV$2)*AV$6,0))&gt;AV$3),AV$3,IF(AND($C20=$E$6,IF(AND($C20=$E$5,AV20&gt;=AV$2),(AV20-AV$2)*AV$5,IF(AND($C20=$E$6,AV20&gt;=AV$2),(AV20-AV$2)*AV$6,0))&gt;AV$4),AV$4,IF(AND($C20=$E$5,AV20&gt;=AV$2),(AV20-AV$2)*AV$5,IF(AND($C20=$E$6,AV20&gt;=AV$2),(AV20-AV$2)*AV$6,0))))</f>
        <v>0</v>
      </c>
      <c r="AX20"/>
      <c r="AY20" s="39" t="b">
        <f t="shared" ref="AY20:AY29" si="189">IF(AX20&gt;=AX$3,AX$4,IF(AND($C20=$E$5,IF($C20=$E$5,AX20*AX$5,IF($C20=$E$6,AX20*AX$6))&gt;AY$3),AY$3,IF(AND($C20=$E$6,IF($C20=$E$6,AX20*AX$6,IF($C20=$E$6,AX20*AX$6))&gt;AY$4),AY$4,IF($C20=$E$5,AX20*AX$5,IF($C20=$E$6,AX20*AX$6)))))</f>
        <v>0</v>
      </c>
      <c r="AZ20"/>
      <c r="BA20" s="39" t="b">
        <f t="shared" ref="BA20:BA29" si="190">IF(AZ20&gt;=AZ$3,AZ$4,IF(AND($C20=$E$5,IF($C20=$E$5,AZ20*AZ$5,IF($C20=$E$6,AZ20*AZ$6))&gt;BA$3),BA$3,IF(AND($C20=$E$6,IF($C20=$E$6,AZ20*AZ$6,IF($C20=$E$6,AZ20*AZ$6))&gt;BA$4),BA$4,IF($C20=$E$5,AZ20*AZ$5,IF($C20=$E$6,AZ20*AZ$6)))))</f>
        <v>0</v>
      </c>
      <c r="BB20"/>
      <c r="BC20" s="39" t="b">
        <f t="shared" ref="BC20:BC29" si="191">IF(BB20&gt;=BB$3,BB$4,IF(AND($C20=$E$5,IF($C20=$E$5,BB20*BB$5,IF($C20=$E$6,BB20*BB$6))&gt;BC$3),BC$3,IF(AND($C20=$E$6,IF($C20=$E$6,BB20*BB$6,IF($C20=$E$6,BB20*BB$6))&gt;BC$4),BC$4,IF($C20=$E$5,BB20*BB$5,IF($C20=$E$6,BB20*BB$6)))))</f>
        <v>0</v>
      </c>
      <c r="BD20"/>
      <c r="BE20" s="39" t="b">
        <f t="shared" ref="BE20:BE29" si="192">IF(BD20&gt;=BD$3,BD$4,IF(AND($C20=$E$5,IF($C20=$E$5,BD20*BD$5,IF($C20=$E$6,BD20*BD$6))&gt;BE$3),BE$3,IF(AND($C20=$E$6,IF($C20=$E$6,BD20*BD$6,IF($C20=$E$6,BD20*BD$6))&gt;BE$4),BE$4,IF($C20=$E$5,BD20*BD$5,IF($C20=$E$6,BD20*BD$6)))))</f>
        <v>0</v>
      </c>
      <c r="BF20"/>
      <c r="BG20" s="39">
        <f t="shared" ref="BG20:BG29" si="193">IF(AND($C20=$E$5,BF20&gt;0),$BF$5,IF(AND($C20=$E$6,BF20&gt;0),$BF$6,0))</f>
        <v>0</v>
      </c>
      <c r="BH20"/>
      <c r="BI20" s="39">
        <f t="shared" ref="BI20:BI29" si="194">IF(AND($C20=$E$5,IF(AND($C20=$E$5,BH20&gt;=BH$2),(BH20-BH$2)*BH$5,IF(AND($C20=$E$6,BH20&gt;=BH$2),(BH20-BH$2)*BH$6,0))&gt;BH$3),BH$3,IF(AND($C20=$E$6,IF(AND($C20=$E$5,BH20&gt;=BH$2),(BH20-BH$2)*BH$5,IF(AND($C20=$E$6,BH20&gt;=BH$2),(BH20-BH$2)*BH$6,0))&gt;BH$4),BH$4,IF(AND($C20=$E$5,BH20&gt;=BH$2),(BH20-BH$2)*BH$5,IF(AND($C20=$E$6,BH20&gt;=BH$2),(BH20-BH$2)*BH$6,0))))</f>
        <v>0</v>
      </c>
      <c r="BJ20"/>
      <c r="BK20" s="39">
        <f t="shared" ref="BK20:BK29" si="195">IF(AND($C20=$E$5,IF(AND($C20=$E$5,BJ20&gt;=BJ$2),(BJ20-BJ$2)*BJ$5,IF(AND($C20=$E$6,BJ20&gt;=BJ$2),(BJ20-BJ$2)*BJ$6,0))&gt;BJ$3),BJ$3,IF(AND($C20=$E$6,IF(AND($C20=$E$5,BJ20&gt;=BJ$2),(BJ20-BJ$2)*BJ$5,IF(AND($C20=$E$6,BJ20&gt;=BJ$2),(BJ20-BJ$2)*BJ$6,0))&gt;BJ$4),BJ$4,IF(AND($C20=$E$5,BJ20&gt;=BJ$2),(BJ20-BJ$2)*BJ$5,IF(AND($C20=$E$6,BJ20&gt;=BJ$2),(BJ20-BJ$2)*BJ$6,0))))</f>
        <v>0</v>
      </c>
      <c r="BL20"/>
      <c r="BM20" s="39">
        <f t="shared" ref="BM20:BM29" si="196">IF(AND($C20=$E$5,IF(AND($C20=$E$5,BL20&gt;=BL$2),(BL20-BL$2)*BL$5,IF(AND($C20=$E$6,BL20&gt;=BL$2),(BL20-BL$2)*BL$6,0))&gt;BL$3),BL$3,IF(AND($C20=$E$6,IF(AND($C20=$E$5,BL20&gt;=BL$2),(BL20-BL$2)*BL$5,IF(AND($C20=$E$6,BL20&gt;=BL$2),(BL20-BL$2)*BL$6,0))&gt;BL$4),BL$4,IF(AND($C20=$E$5,BL20&gt;=BL$2),(BL20-BL$2)*BL$5,IF(AND($C20=$E$6,BL20&gt;=BL$2),(BL20-BL$2)*BL$6,0))))</f>
        <v>0</v>
      </c>
      <c r="BN20"/>
      <c r="BO20" s="39">
        <f t="shared" ref="BO20:BO29" si="197">IF(AND($C20=$E$5,IF(AND($C20=$E$5,BN20&gt;=BN$2),(BN20-BN$2)*BN$5,IF(AND($C20=$E$6,BN20&gt;=BN$2),(BN20-BN$2)*BN$6,0))&gt;BN$3),BN$3,IF(AND($C20=$E$6,IF(AND($C20=$E$5,BN20&gt;=BN$2),(BN20-BN$2)*BN$5,IF(AND($C20=$E$6,BN20&gt;=BN$2),(BN20-BN$2)*BN$6,0))&gt;BN$4),BN$4,IF(AND($C20=$E$5,BN20&gt;=BN$2),(BN20-BN$2)*BN$5,IF(AND($C20=$E$6,BN20&gt;=BN$2),(BN20-BN$2)*BN$6,0))))</f>
        <v>0</v>
      </c>
      <c r="BP20"/>
      <c r="BQ20" s="39">
        <f t="shared" ref="BQ20:BQ29" si="198">IF(AND($C20=$E$5,IF(AND($C20=$E$5,BP20&gt;=BP$2),(BP20-BP$2)*BP$5,IF(AND($C20=$E$6,BP20&gt;=BP$2),(BP20-BP$2)*BP$6,0))&gt;BP$3),BP$3,IF(AND($C20=$E$6,IF(AND($C20=$E$5,BP20&gt;=BP$2),(BP20-BP$2)*BP$5,IF(AND($C20=$E$6,BP20&gt;=BP$2),(BP20-BP$2)*BP$6,0))&gt;BP$4),BP$4,IF(AND($C20=$E$5,BP20&gt;=BP$2),(BP20-BP$2)*BP$5,IF(AND($C20=$E$6,BP20&gt;=BP$2),(BP20-BP$2)*BP$6,0))))</f>
        <v>0</v>
      </c>
      <c r="BR20"/>
      <c r="BS20" s="39">
        <f t="shared" ref="BS20:BS29" si="199">IF(AND($C20=$E$5,IF(AND($C20=$E$5,BR20&gt;=BR$2),(BR20-BR$2)*BR$5,IF(AND($C20=$E$6,BR20&gt;=BR$2),(BR20-BR$2)*BR$6,0))&gt;BR$3),BR$3,IF(AND($C20=$E$6,IF(AND($C20=$E$5,BR20&gt;=BR$2),(BR20-BR$2)*BR$5,IF(AND($C20=$E$6,BR20&gt;=BR$2),(BR20-BR$2)*BR$6,0))&gt;BR$4),BR$4,IF(AND($C20=$E$5,BR20&gt;=BR$2),(BR20-BR$2)*BR$5,IF(AND($C20=$E$6,BR20&gt;=BR$2),(BR20-BR$2)*BR$6,0))))</f>
        <v>0</v>
      </c>
      <c r="BT20"/>
      <c r="BU20" s="39">
        <f t="shared" ref="BU20:BU29" si="200">IF(AND($C20=$E$5,IF(AND($C20=$E$5,BT20&gt;=BT$2),(BT20-BT$2)*BT$5,IF(AND($C20=$E$6,BT20&gt;=BT$2),(BT20-BT$2)*BT$6,0))&gt;BT$3),BT$3,IF(AND($C20=$E$6,IF(AND($C20=$E$5,BT20&gt;=BT$2),(BT20-BT$2)*BT$5,IF(AND($C20=$E$6,BT20&gt;=BT$2),(BT20-BT$2)*BT$6,0))&gt;BT$4),BT$4,IF(AND($C20=$E$5,BT20&gt;=BT$2),(BT20-BT$2)*BT$5,IF(AND($C20=$E$6,BT20&gt;=BT$2),(BT20-BT$2)*BT$6,0))))</f>
        <v>0</v>
      </c>
      <c r="BV20"/>
      <c r="BW20" s="39">
        <f t="shared" ref="BW20:BW29" si="201">IF(AND($C20=$E$5,IF(AND($C20=$E$5,BV20&gt;=BV$2),(BV20-BV$2)*BV$5,IF(AND($C20=$E$6,BV20&gt;=BV$2),(BV20-BV$2)*BV$6,0))&gt;BV$3),BV$3,IF(AND($C20=$E$6,IF(AND($C20=$E$5,BV20&gt;=BV$2),(BV20-BV$2)*BV$5,IF(AND($C20=$E$6,BV20&gt;=BV$2),(BV20-BV$2)*BV$6,0))&gt;BV$4),BV$4,IF(AND($C20=$E$5,BV20&gt;=BV$2),(BV20-BV$2)*BV$5,IF(AND($C20=$E$6,BV20&gt;=BV$2),(BV20-BV$2)*BV$6,0))))</f>
        <v>0</v>
      </c>
      <c r="BX20"/>
      <c r="BY20" s="39">
        <f t="shared" ref="BY20:BY29" si="202">IF(AND($C20=$E$5,IF(AND($C20=$E$5,BX20&gt;=BX$2),(BX20-BX$2)*BX$5,IF(AND($C20=$E$6,BX20&gt;=BX$2),(BX20-BX$2)*BX$6,0))&gt;BX$3),BX$3,IF(AND($C20=$E$6,IF(AND($C20=$E$5,BX20&gt;=BX$2),(BX20-BX$2)*BX$5,IF(AND($C20=$E$6,BX20&gt;=BX$2),(BX20-BX$2)*BX$6,0))&gt;BX$4),BX$4,IF(AND($C20=$E$5,BX20&gt;=BX$2),(BX20-BX$2)*BX$5,IF(AND($C20=$E$6,BX20&gt;=BX$2),(BX20-BX$2)*BX$6,0))))</f>
        <v>0</v>
      </c>
      <c r="BZ20"/>
      <c r="CA20" s="39">
        <f t="shared" ref="CA20:CA29" si="203">IF(AND($C20=$E$5,IF(AND($C20=$E$5,BZ20&gt;=BZ$2),(BZ20-BZ$2)*BZ$5,IF(AND($C20=$E$6,BZ20&gt;=BZ$2),(BZ20-BZ$2)*BZ$6,0))&gt;BZ$3),BZ$3,IF(AND($C20=$E$6,IF(AND($C20=$E$5,BZ20&gt;=BZ$2),(BZ20-BZ$2)*BZ$5,IF(AND($C20=$E$6,BZ20&gt;=BZ$2),(BZ20-BZ$2)*BZ$6,0))&gt;BZ$4),BZ$4,IF(AND($C20=$E$5,BZ20&gt;=BZ$2),(BZ20-BZ$2)*BZ$5,IF(AND($C20=$E$6,BZ20&gt;=BZ$2),(BZ20-BZ$2)*BZ$6,0))))</f>
        <v>0</v>
      </c>
      <c r="CB20"/>
      <c r="CC20" s="39">
        <f t="shared" ref="CC20:CC29" si="204">IF(AND($C20=$E$5,IF(AND($C20=$E$5,CB20&gt;=CB$2),(CB20-CB$2)*CB$5,IF(AND($C20=$E$6,CB20&gt;=CB$2),(CB20-CB$2)*CB$6,0))&gt;CB$3),CB$3,IF(AND($C20=$E$6,IF(AND($C20=$E$5,CB20&gt;=CB$2),(CB20-CB$2)*CB$5,IF(AND($C20=$E$6,CB20&gt;=CB$2),(CB20-CB$2)*CB$6,0))&gt;CB$4),CB$4,IF(AND($C20=$E$5,CB20&gt;=CB$2),(CB20-CB$2)*CB$5,IF(AND($C20=$E$6,CB20&gt;=CB$2),(CB20-CB$2)*CB$6,0))))</f>
        <v>0</v>
      </c>
      <c r="CD20"/>
      <c r="CE20" s="39">
        <f t="shared" ref="CE20:CE29" si="205">IF(AND($C20=$E$5,IF(AND($C20=$E$5,CD20&gt;=CD$2),(CD20-CD$2)*CD$5,IF(AND($C20=$E$6,CD20&gt;=CD$2),(CD20-CD$2)*CD$6,0))&gt;CD$3),CD$3,IF(AND($C20=$E$6,IF(AND($C20=$E$5,CD20&gt;=CD$2),(CD20-CD$2)*CD$5,IF(AND($C20=$E$6,CD20&gt;=CD$2),(CD20-CD$2)*CD$6,0))&gt;CD$4),CD$4,IF(AND($C20=$E$5,CD20&gt;=CD$2),(CD20-CD$2)*CD$5,IF(AND($C20=$E$6,CD20&gt;=CD$2),(CD20-CD$2)*CD$6,0))))</f>
        <v>0</v>
      </c>
      <c r="CF20"/>
      <c r="CG20" s="39">
        <f t="shared" ref="CG20:CG29" si="206">IF(AND($C20=$E$5,IF(AND($C20=$E$5,CF20&gt;=CF$2),(CF20-CF$2)*CF$5,IF(AND($C20=$E$6,CF20&gt;=CF$2),(CF20-CF$2)*CF$6,0))&gt;CF$3),CF$3,IF(AND($C20=$E$6,IF(AND($C20=$E$5,CF20&gt;=CF$2),(CF20-CF$2)*CF$5,IF(AND($C20=$E$6,CF20&gt;=CF$2),(CF20-CF$2)*CF$6,0))&gt;CF$4),CF$4,IF(AND($C20=$E$5,CF20&gt;=CF$2),(CF20-CF$2)*CF$5,IF(AND($C20=$E$6,CF20&gt;=CF$2),(CF20-CF$2)*CF$6,0))))</f>
        <v>0</v>
      </c>
      <c r="CH20"/>
      <c r="CI20" s="39">
        <f t="shared" ref="CI20:CI29" si="207">IF(AND($C20=$E$5,IF(AND($C20=$E$5,CH20&gt;=CH$2),(CH20-CH$2)*CH$5,IF(AND($C20=$E$6,CH20&gt;=CH$2),(CH20-CH$2)*CH$6,0))&gt;CH$3),CH$3,IF(AND($C20=$E$6,IF(AND($C20=$E$5,CH20&gt;=CH$2),(CH20-CH$2)*CH$5,IF(AND($C20=$E$6,CH20&gt;=CH$2),(CH20-CH$2)*CH$6,0))&gt;CH$4),CH$4,IF(AND($C20=$E$5,CH20&gt;=CH$2),(CH20-CH$2)*CH$5,IF(AND($C20=$E$6,CH20&gt;=CH$2),(CH20-CH$2)*CH$6,0))))</f>
        <v>0</v>
      </c>
      <c r="CJ20"/>
      <c r="CK20" s="39">
        <f t="shared" ref="CK20:CK29" si="208">IF(AND($C20=$E$5,IF(AND($C20=$E$5,CJ20&gt;=CJ$2),(CJ20-CJ$2)*CJ$5,IF(AND($C20=$E$6,CJ20&gt;=CJ$2),(CJ20-CJ$2)*CJ$6,0))&gt;CJ$3),CJ$3,IF(AND($C20=$E$6,IF(AND($C20=$E$5,CJ20&gt;=CJ$2),(CJ20-CJ$2)*CJ$5,IF(AND($C20=$E$6,CJ20&gt;=CJ$2),(CJ20-CJ$2)*CJ$6,0))&gt;CJ$4),CJ$4,IF(AND($C20=$E$5,CJ20&gt;=CJ$2),(CJ20-CJ$2)*CJ$5,IF(AND($C20=$E$6,CJ20&gt;=CJ$2),(CJ20-CJ$2)*CJ$6,0))))</f>
        <v>0</v>
      </c>
      <c r="CL20"/>
      <c r="CM20" s="39">
        <f t="shared" ref="CM20:CM29" si="209">IF(AND($C20=$E$5,IF(AND($C20=$E$5,CL20&gt;=CL$2),(CL20-CL$2)*CL$5,IF(AND($C20=$E$6,CL20&gt;=CL$2),(CL20-CL$2)*CL$6,0))&gt;CL$3),CL$3,IF(AND($C20=$E$6,IF(AND($C20=$E$5,CL20&gt;=CL$2),(CL20-CL$2)*CL$5,IF(AND($C20=$E$6,CL20&gt;=CL$2),(CL20-CL$2)*CL$6,0))&gt;CL$4),CL$4,IF(AND($C20=$E$5,CL20&gt;=CL$2),(CL20-CL$2)*CL$5,IF(AND($C20=$E$6,CL20&gt;=CL$2),(CL20-CL$2)*CL$6,0))))</f>
        <v>0</v>
      </c>
      <c r="CN20"/>
      <c r="CO20" s="39">
        <f t="shared" ref="CO20:CO29" si="210">IF(AND($C20=$E$5,IF(AND($C20=$E$5,CN20&gt;=CN$2),(CN20-CN$2)*CN$5,IF(AND($C20=$E$6,CN20&gt;=CN$2),(CN20-CN$2)*CN$6,0))&gt;CN$3),CN$3,IF(AND($C20=$E$6,IF(AND($C20=$E$5,CN20&gt;=CN$2),(CN20-CN$2)*CN$5,IF(AND($C20=$E$6,CN20&gt;=CN$2),(CN20-CN$2)*CN$6,0))&gt;CN$4),CN$4,IF(AND($C20=$E$5,CN20&gt;=CN$2),(CN20-CN$2)*CN$5,IF(AND($C20=$E$6,CN20&gt;=CN$2),(CN20-CN$2)*CN$6,0))))</f>
        <v>0</v>
      </c>
      <c r="CP20" s="67">
        <f>SUMIFS(AL20:CO20,$AL$8:$CO$8,$AM$1)</f>
        <v>0</v>
      </c>
      <c r="CQ20"/>
      <c r="CR20" s="39">
        <f t="shared" ref="CR20:CR29" si="211">IF(AND($C20=$E$5,IF(AND($C20=$E$5,CQ20&gt;=CQ$2),(CQ20-CQ$2)*CQ$5,IF(AND($C20=$E$6,CQ20&gt;=CQ$2),(CQ20-CQ$2)*CQ$6,0))&gt;CQ$3),CQ$3,IF(AND($C20=$E$6,IF(AND($C20=$E$5,CQ20&gt;=CQ$2),(CQ20-CQ$2)*CQ$5,IF(AND($C20=$E$6,CQ20&gt;=CQ$2),(CQ20-CQ$2)*CQ$6,0))&gt;CQ$4),CQ$4,IF(AND($C20=$E$5,CQ20&gt;=CQ$2),(CQ20-CQ$2)*CQ$5,IF(AND($C20=$E$6,CQ20&gt;=CQ$2),(CQ20-CQ$2)*CQ$6,0))))</f>
        <v>0</v>
      </c>
      <c r="CS20"/>
      <c r="CT20" s="39">
        <f t="shared" ref="CT20:CT29" si="212">IF(AND($C20=$E$5,IF(AND($C20=$E$5,CS20&gt;=CS$2),(CS20-CS$2)*CS$5,IF(AND($C20=$E$6,CS20&gt;=CS$2),(CS20-CS$2)*CS$6,0))&gt;CS$3),CS$3,IF(AND($C20=$E$6,IF(AND($C20=$E$5,CS20&gt;=CS$2),(CS20-CS$2)*CS$5,IF(AND($C20=$E$6,CS20&gt;=CS$2),(CS20-CS$2)*CS$6,0))&gt;CS$4),CS$4,IF(AND($C20=$E$5,CS20&gt;=CS$2),(CS20-CS$2)*CS$5,IF(AND($C20=$E$6,CS20&gt;=CS$2),(CS20-CS$2)*CS$6,0))))</f>
        <v>0</v>
      </c>
      <c r="CU20"/>
      <c r="CV20" s="39">
        <f t="shared" ref="CV20:CV29" si="213">IF(AND($C20=$E$5,IF(AND($C20=$E$5,CU20&gt;=CU$2),(CU20-CU$2)*CU$5,IF(AND($C20=$E$6,CU20&gt;=CU$2),(CU20-CU$2)*CU$6,0))&gt;CU$3),CU$3,IF(AND($C20=$E$6,IF(AND($C20=$E$5,CU20&gt;=CU$2),(CU20-CU$2)*CU$5,IF(AND($C20=$E$6,CU20&gt;=CU$2),(CU20-CU$2)*CU$6,0))&gt;CU$4),CU$4,IF(AND($C20=$E$5,CU20&gt;=CU$2),(CU20-CU$2)*CU$5,IF(AND($C20=$E$6,CU20&gt;=CU$2),(CU20-CU$2)*CU$6,0))))</f>
        <v>0</v>
      </c>
      <c r="CW20"/>
      <c r="CX20" s="39">
        <f t="shared" ref="CX20:CX29" si="214">IF(AND($C20=$E$5,IF(AND($C20=$E$5,CW20&gt;=CW$2),(CW20-CW$2)*CW$5,IF(AND($C20=$E$6,CW20&gt;=CW$2),(CW20-CW$2)*CW$6,0))&gt;CW$3),CW$3,IF(AND($C20=$E$6,IF(AND($C20=$E$5,CW20&gt;=CW$2),(CW20-CW$2)*CW$5,IF(AND($C20=$E$6,CW20&gt;=CW$2),(CW20-CW$2)*CW$6,0))&gt;CW$4),CW$4,IF(AND($C20=$E$5,CW20&gt;=CW$2),(CW20-CW$2)*CW$5,IF(AND($C20=$E$6,CW20&gt;=CW$2),(CW20-CW$2)*CW$6,0))))</f>
        <v>0</v>
      </c>
      <c r="CY20"/>
      <c r="CZ20" s="39">
        <f t="shared" ref="CZ20:CZ29" si="215">IF(AND($C20=$E$5,IF(AND($C20=$E$5,CY20&gt;=CY$2),(CY20-CY$2)*CY$5,IF(AND($C20=$E$6,CY20&gt;=CY$2),(CY20-CY$2)*CY$6,0))&gt;CY$3),CY$3,IF(AND($C20=$E$6,IF(AND($C20=$E$5,CY20&gt;=CY$2),(CY20-CY$2)*CY$5,IF(AND($C20=$E$6,CY20&gt;=CY$2),(CY20-CY$2)*CY$6,0))&gt;CY$4),CY$4,IF(AND($C20=$E$5,CY20&gt;=CY$2),(CY20-CY$2)*CY$5,IF(AND($C20=$E$6,CY20&gt;=CY$2),(CY20-CY$2)*CY$6,0))))</f>
        <v>0</v>
      </c>
      <c r="DA20"/>
      <c r="DB20" s="39">
        <f t="shared" ref="DB20:DB29" si="216">IF(AND($C20=$E$5,IF(AND($C20=$E$5,DA20&gt;=DA$2),(DA20-DA$2)*DA$5,IF(AND($C20=$E$6,DA20&gt;=DA$2),(DA20-DA$2)*DA$6,0))&gt;DA$3),DA$3,IF(AND($C20=$E$6,IF(AND($C20=$E$5,DA20&gt;=DA$2),(DA20-DA$2)*DA$5,IF(AND($C20=$E$6,DA20&gt;=DA$2),(DA20-DA$2)*DA$6,0))&gt;DA$4),DA$4,IF(AND($C20=$E$5,DA20&gt;=DA$2),(DA20-DA$2)*DA$5,IF(AND($C20=$E$6,DA20&gt;=DA$2),(DA20-DA$2)*DA$6,0))))</f>
        <v>0</v>
      </c>
      <c r="DC20"/>
      <c r="DD20" s="39">
        <f t="shared" ref="DD20:DD29" si="217">IF(AND($C20=$E$5,IF(AND($C20=$E$5,DC20&gt;=DC$2),(DC20-DC$2)*DC$5,IF(AND($C20=$E$6,DC20&gt;=DC$2),(DC20-DC$2)*DC$6,0))&gt;DC$3),DC$3,IF(AND($C20=$E$6,IF(AND($C20=$E$5,DC20&gt;=DC$2),(DC20-DC$2)*DC$5,IF(AND($C20=$E$6,DC20&gt;=DC$2),(DC20-DC$2)*DC$6,0))&gt;DC$4),DC$4,IF(AND($C20=$E$5,DC20&gt;=DC$2),(DC20-DC$2)*DC$5,IF(AND($C20=$E$6,DC20&gt;=DC$2),(DC20-DC$2)*DC$6,0))))</f>
        <v>0</v>
      </c>
      <c r="DE20"/>
      <c r="DF20" s="39">
        <f t="shared" ref="DF20:DF29" si="218">IF(AND($C20=$E$5,IF(AND($C20=$E$5,DE20&gt;=DE$2),(DE20-DE$2)*DE$5,IF(AND($C20=$E$6,DE20&gt;=DE$2),(DE20-DE$2)*DE$6,0))&gt;DE$3),DE$3,IF(AND($C20=$E$6,IF(AND($C20=$E$5,DE20&gt;=DE$2),(DE20-DE$2)*DE$5,IF(AND($C20=$E$6,DE20&gt;=DE$2),(DE20-DE$2)*DE$6,0))&gt;DE$4),DE$4,IF(AND($C20=$E$5,DE20&gt;=DE$2),(DE20-DE$2)*DE$5,IF(AND($C20=$E$6,DE20&gt;=DE$2),(DE20-DE$2)*DE$6,0))))</f>
        <v>0</v>
      </c>
      <c r="DG20"/>
      <c r="DH20" s="39">
        <f t="shared" ref="DH20:DH29" si="219">IF(AND($C20=$E$5,IF(AND($C20=$E$5,DG20&gt;=DG$2),(DG20-DG$2)*DG$5,IF(AND($C20=$E$6,DG20&gt;=DG$2),(DG20-DG$2)*DG$6,0))&gt;DG$3),DG$3,IF(AND($C20=$E$6,IF(AND($C20=$E$5,DG20&gt;=DG$2),(DG20-DG$2)*DG$5,IF(AND($C20=$E$6,DG20&gt;=DG$2),(DG20-DG$2)*DG$6,0))&gt;DG$4),DG$4,IF(AND($C20=$E$5,DG20&gt;=DG$2),(DG20-DG$2)*DG$5,IF(AND($C20=$E$6,DG20&gt;=DG$2),(DG20-DG$2)*DG$6,0))))</f>
        <v>0</v>
      </c>
      <c r="DI20"/>
      <c r="DJ20" s="39">
        <f t="shared" ref="DJ20:DJ29" si="220">IF(AND($C20=$E$5,IF(AND($C20=$E$5,DI20&gt;=DI$2),(DI20-DI$2)*DI$5,IF(AND($C20=$E$6,DI20&gt;=DI$2),(DI20-DI$2)*DI$6,0))&gt;DI$3),DI$3,IF(AND($C20=$E$6,IF(AND($C20=$E$5,DI20&gt;=DI$2),(DI20-DI$2)*DI$5,IF(AND($C20=$E$6,DI20&gt;=DI$2),(DI20-DI$2)*DI$6,0))&gt;DI$4),DI$4,IF(AND($C20=$E$5,DI20&gt;=DI$2),(DI20-DI$2)*DI$5,IF(AND($C20=$E$6,DI20&gt;=DI$2),(DI20-DI$2)*DI$6,0))))</f>
        <v>0</v>
      </c>
      <c r="DK20"/>
      <c r="DL20" s="39">
        <f t="shared" ref="DL20:DL29" si="221">IF(AND($C20=$E$5,IF(AND($C20=$E$5,DK20&gt;=DK$2),(DK20-DK$2)*DK$5,IF(AND($C20=$E$6,DK20&gt;=DK$2),(DK20-DK$2)*DK$6,0))&gt;DK$3),DK$3,IF(AND($C20=$E$6,IF(AND($C20=$E$5,DK20&gt;=DK$2),(DK20-DK$2)*DK$5,IF(AND($C20=$E$6,DK20&gt;=DK$2),(DK20-DK$2)*DK$6,0))&gt;DK$4),DK$4,IF(AND($C20=$E$5,DK20&gt;=DK$2),(DK20-DK$2)*DK$5,IF(AND($C20=$E$6,DK20&gt;=DK$2),(DK20-DK$2)*DK$6,0))))</f>
        <v>0</v>
      </c>
      <c r="DM20"/>
      <c r="DN20" s="39">
        <f t="shared" ref="DN20:DN29" si="222">IF(AND($C20=$E$5,IF(AND($C20=$E$5,DM20&gt;=DM$2),(DM20-DM$2)*DM$5,IF(AND($C20=$E$6,DM20&gt;=DM$2),(DM20-DM$2)*DM$6,0))&gt;DM$3),DM$3,IF(AND($C20=$E$6,IF(AND($C20=$E$5,DM20&gt;=DM$2),(DM20-DM$2)*DM$5,IF(AND($C20=$E$6,DM20&gt;=DM$2),(DM20-DM$2)*DM$6,0))&gt;DM$4),DM$4,IF(AND($C20=$E$5,DM20&gt;=DM$2),(DM20-DM$2)*DM$5,IF(AND($C20=$E$6,DM20&gt;=DM$2),(DM20-DM$2)*DM$6,0))))</f>
        <v>0</v>
      </c>
      <c r="DO20"/>
      <c r="DP20" s="39">
        <f t="shared" ref="DP20:DP29" si="223">IF(AND($C20=$E$5,IF(AND($C20=$E$5,DO20&gt;=DO$2),(DO20-DO$2)*DO$5,IF(AND($C20=$E$6,DO20&gt;=DO$2),(DO20-DO$2)*DO$6,0))&gt;DO$3),DO$3,IF(AND($C20=$E$6,IF(AND($C20=$E$5,DO20&gt;=DO$2),(DO20-DO$2)*DO$5,IF(AND($C20=$E$6,DO20&gt;=DO$2),(DO20-DO$2)*DO$6,0))&gt;DO$4),DO$4,IF(AND($C20=$E$5,DO20&gt;=DO$2),(DO20-DO$2)*DO$5,IF(AND($C20=$E$6,DO20&gt;=DO$2),(DO20-DO$2)*DO$6,0))))</f>
        <v>0</v>
      </c>
      <c r="DQ20"/>
      <c r="DR20" s="39">
        <f t="shared" ref="DR20:DR29" si="224">IF(AND($C20=$E$5,IF(AND($C20=$E$5,DQ20&gt;=DQ$2),(DQ20-DQ$2)*DQ$5,IF(AND($C20=$E$6,DQ20&gt;=DQ$2),(DQ20-DQ$2)*DQ$6,0))&gt;DQ$3),DQ$3,IF(AND($C20=$E$6,IF(AND($C20=$E$5,DQ20&gt;=DQ$2),(DQ20-DQ$2)*DQ$5,IF(AND($C20=$E$6,DQ20&gt;=DQ$2),(DQ20-DQ$2)*DQ$6,0))&gt;DQ$4),DQ$4,IF(AND($C20=$E$5,DQ20&gt;=DQ$2),(DQ20-DQ$2)*DQ$5,IF(AND($C20=$E$6,DQ20&gt;=DQ$2),(DQ20-DQ$2)*DQ$6,0))))</f>
        <v>0</v>
      </c>
      <c r="DS20"/>
      <c r="DT20" s="39">
        <f t="shared" ref="DT20:DT29" si="225">IF(AND($C20=$E$5,IF(AND($C20=$E$5,DS20&gt;=DS$2),(DS20-DS$2)*DS$5,IF(AND($C20=$E$6,DS20&gt;=DS$2),(DS20-DS$2)*DS$6,0))&gt;DS$3),DS$3,IF(AND($C20=$E$6,IF(AND($C20=$E$5,DS20&gt;=DS$2),(DS20-DS$2)*DS$5,IF(AND($C20=$E$6,DS20&gt;=DS$2),(DS20-DS$2)*DS$6,0))&gt;DS$4),DS$4,IF(AND($C20=$E$5,DS20&gt;=DS$2),(DS20-DS$2)*DS$5,IF(AND($C20=$E$6,DS20&gt;=DS$2),(DS20-DS$2)*DS$6,0))))</f>
        <v>0</v>
      </c>
      <c r="DU20"/>
      <c r="DV20" s="39">
        <f t="shared" ref="DV20:DV29" si="226">IF(AND($C20=$E$5,IF(AND($C20=$E$5,DU20&gt;=DU$2),(DU20-DU$2)*DU$5,IF(AND($C20=$E$6,DU20&gt;=DU$2),(DU20-DU$2)*DU$6,0))&gt;DU$3),DU$3,IF(AND($C20=$E$6,IF(AND($C20=$E$5,DU20&gt;=DU$2),(DU20-DU$2)*DU$5,IF(AND($C20=$E$6,DU20&gt;=DU$2),(DU20-DU$2)*DU$6,0))&gt;DU$4),DU$4,IF(AND($C20=$E$5,DU20&gt;=DU$2),(DU20-DU$2)*DU$5,IF(AND($C20=$E$6,DU20&gt;=DU$2),(DU20-DU$2)*DU$6,0))))</f>
        <v>0</v>
      </c>
      <c r="DW20"/>
      <c r="DX20" s="39">
        <f t="shared" ref="DX20:DX29" si="227">IF(AND($C20=$E$5,IF(AND($C20=$E$5,DW20&gt;=DW$2),(DW20-DW$2)*DW$5,IF(AND($C20=$E$6,DW20&gt;=DW$2),(DW20-DW$2)*DW$6,0))&gt;DW$3),DW$3,IF(AND($C20=$E$6,IF(AND($C20=$E$5,DW20&gt;=DW$2),(DW20-DW$2)*DW$5,IF(AND($C20=$E$6,DW20&gt;=DW$2),(DW20-DW$2)*DW$6,0))&gt;DW$4),DW$4,IF(AND($C20=$E$5,DW20&gt;=DW$2),(DW20-DW$2)*DW$5,IF(AND($C20=$E$6,DW20&gt;=DW$2),(DW20-DW$2)*DW$6,0))))</f>
        <v>0</v>
      </c>
      <c r="DY20"/>
      <c r="DZ20" s="39">
        <f t="shared" ref="DZ20:DZ29" si="228">IF(AND($C20=$E$5,IF(AND($C20=$E$5,DY20&gt;=DY$2),(DY20-DY$2)*DY$5,IF(AND($C20=$E$6,DY20&gt;=DY$2),(DY20-DY$2)*DY$6,0))&gt;DY$3),DY$3,IF(AND($C20=$E$6,IF(AND($C20=$E$5,DY20&gt;=DY$2),(DY20-DY$2)*DY$5,IF(AND($C20=$E$6,DY20&gt;=DY$2),(DY20-DY$2)*DY$6,0))&gt;DY$4),DY$4,IF(AND($C20=$E$5,DY20&gt;=DY$2),(DY20-DY$2)*DY$5,IF(AND($C20=$E$6,DY20&gt;=DY$2),(DY20-DY$2)*DY$6,0))))</f>
        <v>0</v>
      </c>
      <c r="EA20"/>
      <c r="EB20" s="39">
        <f t="shared" ref="EB20:EB29" si="229">IF(AND($C20=$E$5,IF(AND($C20=$E$5,EA20&gt;=EA$2),(EA20-EA$2)*EA$5,IF(AND($C20=$E$6,EA20&gt;=EA$2),(EA20-EA$2)*EA$6,0))&gt;EA$3),EA$3,IF(AND($C20=$E$6,IF(AND($C20=$E$5,EA20&gt;=EA$2),(EA20-EA$2)*EA$5,IF(AND($C20=$E$6,EA20&gt;=EA$2),(EA20-EA$2)*EA$6,0))&gt;EA$4),EA$4,IF(AND($C20=$E$5,EA20&gt;=EA$2),(EA20-EA$2)*EA$5,IF(AND($C20=$E$6,EA20&gt;=EA$2),(EA20-EA$2)*EA$6,0))))</f>
        <v>0</v>
      </c>
      <c r="EC20"/>
      <c r="ED20" s="39">
        <f t="shared" ref="ED20:ED29" si="230">IF(AND($C20=$E$5,IF(AND($C20=$E$5,EC20&gt;=EC$2),(EC20-EC$2)*EC$5,IF(AND($C20=$E$6,EC20&gt;=EC$2),(EC20-EC$2)*EC$6,0))&gt;EC$3),EC$3,IF(AND($C20=$E$6,IF(AND($C20=$E$5,EC20&gt;=EC$2),(EC20-EC$2)*EC$5,IF(AND($C20=$E$6,EC20&gt;=EC$2),(EC20-EC$2)*EC$6,0))&gt;EC$4),EC$4,IF(AND($C20=$E$5,EC20&gt;=EC$2),(EC20-EC$2)*EC$5,IF(AND($C20=$E$6,EC20&gt;=EC$2),(EC20-EC$2)*EC$6,0))))</f>
        <v>0</v>
      </c>
      <c r="EE20"/>
      <c r="EF20" s="39">
        <f t="shared" ref="EF20:EF29" si="231">IF(AND($C20=$E$5,IF(AND($C20=$E$5,EE20&gt;=EE$2),(EE20-EE$2)*EE$5,IF(AND($C20=$E$6,EE20&gt;=EE$2),(EE20-EE$2)*EE$6,0))&gt;EE$3),EE$3,IF(AND($C20=$E$6,IF(AND($C20=$E$5,EE20&gt;=EE$2),(EE20-EE$2)*EE$5,IF(AND($C20=$E$6,EE20&gt;=EE$2),(EE20-EE$2)*EE$6,0))&gt;EE$4),EE$4,IF(AND($C20=$E$5,EE20&gt;=EE$2),(EE20-EE$2)*EE$5,IF(AND($C20=$E$6,EE20&gt;=EE$2),(EE20-EE$2)*EE$6,0))))</f>
        <v>0</v>
      </c>
      <c r="EG20"/>
      <c r="EH20" s="39">
        <f t="shared" ref="EH20:EH29" si="232">IF(AND($C20=$E$5,IF(AND($C20=$E$5,EG20&gt;=EG$2),(EG20-EG$2)*EG$5,IF(AND($C20=$E$6,EG20&gt;=EG$2),(EG20-EG$2)*EG$6,0))&gt;EG$3),EG$3,IF(AND($C20=$E$6,IF(AND($C20=$E$5,EG20&gt;=EG$2),(EG20-EG$2)*EG$5,IF(AND($C20=$E$6,EG20&gt;=EG$2),(EG20-EG$2)*EG$6,0))&gt;EG$4),EG$4,IF(AND($C20=$E$5,EG20&gt;=EG$2),(EG20-EG$2)*EG$5,IF(AND($C20=$E$6,EG20&gt;=EG$2),(EG20-EG$2)*EG$6,0))))</f>
        <v>0</v>
      </c>
      <c r="EI20"/>
      <c r="EJ20" s="39">
        <f t="shared" ref="EJ20:EJ29" si="233">IF(AND($C20=$E$5,IF(AND($C20=$E$5,EI20&gt;=EI$2),(EI20-EI$2)*EI$5,IF(AND($C20=$E$6,EI20&gt;=EI$2),(EI20-EI$2)*EI$6,0))&gt;EI$3),EI$3,IF(AND($C20=$E$6,IF(AND($C20=$E$5,EI20&gt;=EI$2),(EI20-EI$2)*EI$5,IF(AND($C20=$E$6,EI20&gt;=EI$2),(EI20-EI$2)*EI$6,0))&gt;EI$4),EI$4,IF(AND($C20=$E$5,EI20&gt;=EI$2),(EI20-EI$2)*EI$5,IF(AND($C20=$E$6,EI20&gt;=EI$2),(EI20-EI$2)*EI$6,0))))</f>
        <v>0</v>
      </c>
      <c r="EK20"/>
      <c r="EL20" s="39">
        <f t="shared" ref="EL20:EL29" si="234">IF(AND($C20=$E$5,IF(AND($C20=$E$5,EK20&gt;=EK$2),(EK20-EK$2)*EK$5,IF(AND($C20=$E$6,EK20&gt;=EK$2),(EK20-EK$2)*EK$6,0))&gt;EK$3),EK$3,IF(AND($C20=$E$6,IF(AND($C20=$E$5,EK20&gt;=EK$2),(EK20-EK$2)*EK$5,IF(AND($C20=$E$6,EK20&gt;=EK$2),(EK20-EK$2)*EK$6,0))&gt;EK$4),EK$4,IF(AND($C20=$E$5,EK20&gt;=EK$2),(EK20-EK$2)*EK$5,IF(AND($C20=$E$6,EK20&gt;=EK$2),(EK20-EK$2)*EK$6,0))))</f>
        <v>0</v>
      </c>
      <c r="EM20"/>
      <c r="EN20" s="39">
        <f t="shared" ref="EN20:EN29" si="235">IF(AND($C20=$E$5,IF(AND($C20=$E$5,EM20&gt;=EM$2),(EM20-EM$2)*EM$5,IF(AND($C20=$E$6,EM20&gt;=EM$2),(EM20-EM$2)*EM$6,0))&gt;EM$3),EM$3,IF(AND($C20=$E$6,IF(AND($C20=$E$5,EM20&gt;=EM$2),(EM20-EM$2)*EM$5,IF(AND($C20=$E$6,EM20&gt;=EM$2),(EM20-EM$2)*EM$6,0))&gt;EM$4),EM$4,IF(AND($C20=$E$5,EM20&gt;=EM$2),(EM20-EM$2)*EM$5,IF(AND($C20=$E$6,EM20&gt;=EM$2),(EM20-EM$2)*EM$6,0))))</f>
        <v>0</v>
      </c>
      <c r="EO20"/>
      <c r="EP20" s="39">
        <f t="shared" ref="EP20:EP29" si="236">IF(AND($C20=$E$5,IF(AND($C20=$E$5,EO20&gt;=EO$2),(EO20-EO$2)*EO$5,IF(AND($C20=$E$6,EO20&gt;=EO$2),(EO20-EO$2)*EO$6,0))&gt;EO$3),EO$3,IF(AND($C20=$E$6,IF(AND($C20=$E$5,EO20&gt;=EO$2),(EO20-EO$2)*EO$5,IF(AND($C20=$E$6,EO20&gt;=EO$2),(EO20-EO$2)*EO$6,0))&gt;EO$4),EO$4,IF(AND($C20=$E$5,EO20&gt;=EO$2),(EO20-EO$2)*EO$5,IF(AND($C20=$E$6,EO20&gt;=EO$2),(EO20-EO$2)*EO$6,0))))</f>
        <v>0</v>
      </c>
      <c r="EQ20"/>
      <c r="ER20" s="39">
        <f t="shared" ref="ER20:ER29" si="237">IF(AND($C20=$E$5,IF(AND($C20=$E$5,EQ20&gt;=EQ$2),(EQ20-EQ$2)*EQ$5,IF(AND($C20=$E$6,EQ20&gt;=EQ$2),(EQ20-EQ$2)*EQ$6,0))&gt;EQ$3),EQ$3,IF(AND($C20=$E$6,IF(AND($C20=$E$5,EQ20&gt;=EQ$2),(EQ20-EQ$2)*EQ$5,IF(AND($C20=$E$6,EQ20&gt;=EQ$2),(EQ20-EQ$2)*EQ$6,0))&gt;EQ$4),EQ$4,IF(AND($C20=$E$5,EQ20&gt;=EQ$2),(EQ20-EQ$2)*EQ$5,IF(AND($C20=$E$6,EQ20&gt;=EQ$2),(EQ20-EQ$2)*EQ$6,0))))</f>
        <v>0</v>
      </c>
      <c r="ES20"/>
      <c r="ET20" s="39">
        <f t="shared" ref="ET20:ET29" si="238">IF(AND($C20=$E$5,IF(AND($C20=$E$5,ES20&gt;=ES$2),(ES20-ES$2)*ES$5,IF(AND($C20=$E$6,ES20&gt;=ES$2),(ES20-ES$2)*ES$6,0))&gt;ES$3),ES$3,IF(AND($C20=$E$6,IF(AND($C20=$E$5,ES20&gt;=ES$2),(ES20-ES$2)*ES$5,IF(AND($C20=$E$6,ES20&gt;=ES$2),(ES20-ES$2)*ES$6,0))&gt;ES$4),ES$4,IF(AND($C20=$E$5,ES20&gt;=ES$2),(ES20-ES$2)*ES$5,IF(AND($C20=$E$6,ES20&gt;=ES$2),(ES20-ES$2)*ES$6,0))))</f>
        <v>0</v>
      </c>
      <c r="EU20"/>
      <c r="EV20" s="39">
        <f t="shared" ref="EV20:EV29" si="239">IF(AND($C20=$E$5,IF(AND($C20=$E$5,EU20&gt;=EU$2),(EU20-EU$2)*EU$5,IF(AND($C20=$E$6,EU20&gt;=EU$2),(EU20-EU$2)*EU$6,0))&gt;EU$3),EU$3,IF(AND($C20=$E$6,IF(AND($C20=$E$5,EU20&gt;=EU$2),(EU20-EU$2)*EU$5,IF(AND($C20=$E$6,EU20&gt;=EU$2),(EU20-EU$2)*EU$6,0))&gt;EU$4),EU$4,IF(AND($C20=$E$5,EU20&gt;=EU$2),(EU20-EU$2)*EU$5,IF(AND($C20=$E$6,EU20&gt;=EU$2),(EU20-EU$2)*EU$6,0))))</f>
        <v>0</v>
      </c>
      <c r="EW20"/>
      <c r="EX20" s="39">
        <f t="shared" ref="EX20:EX29" si="240">IF(AND($C20=$E$5,IF(AND($C20=$E$5,EW20&gt;=EW$2),(EW20-EW$2)*EW$5,IF(AND($C20=$E$6,EW20&gt;=EW$2),(EW20-EW$2)*EW$6,0))&gt;EW$3),EW$3,IF(AND($C20=$E$6,IF(AND($C20=$E$5,EW20&gt;=EW$2),(EW20-EW$2)*EW$5,IF(AND($C20=$E$6,EW20&gt;=EW$2),(EW20-EW$2)*EW$6,0))&gt;EW$4),EW$4,IF(AND($C20=$E$5,EW20&gt;=EW$2),(EW20-EW$2)*EW$5,IF(AND($C20=$E$6,EW20&gt;=EW$2),(EW20-EW$2)*EW$6,0))))</f>
        <v>0</v>
      </c>
      <c r="EY20"/>
      <c r="EZ20" s="39">
        <f t="shared" ref="EZ20:EZ29" si="241">IF(AND($C20=$E$5,IF(AND($C20=$E$5,EY20&gt;=EY$2),(EY20-EY$2)*EY$5,IF(AND($C20=$E$6,EY20&gt;=EY$2),(EY20-EY$2)*EY$6,0))&gt;EY$3),EY$3,IF(AND($C20=$E$6,IF(AND($C20=$E$5,EY20&gt;=EY$2),(EY20-EY$2)*EY$5,IF(AND($C20=$E$6,EY20&gt;=EY$2),(EY20-EY$2)*EY$6,0))&gt;EY$4),EY$4,IF(AND($C20=$E$5,EY20&gt;=EY$2),(EY20-EY$2)*EY$5,IF(AND($C20=$E$6,EY20&gt;=EY$2),(EY20-EY$2)*EY$6,0))))</f>
        <v>0</v>
      </c>
      <c r="FA20"/>
      <c r="FB20" s="39">
        <f t="shared" ref="FB20:FB29" si="242">IF(AND($C20=$E$5,IF(AND($C20=$E$5,FA20&gt;=FA$2),(FA20-FA$2)*FA$5,IF(AND($C20=$E$6,FA20&gt;=FA$2),(FA20-FA$2)*FA$6,0))&gt;FA$3),FA$3,IF(AND($C20=$E$6,IF(AND($C20=$E$5,FA20&gt;=FA$2),(FA20-FA$2)*FA$5,IF(AND($C20=$E$6,FA20&gt;=FA$2),(FA20-FA$2)*FA$6,0))&gt;FA$4),FA$4,IF(AND($C20=$E$5,FA20&gt;=FA$2),(FA20-FA$2)*FA$5,IF(AND($C20=$E$6,FA20&gt;=FA$2),(FA20-FA$2)*FA$6,0))))</f>
        <v>0</v>
      </c>
      <c r="FC20" s="67">
        <f>SUMIFS(CQ20:FB20,$CQ$8:$FB$8,$AM$1)</f>
        <v>0</v>
      </c>
      <c r="FE20" s="43"/>
    </row>
    <row r="21" spans="1:161" s="30" customFormat="1" outlineLevel="1" x14ac:dyDescent="0.25">
      <c r="A21">
        <v>2</v>
      </c>
      <c r="B21" s="26"/>
      <c r="C21" s="102">
        <f>IFERROR(VLOOKUP($B21,'Справочник ТТ'!$A:$R,16,0),0)</f>
        <v>0</v>
      </c>
      <c r="D21" s="103">
        <f>IFERROR(VLOOKUP($B21,'Справочник ТТ'!$A:$R,17,0),0)</f>
        <v>0</v>
      </c>
      <c r="E21" s="104">
        <f>IFERROR(VLOOKUP($B21,'Справочник ТТ'!$A:$R,18,0),0)</f>
        <v>0</v>
      </c>
      <c r="F21" s="7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 s="46">
        <f t="shared" ref="AK21:AK29" si="243">IF($C21=$E$5,SUMPRODUCT(G21:AJ21,$G$5:$AJ$5),IF($C21=$E$6,SUMPRODUCT(G21:AJ21,$G$6:$AJ$6),0))</f>
        <v>0</v>
      </c>
      <c r="AL21"/>
      <c r="AM21" s="39">
        <f t="shared" si="184"/>
        <v>0</v>
      </c>
      <c r="AN21"/>
      <c r="AO21" s="39">
        <f t="shared" si="185"/>
        <v>0</v>
      </c>
      <c r="AP21"/>
      <c r="AQ21" s="39">
        <f t="shared" si="186"/>
        <v>0</v>
      </c>
      <c r="AR21"/>
      <c r="AS21" s="39">
        <f t="shared" si="187"/>
        <v>0</v>
      </c>
      <c r="AT21"/>
      <c r="AU21" s="39">
        <f t="shared" si="188"/>
        <v>0</v>
      </c>
      <c r="AV21"/>
      <c r="AW21" s="39">
        <f>IF(AND($C21=$E$5,IF(AND($C21=$E$5,AV21&gt;=AV$2),(AV21-AV$2)*AV$5,IF(AND($C21=$E$6,AV21&gt;=AV$2),(AV21-AV$2)*AV$6,0))&gt;AV$3),AV$3,IF(AND($C21=$E$6,IF(AND($C21=$E$5,AV21&gt;=AV$2),(AV21-AV$2)*AV$5,IF(AND($C21=$E$6,AV21&gt;=AV$2),(AV21-AV$2)*AV$6,0))&gt;AV$4),AV$4,IF(AND($C21=$E$5,AV21&gt;=AV$2),(AV21-AV$2)*AV$5,IF(AND($C21=$E$6,AV21&gt;=AV$2),(AV21-AV$2)*AV$6,0))))</f>
        <v>0</v>
      </c>
      <c r="AX21"/>
      <c r="AY21" s="39" t="b">
        <f t="shared" si="189"/>
        <v>0</v>
      </c>
      <c r="AZ21"/>
      <c r="BA21" s="39" t="b">
        <f t="shared" si="190"/>
        <v>0</v>
      </c>
      <c r="BB21"/>
      <c r="BC21" s="39" t="b">
        <f t="shared" si="191"/>
        <v>0</v>
      </c>
      <c r="BD21"/>
      <c r="BE21" s="39" t="b">
        <f t="shared" si="192"/>
        <v>0</v>
      </c>
      <c r="BF21"/>
      <c r="BG21" s="39">
        <f t="shared" si="193"/>
        <v>0</v>
      </c>
      <c r="BH21"/>
      <c r="BI21" s="39">
        <f t="shared" si="194"/>
        <v>0</v>
      </c>
      <c r="BJ21"/>
      <c r="BK21" s="39">
        <f t="shared" si="195"/>
        <v>0</v>
      </c>
      <c r="BL21"/>
      <c r="BM21" s="39">
        <f t="shared" si="196"/>
        <v>0</v>
      </c>
      <c r="BN21"/>
      <c r="BO21" s="39">
        <f t="shared" si="197"/>
        <v>0</v>
      </c>
      <c r="BP21"/>
      <c r="BQ21" s="39">
        <f t="shared" si="198"/>
        <v>0</v>
      </c>
      <c r="BR21"/>
      <c r="BS21" s="39">
        <f t="shared" si="199"/>
        <v>0</v>
      </c>
      <c r="BT21"/>
      <c r="BU21" s="39">
        <f t="shared" si="200"/>
        <v>0</v>
      </c>
      <c r="BV21"/>
      <c r="BW21" s="39">
        <f t="shared" si="201"/>
        <v>0</v>
      </c>
      <c r="BX21"/>
      <c r="BY21" s="39">
        <f t="shared" si="202"/>
        <v>0</v>
      </c>
      <c r="BZ21"/>
      <c r="CA21" s="39">
        <f t="shared" si="203"/>
        <v>0</v>
      </c>
      <c r="CB21"/>
      <c r="CC21" s="39">
        <f t="shared" si="204"/>
        <v>0</v>
      </c>
      <c r="CD21"/>
      <c r="CE21" s="39">
        <f t="shared" si="205"/>
        <v>0</v>
      </c>
      <c r="CF21"/>
      <c r="CG21" s="39">
        <f t="shared" si="206"/>
        <v>0</v>
      </c>
      <c r="CH21"/>
      <c r="CI21" s="39">
        <f t="shared" si="207"/>
        <v>0</v>
      </c>
      <c r="CJ21"/>
      <c r="CK21" s="39">
        <f t="shared" si="208"/>
        <v>0</v>
      </c>
      <c r="CL21"/>
      <c r="CM21" s="39">
        <f t="shared" si="209"/>
        <v>0</v>
      </c>
      <c r="CN21"/>
      <c r="CO21" s="39">
        <f t="shared" si="210"/>
        <v>0</v>
      </c>
      <c r="CP21" s="67">
        <f t="shared" ref="CP21:CP29" si="244">SUMIFS(AL21:CO21,$AL$8:$CO$8,$AM$1)</f>
        <v>0</v>
      </c>
      <c r="CQ21"/>
      <c r="CR21" s="39">
        <f t="shared" si="211"/>
        <v>0</v>
      </c>
      <c r="CS21"/>
      <c r="CT21" s="39">
        <f t="shared" si="212"/>
        <v>0</v>
      </c>
      <c r="CU21"/>
      <c r="CV21" s="39">
        <f t="shared" si="213"/>
        <v>0</v>
      </c>
      <c r="CW21"/>
      <c r="CX21" s="39">
        <f t="shared" si="214"/>
        <v>0</v>
      </c>
      <c r="CY21"/>
      <c r="CZ21" s="39">
        <f t="shared" si="215"/>
        <v>0</v>
      </c>
      <c r="DA21"/>
      <c r="DB21" s="39">
        <f t="shared" si="216"/>
        <v>0</v>
      </c>
      <c r="DC21"/>
      <c r="DD21" s="39">
        <f t="shared" si="217"/>
        <v>0</v>
      </c>
      <c r="DE21"/>
      <c r="DF21" s="39">
        <f t="shared" si="218"/>
        <v>0</v>
      </c>
      <c r="DG21"/>
      <c r="DH21" s="39">
        <f t="shared" si="219"/>
        <v>0</v>
      </c>
      <c r="DI21"/>
      <c r="DJ21" s="39">
        <f t="shared" si="220"/>
        <v>0</v>
      </c>
      <c r="DK21"/>
      <c r="DL21" s="39">
        <f t="shared" si="221"/>
        <v>0</v>
      </c>
      <c r="DM21"/>
      <c r="DN21" s="39">
        <f t="shared" si="222"/>
        <v>0</v>
      </c>
      <c r="DO21"/>
      <c r="DP21" s="39">
        <f t="shared" si="223"/>
        <v>0</v>
      </c>
      <c r="DQ21"/>
      <c r="DR21" s="39">
        <f t="shared" si="224"/>
        <v>0</v>
      </c>
      <c r="DS21"/>
      <c r="DT21" s="39">
        <f t="shared" si="225"/>
        <v>0</v>
      </c>
      <c r="DU21"/>
      <c r="DV21" s="39">
        <f t="shared" si="226"/>
        <v>0</v>
      </c>
      <c r="DW21"/>
      <c r="DX21" s="39">
        <f t="shared" si="227"/>
        <v>0</v>
      </c>
      <c r="DY21"/>
      <c r="DZ21" s="39">
        <f t="shared" si="228"/>
        <v>0</v>
      </c>
      <c r="EA21"/>
      <c r="EB21" s="39">
        <f t="shared" si="229"/>
        <v>0</v>
      </c>
      <c r="EC21"/>
      <c r="ED21" s="39">
        <f t="shared" si="230"/>
        <v>0</v>
      </c>
      <c r="EE21"/>
      <c r="EF21" s="39">
        <f t="shared" si="231"/>
        <v>0</v>
      </c>
      <c r="EG21"/>
      <c r="EH21" s="39">
        <f t="shared" si="232"/>
        <v>0</v>
      </c>
      <c r="EI21"/>
      <c r="EJ21" s="39">
        <f t="shared" si="233"/>
        <v>0</v>
      </c>
      <c r="EK21"/>
      <c r="EL21" s="39">
        <f t="shared" si="234"/>
        <v>0</v>
      </c>
      <c r="EM21"/>
      <c r="EN21" s="39">
        <f t="shared" si="235"/>
        <v>0</v>
      </c>
      <c r="EO21"/>
      <c r="EP21" s="39">
        <f t="shared" si="236"/>
        <v>0</v>
      </c>
      <c r="EQ21"/>
      <c r="ER21" s="39">
        <f t="shared" si="237"/>
        <v>0</v>
      </c>
      <c r="ES21"/>
      <c r="ET21" s="39">
        <f t="shared" si="238"/>
        <v>0</v>
      </c>
      <c r="EU21"/>
      <c r="EV21" s="39">
        <f t="shared" si="239"/>
        <v>0</v>
      </c>
      <c r="EW21"/>
      <c r="EX21" s="39">
        <f t="shared" si="240"/>
        <v>0</v>
      </c>
      <c r="EY21"/>
      <c r="EZ21" s="39">
        <f t="shared" si="241"/>
        <v>0</v>
      </c>
      <c r="FA21"/>
      <c r="FB21" s="39">
        <f t="shared" si="242"/>
        <v>0</v>
      </c>
      <c r="FC21" s="67">
        <f t="shared" ref="FC21:FC29" si="245">SUMIFS(CQ21:FB21,$CQ$8:$FB$8,$AM$1)</f>
        <v>0</v>
      </c>
      <c r="FE21" s="43"/>
    </row>
    <row r="22" spans="1:161" s="30" customFormat="1" outlineLevel="1" x14ac:dyDescent="0.25">
      <c r="A22">
        <v>3</v>
      </c>
      <c r="B22" s="26"/>
      <c r="C22" s="102">
        <f>IFERROR(VLOOKUP($B22,'Справочник ТТ'!$A:$R,16,0),0)</f>
        <v>0</v>
      </c>
      <c r="D22" s="103">
        <f>IFERROR(VLOOKUP($B22,'Справочник ТТ'!$A:$R,17,0),0)</f>
        <v>0</v>
      </c>
      <c r="E22" s="104">
        <f>IFERROR(VLOOKUP($B22,'Справочник ТТ'!$A:$R,18,0),0)</f>
        <v>0</v>
      </c>
      <c r="F22" s="71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 s="46">
        <f t="shared" si="243"/>
        <v>0</v>
      </c>
      <c r="AL22"/>
      <c r="AM22" s="39">
        <f t="shared" si="184"/>
        <v>0</v>
      </c>
      <c r="AN22"/>
      <c r="AO22" s="39">
        <f t="shared" si="185"/>
        <v>0</v>
      </c>
      <c r="AP22"/>
      <c r="AQ22" s="39">
        <f t="shared" si="186"/>
        <v>0</v>
      </c>
      <c r="AR22"/>
      <c r="AS22" s="39">
        <f t="shared" si="187"/>
        <v>0</v>
      </c>
      <c r="AT22"/>
      <c r="AU22" s="39">
        <f t="shared" si="188"/>
        <v>0</v>
      </c>
      <c r="AV22"/>
      <c r="AW22" s="39">
        <f t="shared" ref="AW22:AW29" si="246">IF(AND($C22=$E$5,IF(AND($C22=$E$5,AV22&gt;=AV$2),(AV22-AV$2)*AV$5,IF(AND($C22=$E$6,AV22&gt;=AV$2),(AV22-AV$2)*AV$6,0))&gt;AV$3),AV$3,IF(AND($C22=$E$6,IF(AND($C22=$E$5,AV22&gt;=AV$2),(AV22-AV$2)*AV$5,IF(AND($C22=$E$6,AV22&gt;=AV$2),(AV22-AV$2)*AV$6,0))&gt;AV$4),AV$4,IF(AND($C22=$E$5,AV22&gt;=AV$2),(AV22-AV$2)*AV$5,IF(AND($C22=$E$6,AV22&gt;=AV$2),(AV22-AV$2)*AV$6,0))))</f>
        <v>0</v>
      </c>
      <c r="AX22"/>
      <c r="AY22" s="39" t="b">
        <f t="shared" si="189"/>
        <v>0</v>
      </c>
      <c r="AZ22"/>
      <c r="BA22" s="39" t="b">
        <f t="shared" si="190"/>
        <v>0</v>
      </c>
      <c r="BB22"/>
      <c r="BC22" s="39" t="b">
        <f t="shared" si="191"/>
        <v>0</v>
      </c>
      <c r="BD22"/>
      <c r="BE22" s="39" t="b">
        <f t="shared" si="192"/>
        <v>0</v>
      </c>
      <c r="BF22"/>
      <c r="BG22" s="39">
        <f t="shared" si="193"/>
        <v>0</v>
      </c>
      <c r="BH22"/>
      <c r="BI22" s="39">
        <f t="shared" si="194"/>
        <v>0</v>
      </c>
      <c r="BJ22"/>
      <c r="BK22" s="39">
        <f t="shared" si="195"/>
        <v>0</v>
      </c>
      <c r="BL22"/>
      <c r="BM22" s="39">
        <f t="shared" si="196"/>
        <v>0</v>
      </c>
      <c r="BN22"/>
      <c r="BO22" s="39">
        <f t="shared" si="197"/>
        <v>0</v>
      </c>
      <c r="BP22"/>
      <c r="BQ22" s="39">
        <f t="shared" si="198"/>
        <v>0</v>
      </c>
      <c r="BR22"/>
      <c r="BS22" s="39">
        <f t="shared" si="199"/>
        <v>0</v>
      </c>
      <c r="BT22"/>
      <c r="BU22" s="39">
        <f t="shared" si="200"/>
        <v>0</v>
      </c>
      <c r="BV22"/>
      <c r="BW22" s="39">
        <f t="shared" si="201"/>
        <v>0</v>
      </c>
      <c r="BX22"/>
      <c r="BY22" s="39">
        <f t="shared" si="202"/>
        <v>0</v>
      </c>
      <c r="BZ22"/>
      <c r="CA22" s="39">
        <f t="shared" si="203"/>
        <v>0</v>
      </c>
      <c r="CB22"/>
      <c r="CC22" s="39">
        <f t="shared" si="204"/>
        <v>0</v>
      </c>
      <c r="CD22"/>
      <c r="CE22" s="39">
        <f t="shared" si="205"/>
        <v>0</v>
      </c>
      <c r="CF22"/>
      <c r="CG22" s="39">
        <f t="shared" si="206"/>
        <v>0</v>
      </c>
      <c r="CH22"/>
      <c r="CI22" s="39">
        <f t="shared" si="207"/>
        <v>0</v>
      </c>
      <c r="CJ22"/>
      <c r="CK22" s="39">
        <f t="shared" si="208"/>
        <v>0</v>
      </c>
      <c r="CL22"/>
      <c r="CM22" s="39">
        <f t="shared" si="209"/>
        <v>0</v>
      </c>
      <c r="CN22"/>
      <c r="CO22" s="39">
        <f t="shared" si="210"/>
        <v>0</v>
      </c>
      <c r="CP22" s="67">
        <f t="shared" si="244"/>
        <v>0</v>
      </c>
      <c r="CQ22"/>
      <c r="CR22" s="39">
        <f t="shared" si="211"/>
        <v>0</v>
      </c>
      <c r="CS22"/>
      <c r="CT22" s="39">
        <f t="shared" si="212"/>
        <v>0</v>
      </c>
      <c r="CU22"/>
      <c r="CV22" s="39">
        <f t="shared" si="213"/>
        <v>0</v>
      </c>
      <c r="CW22"/>
      <c r="CX22" s="39">
        <f t="shared" si="214"/>
        <v>0</v>
      </c>
      <c r="CY22"/>
      <c r="CZ22" s="39">
        <f t="shared" si="215"/>
        <v>0</v>
      </c>
      <c r="DA22"/>
      <c r="DB22" s="39">
        <f t="shared" si="216"/>
        <v>0</v>
      </c>
      <c r="DC22"/>
      <c r="DD22" s="39">
        <f t="shared" si="217"/>
        <v>0</v>
      </c>
      <c r="DE22"/>
      <c r="DF22" s="39">
        <f t="shared" si="218"/>
        <v>0</v>
      </c>
      <c r="DG22"/>
      <c r="DH22" s="39">
        <f t="shared" si="219"/>
        <v>0</v>
      </c>
      <c r="DI22"/>
      <c r="DJ22" s="39">
        <f t="shared" si="220"/>
        <v>0</v>
      </c>
      <c r="DK22"/>
      <c r="DL22" s="39">
        <f t="shared" si="221"/>
        <v>0</v>
      </c>
      <c r="DM22"/>
      <c r="DN22" s="39">
        <f t="shared" si="222"/>
        <v>0</v>
      </c>
      <c r="DO22"/>
      <c r="DP22" s="39">
        <f t="shared" si="223"/>
        <v>0</v>
      </c>
      <c r="DQ22"/>
      <c r="DR22" s="39">
        <f t="shared" si="224"/>
        <v>0</v>
      </c>
      <c r="DS22"/>
      <c r="DT22" s="39">
        <f t="shared" si="225"/>
        <v>0</v>
      </c>
      <c r="DU22"/>
      <c r="DV22" s="39">
        <f t="shared" si="226"/>
        <v>0</v>
      </c>
      <c r="DW22"/>
      <c r="DX22" s="39">
        <f t="shared" si="227"/>
        <v>0</v>
      </c>
      <c r="DY22"/>
      <c r="DZ22" s="39">
        <f t="shared" si="228"/>
        <v>0</v>
      </c>
      <c r="EA22"/>
      <c r="EB22" s="39">
        <f t="shared" si="229"/>
        <v>0</v>
      </c>
      <c r="EC22"/>
      <c r="ED22" s="39">
        <f t="shared" si="230"/>
        <v>0</v>
      </c>
      <c r="EE22"/>
      <c r="EF22" s="39">
        <f t="shared" si="231"/>
        <v>0</v>
      </c>
      <c r="EG22"/>
      <c r="EH22" s="39">
        <f t="shared" si="232"/>
        <v>0</v>
      </c>
      <c r="EI22"/>
      <c r="EJ22" s="39">
        <f t="shared" si="233"/>
        <v>0</v>
      </c>
      <c r="EK22"/>
      <c r="EL22" s="39">
        <f t="shared" si="234"/>
        <v>0</v>
      </c>
      <c r="EM22"/>
      <c r="EN22" s="39">
        <f t="shared" si="235"/>
        <v>0</v>
      </c>
      <c r="EO22"/>
      <c r="EP22" s="39">
        <f t="shared" si="236"/>
        <v>0</v>
      </c>
      <c r="EQ22"/>
      <c r="ER22" s="39">
        <f t="shared" si="237"/>
        <v>0</v>
      </c>
      <c r="ES22"/>
      <c r="ET22" s="39">
        <f t="shared" si="238"/>
        <v>0</v>
      </c>
      <c r="EU22"/>
      <c r="EV22" s="39">
        <f t="shared" si="239"/>
        <v>0</v>
      </c>
      <c r="EW22"/>
      <c r="EX22" s="39">
        <f t="shared" si="240"/>
        <v>0</v>
      </c>
      <c r="EY22"/>
      <c r="EZ22" s="39">
        <f t="shared" si="241"/>
        <v>0</v>
      </c>
      <c r="FA22"/>
      <c r="FB22" s="39">
        <f t="shared" si="242"/>
        <v>0</v>
      </c>
      <c r="FC22" s="67">
        <f t="shared" si="245"/>
        <v>0</v>
      </c>
      <c r="FE22" s="43"/>
    </row>
    <row r="23" spans="1:161" s="30" customFormat="1" outlineLevel="1" x14ac:dyDescent="0.25">
      <c r="A23">
        <v>4</v>
      </c>
      <c r="B23" s="26"/>
      <c r="C23" s="102">
        <f>IFERROR(VLOOKUP($B23,'Справочник ТТ'!$A:$R,16,0),0)</f>
        <v>0</v>
      </c>
      <c r="D23" s="103">
        <f>IFERROR(VLOOKUP($B23,'Справочник ТТ'!$A:$R,17,0),0)</f>
        <v>0</v>
      </c>
      <c r="E23" s="104">
        <f>IFERROR(VLOOKUP($B23,'Справочник ТТ'!$A:$R,18,0),0)</f>
        <v>0</v>
      </c>
      <c r="F23" s="71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 s="46">
        <f t="shared" si="243"/>
        <v>0</v>
      </c>
      <c r="AL23"/>
      <c r="AM23" s="39">
        <f t="shared" si="184"/>
        <v>0</v>
      </c>
      <c r="AN23"/>
      <c r="AO23" s="39">
        <f t="shared" si="185"/>
        <v>0</v>
      </c>
      <c r="AP23"/>
      <c r="AQ23" s="39">
        <f t="shared" si="186"/>
        <v>0</v>
      </c>
      <c r="AR23"/>
      <c r="AS23" s="39">
        <f t="shared" si="187"/>
        <v>0</v>
      </c>
      <c r="AT23"/>
      <c r="AU23" s="39">
        <f t="shared" si="188"/>
        <v>0</v>
      </c>
      <c r="AV23"/>
      <c r="AW23" s="39">
        <f t="shared" si="246"/>
        <v>0</v>
      </c>
      <c r="AX23"/>
      <c r="AY23" s="39" t="b">
        <f t="shared" si="189"/>
        <v>0</v>
      </c>
      <c r="AZ23"/>
      <c r="BA23" s="39" t="b">
        <f t="shared" si="190"/>
        <v>0</v>
      </c>
      <c r="BB23"/>
      <c r="BC23" s="39" t="b">
        <f t="shared" si="191"/>
        <v>0</v>
      </c>
      <c r="BD23"/>
      <c r="BE23" s="39" t="b">
        <f t="shared" si="192"/>
        <v>0</v>
      </c>
      <c r="BF23"/>
      <c r="BG23" s="39">
        <f t="shared" si="193"/>
        <v>0</v>
      </c>
      <c r="BH23"/>
      <c r="BI23" s="39">
        <f t="shared" si="194"/>
        <v>0</v>
      </c>
      <c r="BJ23"/>
      <c r="BK23" s="39">
        <f t="shared" si="195"/>
        <v>0</v>
      </c>
      <c r="BL23"/>
      <c r="BM23" s="39">
        <f t="shared" si="196"/>
        <v>0</v>
      </c>
      <c r="BN23"/>
      <c r="BO23" s="39">
        <f t="shared" si="197"/>
        <v>0</v>
      </c>
      <c r="BP23"/>
      <c r="BQ23" s="39">
        <f t="shared" si="198"/>
        <v>0</v>
      </c>
      <c r="BR23"/>
      <c r="BS23" s="39">
        <f t="shared" si="199"/>
        <v>0</v>
      </c>
      <c r="BT23"/>
      <c r="BU23" s="39">
        <f t="shared" si="200"/>
        <v>0</v>
      </c>
      <c r="BV23"/>
      <c r="BW23" s="39">
        <f t="shared" si="201"/>
        <v>0</v>
      </c>
      <c r="BX23"/>
      <c r="BY23" s="39">
        <f t="shared" si="202"/>
        <v>0</v>
      </c>
      <c r="BZ23"/>
      <c r="CA23" s="39">
        <f t="shared" si="203"/>
        <v>0</v>
      </c>
      <c r="CB23"/>
      <c r="CC23" s="39">
        <f t="shared" si="204"/>
        <v>0</v>
      </c>
      <c r="CD23"/>
      <c r="CE23" s="39">
        <f t="shared" si="205"/>
        <v>0</v>
      </c>
      <c r="CF23"/>
      <c r="CG23" s="39">
        <f t="shared" si="206"/>
        <v>0</v>
      </c>
      <c r="CH23"/>
      <c r="CI23" s="39">
        <f t="shared" si="207"/>
        <v>0</v>
      </c>
      <c r="CJ23"/>
      <c r="CK23" s="39">
        <f t="shared" si="208"/>
        <v>0</v>
      </c>
      <c r="CL23"/>
      <c r="CM23" s="39">
        <f t="shared" si="209"/>
        <v>0</v>
      </c>
      <c r="CN23"/>
      <c r="CO23" s="39">
        <f t="shared" si="210"/>
        <v>0</v>
      </c>
      <c r="CP23" s="67">
        <f t="shared" si="244"/>
        <v>0</v>
      </c>
      <c r="CQ23"/>
      <c r="CR23" s="39">
        <f t="shared" si="211"/>
        <v>0</v>
      </c>
      <c r="CS23"/>
      <c r="CT23" s="39">
        <f t="shared" si="212"/>
        <v>0</v>
      </c>
      <c r="CU23"/>
      <c r="CV23" s="39">
        <f t="shared" si="213"/>
        <v>0</v>
      </c>
      <c r="CW23"/>
      <c r="CX23" s="39">
        <f t="shared" si="214"/>
        <v>0</v>
      </c>
      <c r="CY23"/>
      <c r="CZ23" s="39">
        <f t="shared" si="215"/>
        <v>0</v>
      </c>
      <c r="DA23"/>
      <c r="DB23" s="39">
        <f t="shared" si="216"/>
        <v>0</v>
      </c>
      <c r="DC23"/>
      <c r="DD23" s="39">
        <f t="shared" si="217"/>
        <v>0</v>
      </c>
      <c r="DE23"/>
      <c r="DF23" s="39">
        <f t="shared" si="218"/>
        <v>0</v>
      </c>
      <c r="DG23"/>
      <c r="DH23" s="39">
        <f t="shared" si="219"/>
        <v>0</v>
      </c>
      <c r="DI23"/>
      <c r="DJ23" s="39">
        <f t="shared" si="220"/>
        <v>0</v>
      </c>
      <c r="DK23"/>
      <c r="DL23" s="39">
        <f t="shared" si="221"/>
        <v>0</v>
      </c>
      <c r="DM23"/>
      <c r="DN23" s="39">
        <f t="shared" si="222"/>
        <v>0</v>
      </c>
      <c r="DO23"/>
      <c r="DP23" s="39">
        <f t="shared" si="223"/>
        <v>0</v>
      </c>
      <c r="DQ23"/>
      <c r="DR23" s="39">
        <f t="shared" si="224"/>
        <v>0</v>
      </c>
      <c r="DS23"/>
      <c r="DT23" s="39">
        <f t="shared" si="225"/>
        <v>0</v>
      </c>
      <c r="DU23"/>
      <c r="DV23" s="39">
        <f t="shared" si="226"/>
        <v>0</v>
      </c>
      <c r="DW23"/>
      <c r="DX23" s="39">
        <f t="shared" si="227"/>
        <v>0</v>
      </c>
      <c r="DY23"/>
      <c r="DZ23" s="39">
        <f t="shared" si="228"/>
        <v>0</v>
      </c>
      <c r="EA23"/>
      <c r="EB23" s="39">
        <f t="shared" si="229"/>
        <v>0</v>
      </c>
      <c r="EC23"/>
      <c r="ED23" s="39">
        <f t="shared" si="230"/>
        <v>0</v>
      </c>
      <c r="EE23"/>
      <c r="EF23" s="39">
        <f t="shared" si="231"/>
        <v>0</v>
      </c>
      <c r="EG23"/>
      <c r="EH23" s="39">
        <f t="shared" si="232"/>
        <v>0</v>
      </c>
      <c r="EI23"/>
      <c r="EJ23" s="39">
        <f t="shared" si="233"/>
        <v>0</v>
      </c>
      <c r="EK23"/>
      <c r="EL23" s="39">
        <f t="shared" si="234"/>
        <v>0</v>
      </c>
      <c r="EM23"/>
      <c r="EN23" s="39">
        <f t="shared" si="235"/>
        <v>0</v>
      </c>
      <c r="EO23"/>
      <c r="EP23" s="39">
        <f t="shared" si="236"/>
        <v>0</v>
      </c>
      <c r="EQ23"/>
      <c r="ER23" s="39">
        <f t="shared" si="237"/>
        <v>0</v>
      </c>
      <c r="ES23"/>
      <c r="ET23" s="39">
        <f t="shared" si="238"/>
        <v>0</v>
      </c>
      <c r="EU23"/>
      <c r="EV23" s="39">
        <f t="shared" si="239"/>
        <v>0</v>
      </c>
      <c r="EW23"/>
      <c r="EX23" s="39">
        <f t="shared" si="240"/>
        <v>0</v>
      </c>
      <c r="EY23"/>
      <c r="EZ23" s="39">
        <f t="shared" si="241"/>
        <v>0</v>
      </c>
      <c r="FA23"/>
      <c r="FB23" s="39">
        <f t="shared" si="242"/>
        <v>0</v>
      </c>
      <c r="FC23" s="67">
        <f t="shared" si="245"/>
        <v>0</v>
      </c>
      <c r="FE23" s="43"/>
    </row>
    <row r="24" spans="1:161" s="30" customFormat="1" outlineLevel="1" x14ac:dyDescent="0.25">
      <c r="A24">
        <v>5</v>
      </c>
      <c r="B24" s="26"/>
      <c r="C24" s="102">
        <f>IFERROR(VLOOKUP($B24,'Справочник ТТ'!$A:$R,16,0),0)</f>
        <v>0</v>
      </c>
      <c r="D24" s="103">
        <f>IFERROR(VLOOKUP($B24,'Справочник ТТ'!$A:$R,17,0),0)</f>
        <v>0</v>
      </c>
      <c r="E24" s="104">
        <f>IFERROR(VLOOKUP($B24,'Справочник ТТ'!$A:$R,18,0),0)</f>
        <v>0</v>
      </c>
      <c r="F24" s="71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 s="46">
        <f t="shared" si="243"/>
        <v>0</v>
      </c>
      <c r="AL24"/>
      <c r="AM24" s="39">
        <f t="shared" si="184"/>
        <v>0</v>
      </c>
      <c r="AN24"/>
      <c r="AO24" s="39">
        <f t="shared" si="185"/>
        <v>0</v>
      </c>
      <c r="AP24"/>
      <c r="AQ24" s="39">
        <f t="shared" si="186"/>
        <v>0</v>
      </c>
      <c r="AR24"/>
      <c r="AS24" s="39">
        <f t="shared" si="187"/>
        <v>0</v>
      </c>
      <c r="AT24"/>
      <c r="AU24" s="39">
        <f t="shared" si="188"/>
        <v>0</v>
      </c>
      <c r="AV24"/>
      <c r="AW24" s="39">
        <f t="shared" si="246"/>
        <v>0</v>
      </c>
      <c r="AX24"/>
      <c r="AY24" s="39" t="b">
        <f t="shared" si="189"/>
        <v>0</v>
      </c>
      <c r="AZ24"/>
      <c r="BA24" s="39" t="b">
        <f t="shared" si="190"/>
        <v>0</v>
      </c>
      <c r="BB24"/>
      <c r="BC24" s="39" t="b">
        <f t="shared" si="191"/>
        <v>0</v>
      </c>
      <c r="BD24"/>
      <c r="BE24" s="39" t="b">
        <f t="shared" si="192"/>
        <v>0</v>
      </c>
      <c r="BF24"/>
      <c r="BG24" s="39">
        <f t="shared" si="193"/>
        <v>0</v>
      </c>
      <c r="BH24"/>
      <c r="BI24" s="39">
        <f t="shared" si="194"/>
        <v>0</v>
      </c>
      <c r="BJ24"/>
      <c r="BK24" s="39">
        <f t="shared" si="195"/>
        <v>0</v>
      </c>
      <c r="BL24"/>
      <c r="BM24" s="39">
        <f t="shared" si="196"/>
        <v>0</v>
      </c>
      <c r="BN24"/>
      <c r="BO24" s="39">
        <f t="shared" si="197"/>
        <v>0</v>
      </c>
      <c r="BP24"/>
      <c r="BQ24" s="39">
        <f t="shared" si="198"/>
        <v>0</v>
      </c>
      <c r="BR24"/>
      <c r="BS24" s="39">
        <f t="shared" si="199"/>
        <v>0</v>
      </c>
      <c r="BT24"/>
      <c r="BU24" s="39">
        <f t="shared" si="200"/>
        <v>0</v>
      </c>
      <c r="BV24"/>
      <c r="BW24" s="39">
        <f t="shared" si="201"/>
        <v>0</v>
      </c>
      <c r="BX24"/>
      <c r="BY24" s="39">
        <f t="shared" si="202"/>
        <v>0</v>
      </c>
      <c r="BZ24"/>
      <c r="CA24" s="39">
        <f t="shared" si="203"/>
        <v>0</v>
      </c>
      <c r="CB24"/>
      <c r="CC24" s="39">
        <f t="shared" si="204"/>
        <v>0</v>
      </c>
      <c r="CD24"/>
      <c r="CE24" s="39">
        <f t="shared" si="205"/>
        <v>0</v>
      </c>
      <c r="CF24"/>
      <c r="CG24" s="39">
        <f t="shared" si="206"/>
        <v>0</v>
      </c>
      <c r="CH24"/>
      <c r="CI24" s="39">
        <f t="shared" si="207"/>
        <v>0</v>
      </c>
      <c r="CJ24"/>
      <c r="CK24" s="39">
        <f t="shared" si="208"/>
        <v>0</v>
      </c>
      <c r="CL24"/>
      <c r="CM24" s="39">
        <f t="shared" si="209"/>
        <v>0</v>
      </c>
      <c r="CN24"/>
      <c r="CO24" s="39">
        <f t="shared" si="210"/>
        <v>0</v>
      </c>
      <c r="CP24" s="67">
        <f t="shared" si="244"/>
        <v>0</v>
      </c>
      <c r="CQ24"/>
      <c r="CR24" s="39">
        <f t="shared" si="211"/>
        <v>0</v>
      </c>
      <c r="CS24"/>
      <c r="CT24" s="39">
        <f t="shared" si="212"/>
        <v>0</v>
      </c>
      <c r="CU24"/>
      <c r="CV24" s="39">
        <f t="shared" si="213"/>
        <v>0</v>
      </c>
      <c r="CW24"/>
      <c r="CX24" s="39">
        <f t="shared" si="214"/>
        <v>0</v>
      </c>
      <c r="CY24"/>
      <c r="CZ24" s="39">
        <f t="shared" si="215"/>
        <v>0</v>
      </c>
      <c r="DA24"/>
      <c r="DB24" s="39">
        <f t="shared" si="216"/>
        <v>0</v>
      </c>
      <c r="DC24"/>
      <c r="DD24" s="39">
        <f t="shared" si="217"/>
        <v>0</v>
      </c>
      <c r="DE24"/>
      <c r="DF24" s="39">
        <f t="shared" si="218"/>
        <v>0</v>
      </c>
      <c r="DG24"/>
      <c r="DH24" s="39">
        <f t="shared" si="219"/>
        <v>0</v>
      </c>
      <c r="DI24"/>
      <c r="DJ24" s="39">
        <f t="shared" si="220"/>
        <v>0</v>
      </c>
      <c r="DK24"/>
      <c r="DL24" s="39">
        <f t="shared" si="221"/>
        <v>0</v>
      </c>
      <c r="DM24"/>
      <c r="DN24" s="39">
        <f t="shared" si="222"/>
        <v>0</v>
      </c>
      <c r="DO24"/>
      <c r="DP24" s="39">
        <f t="shared" si="223"/>
        <v>0</v>
      </c>
      <c r="DQ24"/>
      <c r="DR24" s="39">
        <f t="shared" si="224"/>
        <v>0</v>
      </c>
      <c r="DS24"/>
      <c r="DT24" s="39">
        <f t="shared" si="225"/>
        <v>0</v>
      </c>
      <c r="DU24"/>
      <c r="DV24" s="39">
        <f t="shared" si="226"/>
        <v>0</v>
      </c>
      <c r="DW24"/>
      <c r="DX24" s="39">
        <f t="shared" si="227"/>
        <v>0</v>
      </c>
      <c r="DY24"/>
      <c r="DZ24" s="39">
        <f t="shared" si="228"/>
        <v>0</v>
      </c>
      <c r="EA24"/>
      <c r="EB24" s="39">
        <f t="shared" si="229"/>
        <v>0</v>
      </c>
      <c r="EC24"/>
      <c r="ED24" s="39">
        <f t="shared" si="230"/>
        <v>0</v>
      </c>
      <c r="EE24"/>
      <c r="EF24" s="39">
        <f t="shared" si="231"/>
        <v>0</v>
      </c>
      <c r="EG24"/>
      <c r="EH24" s="39">
        <f t="shared" si="232"/>
        <v>0</v>
      </c>
      <c r="EI24"/>
      <c r="EJ24" s="39">
        <f t="shared" si="233"/>
        <v>0</v>
      </c>
      <c r="EK24"/>
      <c r="EL24" s="39">
        <f t="shared" si="234"/>
        <v>0</v>
      </c>
      <c r="EM24"/>
      <c r="EN24" s="39">
        <f t="shared" si="235"/>
        <v>0</v>
      </c>
      <c r="EO24"/>
      <c r="EP24" s="39">
        <f t="shared" si="236"/>
        <v>0</v>
      </c>
      <c r="EQ24"/>
      <c r="ER24" s="39">
        <f t="shared" si="237"/>
        <v>0</v>
      </c>
      <c r="ES24"/>
      <c r="ET24" s="39">
        <f t="shared" si="238"/>
        <v>0</v>
      </c>
      <c r="EU24"/>
      <c r="EV24" s="39">
        <f t="shared" si="239"/>
        <v>0</v>
      </c>
      <c r="EW24"/>
      <c r="EX24" s="39">
        <f t="shared" si="240"/>
        <v>0</v>
      </c>
      <c r="EY24"/>
      <c r="EZ24" s="39">
        <f t="shared" si="241"/>
        <v>0</v>
      </c>
      <c r="FA24"/>
      <c r="FB24" s="39">
        <f t="shared" si="242"/>
        <v>0</v>
      </c>
      <c r="FC24" s="67">
        <f t="shared" si="245"/>
        <v>0</v>
      </c>
      <c r="FE24" s="43"/>
    </row>
    <row r="25" spans="1:161" s="30" customFormat="1" outlineLevel="1" x14ac:dyDescent="0.25">
      <c r="A25">
        <v>6</v>
      </c>
      <c r="B25" s="26"/>
      <c r="C25" s="102">
        <f>IFERROR(VLOOKUP($B25,'Справочник ТТ'!$A:$R,16,0),0)</f>
        <v>0</v>
      </c>
      <c r="D25" s="103">
        <f>IFERROR(VLOOKUP($B25,'Справочник ТТ'!$A:$R,17,0),0)</f>
        <v>0</v>
      </c>
      <c r="E25" s="104">
        <f>IFERROR(VLOOKUP($B25,'Справочник ТТ'!$A:$R,18,0),0)</f>
        <v>0</v>
      </c>
      <c r="F25" s="71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 s="46">
        <f t="shared" si="243"/>
        <v>0</v>
      </c>
      <c r="AL25"/>
      <c r="AM25" s="39">
        <f t="shared" si="184"/>
        <v>0</v>
      </c>
      <c r="AN25"/>
      <c r="AO25" s="39">
        <f t="shared" si="185"/>
        <v>0</v>
      </c>
      <c r="AP25"/>
      <c r="AQ25" s="39">
        <f t="shared" si="186"/>
        <v>0</v>
      </c>
      <c r="AR25"/>
      <c r="AS25" s="39">
        <f t="shared" si="187"/>
        <v>0</v>
      </c>
      <c r="AT25"/>
      <c r="AU25" s="39">
        <f t="shared" si="188"/>
        <v>0</v>
      </c>
      <c r="AV25"/>
      <c r="AW25" s="39">
        <f t="shared" si="246"/>
        <v>0</v>
      </c>
      <c r="AX25"/>
      <c r="AY25" s="39" t="b">
        <f t="shared" si="189"/>
        <v>0</v>
      </c>
      <c r="AZ25"/>
      <c r="BA25" s="39" t="b">
        <f t="shared" si="190"/>
        <v>0</v>
      </c>
      <c r="BB25"/>
      <c r="BC25" s="39" t="b">
        <f t="shared" si="191"/>
        <v>0</v>
      </c>
      <c r="BD25"/>
      <c r="BE25" s="39" t="b">
        <f t="shared" si="192"/>
        <v>0</v>
      </c>
      <c r="BF25"/>
      <c r="BG25" s="39">
        <f t="shared" si="193"/>
        <v>0</v>
      </c>
      <c r="BH25"/>
      <c r="BI25" s="39">
        <f t="shared" si="194"/>
        <v>0</v>
      </c>
      <c r="BJ25"/>
      <c r="BK25" s="39">
        <f t="shared" si="195"/>
        <v>0</v>
      </c>
      <c r="BL25"/>
      <c r="BM25" s="39">
        <f t="shared" si="196"/>
        <v>0</v>
      </c>
      <c r="BN25"/>
      <c r="BO25" s="39">
        <f t="shared" si="197"/>
        <v>0</v>
      </c>
      <c r="BP25"/>
      <c r="BQ25" s="39">
        <f t="shared" si="198"/>
        <v>0</v>
      </c>
      <c r="BR25"/>
      <c r="BS25" s="39">
        <f t="shared" si="199"/>
        <v>0</v>
      </c>
      <c r="BT25"/>
      <c r="BU25" s="39">
        <f t="shared" si="200"/>
        <v>0</v>
      </c>
      <c r="BV25"/>
      <c r="BW25" s="39">
        <f t="shared" si="201"/>
        <v>0</v>
      </c>
      <c r="BX25"/>
      <c r="BY25" s="39">
        <f t="shared" si="202"/>
        <v>0</v>
      </c>
      <c r="BZ25"/>
      <c r="CA25" s="39">
        <f t="shared" si="203"/>
        <v>0</v>
      </c>
      <c r="CB25"/>
      <c r="CC25" s="39">
        <f t="shared" si="204"/>
        <v>0</v>
      </c>
      <c r="CD25"/>
      <c r="CE25" s="39">
        <f t="shared" si="205"/>
        <v>0</v>
      </c>
      <c r="CF25"/>
      <c r="CG25" s="39">
        <f t="shared" si="206"/>
        <v>0</v>
      </c>
      <c r="CH25"/>
      <c r="CI25" s="39">
        <f t="shared" si="207"/>
        <v>0</v>
      </c>
      <c r="CJ25"/>
      <c r="CK25" s="39">
        <f t="shared" si="208"/>
        <v>0</v>
      </c>
      <c r="CL25"/>
      <c r="CM25" s="39">
        <f t="shared" si="209"/>
        <v>0</v>
      </c>
      <c r="CN25"/>
      <c r="CO25" s="39">
        <f t="shared" si="210"/>
        <v>0</v>
      </c>
      <c r="CP25" s="67">
        <f t="shared" si="244"/>
        <v>0</v>
      </c>
      <c r="CQ25"/>
      <c r="CR25" s="39">
        <f t="shared" si="211"/>
        <v>0</v>
      </c>
      <c r="CS25"/>
      <c r="CT25" s="39">
        <f t="shared" si="212"/>
        <v>0</v>
      </c>
      <c r="CU25"/>
      <c r="CV25" s="39">
        <f t="shared" si="213"/>
        <v>0</v>
      </c>
      <c r="CW25"/>
      <c r="CX25" s="39">
        <f t="shared" si="214"/>
        <v>0</v>
      </c>
      <c r="CY25"/>
      <c r="CZ25" s="39">
        <f t="shared" si="215"/>
        <v>0</v>
      </c>
      <c r="DA25"/>
      <c r="DB25" s="39">
        <f t="shared" si="216"/>
        <v>0</v>
      </c>
      <c r="DC25"/>
      <c r="DD25" s="39">
        <f t="shared" si="217"/>
        <v>0</v>
      </c>
      <c r="DE25"/>
      <c r="DF25" s="39">
        <f t="shared" si="218"/>
        <v>0</v>
      </c>
      <c r="DG25"/>
      <c r="DH25" s="39">
        <f t="shared" si="219"/>
        <v>0</v>
      </c>
      <c r="DI25"/>
      <c r="DJ25" s="39">
        <f t="shared" si="220"/>
        <v>0</v>
      </c>
      <c r="DK25"/>
      <c r="DL25" s="39">
        <f t="shared" si="221"/>
        <v>0</v>
      </c>
      <c r="DM25"/>
      <c r="DN25" s="39">
        <f t="shared" si="222"/>
        <v>0</v>
      </c>
      <c r="DO25"/>
      <c r="DP25" s="39">
        <f t="shared" si="223"/>
        <v>0</v>
      </c>
      <c r="DQ25"/>
      <c r="DR25" s="39">
        <f t="shared" si="224"/>
        <v>0</v>
      </c>
      <c r="DS25"/>
      <c r="DT25" s="39">
        <f t="shared" si="225"/>
        <v>0</v>
      </c>
      <c r="DU25"/>
      <c r="DV25" s="39">
        <f t="shared" si="226"/>
        <v>0</v>
      </c>
      <c r="DW25"/>
      <c r="DX25" s="39">
        <f t="shared" si="227"/>
        <v>0</v>
      </c>
      <c r="DY25"/>
      <c r="DZ25" s="39">
        <f t="shared" si="228"/>
        <v>0</v>
      </c>
      <c r="EA25"/>
      <c r="EB25" s="39">
        <f t="shared" si="229"/>
        <v>0</v>
      </c>
      <c r="EC25"/>
      <c r="ED25" s="39">
        <f t="shared" si="230"/>
        <v>0</v>
      </c>
      <c r="EE25"/>
      <c r="EF25" s="39">
        <f t="shared" si="231"/>
        <v>0</v>
      </c>
      <c r="EG25"/>
      <c r="EH25" s="39">
        <f t="shared" si="232"/>
        <v>0</v>
      </c>
      <c r="EI25"/>
      <c r="EJ25" s="39">
        <f t="shared" si="233"/>
        <v>0</v>
      </c>
      <c r="EK25"/>
      <c r="EL25" s="39">
        <f t="shared" si="234"/>
        <v>0</v>
      </c>
      <c r="EM25"/>
      <c r="EN25" s="39">
        <f t="shared" si="235"/>
        <v>0</v>
      </c>
      <c r="EO25"/>
      <c r="EP25" s="39">
        <f t="shared" si="236"/>
        <v>0</v>
      </c>
      <c r="EQ25"/>
      <c r="ER25" s="39">
        <f t="shared" si="237"/>
        <v>0</v>
      </c>
      <c r="ES25"/>
      <c r="ET25" s="39">
        <f t="shared" si="238"/>
        <v>0</v>
      </c>
      <c r="EU25"/>
      <c r="EV25" s="39">
        <f t="shared" si="239"/>
        <v>0</v>
      </c>
      <c r="EW25"/>
      <c r="EX25" s="39">
        <f t="shared" si="240"/>
        <v>0</v>
      </c>
      <c r="EY25"/>
      <c r="EZ25" s="39">
        <f t="shared" si="241"/>
        <v>0</v>
      </c>
      <c r="FA25"/>
      <c r="FB25" s="39">
        <f t="shared" si="242"/>
        <v>0</v>
      </c>
      <c r="FC25" s="67">
        <f t="shared" si="245"/>
        <v>0</v>
      </c>
      <c r="FE25" s="43"/>
    </row>
    <row r="26" spans="1:161" s="30" customFormat="1" outlineLevel="1" x14ac:dyDescent="0.25">
      <c r="A26">
        <v>7</v>
      </c>
      <c r="B26" s="26"/>
      <c r="C26" s="102">
        <f>IFERROR(VLOOKUP($B26,'Справочник ТТ'!$A:$R,16,0),0)</f>
        <v>0</v>
      </c>
      <c r="D26" s="103">
        <f>IFERROR(VLOOKUP($B26,'Справочник ТТ'!$A:$R,17,0),0)</f>
        <v>0</v>
      </c>
      <c r="E26" s="104">
        <f>IFERROR(VLOOKUP($B26,'Справочник ТТ'!$A:$R,18,0),0)</f>
        <v>0</v>
      </c>
      <c r="F26" s="71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 s="46">
        <f t="shared" si="243"/>
        <v>0</v>
      </c>
      <c r="AL26"/>
      <c r="AM26" s="39">
        <f t="shared" si="184"/>
        <v>0</v>
      </c>
      <c r="AN26"/>
      <c r="AO26" s="39">
        <f t="shared" si="185"/>
        <v>0</v>
      </c>
      <c r="AP26"/>
      <c r="AQ26" s="39">
        <f t="shared" si="186"/>
        <v>0</v>
      </c>
      <c r="AR26"/>
      <c r="AS26" s="39">
        <f t="shared" si="187"/>
        <v>0</v>
      </c>
      <c r="AT26"/>
      <c r="AU26" s="39">
        <f t="shared" si="188"/>
        <v>0</v>
      </c>
      <c r="AV26"/>
      <c r="AW26" s="39">
        <f t="shared" si="246"/>
        <v>0</v>
      </c>
      <c r="AX26"/>
      <c r="AY26" s="39" t="b">
        <f t="shared" si="189"/>
        <v>0</v>
      </c>
      <c r="AZ26"/>
      <c r="BA26" s="39" t="b">
        <f t="shared" si="190"/>
        <v>0</v>
      </c>
      <c r="BB26"/>
      <c r="BC26" s="39" t="b">
        <f t="shared" si="191"/>
        <v>0</v>
      </c>
      <c r="BD26"/>
      <c r="BE26" s="39" t="b">
        <f t="shared" si="192"/>
        <v>0</v>
      </c>
      <c r="BF26"/>
      <c r="BG26" s="39">
        <f t="shared" si="193"/>
        <v>0</v>
      </c>
      <c r="BH26"/>
      <c r="BI26" s="39">
        <f t="shared" si="194"/>
        <v>0</v>
      </c>
      <c r="BJ26"/>
      <c r="BK26" s="39">
        <f t="shared" si="195"/>
        <v>0</v>
      </c>
      <c r="BL26"/>
      <c r="BM26" s="39">
        <f t="shared" si="196"/>
        <v>0</v>
      </c>
      <c r="BN26"/>
      <c r="BO26" s="39">
        <f t="shared" si="197"/>
        <v>0</v>
      </c>
      <c r="BP26"/>
      <c r="BQ26" s="39">
        <f t="shared" si="198"/>
        <v>0</v>
      </c>
      <c r="BR26"/>
      <c r="BS26" s="39">
        <f t="shared" si="199"/>
        <v>0</v>
      </c>
      <c r="BT26"/>
      <c r="BU26" s="39">
        <f t="shared" si="200"/>
        <v>0</v>
      </c>
      <c r="BV26"/>
      <c r="BW26" s="39">
        <f t="shared" si="201"/>
        <v>0</v>
      </c>
      <c r="BX26"/>
      <c r="BY26" s="39">
        <f t="shared" si="202"/>
        <v>0</v>
      </c>
      <c r="BZ26"/>
      <c r="CA26" s="39">
        <f t="shared" si="203"/>
        <v>0</v>
      </c>
      <c r="CB26"/>
      <c r="CC26" s="39">
        <f t="shared" si="204"/>
        <v>0</v>
      </c>
      <c r="CD26"/>
      <c r="CE26" s="39">
        <f t="shared" si="205"/>
        <v>0</v>
      </c>
      <c r="CF26"/>
      <c r="CG26" s="39">
        <f t="shared" si="206"/>
        <v>0</v>
      </c>
      <c r="CH26"/>
      <c r="CI26" s="39">
        <f t="shared" si="207"/>
        <v>0</v>
      </c>
      <c r="CJ26"/>
      <c r="CK26" s="39">
        <f t="shared" si="208"/>
        <v>0</v>
      </c>
      <c r="CL26"/>
      <c r="CM26" s="39">
        <f t="shared" si="209"/>
        <v>0</v>
      </c>
      <c r="CN26"/>
      <c r="CO26" s="39">
        <f t="shared" si="210"/>
        <v>0</v>
      </c>
      <c r="CP26" s="67">
        <f t="shared" si="244"/>
        <v>0</v>
      </c>
      <c r="CQ26"/>
      <c r="CR26" s="39">
        <f t="shared" si="211"/>
        <v>0</v>
      </c>
      <c r="CS26"/>
      <c r="CT26" s="39">
        <f t="shared" si="212"/>
        <v>0</v>
      </c>
      <c r="CU26"/>
      <c r="CV26" s="39">
        <f t="shared" si="213"/>
        <v>0</v>
      </c>
      <c r="CW26"/>
      <c r="CX26" s="39">
        <f t="shared" si="214"/>
        <v>0</v>
      </c>
      <c r="CY26"/>
      <c r="CZ26" s="39">
        <f t="shared" si="215"/>
        <v>0</v>
      </c>
      <c r="DA26"/>
      <c r="DB26" s="39">
        <f t="shared" si="216"/>
        <v>0</v>
      </c>
      <c r="DC26"/>
      <c r="DD26" s="39">
        <f t="shared" si="217"/>
        <v>0</v>
      </c>
      <c r="DE26"/>
      <c r="DF26" s="39">
        <f t="shared" si="218"/>
        <v>0</v>
      </c>
      <c r="DG26"/>
      <c r="DH26" s="39">
        <f t="shared" si="219"/>
        <v>0</v>
      </c>
      <c r="DI26"/>
      <c r="DJ26" s="39">
        <f t="shared" si="220"/>
        <v>0</v>
      </c>
      <c r="DK26"/>
      <c r="DL26" s="39">
        <f t="shared" si="221"/>
        <v>0</v>
      </c>
      <c r="DM26"/>
      <c r="DN26" s="39">
        <f t="shared" si="222"/>
        <v>0</v>
      </c>
      <c r="DO26"/>
      <c r="DP26" s="39">
        <f t="shared" si="223"/>
        <v>0</v>
      </c>
      <c r="DQ26"/>
      <c r="DR26" s="39">
        <f t="shared" si="224"/>
        <v>0</v>
      </c>
      <c r="DS26"/>
      <c r="DT26" s="39">
        <f t="shared" si="225"/>
        <v>0</v>
      </c>
      <c r="DU26"/>
      <c r="DV26" s="39">
        <f t="shared" si="226"/>
        <v>0</v>
      </c>
      <c r="DW26"/>
      <c r="DX26" s="39">
        <f t="shared" si="227"/>
        <v>0</v>
      </c>
      <c r="DY26"/>
      <c r="DZ26" s="39">
        <f t="shared" si="228"/>
        <v>0</v>
      </c>
      <c r="EA26"/>
      <c r="EB26" s="39">
        <f t="shared" si="229"/>
        <v>0</v>
      </c>
      <c r="EC26"/>
      <c r="ED26" s="39">
        <f t="shared" si="230"/>
        <v>0</v>
      </c>
      <c r="EE26"/>
      <c r="EF26" s="39">
        <f t="shared" si="231"/>
        <v>0</v>
      </c>
      <c r="EG26"/>
      <c r="EH26" s="39">
        <f t="shared" si="232"/>
        <v>0</v>
      </c>
      <c r="EI26"/>
      <c r="EJ26" s="39">
        <f t="shared" si="233"/>
        <v>0</v>
      </c>
      <c r="EK26"/>
      <c r="EL26" s="39">
        <f t="shared" si="234"/>
        <v>0</v>
      </c>
      <c r="EM26"/>
      <c r="EN26" s="39">
        <f t="shared" si="235"/>
        <v>0</v>
      </c>
      <c r="EO26"/>
      <c r="EP26" s="39">
        <f t="shared" si="236"/>
        <v>0</v>
      </c>
      <c r="EQ26"/>
      <c r="ER26" s="39">
        <f t="shared" si="237"/>
        <v>0</v>
      </c>
      <c r="ES26"/>
      <c r="ET26" s="39">
        <f t="shared" si="238"/>
        <v>0</v>
      </c>
      <c r="EU26"/>
      <c r="EV26" s="39">
        <f t="shared" si="239"/>
        <v>0</v>
      </c>
      <c r="EW26"/>
      <c r="EX26" s="39">
        <f t="shared" si="240"/>
        <v>0</v>
      </c>
      <c r="EY26"/>
      <c r="EZ26" s="39">
        <f t="shared" si="241"/>
        <v>0</v>
      </c>
      <c r="FA26"/>
      <c r="FB26" s="39">
        <f t="shared" si="242"/>
        <v>0</v>
      </c>
      <c r="FC26" s="67">
        <f t="shared" si="245"/>
        <v>0</v>
      </c>
      <c r="FE26" s="43"/>
    </row>
    <row r="27" spans="1:161" s="30" customFormat="1" outlineLevel="1" x14ac:dyDescent="0.25">
      <c r="A27">
        <v>8</v>
      </c>
      <c r="B27" s="26"/>
      <c r="C27" s="102">
        <f>IFERROR(VLOOKUP($B27,'Справочник ТТ'!$A:$R,16,0),0)</f>
        <v>0</v>
      </c>
      <c r="D27" s="103">
        <f>IFERROR(VLOOKUP($B27,'Справочник ТТ'!$A:$R,17,0),0)</f>
        <v>0</v>
      </c>
      <c r="E27" s="104">
        <f>IFERROR(VLOOKUP($B27,'Справочник ТТ'!$A:$R,18,0),0)</f>
        <v>0</v>
      </c>
      <c r="F27" s="71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 s="46">
        <f t="shared" si="243"/>
        <v>0</v>
      </c>
      <c r="AL27"/>
      <c r="AM27" s="39">
        <f t="shared" si="184"/>
        <v>0</v>
      </c>
      <c r="AN27"/>
      <c r="AO27" s="39">
        <f t="shared" si="185"/>
        <v>0</v>
      </c>
      <c r="AP27"/>
      <c r="AQ27" s="39">
        <f t="shared" si="186"/>
        <v>0</v>
      </c>
      <c r="AR27"/>
      <c r="AS27" s="39">
        <f t="shared" si="187"/>
        <v>0</v>
      </c>
      <c r="AT27"/>
      <c r="AU27" s="39">
        <f t="shared" si="188"/>
        <v>0</v>
      </c>
      <c r="AV27"/>
      <c r="AW27" s="39">
        <f t="shared" si="246"/>
        <v>0</v>
      </c>
      <c r="AX27"/>
      <c r="AY27" s="39" t="b">
        <f t="shared" si="189"/>
        <v>0</v>
      </c>
      <c r="AZ27"/>
      <c r="BA27" s="39" t="b">
        <f t="shared" si="190"/>
        <v>0</v>
      </c>
      <c r="BB27"/>
      <c r="BC27" s="39" t="b">
        <f t="shared" si="191"/>
        <v>0</v>
      </c>
      <c r="BD27"/>
      <c r="BE27" s="39" t="b">
        <f t="shared" si="192"/>
        <v>0</v>
      </c>
      <c r="BF27"/>
      <c r="BG27" s="39">
        <f t="shared" si="193"/>
        <v>0</v>
      </c>
      <c r="BH27"/>
      <c r="BI27" s="39">
        <f t="shared" si="194"/>
        <v>0</v>
      </c>
      <c r="BJ27"/>
      <c r="BK27" s="39">
        <f t="shared" si="195"/>
        <v>0</v>
      </c>
      <c r="BL27"/>
      <c r="BM27" s="39">
        <f t="shared" si="196"/>
        <v>0</v>
      </c>
      <c r="BN27"/>
      <c r="BO27" s="39">
        <f t="shared" si="197"/>
        <v>0</v>
      </c>
      <c r="BP27"/>
      <c r="BQ27" s="39">
        <f t="shared" si="198"/>
        <v>0</v>
      </c>
      <c r="BR27"/>
      <c r="BS27" s="39">
        <f t="shared" si="199"/>
        <v>0</v>
      </c>
      <c r="BT27"/>
      <c r="BU27" s="39">
        <f t="shared" si="200"/>
        <v>0</v>
      </c>
      <c r="BV27"/>
      <c r="BW27" s="39">
        <f t="shared" si="201"/>
        <v>0</v>
      </c>
      <c r="BX27"/>
      <c r="BY27" s="39">
        <f t="shared" si="202"/>
        <v>0</v>
      </c>
      <c r="BZ27"/>
      <c r="CA27" s="39">
        <f t="shared" si="203"/>
        <v>0</v>
      </c>
      <c r="CB27"/>
      <c r="CC27" s="39">
        <f t="shared" si="204"/>
        <v>0</v>
      </c>
      <c r="CD27"/>
      <c r="CE27" s="39">
        <f t="shared" si="205"/>
        <v>0</v>
      </c>
      <c r="CF27"/>
      <c r="CG27" s="39">
        <f t="shared" si="206"/>
        <v>0</v>
      </c>
      <c r="CH27"/>
      <c r="CI27" s="39">
        <f t="shared" si="207"/>
        <v>0</v>
      </c>
      <c r="CJ27"/>
      <c r="CK27" s="39">
        <f t="shared" si="208"/>
        <v>0</v>
      </c>
      <c r="CL27"/>
      <c r="CM27" s="39">
        <f t="shared" si="209"/>
        <v>0</v>
      </c>
      <c r="CN27"/>
      <c r="CO27" s="39">
        <f t="shared" si="210"/>
        <v>0</v>
      </c>
      <c r="CP27" s="67">
        <f t="shared" si="244"/>
        <v>0</v>
      </c>
      <c r="CQ27"/>
      <c r="CR27" s="39">
        <f t="shared" si="211"/>
        <v>0</v>
      </c>
      <c r="CS27"/>
      <c r="CT27" s="39">
        <f t="shared" si="212"/>
        <v>0</v>
      </c>
      <c r="CU27"/>
      <c r="CV27" s="39">
        <f t="shared" si="213"/>
        <v>0</v>
      </c>
      <c r="CW27"/>
      <c r="CX27" s="39">
        <f t="shared" si="214"/>
        <v>0</v>
      </c>
      <c r="CY27"/>
      <c r="CZ27" s="39">
        <f t="shared" si="215"/>
        <v>0</v>
      </c>
      <c r="DA27"/>
      <c r="DB27" s="39">
        <f t="shared" si="216"/>
        <v>0</v>
      </c>
      <c r="DC27"/>
      <c r="DD27" s="39">
        <f t="shared" si="217"/>
        <v>0</v>
      </c>
      <c r="DE27"/>
      <c r="DF27" s="39">
        <f t="shared" si="218"/>
        <v>0</v>
      </c>
      <c r="DG27"/>
      <c r="DH27" s="39">
        <f t="shared" si="219"/>
        <v>0</v>
      </c>
      <c r="DI27"/>
      <c r="DJ27" s="39">
        <f t="shared" si="220"/>
        <v>0</v>
      </c>
      <c r="DK27"/>
      <c r="DL27" s="39">
        <f t="shared" si="221"/>
        <v>0</v>
      </c>
      <c r="DM27"/>
      <c r="DN27" s="39">
        <f t="shared" si="222"/>
        <v>0</v>
      </c>
      <c r="DO27"/>
      <c r="DP27" s="39">
        <f t="shared" si="223"/>
        <v>0</v>
      </c>
      <c r="DQ27"/>
      <c r="DR27" s="39">
        <f t="shared" si="224"/>
        <v>0</v>
      </c>
      <c r="DS27"/>
      <c r="DT27" s="39">
        <f t="shared" si="225"/>
        <v>0</v>
      </c>
      <c r="DU27"/>
      <c r="DV27" s="39">
        <f t="shared" si="226"/>
        <v>0</v>
      </c>
      <c r="DW27"/>
      <c r="DX27" s="39">
        <f t="shared" si="227"/>
        <v>0</v>
      </c>
      <c r="DY27"/>
      <c r="DZ27" s="39">
        <f t="shared" si="228"/>
        <v>0</v>
      </c>
      <c r="EA27"/>
      <c r="EB27" s="39">
        <f t="shared" si="229"/>
        <v>0</v>
      </c>
      <c r="EC27"/>
      <c r="ED27" s="39">
        <f t="shared" si="230"/>
        <v>0</v>
      </c>
      <c r="EE27"/>
      <c r="EF27" s="39">
        <f t="shared" si="231"/>
        <v>0</v>
      </c>
      <c r="EG27"/>
      <c r="EH27" s="39">
        <f t="shared" si="232"/>
        <v>0</v>
      </c>
      <c r="EI27"/>
      <c r="EJ27" s="39">
        <f t="shared" si="233"/>
        <v>0</v>
      </c>
      <c r="EK27"/>
      <c r="EL27" s="39">
        <f t="shared" si="234"/>
        <v>0</v>
      </c>
      <c r="EM27"/>
      <c r="EN27" s="39">
        <f t="shared" si="235"/>
        <v>0</v>
      </c>
      <c r="EO27"/>
      <c r="EP27" s="39">
        <f t="shared" si="236"/>
        <v>0</v>
      </c>
      <c r="EQ27"/>
      <c r="ER27" s="39">
        <f t="shared" si="237"/>
        <v>0</v>
      </c>
      <c r="ES27"/>
      <c r="ET27" s="39">
        <f t="shared" si="238"/>
        <v>0</v>
      </c>
      <c r="EU27"/>
      <c r="EV27" s="39">
        <f t="shared" si="239"/>
        <v>0</v>
      </c>
      <c r="EW27"/>
      <c r="EX27" s="39">
        <f t="shared" si="240"/>
        <v>0</v>
      </c>
      <c r="EY27"/>
      <c r="EZ27" s="39">
        <f t="shared" si="241"/>
        <v>0</v>
      </c>
      <c r="FA27"/>
      <c r="FB27" s="39">
        <f t="shared" si="242"/>
        <v>0</v>
      </c>
      <c r="FC27" s="67">
        <f t="shared" si="245"/>
        <v>0</v>
      </c>
      <c r="FE27" s="43"/>
    </row>
    <row r="28" spans="1:161" s="30" customFormat="1" outlineLevel="1" x14ac:dyDescent="0.25">
      <c r="A28">
        <v>9</v>
      </c>
      <c r="B28" s="26"/>
      <c r="C28" s="102">
        <f>IFERROR(VLOOKUP($B28,'Справочник ТТ'!$A:$R,16,0),0)</f>
        <v>0</v>
      </c>
      <c r="D28" s="103">
        <f>IFERROR(VLOOKUP($B28,'Справочник ТТ'!$A:$R,17,0),0)</f>
        <v>0</v>
      </c>
      <c r="E28" s="104">
        <f>IFERROR(VLOOKUP($B28,'Справочник ТТ'!$A:$R,18,0),0)</f>
        <v>0</v>
      </c>
      <c r="F28" s="71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 s="46">
        <f t="shared" si="243"/>
        <v>0</v>
      </c>
      <c r="AL28"/>
      <c r="AM28" s="39">
        <f t="shared" si="184"/>
        <v>0</v>
      </c>
      <c r="AN28"/>
      <c r="AO28" s="39">
        <f t="shared" si="185"/>
        <v>0</v>
      </c>
      <c r="AP28"/>
      <c r="AQ28" s="39">
        <f t="shared" si="186"/>
        <v>0</v>
      </c>
      <c r="AR28"/>
      <c r="AS28" s="39">
        <f t="shared" si="187"/>
        <v>0</v>
      </c>
      <c r="AT28"/>
      <c r="AU28" s="39">
        <f t="shared" si="188"/>
        <v>0</v>
      </c>
      <c r="AV28"/>
      <c r="AW28" s="39">
        <f t="shared" si="246"/>
        <v>0</v>
      </c>
      <c r="AX28"/>
      <c r="AY28" s="39" t="b">
        <f t="shared" si="189"/>
        <v>0</v>
      </c>
      <c r="AZ28"/>
      <c r="BA28" s="39" t="b">
        <f t="shared" si="190"/>
        <v>0</v>
      </c>
      <c r="BB28"/>
      <c r="BC28" s="39" t="b">
        <f t="shared" si="191"/>
        <v>0</v>
      </c>
      <c r="BD28"/>
      <c r="BE28" s="39" t="b">
        <f t="shared" si="192"/>
        <v>0</v>
      </c>
      <c r="BF28"/>
      <c r="BG28" s="39">
        <f t="shared" si="193"/>
        <v>0</v>
      </c>
      <c r="BH28"/>
      <c r="BI28" s="39">
        <f t="shared" si="194"/>
        <v>0</v>
      </c>
      <c r="BJ28"/>
      <c r="BK28" s="39">
        <f t="shared" si="195"/>
        <v>0</v>
      </c>
      <c r="BL28"/>
      <c r="BM28" s="39">
        <f t="shared" si="196"/>
        <v>0</v>
      </c>
      <c r="BN28"/>
      <c r="BO28" s="39">
        <f t="shared" si="197"/>
        <v>0</v>
      </c>
      <c r="BP28"/>
      <c r="BQ28" s="39">
        <f t="shared" si="198"/>
        <v>0</v>
      </c>
      <c r="BR28"/>
      <c r="BS28" s="39">
        <f t="shared" si="199"/>
        <v>0</v>
      </c>
      <c r="BT28"/>
      <c r="BU28" s="39">
        <f t="shared" si="200"/>
        <v>0</v>
      </c>
      <c r="BV28"/>
      <c r="BW28" s="39">
        <f t="shared" si="201"/>
        <v>0</v>
      </c>
      <c r="BX28"/>
      <c r="BY28" s="39">
        <f t="shared" si="202"/>
        <v>0</v>
      </c>
      <c r="BZ28"/>
      <c r="CA28" s="39">
        <f t="shared" si="203"/>
        <v>0</v>
      </c>
      <c r="CB28"/>
      <c r="CC28" s="39">
        <f t="shared" si="204"/>
        <v>0</v>
      </c>
      <c r="CD28"/>
      <c r="CE28" s="39">
        <f t="shared" si="205"/>
        <v>0</v>
      </c>
      <c r="CF28"/>
      <c r="CG28" s="39">
        <f t="shared" si="206"/>
        <v>0</v>
      </c>
      <c r="CH28"/>
      <c r="CI28" s="39">
        <f t="shared" si="207"/>
        <v>0</v>
      </c>
      <c r="CJ28"/>
      <c r="CK28" s="39">
        <f t="shared" si="208"/>
        <v>0</v>
      </c>
      <c r="CL28"/>
      <c r="CM28" s="39">
        <f t="shared" si="209"/>
        <v>0</v>
      </c>
      <c r="CN28"/>
      <c r="CO28" s="39">
        <f t="shared" si="210"/>
        <v>0</v>
      </c>
      <c r="CP28" s="67">
        <f t="shared" si="244"/>
        <v>0</v>
      </c>
      <c r="CQ28"/>
      <c r="CR28" s="39">
        <f t="shared" si="211"/>
        <v>0</v>
      </c>
      <c r="CS28"/>
      <c r="CT28" s="39">
        <f t="shared" si="212"/>
        <v>0</v>
      </c>
      <c r="CU28"/>
      <c r="CV28" s="39">
        <f t="shared" si="213"/>
        <v>0</v>
      </c>
      <c r="CW28"/>
      <c r="CX28" s="39">
        <f t="shared" si="214"/>
        <v>0</v>
      </c>
      <c r="CY28"/>
      <c r="CZ28" s="39">
        <f t="shared" si="215"/>
        <v>0</v>
      </c>
      <c r="DA28"/>
      <c r="DB28" s="39">
        <f t="shared" si="216"/>
        <v>0</v>
      </c>
      <c r="DC28"/>
      <c r="DD28" s="39">
        <f t="shared" si="217"/>
        <v>0</v>
      </c>
      <c r="DE28"/>
      <c r="DF28" s="39">
        <f t="shared" si="218"/>
        <v>0</v>
      </c>
      <c r="DG28"/>
      <c r="DH28" s="39">
        <f t="shared" si="219"/>
        <v>0</v>
      </c>
      <c r="DI28"/>
      <c r="DJ28" s="39">
        <f t="shared" si="220"/>
        <v>0</v>
      </c>
      <c r="DK28"/>
      <c r="DL28" s="39">
        <f t="shared" si="221"/>
        <v>0</v>
      </c>
      <c r="DM28"/>
      <c r="DN28" s="39">
        <f t="shared" si="222"/>
        <v>0</v>
      </c>
      <c r="DO28"/>
      <c r="DP28" s="39">
        <f t="shared" si="223"/>
        <v>0</v>
      </c>
      <c r="DQ28"/>
      <c r="DR28" s="39">
        <f t="shared" si="224"/>
        <v>0</v>
      </c>
      <c r="DS28"/>
      <c r="DT28" s="39">
        <f t="shared" si="225"/>
        <v>0</v>
      </c>
      <c r="DU28"/>
      <c r="DV28" s="39">
        <f t="shared" si="226"/>
        <v>0</v>
      </c>
      <c r="DW28"/>
      <c r="DX28" s="39">
        <f t="shared" si="227"/>
        <v>0</v>
      </c>
      <c r="DY28"/>
      <c r="DZ28" s="39">
        <f t="shared" si="228"/>
        <v>0</v>
      </c>
      <c r="EA28"/>
      <c r="EB28" s="39">
        <f t="shared" si="229"/>
        <v>0</v>
      </c>
      <c r="EC28"/>
      <c r="ED28" s="39">
        <f t="shared" si="230"/>
        <v>0</v>
      </c>
      <c r="EE28"/>
      <c r="EF28" s="39">
        <f t="shared" si="231"/>
        <v>0</v>
      </c>
      <c r="EG28"/>
      <c r="EH28" s="39">
        <f t="shared" si="232"/>
        <v>0</v>
      </c>
      <c r="EI28"/>
      <c r="EJ28" s="39">
        <f t="shared" si="233"/>
        <v>0</v>
      </c>
      <c r="EK28"/>
      <c r="EL28" s="39">
        <f t="shared" si="234"/>
        <v>0</v>
      </c>
      <c r="EM28"/>
      <c r="EN28" s="39">
        <f t="shared" si="235"/>
        <v>0</v>
      </c>
      <c r="EO28"/>
      <c r="EP28" s="39">
        <f t="shared" si="236"/>
        <v>0</v>
      </c>
      <c r="EQ28"/>
      <c r="ER28" s="39">
        <f t="shared" si="237"/>
        <v>0</v>
      </c>
      <c r="ES28"/>
      <c r="ET28" s="39">
        <f t="shared" si="238"/>
        <v>0</v>
      </c>
      <c r="EU28"/>
      <c r="EV28" s="39">
        <f t="shared" si="239"/>
        <v>0</v>
      </c>
      <c r="EW28"/>
      <c r="EX28" s="39">
        <f t="shared" si="240"/>
        <v>0</v>
      </c>
      <c r="EY28"/>
      <c r="EZ28" s="39">
        <f t="shared" si="241"/>
        <v>0</v>
      </c>
      <c r="FA28"/>
      <c r="FB28" s="39">
        <f t="shared" si="242"/>
        <v>0</v>
      </c>
      <c r="FC28" s="67">
        <f t="shared" si="245"/>
        <v>0</v>
      </c>
      <c r="FE28" s="43"/>
    </row>
    <row r="29" spans="1:161" s="30" customFormat="1" outlineLevel="1" x14ac:dyDescent="0.25">
      <c r="A29">
        <v>10</v>
      </c>
      <c r="B29" s="26"/>
      <c r="C29" s="102">
        <f>IFERROR(VLOOKUP($B29,'Справочник ТТ'!$A:$R,16,0),0)</f>
        <v>0</v>
      </c>
      <c r="D29" s="103">
        <f>IFERROR(VLOOKUP($B29,'Справочник ТТ'!$A:$R,17,0),0)</f>
        <v>0</v>
      </c>
      <c r="E29" s="104">
        <f>IFERROR(VLOOKUP($B29,'Справочник ТТ'!$A:$R,18,0),0)</f>
        <v>0</v>
      </c>
      <c r="F29" s="71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 s="46">
        <f t="shared" si="243"/>
        <v>0</v>
      </c>
      <c r="AL29"/>
      <c r="AM29" s="39">
        <f t="shared" si="184"/>
        <v>0</v>
      </c>
      <c r="AN29"/>
      <c r="AO29" s="39">
        <f t="shared" si="185"/>
        <v>0</v>
      </c>
      <c r="AP29"/>
      <c r="AQ29" s="39">
        <f t="shared" si="186"/>
        <v>0</v>
      </c>
      <c r="AR29"/>
      <c r="AS29" s="39">
        <f t="shared" si="187"/>
        <v>0</v>
      </c>
      <c r="AT29"/>
      <c r="AU29" s="39">
        <f t="shared" si="188"/>
        <v>0</v>
      </c>
      <c r="AV29"/>
      <c r="AW29" s="39">
        <f t="shared" si="246"/>
        <v>0</v>
      </c>
      <c r="AX29"/>
      <c r="AY29" s="39" t="b">
        <f t="shared" si="189"/>
        <v>0</v>
      </c>
      <c r="AZ29"/>
      <c r="BA29" s="39" t="b">
        <f t="shared" si="190"/>
        <v>0</v>
      </c>
      <c r="BB29"/>
      <c r="BC29" s="39" t="b">
        <f t="shared" si="191"/>
        <v>0</v>
      </c>
      <c r="BD29"/>
      <c r="BE29" s="39" t="b">
        <f t="shared" si="192"/>
        <v>0</v>
      </c>
      <c r="BF29"/>
      <c r="BG29" s="39">
        <f t="shared" si="193"/>
        <v>0</v>
      </c>
      <c r="BH29"/>
      <c r="BI29" s="39">
        <f t="shared" si="194"/>
        <v>0</v>
      </c>
      <c r="BJ29"/>
      <c r="BK29" s="39">
        <f t="shared" si="195"/>
        <v>0</v>
      </c>
      <c r="BL29"/>
      <c r="BM29" s="39">
        <f t="shared" si="196"/>
        <v>0</v>
      </c>
      <c r="BN29"/>
      <c r="BO29" s="39">
        <f t="shared" si="197"/>
        <v>0</v>
      </c>
      <c r="BP29"/>
      <c r="BQ29" s="39">
        <f t="shared" si="198"/>
        <v>0</v>
      </c>
      <c r="BR29"/>
      <c r="BS29" s="39">
        <f t="shared" si="199"/>
        <v>0</v>
      </c>
      <c r="BT29"/>
      <c r="BU29" s="39">
        <f t="shared" si="200"/>
        <v>0</v>
      </c>
      <c r="BV29"/>
      <c r="BW29" s="39">
        <f t="shared" si="201"/>
        <v>0</v>
      </c>
      <c r="BX29"/>
      <c r="BY29" s="39">
        <f t="shared" si="202"/>
        <v>0</v>
      </c>
      <c r="BZ29"/>
      <c r="CA29" s="39">
        <f t="shared" si="203"/>
        <v>0</v>
      </c>
      <c r="CB29"/>
      <c r="CC29" s="39">
        <f t="shared" si="204"/>
        <v>0</v>
      </c>
      <c r="CD29"/>
      <c r="CE29" s="39">
        <f t="shared" si="205"/>
        <v>0</v>
      </c>
      <c r="CF29"/>
      <c r="CG29" s="39">
        <f t="shared" si="206"/>
        <v>0</v>
      </c>
      <c r="CH29"/>
      <c r="CI29" s="39">
        <f t="shared" si="207"/>
        <v>0</v>
      </c>
      <c r="CJ29"/>
      <c r="CK29" s="39">
        <f t="shared" si="208"/>
        <v>0</v>
      </c>
      <c r="CL29"/>
      <c r="CM29" s="39">
        <f t="shared" si="209"/>
        <v>0</v>
      </c>
      <c r="CN29"/>
      <c r="CO29" s="39">
        <f t="shared" si="210"/>
        <v>0</v>
      </c>
      <c r="CP29" s="67">
        <f t="shared" si="244"/>
        <v>0</v>
      </c>
      <c r="CQ29"/>
      <c r="CR29" s="39">
        <f t="shared" si="211"/>
        <v>0</v>
      </c>
      <c r="CS29"/>
      <c r="CT29" s="39">
        <f t="shared" si="212"/>
        <v>0</v>
      </c>
      <c r="CU29"/>
      <c r="CV29" s="39">
        <f t="shared" si="213"/>
        <v>0</v>
      </c>
      <c r="CW29"/>
      <c r="CX29" s="39">
        <f t="shared" si="214"/>
        <v>0</v>
      </c>
      <c r="CY29"/>
      <c r="CZ29" s="39">
        <f t="shared" si="215"/>
        <v>0</v>
      </c>
      <c r="DA29"/>
      <c r="DB29" s="39">
        <f t="shared" si="216"/>
        <v>0</v>
      </c>
      <c r="DC29"/>
      <c r="DD29" s="39">
        <f t="shared" si="217"/>
        <v>0</v>
      </c>
      <c r="DE29"/>
      <c r="DF29" s="39">
        <f t="shared" si="218"/>
        <v>0</v>
      </c>
      <c r="DG29"/>
      <c r="DH29" s="39">
        <f t="shared" si="219"/>
        <v>0</v>
      </c>
      <c r="DI29"/>
      <c r="DJ29" s="39">
        <f t="shared" si="220"/>
        <v>0</v>
      </c>
      <c r="DK29"/>
      <c r="DL29" s="39">
        <f t="shared" si="221"/>
        <v>0</v>
      </c>
      <c r="DM29"/>
      <c r="DN29" s="39">
        <f t="shared" si="222"/>
        <v>0</v>
      </c>
      <c r="DO29"/>
      <c r="DP29" s="39">
        <f t="shared" si="223"/>
        <v>0</v>
      </c>
      <c r="DQ29"/>
      <c r="DR29" s="39">
        <f t="shared" si="224"/>
        <v>0</v>
      </c>
      <c r="DS29"/>
      <c r="DT29" s="39">
        <f t="shared" si="225"/>
        <v>0</v>
      </c>
      <c r="DU29"/>
      <c r="DV29" s="39">
        <f t="shared" si="226"/>
        <v>0</v>
      </c>
      <c r="DW29"/>
      <c r="DX29" s="39">
        <f t="shared" si="227"/>
        <v>0</v>
      </c>
      <c r="DY29"/>
      <c r="DZ29" s="39">
        <f t="shared" si="228"/>
        <v>0</v>
      </c>
      <c r="EA29"/>
      <c r="EB29" s="39">
        <f t="shared" si="229"/>
        <v>0</v>
      </c>
      <c r="EC29"/>
      <c r="ED29" s="39">
        <f t="shared" si="230"/>
        <v>0</v>
      </c>
      <c r="EE29"/>
      <c r="EF29" s="39">
        <f t="shared" si="231"/>
        <v>0</v>
      </c>
      <c r="EG29"/>
      <c r="EH29" s="39">
        <f t="shared" si="232"/>
        <v>0</v>
      </c>
      <c r="EI29"/>
      <c r="EJ29" s="39">
        <f t="shared" si="233"/>
        <v>0</v>
      </c>
      <c r="EK29"/>
      <c r="EL29" s="39">
        <f t="shared" si="234"/>
        <v>0</v>
      </c>
      <c r="EM29"/>
      <c r="EN29" s="39">
        <f t="shared" si="235"/>
        <v>0</v>
      </c>
      <c r="EO29"/>
      <c r="EP29" s="39">
        <f t="shared" si="236"/>
        <v>0</v>
      </c>
      <c r="EQ29"/>
      <c r="ER29" s="39">
        <f t="shared" si="237"/>
        <v>0</v>
      </c>
      <c r="ES29"/>
      <c r="ET29" s="39">
        <f t="shared" si="238"/>
        <v>0</v>
      </c>
      <c r="EU29"/>
      <c r="EV29" s="39">
        <f t="shared" si="239"/>
        <v>0</v>
      </c>
      <c r="EW29"/>
      <c r="EX29" s="39">
        <f t="shared" si="240"/>
        <v>0</v>
      </c>
      <c r="EY29"/>
      <c r="EZ29" s="39">
        <f t="shared" si="241"/>
        <v>0</v>
      </c>
      <c r="FA29"/>
      <c r="FB29" s="39">
        <f t="shared" si="242"/>
        <v>0</v>
      </c>
      <c r="FC29" s="67">
        <f t="shared" si="245"/>
        <v>0</v>
      </c>
      <c r="FE29" s="43"/>
    </row>
    <row r="30" spans="1:161" s="30" customFormat="1" x14ac:dyDescent="0.25">
      <c r="A30" s="85"/>
      <c r="B30" s="85"/>
      <c r="C30" s="85"/>
      <c r="D30" s="85"/>
      <c r="E30" s="36" t="s">
        <v>0</v>
      </c>
      <c r="F30" s="70">
        <f>AK30+CP30+FC30</f>
        <v>0</v>
      </c>
      <c r="G30" s="42">
        <f>SUM(G20:G29)</f>
        <v>0</v>
      </c>
      <c r="H30" s="42">
        <f t="shared" ref="H30" si="247">SUM(H20:H29)</f>
        <v>0</v>
      </c>
      <c r="I30" s="42">
        <f t="shared" ref="I30" si="248">SUM(I20:I29)</f>
        <v>0</v>
      </c>
      <c r="J30" s="42">
        <f t="shared" ref="J30" si="249">SUM(J20:J29)</f>
        <v>0</v>
      </c>
      <c r="K30" s="42">
        <f t="shared" ref="K30" si="250">SUM(K20:K29)</f>
        <v>0</v>
      </c>
      <c r="L30" s="42">
        <f t="shared" ref="L30" si="251">SUM(L20:L29)</f>
        <v>0</v>
      </c>
      <c r="M30" s="42">
        <f t="shared" ref="M30" si="252">SUM(M20:M29)</f>
        <v>0</v>
      </c>
      <c r="N30" s="42">
        <f t="shared" ref="N30" si="253">SUM(N20:N29)</f>
        <v>0</v>
      </c>
      <c r="O30" s="42">
        <f t="shared" ref="O30" si="254">SUM(O20:O29)</f>
        <v>0</v>
      </c>
      <c r="P30" s="42">
        <f t="shared" ref="P30" si="255">SUM(P20:P29)</f>
        <v>0</v>
      </c>
      <c r="Q30" s="42">
        <f t="shared" ref="Q30" si="256">SUM(Q20:Q29)</f>
        <v>0</v>
      </c>
      <c r="R30" s="42">
        <f t="shared" ref="R30" si="257">SUM(R20:R29)</f>
        <v>0</v>
      </c>
      <c r="S30" s="42">
        <f t="shared" ref="S30" si="258">SUM(S20:S29)</f>
        <v>0</v>
      </c>
      <c r="T30" s="42">
        <f t="shared" ref="T30" si="259">SUM(T20:T29)</f>
        <v>0</v>
      </c>
      <c r="U30" s="42">
        <f t="shared" ref="U30" si="260">SUM(U20:U29)</f>
        <v>0</v>
      </c>
      <c r="V30" s="42">
        <f t="shared" ref="V30" si="261">SUM(V20:V29)</f>
        <v>0</v>
      </c>
      <c r="W30" s="42">
        <f t="shared" ref="W30" si="262">SUM(W20:W29)</f>
        <v>0</v>
      </c>
      <c r="X30" s="42">
        <f t="shared" ref="X30" si="263">SUM(X20:X29)</f>
        <v>0</v>
      </c>
      <c r="Y30" s="42">
        <f t="shared" ref="Y30" si="264">SUM(Y20:Y29)</f>
        <v>0</v>
      </c>
      <c r="Z30" s="42">
        <f t="shared" ref="Z30" si="265">SUM(Z20:Z29)</f>
        <v>0</v>
      </c>
      <c r="AA30" s="42">
        <f t="shared" ref="AA30" si="266">SUM(AA20:AA29)</f>
        <v>0</v>
      </c>
      <c r="AB30" s="42">
        <f t="shared" ref="AB30" si="267">SUM(AB20:AB29)</f>
        <v>0</v>
      </c>
      <c r="AC30" s="42">
        <f t="shared" ref="AC30" si="268">SUM(AC20:AC29)</f>
        <v>0</v>
      </c>
      <c r="AD30" s="42">
        <f t="shared" ref="AD30" si="269">SUM(AD20:AD29)</f>
        <v>0</v>
      </c>
      <c r="AE30" s="42">
        <f t="shared" ref="AE30" si="270">SUM(AE20:AE29)</f>
        <v>0</v>
      </c>
      <c r="AF30" s="42">
        <f t="shared" ref="AF30" si="271">SUM(AF20:AF29)</f>
        <v>0</v>
      </c>
      <c r="AG30" s="42">
        <f t="shared" ref="AG30" si="272">SUM(AG20:AG29)</f>
        <v>0</v>
      </c>
      <c r="AH30" s="42">
        <f t="shared" ref="AH30" si="273">SUM(AH20:AH29)</f>
        <v>0</v>
      </c>
      <c r="AI30" s="42">
        <f t="shared" ref="AI30" si="274">SUM(AI20:AI29)</f>
        <v>0</v>
      </c>
      <c r="AJ30" s="42">
        <f t="shared" ref="AJ30" si="275">SUM(AJ20:AJ29)</f>
        <v>0</v>
      </c>
      <c r="AK30" s="47">
        <f>SUM(AK20:AK29)*0.7</f>
        <v>0</v>
      </c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68">
        <f>SUM(CP20:CP29)*0.7</f>
        <v>0</v>
      </c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68">
        <f>SUM(FC20:FC29)*0.7</f>
        <v>0</v>
      </c>
      <c r="FE30" s="43"/>
    </row>
    <row r="31" spans="1:161" s="30" customFormat="1" outlineLevel="1" x14ac:dyDescent="0.25">
      <c r="A31">
        <v>1</v>
      </c>
      <c r="B31" s="26"/>
      <c r="C31" s="102">
        <f>IFERROR(VLOOKUP($B31,'Справочник ТТ'!$A:$R,16,0),0)</f>
        <v>0</v>
      </c>
      <c r="D31" s="103">
        <f>IFERROR(VLOOKUP($B31,'Справочник ТТ'!$A:$R,17,0),0)</f>
        <v>0</v>
      </c>
      <c r="E31" s="104">
        <f>IFERROR(VLOOKUP($B31,'Справочник ТТ'!$A:$R,18,0),0)</f>
        <v>0</v>
      </c>
      <c r="F31" s="7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 s="46">
        <f>IF($C31=$E$5,SUMPRODUCT(G31:AJ31,$G$5:$AJ$5),IF($C31=$E$6,SUMPRODUCT(G31:AJ31,$G$6:$AJ$6),0))</f>
        <v>0</v>
      </c>
      <c r="AL31"/>
      <c r="AM31" s="39">
        <f t="shared" ref="AM31:AM40" si="276">IF(AND($C31=$E$5,IF(AND($C31=$E$5,AL31&gt;=AL$2),(AL31-AL$2)*AL$5,IF(AND($C31=$E$6,AL31&gt;=AL$2),(AL31-AL$2)*AL$6,0))&gt;AL$3),AL$3,IF(AND($C31=$E$6,IF(AND($C31=$E$5,AL31&gt;=AL$2),(AL31-AL$2)*AL$5,IF(AND($C31=$E$6,AL31&gt;=AL$2),(AL31-AL$2)*AL$6,0))&gt;AL$4),AL$4,IF(AND($C31=$E$5,AL31&gt;=AL$2),(AL31-AL$2)*AL$5,IF(AND($C31=$E$6,AL31&gt;=AL$2),(AL31-AL$2)*AL$6,0))))</f>
        <v>0</v>
      </c>
      <c r="AN31"/>
      <c r="AO31" s="39">
        <f t="shared" ref="AO31:AO40" si="277">IF(AND($C31=$E$5,IF(AND($C31=$E$5,AN31&gt;=AN$2),(AN31-AN$2)*AN$5,IF(AND($C31=$E$6,AN31&gt;=AN$2),(AN31-AN$2)*AN$6,0))&gt;AN$3),AN$3,IF(AND($C31=$E$6,IF(AND($C31=$E$5,AN31&gt;=AN$2),(AN31-AN$2)*AN$5,IF(AND($C31=$E$6,AN31&gt;=AN$2),(AN31-AN$2)*AN$6,0))&gt;AN$4),AN$4,IF(AND($C31=$E$5,AN31&gt;=AN$2),(AN31-AN$2)*AN$5,IF(AND($C31=$E$6,AN31&gt;=AN$2),(AN31-AN$2)*AN$6,0))))</f>
        <v>0</v>
      </c>
      <c r="AP31"/>
      <c r="AQ31" s="39">
        <f t="shared" ref="AQ31:AQ40" si="278">IF(AND($C31=$E$5,AP31&gt;0),$AP$5,IF(AND($C31=$E$6,AP31&gt;0),$AP$6,0))</f>
        <v>0</v>
      </c>
      <c r="AR31"/>
      <c r="AS31" s="39">
        <f t="shared" ref="AS31:AS40" si="279">IF(AND($C31=$E$5,AR31&gt;0),$AR$5,IF(AND($C31=$E$6,AR31&gt;0),$AR$6,0))</f>
        <v>0</v>
      </c>
      <c r="AT31"/>
      <c r="AU31" s="39">
        <f t="shared" ref="AU31:AU40" si="280">IF(AND($C31=$E$5,IF(AND($C31=$E$5,AT31&gt;=AT$2),(AT31-AT$2)*AT$5,IF(AND($C31=$E$6,AT31&gt;=AT$2),(AT31-AT$2)*AT$6,0))&gt;AT$3),AT$3,IF(AND($C31=$E$6,IF(AND($C31=$E$5,AT31&gt;=AT$2),(AT31-AT$2)*AT$5,IF(AND($C31=$E$6,AT31&gt;=AT$2),(AT31-AT$2)*AT$6,0))&gt;AT$4),AT$4,IF(AND($C31=$E$5,AT31&gt;=AT$2),(AT31-AT$2)*AT$5,IF(AND($C31=$E$6,AT31&gt;=AT$2),(AT31-AT$2)*AT$6,0))))</f>
        <v>0</v>
      </c>
      <c r="AV31"/>
      <c r="AW31" s="39">
        <f>IF(AND($C31=$E$5,IF(AND($C31=$E$5,AV31&gt;=AV$2),(AV31-AV$2)*AV$5,IF(AND($C31=$E$6,AV31&gt;=AV$2),(AV31-AV$2)*AV$6,0))&gt;AV$3),AV$3,IF(AND($C31=$E$6,IF(AND($C31=$E$5,AV31&gt;=AV$2),(AV31-AV$2)*AV$5,IF(AND($C31=$E$6,AV31&gt;=AV$2),(AV31-AV$2)*AV$6,0))&gt;AV$4),AV$4,IF(AND($C31=$E$5,AV31&gt;=AV$2),(AV31-AV$2)*AV$5,IF(AND($C31=$E$6,AV31&gt;=AV$2),(AV31-AV$2)*AV$6,0))))</f>
        <v>0</v>
      </c>
      <c r="AX31"/>
      <c r="AY31" s="39" t="b">
        <f t="shared" ref="AY31:AY40" si="281">IF(AX31&gt;=AX$3,AX$4,IF(AND($C31=$E$5,IF($C31=$E$5,AX31*AX$5,IF($C31=$E$6,AX31*AX$6))&gt;AY$3),AY$3,IF(AND($C31=$E$6,IF($C31=$E$6,AX31*AX$6,IF($C31=$E$6,AX31*AX$6))&gt;AY$4),AY$4,IF($C31=$E$5,AX31*AX$5,IF($C31=$E$6,AX31*AX$6)))))</f>
        <v>0</v>
      </c>
      <c r="AZ31"/>
      <c r="BA31" s="39" t="b">
        <f t="shared" ref="BA31:BA40" si="282">IF(AZ31&gt;=AZ$3,AZ$4,IF(AND($C31=$E$5,IF($C31=$E$5,AZ31*AZ$5,IF($C31=$E$6,AZ31*AZ$6))&gt;BA$3),BA$3,IF(AND($C31=$E$6,IF($C31=$E$6,AZ31*AZ$6,IF($C31=$E$6,AZ31*AZ$6))&gt;BA$4),BA$4,IF($C31=$E$5,AZ31*AZ$5,IF($C31=$E$6,AZ31*AZ$6)))))</f>
        <v>0</v>
      </c>
      <c r="BB31"/>
      <c r="BC31" s="39" t="b">
        <f t="shared" ref="BC31:BC40" si="283">IF(BB31&gt;=BB$3,BB$4,IF(AND($C31=$E$5,IF($C31=$E$5,BB31*BB$5,IF($C31=$E$6,BB31*BB$6))&gt;BC$3),BC$3,IF(AND($C31=$E$6,IF($C31=$E$6,BB31*BB$6,IF($C31=$E$6,BB31*BB$6))&gt;BC$4),BC$4,IF($C31=$E$5,BB31*BB$5,IF($C31=$E$6,BB31*BB$6)))))</f>
        <v>0</v>
      </c>
      <c r="BD31"/>
      <c r="BE31" s="39" t="b">
        <f t="shared" ref="BE31:BE40" si="284">IF(BD31&gt;=BD$3,BD$4,IF(AND($C31=$E$5,IF($C31=$E$5,BD31*BD$5,IF($C31=$E$6,BD31*BD$6))&gt;BE$3),BE$3,IF(AND($C31=$E$6,IF($C31=$E$6,BD31*BD$6,IF($C31=$E$6,BD31*BD$6))&gt;BE$4),BE$4,IF($C31=$E$5,BD31*BD$5,IF($C31=$E$6,BD31*BD$6)))))</f>
        <v>0</v>
      </c>
      <c r="BF31"/>
      <c r="BG31" s="39">
        <f t="shared" ref="BG31:BG40" si="285">IF(AND($C31=$E$5,BF31&gt;0),$BF$5,IF(AND($C31=$E$6,BF31&gt;0),$BF$6,0))</f>
        <v>0</v>
      </c>
      <c r="BH31"/>
      <c r="BI31" s="39">
        <f t="shared" ref="BI31:BI40" si="286">IF(AND($C31=$E$5,IF(AND($C31=$E$5,BH31&gt;=BH$2),(BH31-BH$2)*BH$5,IF(AND($C31=$E$6,BH31&gt;=BH$2),(BH31-BH$2)*BH$6,0))&gt;BH$3),BH$3,IF(AND($C31=$E$6,IF(AND($C31=$E$5,BH31&gt;=BH$2),(BH31-BH$2)*BH$5,IF(AND($C31=$E$6,BH31&gt;=BH$2),(BH31-BH$2)*BH$6,0))&gt;BH$4),BH$4,IF(AND($C31=$E$5,BH31&gt;=BH$2),(BH31-BH$2)*BH$5,IF(AND($C31=$E$6,BH31&gt;=BH$2),(BH31-BH$2)*BH$6,0))))</f>
        <v>0</v>
      </c>
      <c r="BJ31"/>
      <c r="BK31" s="39">
        <f t="shared" ref="BK31:BK40" si="287">IF(AND($C31=$E$5,IF(AND($C31=$E$5,BJ31&gt;=BJ$2),(BJ31-BJ$2)*BJ$5,IF(AND($C31=$E$6,BJ31&gt;=BJ$2),(BJ31-BJ$2)*BJ$6,0))&gt;BJ$3),BJ$3,IF(AND($C31=$E$6,IF(AND($C31=$E$5,BJ31&gt;=BJ$2),(BJ31-BJ$2)*BJ$5,IF(AND($C31=$E$6,BJ31&gt;=BJ$2),(BJ31-BJ$2)*BJ$6,0))&gt;BJ$4),BJ$4,IF(AND($C31=$E$5,BJ31&gt;=BJ$2),(BJ31-BJ$2)*BJ$5,IF(AND($C31=$E$6,BJ31&gt;=BJ$2),(BJ31-BJ$2)*BJ$6,0))))</f>
        <v>0</v>
      </c>
      <c r="BL31"/>
      <c r="BM31" s="39">
        <f t="shared" ref="BM31:BM40" si="288">IF(AND($C31=$E$5,IF(AND($C31=$E$5,BL31&gt;=BL$2),(BL31-BL$2)*BL$5,IF(AND($C31=$E$6,BL31&gt;=BL$2),(BL31-BL$2)*BL$6,0))&gt;BL$3),BL$3,IF(AND($C31=$E$6,IF(AND($C31=$E$5,BL31&gt;=BL$2),(BL31-BL$2)*BL$5,IF(AND($C31=$E$6,BL31&gt;=BL$2),(BL31-BL$2)*BL$6,0))&gt;BL$4),BL$4,IF(AND($C31=$E$5,BL31&gt;=BL$2),(BL31-BL$2)*BL$5,IF(AND($C31=$E$6,BL31&gt;=BL$2),(BL31-BL$2)*BL$6,0))))</f>
        <v>0</v>
      </c>
      <c r="BN31"/>
      <c r="BO31" s="39">
        <f t="shared" ref="BO31:BO40" si="289">IF(AND($C31=$E$5,IF(AND($C31=$E$5,BN31&gt;=BN$2),(BN31-BN$2)*BN$5,IF(AND($C31=$E$6,BN31&gt;=BN$2),(BN31-BN$2)*BN$6,0))&gt;BN$3),BN$3,IF(AND($C31=$E$6,IF(AND($C31=$E$5,BN31&gt;=BN$2),(BN31-BN$2)*BN$5,IF(AND($C31=$E$6,BN31&gt;=BN$2),(BN31-BN$2)*BN$6,0))&gt;BN$4),BN$4,IF(AND($C31=$E$5,BN31&gt;=BN$2),(BN31-BN$2)*BN$5,IF(AND($C31=$E$6,BN31&gt;=BN$2),(BN31-BN$2)*BN$6,0))))</f>
        <v>0</v>
      </c>
      <c r="BP31"/>
      <c r="BQ31" s="39">
        <f t="shared" ref="BQ31:BQ40" si="290">IF(AND($C31=$E$5,IF(AND($C31=$E$5,BP31&gt;=BP$2),(BP31-BP$2)*BP$5,IF(AND($C31=$E$6,BP31&gt;=BP$2),(BP31-BP$2)*BP$6,0))&gt;BP$3),BP$3,IF(AND($C31=$E$6,IF(AND($C31=$E$5,BP31&gt;=BP$2),(BP31-BP$2)*BP$5,IF(AND($C31=$E$6,BP31&gt;=BP$2),(BP31-BP$2)*BP$6,0))&gt;BP$4),BP$4,IF(AND($C31=$E$5,BP31&gt;=BP$2),(BP31-BP$2)*BP$5,IF(AND($C31=$E$6,BP31&gt;=BP$2),(BP31-BP$2)*BP$6,0))))</f>
        <v>0</v>
      </c>
      <c r="BR31"/>
      <c r="BS31" s="39">
        <f t="shared" ref="BS31:BS40" si="291">IF(AND($C31=$E$5,IF(AND($C31=$E$5,BR31&gt;=BR$2),(BR31-BR$2)*BR$5,IF(AND($C31=$E$6,BR31&gt;=BR$2),(BR31-BR$2)*BR$6,0))&gt;BR$3),BR$3,IF(AND($C31=$E$6,IF(AND($C31=$E$5,BR31&gt;=BR$2),(BR31-BR$2)*BR$5,IF(AND($C31=$E$6,BR31&gt;=BR$2),(BR31-BR$2)*BR$6,0))&gt;BR$4),BR$4,IF(AND($C31=$E$5,BR31&gt;=BR$2),(BR31-BR$2)*BR$5,IF(AND($C31=$E$6,BR31&gt;=BR$2),(BR31-BR$2)*BR$6,0))))</f>
        <v>0</v>
      </c>
      <c r="BT31"/>
      <c r="BU31" s="39">
        <f t="shared" ref="BU31:BU40" si="292">IF(AND($C31=$E$5,IF(AND($C31=$E$5,BT31&gt;=BT$2),(BT31-BT$2)*BT$5,IF(AND($C31=$E$6,BT31&gt;=BT$2),(BT31-BT$2)*BT$6,0))&gt;BT$3),BT$3,IF(AND($C31=$E$6,IF(AND($C31=$E$5,BT31&gt;=BT$2),(BT31-BT$2)*BT$5,IF(AND($C31=$E$6,BT31&gt;=BT$2),(BT31-BT$2)*BT$6,0))&gt;BT$4),BT$4,IF(AND($C31=$E$5,BT31&gt;=BT$2),(BT31-BT$2)*BT$5,IF(AND($C31=$E$6,BT31&gt;=BT$2),(BT31-BT$2)*BT$6,0))))</f>
        <v>0</v>
      </c>
      <c r="BV31"/>
      <c r="BW31" s="39">
        <f t="shared" ref="BW31:BW40" si="293">IF(AND($C31=$E$5,IF(AND($C31=$E$5,BV31&gt;=BV$2),(BV31-BV$2)*BV$5,IF(AND($C31=$E$6,BV31&gt;=BV$2),(BV31-BV$2)*BV$6,0))&gt;BV$3),BV$3,IF(AND($C31=$E$6,IF(AND($C31=$E$5,BV31&gt;=BV$2),(BV31-BV$2)*BV$5,IF(AND($C31=$E$6,BV31&gt;=BV$2),(BV31-BV$2)*BV$6,0))&gt;BV$4),BV$4,IF(AND($C31=$E$5,BV31&gt;=BV$2),(BV31-BV$2)*BV$5,IF(AND($C31=$E$6,BV31&gt;=BV$2),(BV31-BV$2)*BV$6,0))))</f>
        <v>0</v>
      </c>
      <c r="BX31"/>
      <c r="BY31" s="39">
        <f t="shared" ref="BY31:BY40" si="294">IF(AND($C31=$E$5,IF(AND($C31=$E$5,BX31&gt;=BX$2),(BX31-BX$2)*BX$5,IF(AND($C31=$E$6,BX31&gt;=BX$2),(BX31-BX$2)*BX$6,0))&gt;BX$3),BX$3,IF(AND($C31=$E$6,IF(AND($C31=$E$5,BX31&gt;=BX$2),(BX31-BX$2)*BX$5,IF(AND($C31=$E$6,BX31&gt;=BX$2),(BX31-BX$2)*BX$6,0))&gt;BX$4),BX$4,IF(AND($C31=$E$5,BX31&gt;=BX$2),(BX31-BX$2)*BX$5,IF(AND($C31=$E$6,BX31&gt;=BX$2),(BX31-BX$2)*BX$6,0))))</f>
        <v>0</v>
      </c>
      <c r="BZ31"/>
      <c r="CA31" s="39">
        <f t="shared" ref="CA31:CA40" si="295">IF(AND($C31=$E$5,IF(AND($C31=$E$5,BZ31&gt;=BZ$2),(BZ31-BZ$2)*BZ$5,IF(AND($C31=$E$6,BZ31&gt;=BZ$2),(BZ31-BZ$2)*BZ$6,0))&gt;BZ$3),BZ$3,IF(AND($C31=$E$6,IF(AND($C31=$E$5,BZ31&gt;=BZ$2),(BZ31-BZ$2)*BZ$5,IF(AND($C31=$E$6,BZ31&gt;=BZ$2),(BZ31-BZ$2)*BZ$6,0))&gt;BZ$4),BZ$4,IF(AND($C31=$E$5,BZ31&gt;=BZ$2),(BZ31-BZ$2)*BZ$5,IF(AND($C31=$E$6,BZ31&gt;=BZ$2),(BZ31-BZ$2)*BZ$6,0))))</f>
        <v>0</v>
      </c>
      <c r="CB31"/>
      <c r="CC31" s="39">
        <f t="shared" ref="CC31:CC40" si="296">IF(AND($C31=$E$5,IF(AND($C31=$E$5,CB31&gt;=CB$2),(CB31-CB$2)*CB$5,IF(AND($C31=$E$6,CB31&gt;=CB$2),(CB31-CB$2)*CB$6,0))&gt;CB$3),CB$3,IF(AND($C31=$E$6,IF(AND($C31=$E$5,CB31&gt;=CB$2),(CB31-CB$2)*CB$5,IF(AND($C31=$E$6,CB31&gt;=CB$2),(CB31-CB$2)*CB$6,0))&gt;CB$4),CB$4,IF(AND($C31=$E$5,CB31&gt;=CB$2),(CB31-CB$2)*CB$5,IF(AND($C31=$E$6,CB31&gt;=CB$2),(CB31-CB$2)*CB$6,0))))</f>
        <v>0</v>
      </c>
      <c r="CD31"/>
      <c r="CE31" s="39">
        <f t="shared" ref="CE31:CE40" si="297">IF(AND($C31=$E$5,IF(AND($C31=$E$5,CD31&gt;=CD$2),(CD31-CD$2)*CD$5,IF(AND($C31=$E$6,CD31&gt;=CD$2),(CD31-CD$2)*CD$6,0))&gt;CD$3),CD$3,IF(AND($C31=$E$6,IF(AND($C31=$E$5,CD31&gt;=CD$2),(CD31-CD$2)*CD$5,IF(AND($C31=$E$6,CD31&gt;=CD$2),(CD31-CD$2)*CD$6,0))&gt;CD$4),CD$4,IF(AND($C31=$E$5,CD31&gt;=CD$2),(CD31-CD$2)*CD$5,IF(AND($C31=$E$6,CD31&gt;=CD$2),(CD31-CD$2)*CD$6,0))))</f>
        <v>0</v>
      </c>
      <c r="CF31"/>
      <c r="CG31" s="39">
        <f t="shared" ref="CG31:CG40" si="298">IF(AND($C31=$E$5,IF(AND($C31=$E$5,CF31&gt;=CF$2),(CF31-CF$2)*CF$5,IF(AND($C31=$E$6,CF31&gt;=CF$2),(CF31-CF$2)*CF$6,0))&gt;CF$3),CF$3,IF(AND($C31=$E$6,IF(AND($C31=$E$5,CF31&gt;=CF$2),(CF31-CF$2)*CF$5,IF(AND($C31=$E$6,CF31&gt;=CF$2),(CF31-CF$2)*CF$6,0))&gt;CF$4),CF$4,IF(AND($C31=$E$5,CF31&gt;=CF$2),(CF31-CF$2)*CF$5,IF(AND($C31=$E$6,CF31&gt;=CF$2),(CF31-CF$2)*CF$6,0))))</f>
        <v>0</v>
      </c>
      <c r="CH31"/>
      <c r="CI31" s="39">
        <f t="shared" ref="CI31:CI40" si="299">IF(AND($C31=$E$5,IF(AND($C31=$E$5,CH31&gt;=CH$2),(CH31-CH$2)*CH$5,IF(AND($C31=$E$6,CH31&gt;=CH$2),(CH31-CH$2)*CH$6,0))&gt;CH$3),CH$3,IF(AND($C31=$E$6,IF(AND($C31=$E$5,CH31&gt;=CH$2),(CH31-CH$2)*CH$5,IF(AND($C31=$E$6,CH31&gt;=CH$2),(CH31-CH$2)*CH$6,0))&gt;CH$4),CH$4,IF(AND($C31=$E$5,CH31&gt;=CH$2),(CH31-CH$2)*CH$5,IF(AND($C31=$E$6,CH31&gt;=CH$2),(CH31-CH$2)*CH$6,0))))</f>
        <v>0</v>
      </c>
      <c r="CJ31"/>
      <c r="CK31" s="39">
        <f t="shared" ref="CK31:CK40" si="300">IF(AND($C31=$E$5,IF(AND($C31=$E$5,CJ31&gt;=CJ$2),(CJ31-CJ$2)*CJ$5,IF(AND($C31=$E$6,CJ31&gt;=CJ$2),(CJ31-CJ$2)*CJ$6,0))&gt;CJ$3),CJ$3,IF(AND($C31=$E$6,IF(AND($C31=$E$5,CJ31&gt;=CJ$2),(CJ31-CJ$2)*CJ$5,IF(AND($C31=$E$6,CJ31&gt;=CJ$2),(CJ31-CJ$2)*CJ$6,0))&gt;CJ$4),CJ$4,IF(AND($C31=$E$5,CJ31&gt;=CJ$2),(CJ31-CJ$2)*CJ$5,IF(AND($C31=$E$6,CJ31&gt;=CJ$2),(CJ31-CJ$2)*CJ$6,0))))</f>
        <v>0</v>
      </c>
      <c r="CL31"/>
      <c r="CM31" s="39">
        <f t="shared" ref="CM31:CM40" si="301">IF(AND($C31=$E$5,IF(AND($C31=$E$5,CL31&gt;=CL$2),(CL31-CL$2)*CL$5,IF(AND($C31=$E$6,CL31&gt;=CL$2),(CL31-CL$2)*CL$6,0))&gt;CL$3),CL$3,IF(AND($C31=$E$6,IF(AND($C31=$E$5,CL31&gt;=CL$2),(CL31-CL$2)*CL$5,IF(AND($C31=$E$6,CL31&gt;=CL$2),(CL31-CL$2)*CL$6,0))&gt;CL$4),CL$4,IF(AND($C31=$E$5,CL31&gt;=CL$2),(CL31-CL$2)*CL$5,IF(AND($C31=$E$6,CL31&gt;=CL$2),(CL31-CL$2)*CL$6,0))))</f>
        <v>0</v>
      </c>
      <c r="CN31"/>
      <c r="CO31" s="39">
        <f t="shared" ref="CO31:CO40" si="302">IF(AND($C31=$E$5,IF(AND($C31=$E$5,CN31&gt;=CN$2),(CN31-CN$2)*CN$5,IF(AND($C31=$E$6,CN31&gt;=CN$2),(CN31-CN$2)*CN$6,0))&gt;CN$3),CN$3,IF(AND($C31=$E$6,IF(AND($C31=$E$5,CN31&gt;=CN$2),(CN31-CN$2)*CN$5,IF(AND($C31=$E$6,CN31&gt;=CN$2),(CN31-CN$2)*CN$6,0))&gt;CN$4),CN$4,IF(AND($C31=$E$5,CN31&gt;=CN$2),(CN31-CN$2)*CN$5,IF(AND($C31=$E$6,CN31&gt;=CN$2),(CN31-CN$2)*CN$6,0))))</f>
        <v>0</v>
      </c>
      <c r="CP31" s="67">
        <f>SUMIFS(AL31:CO31,$AL$8:$CO$8,$AM$1)</f>
        <v>0</v>
      </c>
      <c r="CQ31"/>
      <c r="CR31" s="39">
        <f t="shared" ref="CR31:CR40" si="303">IF(AND($C31=$E$5,IF(AND($C31=$E$5,CQ31&gt;=CQ$2),(CQ31-CQ$2)*CQ$5,IF(AND($C31=$E$6,CQ31&gt;=CQ$2),(CQ31-CQ$2)*CQ$6,0))&gt;CQ$3),CQ$3,IF(AND($C31=$E$6,IF(AND($C31=$E$5,CQ31&gt;=CQ$2),(CQ31-CQ$2)*CQ$5,IF(AND($C31=$E$6,CQ31&gt;=CQ$2),(CQ31-CQ$2)*CQ$6,0))&gt;CQ$4),CQ$4,IF(AND($C31=$E$5,CQ31&gt;=CQ$2),(CQ31-CQ$2)*CQ$5,IF(AND($C31=$E$6,CQ31&gt;=CQ$2),(CQ31-CQ$2)*CQ$6,0))))</f>
        <v>0</v>
      </c>
      <c r="CS31"/>
      <c r="CT31" s="39">
        <f t="shared" ref="CT31:CT40" si="304">IF(AND($C31=$E$5,IF(AND($C31=$E$5,CS31&gt;=CS$2),(CS31-CS$2)*CS$5,IF(AND($C31=$E$6,CS31&gt;=CS$2),(CS31-CS$2)*CS$6,0))&gt;CS$3),CS$3,IF(AND($C31=$E$6,IF(AND($C31=$E$5,CS31&gt;=CS$2),(CS31-CS$2)*CS$5,IF(AND($C31=$E$6,CS31&gt;=CS$2),(CS31-CS$2)*CS$6,0))&gt;CS$4),CS$4,IF(AND($C31=$E$5,CS31&gt;=CS$2),(CS31-CS$2)*CS$5,IF(AND($C31=$E$6,CS31&gt;=CS$2),(CS31-CS$2)*CS$6,0))))</f>
        <v>0</v>
      </c>
      <c r="CU31"/>
      <c r="CV31" s="39">
        <f t="shared" ref="CV31:CV40" si="305">IF(AND($C31=$E$5,IF(AND($C31=$E$5,CU31&gt;=CU$2),(CU31-CU$2)*CU$5,IF(AND($C31=$E$6,CU31&gt;=CU$2),(CU31-CU$2)*CU$6,0))&gt;CU$3),CU$3,IF(AND($C31=$E$6,IF(AND($C31=$E$5,CU31&gt;=CU$2),(CU31-CU$2)*CU$5,IF(AND($C31=$E$6,CU31&gt;=CU$2),(CU31-CU$2)*CU$6,0))&gt;CU$4),CU$4,IF(AND($C31=$E$5,CU31&gt;=CU$2),(CU31-CU$2)*CU$5,IF(AND($C31=$E$6,CU31&gt;=CU$2),(CU31-CU$2)*CU$6,0))))</f>
        <v>0</v>
      </c>
      <c r="CW31"/>
      <c r="CX31" s="39">
        <f t="shared" ref="CX31:CX40" si="306">IF(AND($C31=$E$5,IF(AND($C31=$E$5,CW31&gt;=CW$2),(CW31-CW$2)*CW$5,IF(AND($C31=$E$6,CW31&gt;=CW$2),(CW31-CW$2)*CW$6,0))&gt;CW$3),CW$3,IF(AND($C31=$E$6,IF(AND($C31=$E$5,CW31&gt;=CW$2),(CW31-CW$2)*CW$5,IF(AND($C31=$E$6,CW31&gt;=CW$2),(CW31-CW$2)*CW$6,0))&gt;CW$4),CW$4,IF(AND($C31=$E$5,CW31&gt;=CW$2),(CW31-CW$2)*CW$5,IF(AND($C31=$E$6,CW31&gt;=CW$2),(CW31-CW$2)*CW$6,0))))</f>
        <v>0</v>
      </c>
      <c r="CY31"/>
      <c r="CZ31" s="39">
        <f t="shared" ref="CZ31:CZ40" si="307">IF(AND($C31=$E$5,IF(AND($C31=$E$5,CY31&gt;=CY$2),(CY31-CY$2)*CY$5,IF(AND($C31=$E$6,CY31&gt;=CY$2),(CY31-CY$2)*CY$6,0))&gt;CY$3),CY$3,IF(AND($C31=$E$6,IF(AND($C31=$E$5,CY31&gt;=CY$2),(CY31-CY$2)*CY$5,IF(AND($C31=$E$6,CY31&gt;=CY$2),(CY31-CY$2)*CY$6,0))&gt;CY$4),CY$4,IF(AND($C31=$E$5,CY31&gt;=CY$2),(CY31-CY$2)*CY$5,IF(AND($C31=$E$6,CY31&gt;=CY$2),(CY31-CY$2)*CY$6,0))))</f>
        <v>0</v>
      </c>
      <c r="DA31"/>
      <c r="DB31" s="39">
        <f t="shared" ref="DB31:DB40" si="308">IF(AND($C31=$E$5,IF(AND($C31=$E$5,DA31&gt;=DA$2),(DA31-DA$2)*DA$5,IF(AND($C31=$E$6,DA31&gt;=DA$2),(DA31-DA$2)*DA$6,0))&gt;DA$3),DA$3,IF(AND($C31=$E$6,IF(AND($C31=$E$5,DA31&gt;=DA$2),(DA31-DA$2)*DA$5,IF(AND($C31=$E$6,DA31&gt;=DA$2),(DA31-DA$2)*DA$6,0))&gt;DA$4),DA$4,IF(AND($C31=$E$5,DA31&gt;=DA$2),(DA31-DA$2)*DA$5,IF(AND($C31=$E$6,DA31&gt;=DA$2),(DA31-DA$2)*DA$6,0))))</f>
        <v>0</v>
      </c>
      <c r="DC31"/>
      <c r="DD31" s="39">
        <f t="shared" ref="DD31:DD40" si="309">IF(AND($C31=$E$5,IF(AND($C31=$E$5,DC31&gt;=DC$2),(DC31-DC$2)*DC$5,IF(AND($C31=$E$6,DC31&gt;=DC$2),(DC31-DC$2)*DC$6,0))&gt;DC$3),DC$3,IF(AND($C31=$E$6,IF(AND($C31=$E$5,DC31&gt;=DC$2),(DC31-DC$2)*DC$5,IF(AND($C31=$E$6,DC31&gt;=DC$2),(DC31-DC$2)*DC$6,0))&gt;DC$4),DC$4,IF(AND($C31=$E$5,DC31&gt;=DC$2),(DC31-DC$2)*DC$5,IF(AND($C31=$E$6,DC31&gt;=DC$2),(DC31-DC$2)*DC$6,0))))</f>
        <v>0</v>
      </c>
      <c r="DE31"/>
      <c r="DF31" s="39">
        <f t="shared" ref="DF31:DF40" si="310">IF(AND($C31=$E$5,IF(AND($C31=$E$5,DE31&gt;=DE$2),(DE31-DE$2)*DE$5,IF(AND($C31=$E$6,DE31&gt;=DE$2),(DE31-DE$2)*DE$6,0))&gt;DE$3),DE$3,IF(AND($C31=$E$6,IF(AND($C31=$E$5,DE31&gt;=DE$2),(DE31-DE$2)*DE$5,IF(AND($C31=$E$6,DE31&gt;=DE$2),(DE31-DE$2)*DE$6,0))&gt;DE$4),DE$4,IF(AND($C31=$E$5,DE31&gt;=DE$2),(DE31-DE$2)*DE$5,IF(AND($C31=$E$6,DE31&gt;=DE$2),(DE31-DE$2)*DE$6,0))))</f>
        <v>0</v>
      </c>
      <c r="DG31"/>
      <c r="DH31" s="39">
        <f t="shared" ref="DH31:DH40" si="311">IF(AND($C31=$E$5,IF(AND($C31=$E$5,DG31&gt;=DG$2),(DG31-DG$2)*DG$5,IF(AND($C31=$E$6,DG31&gt;=DG$2),(DG31-DG$2)*DG$6,0))&gt;DG$3),DG$3,IF(AND($C31=$E$6,IF(AND($C31=$E$5,DG31&gt;=DG$2),(DG31-DG$2)*DG$5,IF(AND($C31=$E$6,DG31&gt;=DG$2),(DG31-DG$2)*DG$6,0))&gt;DG$4),DG$4,IF(AND($C31=$E$5,DG31&gt;=DG$2),(DG31-DG$2)*DG$5,IF(AND($C31=$E$6,DG31&gt;=DG$2),(DG31-DG$2)*DG$6,0))))</f>
        <v>0</v>
      </c>
      <c r="DI31"/>
      <c r="DJ31" s="39">
        <f t="shared" ref="DJ31:DJ40" si="312">IF(AND($C31=$E$5,IF(AND($C31=$E$5,DI31&gt;=DI$2),(DI31-DI$2)*DI$5,IF(AND($C31=$E$6,DI31&gt;=DI$2),(DI31-DI$2)*DI$6,0))&gt;DI$3),DI$3,IF(AND($C31=$E$6,IF(AND($C31=$E$5,DI31&gt;=DI$2),(DI31-DI$2)*DI$5,IF(AND($C31=$E$6,DI31&gt;=DI$2),(DI31-DI$2)*DI$6,0))&gt;DI$4),DI$4,IF(AND($C31=$E$5,DI31&gt;=DI$2),(DI31-DI$2)*DI$5,IF(AND($C31=$E$6,DI31&gt;=DI$2),(DI31-DI$2)*DI$6,0))))</f>
        <v>0</v>
      </c>
      <c r="DK31"/>
      <c r="DL31" s="39">
        <f t="shared" ref="DL31:DL40" si="313">IF(AND($C31=$E$5,IF(AND($C31=$E$5,DK31&gt;=DK$2),(DK31-DK$2)*DK$5,IF(AND($C31=$E$6,DK31&gt;=DK$2),(DK31-DK$2)*DK$6,0))&gt;DK$3),DK$3,IF(AND($C31=$E$6,IF(AND($C31=$E$5,DK31&gt;=DK$2),(DK31-DK$2)*DK$5,IF(AND($C31=$E$6,DK31&gt;=DK$2),(DK31-DK$2)*DK$6,0))&gt;DK$4),DK$4,IF(AND($C31=$E$5,DK31&gt;=DK$2),(DK31-DK$2)*DK$5,IF(AND($C31=$E$6,DK31&gt;=DK$2),(DK31-DK$2)*DK$6,0))))</f>
        <v>0</v>
      </c>
      <c r="DM31"/>
      <c r="DN31" s="39">
        <f t="shared" ref="DN31:DN40" si="314">IF(AND($C31=$E$5,IF(AND($C31=$E$5,DM31&gt;=DM$2),(DM31-DM$2)*DM$5,IF(AND($C31=$E$6,DM31&gt;=DM$2),(DM31-DM$2)*DM$6,0))&gt;DM$3),DM$3,IF(AND($C31=$E$6,IF(AND($C31=$E$5,DM31&gt;=DM$2),(DM31-DM$2)*DM$5,IF(AND($C31=$E$6,DM31&gt;=DM$2),(DM31-DM$2)*DM$6,0))&gt;DM$4),DM$4,IF(AND($C31=$E$5,DM31&gt;=DM$2),(DM31-DM$2)*DM$5,IF(AND($C31=$E$6,DM31&gt;=DM$2),(DM31-DM$2)*DM$6,0))))</f>
        <v>0</v>
      </c>
      <c r="DO31"/>
      <c r="DP31" s="39">
        <f t="shared" ref="DP31:DP40" si="315">IF(AND($C31=$E$5,IF(AND($C31=$E$5,DO31&gt;=DO$2),(DO31-DO$2)*DO$5,IF(AND($C31=$E$6,DO31&gt;=DO$2),(DO31-DO$2)*DO$6,0))&gt;DO$3),DO$3,IF(AND($C31=$E$6,IF(AND($C31=$E$5,DO31&gt;=DO$2),(DO31-DO$2)*DO$5,IF(AND($C31=$E$6,DO31&gt;=DO$2),(DO31-DO$2)*DO$6,0))&gt;DO$4),DO$4,IF(AND($C31=$E$5,DO31&gt;=DO$2),(DO31-DO$2)*DO$5,IF(AND($C31=$E$6,DO31&gt;=DO$2),(DO31-DO$2)*DO$6,0))))</f>
        <v>0</v>
      </c>
      <c r="DQ31"/>
      <c r="DR31" s="39">
        <f t="shared" ref="DR31:DR40" si="316">IF(AND($C31=$E$5,IF(AND($C31=$E$5,DQ31&gt;=DQ$2),(DQ31-DQ$2)*DQ$5,IF(AND($C31=$E$6,DQ31&gt;=DQ$2),(DQ31-DQ$2)*DQ$6,0))&gt;DQ$3),DQ$3,IF(AND($C31=$E$6,IF(AND($C31=$E$5,DQ31&gt;=DQ$2),(DQ31-DQ$2)*DQ$5,IF(AND($C31=$E$6,DQ31&gt;=DQ$2),(DQ31-DQ$2)*DQ$6,0))&gt;DQ$4),DQ$4,IF(AND($C31=$E$5,DQ31&gt;=DQ$2),(DQ31-DQ$2)*DQ$5,IF(AND($C31=$E$6,DQ31&gt;=DQ$2),(DQ31-DQ$2)*DQ$6,0))))</f>
        <v>0</v>
      </c>
      <c r="DS31"/>
      <c r="DT31" s="39">
        <f t="shared" ref="DT31:DT40" si="317">IF(AND($C31=$E$5,IF(AND($C31=$E$5,DS31&gt;=DS$2),(DS31-DS$2)*DS$5,IF(AND($C31=$E$6,DS31&gt;=DS$2),(DS31-DS$2)*DS$6,0))&gt;DS$3),DS$3,IF(AND($C31=$E$6,IF(AND($C31=$E$5,DS31&gt;=DS$2),(DS31-DS$2)*DS$5,IF(AND($C31=$E$6,DS31&gt;=DS$2),(DS31-DS$2)*DS$6,0))&gt;DS$4),DS$4,IF(AND($C31=$E$5,DS31&gt;=DS$2),(DS31-DS$2)*DS$5,IF(AND($C31=$E$6,DS31&gt;=DS$2),(DS31-DS$2)*DS$6,0))))</f>
        <v>0</v>
      </c>
      <c r="DU31"/>
      <c r="DV31" s="39">
        <f t="shared" ref="DV31:DV40" si="318">IF(AND($C31=$E$5,IF(AND($C31=$E$5,DU31&gt;=DU$2),(DU31-DU$2)*DU$5,IF(AND($C31=$E$6,DU31&gt;=DU$2),(DU31-DU$2)*DU$6,0))&gt;DU$3),DU$3,IF(AND($C31=$E$6,IF(AND($C31=$E$5,DU31&gt;=DU$2),(DU31-DU$2)*DU$5,IF(AND($C31=$E$6,DU31&gt;=DU$2),(DU31-DU$2)*DU$6,0))&gt;DU$4),DU$4,IF(AND($C31=$E$5,DU31&gt;=DU$2),(DU31-DU$2)*DU$5,IF(AND($C31=$E$6,DU31&gt;=DU$2),(DU31-DU$2)*DU$6,0))))</f>
        <v>0</v>
      </c>
      <c r="DW31"/>
      <c r="DX31" s="39">
        <f t="shared" ref="DX31:DX40" si="319">IF(AND($C31=$E$5,IF(AND($C31=$E$5,DW31&gt;=DW$2),(DW31-DW$2)*DW$5,IF(AND($C31=$E$6,DW31&gt;=DW$2),(DW31-DW$2)*DW$6,0))&gt;DW$3),DW$3,IF(AND($C31=$E$6,IF(AND($C31=$E$5,DW31&gt;=DW$2),(DW31-DW$2)*DW$5,IF(AND($C31=$E$6,DW31&gt;=DW$2),(DW31-DW$2)*DW$6,0))&gt;DW$4),DW$4,IF(AND($C31=$E$5,DW31&gt;=DW$2),(DW31-DW$2)*DW$5,IF(AND($C31=$E$6,DW31&gt;=DW$2),(DW31-DW$2)*DW$6,0))))</f>
        <v>0</v>
      </c>
      <c r="DY31"/>
      <c r="DZ31" s="39">
        <f t="shared" ref="DZ31:DZ40" si="320">IF(AND($C31=$E$5,IF(AND($C31=$E$5,DY31&gt;=DY$2),(DY31-DY$2)*DY$5,IF(AND($C31=$E$6,DY31&gt;=DY$2),(DY31-DY$2)*DY$6,0))&gt;DY$3),DY$3,IF(AND($C31=$E$6,IF(AND($C31=$E$5,DY31&gt;=DY$2),(DY31-DY$2)*DY$5,IF(AND($C31=$E$6,DY31&gt;=DY$2),(DY31-DY$2)*DY$6,0))&gt;DY$4),DY$4,IF(AND($C31=$E$5,DY31&gt;=DY$2),(DY31-DY$2)*DY$5,IF(AND($C31=$E$6,DY31&gt;=DY$2),(DY31-DY$2)*DY$6,0))))</f>
        <v>0</v>
      </c>
      <c r="EA31"/>
      <c r="EB31" s="39">
        <f t="shared" ref="EB31:EB40" si="321">IF(AND($C31=$E$5,IF(AND($C31=$E$5,EA31&gt;=EA$2),(EA31-EA$2)*EA$5,IF(AND($C31=$E$6,EA31&gt;=EA$2),(EA31-EA$2)*EA$6,0))&gt;EA$3),EA$3,IF(AND($C31=$E$6,IF(AND($C31=$E$5,EA31&gt;=EA$2),(EA31-EA$2)*EA$5,IF(AND($C31=$E$6,EA31&gt;=EA$2),(EA31-EA$2)*EA$6,0))&gt;EA$4),EA$4,IF(AND($C31=$E$5,EA31&gt;=EA$2),(EA31-EA$2)*EA$5,IF(AND($C31=$E$6,EA31&gt;=EA$2),(EA31-EA$2)*EA$6,0))))</f>
        <v>0</v>
      </c>
      <c r="EC31"/>
      <c r="ED31" s="39">
        <f t="shared" ref="ED31:ED40" si="322">IF(AND($C31=$E$5,IF(AND($C31=$E$5,EC31&gt;=EC$2),(EC31-EC$2)*EC$5,IF(AND($C31=$E$6,EC31&gt;=EC$2),(EC31-EC$2)*EC$6,0))&gt;EC$3),EC$3,IF(AND($C31=$E$6,IF(AND($C31=$E$5,EC31&gt;=EC$2),(EC31-EC$2)*EC$5,IF(AND($C31=$E$6,EC31&gt;=EC$2),(EC31-EC$2)*EC$6,0))&gt;EC$4),EC$4,IF(AND($C31=$E$5,EC31&gt;=EC$2),(EC31-EC$2)*EC$5,IF(AND($C31=$E$6,EC31&gt;=EC$2),(EC31-EC$2)*EC$6,0))))</f>
        <v>0</v>
      </c>
      <c r="EE31"/>
      <c r="EF31" s="39">
        <f t="shared" ref="EF31:EF40" si="323">IF(AND($C31=$E$5,IF(AND($C31=$E$5,EE31&gt;=EE$2),(EE31-EE$2)*EE$5,IF(AND($C31=$E$6,EE31&gt;=EE$2),(EE31-EE$2)*EE$6,0))&gt;EE$3),EE$3,IF(AND($C31=$E$6,IF(AND($C31=$E$5,EE31&gt;=EE$2),(EE31-EE$2)*EE$5,IF(AND($C31=$E$6,EE31&gt;=EE$2),(EE31-EE$2)*EE$6,0))&gt;EE$4),EE$4,IF(AND($C31=$E$5,EE31&gt;=EE$2),(EE31-EE$2)*EE$5,IF(AND($C31=$E$6,EE31&gt;=EE$2),(EE31-EE$2)*EE$6,0))))</f>
        <v>0</v>
      </c>
      <c r="EG31"/>
      <c r="EH31" s="39">
        <f t="shared" ref="EH31:EH40" si="324">IF(AND($C31=$E$5,IF(AND($C31=$E$5,EG31&gt;=EG$2),(EG31-EG$2)*EG$5,IF(AND($C31=$E$6,EG31&gt;=EG$2),(EG31-EG$2)*EG$6,0))&gt;EG$3),EG$3,IF(AND($C31=$E$6,IF(AND($C31=$E$5,EG31&gt;=EG$2),(EG31-EG$2)*EG$5,IF(AND($C31=$E$6,EG31&gt;=EG$2),(EG31-EG$2)*EG$6,0))&gt;EG$4),EG$4,IF(AND($C31=$E$5,EG31&gt;=EG$2),(EG31-EG$2)*EG$5,IF(AND($C31=$E$6,EG31&gt;=EG$2),(EG31-EG$2)*EG$6,0))))</f>
        <v>0</v>
      </c>
      <c r="EI31"/>
      <c r="EJ31" s="39">
        <f t="shared" ref="EJ31:EJ40" si="325">IF(AND($C31=$E$5,IF(AND($C31=$E$5,EI31&gt;=EI$2),(EI31-EI$2)*EI$5,IF(AND($C31=$E$6,EI31&gt;=EI$2),(EI31-EI$2)*EI$6,0))&gt;EI$3),EI$3,IF(AND($C31=$E$6,IF(AND($C31=$E$5,EI31&gt;=EI$2),(EI31-EI$2)*EI$5,IF(AND($C31=$E$6,EI31&gt;=EI$2),(EI31-EI$2)*EI$6,0))&gt;EI$4),EI$4,IF(AND($C31=$E$5,EI31&gt;=EI$2),(EI31-EI$2)*EI$5,IF(AND($C31=$E$6,EI31&gt;=EI$2),(EI31-EI$2)*EI$6,0))))</f>
        <v>0</v>
      </c>
      <c r="EK31"/>
      <c r="EL31" s="39">
        <f t="shared" ref="EL31:EL40" si="326">IF(AND($C31=$E$5,IF(AND($C31=$E$5,EK31&gt;=EK$2),(EK31-EK$2)*EK$5,IF(AND($C31=$E$6,EK31&gt;=EK$2),(EK31-EK$2)*EK$6,0))&gt;EK$3),EK$3,IF(AND($C31=$E$6,IF(AND($C31=$E$5,EK31&gt;=EK$2),(EK31-EK$2)*EK$5,IF(AND($C31=$E$6,EK31&gt;=EK$2),(EK31-EK$2)*EK$6,0))&gt;EK$4),EK$4,IF(AND($C31=$E$5,EK31&gt;=EK$2),(EK31-EK$2)*EK$5,IF(AND($C31=$E$6,EK31&gt;=EK$2),(EK31-EK$2)*EK$6,0))))</f>
        <v>0</v>
      </c>
      <c r="EM31"/>
      <c r="EN31" s="39">
        <f t="shared" ref="EN31:EN40" si="327">IF(AND($C31=$E$5,IF(AND($C31=$E$5,EM31&gt;=EM$2),(EM31-EM$2)*EM$5,IF(AND($C31=$E$6,EM31&gt;=EM$2),(EM31-EM$2)*EM$6,0))&gt;EM$3),EM$3,IF(AND($C31=$E$6,IF(AND($C31=$E$5,EM31&gt;=EM$2),(EM31-EM$2)*EM$5,IF(AND($C31=$E$6,EM31&gt;=EM$2),(EM31-EM$2)*EM$6,0))&gt;EM$4),EM$4,IF(AND($C31=$E$5,EM31&gt;=EM$2),(EM31-EM$2)*EM$5,IF(AND($C31=$E$6,EM31&gt;=EM$2),(EM31-EM$2)*EM$6,0))))</f>
        <v>0</v>
      </c>
      <c r="EO31"/>
      <c r="EP31" s="39">
        <f t="shared" ref="EP31:EP40" si="328">IF(AND($C31=$E$5,IF(AND($C31=$E$5,EO31&gt;=EO$2),(EO31-EO$2)*EO$5,IF(AND($C31=$E$6,EO31&gt;=EO$2),(EO31-EO$2)*EO$6,0))&gt;EO$3),EO$3,IF(AND($C31=$E$6,IF(AND($C31=$E$5,EO31&gt;=EO$2),(EO31-EO$2)*EO$5,IF(AND($C31=$E$6,EO31&gt;=EO$2),(EO31-EO$2)*EO$6,0))&gt;EO$4),EO$4,IF(AND($C31=$E$5,EO31&gt;=EO$2),(EO31-EO$2)*EO$5,IF(AND($C31=$E$6,EO31&gt;=EO$2),(EO31-EO$2)*EO$6,0))))</f>
        <v>0</v>
      </c>
      <c r="EQ31"/>
      <c r="ER31" s="39">
        <f t="shared" ref="ER31:ER40" si="329">IF(AND($C31=$E$5,IF(AND($C31=$E$5,EQ31&gt;=EQ$2),(EQ31-EQ$2)*EQ$5,IF(AND($C31=$E$6,EQ31&gt;=EQ$2),(EQ31-EQ$2)*EQ$6,0))&gt;EQ$3),EQ$3,IF(AND($C31=$E$6,IF(AND($C31=$E$5,EQ31&gt;=EQ$2),(EQ31-EQ$2)*EQ$5,IF(AND($C31=$E$6,EQ31&gt;=EQ$2),(EQ31-EQ$2)*EQ$6,0))&gt;EQ$4),EQ$4,IF(AND($C31=$E$5,EQ31&gt;=EQ$2),(EQ31-EQ$2)*EQ$5,IF(AND($C31=$E$6,EQ31&gt;=EQ$2),(EQ31-EQ$2)*EQ$6,0))))</f>
        <v>0</v>
      </c>
      <c r="ES31"/>
      <c r="ET31" s="39">
        <f t="shared" ref="ET31:ET40" si="330">IF(AND($C31=$E$5,IF(AND($C31=$E$5,ES31&gt;=ES$2),(ES31-ES$2)*ES$5,IF(AND($C31=$E$6,ES31&gt;=ES$2),(ES31-ES$2)*ES$6,0))&gt;ES$3),ES$3,IF(AND($C31=$E$6,IF(AND($C31=$E$5,ES31&gt;=ES$2),(ES31-ES$2)*ES$5,IF(AND($C31=$E$6,ES31&gt;=ES$2),(ES31-ES$2)*ES$6,0))&gt;ES$4),ES$4,IF(AND($C31=$E$5,ES31&gt;=ES$2),(ES31-ES$2)*ES$5,IF(AND($C31=$E$6,ES31&gt;=ES$2),(ES31-ES$2)*ES$6,0))))</f>
        <v>0</v>
      </c>
      <c r="EU31"/>
      <c r="EV31" s="39">
        <f t="shared" ref="EV31:EV40" si="331">IF(AND($C31=$E$5,IF(AND($C31=$E$5,EU31&gt;=EU$2),(EU31-EU$2)*EU$5,IF(AND($C31=$E$6,EU31&gt;=EU$2),(EU31-EU$2)*EU$6,0))&gt;EU$3),EU$3,IF(AND($C31=$E$6,IF(AND($C31=$E$5,EU31&gt;=EU$2),(EU31-EU$2)*EU$5,IF(AND($C31=$E$6,EU31&gt;=EU$2),(EU31-EU$2)*EU$6,0))&gt;EU$4),EU$4,IF(AND($C31=$E$5,EU31&gt;=EU$2),(EU31-EU$2)*EU$5,IF(AND($C31=$E$6,EU31&gt;=EU$2),(EU31-EU$2)*EU$6,0))))</f>
        <v>0</v>
      </c>
      <c r="EW31"/>
      <c r="EX31" s="39">
        <f t="shared" ref="EX31:EX40" si="332">IF(AND($C31=$E$5,IF(AND($C31=$E$5,EW31&gt;=EW$2),(EW31-EW$2)*EW$5,IF(AND($C31=$E$6,EW31&gt;=EW$2),(EW31-EW$2)*EW$6,0))&gt;EW$3),EW$3,IF(AND($C31=$E$6,IF(AND($C31=$E$5,EW31&gt;=EW$2),(EW31-EW$2)*EW$5,IF(AND($C31=$E$6,EW31&gt;=EW$2),(EW31-EW$2)*EW$6,0))&gt;EW$4),EW$4,IF(AND($C31=$E$5,EW31&gt;=EW$2),(EW31-EW$2)*EW$5,IF(AND($C31=$E$6,EW31&gt;=EW$2),(EW31-EW$2)*EW$6,0))))</f>
        <v>0</v>
      </c>
      <c r="EY31"/>
      <c r="EZ31" s="39">
        <f t="shared" ref="EZ31:EZ40" si="333">IF(AND($C31=$E$5,IF(AND($C31=$E$5,EY31&gt;=EY$2),(EY31-EY$2)*EY$5,IF(AND($C31=$E$6,EY31&gt;=EY$2),(EY31-EY$2)*EY$6,0))&gt;EY$3),EY$3,IF(AND($C31=$E$6,IF(AND($C31=$E$5,EY31&gt;=EY$2),(EY31-EY$2)*EY$5,IF(AND($C31=$E$6,EY31&gt;=EY$2),(EY31-EY$2)*EY$6,0))&gt;EY$4),EY$4,IF(AND($C31=$E$5,EY31&gt;=EY$2),(EY31-EY$2)*EY$5,IF(AND($C31=$E$6,EY31&gt;=EY$2),(EY31-EY$2)*EY$6,0))))</f>
        <v>0</v>
      </c>
      <c r="FA31"/>
      <c r="FB31" s="39">
        <f t="shared" ref="FB31:FB40" si="334">IF(AND($C31=$E$5,IF(AND($C31=$E$5,FA31&gt;=FA$2),(FA31-FA$2)*FA$5,IF(AND($C31=$E$6,FA31&gt;=FA$2),(FA31-FA$2)*FA$6,0))&gt;FA$3),FA$3,IF(AND($C31=$E$6,IF(AND($C31=$E$5,FA31&gt;=FA$2),(FA31-FA$2)*FA$5,IF(AND($C31=$E$6,FA31&gt;=FA$2),(FA31-FA$2)*FA$6,0))&gt;FA$4),FA$4,IF(AND($C31=$E$5,FA31&gt;=FA$2),(FA31-FA$2)*FA$5,IF(AND($C31=$E$6,FA31&gt;=FA$2),(FA31-FA$2)*FA$6,0))))</f>
        <v>0</v>
      </c>
      <c r="FC31" s="67">
        <f>SUMIFS(CQ31:FB31,$CQ$8:$FB$8,$AM$1)</f>
        <v>0</v>
      </c>
      <c r="FE31" s="43"/>
    </row>
    <row r="32" spans="1:161" s="30" customFormat="1" outlineLevel="1" x14ac:dyDescent="0.25">
      <c r="A32">
        <v>2</v>
      </c>
      <c r="B32" s="26"/>
      <c r="C32" s="102">
        <f>IFERROR(VLOOKUP($B32,'Справочник ТТ'!$A:$R,16,0),0)</f>
        <v>0</v>
      </c>
      <c r="D32" s="103">
        <f>IFERROR(VLOOKUP($B32,'Справочник ТТ'!$A:$R,17,0),0)</f>
        <v>0</v>
      </c>
      <c r="E32" s="104">
        <f>IFERROR(VLOOKUP($B32,'Справочник ТТ'!$A:$R,18,0),0)</f>
        <v>0</v>
      </c>
      <c r="F32" s="71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 s="46">
        <f t="shared" ref="AK32:AK40" si="335">IF($C32=$E$5,SUMPRODUCT(G32:AJ32,$G$5:$AJ$5),IF($C32=$E$6,SUMPRODUCT(G32:AJ32,$G$6:$AJ$6),0))</f>
        <v>0</v>
      </c>
      <c r="AL32"/>
      <c r="AM32" s="39">
        <f t="shared" si="276"/>
        <v>0</v>
      </c>
      <c r="AN32"/>
      <c r="AO32" s="39">
        <f t="shared" si="277"/>
        <v>0</v>
      </c>
      <c r="AP32"/>
      <c r="AQ32" s="39">
        <f t="shared" si="278"/>
        <v>0</v>
      </c>
      <c r="AR32"/>
      <c r="AS32" s="39">
        <f t="shared" si="279"/>
        <v>0</v>
      </c>
      <c r="AT32"/>
      <c r="AU32" s="39">
        <f t="shared" si="280"/>
        <v>0</v>
      </c>
      <c r="AV32"/>
      <c r="AW32" s="39">
        <f>IF(AND($C32=$E$5,IF(AND($C32=$E$5,AV32&gt;=AV$2),(AV32-AV$2)*AV$5,IF(AND($C32=$E$6,AV32&gt;=AV$2),(AV32-AV$2)*AV$6,0))&gt;AV$3),AV$3,IF(AND($C32=$E$6,IF(AND($C32=$E$5,AV32&gt;=AV$2),(AV32-AV$2)*AV$5,IF(AND($C32=$E$6,AV32&gt;=AV$2),(AV32-AV$2)*AV$6,0))&gt;AV$4),AV$4,IF(AND($C32=$E$5,AV32&gt;=AV$2),(AV32-AV$2)*AV$5,IF(AND($C32=$E$6,AV32&gt;=AV$2),(AV32-AV$2)*AV$6,0))))</f>
        <v>0</v>
      </c>
      <c r="AX32"/>
      <c r="AY32" s="39" t="b">
        <f t="shared" si="281"/>
        <v>0</v>
      </c>
      <c r="AZ32"/>
      <c r="BA32" s="39" t="b">
        <f t="shared" si="282"/>
        <v>0</v>
      </c>
      <c r="BB32"/>
      <c r="BC32" s="39" t="b">
        <f t="shared" si="283"/>
        <v>0</v>
      </c>
      <c r="BD32"/>
      <c r="BE32" s="39" t="b">
        <f t="shared" si="284"/>
        <v>0</v>
      </c>
      <c r="BF32"/>
      <c r="BG32" s="39">
        <f t="shared" si="285"/>
        <v>0</v>
      </c>
      <c r="BH32"/>
      <c r="BI32" s="39">
        <f t="shared" si="286"/>
        <v>0</v>
      </c>
      <c r="BJ32"/>
      <c r="BK32" s="39">
        <f t="shared" si="287"/>
        <v>0</v>
      </c>
      <c r="BL32"/>
      <c r="BM32" s="39">
        <f t="shared" si="288"/>
        <v>0</v>
      </c>
      <c r="BN32"/>
      <c r="BO32" s="39">
        <f t="shared" si="289"/>
        <v>0</v>
      </c>
      <c r="BP32"/>
      <c r="BQ32" s="39">
        <f t="shared" si="290"/>
        <v>0</v>
      </c>
      <c r="BR32"/>
      <c r="BS32" s="39">
        <f t="shared" si="291"/>
        <v>0</v>
      </c>
      <c r="BT32"/>
      <c r="BU32" s="39">
        <f t="shared" si="292"/>
        <v>0</v>
      </c>
      <c r="BV32"/>
      <c r="BW32" s="39">
        <f t="shared" si="293"/>
        <v>0</v>
      </c>
      <c r="BX32"/>
      <c r="BY32" s="39">
        <f t="shared" si="294"/>
        <v>0</v>
      </c>
      <c r="BZ32"/>
      <c r="CA32" s="39">
        <f t="shared" si="295"/>
        <v>0</v>
      </c>
      <c r="CB32"/>
      <c r="CC32" s="39">
        <f t="shared" si="296"/>
        <v>0</v>
      </c>
      <c r="CD32"/>
      <c r="CE32" s="39">
        <f t="shared" si="297"/>
        <v>0</v>
      </c>
      <c r="CF32"/>
      <c r="CG32" s="39">
        <f t="shared" si="298"/>
        <v>0</v>
      </c>
      <c r="CH32"/>
      <c r="CI32" s="39">
        <f t="shared" si="299"/>
        <v>0</v>
      </c>
      <c r="CJ32"/>
      <c r="CK32" s="39">
        <f t="shared" si="300"/>
        <v>0</v>
      </c>
      <c r="CL32"/>
      <c r="CM32" s="39">
        <f t="shared" si="301"/>
        <v>0</v>
      </c>
      <c r="CN32"/>
      <c r="CO32" s="39">
        <f t="shared" si="302"/>
        <v>0</v>
      </c>
      <c r="CP32" s="67">
        <f t="shared" ref="CP32:CP40" si="336">SUMIFS(AL32:CO32,$AL$8:$CO$8,$AM$1)</f>
        <v>0</v>
      </c>
      <c r="CQ32"/>
      <c r="CR32" s="39">
        <f t="shared" si="303"/>
        <v>0</v>
      </c>
      <c r="CS32"/>
      <c r="CT32" s="39">
        <f t="shared" si="304"/>
        <v>0</v>
      </c>
      <c r="CU32"/>
      <c r="CV32" s="39">
        <f t="shared" si="305"/>
        <v>0</v>
      </c>
      <c r="CW32"/>
      <c r="CX32" s="39">
        <f t="shared" si="306"/>
        <v>0</v>
      </c>
      <c r="CY32"/>
      <c r="CZ32" s="39">
        <f t="shared" si="307"/>
        <v>0</v>
      </c>
      <c r="DA32"/>
      <c r="DB32" s="39">
        <f t="shared" si="308"/>
        <v>0</v>
      </c>
      <c r="DC32"/>
      <c r="DD32" s="39">
        <f t="shared" si="309"/>
        <v>0</v>
      </c>
      <c r="DE32"/>
      <c r="DF32" s="39">
        <f t="shared" si="310"/>
        <v>0</v>
      </c>
      <c r="DG32"/>
      <c r="DH32" s="39">
        <f t="shared" si="311"/>
        <v>0</v>
      </c>
      <c r="DI32"/>
      <c r="DJ32" s="39">
        <f t="shared" si="312"/>
        <v>0</v>
      </c>
      <c r="DK32"/>
      <c r="DL32" s="39">
        <f t="shared" si="313"/>
        <v>0</v>
      </c>
      <c r="DM32"/>
      <c r="DN32" s="39">
        <f t="shared" si="314"/>
        <v>0</v>
      </c>
      <c r="DO32"/>
      <c r="DP32" s="39">
        <f t="shared" si="315"/>
        <v>0</v>
      </c>
      <c r="DQ32"/>
      <c r="DR32" s="39">
        <f t="shared" si="316"/>
        <v>0</v>
      </c>
      <c r="DS32"/>
      <c r="DT32" s="39">
        <f t="shared" si="317"/>
        <v>0</v>
      </c>
      <c r="DU32"/>
      <c r="DV32" s="39">
        <f t="shared" si="318"/>
        <v>0</v>
      </c>
      <c r="DW32"/>
      <c r="DX32" s="39">
        <f t="shared" si="319"/>
        <v>0</v>
      </c>
      <c r="DY32"/>
      <c r="DZ32" s="39">
        <f t="shared" si="320"/>
        <v>0</v>
      </c>
      <c r="EA32"/>
      <c r="EB32" s="39">
        <f t="shared" si="321"/>
        <v>0</v>
      </c>
      <c r="EC32"/>
      <c r="ED32" s="39">
        <f t="shared" si="322"/>
        <v>0</v>
      </c>
      <c r="EE32"/>
      <c r="EF32" s="39">
        <f t="shared" si="323"/>
        <v>0</v>
      </c>
      <c r="EG32"/>
      <c r="EH32" s="39">
        <f t="shared" si="324"/>
        <v>0</v>
      </c>
      <c r="EI32"/>
      <c r="EJ32" s="39">
        <f t="shared" si="325"/>
        <v>0</v>
      </c>
      <c r="EK32"/>
      <c r="EL32" s="39">
        <f t="shared" si="326"/>
        <v>0</v>
      </c>
      <c r="EM32"/>
      <c r="EN32" s="39">
        <f t="shared" si="327"/>
        <v>0</v>
      </c>
      <c r="EO32"/>
      <c r="EP32" s="39">
        <f t="shared" si="328"/>
        <v>0</v>
      </c>
      <c r="EQ32"/>
      <c r="ER32" s="39">
        <f t="shared" si="329"/>
        <v>0</v>
      </c>
      <c r="ES32"/>
      <c r="ET32" s="39">
        <f t="shared" si="330"/>
        <v>0</v>
      </c>
      <c r="EU32"/>
      <c r="EV32" s="39">
        <f t="shared" si="331"/>
        <v>0</v>
      </c>
      <c r="EW32"/>
      <c r="EX32" s="39">
        <f t="shared" si="332"/>
        <v>0</v>
      </c>
      <c r="EY32"/>
      <c r="EZ32" s="39">
        <f t="shared" si="333"/>
        <v>0</v>
      </c>
      <c r="FA32"/>
      <c r="FB32" s="39">
        <f t="shared" si="334"/>
        <v>0</v>
      </c>
      <c r="FC32" s="67">
        <f t="shared" ref="FC32:FC40" si="337">SUMIFS(CQ32:FB32,$CQ$8:$FB$8,$AM$1)</f>
        <v>0</v>
      </c>
      <c r="FE32" s="43"/>
    </row>
    <row r="33" spans="1:161" s="30" customFormat="1" outlineLevel="1" x14ac:dyDescent="0.25">
      <c r="A33">
        <v>3</v>
      </c>
      <c r="B33" s="26"/>
      <c r="C33" s="102">
        <f>IFERROR(VLOOKUP($B33,'Справочник ТТ'!$A:$R,16,0),0)</f>
        <v>0</v>
      </c>
      <c r="D33" s="103">
        <f>IFERROR(VLOOKUP($B33,'Справочник ТТ'!$A:$R,17,0),0)</f>
        <v>0</v>
      </c>
      <c r="E33" s="104">
        <f>IFERROR(VLOOKUP($B33,'Справочник ТТ'!$A:$R,18,0),0)</f>
        <v>0</v>
      </c>
      <c r="F33" s="71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 s="46">
        <f t="shared" si="335"/>
        <v>0</v>
      </c>
      <c r="AL33"/>
      <c r="AM33" s="39">
        <f t="shared" si="276"/>
        <v>0</v>
      </c>
      <c r="AN33"/>
      <c r="AO33" s="39">
        <f t="shared" si="277"/>
        <v>0</v>
      </c>
      <c r="AP33"/>
      <c r="AQ33" s="39">
        <f t="shared" si="278"/>
        <v>0</v>
      </c>
      <c r="AR33"/>
      <c r="AS33" s="39">
        <f t="shared" si="279"/>
        <v>0</v>
      </c>
      <c r="AT33"/>
      <c r="AU33" s="39">
        <f t="shared" si="280"/>
        <v>0</v>
      </c>
      <c r="AV33"/>
      <c r="AW33" s="39">
        <f t="shared" ref="AW33:AW40" si="338">IF(AND($C33=$E$5,IF(AND($C33=$E$5,AV33&gt;=AV$2),(AV33-AV$2)*AV$5,IF(AND($C33=$E$6,AV33&gt;=AV$2),(AV33-AV$2)*AV$6,0))&gt;AV$3),AV$3,IF(AND($C33=$E$6,IF(AND($C33=$E$5,AV33&gt;=AV$2),(AV33-AV$2)*AV$5,IF(AND($C33=$E$6,AV33&gt;=AV$2),(AV33-AV$2)*AV$6,0))&gt;AV$4),AV$4,IF(AND($C33=$E$5,AV33&gt;=AV$2),(AV33-AV$2)*AV$5,IF(AND($C33=$E$6,AV33&gt;=AV$2),(AV33-AV$2)*AV$6,0))))</f>
        <v>0</v>
      </c>
      <c r="AX33"/>
      <c r="AY33" s="39" t="b">
        <f t="shared" si="281"/>
        <v>0</v>
      </c>
      <c r="AZ33"/>
      <c r="BA33" s="39" t="b">
        <f t="shared" si="282"/>
        <v>0</v>
      </c>
      <c r="BB33"/>
      <c r="BC33" s="39" t="b">
        <f t="shared" si="283"/>
        <v>0</v>
      </c>
      <c r="BD33"/>
      <c r="BE33" s="39" t="b">
        <f t="shared" si="284"/>
        <v>0</v>
      </c>
      <c r="BF33"/>
      <c r="BG33" s="39">
        <f t="shared" si="285"/>
        <v>0</v>
      </c>
      <c r="BH33"/>
      <c r="BI33" s="39">
        <f t="shared" si="286"/>
        <v>0</v>
      </c>
      <c r="BJ33"/>
      <c r="BK33" s="39">
        <f t="shared" si="287"/>
        <v>0</v>
      </c>
      <c r="BL33"/>
      <c r="BM33" s="39">
        <f t="shared" si="288"/>
        <v>0</v>
      </c>
      <c r="BN33"/>
      <c r="BO33" s="39">
        <f t="shared" si="289"/>
        <v>0</v>
      </c>
      <c r="BP33"/>
      <c r="BQ33" s="39">
        <f t="shared" si="290"/>
        <v>0</v>
      </c>
      <c r="BR33"/>
      <c r="BS33" s="39">
        <f t="shared" si="291"/>
        <v>0</v>
      </c>
      <c r="BT33"/>
      <c r="BU33" s="39">
        <f t="shared" si="292"/>
        <v>0</v>
      </c>
      <c r="BV33"/>
      <c r="BW33" s="39">
        <f t="shared" si="293"/>
        <v>0</v>
      </c>
      <c r="BX33"/>
      <c r="BY33" s="39">
        <f t="shared" si="294"/>
        <v>0</v>
      </c>
      <c r="BZ33"/>
      <c r="CA33" s="39">
        <f t="shared" si="295"/>
        <v>0</v>
      </c>
      <c r="CB33"/>
      <c r="CC33" s="39">
        <f t="shared" si="296"/>
        <v>0</v>
      </c>
      <c r="CD33"/>
      <c r="CE33" s="39">
        <f t="shared" si="297"/>
        <v>0</v>
      </c>
      <c r="CF33"/>
      <c r="CG33" s="39">
        <f t="shared" si="298"/>
        <v>0</v>
      </c>
      <c r="CH33"/>
      <c r="CI33" s="39">
        <f t="shared" si="299"/>
        <v>0</v>
      </c>
      <c r="CJ33"/>
      <c r="CK33" s="39">
        <f t="shared" si="300"/>
        <v>0</v>
      </c>
      <c r="CL33"/>
      <c r="CM33" s="39">
        <f t="shared" si="301"/>
        <v>0</v>
      </c>
      <c r="CN33"/>
      <c r="CO33" s="39">
        <f t="shared" si="302"/>
        <v>0</v>
      </c>
      <c r="CP33" s="67">
        <f t="shared" si="336"/>
        <v>0</v>
      </c>
      <c r="CQ33"/>
      <c r="CR33" s="39">
        <f t="shared" si="303"/>
        <v>0</v>
      </c>
      <c r="CS33"/>
      <c r="CT33" s="39">
        <f t="shared" si="304"/>
        <v>0</v>
      </c>
      <c r="CU33"/>
      <c r="CV33" s="39">
        <f t="shared" si="305"/>
        <v>0</v>
      </c>
      <c r="CW33"/>
      <c r="CX33" s="39">
        <f t="shared" si="306"/>
        <v>0</v>
      </c>
      <c r="CY33"/>
      <c r="CZ33" s="39">
        <f t="shared" si="307"/>
        <v>0</v>
      </c>
      <c r="DA33"/>
      <c r="DB33" s="39">
        <f t="shared" si="308"/>
        <v>0</v>
      </c>
      <c r="DC33"/>
      <c r="DD33" s="39">
        <f t="shared" si="309"/>
        <v>0</v>
      </c>
      <c r="DE33"/>
      <c r="DF33" s="39">
        <f t="shared" si="310"/>
        <v>0</v>
      </c>
      <c r="DG33"/>
      <c r="DH33" s="39">
        <f t="shared" si="311"/>
        <v>0</v>
      </c>
      <c r="DI33"/>
      <c r="DJ33" s="39">
        <f t="shared" si="312"/>
        <v>0</v>
      </c>
      <c r="DK33"/>
      <c r="DL33" s="39">
        <f t="shared" si="313"/>
        <v>0</v>
      </c>
      <c r="DM33"/>
      <c r="DN33" s="39">
        <f t="shared" si="314"/>
        <v>0</v>
      </c>
      <c r="DO33"/>
      <c r="DP33" s="39">
        <f t="shared" si="315"/>
        <v>0</v>
      </c>
      <c r="DQ33"/>
      <c r="DR33" s="39">
        <f t="shared" si="316"/>
        <v>0</v>
      </c>
      <c r="DS33"/>
      <c r="DT33" s="39">
        <f t="shared" si="317"/>
        <v>0</v>
      </c>
      <c r="DU33"/>
      <c r="DV33" s="39">
        <f t="shared" si="318"/>
        <v>0</v>
      </c>
      <c r="DW33"/>
      <c r="DX33" s="39">
        <f t="shared" si="319"/>
        <v>0</v>
      </c>
      <c r="DY33"/>
      <c r="DZ33" s="39">
        <f t="shared" si="320"/>
        <v>0</v>
      </c>
      <c r="EA33"/>
      <c r="EB33" s="39">
        <f t="shared" si="321"/>
        <v>0</v>
      </c>
      <c r="EC33"/>
      <c r="ED33" s="39">
        <f t="shared" si="322"/>
        <v>0</v>
      </c>
      <c r="EE33"/>
      <c r="EF33" s="39">
        <f t="shared" si="323"/>
        <v>0</v>
      </c>
      <c r="EG33"/>
      <c r="EH33" s="39">
        <f t="shared" si="324"/>
        <v>0</v>
      </c>
      <c r="EI33"/>
      <c r="EJ33" s="39">
        <f t="shared" si="325"/>
        <v>0</v>
      </c>
      <c r="EK33"/>
      <c r="EL33" s="39">
        <f t="shared" si="326"/>
        <v>0</v>
      </c>
      <c r="EM33"/>
      <c r="EN33" s="39">
        <f t="shared" si="327"/>
        <v>0</v>
      </c>
      <c r="EO33"/>
      <c r="EP33" s="39">
        <f t="shared" si="328"/>
        <v>0</v>
      </c>
      <c r="EQ33"/>
      <c r="ER33" s="39">
        <f t="shared" si="329"/>
        <v>0</v>
      </c>
      <c r="ES33"/>
      <c r="ET33" s="39">
        <f t="shared" si="330"/>
        <v>0</v>
      </c>
      <c r="EU33"/>
      <c r="EV33" s="39">
        <f t="shared" si="331"/>
        <v>0</v>
      </c>
      <c r="EW33"/>
      <c r="EX33" s="39">
        <f t="shared" si="332"/>
        <v>0</v>
      </c>
      <c r="EY33"/>
      <c r="EZ33" s="39">
        <f t="shared" si="333"/>
        <v>0</v>
      </c>
      <c r="FA33"/>
      <c r="FB33" s="39">
        <f t="shared" si="334"/>
        <v>0</v>
      </c>
      <c r="FC33" s="67">
        <f t="shared" si="337"/>
        <v>0</v>
      </c>
      <c r="FE33" s="43"/>
    </row>
    <row r="34" spans="1:161" s="30" customFormat="1" outlineLevel="1" x14ac:dyDescent="0.25">
      <c r="A34">
        <v>4</v>
      </c>
      <c r="B34" s="26"/>
      <c r="C34" s="102">
        <f>IFERROR(VLOOKUP($B34,'Справочник ТТ'!$A:$R,16,0),0)</f>
        <v>0</v>
      </c>
      <c r="D34" s="103">
        <f>IFERROR(VLOOKUP($B34,'Справочник ТТ'!$A:$R,17,0),0)</f>
        <v>0</v>
      </c>
      <c r="E34" s="104">
        <f>IFERROR(VLOOKUP($B34,'Справочник ТТ'!$A:$R,18,0),0)</f>
        <v>0</v>
      </c>
      <c r="F34" s="71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 s="46">
        <f t="shared" si="335"/>
        <v>0</v>
      </c>
      <c r="AL34"/>
      <c r="AM34" s="39">
        <f t="shared" si="276"/>
        <v>0</v>
      </c>
      <c r="AN34"/>
      <c r="AO34" s="39">
        <f t="shared" si="277"/>
        <v>0</v>
      </c>
      <c r="AP34"/>
      <c r="AQ34" s="39">
        <f t="shared" si="278"/>
        <v>0</v>
      </c>
      <c r="AR34"/>
      <c r="AS34" s="39">
        <f t="shared" si="279"/>
        <v>0</v>
      </c>
      <c r="AT34"/>
      <c r="AU34" s="39">
        <f t="shared" si="280"/>
        <v>0</v>
      </c>
      <c r="AV34"/>
      <c r="AW34" s="39">
        <f t="shared" si="338"/>
        <v>0</v>
      </c>
      <c r="AX34"/>
      <c r="AY34" s="39" t="b">
        <f t="shared" si="281"/>
        <v>0</v>
      </c>
      <c r="AZ34"/>
      <c r="BA34" s="39" t="b">
        <f t="shared" si="282"/>
        <v>0</v>
      </c>
      <c r="BB34"/>
      <c r="BC34" s="39" t="b">
        <f t="shared" si="283"/>
        <v>0</v>
      </c>
      <c r="BD34"/>
      <c r="BE34" s="39" t="b">
        <f t="shared" si="284"/>
        <v>0</v>
      </c>
      <c r="BF34"/>
      <c r="BG34" s="39">
        <f t="shared" si="285"/>
        <v>0</v>
      </c>
      <c r="BH34"/>
      <c r="BI34" s="39">
        <f t="shared" si="286"/>
        <v>0</v>
      </c>
      <c r="BJ34"/>
      <c r="BK34" s="39">
        <f t="shared" si="287"/>
        <v>0</v>
      </c>
      <c r="BL34"/>
      <c r="BM34" s="39">
        <f t="shared" si="288"/>
        <v>0</v>
      </c>
      <c r="BN34"/>
      <c r="BO34" s="39">
        <f t="shared" si="289"/>
        <v>0</v>
      </c>
      <c r="BP34"/>
      <c r="BQ34" s="39">
        <f t="shared" si="290"/>
        <v>0</v>
      </c>
      <c r="BR34"/>
      <c r="BS34" s="39">
        <f t="shared" si="291"/>
        <v>0</v>
      </c>
      <c r="BT34"/>
      <c r="BU34" s="39">
        <f t="shared" si="292"/>
        <v>0</v>
      </c>
      <c r="BV34"/>
      <c r="BW34" s="39">
        <f t="shared" si="293"/>
        <v>0</v>
      </c>
      <c r="BX34"/>
      <c r="BY34" s="39">
        <f t="shared" si="294"/>
        <v>0</v>
      </c>
      <c r="BZ34"/>
      <c r="CA34" s="39">
        <f t="shared" si="295"/>
        <v>0</v>
      </c>
      <c r="CB34"/>
      <c r="CC34" s="39">
        <f t="shared" si="296"/>
        <v>0</v>
      </c>
      <c r="CD34"/>
      <c r="CE34" s="39">
        <f t="shared" si="297"/>
        <v>0</v>
      </c>
      <c r="CF34"/>
      <c r="CG34" s="39">
        <f t="shared" si="298"/>
        <v>0</v>
      </c>
      <c r="CH34"/>
      <c r="CI34" s="39">
        <f t="shared" si="299"/>
        <v>0</v>
      </c>
      <c r="CJ34"/>
      <c r="CK34" s="39">
        <f t="shared" si="300"/>
        <v>0</v>
      </c>
      <c r="CL34"/>
      <c r="CM34" s="39">
        <f t="shared" si="301"/>
        <v>0</v>
      </c>
      <c r="CN34"/>
      <c r="CO34" s="39">
        <f t="shared" si="302"/>
        <v>0</v>
      </c>
      <c r="CP34" s="67">
        <f t="shared" si="336"/>
        <v>0</v>
      </c>
      <c r="CQ34"/>
      <c r="CR34" s="39">
        <f t="shared" si="303"/>
        <v>0</v>
      </c>
      <c r="CS34"/>
      <c r="CT34" s="39">
        <f t="shared" si="304"/>
        <v>0</v>
      </c>
      <c r="CU34"/>
      <c r="CV34" s="39">
        <f t="shared" si="305"/>
        <v>0</v>
      </c>
      <c r="CW34"/>
      <c r="CX34" s="39">
        <f t="shared" si="306"/>
        <v>0</v>
      </c>
      <c r="CY34"/>
      <c r="CZ34" s="39">
        <f t="shared" si="307"/>
        <v>0</v>
      </c>
      <c r="DA34"/>
      <c r="DB34" s="39">
        <f t="shared" si="308"/>
        <v>0</v>
      </c>
      <c r="DC34"/>
      <c r="DD34" s="39">
        <f t="shared" si="309"/>
        <v>0</v>
      </c>
      <c r="DE34"/>
      <c r="DF34" s="39">
        <f t="shared" si="310"/>
        <v>0</v>
      </c>
      <c r="DG34"/>
      <c r="DH34" s="39">
        <f t="shared" si="311"/>
        <v>0</v>
      </c>
      <c r="DI34"/>
      <c r="DJ34" s="39">
        <f t="shared" si="312"/>
        <v>0</v>
      </c>
      <c r="DK34"/>
      <c r="DL34" s="39">
        <f t="shared" si="313"/>
        <v>0</v>
      </c>
      <c r="DM34"/>
      <c r="DN34" s="39">
        <f t="shared" si="314"/>
        <v>0</v>
      </c>
      <c r="DO34"/>
      <c r="DP34" s="39">
        <f t="shared" si="315"/>
        <v>0</v>
      </c>
      <c r="DQ34"/>
      <c r="DR34" s="39">
        <f t="shared" si="316"/>
        <v>0</v>
      </c>
      <c r="DS34"/>
      <c r="DT34" s="39">
        <f t="shared" si="317"/>
        <v>0</v>
      </c>
      <c r="DU34"/>
      <c r="DV34" s="39">
        <f t="shared" si="318"/>
        <v>0</v>
      </c>
      <c r="DW34"/>
      <c r="DX34" s="39">
        <f t="shared" si="319"/>
        <v>0</v>
      </c>
      <c r="DY34"/>
      <c r="DZ34" s="39">
        <f t="shared" si="320"/>
        <v>0</v>
      </c>
      <c r="EA34"/>
      <c r="EB34" s="39">
        <f t="shared" si="321"/>
        <v>0</v>
      </c>
      <c r="EC34"/>
      <c r="ED34" s="39">
        <f t="shared" si="322"/>
        <v>0</v>
      </c>
      <c r="EE34"/>
      <c r="EF34" s="39">
        <f t="shared" si="323"/>
        <v>0</v>
      </c>
      <c r="EG34"/>
      <c r="EH34" s="39">
        <f t="shared" si="324"/>
        <v>0</v>
      </c>
      <c r="EI34"/>
      <c r="EJ34" s="39">
        <f t="shared" si="325"/>
        <v>0</v>
      </c>
      <c r="EK34"/>
      <c r="EL34" s="39">
        <f t="shared" si="326"/>
        <v>0</v>
      </c>
      <c r="EM34"/>
      <c r="EN34" s="39">
        <f t="shared" si="327"/>
        <v>0</v>
      </c>
      <c r="EO34"/>
      <c r="EP34" s="39">
        <f t="shared" si="328"/>
        <v>0</v>
      </c>
      <c r="EQ34"/>
      <c r="ER34" s="39">
        <f t="shared" si="329"/>
        <v>0</v>
      </c>
      <c r="ES34"/>
      <c r="ET34" s="39">
        <f t="shared" si="330"/>
        <v>0</v>
      </c>
      <c r="EU34"/>
      <c r="EV34" s="39">
        <f t="shared" si="331"/>
        <v>0</v>
      </c>
      <c r="EW34"/>
      <c r="EX34" s="39">
        <f t="shared" si="332"/>
        <v>0</v>
      </c>
      <c r="EY34"/>
      <c r="EZ34" s="39">
        <f t="shared" si="333"/>
        <v>0</v>
      </c>
      <c r="FA34"/>
      <c r="FB34" s="39">
        <f t="shared" si="334"/>
        <v>0</v>
      </c>
      <c r="FC34" s="67">
        <f t="shared" si="337"/>
        <v>0</v>
      </c>
      <c r="FE34" s="43"/>
    </row>
    <row r="35" spans="1:161" s="30" customFormat="1" outlineLevel="1" x14ac:dyDescent="0.25">
      <c r="A35">
        <v>5</v>
      </c>
      <c r="B35" s="26"/>
      <c r="C35" s="102">
        <f>IFERROR(VLOOKUP($B35,'Справочник ТТ'!$A:$R,16,0),0)</f>
        <v>0</v>
      </c>
      <c r="D35" s="103">
        <f>IFERROR(VLOOKUP($B35,'Справочник ТТ'!$A:$R,17,0),0)</f>
        <v>0</v>
      </c>
      <c r="E35" s="104">
        <f>IFERROR(VLOOKUP($B35,'Справочник ТТ'!$A:$R,18,0),0)</f>
        <v>0</v>
      </c>
      <c r="F35" s="71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 s="46">
        <f t="shared" si="335"/>
        <v>0</v>
      </c>
      <c r="AL35"/>
      <c r="AM35" s="39">
        <f t="shared" si="276"/>
        <v>0</v>
      </c>
      <c r="AN35"/>
      <c r="AO35" s="39">
        <f t="shared" si="277"/>
        <v>0</v>
      </c>
      <c r="AP35"/>
      <c r="AQ35" s="39">
        <f t="shared" si="278"/>
        <v>0</v>
      </c>
      <c r="AR35"/>
      <c r="AS35" s="39">
        <f t="shared" si="279"/>
        <v>0</v>
      </c>
      <c r="AT35"/>
      <c r="AU35" s="39">
        <f t="shared" si="280"/>
        <v>0</v>
      </c>
      <c r="AV35"/>
      <c r="AW35" s="39">
        <f t="shared" si="338"/>
        <v>0</v>
      </c>
      <c r="AX35"/>
      <c r="AY35" s="39" t="b">
        <f t="shared" si="281"/>
        <v>0</v>
      </c>
      <c r="AZ35"/>
      <c r="BA35" s="39" t="b">
        <f t="shared" si="282"/>
        <v>0</v>
      </c>
      <c r="BB35"/>
      <c r="BC35" s="39" t="b">
        <f t="shared" si="283"/>
        <v>0</v>
      </c>
      <c r="BD35"/>
      <c r="BE35" s="39" t="b">
        <f t="shared" si="284"/>
        <v>0</v>
      </c>
      <c r="BF35"/>
      <c r="BG35" s="39">
        <f t="shared" si="285"/>
        <v>0</v>
      </c>
      <c r="BH35"/>
      <c r="BI35" s="39">
        <f t="shared" si="286"/>
        <v>0</v>
      </c>
      <c r="BJ35"/>
      <c r="BK35" s="39">
        <f t="shared" si="287"/>
        <v>0</v>
      </c>
      <c r="BL35"/>
      <c r="BM35" s="39">
        <f t="shared" si="288"/>
        <v>0</v>
      </c>
      <c r="BN35"/>
      <c r="BO35" s="39">
        <f t="shared" si="289"/>
        <v>0</v>
      </c>
      <c r="BP35"/>
      <c r="BQ35" s="39">
        <f t="shared" si="290"/>
        <v>0</v>
      </c>
      <c r="BR35"/>
      <c r="BS35" s="39">
        <f t="shared" si="291"/>
        <v>0</v>
      </c>
      <c r="BT35"/>
      <c r="BU35" s="39">
        <f t="shared" si="292"/>
        <v>0</v>
      </c>
      <c r="BV35"/>
      <c r="BW35" s="39">
        <f t="shared" si="293"/>
        <v>0</v>
      </c>
      <c r="BX35"/>
      <c r="BY35" s="39">
        <f t="shared" si="294"/>
        <v>0</v>
      </c>
      <c r="BZ35"/>
      <c r="CA35" s="39">
        <f t="shared" si="295"/>
        <v>0</v>
      </c>
      <c r="CB35"/>
      <c r="CC35" s="39">
        <f t="shared" si="296"/>
        <v>0</v>
      </c>
      <c r="CD35"/>
      <c r="CE35" s="39">
        <f t="shared" si="297"/>
        <v>0</v>
      </c>
      <c r="CF35"/>
      <c r="CG35" s="39">
        <f t="shared" si="298"/>
        <v>0</v>
      </c>
      <c r="CH35"/>
      <c r="CI35" s="39">
        <f t="shared" si="299"/>
        <v>0</v>
      </c>
      <c r="CJ35"/>
      <c r="CK35" s="39">
        <f t="shared" si="300"/>
        <v>0</v>
      </c>
      <c r="CL35"/>
      <c r="CM35" s="39">
        <f t="shared" si="301"/>
        <v>0</v>
      </c>
      <c r="CN35"/>
      <c r="CO35" s="39">
        <f t="shared" si="302"/>
        <v>0</v>
      </c>
      <c r="CP35" s="67">
        <f t="shared" si="336"/>
        <v>0</v>
      </c>
      <c r="CQ35"/>
      <c r="CR35" s="39">
        <f t="shared" si="303"/>
        <v>0</v>
      </c>
      <c r="CS35"/>
      <c r="CT35" s="39">
        <f t="shared" si="304"/>
        <v>0</v>
      </c>
      <c r="CU35"/>
      <c r="CV35" s="39">
        <f t="shared" si="305"/>
        <v>0</v>
      </c>
      <c r="CW35"/>
      <c r="CX35" s="39">
        <f t="shared" si="306"/>
        <v>0</v>
      </c>
      <c r="CY35"/>
      <c r="CZ35" s="39">
        <f t="shared" si="307"/>
        <v>0</v>
      </c>
      <c r="DA35"/>
      <c r="DB35" s="39">
        <f t="shared" si="308"/>
        <v>0</v>
      </c>
      <c r="DC35"/>
      <c r="DD35" s="39">
        <f t="shared" si="309"/>
        <v>0</v>
      </c>
      <c r="DE35"/>
      <c r="DF35" s="39">
        <f t="shared" si="310"/>
        <v>0</v>
      </c>
      <c r="DG35"/>
      <c r="DH35" s="39">
        <f t="shared" si="311"/>
        <v>0</v>
      </c>
      <c r="DI35"/>
      <c r="DJ35" s="39">
        <f t="shared" si="312"/>
        <v>0</v>
      </c>
      <c r="DK35"/>
      <c r="DL35" s="39">
        <f t="shared" si="313"/>
        <v>0</v>
      </c>
      <c r="DM35"/>
      <c r="DN35" s="39">
        <f t="shared" si="314"/>
        <v>0</v>
      </c>
      <c r="DO35"/>
      <c r="DP35" s="39">
        <f t="shared" si="315"/>
        <v>0</v>
      </c>
      <c r="DQ35"/>
      <c r="DR35" s="39">
        <f t="shared" si="316"/>
        <v>0</v>
      </c>
      <c r="DS35"/>
      <c r="DT35" s="39">
        <f t="shared" si="317"/>
        <v>0</v>
      </c>
      <c r="DU35"/>
      <c r="DV35" s="39">
        <f t="shared" si="318"/>
        <v>0</v>
      </c>
      <c r="DW35"/>
      <c r="DX35" s="39">
        <f t="shared" si="319"/>
        <v>0</v>
      </c>
      <c r="DY35"/>
      <c r="DZ35" s="39">
        <f t="shared" si="320"/>
        <v>0</v>
      </c>
      <c r="EA35"/>
      <c r="EB35" s="39">
        <f t="shared" si="321"/>
        <v>0</v>
      </c>
      <c r="EC35"/>
      <c r="ED35" s="39">
        <f t="shared" si="322"/>
        <v>0</v>
      </c>
      <c r="EE35"/>
      <c r="EF35" s="39">
        <f t="shared" si="323"/>
        <v>0</v>
      </c>
      <c r="EG35"/>
      <c r="EH35" s="39">
        <f t="shared" si="324"/>
        <v>0</v>
      </c>
      <c r="EI35"/>
      <c r="EJ35" s="39">
        <f t="shared" si="325"/>
        <v>0</v>
      </c>
      <c r="EK35"/>
      <c r="EL35" s="39">
        <f t="shared" si="326"/>
        <v>0</v>
      </c>
      <c r="EM35"/>
      <c r="EN35" s="39">
        <f t="shared" si="327"/>
        <v>0</v>
      </c>
      <c r="EO35"/>
      <c r="EP35" s="39">
        <f t="shared" si="328"/>
        <v>0</v>
      </c>
      <c r="EQ35"/>
      <c r="ER35" s="39">
        <f t="shared" si="329"/>
        <v>0</v>
      </c>
      <c r="ES35"/>
      <c r="ET35" s="39">
        <f t="shared" si="330"/>
        <v>0</v>
      </c>
      <c r="EU35"/>
      <c r="EV35" s="39">
        <f t="shared" si="331"/>
        <v>0</v>
      </c>
      <c r="EW35"/>
      <c r="EX35" s="39">
        <f t="shared" si="332"/>
        <v>0</v>
      </c>
      <c r="EY35"/>
      <c r="EZ35" s="39">
        <f t="shared" si="333"/>
        <v>0</v>
      </c>
      <c r="FA35"/>
      <c r="FB35" s="39">
        <f t="shared" si="334"/>
        <v>0</v>
      </c>
      <c r="FC35" s="67">
        <f t="shared" si="337"/>
        <v>0</v>
      </c>
      <c r="FE35" s="43"/>
    </row>
    <row r="36" spans="1:161" s="30" customFormat="1" outlineLevel="1" x14ac:dyDescent="0.25">
      <c r="A36">
        <v>6</v>
      </c>
      <c r="B36" s="26"/>
      <c r="C36" s="102">
        <f>IFERROR(VLOOKUP($B36,'Справочник ТТ'!$A:$R,16,0),0)</f>
        <v>0</v>
      </c>
      <c r="D36" s="103">
        <f>IFERROR(VLOOKUP($B36,'Справочник ТТ'!$A:$R,17,0),0)</f>
        <v>0</v>
      </c>
      <c r="E36" s="104">
        <f>IFERROR(VLOOKUP($B36,'Справочник ТТ'!$A:$R,18,0),0)</f>
        <v>0</v>
      </c>
      <c r="F36" s="71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 s="46">
        <f t="shared" si="335"/>
        <v>0</v>
      </c>
      <c r="AL36"/>
      <c r="AM36" s="39">
        <f t="shared" si="276"/>
        <v>0</v>
      </c>
      <c r="AN36"/>
      <c r="AO36" s="39">
        <f t="shared" si="277"/>
        <v>0</v>
      </c>
      <c r="AP36"/>
      <c r="AQ36" s="39">
        <f t="shared" si="278"/>
        <v>0</v>
      </c>
      <c r="AR36"/>
      <c r="AS36" s="39">
        <f t="shared" si="279"/>
        <v>0</v>
      </c>
      <c r="AT36"/>
      <c r="AU36" s="39">
        <f t="shared" si="280"/>
        <v>0</v>
      </c>
      <c r="AV36"/>
      <c r="AW36" s="39">
        <f t="shared" si="338"/>
        <v>0</v>
      </c>
      <c r="AX36"/>
      <c r="AY36" s="39" t="b">
        <f t="shared" si="281"/>
        <v>0</v>
      </c>
      <c r="AZ36"/>
      <c r="BA36" s="39" t="b">
        <f t="shared" si="282"/>
        <v>0</v>
      </c>
      <c r="BB36"/>
      <c r="BC36" s="39" t="b">
        <f t="shared" si="283"/>
        <v>0</v>
      </c>
      <c r="BD36"/>
      <c r="BE36" s="39" t="b">
        <f t="shared" si="284"/>
        <v>0</v>
      </c>
      <c r="BF36"/>
      <c r="BG36" s="39">
        <f t="shared" si="285"/>
        <v>0</v>
      </c>
      <c r="BH36"/>
      <c r="BI36" s="39">
        <f t="shared" si="286"/>
        <v>0</v>
      </c>
      <c r="BJ36"/>
      <c r="BK36" s="39">
        <f t="shared" si="287"/>
        <v>0</v>
      </c>
      <c r="BL36"/>
      <c r="BM36" s="39">
        <f t="shared" si="288"/>
        <v>0</v>
      </c>
      <c r="BN36"/>
      <c r="BO36" s="39">
        <f t="shared" si="289"/>
        <v>0</v>
      </c>
      <c r="BP36"/>
      <c r="BQ36" s="39">
        <f t="shared" si="290"/>
        <v>0</v>
      </c>
      <c r="BR36"/>
      <c r="BS36" s="39">
        <f t="shared" si="291"/>
        <v>0</v>
      </c>
      <c r="BT36"/>
      <c r="BU36" s="39">
        <f t="shared" si="292"/>
        <v>0</v>
      </c>
      <c r="BV36"/>
      <c r="BW36" s="39">
        <f t="shared" si="293"/>
        <v>0</v>
      </c>
      <c r="BX36"/>
      <c r="BY36" s="39">
        <f t="shared" si="294"/>
        <v>0</v>
      </c>
      <c r="BZ36"/>
      <c r="CA36" s="39">
        <f t="shared" si="295"/>
        <v>0</v>
      </c>
      <c r="CB36"/>
      <c r="CC36" s="39">
        <f t="shared" si="296"/>
        <v>0</v>
      </c>
      <c r="CD36"/>
      <c r="CE36" s="39">
        <f t="shared" si="297"/>
        <v>0</v>
      </c>
      <c r="CF36"/>
      <c r="CG36" s="39">
        <f t="shared" si="298"/>
        <v>0</v>
      </c>
      <c r="CH36"/>
      <c r="CI36" s="39">
        <f t="shared" si="299"/>
        <v>0</v>
      </c>
      <c r="CJ36"/>
      <c r="CK36" s="39">
        <f t="shared" si="300"/>
        <v>0</v>
      </c>
      <c r="CL36"/>
      <c r="CM36" s="39">
        <f t="shared" si="301"/>
        <v>0</v>
      </c>
      <c r="CN36"/>
      <c r="CO36" s="39">
        <f t="shared" si="302"/>
        <v>0</v>
      </c>
      <c r="CP36" s="67">
        <f t="shared" si="336"/>
        <v>0</v>
      </c>
      <c r="CQ36"/>
      <c r="CR36" s="39">
        <f t="shared" si="303"/>
        <v>0</v>
      </c>
      <c r="CS36"/>
      <c r="CT36" s="39">
        <f t="shared" si="304"/>
        <v>0</v>
      </c>
      <c r="CU36"/>
      <c r="CV36" s="39">
        <f t="shared" si="305"/>
        <v>0</v>
      </c>
      <c r="CW36"/>
      <c r="CX36" s="39">
        <f t="shared" si="306"/>
        <v>0</v>
      </c>
      <c r="CY36"/>
      <c r="CZ36" s="39">
        <f t="shared" si="307"/>
        <v>0</v>
      </c>
      <c r="DA36"/>
      <c r="DB36" s="39">
        <f t="shared" si="308"/>
        <v>0</v>
      </c>
      <c r="DC36"/>
      <c r="DD36" s="39">
        <f t="shared" si="309"/>
        <v>0</v>
      </c>
      <c r="DE36"/>
      <c r="DF36" s="39">
        <f t="shared" si="310"/>
        <v>0</v>
      </c>
      <c r="DG36"/>
      <c r="DH36" s="39">
        <f t="shared" si="311"/>
        <v>0</v>
      </c>
      <c r="DI36"/>
      <c r="DJ36" s="39">
        <f t="shared" si="312"/>
        <v>0</v>
      </c>
      <c r="DK36"/>
      <c r="DL36" s="39">
        <f t="shared" si="313"/>
        <v>0</v>
      </c>
      <c r="DM36"/>
      <c r="DN36" s="39">
        <f t="shared" si="314"/>
        <v>0</v>
      </c>
      <c r="DO36"/>
      <c r="DP36" s="39">
        <f t="shared" si="315"/>
        <v>0</v>
      </c>
      <c r="DQ36"/>
      <c r="DR36" s="39">
        <f t="shared" si="316"/>
        <v>0</v>
      </c>
      <c r="DS36"/>
      <c r="DT36" s="39">
        <f t="shared" si="317"/>
        <v>0</v>
      </c>
      <c r="DU36"/>
      <c r="DV36" s="39">
        <f t="shared" si="318"/>
        <v>0</v>
      </c>
      <c r="DW36"/>
      <c r="DX36" s="39">
        <f t="shared" si="319"/>
        <v>0</v>
      </c>
      <c r="DY36"/>
      <c r="DZ36" s="39">
        <f t="shared" si="320"/>
        <v>0</v>
      </c>
      <c r="EA36"/>
      <c r="EB36" s="39">
        <f t="shared" si="321"/>
        <v>0</v>
      </c>
      <c r="EC36"/>
      <c r="ED36" s="39">
        <f t="shared" si="322"/>
        <v>0</v>
      </c>
      <c r="EE36"/>
      <c r="EF36" s="39">
        <f t="shared" si="323"/>
        <v>0</v>
      </c>
      <c r="EG36"/>
      <c r="EH36" s="39">
        <f t="shared" si="324"/>
        <v>0</v>
      </c>
      <c r="EI36"/>
      <c r="EJ36" s="39">
        <f t="shared" si="325"/>
        <v>0</v>
      </c>
      <c r="EK36"/>
      <c r="EL36" s="39">
        <f t="shared" si="326"/>
        <v>0</v>
      </c>
      <c r="EM36"/>
      <c r="EN36" s="39">
        <f t="shared" si="327"/>
        <v>0</v>
      </c>
      <c r="EO36"/>
      <c r="EP36" s="39">
        <f t="shared" si="328"/>
        <v>0</v>
      </c>
      <c r="EQ36"/>
      <c r="ER36" s="39">
        <f t="shared" si="329"/>
        <v>0</v>
      </c>
      <c r="ES36"/>
      <c r="ET36" s="39">
        <f t="shared" si="330"/>
        <v>0</v>
      </c>
      <c r="EU36"/>
      <c r="EV36" s="39">
        <f t="shared" si="331"/>
        <v>0</v>
      </c>
      <c r="EW36"/>
      <c r="EX36" s="39">
        <f t="shared" si="332"/>
        <v>0</v>
      </c>
      <c r="EY36"/>
      <c r="EZ36" s="39">
        <f t="shared" si="333"/>
        <v>0</v>
      </c>
      <c r="FA36"/>
      <c r="FB36" s="39">
        <f t="shared" si="334"/>
        <v>0</v>
      </c>
      <c r="FC36" s="67">
        <f t="shared" si="337"/>
        <v>0</v>
      </c>
      <c r="FE36" s="43"/>
    </row>
    <row r="37" spans="1:161" s="30" customFormat="1" outlineLevel="1" x14ac:dyDescent="0.25">
      <c r="A37">
        <v>7</v>
      </c>
      <c r="B37" s="26"/>
      <c r="C37" s="102">
        <f>IFERROR(VLOOKUP($B37,'Справочник ТТ'!$A:$R,16,0),0)</f>
        <v>0</v>
      </c>
      <c r="D37" s="103">
        <f>IFERROR(VLOOKUP($B37,'Справочник ТТ'!$A:$R,17,0),0)</f>
        <v>0</v>
      </c>
      <c r="E37" s="104">
        <f>IFERROR(VLOOKUP($B37,'Справочник ТТ'!$A:$R,18,0),0)</f>
        <v>0</v>
      </c>
      <c r="F37" s="71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 s="46">
        <f t="shared" si="335"/>
        <v>0</v>
      </c>
      <c r="AL37"/>
      <c r="AM37" s="39">
        <f t="shared" si="276"/>
        <v>0</v>
      </c>
      <c r="AN37"/>
      <c r="AO37" s="39">
        <f t="shared" si="277"/>
        <v>0</v>
      </c>
      <c r="AP37"/>
      <c r="AQ37" s="39">
        <f t="shared" si="278"/>
        <v>0</v>
      </c>
      <c r="AR37"/>
      <c r="AS37" s="39">
        <f t="shared" si="279"/>
        <v>0</v>
      </c>
      <c r="AT37"/>
      <c r="AU37" s="39">
        <f t="shared" si="280"/>
        <v>0</v>
      </c>
      <c r="AV37"/>
      <c r="AW37" s="39">
        <f t="shared" si="338"/>
        <v>0</v>
      </c>
      <c r="AX37"/>
      <c r="AY37" s="39" t="b">
        <f t="shared" si="281"/>
        <v>0</v>
      </c>
      <c r="AZ37"/>
      <c r="BA37" s="39" t="b">
        <f t="shared" si="282"/>
        <v>0</v>
      </c>
      <c r="BB37"/>
      <c r="BC37" s="39" t="b">
        <f t="shared" si="283"/>
        <v>0</v>
      </c>
      <c r="BD37"/>
      <c r="BE37" s="39" t="b">
        <f t="shared" si="284"/>
        <v>0</v>
      </c>
      <c r="BF37"/>
      <c r="BG37" s="39">
        <f t="shared" si="285"/>
        <v>0</v>
      </c>
      <c r="BH37"/>
      <c r="BI37" s="39">
        <f t="shared" si="286"/>
        <v>0</v>
      </c>
      <c r="BJ37"/>
      <c r="BK37" s="39">
        <f t="shared" si="287"/>
        <v>0</v>
      </c>
      <c r="BL37"/>
      <c r="BM37" s="39">
        <f t="shared" si="288"/>
        <v>0</v>
      </c>
      <c r="BN37"/>
      <c r="BO37" s="39">
        <f t="shared" si="289"/>
        <v>0</v>
      </c>
      <c r="BP37"/>
      <c r="BQ37" s="39">
        <f t="shared" si="290"/>
        <v>0</v>
      </c>
      <c r="BR37"/>
      <c r="BS37" s="39">
        <f t="shared" si="291"/>
        <v>0</v>
      </c>
      <c r="BT37"/>
      <c r="BU37" s="39">
        <f t="shared" si="292"/>
        <v>0</v>
      </c>
      <c r="BV37"/>
      <c r="BW37" s="39">
        <f t="shared" si="293"/>
        <v>0</v>
      </c>
      <c r="BX37"/>
      <c r="BY37" s="39">
        <f t="shared" si="294"/>
        <v>0</v>
      </c>
      <c r="BZ37"/>
      <c r="CA37" s="39">
        <f t="shared" si="295"/>
        <v>0</v>
      </c>
      <c r="CB37"/>
      <c r="CC37" s="39">
        <f t="shared" si="296"/>
        <v>0</v>
      </c>
      <c r="CD37"/>
      <c r="CE37" s="39">
        <f t="shared" si="297"/>
        <v>0</v>
      </c>
      <c r="CF37"/>
      <c r="CG37" s="39">
        <f t="shared" si="298"/>
        <v>0</v>
      </c>
      <c r="CH37"/>
      <c r="CI37" s="39">
        <f t="shared" si="299"/>
        <v>0</v>
      </c>
      <c r="CJ37"/>
      <c r="CK37" s="39">
        <f t="shared" si="300"/>
        <v>0</v>
      </c>
      <c r="CL37"/>
      <c r="CM37" s="39">
        <f t="shared" si="301"/>
        <v>0</v>
      </c>
      <c r="CN37"/>
      <c r="CO37" s="39">
        <f t="shared" si="302"/>
        <v>0</v>
      </c>
      <c r="CP37" s="67">
        <f t="shared" si="336"/>
        <v>0</v>
      </c>
      <c r="CQ37"/>
      <c r="CR37" s="39">
        <f t="shared" si="303"/>
        <v>0</v>
      </c>
      <c r="CS37"/>
      <c r="CT37" s="39">
        <f t="shared" si="304"/>
        <v>0</v>
      </c>
      <c r="CU37"/>
      <c r="CV37" s="39">
        <f t="shared" si="305"/>
        <v>0</v>
      </c>
      <c r="CW37"/>
      <c r="CX37" s="39">
        <f t="shared" si="306"/>
        <v>0</v>
      </c>
      <c r="CY37"/>
      <c r="CZ37" s="39">
        <f t="shared" si="307"/>
        <v>0</v>
      </c>
      <c r="DA37"/>
      <c r="DB37" s="39">
        <f t="shared" si="308"/>
        <v>0</v>
      </c>
      <c r="DC37"/>
      <c r="DD37" s="39">
        <f t="shared" si="309"/>
        <v>0</v>
      </c>
      <c r="DE37"/>
      <c r="DF37" s="39">
        <f t="shared" si="310"/>
        <v>0</v>
      </c>
      <c r="DG37"/>
      <c r="DH37" s="39">
        <f t="shared" si="311"/>
        <v>0</v>
      </c>
      <c r="DI37"/>
      <c r="DJ37" s="39">
        <f t="shared" si="312"/>
        <v>0</v>
      </c>
      <c r="DK37"/>
      <c r="DL37" s="39">
        <f t="shared" si="313"/>
        <v>0</v>
      </c>
      <c r="DM37"/>
      <c r="DN37" s="39">
        <f t="shared" si="314"/>
        <v>0</v>
      </c>
      <c r="DO37"/>
      <c r="DP37" s="39">
        <f t="shared" si="315"/>
        <v>0</v>
      </c>
      <c r="DQ37"/>
      <c r="DR37" s="39">
        <f t="shared" si="316"/>
        <v>0</v>
      </c>
      <c r="DS37"/>
      <c r="DT37" s="39">
        <f t="shared" si="317"/>
        <v>0</v>
      </c>
      <c r="DU37"/>
      <c r="DV37" s="39">
        <f t="shared" si="318"/>
        <v>0</v>
      </c>
      <c r="DW37"/>
      <c r="DX37" s="39">
        <f t="shared" si="319"/>
        <v>0</v>
      </c>
      <c r="DY37"/>
      <c r="DZ37" s="39">
        <f t="shared" si="320"/>
        <v>0</v>
      </c>
      <c r="EA37"/>
      <c r="EB37" s="39">
        <f t="shared" si="321"/>
        <v>0</v>
      </c>
      <c r="EC37"/>
      <c r="ED37" s="39">
        <f t="shared" si="322"/>
        <v>0</v>
      </c>
      <c r="EE37"/>
      <c r="EF37" s="39">
        <f t="shared" si="323"/>
        <v>0</v>
      </c>
      <c r="EG37"/>
      <c r="EH37" s="39">
        <f t="shared" si="324"/>
        <v>0</v>
      </c>
      <c r="EI37"/>
      <c r="EJ37" s="39">
        <f t="shared" si="325"/>
        <v>0</v>
      </c>
      <c r="EK37"/>
      <c r="EL37" s="39">
        <f t="shared" si="326"/>
        <v>0</v>
      </c>
      <c r="EM37"/>
      <c r="EN37" s="39">
        <f t="shared" si="327"/>
        <v>0</v>
      </c>
      <c r="EO37"/>
      <c r="EP37" s="39">
        <f t="shared" si="328"/>
        <v>0</v>
      </c>
      <c r="EQ37"/>
      <c r="ER37" s="39">
        <f t="shared" si="329"/>
        <v>0</v>
      </c>
      <c r="ES37"/>
      <c r="ET37" s="39">
        <f t="shared" si="330"/>
        <v>0</v>
      </c>
      <c r="EU37"/>
      <c r="EV37" s="39">
        <f t="shared" si="331"/>
        <v>0</v>
      </c>
      <c r="EW37"/>
      <c r="EX37" s="39">
        <f t="shared" si="332"/>
        <v>0</v>
      </c>
      <c r="EY37"/>
      <c r="EZ37" s="39">
        <f t="shared" si="333"/>
        <v>0</v>
      </c>
      <c r="FA37"/>
      <c r="FB37" s="39">
        <f t="shared" si="334"/>
        <v>0</v>
      </c>
      <c r="FC37" s="67">
        <f t="shared" si="337"/>
        <v>0</v>
      </c>
      <c r="FE37" s="43"/>
    </row>
    <row r="38" spans="1:161" s="30" customFormat="1" outlineLevel="1" x14ac:dyDescent="0.25">
      <c r="A38">
        <v>8</v>
      </c>
      <c r="B38" s="26"/>
      <c r="C38" s="102">
        <f>IFERROR(VLOOKUP($B38,'Справочник ТТ'!$A:$R,16,0),0)</f>
        <v>0</v>
      </c>
      <c r="D38" s="103">
        <f>IFERROR(VLOOKUP($B38,'Справочник ТТ'!$A:$R,17,0),0)</f>
        <v>0</v>
      </c>
      <c r="E38" s="104">
        <f>IFERROR(VLOOKUP($B38,'Справочник ТТ'!$A:$R,18,0),0)</f>
        <v>0</v>
      </c>
      <c r="F38" s="71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 s="46">
        <f t="shared" si="335"/>
        <v>0</v>
      </c>
      <c r="AL38"/>
      <c r="AM38" s="39">
        <f t="shared" si="276"/>
        <v>0</v>
      </c>
      <c r="AN38"/>
      <c r="AO38" s="39">
        <f t="shared" si="277"/>
        <v>0</v>
      </c>
      <c r="AP38"/>
      <c r="AQ38" s="39">
        <f t="shared" si="278"/>
        <v>0</v>
      </c>
      <c r="AR38"/>
      <c r="AS38" s="39">
        <f t="shared" si="279"/>
        <v>0</v>
      </c>
      <c r="AT38"/>
      <c r="AU38" s="39">
        <f t="shared" si="280"/>
        <v>0</v>
      </c>
      <c r="AV38"/>
      <c r="AW38" s="39">
        <f t="shared" si="338"/>
        <v>0</v>
      </c>
      <c r="AX38"/>
      <c r="AY38" s="39" t="b">
        <f t="shared" si="281"/>
        <v>0</v>
      </c>
      <c r="AZ38"/>
      <c r="BA38" s="39" t="b">
        <f t="shared" si="282"/>
        <v>0</v>
      </c>
      <c r="BB38"/>
      <c r="BC38" s="39" t="b">
        <f t="shared" si="283"/>
        <v>0</v>
      </c>
      <c r="BD38"/>
      <c r="BE38" s="39" t="b">
        <f t="shared" si="284"/>
        <v>0</v>
      </c>
      <c r="BF38"/>
      <c r="BG38" s="39">
        <f t="shared" si="285"/>
        <v>0</v>
      </c>
      <c r="BH38"/>
      <c r="BI38" s="39">
        <f t="shared" si="286"/>
        <v>0</v>
      </c>
      <c r="BJ38"/>
      <c r="BK38" s="39">
        <f t="shared" si="287"/>
        <v>0</v>
      </c>
      <c r="BL38"/>
      <c r="BM38" s="39">
        <f t="shared" si="288"/>
        <v>0</v>
      </c>
      <c r="BN38"/>
      <c r="BO38" s="39">
        <f t="shared" si="289"/>
        <v>0</v>
      </c>
      <c r="BP38"/>
      <c r="BQ38" s="39">
        <f t="shared" si="290"/>
        <v>0</v>
      </c>
      <c r="BR38"/>
      <c r="BS38" s="39">
        <f t="shared" si="291"/>
        <v>0</v>
      </c>
      <c r="BT38"/>
      <c r="BU38" s="39">
        <f t="shared" si="292"/>
        <v>0</v>
      </c>
      <c r="BV38"/>
      <c r="BW38" s="39">
        <f t="shared" si="293"/>
        <v>0</v>
      </c>
      <c r="BX38"/>
      <c r="BY38" s="39">
        <f t="shared" si="294"/>
        <v>0</v>
      </c>
      <c r="BZ38"/>
      <c r="CA38" s="39">
        <f t="shared" si="295"/>
        <v>0</v>
      </c>
      <c r="CB38"/>
      <c r="CC38" s="39">
        <f t="shared" si="296"/>
        <v>0</v>
      </c>
      <c r="CD38"/>
      <c r="CE38" s="39">
        <f t="shared" si="297"/>
        <v>0</v>
      </c>
      <c r="CF38"/>
      <c r="CG38" s="39">
        <f t="shared" si="298"/>
        <v>0</v>
      </c>
      <c r="CH38"/>
      <c r="CI38" s="39">
        <f t="shared" si="299"/>
        <v>0</v>
      </c>
      <c r="CJ38"/>
      <c r="CK38" s="39">
        <f t="shared" si="300"/>
        <v>0</v>
      </c>
      <c r="CL38"/>
      <c r="CM38" s="39">
        <f t="shared" si="301"/>
        <v>0</v>
      </c>
      <c r="CN38"/>
      <c r="CO38" s="39">
        <f t="shared" si="302"/>
        <v>0</v>
      </c>
      <c r="CP38" s="67">
        <f t="shared" si="336"/>
        <v>0</v>
      </c>
      <c r="CQ38"/>
      <c r="CR38" s="39">
        <f t="shared" si="303"/>
        <v>0</v>
      </c>
      <c r="CS38"/>
      <c r="CT38" s="39">
        <f t="shared" si="304"/>
        <v>0</v>
      </c>
      <c r="CU38"/>
      <c r="CV38" s="39">
        <f t="shared" si="305"/>
        <v>0</v>
      </c>
      <c r="CW38"/>
      <c r="CX38" s="39">
        <f t="shared" si="306"/>
        <v>0</v>
      </c>
      <c r="CY38"/>
      <c r="CZ38" s="39">
        <f t="shared" si="307"/>
        <v>0</v>
      </c>
      <c r="DA38"/>
      <c r="DB38" s="39">
        <f t="shared" si="308"/>
        <v>0</v>
      </c>
      <c r="DC38"/>
      <c r="DD38" s="39">
        <f t="shared" si="309"/>
        <v>0</v>
      </c>
      <c r="DE38"/>
      <c r="DF38" s="39">
        <f t="shared" si="310"/>
        <v>0</v>
      </c>
      <c r="DG38"/>
      <c r="DH38" s="39">
        <f t="shared" si="311"/>
        <v>0</v>
      </c>
      <c r="DI38"/>
      <c r="DJ38" s="39">
        <f t="shared" si="312"/>
        <v>0</v>
      </c>
      <c r="DK38"/>
      <c r="DL38" s="39">
        <f t="shared" si="313"/>
        <v>0</v>
      </c>
      <c r="DM38"/>
      <c r="DN38" s="39">
        <f t="shared" si="314"/>
        <v>0</v>
      </c>
      <c r="DO38"/>
      <c r="DP38" s="39">
        <f t="shared" si="315"/>
        <v>0</v>
      </c>
      <c r="DQ38"/>
      <c r="DR38" s="39">
        <f t="shared" si="316"/>
        <v>0</v>
      </c>
      <c r="DS38"/>
      <c r="DT38" s="39">
        <f t="shared" si="317"/>
        <v>0</v>
      </c>
      <c r="DU38"/>
      <c r="DV38" s="39">
        <f t="shared" si="318"/>
        <v>0</v>
      </c>
      <c r="DW38"/>
      <c r="DX38" s="39">
        <f t="shared" si="319"/>
        <v>0</v>
      </c>
      <c r="DY38"/>
      <c r="DZ38" s="39">
        <f t="shared" si="320"/>
        <v>0</v>
      </c>
      <c r="EA38"/>
      <c r="EB38" s="39">
        <f t="shared" si="321"/>
        <v>0</v>
      </c>
      <c r="EC38"/>
      <c r="ED38" s="39">
        <f t="shared" si="322"/>
        <v>0</v>
      </c>
      <c r="EE38"/>
      <c r="EF38" s="39">
        <f t="shared" si="323"/>
        <v>0</v>
      </c>
      <c r="EG38"/>
      <c r="EH38" s="39">
        <f t="shared" si="324"/>
        <v>0</v>
      </c>
      <c r="EI38"/>
      <c r="EJ38" s="39">
        <f t="shared" si="325"/>
        <v>0</v>
      </c>
      <c r="EK38"/>
      <c r="EL38" s="39">
        <f t="shared" si="326"/>
        <v>0</v>
      </c>
      <c r="EM38"/>
      <c r="EN38" s="39">
        <f t="shared" si="327"/>
        <v>0</v>
      </c>
      <c r="EO38"/>
      <c r="EP38" s="39">
        <f t="shared" si="328"/>
        <v>0</v>
      </c>
      <c r="EQ38"/>
      <c r="ER38" s="39">
        <f t="shared" si="329"/>
        <v>0</v>
      </c>
      <c r="ES38"/>
      <c r="ET38" s="39">
        <f t="shared" si="330"/>
        <v>0</v>
      </c>
      <c r="EU38"/>
      <c r="EV38" s="39">
        <f t="shared" si="331"/>
        <v>0</v>
      </c>
      <c r="EW38"/>
      <c r="EX38" s="39">
        <f t="shared" si="332"/>
        <v>0</v>
      </c>
      <c r="EY38"/>
      <c r="EZ38" s="39">
        <f t="shared" si="333"/>
        <v>0</v>
      </c>
      <c r="FA38"/>
      <c r="FB38" s="39">
        <f t="shared" si="334"/>
        <v>0</v>
      </c>
      <c r="FC38" s="67">
        <f t="shared" si="337"/>
        <v>0</v>
      </c>
      <c r="FE38" s="43"/>
    </row>
    <row r="39" spans="1:161" s="30" customFormat="1" outlineLevel="1" x14ac:dyDescent="0.25">
      <c r="A39">
        <v>9</v>
      </c>
      <c r="B39" s="26"/>
      <c r="C39" s="102">
        <f>IFERROR(VLOOKUP($B39,'Справочник ТТ'!$A:$R,16,0),0)</f>
        <v>0</v>
      </c>
      <c r="D39" s="103">
        <f>IFERROR(VLOOKUP($B39,'Справочник ТТ'!$A:$R,17,0),0)</f>
        <v>0</v>
      </c>
      <c r="E39" s="104">
        <f>IFERROR(VLOOKUP($B39,'Справочник ТТ'!$A:$R,18,0),0)</f>
        <v>0</v>
      </c>
      <c r="F39" s="71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 s="46">
        <f t="shared" si="335"/>
        <v>0</v>
      </c>
      <c r="AL39"/>
      <c r="AM39" s="39">
        <f t="shared" si="276"/>
        <v>0</v>
      </c>
      <c r="AN39"/>
      <c r="AO39" s="39">
        <f t="shared" si="277"/>
        <v>0</v>
      </c>
      <c r="AP39"/>
      <c r="AQ39" s="39">
        <f t="shared" si="278"/>
        <v>0</v>
      </c>
      <c r="AR39"/>
      <c r="AS39" s="39">
        <f t="shared" si="279"/>
        <v>0</v>
      </c>
      <c r="AT39"/>
      <c r="AU39" s="39">
        <f t="shared" si="280"/>
        <v>0</v>
      </c>
      <c r="AV39"/>
      <c r="AW39" s="39">
        <f t="shared" si="338"/>
        <v>0</v>
      </c>
      <c r="AX39"/>
      <c r="AY39" s="39" t="b">
        <f t="shared" si="281"/>
        <v>0</v>
      </c>
      <c r="AZ39"/>
      <c r="BA39" s="39" t="b">
        <f t="shared" si="282"/>
        <v>0</v>
      </c>
      <c r="BB39"/>
      <c r="BC39" s="39" t="b">
        <f t="shared" si="283"/>
        <v>0</v>
      </c>
      <c r="BD39"/>
      <c r="BE39" s="39" t="b">
        <f t="shared" si="284"/>
        <v>0</v>
      </c>
      <c r="BF39"/>
      <c r="BG39" s="39">
        <f t="shared" si="285"/>
        <v>0</v>
      </c>
      <c r="BH39"/>
      <c r="BI39" s="39">
        <f t="shared" si="286"/>
        <v>0</v>
      </c>
      <c r="BJ39"/>
      <c r="BK39" s="39">
        <f t="shared" si="287"/>
        <v>0</v>
      </c>
      <c r="BL39"/>
      <c r="BM39" s="39">
        <f t="shared" si="288"/>
        <v>0</v>
      </c>
      <c r="BN39"/>
      <c r="BO39" s="39">
        <f t="shared" si="289"/>
        <v>0</v>
      </c>
      <c r="BP39"/>
      <c r="BQ39" s="39">
        <f t="shared" si="290"/>
        <v>0</v>
      </c>
      <c r="BR39"/>
      <c r="BS39" s="39">
        <f t="shared" si="291"/>
        <v>0</v>
      </c>
      <c r="BT39"/>
      <c r="BU39" s="39">
        <f t="shared" si="292"/>
        <v>0</v>
      </c>
      <c r="BV39"/>
      <c r="BW39" s="39">
        <f t="shared" si="293"/>
        <v>0</v>
      </c>
      <c r="BX39"/>
      <c r="BY39" s="39">
        <f t="shared" si="294"/>
        <v>0</v>
      </c>
      <c r="BZ39"/>
      <c r="CA39" s="39">
        <f t="shared" si="295"/>
        <v>0</v>
      </c>
      <c r="CB39"/>
      <c r="CC39" s="39">
        <f t="shared" si="296"/>
        <v>0</v>
      </c>
      <c r="CD39"/>
      <c r="CE39" s="39">
        <f t="shared" si="297"/>
        <v>0</v>
      </c>
      <c r="CF39"/>
      <c r="CG39" s="39">
        <f t="shared" si="298"/>
        <v>0</v>
      </c>
      <c r="CH39"/>
      <c r="CI39" s="39">
        <f t="shared" si="299"/>
        <v>0</v>
      </c>
      <c r="CJ39"/>
      <c r="CK39" s="39">
        <f t="shared" si="300"/>
        <v>0</v>
      </c>
      <c r="CL39"/>
      <c r="CM39" s="39">
        <f t="shared" si="301"/>
        <v>0</v>
      </c>
      <c r="CN39"/>
      <c r="CO39" s="39">
        <f t="shared" si="302"/>
        <v>0</v>
      </c>
      <c r="CP39" s="67">
        <f t="shared" si="336"/>
        <v>0</v>
      </c>
      <c r="CQ39"/>
      <c r="CR39" s="39">
        <f t="shared" si="303"/>
        <v>0</v>
      </c>
      <c r="CS39"/>
      <c r="CT39" s="39">
        <f t="shared" si="304"/>
        <v>0</v>
      </c>
      <c r="CU39"/>
      <c r="CV39" s="39">
        <f t="shared" si="305"/>
        <v>0</v>
      </c>
      <c r="CW39"/>
      <c r="CX39" s="39">
        <f t="shared" si="306"/>
        <v>0</v>
      </c>
      <c r="CY39"/>
      <c r="CZ39" s="39">
        <f t="shared" si="307"/>
        <v>0</v>
      </c>
      <c r="DA39"/>
      <c r="DB39" s="39">
        <f t="shared" si="308"/>
        <v>0</v>
      </c>
      <c r="DC39"/>
      <c r="DD39" s="39">
        <f t="shared" si="309"/>
        <v>0</v>
      </c>
      <c r="DE39"/>
      <c r="DF39" s="39">
        <f t="shared" si="310"/>
        <v>0</v>
      </c>
      <c r="DG39"/>
      <c r="DH39" s="39">
        <f t="shared" si="311"/>
        <v>0</v>
      </c>
      <c r="DI39"/>
      <c r="DJ39" s="39">
        <f t="shared" si="312"/>
        <v>0</v>
      </c>
      <c r="DK39"/>
      <c r="DL39" s="39">
        <f t="shared" si="313"/>
        <v>0</v>
      </c>
      <c r="DM39"/>
      <c r="DN39" s="39">
        <f t="shared" si="314"/>
        <v>0</v>
      </c>
      <c r="DO39"/>
      <c r="DP39" s="39">
        <f t="shared" si="315"/>
        <v>0</v>
      </c>
      <c r="DQ39"/>
      <c r="DR39" s="39">
        <f t="shared" si="316"/>
        <v>0</v>
      </c>
      <c r="DS39"/>
      <c r="DT39" s="39">
        <f t="shared" si="317"/>
        <v>0</v>
      </c>
      <c r="DU39"/>
      <c r="DV39" s="39">
        <f t="shared" si="318"/>
        <v>0</v>
      </c>
      <c r="DW39"/>
      <c r="DX39" s="39">
        <f t="shared" si="319"/>
        <v>0</v>
      </c>
      <c r="DY39"/>
      <c r="DZ39" s="39">
        <f t="shared" si="320"/>
        <v>0</v>
      </c>
      <c r="EA39"/>
      <c r="EB39" s="39">
        <f t="shared" si="321"/>
        <v>0</v>
      </c>
      <c r="EC39"/>
      <c r="ED39" s="39">
        <f t="shared" si="322"/>
        <v>0</v>
      </c>
      <c r="EE39"/>
      <c r="EF39" s="39">
        <f t="shared" si="323"/>
        <v>0</v>
      </c>
      <c r="EG39"/>
      <c r="EH39" s="39">
        <f t="shared" si="324"/>
        <v>0</v>
      </c>
      <c r="EI39"/>
      <c r="EJ39" s="39">
        <f t="shared" si="325"/>
        <v>0</v>
      </c>
      <c r="EK39"/>
      <c r="EL39" s="39">
        <f t="shared" si="326"/>
        <v>0</v>
      </c>
      <c r="EM39"/>
      <c r="EN39" s="39">
        <f t="shared" si="327"/>
        <v>0</v>
      </c>
      <c r="EO39"/>
      <c r="EP39" s="39">
        <f t="shared" si="328"/>
        <v>0</v>
      </c>
      <c r="EQ39"/>
      <c r="ER39" s="39">
        <f t="shared" si="329"/>
        <v>0</v>
      </c>
      <c r="ES39"/>
      <c r="ET39" s="39">
        <f t="shared" si="330"/>
        <v>0</v>
      </c>
      <c r="EU39"/>
      <c r="EV39" s="39">
        <f t="shared" si="331"/>
        <v>0</v>
      </c>
      <c r="EW39"/>
      <c r="EX39" s="39">
        <f t="shared" si="332"/>
        <v>0</v>
      </c>
      <c r="EY39"/>
      <c r="EZ39" s="39">
        <f t="shared" si="333"/>
        <v>0</v>
      </c>
      <c r="FA39"/>
      <c r="FB39" s="39">
        <f t="shared" si="334"/>
        <v>0</v>
      </c>
      <c r="FC39" s="67">
        <f t="shared" si="337"/>
        <v>0</v>
      </c>
      <c r="FE39" s="43"/>
    </row>
    <row r="40" spans="1:161" s="30" customFormat="1" outlineLevel="1" x14ac:dyDescent="0.25">
      <c r="A40">
        <v>10</v>
      </c>
      <c r="B40" s="26"/>
      <c r="C40" s="102">
        <f>IFERROR(VLOOKUP($B40,'Справочник ТТ'!$A:$R,16,0),0)</f>
        <v>0</v>
      </c>
      <c r="D40" s="103">
        <f>IFERROR(VLOOKUP($B40,'Справочник ТТ'!$A:$R,17,0),0)</f>
        <v>0</v>
      </c>
      <c r="E40" s="104">
        <f>IFERROR(VLOOKUP($B40,'Справочник ТТ'!$A:$R,18,0),0)</f>
        <v>0</v>
      </c>
      <c r="F40" s="71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 s="46">
        <f t="shared" si="335"/>
        <v>0</v>
      </c>
      <c r="AL40"/>
      <c r="AM40" s="39">
        <f t="shared" si="276"/>
        <v>0</v>
      </c>
      <c r="AN40"/>
      <c r="AO40" s="39">
        <f t="shared" si="277"/>
        <v>0</v>
      </c>
      <c r="AP40"/>
      <c r="AQ40" s="39">
        <f t="shared" si="278"/>
        <v>0</v>
      </c>
      <c r="AR40"/>
      <c r="AS40" s="39">
        <f t="shared" si="279"/>
        <v>0</v>
      </c>
      <c r="AT40"/>
      <c r="AU40" s="39">
        <f t="shared" si="280"/>
        <v>0</v>
      </c>
      <c r="AV40"/>
      <c r="AW40" s="39">
        <f t="shared" si="338"/>
        <v>0</v>
      </c>
      <c r="AX40"/>
      <c r="AY40" s="39" t="b">
        <f t="shared" si="281"/>
        <v>0</v>
      </c>
      <c r="AZ40"/>
      <c r="BA40" s="39" t="b">
        <f t="shared" si="282"/>
        <v>0</v>
      </c>
      <c r="BB40"/>
      <c r="BC40" s="39" t="b">
        <f t="shared" si="283"/>
        <v>0</v>
      </c>
      <c r="BD40"/>
      <c r="BE40" s="39" t="b">
        <f t="shared" si="284"/>
        <v>0</v>
      </c>
      <c r="BF40"/>
      <c r="BG40" s="39">
        <f t="shared" si="285"/>
        <v>0</v>
      </c>
      <c r="BH40"/>
      <c r="BI40" s="39">
        <f t="shared" si="286"/>
        <v>0</v>
      </c>
      <c r="BJ40"/>
      <c r="BK40" s="39">
        <f t="shared" si="287"/>
        <v>0</v>
      </c>
      <c r="BL40"/>
      <c r="BM40" s="39">
        <f t="shared" si="288"/>
        <v>0</v>
      </c>
      <c r="BN40"/>
      <c r="BO40" s="39">
        <f t="shared" si="289"/>
        <v>0</v>
      </c>
      <c r="BP40"/>
      <c r="BQ40" s="39">
        <f t="shared" si="290"/>
        <v>0</v>
      </c>
      <c r="BR40"/>
      <c r="BS40" s="39">
        <f t="shared" si="291"/>
        <v>0</v>
      </c>
      <c r="BT40"/>
      <c r="BU40" s="39">
        <f t="shared" si="292"/>
        <v>0</v>
      </c>
      <c r="BV40"/>
      <c r="BW40" s="39">
        <f t="shared" si="293"/>
        <v>0</v>
      </c>
      <c r="BX40"/>
      <c r="BY40" s="39">
        <f t="shared" si="294"/>
        <v>0</v>
      </c>
      <c r="BZ40"/>
      <c r="CA40" s="39">
        <f t="shared" si="295"/>
        <v>0</v>
      </c>
      <c r="CB40"/>
      <c r="CC40" s="39">
        <f t="shared" si="296"/>
        <v>0</v>
      </c>
      <c r="CD40"/>
      <c r="CE40" s="39">
        <f t="shared" si="297"/>
        <v>0</v>
      </c>
      <c r="CF40"/>
      <c r="CG40" s="39">
        <f t="shared" si="298"/>
        <v>0</v>
      </c>
      <c r="CH40"/>
      <c r="CI40" s="39">
        <f t="shared" si="299"/>
        <v>0</v>
      </c>
      <c r="CJ40"/>
      <c r="CK40" s="39">
        <f t="shared" si="300"/>
        <v>0</v>
      </c>
      <c r="CL40"/>
      <c r="CM40" s="39">
        <f t="shared" si="301"/>
        <v>0</v>
      </c>
      <c r="CN40"/>
      <c r="CO40" s="39">
        <f t="shared" si="302"/>
        <v>0</v>
      </c>
      <c r="CP40" s="67">
        <f t="shared" si="336"/>
        <v>0</v>
      </c>
      <c r="CQ40"/>
      <c r="CR40" s="39">
        <f t="shared" si="303"/>
        <v>0</v>
      </c>
      <c r="CS40"/>
      <c r="CT40" s="39">
        <f t="shared" si="304"/>
        <v>0</v>
      </c>
      <c r="CU40"/>
      <c r="CV40" s="39">
        <f t="shared" si="305"/>
        <v>0</v>
      </c>
      <c r="CW40"/>
      <c r="CX40" s="39">
        <f t="shared" si="306"/>
        <v>0</v>
      </c>
      <c r="CY40"/>
      <c r="CZ40" s="39">
        <f t="shared" si="307"/>
        <v>0</v>
      </c>
      <c r="DA40"/>
      <c r="DB40" s="39">
        <f t="shared" si="308"/>
        <v>0</v>
      </c>
      <c r="DC40"/>
      <c r="DD40" s="39">
        <f t="shared" si="309"/>
        <v>0</v>
      </c>
      <c r="DE40"/>
      <c r="DF40" s="39">
        <f t="shared" si="310"/>
        <v>0</v>
      </c>
      <c r="DG40"/>
      <c r="DH40" s="39">
        <f t="shared" si="311"/>
        <v>0</v>
      </c>
      <c r="DI40"/>
      <c r="DJ40" s="39">
        <f t="shared" si="312"/>
        <v>0</v>
      </c>
      <c r="DK40"/>
      <c r="DL40" s="39">
        <f t="shared" si="313"/>
        <v>0</v>
      </c>
      <c r="DM40"/>
      <c r="DN40" s="39">
        <f t="shared" si="314"/>
        <v>0</v>
      </c>
      <c r="DO40"/>
      <c r="DP40" s="39">
        <f t="shared" si="315"/>
        <v>0</v>
      </c>
      <c r="DQ40"/>
      <c r="DR40" s="39">
        <f t="shared" si="316"/>
        <v>0</v>
      </c>
      <c r="DS40"/>
      <c r="DT40" s="39">
        <f t="shared" si="317"/>
        <v>0</v>
      </c>
      <c r="DU40"/>
      <c r="DV40" s="39">
        <f t="shared" si="318"/>
        <v>0</v>
      </c>
      <c r="DW40"/>
      <c r="DX40" s="39">
        <f t="shared" si="319"/>
        <v>0</v>
      </c>
      <c r="DY40"/>
      <c r="DZ40" s="39">
        <f t="shared" si="320"/>
        <v>0</v>
      </c>
      <c r="EA40"/>
      <c r="EB40" s="39">
        <f t="shared" si="321"/>
        <v>0</v>
      </c>
      <c r="EC40"/>
      <c r="ED40" s="39">
        <f t="shared" si="322"/>
        <v>0</v>
      </c>
      <c r="EE40"/>
      <c r="EF40" s="39">
        <f t="shared" si="323"/>
        <v>0</v>
      </c>
      <c r="EG40"/>
      <c r="EH40" s="39">
        <f t="shared" si="324"/>
        <v>0</v>
      </c>
      <c r="EI40"/>
      <c r="EJ40" s="39">
        <f t="shared" si="325"/>
        <v>0</v>
      </c>
      <c r="EK40"/>
      <c r="EL40" s="39">
        <f t="shared" si="326"/>
        <v>0</v>
      </c>
      <c r="EM40"/>
      <c r="EN40" s="39">
        <f t="shared" si="327"/>
        <v>0</v>
      </c>
      <c r="EO40"/>
      <c r="EP40" s="39">
        <f t="shared" si="328"/>
        <v>0</v>
      </c>
      <c r="EQ40"/>
      <c r="ER40" s="39">
        <f t="shared" si="329"/>
        <v>0</v>
      </c>
      <c r="ES40"/>
      <c r="ET40" s="39">
        <f t="shared" si="330"/>
        <v>0</v>
      </c>
      <c r="EU40"/>
      <c r="EV40" s="39">
        <f t="shared" si="331"/>
        <v>0</v>
      </c>
      <c r="EW40"/>
      <c r="EX40" s="39">
        <f t="shared" si="332"/>
        <v>0</v>
      </c>
      <c r="EY40"/>
      <c r="EZ40" s="39">
        <f t="shared" si="333"/>
        <v>0</v>
      </c>
      <c r="FA40"/>
      <c r="FB40" s="39">
        <f t="shared" si="334"/>
        <v>0</v>
      </c>
      <c r="FC40" s="67">
        <f t="shared" si="337"/>
        <v>0</v>
      </c>
      <c r="FE40" s="43"/>
    </row>
    <row r="41" spans="1:161" s="30" customFormat="1" x14ac:dyDescent="0.25">
      <c r="A41" s="85"/>
      <c r="B41" s="85"/>
      <c r="C41" s="85"/>
      <c r="D41" s="85"/>
      <c r="E41" s="36" t="s">
        <v>1</v>
      </c>
      <c r="F41" s="70">
        <f>AK41+CP41+FC41</f>
        <v>0</v>
      </c>
      <c r="G41" s="42">
        <f>SUM(G31:G40)</f>
        <v>0</v>
      </c>
      <c r="H41" s="42">
        <f t="shared" ref="H41" si="339">SUM(H31:H40)</f>
        <v>0</v>
      </c>
      <c r="I41" s="42">
        <f t="shared" ref="I41" si="340">SUM(I31:I40)</f>
        <v>0</v>
      </c>
      <c r="J41" s="42">
        <f t="shared" ref="J41" si="341">SUM(J31:J40)</f>
        <v>0</v>
      </c>
      <c r="K41" s="42">
        <f t="shared" ref="K41" si="342">SUM(K31:K40)</f>
        <v>0</v>
      </c>
      <c r="L41" s="42">
        <f t="shared" ref="L41" si="343">SUM(L31:L40)</f>
        <v>0</v>
      </c>
      <c r="M41" s="42">
        <f t="shared" ref="M41" si="344">SUM(M31:M40)</f>
        <v>0</v>
      </c>
      <c r="N41" s="42">
        <f t="shared" ref="N41" si="345">SUM(N31:N40)</f>
        <v>0</v>
      </c>
      <c r="O41" s="42">
        <f t="shared" ref="O41" si="346">SUM(O31:O40)</f>
        <v>0</v>
      </c>
      <c r="P41" s="42">
        <f t="shared" ref="P41" si="347">SUM(P31:P40)</f>
        <v>0</v>
      </c>
      <c r="Q41" s="42">
        <f t="shared" ref="Q41" si="348">SUM(Q31:Q40)</f>
        <v>0</v>
      </c>
      <c r="R41" s="42">
        <f t="shared" ref="R41" si="349">SUM(R31:R40)</f>
        <v>0</v>
      </c>
      <c r="S41" s="42">
        <f t="shared" ref="S41" si="350">SUM(S31:S40)</f>
        <v>0</v>
      </c>
      <c r="T41" s="42">
        <f t="shared" ref="T41" si="351">SUM(T31:T40)</f>
        <v>0</v>
      </c>
      <c r="U41" s="42">
        <f t="shared" ref="U41" si="352">SUM(U31:U40)</f>
        <v>0</v>
      </c>
      <c r="V41" s="42">
        <f t="shared" ref="V41" si="353">SUM(V31:V40)</f>
        <v>0</v>
      </c>
      <c r="W41" s="42">
        <f t="shared" ref="W41" si="354">SUM(W31:W40)</f>
        <v>0</v>
      </c>
      <c r="X41" s="42">
        <f t="shared" ref="X41" si="355">SUM(X31:X40)</f>
        <v>0</v>
      </c>
      <c r="Y41" s="42">
        <f t="shared" ref="Y41" si="356">SUM(Y31:Y40)</f>
        <v>0</v>
      </c>
      <c r="Z41" s="42">
        <f t="shared" ref="Z41" si="357">SUM(Z31:Z40)</f>
        <v>0</v>
      </c>
      <c r="AA41" s="42">
        <f t="shared" ref="AA41" si="358">SUM(AA31:AA40)</f>
        <v>0</v>
      </c>
      <c r="AB41" s="42">
        <f t="shared" ref="AB41" si="359">SUM(AB31:AB40)</f>
        <v>0</v>
      </c>
      <c r="AC41" s="42">
        <f t="shared" ref="AC41" si="360">SUM(AC31:AC40)</f>
        <v>0</v>
      </c>
      <c r="AD41" s="42">
        <f t="shared" ref="AD41" si="361">SUM(AD31:AD40)</f>
        <v>0</v>
      </c>
      <c r="AE41" s="42">
        <f t="shared" ref="AE41" si="362">SUM(AE31:AE40)</f>
        <v>0</v>
      </c>
      <c r="AF41" s="42">
        <f t="shared" ref="AF41" si="363">SUM(AF31:AF40)</f>
        <v>0</v>
      </c>
      <c r="AG41" s="42">
        <f t="shared" ref="AG41" si="364">SUM(AG31:AG40)</f>
        <v>0</v>
      </c>
      <c r="AH41" s="42">
        <f t="shared" ref="AH41" si="365">SUM(AH31:AH40)</f>
        <v>0</v>
      </c>
      <c r="AI41" s="42">
        <f t="shared" ref="AI41" si="366">SUM(AI31:AI40)</f>
        <v>0</v>
      </c>
      <c r="AJ41" s="42">
        <f t="shared" ref="AJ41" si="367">SUM(AJ31:AJ40)</f>
        <v>0</v>
      </c>
      <c r="AK41" s="47">
        <f>SUM(AK31:AK40)*0.7</f>
        <v>0</v>
      </c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68">
        <f>SUM(CP31:CP40)*0.7</f>
        <v>0</v>
      </c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68">
        <f>SUM(FC31:FC40)*0.7</f>
        <v>0</v>
      </c>
      <c r="FE41" s="43"/>
    </row>
    <row r="42" spans="1:161" s="30" customFormat="1" outlineLevel="1" x14ac:dyDescent="0.25">
      <c r="A42">
        <v>1</v>
      </c>
      <c r="B42" s="26"/>
      <c r="C42" s="102">
        <f>IFERROR(VLOOKUP($B42,'Справочник ТТ'!$A:$R,16,0),0)</f>
        <v>0</v>
      </c>
      <c r="D42" s="103">
        <f>IFERROR(VLOOKUP($B42,'Справочник ТТ'!$A:$R,17,0),0)</f>
        <v>0</v>
      </c>
      <c r="E42" s="104">
        <f>IFERROR(VLOOKUP($B42,'Справочник ТТ'!$A:$R,18,0),0)</f>
        <v>0</v>
      </c>
      <c r="F42" s="71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 s="46">
        <f>IF($C42=$E$5,SUMPRODUCT(G42:AJ42,$G$5:$AJ$5),IF($C42=$E$6,SUMPRODUCT(G42:AJ42,$G$6:$AJ$6),0))</f>
        <v>0</v>
      </c>
      <c r="AL42"/>
      <c r="AM42" s="39">
        <f t="shared" ref="AM42:AM51" si="368">IF(AND($C42=$E$5,IF(AND($C42=$E$5,AL42&gt;=AL$2),(AL42-AL$2)*AL$5,IF(AND($C42=$E$6,AL42&gt;=AL$2),(AL42-AL$2)*AL$6,0))&gt;AL$3),AL$3,IF(AND($C42=$E$6,IF(AND($C42=$E$5,AL42&gt;=AL$2),(AL42-AL$2)*AL$5,IF(AND($C42=$E$6,AL42&gt;=AL$2),(AL42-AL$2)*AL$6,0))&gt;AL$4),AL$4,IF(AND($C42=$E$5,AL42&gt;=AL$2),(AL42-AL$2)*AL$5,IF(AND($C42=$E$6,AL42&gt;=AL$2),(AL42-AL$2)*AL$6,0))))</f>
        <v>0</v>
      </c>
      <c r="AN42"/>
      <c r="AO42" s="39">
        <f t="shared" ref="AO42:AO51" si="369">IF(AND($C42=$E$5,IF(AND($C42=$E$5,AN42&gt;=AN$2),(AN42-AN$2)*AN$5,IF(AND($C42=$E$6,AN42&gt;=AN$2),(AN42-AN$2)*AN$6,0))&gt;AN$3),AN$3,IF(AND($C42=$E$6,IF(AND($C42=$E$5,AN42&gt;=AN$2),(AN42-AN$2)*AN$5,IF(AND($C42=$E$6,AN42&gt;=AN$2),(AN42-AN$2)*AN$6,0))&gt;AN$4),AN$4,IF(AND($C42=$E$5,AN42&gt;=AN$2),(AN42-AN$2)*AN$5,IF(AND($C42=$E$6,AN42&gt;=AN$2),(AN42-AN$2)*AN$6,0))))</f>
        <v>0</v>
      </c>
      <c r="AP42"/>
      <c r="AQ42" s="39">
        <f t="shared" ref="AQ42:AQ51" si="370">IF(AND($C42=$E$5,AP42&gt;0),$AP$5,IF(AND($C42=$E$6,AP42&gt;0),$AP$6,0))</f>
        <v>0</v>
      </c>
      <c r="AR42"/>
      <c r="AS42" s="39">
        <f t="shared" ref="AS42:AS51" si="371">IF(AND($C42=$E$5,AR42&gt;0),$AR$5,IF(AND($C42=$E$6,AR42&gt;0),$AR$6,0))</f>
        <v>0</v>
      </c>
      <c r="AT42"/>
      <c r="AU42" s="39">
        <f t="shared" ref="AU42:AU51" si="372">IF(AND($C42=$E$5,IF(AND($C42=$E$5,AT42&gt;=AT$2),(AT42-AT$2)*AT$5,IF(AND($C42=$E$6,AT42&gt;=AT$2),(AT42-AT$2)*AT$6,0))&gt;AT$3),AT$3,IF(AND($C42=$E$6,IF(AND($C42=$E$5,AT42&gt;=AT$2),(AT42-AT$2)*AT$5,IF(AND($C42=$E$6,AT42&gt;=AT$2),(AT42-AT$2)*AT$6,0))&gt;AT$4),AT$4,IF(AND($C42=$E$5,AT42&gt;=AT$2),(AT42-AT$2)*AT$5,IF(AND($C42=$E$6,AT42&gt;=AT$2),(AT42-AT$2)*AT$6,0))))</f>
        <v>0</v>
      </c>
      <c r="AV42"/>
      <c r="AW42" s="39">
        <f>IF(AND($C42=$E$5,IF(AND($C42=$E$5,AV42&gt;=AV$2),(AV42-AV$2)*AV$5,IF(AND($C42=$E$6,AV42&gt;=AV$2),(AV42-AV$2)*AV$6,0))&gt;AV$3),AV$3,IF(AND($C42=$E$6,IF(AND($C42=$E$5,AV42&gt;=AV$2),(AV42-AV$2)*AV$5,IF(AND($C42=$E$6,AV42&gt;=AV$2),(AV42-AV$2)*AV$6,0))&gt;AV$4),AV$4,IF(AND($C42=$E$5,AV42&gt;=AV$2),(AV42-AV$2)*AV$5,IF(AND($C42=$E$6,AV42&gt;=AV$2),(AV42-AV$2)*AV$6,0))))</f>
        <v>0</v>
      </c>
      <c r="AX42"/>
      <c r="AY42" s="39" t="b">
        <f t="shared" ref="AY42:AY51" si="373">IF(AX42&gt;=AX$3,AX$4,IF(AND($C42=$E$5,IF($C42=$E$5,AX42*AX$5,IF($C42=$E$6,AX42*AX$6))&gt;AY$3),AY$3,IF(AND($C42=$E$6,IF($C42=$E$6,AX42*AX$6,IF($C42=$E$6,AX42*AX$6))&gt;AY$4),AY$4,IF($C42=$E$5,AX42*AX$5,IF($C42=$E$6,AX42*AX$6)))))</f>
        <v>0</v>
      </c>
      <c r="AZ42"/>
      <c r="BA42" s="39" t="b">
        <f t="shared" ref="BA42:BA51" si="374">IF(AZ42&gt;=AZ$3,AZ$4,IF(AND($C42=$E$5,IF($C42=$E$5,AZ42*AZ$5,IF($C42=$E$6,AZ42*AZ$6))&gt;BA$3),BA$3,IF(AND($C42=$E$6,IF($C42=$E$6,AZ42*AZ$6,IF($C42=$E$6,AZ42*AZ$6))&gt;BA$4),BA$4,IF($C42=$E$5,AZ42*AZ$5,IF($C42=$E$6,AZ42*AZ$6)))))</f>
        <v>0</v>
      </c>
      <c r="BB42"/>
      <c r="BC42" s="39" t="b">
        <f t="shared" ref="BC42:BC51" si="375">IF(BB42&gt;=BB$3,BB$4,IF(AND($C42=$E$5,IF($C42=$E$5,BB42*BB$5,IF($C42=$E$6,BB42*BB$6))&gt;BC$3),BC$3,IF(AND($C42=$E$6,IF($C42=$E$6,BB42*BB$6,IF($C42=$E$6,BB42*BB$6))&gt;BC$4),BC$4,IF($C42=$E$5,BB42*BB$5,IF($C42=$E$6,BB42*BB$6)))))</f>
        <v>0</v>
      </c>
      <c r="BD42"/>
      <c r="BE42" s="39" t="b">
        <f t="shared" ref="BE42:BE51" si="376">IF(BD42&gt;=BD$3,BD$4,IF(AND($C42=$E$5,IF($C42=$E$5,BD42*BD$5,IF($C42=$E$6,BD42*BD$6))&gt;BE$3),BE$3,IF(AND($C42=$E$6,IF($C42=$E$6,BD42*BD$6,IF($C42=$E$6,BD42*BD$6))&gt;BE$4),BE$4,IF($C42=$E$5,BD42*BD$5,IF($C42=$E$6,BD42*BD$6)))))</f>
        <v>0</v>
      </c>
      <c r="BF42"/>
      <c r="BG42" s="39">
        <f t="shared" ref="BG42:BG51" si="377">IF(AND($C42=$E$5,BF42&gt;0),$BF$5,IF(AND($C42=$E$6,BF42&gt;0),$BF$6,0))</f>
        <v>0</v>
      </c>
      <c r="BH42"/>
      <c r="BI42" s="39">
        <f t="shared" ref="BI42:BI51" si="378">IF(AND($C42=$E$5,IF(AND($C42=$E$5,BH42&gt;=BH$2),(BH42-BH$2)*BH$5,IF(AND($C42=$E$6,BH42&gt;=BH$2),(BH42-BH$2)*BH$6,0))&gt;BH$3),BH$3,IF(AND($C42=$E$6,IF(AND($C42=$E$5,BH42&gt;=BH$2),(BH42-BH$2)*BH$5,IF(AND($C42=$E$6,BH42&gt;=BH$2),(BH42-BH$2)*BH$6,0))&gt;BH$4),BH$4,IF(AND($C42=$E$5,BH42&gt;=BH$2),(BH42-BH$2)*BH$5,IF(AND($C42=$E$6,BH42&gt;=BH$2),(BH42-BH$2)*BH$6,0))))</f>
        <v>0</v>
      </c>
      <c r="BJ42"/>
      <c r="BK42" s="39">
        <f t="shared" ref="BK42:BK51" si="379">IF(AND($C42=$E$5,IF(AND($C42=$E$5,BJ42&gt;=BJ$2),(BJ42-BJ$2)*BJ$5,IF(AND($C42=$E$6,BJ42&gt;=BJ$2),(BJ42-BJ$2)*BJ$6,0))&gt;BJ$3),BJ$3,IF(AND($C42=$E$6,IF(AND($C42=$E$5,BJ42&gt;=BJ$2),(BJ42-BJ$2)*BJ$5,IF(AND($C42=$E$6,BJ42&gt;=BJ$2),(BJ42-BJ$2)*BJ$6,0))&gt;BJ$4),BJ$4,IF(AND($C42=$E$5,BJ42&gt;=BJ$2),(BJ42-BJ$2)*BJ$5,IF(AND($C42=$E$6,BJ42&gt;=BJ$2),(BJ42-BJ$2)*BJ$6,0))))</f>
        <v>0</v>
      </c>
      <c r="BL42"/>
      <c r="BM42" s="39">
        <f t="shared" ref="BM42:BM51" si="380">IF(AND($C42=$E$5,IF(AND($C42=$E$5,BL42&gt;=BL$2),(BL42-BL$2)*BL$5,IF(AND($C42=$E$6,BL42&gt;=BL$2),(BL42-BL$2)*BL$6,0))&gt;BL$3),BL$3,IF(AND($C42=$E$6,IF(AND($C42=$E$5,BL42&gt;=BL$2),(BL42-BL$2)*BL$5,IF(AND($C42=$E$6,BL42&gt;=BL$2),(BL42-BL$2)*BL$6,0))&gt;BL$4),BL$4,IF(AND($C42=$E$5,BL42&gt;=BL$2),(BL42-BL$2)*BL$5,IF(AND($C42=$E$6,BL42&gt;=BL$2),(BL42-BL$2)*BL$6,0))))</f>
        <v>0</v>
      </c>
      <c r="BN42"/>
      <c r="BO42" s="39">
        <f t="shared" ref="BO42:BO51" si="381">IF(AND($C42=$E$5,IF(AND($C42=$E$5,BN42&gt;=BN$2),(BN42-BN$2)*BN$5,IF(AND($C42=$E$6,BN42&gt;=BN$2),(BN42-BN$2)*BN$6,0))&gt;BN$3),BN$3,IF(AND($C42=$E$6,IF(AND($C42=$E$5,BN42&gt;=BN$2),(BN42-BN$2)*BN$5,IF(AND($C42=$E$6,BN42&gt;=BN$2),(BN42-BN$2)*BN$6,0))&gt;BN$4),BN$4,IF(AND($C42=$E$5,BN42&gt;=BN$2),(BN42-BN$2)*BN$5,IF(AND($C42=$E$6,BN42&gt;=BN$2),(BN42-BN$2)*BN$6,0))))</f>
        <v>0</v>
      </c>
      <c r="BP42"/>
      <c r="BQ42" s="39">
        <f t="shared" ref="BQ42:BQ51" si="382">IF(AND($C42=$E$5,IF(AND($C42=$E$5,BP42&gt;=BP$2),(BP42-BP$2)*BP$5,IF(AND($C42=$E$6,BP42&gt;=BP$2),(BP42-BP$2)*BP$6,0))&gt;BP$3),BP$3,IF(AND($C42=$E$6,IF(AND($C42=$E$5,BP42&gt;=BP$2),(BP42-BP$2)*BP$5,IF(AND($C42=$E$6,BP42&gt;=BP$2),(BP42-BP$2)*BP$6,0))&gt;BP$4),BP$4,IF(AND($C42=$E$5,BP42&gt;=BP$2),(BP42-BP$2)*BP$5,IF(AND($C42=$E$6,BP42&gt;=BP$2),(BP42-BP$2)*BP$6,0))))</f>
        <v>0</v>
      </c>
      <c r="BR42"/>
      <c r="BS42" s="39">
        <f t="shared" ref="BS42:BS51" si="383">IF(AND($C42=$E$5,IF(AND($C42=$E$5,BR42&gt;=BR$2),(BR42-BR$2)*BR$5,IF(AND($C42=$E$6,BR42&gt;=BR$2),(BR42-BR$2)*BR$6,0))&gt;BR$3),BR$3,IF(AND($C42=$E$6,IF(AND($C42=$E$5,BR42&gt;=BR$2),(BR42-BR$2)*BR$5,IF(AND($C42=$E$6,BR42&gt;=BR$2),(BR42-BR$2)*BR$6,0))&gt;BR$4),BR$4,IF(AND($C42=$E$5,BR42&gt;=BR$2),(BR42-BR$2)*BR$5,IF(AND($C42=$E$6,BR42&gt;=BR$2),(BR42-BR$2)*BR$6,0))))</f>
        <v>0</v>
      </c>
      <c r="BT42"/>
      <c r="BU42" s="39">
        <f t="shared" ref="BU42:BU51" si="384">IF(AND($C42=$E$5,IF(AND($C42=$E$5,BT42&gt;=BT$2),(BT42-BT$2)*BT$5,IF(AND($C42=$E$6,BT42&gt;=BT$2),(BT42-BT$2)*BT$6,0))&gt;BT$3),BT$3,IF(AND($C42=$E$6,IF(AND($C42=$E$5,BT42&gt;=BT$2),(BT42-BT$2)*BT$5,IF(AND($C42=$E$6,BT42&gt;=BT$2),(BT42-BT$2)*BT$6,0))&gt;BT$4),BT$4,IF(AND($C42=$E$5,BT42&gt;=BT$2),(BT42-BT$2)*BT$5,IF(AND($C42=$E$6,BT42&gt;=BT$2),(BT42-BT$2)*BT$6,0))))</f>
        <v>0</v>
      </c>
      <c r="BV42"/>
      <c r="BW42" s="39">
        <f t="shared" ref="BW42:BW51" si="385">IF(AND($C42=$E$5,IF(AND($C42=$E$5,BV42&gt;=BV$2),(BV42-BV$2)*BV$5,IF(AND($C42=$E$6,BV42&gt;=BV$2),(BV42-BV$2)*BV$6,0))&gt;BV$3),BV$3,IF(AND($C42=$E$6,IF(AND($C42=$E$5,BV42&gt;=BV$2),(BV42-BV$2)*BV$5,IF(AND($C42=$E$6,BV42&gt;=BV$2),(BV42-BV$2)*BV$6,0))&gt;BV$4),BV$4,IF(AND($C42=$E$5,BV42&gt;=BV$2),(BV42-BV$2)*BV$5,IF(AND($C42=$E$6,BV42&gt;=BV$2),(BV42-BV$2)*BV$6,0))))</f>
        <v>0</v>
      </c>
      <c r="BX42"/>
      <c r="BY42" s="39">
        <f t="shared" ref="BY42:BY51" si="386">IF(AND($C42=$E$5,IF(AND($C42=$E$5,BX42&gt;=BX$2),(BX42-BX$2)*BX$5,IF(AND($C42=$E$6,BX42&gt;=BX$2),(BX42-BX$2)*BX$6,0))&gt;BX$3),BX$3,IF(AND($C42=$E$6,IF(AND($C42=$E$5,BX42&gt;=BX$2),(BX42-BX$2)*BX$5,IF(AND($C42=$E$6,BX42&gt;=BX$2),(BX42-BX$2)*BX$6,0))&gt;BX$4),BX$4,IF(AND($C42=$E$5,BX42&gt;=BX$2),(BX42-BX$2)*BX$5,IF(AND($C42=$E$6,BX42&gt;=BX$2),(BX42-BX$2)*BX$6,0))))</f>
        <v>0</v>
      </c>
      <c r="BZ42"/>
      <c r="CA42" s="39">
        <f t="shared" ref="CA42:CA51" si="387">IF(AND($C42=$E$5,IF(AND($C42=$E$5,BZ42&gt;=BZ$2),(BZ42-BZ$2)*BZ$5,IF(AND($C42=$E$6,BZ42&gt;=BZ$2),(BZ42-BZ$2)*BZ$6,0))&gt;BZ$3),BZ$3,IF(AND($C42=$E$6,IF(AND($C42=$E$5,BZ42&gt;=BZ$2),(BZ42-BZ$2)*BZ$5,IF(AND($C42=$E$6,BZ42&gt;=BZ$2),(BZ42-BZ$2)*BZ$6,0))&gt;BZ$4),BZ$4,IF(AND($C42=$E$5,BZ42&gt;=BZ$2),(BZ42-BZ$2)*BZ$5,IF(AND($C42=$E$6,BZ42&gt;=BZ$2),(BZ42-BZ$2)*BZ$6,0))))</f>
        <v>0</v>
      </c>
      <c r="CB42"/>
      <c r="CC42" s="39">
        <f t="shared" ref="CC42:CC51" si="388">IF(AND($C42=$E$5,IF(AND($C42=$E$5,CB42&gt;=CB$2),(CB42-CB$2)*CB$5,IF(AND($C42=$E$6,CB42&gt;=CB$2),(CB42-CB$2)*CB$6,0))&gt;CB$3),CB$3,IF(AND($C42=$E$6,IF(AND($C42=$E$5,CB42&gt;=CB$2),(CB42-CB$2)*CB$5,IF(AND($C42=$E$6,CB42&gt;=CB$2),(CB42-CB$2)*CB$6,0))&gt;CB$4),CB$4,IF(AND($C42=$E$5,CB42&gt;=CB$2),(CB42-CB$2)*CB$5,IF(AND($C42=$E$6,CB42&gt;=CB$2),(CB42-CB$2)*CB$6,0))))</f>
        <v>0</v>
      </c>
      <c r="CD42"/>
      <c r="CE42" s="39">
        <f t="shared" ref="CE42:CE51" si="389">IF(AND($C42=$E$5,IF(AND($C42=$E$5,CD42&gt;=CD$2),(CD42-CD$2)*CD$5,IF(AND($C42=$E$6,CD42&gt;=CD$2),(CD42-CD$2)*CD$6,0))&gt;CD$3),CD$3,IF(AND($C42=$E$6,IF(AND($C42=$E$5,CD42&gt;=CD$2),(CD42-CD$2)*CD$5,IF(AND($C42=$E$6,CD42&gt;=CD$2),(CD42-CD$2)*CD$6,0))&gt;CD$4),CD$4,IF(AND($C42=$E$5,CD42&gt;=CD$2),(CD42-CD$2)*CD$5,IF(AND($C42=$E$6,CD42&gt;=CD$2),(CD42-CD$2)*CD$6,0))))</f>
        <v>0</v>
      </c>
      <c r="CF42"/>
      <c r="CG42" s="39">
        <f t="shared" ref="CG42:CG51" si="390">IF(AND($C42=$E$5,IF(AND($C42=$E$5,CF42&gt;=CF$2),(CF42-CF$2)*CF$5,IF(AND($C42=$E$6,CF42&gt;=CF$2),(CF42-CF$2)*CF$6,0))&gt;CF$3),CF$3,IF(AND($C42=$E$6,IF(AND($C42=$E$5,CF42&gt;=CF$2),(CF42-CF$2)*CF$5,IF(AND($C42=$E$6,CF42&gt;=CF$2),(CF42-CF$2)*CF$6,0))&gt;CF$4),CF$4,IF(AND($C42=$E$5,CF42&gt;=CF$2),(CF42-CF$2)*CF$5,IF(AND($C42=$E$6,CF42&gt;=CF$2),(CF42-CF$2)*CF$6,0))))</f>
        <v>0</v>
      </c>
      <c r="CH42"/>
      <c r="CI42" s="39">
        <f t="shared" ref="CI42:CI51" si="391">IF(AND($C42=$E$5,IF(AND($C42=$E$5,CH42&gt;=CH$2),(CH42-CH$2)*CH$5,IF(AND($C42=$E$6,CH42&gt;=CH$2),(CH42-CH$2)*CH$6,0))&gt;CH$3),CH$3,IF(AND($C42=$E$6,IF(AND($C42=$E$5,CH42&gt;=CH$2),(CH42-CH$2)*CH$5,IF(AND($C42=$E$6,CH42&gt;=CH$2),(CH42-CH$2)*CH$6,0))&gt;CH$4),CH$4,IF(AND($C42=$E$5,CH42&gt;=CH$2),(CH42-CH$2)*CH$5,IF(AND($C42=$E$6,CH42&gt;=CH$2),(CH42-CH$2)*CH$6,0))))</f>
        <v>0</v>
      </c>
      <c r="CJ42"/>
      <c r="CK42" s="39">
        <f t="shared" ref="CK42:CK51" si="392">IF(AND($C42=$E$5,IF(AND($C42=$E$5,CJ42&gt;=CJ$2),(CJ42-CJ$2)*CJ$5,IF(AND($C42=$E$6,CJ42&gt;=CJ$2),(CJ42-CJ$2)*CJ$6,0))&gt;CJ$3),CJ$3,IF(AND($C42=$E$6,IF(AND($C42=$E$5,CJ42&gt;=CJ$2),(CJ42-CJ$2)*CJ$5,IF(AND($C42=$E$6,CJ42&gt;=CJ$2),(CJ42-CJ$2)*CJ$6,0))&gt;CJ$4),CJ$4,IF(AND($C42=$E$5,CJ42&gt;=CJ$2),(CJ42-CJ$2)*CJ$5,IF(AND($C42=$E$6,CJ42&gt;=CJ$2),(CJ42-CJ$2)*CJ$6,0))))</f>
        <v>0</v>
      </c>
      <c r="CL42"/>
      <c r="CM42" s="39">
        <f t="shared" ref="CM42:CM51" si="393">IF(AND($C42=$E$5,IF(AND($C42=$E$5,CL42&gt;=CL$2),(CL42-CL$2)*CL$5,IF(AND($C42=$E$6,CL42&gt;=CL$2),(CL42-CL$2)*CL$6,0))&gt;CL$3),CL$3,IF(AND($C42=$E$6,IF(AND($C42=$E$5,CL42&gt;=CL$2),(CL42-CL$2)*CL$5,IF(AND($C42=$E$6,CL42&gt;=CL$2),(CL42-CL$2)*CL$6,0))&gt;CL$4),CL$4,IF(AND($C42=$E$5,CL42&gt;=CL$2),(CL42-CL$2)*CL$5,IF(AND($C42=$E$6,CL42&gt;=CL$2),(CL42-CL$2)*CL$6,0))))</f>
        <v>0</v>
      </c>
      <c r="CN42"/>
      <c r="CO42" s="39">
        <f t="shared" ref="CO42:CO51" si="394">IF(AND($C42=$E$5,IF(AND($C42=$E$5,CN42&gt;=CN$2),(CN42-CN$2)*CN$5,IF(AND($C42=$E$6,CN42&gt;=CN$2),(CN42-CN$2)*CN$6,0))&gt;CN$3),CN$3,IF(AND($C42=$E$6,IF(AND($C42=$E$5,CN42&gt;=CN$2),(CN42-CN$2)*CN$5,IF(AND($C42=$E$6,CN42&gt;=CN$2),(CN42-CN$2)*CN$6,0))&gt;CN$4),CN$4,IF(AND($C42=$E$5,CN42&gt;=CN$2),(CN42-CN$2)*CN$5,IF(AND($C42=$E$6,CN42&gt;=CN$2),(CN42-CN$2)*CN$6,0))))</f>
        <v>0</v>
      </c>
      <c r="CP42" s="67">
        <f>SUMIFS(AL42:CO42,$AL$8:$CO$8,$AM$1)</f>
        <v>0</v>
      </c>
      <c r="CQ42"/>
      <c r="CR42" s="39">
        <f t="shared" ref="CR42:CR51" si="395">IF(AND($C42=$E$5,IF(AND($C42=$E$5,CQ42&gt;=CQ$2),(CQ42-CQ$2)*CQ$5,IF(AND($C42=$E$6,CQ42&gt;=CQ$2),(CQ42-CQ$2)*CQ$6,0))&gt;CQ$3),CQ$3,IF(AND($C42=$E$6,IF(AND($C42=$E$5,CQ42&gt;=CQ$2),(CQ42-CQ$2)*CQ$5,IF(AND($C42=$E$6,CQ42&gt;=CQ$2),(CQ42-CQ$2)*CQ$6,0))&gt;CQ$4),CQ$4,IF(AND($C42=$E$5,CQ42&gt;=CQ$2),(CQ42-CQ$2)*CQ$5,IF(AND($C42=$E$6,CQ42&gt;=CQ$2),(CQ42-CQ$2)*CQ$6,0))))</f>
        <v>0</v>
      </c>
      <c r="CS42"/>
      <c r="CT42" s="39">
        <f t="shared" ref="CT42:CT51" si="396">IF(AND($C42=$E$5,IF(AND($C42=$E$5,CS42&gt;=CS$2),(CS42-CS$2)*CS$5,IF(AND($C42=$E$6,CS42&gt;=CS$2),(CS42-CS$2)*CS$6,0))&gt;CS$3),CS$3,IF(AND($C42=$E$6,IF(AND($C42=$E$5,CS42&gt;=CS$2),(CS42-CS$2)*CS$5,IF(AND($C42=$E$6,CS42&gt;=CS$2),(CS42-CS$2)*CS$6,0))&gt;CS$4),CS$4,IF(AND($C42=$E$5,CS42&gt;=CS$2),(CS42-CS$2)*CS$5,IF(AND($C42=$E$6,CS42&gt;=CS$2),(CS42-CS$2)*CS$6,0))))</f>
        <v>0</v>
      </c>
      <c r="CU42"/>
      <c r="CV42" s="39">
        <f t="shared" ref="CV42:CV51" si="397">IF(AND($C42=$E$5,IF(AND($C42=$E$5,CU42&gt;=CU$2),(CU42-CU$2)*CU$5,IF(AND($C42=$E$6,CU42&gt;=CU$2),(CU42-CU$2)*CU$6,0))&gt;CU$3),CU$3,IF(AND($C42=$E$6,IF(AND($C42=$E$5,CU42&gt;=CU$2),(CU42-CU$2)*CU$5,IF(AND($C42=$E$6,CU42&gt;=CU$2),(CU42-CU$2)*CU$6,0))&gt;CU$4),CU$4,IF(AND($C42=$E$5,CU42&gt;=CU$2),(CU42-CU$2)*CU$5,IF(AND($C42=$E$6,CU42&gt;=CU$2),(CU42-CU$2)*CU$6,0))))</f>
        <v>0</v>
      </c>
      <c r="CW42"/>
      <c r="CX42" s="39">
        <f t="shared" ref="CX42:CX51" si="398">IF(AND($C42=$E$5,IF(AND($C42=$E$5,CW42&gt;=CW$2),(CW42-CW$2)*CW$5,IF(AND($C42=$E$6,CW42&gt;=CW$2),(CW42-CW$2)*CW$6,0))&gt;CW$3),CW$3,IF(AND($C42=$E$6,IF(AND($C42=$E$5,CW42&gt;=CW$2),(CW42-CW$2)*CW$5,IF(AND($C42=$E$6,CW42&gt;=CW$2),(CW42-CW$2)*CW$6,0))&gt;CW$4),CW$4,IF(AND($C42=$E$5,CW42&gt;=CW$2),(CW42-CW$2)*CW$5,IF(AND($C42=$E$6,CW42&gt;=CW$2),(CW42-CW$2)*CW$6,0))))</f>
        <v>0</v>
      </c>
      <c r="CY42"/>
      <c r="CZ42" s="39">
        <f t="shared" ref="CZ42:CZ51" si="399">IF(AND($C42=$E$5,IF(AND($C42=$E$5,CY42&gt;=CY$2),(CY42-CY$2)*CY$5,IF(AND($C42=$E$6,CY42&gt;=CY$2),(CY42-CY$2)*CY$6,0))&gt;CY$3),CY$3,IF(AND($C42=$E$6,IF(AND($C42=$E$5,CY42&gt;=CY$2),(CY42-CY$2)*CY$5,IF(AND($C42=$E$6,CY42&gt;=CY$2),(CY42-CY$2)*CY$6,0))&gt;CY$4),CY$4,IF(AND($C42=$E$5,CY42&gt;=CY$2),(CY42-CY$2)*CY$5,IF(AND($C42=$E$6,CY42&gt;=CY$2),(CY42-CY$2)*CY$6,0))))</f>
        <v>0</v>
      </c>
      <c r="DA42"/>
      <c r="DB42" s="39">
        <f t="shared" ref="DB42:DB51" si="400">IF(AND($C42=$E$5,IF(AND($C42=$E$5,DA42&gt;=DA$2),(DA42-DA$2)*DA$5,IF(AND($C42=$E$6,DA42&gt;=DA$2),(DA42-DA$2)*DA$6,0))&gt;DA$3),DA$3,IF(AND($C42=$E$6,IF(AND($C42=$E$5,DA42&gt;=DA$2),(DA42-DA$2)*DA$5,IF(AND($C42=$E$6,DA42&gt;=DA$2),(DA42-DA$2)*DA$6,0))&gt;DA$4),DA$4,IF(AND($C42=$E$5,DA42&gt;=DA$2),(DA42-DA$2)*DA$5,IF(AND($C42=$E$6,DA42&gt;=DA$2),(DA42-DA$2)*DA$6,0))))</f>
        <v>0</v>
      </c>
      <c r="DC42"/>
      <c r="DD42" s="39">
        <f t="shared" ref="DD42:DD51" si="401">IF(AND($C42=$E$5,IF(AND($C42=$E$5,DC42&gt;=DC$2),(DC42-DC$2)*DC$5,IF(AND($C42=$E$6,DC42&gt;=DC$2),(DC42-DC$2)*DC$6,0))&gt;DC$3),DC$3,IF(AND($C42=$E$6,IF(AND($C42=$E$5,DC42&gt;=DC$2),(DC42-DC$2)*DC$5,IF(AND($C42=$E$6,DC42&gt;=DC$2),(DC42-DC$2)*DC$6,0))&gt;DC$4),DC$4,IF(AND($C42=$E$5,DC42&gt;=DC$2),(DC42-DC$2)*DC$5,IF(AND($C42=$E$6,DC42&gt;=DC$2),(DC42-DC$2)*DC$6,0))))</f>
        <v>0</v>
      </c>
      <c r="DE42"/>
      <c r="DF42" s="39">
        <f t="shared" ref="DF42:DF51" si="402">IF(AND($C42=$E$5,IF(AND($C42=$E$5,DE42&gt;=DE$2),(DE42-DE$2)*DE$5,IF(AND($C42=$E$6,DE42&gt;=DE$2),(DE42-DE$2)*DE$6,0))&gt;DE$3),DE$3,IF(AND($C42=$E$6,IF(AND($C42=$E$5,DE42&gt;=DE$2),(DE42-DE$2)*DE$5,IF(AND($C42=$E$6,DE42&gt;=DE$2),(DE42-DE$2)*DE$6,0))&gt;DE$4),DE$4,IF(AND($C42=$E$5,DE42&gt;=DE$2),(DE42-DE$2)*DE$5,IF(AND($C42=$E$6,DE42&gt;=DE$2),(DE42-DE$2)*DE$6,0))))</f>
        <v>0</v>
      </c>
      <c r="DG42"/>
      <c r="DH42" s="39">
        <f t="shared" ref="DH42:DH51" si="403">IF(AND($C42=$E$5,IF(AND($C42=$E$5,DG42&gt;=DG$2),(DG42-DG$2)*DG$5,IF(AND($C42=$E$6,DG42&gt;=DG$2),(DG42-DG$2)*DG$6,0))&gt;DG$3),DG$3,IF(AND($C42=$E$6,IF(AND($C42=$E$5,DG42&gt;=DG$2),(DG42-DG$2)*DG$5,IF(AND($C42=$E$6,DG42&gt;=DG$2),(DG42-DG$2)*DG$6,0))&gt;DG$4),DG$4,IF(AND($C42=$E$5,DG42&gt;=DG$2),(DG42-DG$2)*DG$5,IF(AND($C42=$E$6,DG42&gt;=DG$2),(DG42-DG$2)*DG$6,0))))</f>
        <v>0</v>
      </c>
      <c r="DI42"/>
      <c r="DJ42" s="39">
        <f t="shared" ref="DJ42:DJ51" si="404">IF(AND($C42=$E$5,IF(AND($C42=$E$5,DI42&gt;=DI$2),(DI42-DI$2)*DI$5,IF(AND($C42=$E$6,DI42&gt;=DI$2),(DI42-DI$2)*DI$6,0))&gt;DI$3),DI$3,IF(AND($C42=$E$6,IF(AND($C42=$E$5,DI42&gt;=DI$2),(DI42-DI$2)*DI$5,IF(AND($C42=$E$6,DI42&gt;=DI$2),(DI42-DI$2)*DI$6,0))&gt;DI$4),DI$4,IF(AND($C42=$E$5,DI42&gt;=DI$2),(DI42-DI$2)*DI$5,IF(AND($C42=$E$6,DI42&gt;=DI$2),(DI42-DI$2)*DI$6,0))))</f>
        <v>0</v>
      </c>
      <c r="DK42"/>
      <c r="DL42" s="39">
        <f t="shared" ref="DL42:DL51" si="405">IF(AND($C42=$E$5,IF(AND($C42=$E$5,DK42&gt;=DK$2),(DK42-DK$2)*DK$5,IF(AND($C42=$E$6,DK42&gt;=DK$2),(DK42-DK$2)*DK$6,0))&gt;DK$3),DK$3,IF(AND($C42=$E$6,IF(AND($C42=$E$5,DK42&gt;=DK$2),(DK42-DK$2)*DK$5,IF(AND($C42=$E$6,DK42&gt;=DK$2),(DK42-DK$2)*DK$6,0))&gt;DK$4),DK$4,IF(AND($C42=$E$5,DK42&gt;=DK$2),(DK42-DK$2)*DK$5,IF(AND($C42=$E$6,DK42&gt;=DK$2),(DK42-DK$2)*DK$6,0))))</f>
        <v>0</v>
      </c>
      <c r="DM42"/>
      <c r="DN42" s="39">
        <f t="shared" ref="DN42:DN51" si="406">IF(AND($C42=$E$5,IF(AND($C42=$E$5,DM42&gt;=DM$2),(DM42-DM$2)*DM$5,IF(AND($C42=$E$6,DM42&gt;=DM$2),(DM42-DM$2)*DM$6,0))&gt;DM$3),DM$3,IF(AND($C42=$E$6,IF(AND($C42=$E$5,DM42&gt;=DM$2),(DM42-DM$2)*DM$5,IF(AND($C42=$E$6,DM42&gt;=DM$2),(DM42-DM$2)*DM$6,0))&gt;DM$4),DM$4,IF(AND($C42=$E$5,DM42&gt;=DM$2),(DM42-DM$2)*DM$5,IF(AND($C42=$E$6,DM42&gt;=DM$2),(DM42-DM$2)*DM$6,0))))</f>
        <v>0</v>
      </c>
      <c r="DO42"/>
      <c r="DP42" s="39">
        <f t="shared" ref="DP42:DP51" si="407">IF(AND($C42=$E$5,IF(AND($C42=$E$5,DO42&gt;=DO$2),(DO42-DO$2)*DO$5,IF(AND($C42=$E$6,DO42&gt;=DO$2),(DO42-DO$2)*DO$6,0))&gt;DO$3),DO$3,IF(AND($C42=$E$6,IF(AND($C42=$E$5,DO42&gt;=DO$2),(DO42-DO$2)*DO$5,IF(AND($C42=$E$6,DO42&gt;=DO$2),(DO42-DO$2)*DO$6,0))&gt;DO$4),DO$4,IF(AND($C42=$E$5,DO42&gt;=DO$2),(DO42-DO$2)*DO$5,IF(AND($C42=$E$6,DO42&gt;=DO$2),(DO42-DO$2)*DO$6,0))))</f>
        <v>0</v>
      </c>
      <c r="DQ42"/>
      <c r="DR42" s="39">
        <f t="shared" ref="DR42:DR51" si="408">IF(AND($C42=$E$5,IF(AND($C42=$E$5,DQ42&gt;=DQ$2),(DQ42-DQ$2)*DQ$5,IF(AND($C42=$E$6,DQ42&gt;=DQ$2),(DQ42-DQ$2)*DQ$6,0))&gt;DQ$3),DQ$3,IF(AND($C42=$E$6,IF(AND($C42=$E$5,DQ42&gt;=DQ$2),(DQ42-DQ$2)*DQ$5,IF(AND($C42=$E$6,DQ42&gt;=DQ$2),(DQ42-DQ$2)*DQ$6,0))&gt;DQ$4),DQ$4,IF(AND($C42=$E$5,DQ42&gt;=DQ$2),(DQ42-DQ$2)*DQ$5,IF(AND($C42=$E$6,DQ42&gt;=DQ$2),(DQ42-DQ$2)*DQ$6,0))))</f>
        <v>0</v>
      </c>
      <c r="DS42"/>
      <c r="DT42" s="39">
        <f t="shared" ref="DT42:DT51" si="409">IF(AND($C42=$E$5,IF(AND($C42=$E$5,DS42&gt;=DS$2),(DS42-DS$2)*DS$5,IF(AND($C42=$E$6,DS42&gt;=DS$2),(DS42-DS$2)*DS$6,0))&gt;DS$3),DS$3,IF(AND($C42=$E$6,IF(AND($C42=$E$5,DS42&gt;=DS$2),(DS42-DS$2)*DS$5,IF(AND($C42=$E$6,DS42&gt;=DS$2),(DS42-DS$2)*DS$6,0))&gt;DS$4),DS$4,IF(AND($C42=$E$5,DS42&gt;=DS$2),(DS42-DS$2)*DS$5,IF(AND($C42=$E$6,DS42&gt;=DS$2),(DS42-DS$2)*DS$6,0))))</f>
        <v>0</v>
      </c>
      <c r="DU42"/>
      <c r="DV42" s="39">
        <f t="shared" ref="DV42:DV51" si="410">IF(AND($C42=$E$5,IF(AND($C42=$E$5,DU42&gt;=DU$2),(DU42-DU$2)*DU$5,IF(AND($C42=$E$6,DU42&gt;=DU$2),(DU42-DU$2)*DU$6,0))&gt;DU$3),DU$3,IF(AND($C42=$E$6,IF(AND($C42=$E$5,DU42&gt;=DU$2),(DU42-DU$2)*DU$5,IF(AND($C42=$E$6,DU42&gt;=DU$2),(DU42-DU$2)*DU$6,0))&gt;DU$4),DU$4,IF(AND($C42=$E$5,DU42&gt;=DU$2),(DU42-DU$2)*DU$5,IF(AND($C42=$E$6,DU42&gt;=DU$2),(DU42-DU$2)*DU$6,0))))</f>
        <v>0</v>
      </c>
      <c r="DW42"/>
      <c r="DX42" s="39">
        <f t="shared" ref="DX42:DX51" si="411">IF(AND($C42=$E$5,IF(AND($C42=$E$5,DW42&gt;=DW$2),(DW42-DW$2)*DW$5,IF(AND($C42=$E$6,DW42&gt;=DW$2),(DW42-DW$2)*DW$6,0))&gt;DW$3),DW$3,IF(AND($C42=$E$6,IF(AND($C42=$E$5,DW42&gt;=DW$2),(DW42-DW$2)*DW$5,IF(AND($C42=$E$6,DW42&gt;=DW$2),(DW42-DW$2)*DW$6,0))&gt;DW$4),DW$4,IF(AND($C42=$E$5,DW42&gt;=DW$2),(DW42-DW$2)*DW$5,IF(AND($C42=$E$6,DW42&gt;=DW$2),(DW42-DW$2)*DW$6,0))))</f>
        <v>0</v>
      </c>
      <c r="DY42"/>
      <c r="DZ42" s="39">
        <f t="shared" ref="DZ42:DZ51" si="412">IF(AND($C42=$E$5,IF(AND($C42=$E$5,DY42&gt;=DY$2),(DY42-DY$2)*DY$5,IF(AND($C42=$E$6,DY42&gt;=DY$2),(DY42-DY$2)*DY$6,0))&gt;DY$3),DY$3,IF(AND($C42=$E$6,IF(AND($C42=$E$5,DY42&gt;=DY$2),(DY42-DY$2)*DY$5,IF(AND($C42=$E$6,DY42&gt;=DY$2),(DY42-DY$2)*DY$6,0))&gt;DY$4),DY$4,IF(AND($C42=$E$5,DY42&gt;=DY$2),(DY42-DY$2)*DY$5,IF(AND($C42=$E$6,DY42&gt;=DY$2),(DY42-DY$2)*DY$6,0))))</f>
        <v>0</v>
      </c>
      <c r="EA42"/>
      <c r="EB42" s="39">
        <f t="shared" ref="EB42:EB51" si="413">IF(AND($C42=$E$5,IF(AND($C42=$E$5,EA42&gt;=EA$2),(EA42-EA$2)*EA$5,IF(AND($C42=$E$6,EA42&gt;=EA$2),(EA42-EA$2)*EA$6,0))&gt;EA$3),EA$3,IF(AND($C42=$E$6,IF(AND($C42=$E$5,EA42&gt;=EA$2),(EA42-EA$2)*EA$5,IF(AND($C42=$E$6,EA42&gt;=EA$2),(EA42-EA$2)*EA$6,0))&gt;EA$4),EA$4,IF(AND($C42=$E$5,EA42&gt;=EA$2),(EA42-EA$2)*EA$5,IF(AND($C42=$E$6,EA42&gt;=EA$2),(EA42-EA$2)*EA$6,0))))</f>
        <v>0</v>
      </c>
      <c r="EC42"/>
      <c r="ED42" s="39">
        <f t="shared" ref="ED42:ED51" si="414">IF(AND($C42=$E$5,IF(AND($C42=$E$5,EC42&gt;=EC$2),(EC42-EC$2)*EC$5,IF(AND($C42=$E$6,EC42&gt;=EC$2),(EC42-EC$2)*EC$6,0))&gt;EC$3),EC$3,IF(AND($C42=$E$6,IF(AND($C42=$E$5,EC42&gt;=EC$2),(EC42-EC$2)*EC$5,IF(AND($C42=$E$6,EC42&gt;=EC$2),(EC42-EC$2)*EC$6,0))&gt;EC$4),EC$4,IF(AND($C42=$E$5,EC42&gt;=EC$2),(EC42-EC$2)*EC$5,IF(AND($C42=$E$6,EC42&gt;=EC$2),(EC42-EC$2)*EC$6,0))))</f>
        <v>0</v>
      </c>
      <c r="EE42"/>
      <c r="EF42" s="39">
        <f t="shared" ref="EF42:EF51" si="415">IF(AND($C42=$E$5,IF(AND($C42=$E$5,EE42&gt;=EE$2),(EE42-EE$2)*EE$5,IF(AND($C42=$E$6,EE42&gt;=EE$2),(EE42-EE$2)*EE$6,0))&gt;EE$3),EE$3,IF(AND($C42=$E$6,IF(AND($C42=$E$5,EE42&gt;=EE$2),(EE42-EE$2)*EE$5,IF(AND($C42=$E$6,EE42&gt;=EE$2),(EE42-EE$2)*EE$6,0))&gt;EE$4),EE$4,IF(AND($C42=$E$5,EE42&gt;=EE$2),(EE42-EE$2)*EE$5,IF(AND($C42=$E$6,EE42&gt;=EE$2),(EE42-EE$2)*EE$6,0))))</f>
        <v>0</v>
      </c>
      <c r="EG42"/>
      <c r="EH42" s="39">
        <f t="shared" ref="EH42:EH51" si="416">IF(AND($C42=$E$5,IF(AND($C42=$E$5,EG42&gt;=EG$2),(EG42-EG$2)*EG$5,IF(AND($C42=$E$6,EG42&gt;=EG$2),(EG42-EG$2)*EG$6,0))&gt;EG$3),EG$3,IF(AND($C42=$E$6,IF(AND($C42=$E$5,EG42&gt;=EG$2),(EG42-EG$2)*EG$5,IF(AND($C42=$E$6,EG42&gt;=EG$2),(EG42-EG$2)*EG$6,0))&gt;EG$4),EG$4,IF(AND($C42=$E$5,EG42&gt;=EG$2),(EG42-EG$2)*EG$5,IF(AND($C42=$E$6,EG42&gt;=EG$2),(EG42-EG$2)*EG$6,0))))</f>
        <v>0</v>
      </c>
      <c r="EI42"/>
      <c r="EJ42" s="39">
        <f t="shared" ref="EJ42:EJ51" si="417">IF(AND($C42=$E$5,IF(AND($C42=$E$5,EI42&gt;=EI$2),(EI42-EI$2)*EI$5,IF(AND($C42=$E$6,EI42&gt;=EI$2),(EI42-EI$2)*EI$6,0))&gt;EI$3),EI$3,IF(AND($C42=$E$6,IF(AND($C42=$E$5,EI42&gt;=EI$2),(EI42-EI$2)*EI$5,IF(AND($C42=$E$6,EI42&gt;=EI$2),(EI42-EI$2)*EI$6,0))&gt;EI$4),EI$4,IF(AND($C42=$E$5,EI42&gt;=EI$2),(EI42-EI$2)*EI$5,IF(AND($C42=$E$6,EI42&gt;=EI$2),(EI42-EI$2)*EI$6,0))))</f>
        <v>0</v>
      </c>
      <c r="EK42"/>
      <c r="EL42" s="39">
        <f t="shared" ref="EL42:EL51" si="418">IF(AND($C42=$E$5,IF(AND($C42=$E$5,EK42&gt;=EK$2),(EK42-EK$2)*EK$5,IF(AND($C42=$E$6,EK42&gt;=EK$2),(EK42-EK$2)*EK$6,0))&gt;EK$3),EK$3,IF(AND($C42=$E$6,IF(AND($C42=$E$5,EK42&gt;=EK$2),(EK42-EK$2)*EK$5,IF(AND($C42=$E$6,EK42&gt;=EK$2),(EK42-EK$2)*EK$6,0))&gt;EK$4),EK$4,IF(AND($C42=$E$5,EK42&gt;=EK$2),(EK42-EK$2)*EK$5,IF(AND($C42=$E$6,EK42&gt;=EK$2),(EK42-EK$2)*EK$6,0))))</f>
        <v>0</v>
      </c>
      <c r="EM42"/>
      <c r="EN42" s="39">
        <f t="shared" ref="EN42:EN51" si="419">IF(AND($C42=$E$5,IF(AND($C42=$E$5,EM42&gt;=EM$2),(EM42-EM$2)*EM$5,IF(AND($C42=$E$6,EM42&gt;=EM$2),(EM42-EM$2)*EM$6,0))&gt;EM$3),EM$3,IF(AND($C42=$E$6,IF(AND($C42=$E$5,EM42&gt;=EM$2),(EM42-EM$2)*EM$5,IF(AND($C42=$E$6,EM42&gt;=EM$2),(EM42-EM$2)*EM$6,0))&gt;EM$4),EM$4,IF(AND($C42=$E$5,EM42&gt;=EM$2),(EM42-EM$2)*EM$5,IF(AND($C42=$E$6,EM42&gt;=EM$2),(EM42-EM$2)*EM$6,0))))</f>
        <v>0</v>
      </c>
      <c r="EO42"/>
      <c r="EP42" s="39">
        <f t="shared" ref="EP42:EP51" si="420">IF(AND($C42=$E$5,IF(AND($C42=$E$5,EO42&gt;=EO$2),(EO42-EO$2)*EO$5,IF(AND($C42=$E$6,EO42&gt;=EO$2),(EO42-EO$2)*EO$6,0))&gt;EO$3),EO$3,IF(AND($C42=$E$6,IF(AND($C42=$E$5,EO42&gt;=EO$2),(EO42-EO$2)*EO$5,IF(AND($C42=$E$6,EO42&gt;=EO$2),(EO42-EO$2)*EO$6,0))&gt;EO$4),EO$4,IF(AND($C42=$E$5,EO42&gt;=EO$2),(EO42-EO$2)*EO$5,IF(AND($C42=$E$6,EO42&gt;=EO$2),(EO42-EO$2)*EO$6,0))))</f>
        <v>0</v>
      </c>
      <c r="EQ42"/>
      <c r="ER42" s="39">
        <f t="shared" ref="ER42:ER51" si="421">IF(AND($C42=$E$5,IF(AND($C42=$E$5,EQ42&gt;=EQ$2),(EQ42-EQ$2)*EQ$5,IF(AND($C42=$E$6,EQ42&gt;=EQ$2),(EQ42-EQ$2)*EQ$6,0))&gt;EQ$3),EQ$3,IF(AND($C42=$E$6,IF(AND($C42=$E$5,EQ42&gt;=EQ$2),(EQ42-EQ$2)*EQ$5,IF(AND($C42=$E$6,EQ42&gt;=EQ$2),(EQ42-EQ$2)*EQ$6,0))&gt;EQ$4),EQ$4,IF(AND($C42=$E$5,EQ42&gt;=EQ$2),(EQ42-EQ$2)*EQ$5,IF(AND($C42=$E$6,EQ42&gt;=EQ$2),(EQ42-EQ$2)*EQ$6,0))))</f>
        <v>0</v>
      </c>
      <c r="ES42"/>
      <c r="ET42" s="39">
        <f t="shared" ref="ET42:ET51" si="422">IF(AND($C42=$E$5,IF(AND($C42=$E$5,ES42&gt;=ES$2),(ES42-ES$2)*ES$5,IF(AND($C42=$E$6,ES42&gt;=ES$2),(ES42-ES$2)*ES$6,0))&gt;ES$3),ES$3,IF(AND($C42=$E$6,IF(AND($C42=$E$5,ES42&gt;=ES$2),(ES42-ES$2)*ES$5,IF(AND($C42=$E$6,ES42&gt;=ES$2),(ES42-ES$2)*ES$6,0))&gt;ES$4),ES$4,IF(AND($C42=$E$5,ES42&gt;=ES$2),(ES42-ES$2)*ES$5,IF(AND($C42=$E$6,ES42&gt;=ES$2),(ES42-ES$2)*ES$6,0))))</f>
        <v>0</v>
      </c>
      <c r="EU42"/>
      <c r="EV42" s="39">
        <f t="shared" ref="EV42:EV51" si="423">IF(AND($C42=$E$5,IF(AND($C42=$E$5,EU42&gt;=EU$2),(EU42-EU$2)*EU$5,IF(AND($C42=$E$6,EU42&gt;=EU$2),(EU42-EU$2)*EU$6,0))&gt;EU$3),EU$3,IF(AND($C42=$E$6,IF(AND($C42=$E$5,EU42&gt;=EU$2),(EU42-EU$2)*EU$5,IF(AND($C42=$E$6,EU42&gt;=EU$2),(EU42-EU$2)*EU$6,0))&gt;EU$4),EU$4,IF(AND($C42=$E$5,EU42&gt;=EU$2),(EU42-EU$2)*EU$5,IF(AND($C42=$E$6,EU42&gt;=EU$2),(EU42-EU$2)*EU$6,0))))</f>
        <v>0</v>
      </c>
      <c r="EW42"/>
      <c r="EX42" s="39">
        <f t="shared" ref="EX42:EX51" si="424">IF(AND($C42=$E$5,IF(AND($C42=$E$5,EW42&gt;=EW$2),(EW42-EW$2)*EW$5,IF(AND($C42=$E$6,EW42&gt;=EW$2),(EW42-EW$2)*EW$6,0))&gt;EW$3),EW$3,IF(AND($C42=$E$6,IF(AND($C42=$E$5,EW42&gt;=EW$2),(EW42-EW$2)*EW$5,IF(AND($C42=$E$6,EW42&gt;=EW$2),(EW42-EW$2)*EW$6,0))&gt;EW$4),EW$4,IF(AND($C42=$E$5,EW42&gt;=EW$2),(EW42-EW$2)*EW$5,IF(AND($C42=$E$6,EW42&gt;=EW$2),(EW42-EW$2)*EW$6,0))))</f>
        <v>0</v>
      </c>
      <c r="EY42"/>
      <c r="EZ42" s="39">
        <f t="shared" ref="EZ42:EZ51" si="425">IF(AND($C42=$E$5,IF(AND($C42=$E$5,EY42&gt;=EY$2),(EY42-EY$2)*EY$5,IF(AND($C42=$E$6,EY42&gt;=EY$2),(EY42-EY$2)*EY$6,0))&gt;EY$3),EY$3,IF(AND($C42=$E$6,IF(AND($C42=$E$5,EY42&gt;=EY$2),(EY42-EY$2)*EY$5,IF(AND($C42=$E$6,EY42&gt;=EY$2),(EY42-EY$2)*EY$6,0))&gt;EY$4),EY$4,IF(AND($C42=$E$5,EY42&gt;=EY$2),(EY42-EY$2)*EY$5,IF(AND($C42=$E$6,EY42&gt;=EY$2),(EY42-EY$2)*EY$6,0))))</f>
        <v>0</v>
      </c>
      <c r="FA42"/>
      <c r="FB42" s="39">
        <f t="shared" ref="FB42:FB51" si="426">IF(AND($C42=$E$5,IF(AND($C42=$E$5,FA42&gt;=FA$2),(FA42-FA$2)*FA$5,IF(AND($C42=$E$6,FA42&gt;=FA$2),(FA42-FA$2)*FA$6,0))&gt;FA$3),FA$3,IF(AND($C42=$E$6,IF(AND($C42=$E$5,FA42&gt;=FA$2),(FA42-FA$2)*FA$5,IF(AND($C42=$E$6,FA42&gt;=FA$2),(FA42-FA$2)*FA$6,0))&gt;FA$4),FA$4,IF(AND($C42=$E$5,FA42&gt;=FA$2),(FA42-FA$2)*FA$5,IF(AND($C42=$E$6,FA42&gt;=FA$2),(FA42-FA$2)*FA$6,0))))</f>
        <v>0</v>
      </c>
      <c r="FC42" s="67">
        <f>SUMIFS(CQ42:FB42,$CQ$8:$FB$8,$AM$1)</f>
        <v>0</v>
      </c>
      <c r="FE42" s="43"/>
    </row>
    <row r="43" spans="1:161" s="30" customFormat="1" outlineLevel="1" x14ac:dyDescent="0.25">
      <c r="A43">
        <v>2</v>
      </c>
      <c r="B43" s="26"/>
      <c r="C43" s="102">
        <f>IFERROR(VLOOKUP($B43,'Справочник ТТ'!$A:$R,16,0),0)</f>
        <v>0</v>
      </c>
      <c r="D43" s="103">
        <f>IFERROR(VLOOKUP($B43,'Справочник ТТ'!$A:$R,17,0),0)</f>
        <v>0</v>
      </c>
      <c r="E43" s="104">
        <f>IFERROR(VLOOKUP($B43,'Справочник ТТ'!$A:$R,18,0),0)</f>
        <v>0</v>
      </c>
      <c r="F43" s="71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 s="46">
        <f t="shared" ref="AK43:AK51" si="427">IF($C43=$E$5,SUMPRODUCT(G43:AJ43,$G$5:$AJ$5),IF($C43=$E$6,SUMPRODUCT(G43:AJ43,$G$6:$AJ$6),0))</f>
        <v>0</v>
      </c>
      <c r="AL43"/>
      <c r="AM43" s="39">
        <f t="shared" si="368"/>
        <v>0</v>
      </c>
      <c r="AN43"/>
      <c r="AO43" s="39">
        <f t="shared" si="369"/>
        <v>0</v>
      </c>
      <c r="AP43"/>
      <c r="AQ43" s="39">
        <f t="shared" si="370"/>
        <v>0</v>
      </c>
      <c r="AR43"/>
      <c r="AS43" s="39">
        <f t="shared" si="371"/>
        <v>0</v>
      </c>
      <c r="AT43"/>
      <c r="AU43" s="39">
        <f t="shared" si="372"/>
        <v>0</v>
      </c>
      <c r="AV43"/>
      <c r="AW43" s="39">
        <f>IF(AND($C43=$E$5,IF(AND($C43=$E$5,AV43&gt;=AV$2),(AV43-AV$2)*AV$5,IF(AND($C43=$E$6,AV43&gt;=AV$2),(AV43-AV$2)*AV$6,0))&gt;AV$3),AV$3,IF(AND($C43=$E$6,IF(AND($C43=$E$5,AV43&gt;=AV$2),(AV43-AV$2)*AV$5,IF(AND($C43=$E$6,AV43&gt;=AV$2),(AV43-AV$2)*AV$6,0))&gt;AV$4),AV$4,IF(AND($C43=$E$5,AV43&gt;=AV$2),(AV43-AV$2)*AV$5,IF(AND($C43=$E$6,AV43&gt;=AV$2),(AV43-AV$2)*AV$6,0))))</f>
        <v>0</v>
      </c>
      <c r="AX43"/>
      <c r="AY43" s="39" t="b">
        <f t="shared" si="373"/>
        <v>0</v>
      </c>
      <c r="AZ43"/>
      <c r="BA43" s="39" t="b">
        <f t="shared" si="374"/>
        <v>0</v>
      </c>
      <c r="BB43"/>
      <c r="BC43" s="39" t="b">
        <f t="shared" si="375"/>
        <v>0</v>
      </c>
      <c r="BD43"/>
      <c r="BE43" s="39" t="b">
        <f t="shared" si="376"/>
        <v>0</v>
      </c>
      <c r="BF43"/>
      <c r="BG43" s="39">
        <f t="shared" si="377"/>
        <v>0</v>
      </c>
      <c r="BH43"/>
      <c r="BI43" s="39">
        <f t="shared" si="378"/>
        <v>0</v>
      </c>
      <c r="BJ43"/>
      <c r="BK43" s="39">
        <f t="shared" si="379"/>
        <v>0</v>
      </c>
      <c r="BL43"/>
      <c r="BM43" s="39">
        <f t="shared" si="380"/>
        <v>0</v>
      </c>
      <c r="BN43"/>
      <c r="BO43" s="39">
        <f t="shared" si="381"/>
        <v>0</v>
      </c>
      <c r="BP43"/>
      <c r="BQ43" s="39">
        <f t="shared" si="382"/>
        <v>0</v>
      </c>
      <c r="BR43"/>
      <c r="BS43" s="39">
        <f t="shared" si="383"/>
        <v>0</v>
      </c>
      <c r="BT43"/>
      <c r="BU43" s="39">
        <f t="shared" si="384"/>
        <v>0</v>
      </c>
      <c r="BV43"/>
      <c r="BW43" s="39">
        <f t="shared" si="385"/>
        <v>0</v>
      </c>
      <c r="BX43"/>
      <c r="BY43" s="39">
        <f t="shared" si="386"/>
        <v>0</v>
      </c>
      <c r="BZ43"/>
      <c r="CA43" s="39">
        <f t="shared" si="387"/>
        <v>0</v>
      </c>
      <c r="CB43"/>
      <c r="CC43" s="39">
        <f t="shared" si="388"/>
        <v>0</v>
      </c>
      <c r="CD43"/>
      <c r="CE43" s="39">
        <f t="shared" si="389"/>
        <v>0</v>
      </c>
      <c r="CF43"/>
      <c r="CG43" s="39">
        <f t="shared" si="390"/>
        <v>0</v>
      </c>
      <c r="CH43"/>
      <c r="CI43" s="39">
        <f t="shared" si="391"/>
        <v>0</v>
      </c>
      <c r="CJ43"/>
      <c r="CK43" s="39">
        <f t="shared" si="392"/>
        <v>0</v>
      </c>
      <c r="CL43"/>
      <c r="CM43" s="39">
        <f t="shared" si="393"/>
        <v>0</v>
      </c>
      <c r="CN43"/>
      <c r="CO43" s="39">
        <f t="shared" si="394"/>
        <v>0</v>
      </c>
      <c r="CP43" s="67">
        <f t="shared" ref="CP43:CP51" si="428">SUMIFS(AL43:CO43,$AL$8:$CO$8,$AM$1)</f>
        <v>0</v>
      </c>
      <c r="CQ43"/>
      <c r="CR43" s="39">
        <f t="shared" si="395"/>
        <v>0</v>
      </c>
      <c r="CS43"/>
      <c r="CT43" s="39">
        <f t="shared" si="396"/>
        <v>0</v>
      </c>
      <c r="CU43"/>
      <c r="CV43" s="39">
        <f t="shared" si="397"/>
        <v>0</v>
      </c>
      <c r="CW43"/>
      <c r="CX43" s="39">
        <f t="shared" si="398"/>
        <v>0</v>
      </c>
      <c r="CY43"/>
      <c r="CZ43" s="39">
        <f t="shared" si="399"/>
        <v>0</v>
      </c>
      <c r="DA43"/>
      <c r="DB43" s="39">
        <f t="shared" si="400"/>
        <v>0</v>
      </c>
      <c r="DC43"/>
      <c r="DD43" s="39">
        <f t="shared" si="401"/>
        <v>0</v>
      </c>
      <c r="DE43"/>
      <c r="DF43" s="39">
        <f t="shared" si="402"/>
        <v>0</v>
      </c>
      <c r="DG43"/>
      <c r="DH43" s="39">
        <f t="shared" si="403"/>
        <v>0</v>
      </c>
      <c r="DI43"/>
      <c r="DJ43" s="39">
        <f t="shared" si="404"/>
        <v>0</v>
      </c>
      <c r="DK43"/>
      <c r="DL43" s="39">
        <f t="shared" si="405"/>
        <v>0</v>
      </c>
      <c r="DM43"/>
      <c r="DN43" s="39">
        <f t="shared" si="406"/>
        <v>0</v>
      </c>
      <c r="DO43"/>
      <c r="DP43" s="39">
        <f t="shared" si="407"/>
        <v>0</v>
      </c>
      <c r="DQ43"/>
      <c r="DR43" s="39">
        <f t="shared" si="408"/>
        <v>0</v>
      </c>
      <c r="DS43"/>
      <c r="DT43" s="39">
        <f t="shared" si="409"/>
        <v>0</v>
      </c>
      <c r="DU43"/>
      <c r="DV43" s="39">
        <f t="shared" si="410"/>
        <v>0</v>
      </c>
      <c r="DW43"/>
      <c r="DX43" s="39">
        <f t="shared" si="411"/>
        <v>0</v>
      </c>
      <c r="DY43"/>
      <c r="DZ43" s="39">
        <f t="shared" si="412"/>
        <v>0</v>
      </c>
      <c r="EA43"/>
      <c r="EB43" s="39">
        <f t="shared" si="413"/>
        <v>0</v>
      </c>
      <c r="EC43"/>
      <c r="ED43" s="39">
        <f t="shared" si="414"/>
        <v>0</v>
      </c>
      <c r="EE43"/>
      <c r="EF43" s="39">
        <f t="shared" si="415"/>
        <v>0</v>
      </c>
      <c r="EG43"/>
      <c r="EH43" s="39">
        <f t="shared" si="416"/>
        <v>0</v>
      </c>
      <c r="EI43"/>
      <c r="EJ43" s="39">
        <f t="shared" si="417"/>
        <v>0</v>
      </c>
      <c r="EK43"/>
      <c r="EL43" s="39">
        <f t="shared" si="418"/>
        <v>0</v>
      </c>
      <c r="EM43"/>
      <c r="EN43" s="39">
        <f t="shared" si="419"/>
        <v>0</v>
      </c>
      <c r="EO43"/>
      <c r="EP43" s="39">
        <f t="shared" si="420"/>
        <v>0</v>
      </c>
      <c r="EQ43"/>
      <c r="ER43" s="39">
        <f t="shared" si="421"/>
        <v>0</v>
      </c>
      <c r="ES43"/>
      <c r="ET43" s="39">
        <f t="shared" si="422"/>
        <v>0</v>
      </c>
      <c r="EU43"/>
      <c r="EV43" s="39">
        <f t="shared" si="423"/>
        <v>0</v>
      </c>
      <c r="EW43"/>
      <c r="EX43" s="39">
        <f t="shared" si="424"/>
        <v>0</v>
      </c>
      <c r="EY43"/>
      <c r="EZ43" s="39">
        <f t="shared" si="425"/>
        <v>0</v>
      </c>
      <c r="FA43"/>
      <c r="FB43" s="39">
        <f t="shared" si="426"/>
        <v>0</v>
      </c>
      <c r="FC43" s="67">
        <f t="shared" ref="FC43:FC51" si="429">SUMIFS(CQ43:FB43,$CQ$8:$FB$8,$AM$1)</f>
        <v>0</v>
      </c>
      <c r="FE43" s="43"/>
    </row>
    <row r="44" spans="1:161" s="30" customFormat="1" outlineLevel="1" x14ac:dyDescent="0.25">
      <c r="A44">
        <v>3</v>
      </c>
      <c r="B44" s="26"/>
      <c r="C44" s="102">
        <f>IFERROR(VLOOKUP($B44,'Справочник ТТ'!$A:$R,16,0),0)</f>
        <v>0</v>
      </c>
      <c r="D44" s="103">
        <f>IFERROR(VLOOKUP($B44,'Справочник ТТ'!$A:$R,17,0),0)</f>
        <v>0</v>
      </c>
      <c r="E44" s="104">
        <f>IFERROR(VLOOKUP($B44,'Справочник ТТ'!$A:$R,18,0),0)</f>
        <v>0</v>
      </c>
      <c r="F44" s="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 s="46">
        <f t="shared" si="427"/>
        <v>0</v>
      </c>
      <c r="AL44"/>
      <c r="AM44" s="39">
        <f t="shared" si="368"/>
        <v>0</v>
      </c>
      <c r="AN44"/>
      <c r="AO44" s="39">
        <f t="shared" si="369"/>
        <v>0</v>
      </c>
      <c r="AP44"/>
      <c r="AQ44" s="39">
        <f t="shared" si="370"/>
        <v>0</v>
      </c>
      <c r="AR44"/>
      <c r="AS44" s="39">
        <f t="shared" si="371"/>
        <v>0</v>
      </c>
      <c r="AT44"/>
      <c r="AU44" s="39">
        <f t="shared" si="372"/>
        <v>0</v>
      </c>
      <c r="AV44"/>
      <c r="AW44" s="39">
        <f t="shared" ref="AW44:AW51" si="430">IF(AND($C44=$E$5,IF(AND($C44=$E$5,AV44&gt;=AV$2),(AV44-AV$2)*AV$5,IF(AND($C44=$E$6,AV44&gt;=AV$2),(AV44-AV$2)*AV$6,0))&gt;AV$3),AV$3,IF(AND($C44=$E$6,IF(AND($C44=$E$5,AV44&gt;=AV$2),(AV44-AV$2)*AV$5,IF(AND($C44=$E$6,AV44&gt;=AV$2),(AV44-AV$2)*AV$6,0))&gt;AV$4),AV$4,IF(AND($C44=$E$5,AV44&gt;=AV$2),(AV44-AV$2)*AV$5,IF(AND($C44=$E$6,AV44&gt;=AV$2),(AV44-AV$2)*AV$6,0))))</f>
        <v>0</v>
      </c>
      <c r="AX44"/>
      <c r="AY44" s="39" t="b">
        <f t="shared" si="373"/>
        <v>0</v>
      </c>
      <c r="AZ44"/>
      <c r="BA44" s="39" t="b">
        <f t="shared" si="374"/>
        <v>0</v>
      </c>
      <c r="BB44"/>
      <c r="BC44" s="39" t="b">
        <f t="shared" si="375"/>
        <v>0</v>
      </c>
      <c r="BD44"/>
      <c r="BE44" s="39" t="b">
        <f t="shared" si="376"/>
        <v>0</v>
      </c>
      <c r="BF44"/>
      <c r="BG44" s="39">
        <f t="shared" si="377"/>
        <v>0</v>
      </c>
      <c r="BH44"/>
      <c r="BI44" s="39">
        <f t="shared" si="378"/>
        <v>0</v>
      </c>
      <c r="BJ44"/>
      <c r="BK44" s="39">
        <f t="shared" si="379"/>
        <v>0</v>
      </c>
      <c r="BL44"/>
      <c r="BM44" s="39">
        <f t="shared" si="380"/>
        <v>0</v>
      </c>
      <c r="BN44"/>
      <c r="BO44" s="39">
        <f t="shared" si="381"/>
        <v>0</v>
      </c>
      <c r="BP44"/>
      <c r="BQ44" s="39">
        <f t="shared" si="382"/>
        <v>0</v>
      </c>
      <c r="BR44"/>
      <c r="BS44" s="39">
        <f t="shared" si="383"/>
        <v>0</v>
      </c>
      <c r="BT44"/>
      <c r="BU44" s="39">
        <f t="shared" si="384"/>
        <v>0</v>
      </c>
      <c r="BV44"/>
      <c r="BW44" s="39">
        <f t="shared" si="385"/>
        <v>0</v>
      </c>
      <c r="BX44"/>
      <c r="BY44" s="39">
        <f t="shared" si="386"/>
        <v>0</v>
      </c>
      <c r="BZ44"/>
      <c r="CA44" s="39">
        <f t="shared" si="387"/>
        <v>0</v>
      </c>
      <c r="CB44"/>
      <c r="CC44" s="39">
        <f t="shared" si="388"/>
        <v>0</v>
      </c>
      <c r="CD44"/>
      <c r="CE44" s="39">
        <f t="shared" si="389"/>
        <v>0</v>
      </c>
      <c r="CF44"/>
      <c r="CG44" s="39">
        <f t="shared" si="390"/>
        <v>0</v>
      </c>
      <c r="CH44"/>
      <c r="CI44" s="39">
        <f t="shared" si="391"/>
        <v>0</v>
      </c>
      <c r="CJ44"/>
      <c r="CK44" s="39">
        <f t="shared" si="392"/>
        <v>0</v>
      </c>
      <c r="CL44"/>
      <c r="CM44" s="39">
        <f t="shared" si="393"/>
        <v>0</v>
      </c>
      <c r="CN44"/>
      <c r="CO44" s="39">
        <f t="shared" si="394"/>
        <v>0</v>
      </c>
      <c r="CP44" s="67">
        <f t="shared" si="428"/>
        <v>0</v>
      </c>
      <c r="CQ44"/>
      <c r="CR44" s="39">
        <f t="shared" si="395"/>
        <v>0</v>
      </c>
      <c r="CS44"/>
      <c r="CT44" s="39">
        <f t="shared" si="396"/>
        <v>0</v>
      </c>
      <c r="CU44"/>
      <c r="CV44" s="39">
        <f t="shared" si="397"/>
        <v>0</v>
      </c>
      <c r="CW44"/>
      <c r="CX44" s="39">
        <f t="shared" si="398"/>
        <v>0</v>
      </c>
      <c r="CY44"/>
      <c r="CZ44" s="39">
        <f t="shared" si="399"/>
        <v>0</v>
      </c>
      <c r="DA44"/>
      <c r="DB44" s="39">
        <f t="shared" si="400"/>
        <v>0</v>
      </c>
      <c r="DC44"/>
      <c r="DD44" s="39">
        <f t="shared" si="401"/>
        <v>0</v>
      </c>
      <c r="DE44"/>
      <c r="DF44" s="39">
        <f t="shared" si="402"/>
        <v>0</v>
      </c>
      <c r="DG44"/>
      <c r="DH44" s="39">
        <f t="shared" si="403"/>
        <v>0</v>
      </c>
      <c r="DI44"/>
      <c r="DJ44" s="39">
        <f t="shared" si="404"/>
        <v>0</v>
      </c>
      <c r="DK44"/>
      <c r="DL44" s="39">
        <f t="shared" si="405"/>
        <v>0</v>
      </c>
      <c r="DM44"/>
      <c r="DN44" s="39">
        <f t="shared" si="406"/>
        <v>0</v>
      </c>
      <c r="DO44"/>
      <c r="DP44" s="39">
        <f t="shared" si="407"/>
        <v>0</v>
      </c>
      <c r="DQ44"/>
      <c r="DR44" s="39">
        <f t="shared" si="408"/>
        <v>0</v>
      </c>
      <c r="DS44"/>
      <c r="DT44" s="39">
        <f t="shared" si="409"/>
        <v>0</v>
      </c>
      <c r="DU44"/>
      <c r="DV44" s="39">
        <f t="shared" si="410"/>
        <v>0</v>
      </c>
      <c r="DW44"/>
      <c r="DX44" s="39">
        <f t="shared" si="411"/>
        <v>0</v>
      </c>
      <c r="DY44"/>
      <c r="DZ44" s="39">
        <f t="shared" si="412"/>
        <v>0</v>
      </c>
      <c r="EA44"/>
      <c r="EB44" s="39">
        <f t="shared" si="413"/>
        <v>0</v>
      </c>
      <c r="EC44"/>
      <c r="ED44" s="39">
        <f t="shared" si="414"/>
        <v>0</v>
      </c>
      <c r="EE44"/>
      <c r="EF44" s="39">
        <f t="shared" si="415"/>
        <v>0</v>
      </c>
      <c r="EG44"/>
      <c r="EH44" s="39">
        <f t="shared" si="416"/>
        <v>0</v>
      </c>
      <c r="EI44"/>
      <c r="EJ44" s="39">
        <f t="shared" si="417"/>
        <v>0</v>
      </c>
      <c r="EK44"/>
      <c r="EL44" s="39">
        <f t="shared" si="418"/>
        <v>0</v>
      </c>
      <c r="EM44"/>
      <c r="EN44" s="39">
        <f t="shared" si="419"/>
        <v>0</v>
      </c>
      <c r="EO44"/>
      <c r="EP44" s="39">
        <f t="shared" si="420"/>
        <v>0</v>
      </c>
      <c r="EQ44"/>
      <c r="ER44" s="39">
        <f t="shared" si="421"/>
        <v>0</v>
      </c>
      <c r="ES44"/>
      <c r="ET44" s="39">
        <f t="shared" si="422"/>
        <v>0</v>
      </c>
      <c r="EU44"/>
      <c r="EV44" s="39">
        <f t="shared" si="423"/>
        <v>0</v>
      </c>
      <c r="EW44"/>
      <c r="EX44" s="39">
        <f t="shared" si="424"/>
        <v>0</v>
      </c>
      <c r="EY44"/>
      <c r="EZ44" s="39">
        <f t="shared" si="425"/>
        <v>0</v>
      </c>
      <c r="FA44"/>
      <c r="FB44" s="39">
        <f t="shared" si="426"/>
        <v>0</v>
      </c>
      <c r="FC44" s="67">
        <f t="shared" si="429"/>
        <v>0</v>
      </c>
      <c r="FE44" s="43"/>
    </row>
    <row r="45" spans="1:161" s="30" customFormat="1" outlineLevel="1" x14ac:dyDescent="0.25">
      <c r="A45">
        <v>4</v>
      </c>
      <c r="B45" s="26"/>
      <c r="C45" s="102">
        <f>IFERROR(VLOOKUP($B45,'Справочник ТТ'!$A:$R,16,0),0)</f>
        <v>0</v>
      </c>
      <c r="D45" s="103">
        <f>IFERROR(VLOOKUP($B45,'Справочник ТТ'!$A:$R,17,0),0)</f>
        <v>0</v>
      </c>
      <c r="E45" s="104">
        <f>IFERROR(VLOOKUP($B45,'Справочник ТТ'!$A:$R,18,0),0)</f>
        <v>0</v>
      </c>
      <c r="F45" s="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 s="46">
        <f t="shared" si="427"/>
        <v>0</v>
      </c>
      <c r="AL45"/>
      <c r="AM45" s="39">
        <f t="shared" si="368"/>
        <v>0</v>
      </c>
      <c r="AN45"/>
      <c r="AO45" s="39">
        <f t="shared" si="369"/>
        <v>0</v>
      </c>
      <c r="AP45"/>
      <c r="AQ45" s="39">
        <f t="shared" si="370"/>
        <v>0</v>
      </c>
      <c r="AR45"/>
      <c r="AS45" s="39">
        <f t="shared" si="371"/>
        <v>0</v>
      </c>
      <c r="AT45"/>
      <c r="AU45" s="39">
        <f t="shared" si="372"/>
        <v>0</v>
      </c>
      <c r="AV45"/>
      <c r="AW45" s="39">
        <f t="shared" si="430"/>
        <v>0</v>
      </c>
      <c r="AX45"/>
      <c r="AY45" s="39" t="b">
        <f t="shared" si="373"/>
        <v>0</v>
      </c>
      <c r="AZ45"/>
      <c r="BA45" s="39" t="b">
        <f t="shared" si="374"/>
        <v>0</v>
      </c>
      <c r="BB45"/>
      <c r="BC45" s="39" t="b">
        <f t="shared" si="375"/>
        <v>0</v>
      </c>
      <c r="BD45"/>
      <c r="BE45" s="39" t="b">
        <f t="shared" si="376"/>
        <v>0</v>
      </c>
      <c r="BF45"/>
      <c r="BG45" s="39">
        <f t="shared" si="377"/>
        <v>0</v>
      </c>
      <c r="BH45"/>
      <c r="BI45" s="39">
        <f t="shared" si="378"/>
        <v>0</v>
      </c>
      <c r="BJ45"/>
      <c r="BK45" s="39">
        <f t="shared" si="379"/>
        <v>0</v>
      </c>
      <c r="BL45"/>
      <c r="BM45" s="39">
        <f t="shared" si="380"/>
        <v>0</v>
      </c>
      <c r="BN45"/>
      <c r="BO45" s="39">
        <f t="shared" si="381"/>
        <v>0</v>
      </c>
      <c r="BP45"/>
      <c r="BQ45" s="39">
        <f t="shared" si="382"/>
        <v>0</v>
      </c>
      <c r="BR45"/>
      <c r="BS45" s="39">
        <f t="shared" si="383"/>
        <v>0</v>
      </c>
      <c r="BT45"/>
      <c r="BU45" s="39">
        <f t="shared" si="384"/>
        <v>0</v>
      </c>
      <c r="BV45"/>
      <c r="BW45" s="39">
        <f t="shared" si="385"/>
        <v>0</v>
      </c>
      <c r="BX45"/>
      <c r="BY45" s="39">
        <f t="shared" si="386"/>
        <v>0</v>
      </c>
      <c r="BZ45"/>
      <c r="CA45" s="39">
        <f t="shared" si="387"/>
        <v>0</v>
      </c>
      <c r="CB45"/>
      <c r="CC45" s="39">
        <f t="shared" si="388"/>
        <v>0</v>
      </c>
      <c r="CD45"/>
      <c r="CE45" s="39">
        <f t="shared" si="389"/>
        <v>0</v>
      </c>
      <c r="CF45"/>
      <c r="CG45" s="39">
        <f t="shared" si="390"/>
        <v>0</v>
      </c>
      <c r="CH45"/>
      <c r="CI45" s="39">
        <f t="shared" si="391"/>
        <v>0</v>
      </c>
      <c r="CJ45"/>
      <c r="CK45" s="39">
        <f t="shared" si="392"/>
        <v>0</v>
      </c>
      <c r="CL45"/>
      <c r="CM45" s="39">
        <f t="shared" si="393"/>
        <v>0</v>
      </c>
      <c r="CN45"/>
      <c r="CO45" s="39">
        <f t="shared" si="394"/>
        <v>0</v>
      </c>
      <c r="CP45" s="67">
        <f t="shared" si="428"/>
        <v>0</v>
      </c>
      <c r="CQ45"/>
      <c r="CR45" s="39">
        <f t="shared" si="395"/>
        <v>0</v>
      </c>
      <c r="CS45"/>
      <c r="CT45" s="39">
        <f t="shared" si="396"/>
        <v>0</v>
      </c>
      <c r="CU45"/>
      <c r="CV45" s="39">
        <f t="shared" si="397"/>
        <v>0</v>
      </c>
      <c r="CW45"/>
      <c r="CX45" s="39">
        <f t="shared" si="398"/>
        <v>0</v>
      </c>
      <c r="CY45"/>
      <c r="CZ45" s="39">
        <f t="shared" si="399"/>
        <v>0</v>
      </c>
      <c r="DA45"/>
      <c r="DB45" s="39">
        <f t="shared" si="400"/>
        <v>0</v>
      </c>
      <c r="DC45"/>
      <c r="DD45" s="39">
        <f t="shared" si="401"/>
        <v>0</v>
      </c>
      <c r="DE45"/>
      <c r="DF45" s="39">
        <f t="shared" si="402"/>
        <v>0</v>
      </c>
      <c r="DG45"/>
      <c r="DH45" s="39">
        <f t="shared" si="403"/>
        <v>0</v>
      </c>
      <c r="DI45"/>
      <c r="DJ45" s="39">
        <f t="shared" si="404"/>
        <v>0</v>
      </c>
      <c r="DK45"/>
      <c r="DL45" s="39">
        <f t="shared" si="405"/>
        <v>0</v>
      </c>
      <c r="DM45"/>
      <c r="DN45" s="39">
        <f t="shared" si="406"/>
        <v>0</v>
      </c>
      <c r="DO45"/>
      <c r="DP45" s="39">
        <f t="shared" si="407"/>
        <v>0</v>
      </c>
      <c r="DQ45"/>
      <c r="DR45" s="39">
        <f t="shared" si="408"/>
        <v>0</v>
      </c>
      <c r="DS45"/>
      <c r="DT45" s="39">
        <f t="shared" si="409"/>
        <v>0</v>
      </c>
      <c r="DU45"/>
      <c r="DV45" s="39">
        <f t="shared" si="410"/>
        <v>0</v>
      </c>
      <c r="DW45"/>
      <c r="DX45" s="39">
        <f t="shared" si="411"/>
        <v>0</v>
      </c>
      <c r="DY45"/>
      <c r="DZ45" s="39">
        <f t="shared" si="412"/>
        <v>0</v>
      </c>
      <c r="EA45"/>
      <c r="EB45" s="39">
        <f t="shared" si="413"/>
        <v>0</v>
      </c>
      <c r="EC45"/>
      <c r="ED45" s="39">
        <f t="shared" si="414"/>
        <v>0</v>
      </c>
      <c r="EE45"/>
      <c r="EF45" s="39">
        <f t="shared" si="415"/>
        <v>0</v>
      </c>
      <c r="EG45"/>
      <c r="EH45" s="39">
        <f t="shared" si="416"/>
        <v>0</v>
      </c>
      <c r="EI45"/>
      <c r="EJ45" s="39">
        <f t="shared" si="417"/>
        <v>0</v>
      </c>
      <c r="EK45"/>
      <c r="EL45" s="39">
        <f t="shared" si="418"/>
        <v>0</v>
      </c>
      <c r="EM45"/>
      <c r="EN45" s="39">
        <f t="shared" si="419"/>
        <v>0</v>
      </c>
      <c r="EO45"/>
      <c r="EP45" s="39">
        <f t="shared" si="420"/>
        <v>0</v>
      </c>
      <c r="EQ45"/>
      <c r="ER45" s="39">
        <f t="shared" si="421"/>
        <v>0</v>
      </c>
      <c r="ES45"/>
      <c r="ET45" s="39">
        <f t="shared" si="422"/>
        <v>0</v>
      </c>
      <c r="EU45"/>
      <c r="EV45" s="39">
        <f t="shared" si="423"/>
        <v>0</v>
      </c>
      <c r="EW45"/>
      <c r="EX45" s="39">
        <f t="shared" si="424"/>
        <v>0</v>
      </c>
      <c r="EY45"/>
      <c r="EZ45" s="39">
        <f t="shared" si="425"/>
        <v>0</v>
      </c>
      <c r="FA45"/>
      <c r="FB45" s="39">
        <f t="shared" si="426"/>
        <v>0</v>
      </c>
      <c r="FC45" s="67">
        <f t="shared" si="429"/>
        <v>0</v>
      </c>
      <c r="FE45" s="43"/>
    </row>
    <row r="46" spans="1:161" s="30" customFormat="1" outlineLevel="1" x14ac:dyDescent="0.25">
      <c r="A46">
        <v>5</v>
      </c>
      <c r="B46" s="26"/>
      <c r="C46" s="102">
        <f>IFERROR(VLOOKUP($B46,'Справочник ТТ'!$A:$R,16,0),0)</f>
        <v>0</v>
      </c>
      <c r="D46" s="103">
        <f>IFERROR(VLOOKUP($B46,'Справочник ТТ'!$A:$R,17,0),0)</f>
        <v>0</v>
      </c>
      <c r="E46" s="104">
        <f>IFERROR(VLOOKUP($B46,'Справочник ТТ'!$A:$R,18,0),0)</f>
        <v>0</v>
      </c>
      <c r="F46" s="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 s="46">
        <f t="shared" si="427"/>
        <v>0</v>
      </c>
      <c r="AL46"/>
      <c r="AM46" s="39">
        <f t="shared" si="368"/>
        <v>0</v>
      </c>
      <c r="AN46"/>
      <c r="AO46" s="39">
        <f t="shared" si="369"/>
        <v>0</v>
      </c>
      <c r="AP46"/>
      <c r="AQ46" s="39">
        <f t="shared" si="370"/>
        <v>0</v>
      </c>
      <c r="AR46"/>
      <c r="AS46" s="39">
        <f t="shared" si="371"/>
        <v>0</v>
      </c>
      <c r="AT46"/>
      <c r="AU46" s="39">
        <f t="shared" si="372"/>
        <v>0</v>
      </c>
      <c r="AV46"/>
      <c r="AW46" s="39">
        <f t="shared" si="430"/>
        <v>0</v>
      </c>
      <c r="AX46"/>
      <c r="AY46" s="39" t="b">
        <f t="shared" si="373"/>
        <v>0</v>
      </c>
      <c r="AZ46"/>
      <c r="BA46" s="39" t="b">
        <f t="shared" si="374"/>
        <v>0</v>
      </c>
      <c r="BB46"/>
      <c r="BC46" s="39" t="b">
        <f t="shared" si="375"/>
        <v>0</v>
      </c>
      <c r="BD46"/>
      <c r="BE46" s="39" t="b">
        <f t="shared" si="376"/>
        <v>0</v>
      </c>
      <c r="BF46"/>
      <c r="BG46" s="39">
        <f t="shared" si="377"/>
        <v>0</v>
      </c>
      <c r="BH46"/>
      <c r="BI46" s="39">
        <f t="shared" si="378"/>
        <v>0</v>
      </c>
      <c r="BJ46"/>
      <c r="BK46" s="39">
        <f t="shared" si="379"/>
        <v>0</v>
      </c>
      <c r="BL46"/>
      <c r="BM46" s="39">
        <f t="shared" si="380"/>
        <v>0</v>
      </c>
      <c r="BN46"/>
      <c r="BO46" s="39">
        <f t="shared" si="381"/>
        <v>0</v>
      </c>
      <c r="BP46"/>
      <c r="BQ46" s="39">
        <f t="shared" si="382"/>
        <v>0</v>
      </c>
      <c r="BR46"/>
      <c r="BS46" s="39">
        <f t="shared" si="383"/>
        <v>0</v>
      </c>
      <c r="BT46"/>
      <c r="BU46" s="39">
        <f t="shared" si="384"/>
        <v>0</v>
      </c>
      <c r="BV46"/>
      <c r="BW46" s="39">
        <f t="shared" si="385"/>
        <v>0</v>
      </c>
      <c r="BX46"/>
      <c r="BY46" s="39">
        <f t="shared" si="386"/>
        <v>0</v>
      </c>
      <c r="BZ46"/>
      <c r="CA46" s="39">
        <f t="shared" si="387"/>
        <v>0</v>
      </c>
      <c r="CB46"/>
      <c r="CC46" s="39">
        <f t="shared" si="388"/>
        <v>0</v>
      </c>
      <c r="CD46"/>
      <c r="CE46" s="39">
        <f t="shared" si="389"/>
        <v>0</v>
      </c>
      <c r="CF46"/>
      <c r="CG46" s="39">
        <f t="shared" si="390"/>
        <v>0</v>
      </c>
      <c r="CH46"/>
      <c r="CI46" s="39">
        <f t="shared" si="391"/>
        <v>0</v>
      </c>
      <c r="CJ46"/>
      <c r="CK46" s="39">
        <f t="shared" si="392"/>
        <v>0</v>
      </c>
      <c r="CL46"/>
      <c r="CM46" s="39">
        <f t="shared" si="393"/>
        <v>0</v>
      </c>
      <c r="CN46"/>
      <c r="CO46" s="39">
        <f t="shared" si="394"/>
        <v>0</v>
      </c>
      <c r="CP46" s="67">
        <f t="shared" si="428"/>
        <v>0</v>
      </c>
      <c r="CQ46"/>
      <c r="CR46" s="39">
        <f t="shared" si="395"/>
        <v>0</v>
      </c>
      <c r="CS46"/>
      <c r="CT46" s="39">
        <f t="shared" si="396"/>
        <v>0</v>
      </c>
      <c r="CU46"/>
      <c r="CV46" s="39">
        <f t="shared" si="397"/>
        <v>0</v>
      </c>
      <c r="CW46"/>
      <c r="CX46" s="39">
        <f t="shared" si="398"/>
        <v>0</v>
      </c>
      <c r="CY46"/>
      <c r="CZ46" s="39">
        <f t="shared" si="399"/>
        <v>0</v>
      </c>
      <c r="DA46"/>
      <c r="DB46" s="39">
        <f t="shared" si="400"/>
        <v>0</v>
      </c>
      <c r="DC46"/>
      <c r="DD46" s="39">
        <f t="shared" si="401"/>
        <v>0</v>
      </c>
      <c r="DE46"/>
      <c r="DF46" s="39">
        <f t="shared" si="402"/>
        <v>0</v>
      </c>
      <c r="DG46"/>
      <c r="DH46" s="39">
        <f t="shared" si="403"/>
        <v>0</v>
      </c>
      <c r="DI46"/>
      <c r="DJ46" s="39">
        <f t="shared" si="404"/>
        <v>0</v>
      </c>
      <c r="DK46"/>
      <c r="DL46" s="39">
        <f t="shared" si="405"/>
        <v>0</v>
      </c>
      <c r="DM46"/>
      <c r="DN46" s="39">
        <f t="shared" si="406"/>
        <v>0</v>
      </c>
      <c r="DO46"/>
      <c r="DP46" s="39">
        <f t="shared" si="407"/>
        <v>0</v>
      </c>
      <c r="DQ46"/>
      <c r="DR46" s="39">
        <f t="shared" si="408"/>
        <v>0</v>
      </c>
      <c r="DS46"/>
      <c r="DT46" s="39">
        <f t="shared" si="409"/>
        <v>0</v>
      </c>
      <c r="DU46"/>
      <c r="DV46" s="39">
        <f t="shared" si="410"/>
        <v>0</v>
      </c>
      <c r="DW46"/>
      <c r="DX46" s="39">
        <f t="shared" si="411"/>
        <v>0</v>
      </c>
      <c r="DY46"/>
      <c r="DZ46" s="39">
        <f t="shared" si="412"/>
        <v>0</v>
      </c>
      <c r="EA46"/>
      <c r="EB46" s="39">
        <f t="shared" si="413"/>
        <v>0</v>
      </c>
      <c r="EC46"/>
      <c r="ED46" s="39">
        <f t="shared" si="414"/>
        <v>0</v>
      </c>
      <c r="EE46"/>
      <c r="EF46" s="39">
        <f t="shared" si="415"/>
        <v>0</v>
      </c>
      <c r="EG46"/>
      <c r="EH46" s="39">
        <f t="shared" si="416"/>
        <v>0</v>
      </c>
      <c r="EI46"/>
      <c r="EJ46" s="39">
        <f t="shared" si="417"/>
        <v>0</v>
      </c>
      <c r="EK46"/>
      <c r="EL46" s="39">
        <f t="shared" si="418"/>
        <v>0</v>
      </c>
      <c r="EM46"/>
      <c r="EN46" s="39">
        <f t="shared" si="419"/>
        <v>0</v>
      </c>
      <c r="EO46"/>
      <c r="EP46" s="39">
        <f t="shared" si="420"/>
        <v>0</v>
      </c>
      <c r="EQ46"/>
      <c r="ER46" s="39">
        <f t="shared" si="421"/>
        <v>0</v>
      </c>
      <c r="ES46"/>
      <c r="ET46" s="39">
        <f t="shared" si="422"/>
        <v>0</v>
      </c>
      <c r="EU46"/>
      <c r="EV46" s="39">
        <f t="shared" si="423"/>
        <v>0</v>
      </c>
      <c r="EW46"/>
      <c r="EX46" s="39">
        <f t="shared" si="424"/>
        <v>0</v>
      </c>
      <c r="EY46"/>
      <c r="EZ46" s="39">
        <f t="shared" si="425"/>
        <v>0</v>
      </c>
      <c r="FA46"/>
      <c r="FB46" s="39">
        <f t="shared" si="426"/>
        <v>0</v>
      </c>
      <c r="FC46" s="67">
        <f t="shared" si="429"/>
        <v>0</v>
      </c>
      <c r="FE46" s="43"/>
    </row>
    <row r="47" spans="1:161" s="30" customFormat="1" outlineLevel="1" x14ac:dyDescent="0.25">
      <c r="A47">
        <v>6</v>
      </c>
      <c r="B47" s="26"/>
      <c r="C47" s="102">
        <f>IFERROR(VLOOKUP($B47,'Справочник ТТ'!$A:$R,16,0),0)</f>
        <v>0</v>
      </c>
      <c r="D47" s="103">
        <f>IFERROR(VLOOKUP($B47,'Справочник ТТ'!$A:$R,17,0),0)</f>
        <v>0</v>
      </c>
      <c r="E47" s="104">
        <f>IFERROR(VLOOKUP($B47,'Справочник ТТ'!$A:$R,18,0),0)</f>
        <v>0</v>
      </c>
      <c r="F47" s="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 s="46">
        <f t="shared" si="427"/>
        <v>0</v>
      </c>
      <c r="AL47"/>
      <c r="AM47" s="39">
        <f t="shared" si="368"/>
        <v>0</v>
      </c>
      <c r="AN47"/>
      <c r="AO47" s="39">
        <f t="shared" si="369"/>
        <v>0</v>
      </c>
      <c r="AP47"/>
      <c r="AQ47" s="39">
        <f t="shared" si="370"/>
        <v>0</v>
      </c>
      <c r="AR47"/>
      <c r="AS47" s="39">
        <f t="shared" si="371"/>
        <v>0</v>
      </c>
      <c r="AT47"/>
      <c r="AU47" s="39">
        <f t="shared" si="372"/>
        <v>0</v>
      </c>
      <c r="AV47"/>
      <c r="AW47" s="39">
        <f t="shared" si="430"/>
        <v>0</v>
      </c>
      <c r="AX47"/>
      <c r="AY47" s="39" t="b">
        <f t="shared" si="373"/>
        <v>0</v>
      </c>
      <c r="AZ47"/>
      <c r="BA47" s="39" t="b">
        <f t="shared" si="374"/>
        <v>0</v>
      </c>
      <c r="BB47"/>
      <c r="BC47" s="39" t="b">
        <f t="shared" si="375"/>
        <v>0</v>
      </c>
      <c r="BD47"/>
      <c r="BE47" s="39" t="b">
        <f t="shared" si="376"/>
        <v>0</v>
      </c>
      <c r="BF47"/>
      <c r="BG47" s="39">
        <f t="shared" si="377"/>
        <v>0</v>
      </c>
      <c r="BH47"/>
      <c r="BI47" s="39">
        <f t="shared" si="378"/>
        <v>0</v>
      </c>
      <c r="BJ47"/>
      <c r="BK47" s="39">
        <f t="shared" si="379"/>
        <v>0</v>
      </c>
      <c r="BL47"/>
      <c r="BM47" s="39">
        <f t="shared" si="380"/>
        <v>0</v>
      </c>
      <c r="BN47"/>
      <c r="BO47" s="39">
        <f t="shared" si="381"/>
        <v>0</v>
      </c>
      <c r="BP47"/>
      <c r="BQ47" s="39">
        <f t="shared" si="382"/>
        <v>0</v>
      </c>
      <c r="BR47"/>
      <c r="BS47" s="39">
        <f t="shared" si="383"/>
        <v>0</v>
      </c>
      <c r="BT47"/>
      <c r="BU47" s="39">
        <f t="shared" si="384"/>
        <v>0</v>
      </c>
      <c r="BV47"/>
      <c r="BW47" s="39">
        <f t="shared" si="385"/>
        <v>0</v>
      </c>
      <c r="BX47"/>
      <c r="BY47" s="39">
        <f t="shared" si="386"/>
        <v>0</v>
      </c>
      <c r="BZ47"/>
      <c r="CA47" s="39">
        <f t="shared" si="387"/>
        <v>0</v>
      </c>
      <c r="CB47"/>
      <c r="CC47" s="39">
        <f t="shared" si="388"/>
        <v>0</v>
      </c>
      <c r="CD47"/>
      <c r="CE47" s="39">
        <f t="shared" si="389"/>
        <v>0</v>
      </c>
      <c r="CF47"/>
      <c r="CG47" s="39">
        <f t="shared" si="390"/>
        <v>0</v>
      </c>
      <c r="CH47"/>
      <c r="CI47" s="39">
        <f t="shared" si="391"/>
        <v>0</v>
      </c>
      <c r="CJ47"/>
      <c r="CK47" s="39">
        <f t="shared" si="392"/>
        <v>0</v>
      </c>
      <c r="CL47"/>
      <c r="CM47" s="39">
        <f t="shared" si="393"/>
        <v>0</v>
      </c>
      <c r="CN47"/>
      <c r="CO47" s="39">
        <f t="shared" si="394"/>
        <v>0</v>
      </c>
      <c r="CP47" s="67">
        <f t="shared" si="428"/>
        <v>0</v>
      </c>
      <c r="CQ47"/>
      <c r="CR47" s="39">
        <f t="shared" si="395"/>
        <v>0</v>
      </c>
      <c r="CS47"/>
      <c r="CT47" s="39">
        <f t="shared" si="396"/>
        <v>0</v>
      </c>
      <c r="CU47"/>
      <c r="CV47" s="39">
        <f t="shared" si="397"/>
        <v>0</v>
      </c>
      <c r="CW47"/>
      <c r="CX47" s="39">
        <f t="shared" si="398"/>
        <v>0</v>
      </c>
      <c r="CY47"/>
      <c r="CZ47" s="39">
        <f t="shared" si="399"/>
        <v>0</v>
      </c>
      <c r="DA47"/>
      <c r="DB47" s="39">
        <f t="shared" si="400"/>
        <v>0</v>
      </c>
      <c r="DC47"/>
      <c r="DD47" s="39">
        <f t="shared" si="401"/>
        <v>0</v>
      </c>
      <c r="DE47"/>
      <c r="DF47" s="39">
        <f t="shared" si="402"/>
        <v>0</v>
      </c>
      <c r="DG47"/>
      <c r="DH47" s="39">
        <f t="shared" si="403"/>
        <v>0</v>
      </c>
      <c r="DI47"/>
      <c r="DJ47" s="39">
        <f t="shared" si="404"/>
        <v>0</v>
      </c>
      <c r="DK47"/>
      <c r="DL47" s="39">
        <f t="shared" si="405"/>
        <v>0</v>
      </c>
      <c r="DM47"/>
      <c r="DN47" s="39">
        <f t="shared" si="406"/>
        <v>0</v>
      </c>
      <c r="DO47"/>
      <c r="DP47" s="39">
        <f t="shared" si="407"/>
        <v>0</v>
      </c>
      <c r="DQ47"/>
      <c r="DR47" s="39">
        <f t="shared" si="408"/>
        <v>0</v>
      </c>
      <c r="DS47"/>
      <c r="DT47" s="39">
        <f t="shared" si="409"/>
        <v>0</v>
      </c>
      <c r="DU47"/>
      <c r="DV47" s="39">
        <f t="shared" si="410"/>
        <v>0</v>
      </c>
      <c r="DW47"/>
      <c r="DX47" s="39">
        <f t="shared" si="411"/>
        <v>0</v>
      </c>
      <c r="DY47"/>
      <c r="DZ47" s="39">
        <f t="shared" si="412"/>
        <v>0</v>
      </c>
      <c r="EA47"/>
      <c r="EB47" s="39">
        <f t="shared" si="413"/>
        <v>0</v>
      </c>
      <c r="EC47"/>
      <c r="ED47" s="39">
        <f t="shared" si="414"/>
        <v>0</v>
      </c>
      <c r="EE47"/>
      <c r="EF47" s="39">
        <f t="shared" si="415"/>
        <v>0</v>
      </c>
      <c r="EG47"/>
      <c r="EH47" s="39">
        <f t="shared" si="416"/>
        <v>0</v>
      </c>
      <c r="EI47"/>
      <c r="EJ47" s="39">
        <f t="shared" si="417"/>
        <v>0</v>
      </c>
      <c r="EK47"/>
      <c r="EL47" s="39">
        <f t="shared" si="418"/>
        <v>0</v>
      </c>
      <c r="EM47"/>
      <c r="EN47" s="39">
        <f t="shared" si="419"/>
        <v>0</v>
      </c>
      <c r="EO47"/>
      <c r="EP47" s="39">
        <f t="shared" si="420"/>
        <v>0</v>
      </c>
      <c r="EQ47"/>
      <c r="ER47" s="39">
        <f t="shared" si="421"/>
        <v>0</v>
      </c>
      <c r="ES47"/>
      <c r="ET47" s="39">
        <f t="shared" si="422"/>
        <v>0</v>
      </c>
      <c r="EU47"/>
      <c r="EV47" s="39">
        <f t="shared" si="423"/>
        <v>0</v>
      </c>
      <c r="EW47"/>
      <c r="EX47" s="39">
        <f t="shared" si="424"/>
        <v>0</v>
      </c>
      <c r="EY47"/>
      <c r="EZ47" s="39">
        <f t="shared" si="425"/>
        <v>0</v>
      </c>
      <c r="FA47"/>
      <c r="FB47" s="39">
        <f t="shared" si="426"/>
        <v>0</v>
      </c>
      <c r="FC47" s="67">
        <f t="shared" si="429"/>
        <v>0</v>
      </c>
      <c r="FE47" s="43"/>
    </row>
    <row r="48" spans="1:161" s="30" customFormat="1" outlineLevel="1" x14ac:dyDescent="0.25">
      <c r="A48">
        <v>7</v>
      </c>
      <c r="B48" s="26"/>
      <c r="C48" s="102">
        <f>IFERROR(VLOOKUP($B48,'Справочник ТТ'!$A:$R,16,0),0)</f>
        <v>0</v>
      </c>
      <c r="D48" s="103">
        <f>IFERROR(VLOOKUP($B48,'Справочник ТТ'!$A:$R,17,0),0)</f>
        <v>0</v>
      </c>
      <c r="E48" s="104">
        <f>IFERROR(VLOOKUP($B48,'Справочник ТТ'!$A:$R,18,0),0)</f>
        <v>0</v>
      </c>
      <c r="F48" s="71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 s="46">
        <f t="shared" si="427"/>
        <v>0</v>
      </c>
      <c r="AL48"/>
      <c r="AM48" s="39">
        <f t="shared" si="368"/>
        <v>0</v>
      </c>
      <c r="AN48"/>
      <c r="AO48" s="39">
        <f t="shared" si="369"/>
        <v>0</v>
      </c>
      <c r="AP48"/>
      <c r="AQ48" s="39">
        <f t="shared" si="370"/>
        <v>0</v>
      </c>
      <c r="AR48"/>
      <c r="AS48" s="39">
        <f t="shared" si="371"/>
        <v>0</v>
      </c>
      <c r="AT48"/>
      <c r="AU48" s="39">
        <f t="shared" si="372"/>
        <v>0</v>
      </c>
      <c r="AV48"/>
      <c r="AW48" s="39">
        <f t="shared" si="430"/>
        <v>0</v>
      </c>
      <c r="AX48"/>
      <c r="AY48" s="39" t="b">
        <f t="shared" si="373"/>
        <v>0</v>
      </c>
      <c r="AZ48"/>
      <c r="BA48" s="39" t="b">
        <f t="shared" si="374"/>
        <v>0</v>
      </c>
      <c r="BB48"/>
      <c r="BC48" s="39" t="b">
        <f t="shared" si="375"/>
        <v>0</v>
      </c>
      <c r="BD48"/>
      <c r="BE48" s="39" t="b">
        <f t="shared" si="376"/>
        <v>0</v>
      </c>
      <c r="BF48"/>
      <c r="BG48" s="39">
        <f t="shared" si="377"/>
        <v>0</v>
      </c>
      <c r="BH48"/>
      <c r="BI48" s="39">
        <f t="shared" si="378"/>
        <v>0</v>
      </c>
      <c r="BJ48"/>
      <c r="BK48" s="39">
        <f t="shared" si="379"/>
        <v>0</v>
      </c>
      <c r="BL48"/>
      <c r="BM48" s="39">
        <f t="shared" si="380"/>
        <v>0</v>
      </c>
      <c r="BN48"/>
      <c r="BO48" s="39">
        <f t="shared" si="381"/>
        <v>0</v>
      </c>
      <c r="BP48"/>
      <c r="BQ48" s="39">
        <f t="shared" si="382"/>
        <v>0</v>
      </c>
      <c r="BR48"/>
      <c r="BS48" s="39">
        <f t="shared" si="383"/>
        <v>0</v>
      </c>
      <c r="BT48"/>
      <c r="BU48" s="39">
        <f t="shared" si="384"/>
        <v>0</v>
      </c>
      <c r="BV48"/>
      <c r="BW48" s="39">
        <f t="shared" si="385"/>
        <v>0</v>
      </c>
      <c r="BX48"/>
      <c r="BY48" s="39">
        <f t="shared" si="386"/>
        <v>0</v>
      </c>
      <c r="BZ48"/>
      <c r="CA48" s="39">
        <f t="shared" si="387"/>
        <v>0</v>
      </c>
      <c r="CB48"/>
      <c r="CC48" s="39">
        <f t="shared" si="388"/>
        <v>0</v>
      </c>
      <c r="CD48"/>
      <c r="CE48" s="39">
        <f t="shared" si="389"/>
        <v>0</v>
      </c>
      <c r="CF48"/>
      <c r="CG48" s="39">
        <f t="shared" si="390"/>
        <v>0</v>
      </c>
      <c r="CH48"/>
      <c r="CI48" s="39">
        <f t="shared" si="391"/>
        <v>0</v>
      </c>
      <c r="CJ48"/>
      <c r="CK48" s="39">
        <f t="shared" si="392"/>
        <v>0</v>
      </c>
      <c r="CL48"/>
      <c r="CM48" s="39">
        <f t="shared" si="393"/>
        <v>0</v>
      </c>
      <c r="CN48"/>
      <c r="CO48" s="39">
        <f t="shared" si="394"/>
        <v>0</v>
      </c>
      <c r="CP48" s="67">
        <f t="shared" si="428"/>
        <v>0</v>
      </c>
      <c r="CQ48"/>
      <c r="CR48" s="39">
        <f t="shared" si="395"/>
        <v>0</v>
      </c>
      <c r="CS48"/>
      <c r="CT48" s="39">
        <f t="shared" si="396"/>
        <v>0</v>
      </c>
      <c r="CU48"/>
      <c r="CV48" s="39">
        <f t="shared" si="397"/>
        <v>0</v>
      </c>
      <c r="CW48"/>
      <c r="CX48" s="39">
        <f t="shared" si="398"/>
        <v>0</v>
      </c>
      <c r="CY48"/>
      <c r="CZ48" s="39">
        <f t="shared" si="399"/>
        <v>0</v>
      </c>
      <c r="DA48"/>
      <c r="DB48" s="39">
        <f t="shared" si="400"/>
        <v>0</v>
      </c>
      <c r="DC48"/>
      <c r="DD48" s="39">
        <f t="shared" si="401"/>
        <v>0</v>
      </c>
      <c r="DE48"/>
      <c r="DF48" s="39">
        <f t="shared" si="402"/>
        <v>0</v>
      </c>
      <c r="DG48"/>
      <c r="DH48" s="39">
        <f t="shared" si="403"/>
        <v>0</v>
      </c>
      <c r="DI48"/>
      <c r="DJ48" s="39">
        <f t="shared" si="404"/>
        <v>0</v>
      </c>
      <c r="DK48"/>
      <c r="DL48" s="39">
        <f t="shared" si="405"/>
        <v>0</v>
      </c>
      <c r="DM48"/>
      <c r="DN48" s="39">
        <f t="shared" si="406"/>
        <v>0</v>
      </c>
      <c r="DO48"/>
      <c r="DP48" s="39">
        <f t="shared" si="407"/>
        <v>0</v>
      </c>
      <c r="DQ48"/>
      <c r="DR48" s="39">
        <f t="shared" si="408"/>
        <v>0</v>
      </c>
      <c r="DS48"/>
      <c r="DT48" s="39">
        <f t="shared" si="409"/>
        <v>0</v>
      </c>
      <c r="DU48"/>
      <c r="DV48" s="39">
        <f t="shared" si="410"/>
        <v>0</v>
      </c>
      <c r="DW48"/>
      <c r="DX48" s="39">
        <f t="shared" si="411"/>
        <v>0</v>
      </c>
      <c r="DY48"/>
      <c r="DZ48" s="39">
        <f t="shared" si="412"/>
        <v>0</v>
      </c>
      <c r="EA48"/>
      <c r="EB48" s="39">
        <f t="shared" si="413"/>
        <v>0</v>
      </c>
      <c r="EC48"/>
      <c r="ED48" s="39">
        <f t="shared" si="414"/>
        <v>0</v>
      </c>
      <c r="EE48"/>
      <c r="EF48" s="39">
        <f t="shared" si="415"/>
        <v>0</v>
      </c>
      <c r="EG48"/>
      <c r="EH48" s="39">
        <f t="shared" si="416"/>
        <v>0</v>
      </c>
      <c r="EI48"/>
      <c r="EJ48" s="39">
        <f t="shared" si="417"/>
        <v>0</v>
      </c>
      <c r="EK48"/>
      <c r="EL48" s="39">
        <f t="shared" si="418"/>
        <v>0</v>
      </c>
      <c r="EM48"/>
      <c r="EN48" s="39">
        <f t="shared" si="419"/>
        <v>0</v>
      </c>
      <c r="EO48"/>
      <c r="EP48" s="39">
        <f t="shared" si="420"/>
        <v>0</v>
      </c>
      <c r="EQ48"/>
      <c r="ER48" s="39">
        <f t="shared" si="421"/>
        <v>0</v>
      </c>
      <c r="ES48"/>
      <c r="ET48" s="39">
        <f t="shared" si="422"/>
        <v>0</v>
      </c>
      <c r="EU48"/>
      <c r="EV48" s="39">
        <f t="shared" si="423"/>
        <v>0</v>
      </c>
      <c r="EW48"/>
      <c r="EX48" s="39">
        <f t="shared" si="424"/>
        <v>0</v>
      </c>
      <c r="EY48"/>
      <c r="EZ48" s="39">
        <f t="shared" si="425"/>
        <v>0</v>
      </c>
      <c r="FA48"/>
      <c r="FB48" s="39">
        <f t="shared" si="426"/>
        <v>0</v>
      </c>
      <c r="FC48" s="67">
        <f t="shared" si="429"/>
        <v>0</v>
      </c>
      <c r="FE48" s="43"/>
    </row>
    <row r="49" spans="1:161" s="30" customFormat="1" outlineLevel="1" x14ac:dyDescent="0.25">
      <c r="A49">
        <v>8</v>
      </c>
      <c r="B49" s="26"/>
      <c r="C49" s="102">
        <f>IFERROR(VLOOKUP($B49,'Справочник ТТ'!$A:$R,16,0),0)</f>
        <v>0</v>
      </c>
      <c r="D49" s="103">
        <f>IFERROR(VLOOKUP($B49,'Справочник ТТ'!$A:$R,17,0),0)</f>
        <v>0</v>
      </c>
      <c r="E49" s="104">
        <f>IFERROR(VLOOKUP($B49,'Справочник ТТ'!$A:$R,18,0),0)</f>
        <v>0</v>
      </c>
      <c r="F49" s="71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 s="46">
        <f t="shared" si="427"/>
        <v>0</v>
      </c>
      <c r="AL49"/>
      <c r="AM49" s="39">
        <f t="shared" si="368"/>
        <v>0</v>
      </c>
      <c r="AN49"/>
      <c r="AO49" s="39">
        <f t="shared" si="369"/>
        <v>0</v>
      </c>
      <c r="AP49"/>
      <c r="AQ49" s="39">
        <f t="shared" si="370"/>
        <v>0</v>
      </c>
      <c r="AR49"/>
      <c r="AS49" s="39">
        <f t="shared" si="371"/>
        <v>0</v>
      </c>
      <c r="AT49"/>
      <c r="AU49" s="39">
        <f t="shared" si="372"/>
        <v>0</v>
      </c>
      <c r="AV49"/>
      <c r="AW49" s="39">
        <f t="shared" si="430"/>
        <v>0</v>
      </c>
      <c r="AX49"/>
      <c r="AY49" s="39" t="b">
        <f t="shared" si="373"/>
        <v>0</v>
      </c>
      <c r="AZ49"/>
      <c r="BA49" s="39" t="b">
        <f t="shared" si="374"/>
        <v>0</v>
      </c>
      <c r="BB49"/>
      <c r="BC49" s="39" t="b">
        <f t="shared" si="375"/>
        <v>0</v>
      </c>
      <c r="BD49"/>
      <c r="BE49" s="39" t="b">
        <f t="shared" si="376"/>
        <v>0</v>
      </c>
      <c r="BF49"/>
      <c r="BG49" s="39">
        <f t="shared" si="377"/>
        <v>0</v>
      </c>
      <c r="BH49"/>
      <c r="BI49" s="39">
        <f t="shared" si="378"/>
        <v>0</v>
      </c>
      <c r="BJ49"/>
      <c r="BK49" s="39">
        <f t="shared" si="379"/>
        <v>0</v>
      </c>
      <c r="BL49"/>
      <c r="BM49" s="39">
        <f t="shared" si="380"/>
        <v>0</v>
      </c>
      <c r="BN49"/>
      <c r="BO49" s="39">
        <f t="shared" si="381"/>
        <v>0</v>
      </c>
      <c r="BP49"/>
      <c r="BQ49" s="39">
        <f t="shared" si="382"/>
        <v>0</v>
      </c>
      <c r="BR49"/>
      <c r="BS49" s="39">
        <f t="shared" si="383"/>
        <v>0</v>
      </c>
      <c r="BT49"/>
      <c r="BU49" s="39">
        <f t="shared" si="384"/>
        <v>0</v>
      </c>
      <c r="BV49"/>
      <c r="BW49" s="39">
        <f t="shared" si="385"/>
        <v>0</v>
      </c>
      <c r="BX49"/>
      <c r="BY49" s="39">
        <f t="shared" si="386"/>
        <v>0</v>
      </c>
      <c r="BZ49"/>
      <c r="CA49" s="39">
        <f t="shared" si="387"/>
        <v>0</v>
      </c>
      <c r="CB49"/>
      <c r="CC49" s="39">
        <f t="shared" si="388"/>
        <v>0</v>
      </c>
      <c r="CD49"/>
      <c r="CE49" s="39">
        <f t="shared" si="389"/>
        <v>0</v>
      </c>
      <c r="CF49"/>
      <c r="CG49" s="39">
        <f t="shared" si="390"/>
        <v>0</v>
      </c>
      <c r="CH49"/>
      <c r="CI49" s="39">
        <f t="shared" si="391"/>
        <v>0</v>
      </c>
      <c r="CJ49"/>
      <c r="CK49" s="39">
        <f t="shared" si="392"/>
        <v>0</v>
      </c>
      <c r="CL49"/>
      <c r="CM49" s="39">
        <f t="shared" si="393"/>
        <v>0</v>
      </c>
      <c r="CN49"/>
      <c r="CO49" s="39">
        <f t="shared" si="394"/>
        <v>0</v>
      </c>
      <c r="CP49" s="67">
        <f t="shared" si="428"/>
        <v>0</v>
      </c>
      <c r="CQ49"/>
      <c r="CR49" s="39">
        <f t="shared" si="395"/>
        <v>0</v>
      </c>
      <c r="CS49"/>
      <c r="CT49" s="39">
        <f t="shared" si="396"/>
        <v>0</v>
      </c>
      <c r="CU49"/>
      <c r="CV49" s="39">
        <f t="shared" si="397"/>
        <v>0</v>
      </c>
      <c r="CW49"/>
      <c r="CX49" s="39">
        <f t="shared" si="398"/>
        <v>0</v>
      </c>
      <c r="CY49"/>
      <c r="CZ49" s="39">
        <f t="shared" si="399"/>
        <v>0</v>
      </c>
      <c r="DA49"/>
      <c r="DB49" s="39">
        <f t="shared" si="400"/>
        <v>0</v>
      </c>
      <c r="DC49"/>
      <c r="DD49" s="39">
        <f t="shared" si="401"/>
        <v>0</v>
      </c>
      <c r="DE49"/>
      <c r="DF49" s="39">
        <f t="shared" si="402"/>
        <v>0</v>
      </c>
      <c r="DG49"/>
      <c r="DH49" s="39">
        <f t="shared" si="403"/>
        <v>0</v>
      </c>
      <c r="DI49"/>
      <c r="DJ49" s="39">
        <f t="shared" si="404"/>
        <v>0</v>
      </c>
      <c r="DK49"/>
      <c r="DL49" s="39">
        <f t="shared" si="405"/>
        <v>0</v>
      </c>
      <c r="DM49"/>
      <c r="DN49" s="39">
        <f t="shared" si="406"/>
        <v>0</v>
      </c>
      <c r="DO49"/>
      <c r="DP49" s="39">
        <f t="shared" si="407"/>
        <v>0</v>
      </c>
      <c r="DQ49"/>
      <c r="DR49" s="39">
        <f t="shared" si="408"/>
        <v>0</v>
      </c>
      <c r="DS49"/>
      <c r="DT49" s="39">
        <f t="shared" si="409"/>
        <v>0</v>
      </c>
      <c r="DU49"/>
      <c r="DV49" s="39">
        <f t="shared" si="410"/>
        <v>0</v>
      </c>
      <c r="DW49"/>
      <c r="DX49" s="39">
        <f t="shared" si="411"/>
        <v>0</v>
      </c>
      <c r="DY49"/>
      <c r="DZ49" s="39">
        <f t="shared" si="412"/>
        <v>0</v>
      </c>
      <c r="EA49"/>
      <c r="EB49" s="39">
        <f t="shared" si="413"/>
        <v>0</v>
      </c>
      <c r="EC49"/>
      <c r="ED49" s="39">
        <f t="shared" si="414"/>
        <v>0</v>
      </c>
      <c r="EE49"/>
      <c r="EF49" s="39">
        <f t="shared" si="415"/>
        <v>0</v>
      </c>
      <c r="EG49"/>
      <c r="EH49" s="39">
        <f t="shared" si="416"/>
        <v>0</v>
      </c>
      <c r="EI49"/>
      <c r="EJ49" s="39">
        <f t="shared" si="417"/>
        <v>0</v>
      </c>
      <c r="EK49"/>
      <c r="EL49" s="39">
        <f t="shared" si="418"/>
        <v>0</v>
      </c>
      <c r="EM49"/>
      <c r="EN49" s="39">
        <f t="shared" si="419"/>
        <v>0</v>
      </c>
      <c r="EO49"/>
      <c r="EP49" s="39">
        <f t="shared" si="420"/>
        <v>0</v>
      </c>
      <c r="EQ49"/>
      <c r="ER49" s="39">
        <f t="shared" si="421"/>
        <v>0</v>
      </c>
      <c r="ES49"/>
      <c r="ET49" s="39">
        <f t="shared" si="422"/>
        <v>0</v>
      </c>
      <c r="EU49"/>
      <c r="EV49" s="39">
        <f t="shared" si="423"/>
        <v>0</v>
      </c>
      <c r="EW49"/>
      <c r="EX49" s="39">
        <f t="shared" si="424"/>
        <v>0</v>
      </c>
      <c r="EY49"/>
      <c r="EZ49" s="39">
        <f t="shared" si="425"/>
        <v>0</v>
      </c>
      <c r="FA49"/>
      <c r="FB49" s="39">
        <f t="shared" si="426"/>
        <v>0</v>
      </c>
      <c r="FC49" s="67">
        <f t="shared" si="429"/>
        <v>0</v>
      </c>
      <c r="FE49" s="43"/>
    </row>
    <row r="50" spans="1:161" s="30" customFormat="1" outlineLevel="1" x14ac:dyDescent="0.25">
      <c r="A50">
        <v>9</v>
      </c>
      <c r="B50" s="26"/>
      <c r="C50" s="102">
        <f>IFERROR(VLOOKUP($B50,'Справочник ТТ'!$A:$R,16,0),0)</f>
        <v>0</v>
      </c>
      <c r="D50" s="103">
        <f>IFERROR(VLOOKUP($B50,'Справочник ТТ'!$A:$R,17,0),0)</f>
        <v>0</v>
      </c>
      <c r="E50" s="104">
        <f>IFERROR(VLOOKUP($B50,'Справочник ТТ'!$A:$R,18,0),0)</f>
        <v>0</v>
      </c>
      <c r="F50" s="71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 s="46">
        <f t="shared" si="427"/>
        <v>0</v>
      </c>
      <c r="AL50"/>
      <c r="AM50" s="39">
        <f t="shared" si="368"/>
        <v>0</v>
      </c>
      <c r="AN50"/>
      <c r="AO50" s="39">
        <f t="shared" si="369"/>
        <v>0</v>
      </c>
      <c r="AP50"/>
      <c r="AQ50" s="39">
        <f t="shared" si="370"/>
        <v>0</v>
      </c>
      <c r="AR50"/>
      <c r="AS50" s="39">
        <f t="shared" si="371"/>
        <v>0</v>
      </c>
      <c r="AT50"/>
      <c r="AU50" s="39">
        <f t="shared" si="372"/>
        <v>0</v>
      </c>
      <c r="AV50"/>
      <c r="AW50" s="39">
        <f t="shared" si="430"/>
        <v>0</v>
      </c>
      <c r="AX50"/>
      <c r="AY50" s="39" t="b">
        <f t="shared" si="373"/>
        <v>0</v>
      </c>
      <c r="AZ50"/>
      <c r="BA50" s="39" t="b">
        <f t="shared" si="374"/>
        <v>0</v>
      </c>
      <c r="BB50"/>
      <c r="BC50" s="39" t="b">
        <f t="shared" si="375"/>
        <v>0</v>
      </c>
      <c r="BD50"/>
      <c r="BE50" s="39" t="b">
        <f t="shared" si="376"/>
        <v>0</v>
      </c>
      <c r="BF50"/>
      <c r="BG50" s="39">
        <f t="shared" si="377"/>
        <v>0</v>
      </c>
      <c r="BH50"/>
      <c r="BI50" s="39">
        <f t="shared" si="378"/>
        <v>0</v>
      </c>
      <c r="BJ50"/>
      <c r="BK50" s="39">
        <f t="shared" si="379"/>
        <v>0</v>
      </c>
      <c r="BL50"/>
      <c r="BM50" s="39">
        <f t="shared" si="380"/>
        <v>0</v>
      </c>
      <c r="BN50"/>
      <c r="BO50" s="39">
        <f t="shared" si="381"/>
        <v>0</v>
      </c>
      <c r="BP50"/>
      <c r="BQ50" s="39">
        <f t="shared" si="382"/>
        <v>0</v>
      </c>
      <c r="BR50"/>
      <c r="BS50" s="39">
        <f t="shared" si="383"/>
        <v>0</v>
      </c>
      <c r="BT50"/>
      <c r="BU50" s="39">
        <f t="shared" si="384"/>
        <v>0</v>
      </c>
      <c r="BV50"/>
      <c r="BW50" s="39">
        <f t="shared" si="385"/>
        <v>0</v>
      </c>
      <c r="BX50"/>
      <c r="BY50" s="39">
        <f t="shared" si="386"/>
        <v>0</v>
      </c>
      <c r="BZ50"/>
      <c r="CA50" s="39">
        <f t="shared" si="387"/>
        <v>0</v>
      </c>
      <c r="CB50"/>
      <c r="CC50" s="39">
        <f t="shared" si="388"/>
        <v>0</v>
      </c>
      <c r="CD50"/>
      <c r="CE50" s="39">
        <f t="shared" si="389"/>
        <v>0</v>
      </c>
      <c r="CF50"/>
      <c r="CG50" s="39">
        <f t="shared" si="390"/>
        <v>0</v>
      </c>
      <c r="CH50"/>
      <c r="CI50" s="39">
        <f t="shared" si="391"/>
        <v>0</v>
      </c>
      <c r="CJ50"/>
      <c r="CK50" s="39">
        <f t="shared" si="392"/>
        <v>0</v>
      </c>
      <c r="CL50"/>
      <c r="CM50" s="39">
        <f t="shared" si="393"/>
        <v>0</v>
      </c>
      <c r="CN50"/>
      <c r="CO50" s="39">
        <f t="shared" si="394"/>
        <v>0</v>
      </c>
      <c r="CP50" s="67">
        <f t="shared" si="428"/>
        <v>0</v>
      </c>
      <c r="CQ50"/>
      <c r="CR50" s="39">
        <f t="shared" si="395"/>
        <v>0</v>
      </c>
      <c r="CS50"/>
      <c r="CT50" s="39">
        <f t="shared" si="396"/>
        <v>0</v>
      </c>
      <c r="CU50"/>
      <c r="CV50" s="39">
        <f t="shared" si="397"/>
        <v>0</v>
      </c>
      <c r="CW50"/>
      <c r="CX50" s="39">
        <f t="shared" si="398"/>
        <v>0</v>
      </c>
      <c r="CY50"/>
      <c r="CZ50" s="39">
        <f t="shared" si="399"/>
        <v>0</v>
      </c>
      <c r="DA50"/>
      <c r="DB50" s="39">
        <f t="shared" si="400"/>
        <v>0</v>
      </c>
      <c r="DC50"/>
      <c r="DD50" s="39">
        <f t="shared" si="401"/>
        <v>0</v>
      </c>
      <c r="DE50"/>
      <c r="DF50" s="39">
        <f t="shared" si="402"/>
        <v>0</v>
      </c>
      <c r="DG50"/>
      <c r="DH50" s="39">
        <f t="shared" si="403"/>
        <v>0</v>
      </c>
      <c r="DI50"/>
      <c r="DJ50" s="39">
        <f t="shared" si="404"/>
        <v>0</v>
      </c>
      <c r="DK50"/>
      <c r="DL50" s="39">
        <f t="shared" si="405"/>
        <v>0</v>
      </c>
      <c r="DM50"/>
      <c r="DN50" s="39">
        <f t="shared" si="406"/>
        <v>0</v>
      </c>
      <c r="DO50"/>
      <c r="DP50" s="39">
        <f t="shared" si="407"/>
        <v>0</v>
      </c>
      <c r="DQ50"/>
      <c r="DR50" s="39">
        <f t="shared" si="408"/>
        <v>0</v>
      </c>
      <c r="DS50"/>
      <c r="DT50" s="39">
        <f t="shared" si="409"/>
        <v>0</v>
      </c>
      <c r="DU50"/>
      <c r="DV50" s="39">
        <f t="shared" si="410"/>
        <v>0</v>
      </c>
      <c r="DW50"/>
      <c r="DX50" s="39">
        <f t="shared" si="411"/>
        <v>0</v>
      </c>
      <c r="DY50"/>
      <c r="DZ50" s="39">
        <f t="shared" si="412"/>
        <v>0</v>
      </c>
      <c r="EA50"/>
      <c r="EB50" s="39">
        <f t="shared" si="413"/>
        <v>0</v>
      </c>
      <c r="EC50"/>
      <c r="ED50" s="39">
        <f t="shared" si="414"/>
        <v>0</v>
      </c>
      <c r="EE50"/>
      <c r="EF50" s="39">
        <f t="shared" si="415"/>
        <v>0</v>
      </c>
      <c r="EG50"/>
      <c r="EH50" s="39">
        <f t="shared" si="416"/>
        <v>0</v>
      </c>
      <c r="EI50"/>
      <c r="EJ50" s="39">
        <f t="shared" si="417"/>
        <v>0</v>
      </c>
      <c r="EK50"/>
      <c r="EL50" s="39">
        <f t="shared" si="418"/>
        <v>0</v>
      </c>
      <c r="EM50"/>
      <c r="EN50" s="39">
        <f t="shared" si="419"/>
        <v>0</v>
      </c>
      <c r="EO50"/>
      <c r="EP50" s="39">
        <f t="shared" si="420"/>
        <v>0</v>
      </c>
      <c r="EQ50"/>
      <c r="ER50" s="39">
        <f t="shared" si="421"/>
        <v>0</v>
      </c>
      <c r="ES50"/>
      <c r="ET50" s="39">
        <f t="shared" si="422"/>
        <v>0</v>
      </c>
      <c r="EU50"/>
      <c r="EV50" s="39">
        <f t="shared" si="423"/>
        <v>0</v>
      </c>
      <c r="EW50"/>
      <c r="EX50" s="39">
        <f t="shared" si="424"/>
        <v>0</v>
      </c>
      <c r="EY50"/>
      <c r="EZ50" s="39">
        <f t="shared" si="425"/>
        <v>0</v>
      </c>
      <c r="FA50"/>
      <c r="FB50" s="39">
        <f t="shared" si="426"/>
        <v>0</v>
      </c>
      <c r="FC50" s="67">
        <f t="shared" si="429"/>
        <v>0</v>
      </c>
      <c r="FE50" s="43"/>
    </row>
    <row r="51" spans="1:161" s="30" customFormat="1" outlineLevel="1" x14ac:dyDescent="0.25">
      <c r="A51">
        <v>10</v>
      </c>
      <c r="B51" s="26"/>
      <c r="C51" s="102">
        <f>IFERROR(VLOOKUP($B51,'Справочник ТТ'!$A:$R,16,0),0)</f>
        <v>0</v>
      </c>
      <c r="D51" s="103">
        <f>IFERROR(VLOOKUP($B51,'Справочник ТТ'!$A:$R,17,0),0)</f>
        <v>0</v>
      </c>
      <c r="E51" s="104">
        <f>IFERROR(VLOOKUP($B51,'Справочник ТТ'!$A:$R,18,0),0)</f>
        <v>0</v>
      </c>
      <c r="F51" s="7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 s="46">
        <f t="shared" si="427"/>
        <v>0</v>
      </c>
      <c r="AL51"/>
      <c r="AM51" s="39">
        <f t="shared" si="368"/>
        <v>0</v>
      </c>
      <c r="AN51"/>
      <c r="AO51" s="39">
        <f t="shared" si="369"/>
        <v>0</v>
      </c>
      <c r="AP51"/>
      <c r="AQ51" s="39">
        <f t="shared" si="370"/>
        <v>0</v>
      </c>
      <c r="AR51"/>
      <c r="AS51" s="39">
        <f t="shared" si="371"/>
        <v>0</v>
      </c>
      <c r="AT51"/>
      <c r="AU51" s="39">
        <f t="shared" si="372"/>
        <v>0</v>
      </c>
      <c r="AV51"/>
      <c r="AW51" s="39">
        <f t="shared" si="430"/>
        <v>0</v>
      </c>
      <c r="AX51"/>
      <c r="AY51" s="39" t="b">
        <f t="shared" si="373"/>
        <v>0</v>
      </c>
      <c r="AZ51"/>
      <c r="BA51" s="39" t="b">
        <f t="shared" si="374"/>
        <v>0</v>
      </c>
      <c r="BB51"/>
      <c r="BC51" s="39" t="b">
        <f t="shared" si="375"/>
        <v>0</v>
      </c>
      <c r="BD51"/>
      <c r="BE51" s="39" t="b">
        <f t="shared" si="376"/>
        <v>0</v>
      </c>
      <c r="BF51"/>
      <c r="BG51" s="39">
        <f t="shared" si="377"/>
        <v>0</v>
      </c>
      <c r="BH51"/>
      <c r="BI51" s="39">
        <f t="shared" si="378"/>
        <v>0</v>
      </c>
      <c r="BJ51"/>
      <c r="BK51" s="39">
        <f t="shared" si="379"/>
        <v>0</v>
      </c>
      <c r="BL51"/>
      <c r="BM51" s="39">
        <f t="shared" si="380"/>
        <v>0</v>
      </c>
      <c r="BN51"/>
      <c r="BO51" s="39">
        <f t="shared" si="381"/>
        <v>0</v>
      </c>
      <c r="BP51"/>
      <c r="BQ51" s="39">
        <f t="shared" si="382"/>
        <v>0</v>
      </c>
      <c r="BR51"/>
      <c r="BS51" s="39">
        <f t="shared" si="383"/>
        <v>0</v>
      </c>
      <c r="BT51"/>
      <c r="BU51" s="39">
        <f t="shared" si="384"/>
        <v>0</v>
      </c>
      <c r="BV51"/>
      <c r="BW51" s="39">
        <f t="shared" si="385"/>
        <v>0</v>
      </c>
      <c r="BX51"/>
      <c r="BY51" s="39">
        <f t="shared" si="386"/>
        <v>0</v>
      </c>
      <c r="BZ51"/>
      <c r="CA51" s="39">
        <f t="shared" si="387"/>
        <v>0</v>
      </c>
      <c r="CB51"/>
      <c r="CC51" s="39">
        <f t="shared" si="388"/>
        <v>0</v>
      </c>
      <c r="CD51"/>
      <c r="CE51" s="39">
        <f t="shared" si="389"/>
        <v>0</v>
      </c>
      <c r="CF51"/>
      <c r="CG51" s="39">
        <f t="shared" si="390"/>
        <v>0</v>
      </c>
      <c r="CH51"/>
      <c r="CI51" s="39">
        <f t="shared" si="391"/>
        <v>0</v>
      </c>
      <c r="CJ51"/>
      <c r="CK51" s="39">
        <f t="shared" si="392"/>
        <v>0</v>
      </c>
      <c r="CL51"/>
      <c r="CM51" s="39">
        <f t="shared" si="393"/>
        <v>0</v>
      </c>
      <c r="CN51"/>
      <c r="CO51" s="39">
        <f t="shared" si="394"/>
        <v>0</v>
      </c>
      <c r="CP51" s="67">
        <f t="shared" si="428"/>
        <v>0</v>
      </c>
      <c r="CQ51"/>
      <c r="CR51" s="39">
        <f t="shared" si="395"/>
        <v>0</v>
      </c>
      <c r="CS51"/>
      <c r="CT51" s="39">
        <f t="shared" si="396"/>
        <v>0</v>
      </c>
      <c r="CU51"/>
      <c r="CV51" s="39">
        <f t="shared" si="397"/>
        <v>0</v>
      </c>
      <c r="CW51"/>
      <c r="CX51" s="39">
        <f t="shared" si="398"/>
        <v>0</v>
      </c>
      <c r="CY51"/>
      <c r="CZ51" s="39">
        <f t="shared" si="399"/>
        <v>0</v>
      </c>
      <c r="DA51"/>
      <c r="DB51" s="39">
        <f t="shared" si="400"/>
        <v>0</v>
      </c>
      <c r="DC51"/>
      <c r="DD51" s="39">
        <f t="shared" si="401"/>
        <v>0</v>
      </c>
      <c r="DE51"/>
      <c r="DF51" s="39">
        <f t="shared" si="402"/>
        <v>0</v>
      </c>
      <c r="DG51"/>
      <c r="DH51" s="39">
        <f t="shared" si="403"/>
        <v>0</v>
      </c>
      <c r="DI51"/>
      <c r="DJ51" s="39">
        <f t="shared" si="404"/>
        <v>0</v>
      </c>
      <c r="DK51"/>
      <c r="DL51" s="39">
        <f t="shared" si="405"/>
        <v>0</v>
      </c>
      <c r="DM51"/>
      <c r="DN51" s="39">
        <f t="shared" si="406"/>
        <v>0</v>
      </c>
      <c r="DO51"/>
      <c r="DP51" s="39">
        <f t="shared" si="407"/>
        <v>0</v>
      </c>
      <c r="DQ51"/>
      <c r="DR51" s="39">
        <f t="shared" si="408"/>
        <v>0</v>
      </c>
      <c r="DS51"/>
      <c r="DT51" s="39">
        <f t="shared" si="409"/>
        <v>0</v>
      </c>
      <c r="DU51"/>
      <c r="DV51" s="39">
        <f t="shared" si="410"/>
        <v>0</v>
      </c>
      <c r="DW51"/>
      <c r="DX51" s="39">
        <f t="shared" si="411"/>
        <v>0</v>
      </c>
      <c r="DY51"/>
      <c r="DZ51" s="39">
        <f t="shared" si="412"/>
        <v>0</v>
      </c>
      <c r="EA51"/>
      <c r="EB51" s="39">
        <f t="shared" si="413"/>
        <v>0</v>
      </c>
      <c r="EC51"/>
      <c r="ED51" s="39">
        <f t="shared" si="414"/>
        <v>0</v>
      </c>
      <c r="EE51"/>
      <c r="EF51" s="39">
        <f t="shared" si="415"/>
        <v>0</v>
      </c>
      <c r="EG51"/>
      <c r="EH51" s="39">
        <f t="shared" si="416"/>
        <v>0</v>
      </c>
      <c r="EI51"/>
      <c r="EJ51" s="39">
        <f t="shared" si="417"/>
        <v>0</v>
      </c>
      <c r="EK51"/>
      <c r="EL51" s="39">
        <f t="shared" si="418"/>
        <v>0</v>
      </c>
      <c r="EM51"/>
      <c r="EN51" s="39">
        <f t="shared" si="419"/>
        <v>0</v>
      </c>
      <c r="EO51"/>
      <c r="EP51" s="39">
        <f t="shared" si="420"/>
        <v>0</v>
      </c>
      <c r="EQ51"/>
      <c r="ER51" s="39">
        <f t="shared" si="421"/>
        <v>0</v>
      </c>
      <c r="ES51"/>
      <c r="ET51" s="39">
        <f t="shared" si="422"/>
        <v>0</v>
      </c>
      <c r="EU51"/>
      <c r="EV51" s="39">
        <f t="shared" si="423"/>
        <v>0</v>
      </c>
      <c r="EW51"/>
      <c r="EX51" s="39">
        <f t="shared" si="424"/>
        <v>0</v>
      </c>
      <c r="EY51"/>
      <c r="EZ51" s="39">
        <f t="shared" si="425"/>
        <v>0</v>
      </c>
      <c r="FA51"/>
      <c r="FB51" s="39">
        <f t="shared" si="426"/>
        <v>0</v>
      </c>
      <c r="FC51" s="67">
        <f t="shared" si="429"/>
        <v>0</v>
      </c>
      <c r="FE51" s="43"/>
    </row>
    <row r="52" spans="1:161" s="30" customFormat="1" x14ac:dyDescent="0.25">
      <c r="A52" s="85"/>
      <c r="B52" s="85"/>
      <c r="C52" s="85"/>
      <c r="D52" s="85"/>
      <c r="E52" s="36" t="s">
        <v>2</v>
      </c>
      <c r="F52" s="70">
        <f>AK52+CP52+FC52</f>
        <v>0</v>
      </c>
      <c r="G52" s="42">
        <f>SUM(G42:G51)</f>
        <v>0</v>
      </c>
      <c r="H52" s="42">
        <f t="shared" ref="H52" si="431">SUM(H42:H51)</f>
        <v>0</v>
      </c>
      <c r="I52" s="42">
        <f t="shared" ref="I52" si="432">SUM(I42:I51)</f>
        <v>0</v>
      </c>
      <c r="J52" s="42">
        <f t="shared" ref="J52" si="433">SUM(J42:J51)</f>
        <v>0</v>
      </c>
      <c r="K52" s="42">
        <f t="shared" ref="K52" si="434">SUM(K42:K51)</f>
        <v>0</v>
      </c>
      <c r="L52" s="42">
        <f t="shared" ref="L52" si="435">SUM(L42:L51)</f>
        <v>0</v>
      </c>
      <c r="M52" s="42">
        <f t="shared" ref="M52" si="436">SUM(M42:M51)</f>
        <v>0</v>
      </c>
      <c r="N52" s="42">
        <f t="shared" ref="N52" si="437">SUM(N42:N51)</f>
        <v>0</v>
      </c>
      <c r="O52" s="42">
        <f t="shared" ref="O52" si="438">SUM(O42:O51)</f>
        <v>0</v>
      </c>
      <c r="P52" s="42">
        <f t="shared" ref="P52" si="439">SUM(P42:P51)</f>
        <v>0</v>
      </c>
      <c r="Q52" s="42">
        <f t="shared" ref="Q52" si="440">SUM(Q42:Q51)</f>
        <v>0</v>
      </c>
      <c r="R52" s="42">
        <f t="shared" ref="R52" si="441">SUM(R42:R51)</f>
        <v>0</v>
      </c>
      <c r="S52" s="42">
        <f t="shared" ref="S52" si="442">SUM(S42:S51)</f>
        <v>0</v>
      </c>
      <c r="T52" s="42">
        <f t="shared" ref="T52" si="443">SUM(T42:T51)</f>
        <v>0</v>
      </c>
      <c r="U52" s="42">
        <f t="shared" ref="U52" si="444">SUM(U42:U51)</f>
        <v>0</v>
      </c>
      <c r="V52" s="42">
        <f t="shared" ref="V52" si="445">SUM(V42:V51)</f>
        <v>0</v>
      </c>
      <c r="W52" s="42">
        <f t="shared" ref="W52" si="446">SUM(W42:W51)</f>
        <v>0</v>
      </c>
      <c r="X52" s="42">
        <f t="shared" ref="X52" si="447">SUM(X42:X51)</f>
        <v>0</v>
      </c>
      <c r="Y52" s="42">
        <f t="shared" ref="Y52" si="448">SUM(Y42:Y51)</f>
        <v>0</v>
      </c>
      <c r="Z52" s="42">
        <f t="shared" ref="Z52" si="449">SUM(Z42:Z51)</f>
        <v>0</v>
      </c>
      <c r="AA52" s="42">
        <f t="shared" ref="AA52" si="450">SUM(AA42:AA51)</f>
        <v>0</v>
      </c>
      <c r="AB52" s="42">
        <f t="shared" ref="AB52" si="451">SUM(AB42:AB51)</f>
        <v>0</v>
      </c>
      <c r="AC52" s="42">
        <f t="shared" ref="AC52" si="452">SUM(AC42:AC51)</f>
        <v>0</v>
      </c>
      <c r="AD52" s="42">
        <f t="shared" ref="AD52" si="453">SUM(AD42:AD51)</f>
        <v>0</v>
      </c>
      <c r="AE52" s="42">
        <f t="shared" ref="AE52" si="454">SUM(AE42:AE51)</f>
        <v>0</v>
      </c>
      <c r="AF52" s="42">
        <f t="shared" ref="AF52" si="455">SUM(AF42:AF51)</f>
        <v>0</v>
      </c>
      <c r="AG52" s="42">
        <f t="shared" ref="AG52" si="456">SUM(AG42:AG51)</f>
        <v>0</v>
      </c>
      <c r="AH52" s="42">
        <f t="shared" ref="AH52" si="457">SUM(AH42:AH51)</f>
        <v>0</v>
      </c>
      <c r="AI52" s="42">
        <f t="shared" ref="AI52" si="458">SUM(AI42:AI51)</f>
        <v>0</v>
      </c>
      <c r="AJ52" s="42">
        <f t="shared" ref="AJ52" si="459">SUM(AJ42:AJ51)</f>
        <v>0</v>
      </c>
      <c r="AK52" s="47">
        <f>SUM(AK42:AK51)*0.7</f>
        <v>0</v>
      </c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68">
        <f>SUM(CP42:CP51)*0.7</f>
        <v>0</v>
      </c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68">
        <f>SUM(FC42:FC51)*0.7</f>
        <v>0</v>
      </c>
      <c r="FE52" s="43"/>
    </row>
    <row r="53" spans="1:161" s="30" customFormat="1" x14ac:dyDescent="0.25">
      <c r="A53" s="89" t="s">
        <v>3</v>
      </c>
      <c r="B53" s="89"/>
      <c r="C53" s="89"/>
      <c r="D53" s="89"/>
      <c r="E53" s="89"/>
      <c r="F53" s="70">
        <f>AK53+CP53+FC53</f>
        <v>0</v>
      </c>
      <c r="G53" s="56">
        <f>G19+G30+G41+G52</f>
        <v>0</v>
      </c>
      <c r="H53" s="56">
        <f t="shared" ref="H53:AJ53" si="460">H19+H30+H41+H52</f>
        <v>0</v>
      </c>
      <c r="I53" s="56">
        <f t="shared" si="460"/>
        <v>0</v>
      </c>
      <c r="J53" s="56">
        <f t="shared" si="460"/>
        <v>0</v>
      </c>
      <c r="K53" s="56">
        <f t="shared" si="460"/>
        <v>0</v>
      </c>
      <c r="L53" s="56">
        <f t="shared" si="460"/>
        <v>0</v>
      </c>
      <c r="M53" s="56">
        <f t="shared" si="460"/>
        <v>0</v>
      </c>
      <c r="N53" s="56">
        <f t="shared" si="460"/>
        <v>0</v>
      </c>
      <c r="O53" s="56">
        <f t="shared" si="460"/>
        <v>0</v>
      </c>
      <c r="P53" s="56">
        <f t="shared" si="460"/>
        <v>0</v>
      </c>
      <c r="Q53" s="56">
        <f t="shared" si="460"/>
        <v>0</v>
      </c>
      <c r="R53" s="56">
        <f t="shared" si="460"/>
        <v>0</v>
      </c>
      <c r="S53" s="56">
        <f t="shared" si="460"/>
        <v>0</v>
      </c>
      <c r="T53" s="56">
        <f t="shared" si="460"/>
        <v>0</v>
      </c>
      <c r="U53" s="56">
        <f t="shared" si="460"/>
        <v>0</v>
      </c>
      <c r="V53" s="56">
        <f t="shared" si="460"/>
        <v>0</v>
      </c>
      <c r="W53" s="56">
        <f t="shared" si="460"/>
        <v>0</v>
      </c>
      <c r="X53" s="56">
        <f t="shared" si="460"/>
        <v>0</v>
      </c>
      <c r="Y53" s="56">
        <f t="shared" si="460"/>
        <v>0</v>
      </c>
      <c r="Z53" s="56">
        <f t="shared" si="460"/>
        <v>0</v>
      </c>
      <c r="AA53" s="56">
        <f t="shared" si="460"/>
        <v>0</v>
      </c>
      <c r="AB53" s="56">
        <f t="shared" si="460"/>
        <v>0</v>
      </c>
      <c r="AC53" s="56">
        <f t="shared" si="460"/>
        <v>0</v>
      </c>
      <c r="AD53" s="56">
        <f t="shared" si="460"/>
        <v>0</v>
      </c>
      <c r="AE53" s="56">
        <f t="shared" si="460"/>
        <v>0</v>
      </c>
      <c r="AF53" s="56">
        <f t="shared" si="460"/>
        <v>0</v>
      </c>
      <c r="AG53" s="56">
        <f t="shared" si="460"/>
        <v>0</v>
      </c>
      <c r="AH53" s="56">
        <f t="shared" si="460"/>
        <v>0</v>
      </c>
      <c r="AI53" s="56">
        <f t="shared" si="460"/>
        <v>0</v>
      </c>
      <c r="AJ53" s="56">
        <f t="shared" si="460"/>
        <v>0</v>
      </c>
      <c r="AK53" s="57">
        <f>((SUM(AK9:AK18)*0.3)+(SUM(AK20:AK29)*0.3)+(SUM(AK31:AK40)*0.3)+(SUM(AK42:AK51)*0.3))*1.5</f>
        <v>0</v>
      </c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57">
        <f>((SUM(CP9:CP18)*0.3)+(SUM(CP20:CP29)*0.3)+(SUM(CP31:CP40)*0.3)+(SUM(CP42:CP51)*0.3))*1.5</f>
        <v>0</v>
      </c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57">
        <f>((SUM(FC9:FC18)*0.3)+(SUM(FC20:FC29)*0.3)+(SUM(FC31:FC40)*0.3)+(SUM(FC42:FC51)*0.3))*1.5</f>
        <v>0</v>
      </c>
      <c r="FE53" s="43"/>
    </row>
    <row r="54" spans="1:161" s="30" customFormat="1" outlineLevel="1" x14ac:dyDescent="0.25">
      <c r="A54">
        <v>1</v>
      </c>
      <c r="B54" s="26"/>
      <c r="C54" s="102">
        <f>IFERROR(VLOOKUP($B54,'Справочник ТТ'!$A:$R,16,0),0)</f>
        <v>0</v>
      </c>
      <c r="D54" s="103">
        <f>IFERROR(VLOOKUP($B54,'Справочник ТТ'!$A:$R,17,0),0)</f>
        <v>0</v>
      </c>
      <c r="E54" s="104">
        <f>IFERROR(VLOOKUP($B54,'Справочник ТТ'!$A:$R,18,0),0)</f>
        <v>0</v>
      </c>
      <c r="F54" s="71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 s="46">
        <f>IF($C54=$E$5,SUMPRODUCT(G54:AJ54,$G$5:$AJ$5),IF($C54=$E$6,SUMPRODUCT(G54:AJ54,$G$6:$AJ$6),0))</f>
        <v>0</v>
      </c>
      <c r="AL54"/>
      <c r="AM54" s="39">
        <f t="shared" ref="AM54:AM63" si="461">IF(AND($C54=$E$5,IF(AND($C54=$E$5,AL54&gt;=AL$2),(AL54-AL$2)*AL$5,IF(AND($C54=$E$6,AL54&gt;=AL$2),(AL54-AL$2)*AL$6,0))&gt;AL$3),AL$3,IF(AND($C54=$E$6,IF(AND($C54=$E$5,AL54&gt;=AL$2),(AL54-AL$2)*AL$5,IF(AND($C54=$E$6,AL54&gt;=AL$2),(AL54-AL$2)*AL$6,0))&gt;AL$4),AL$4,IF(AND($C54=$E$5,AL54&gt;=AL$2),(AL54-AL$2)*AL$5,IF(AND($C54=$E$6,AL54&gt;=AL$2),(AL54-AL$2)*AL$6,0))))</f>
        <v>0</v>
      </c>
      <c r="AN54"/>
      <c r="AO54" s="39">
        <f t="shared" ref="AO54:AO63" si="462">IF(AND($C54=$E$5,IF(AND($C54=$E$5,AN54&gt;=AN$2),(AN54-AN$2)*AN$5,IF(AND($C54=$E$6,AN54&gt;=AN$2),(AN54-AN$2)*AN$6,0))&gt;AN$3),AN$3,IF(AND($C54=$E$6,IF(AND($C54=$E$5,AN54&gt;=AN$2),(AN54-AN$2)*AN$5,IF(AND($C54=$E$6,AN54&gt;=AN$2),(AN54-AN$2)*AN$6,0))&gt;AN$4),AN$4,IF(AND($C54=$E$5,AN54&gt;=AN$2),(AN54-AN$2)*AN$5,IF(AND($C54=$E$6,AN54&gt;=AN$2),(AN54-AN$2)*AN$6,0))))</f>
        <v>0</v>
      </c>
      <c r="AP54"/>
      <c r="AQ54" s="39">
        <f t="shared" ref="AQ54:AQ63" si="463">IF(AND($C54=$E$5,AP54&gt;0),$AP$5,IF(AND($C54=$E$6,AP54&gt;0),$AP$6,0))</f>
        <v>0</v>
      </c>
      <c r="AR54"/>
      <c r="AS54" s="39">
        <f t="shared" ref="AS54:AS63" si="464">IF(AND($C54=$E$5,AR54&gt;0),$AR$5,IF(AND($C54=$E$6,AR54&gt;0),$AR$6,0))</f>
        <v>0</v>
      </c>
      <c r="AT54"/>
      <c r="AU54" s="39">
        <f t="shared" ref="AU54:AU63" si="465">IF(AND($C54=$E$5,IF(AND($C54=$E$5,AT54&gt;=AT$2),(AT54-AT$2)*AT$5,IF(AND($C54=$E$6,AT54&gt;=AT$2),(AT54-AT$2)*AT$6,0))&gt;AT$3),AT$3,IF(AND($C54=$E$6,IF(AND($C54=$E$5,AT54&gt;=AT$2),(AT54-AT$2)*AT$5,IF(AND($C54=$E$6,AT54&gt;=AT$2),(AT54-AT$2)*AT$6,0))&gt;AT$4),AT$4,IF(AND($C54=$E$5,AT54&gt;=AT$2),(AT54-AT$2)*AT$5,IF(AND($C54=$E$6,AT54&gt;=AT$2),(AT54-AT$2)*AT$6,0))))</f>
        <v>0</v>
      </c>
      <c r="AV54"/>
      <c r="AW54" s="39">
        <f>IF(AND($C54=$E$5,IF(AND($C54=$E$5,AV54&gt;=AV$2),(AV54-AV$2)*AV$5,IF(AND($C54=$E$6,AV54&gt;=AV$2),(AV54-AV$2)*AV$6,0))&gt;AV$3),AV$3,IF(AND($C54=$E$6,IF(AND($C54=$E$5,AV54&gt;=AV$2),(AV54-AV$2)*AV$5,IF(AND($C54=$E$6,AV54&gt;=AV$2),(AV54-AV$2)*AV$6,0))&gt;AV$4),AV$4,IF(AND($C54=$E$5,AV54&gt;=AV$2),(AV54-AV$2)*AV$5,IF(AND($C54=$E$6,AV54&gt;=AV$2),(AV54-AV$2)*AV$6,0))))</f>
        <v>0</v>
      </c>
      <c r="AX54"/>
      <c r="AY54" s="39" t="b">
        <f t="shared" ref="AY54:AY63" si="466">IF(AX54&gt;=AX$3,AX$4,IF(AND($C54=$E$5,IF($C54=$E$5,AX54*AX$5,IF($C54=$E$6,AX54*AX$6))&gt;AY$3),AY$3,IF(AND($C54=$E$6,IF($C54=$E$6,AX54*AX$6,IF($C54=$E$6,AX54*AX$6))&gt;AY$4),AY$4,IF($C54=$E$5,AX54*AX$5,IF($C54=$E$6,AX54*AX$6)))))</f>
        <v>0</v>
      </c>
      <c r="AZ54"/>
      <c r="BA54" s="39" t="b">
        <f t="shared" ref="BA54:BA63" si="467">IF(AZ54&gt;=AZ$3,AZ$4,IF(AND($C54=$E$5,IF($C54=$E$5,AZ54*AZ$5,IF($C54=$E$6,AZ54*AZ$6))&gt;BA$3),BA$3,IF(AND($C54=$E$6,IF($C54=$E$6,AZ54*AZ$6,IF($C54=$E$6,AZ54*AZ$6))&gt;BA$4),BA$4,IF($C54=$E$5,AZ54*AZ$5,IF($C54=$E$6,AZ54*AZ$6)))))</f>
        <v>0</v>
      </c>
      <c r="BB54"/>
      <c r="BC54" s="39" t="b">
        <f t="shared" ref="BC54:BC63" si="468">IF(BB54&gt;=BB$3,BB$4,IF(AND($C54=$E$5,IF($C54=$E$5,BB54*BB$5,IF($C54=$E$6,BB54*BB$6))&gt;BC$3),BC$3,IF(AND($C54=$E$6,IF($C54=$E$6,BB54*BB$6,IF($C54=$E$6,BB54*BB$6))&gt;BC$4),BC$4,IF($C54=$E$5,BB54*BB$5,IF($C54=$E$6,BB54*BB$6)))))</f>
        <v>0</v>
      </c>
      <c r="BD54"/>
      <c r="BE54" s="39" t="b">
        <f t="shared" ref="BE54:BE63" si="469">IF(BD54&gt;=BD$3,BD$4,IF(AND($C54=$E$5,IF($C54=$E$5,BD54*BD$5,IF($C54=$E$6,BD54*BD$6))&gt;BE$3),BE$3,IF(AND($C54=$E$6,IF($C54=$E$6,BD54*BD$6,IF($C54=$E$6,BD54*BD$6))&gt;BE$4),BE$4,IF($C54=$E$5,BD54*BD$5,IF($C54=$E$6,BD54*BD$6)))))</f>
        <v>0</v>
      </c>
      <c r="BF54"/>
      <c r="BG54" s="39">
        <f t="shared" ref="BG54:BG63" si="470">IF(AND($C54=$E$5,BF54&gt;0),$BF$5,IF(AND($C54=$E$6,BF54&gt;0),$BF$6,0))</f>
        <v>0</v>
      </c>
      <c r="BH54"/>
      <c r="BI54" s="39">
        <f t="shared" ref="BI54:BI63" si="471">IF(AND($C54=$E$5,IF(AND($C54=$E$5,BH54&gt;=BH$2),(BH54-BH$2)*BH$5,IF(AND($C54=$E$6,BH54&gt;=BH$2),(BH54-BH$2)*BH$6,0))&gt;BH$3),BH$3,IF(AND($C54=$E$6,IF(AND($C54=$E$5,BH54&gt;=BH$2),(BH54-BH$2)*BH$5,IF(AND($C54=$E$6,BH54&gt;=BH$2),(BH54-BH$2)*BH$6,0))&gt;BH$4),BH$4,IF(AND($C54=$E$5,BH54&gt;=BH$2),(BH54-BH$2)*BH$5,IF(AND($C54=$E$6,BH54&gt;=BH$2),(BH54-BH$2)*BH$6,0))))</f>
        <v>0</v>
      </c>
      <c r="BJ54"/>
      <c r="BK54" s="39">
        <f t="shared" ref="BK54:BK63" si="472">IF(AND($C54=$E$5,IF(AND($C54=$E$5,BJ54&gt;=BJ$2),(BJ54-BJ$2)*BJ$5,IF(AND($C54=$E$6,BJ54&gt;=BJ$2),(BJ54-BJ$2)*BJ$6,0))&gt;BJ$3),BJ$3,IF(AND($C54=$E$6,IF(AND($C54=$E$5,BJ54&gt;=BJ$2),(BJ54-BJ$2)*BJ$5,IF(AND($C54=$E$6,BJ54&gt;=BJ$2),(BJ54-BJ$2)*BJ$6,0))&gt;BJ$4),BJ$4,IF(AND($C54=$E$5,BJ54&gt;=BJ$2),(BJ54-BJ$2)*BJ$5,IF(AND($C54=$E$6,BJ54&gt;=BJ$2),(BJ54-BJ$2)*BJ$6,0))))</f>
        <v>0</v>
      </c>
      <c r="BL54"/>
      <c r="BM54" s="39">
        <f t="shared" ref="BM54:BM63" si="473">IF(AND($C54=$E$5,IF(AND($C54=$E$5,BL54&gt;=BL$2),(BL54-BL$2)*BL$5,IF(AND($C54=$E$6,BL54&gt;=BL$2),(BL54-BL$2)*BL$6,0))&gt;BL$3),BL$3,IF(AND($C54=$E$6,IF(AND($C54=$E$5,BL54&gt;=BL$2),(BL54-BL$2)*BL$5,IF(AND($C54=$E$6,BL54&gt;=BL$2),(BL54-BL$2)*BL$6,0))&gt;BL$4),BL$4,IF(AND($C54=$E$5,BL54&gt;=BL$2),(BL54-BL$2)*BL$5,IF(AND($C54=$E$6,BL54&gt;=BL$2),(BL54-BL$2)*BL$6,0))))</f>
        <v>0</v>
      </c>
      <c r="BN54"/>
      <c r="BO54" s="39">
        <f t="shared" ref="BO54:BO63" si="474">IF(AND($C54=$E$5,IF(AND($C54=$E$5,BN54&gt;=BN$2),(BN54-BN$2)*BN$5,IF(AND($C54=$E$6,BN54&gt;=BN$2),(BN54-BN$2)*BN$6,0))&gt;BN$3),BN$3,IF(AND($C54=$E$6,IF(AND($C54=$E$5,BN54&gt;=BN$2),(BN54-BN$2)*BN$5,IF(AND($C54=$E$6,BN54&gt;=BN$2),(BN54-BN$2)*BN$6,0))&gt;BN$4),BN$4,IF(AND($C54=$E$5,BN54&gt;=BN$2),(BN54-BN$2)*BN$5,IF(AND($C54=$E$6,BN54&gt;=BN$2),(BN54-BN$2)*BN$6,0))))</f>
        <v>0</v>
      </c>
      <c r="BP54"/>
      <c r="BQ54" s="39">
        <f t="shared" ref="BQ54:BQ63" si="475">IF(AND($C54=$E$5,IF(AND($C54=$E$5,BP54&gt;=BP$2),(BP54-BP$2)*BP$5,IF(AND($C54=$E$6,BP54&gt;=BP$2),(BP54-BP$2)*BP$6,0))&gt;BP$3),BP$3,IF(AND($C54=$E$6,IF(AND($C54=$E$5,BP54&gt;=BP$2),(BP54-BP$2)*BP$5,IF(AND($C54=$E$6,BP54&gt;=BP$2),(BP54-BP$2)*BP$6,0))&gt;BP$4),BP$4,IF(AND($C54=$E$5,BP54&gt;=BP$2),(BP54-BP$2)*BP$5,IF(AND($C54=$E$6,BP54&gt;=BP$2),(BP54-BP$2)*BP$6,0))))</f>
        <v>0</v>
      </c>
      <c r="BR54"/>
      <c r="BS54" s="39">
        <f t="shared" ref="BS54:BS63" si="476">IF(AND($C54=$E$5,IF(AND($C54=$E$5,BR54&gt;=BR$2),(BR54-BR$2)*BR$5,IF(AND($C54=$E$6,BR54&gt;=BR$2),(BR54-BR$2)*BR$6,0))&gt;BR$3),BR$3,IF(AND($C54=$E$6,IF(AND($C54=$E$5,BR54&gt;=BR$2),(BR54-BR$2)*BR$5,IF(AND($C54=$E$6,BR54&gt;=BR$2),(BR54-BR$2)*BR$6,0))&gt;BR$4),BR$4,IF(AND($C54=$E$5,BR54&gt;=BR$2),(BR54-BR$2)*BR$5,IF(AND($C54=$E$6,BR54&gt;=BR$2),(BR54-BR$2)*BR$6,0))))</f>
        <v>0</v>
      </c>
      <c r="BT54"/>
      <c r="BU54" s="39">
        <f t="shared" ref="BU54:BU63" si="477">IF(AND($C54=$E$5,IF(AND($C54=$E$5,BT54&gt;=BT$2),(BT54-BT$2)*BT$5,IF(AND($C54=$E$6,BT54&gt;=BT$2),(BT54-BT$2)*BT$6,0))&gt;BT$3),BT$3,IF(AND($C54=$E$6,IF(AND($C54=$E$5,BT54&gt;=BT$2),(BT54-BT$2)*BT$5,IF(AND($C54=$E$6,BT54&gt;=BT$2),(BT54-BT$2)*BT$6,0))&gt;BT$4),BT$4,IF(AND($C54=$E$5,BT54&gt;=BT$2),(BT54-BT$2)*BT$5,IF(AND($C54=$E$6,BT54&gt;=BT$2),(BT54-BT$2)*BT$6,0))))</f>
        <v>0</v>
      </c>
      <c r="BV54"/>
      <c r="BW54" s="39">
        <f t="shared" ref="BW54:BW63" si="478">IF(AND($C54=$E$5,IF(AND($C54=$E$5,BV54&gt;=BV$2),(BV54-BV$2)*BV$5,IF(AND($C54=$E$6,BV54&gt;=BV$2),(BV54-BV$2)*BV$6,0))&gt;BV$3),BV$3,IF(AND($C54=$E$6,IF(AND($C54=$E$5,BV54&gt;=BV$2),(BV54-BV$2)*BV$5,IF(AND($C54=$E$6,BV54&gt;=BV$2),(BV54-BV$2)*BV$6,0))&gt;BV$4),BV$4,IF(AND($C54=$E$5,BV54&gt;=BV$2),(BV54-BV$2)*BV$5,IF(AND($C54=$E$6,BV54&gt;=BV$2),(BV54-BV$2)*BV$6,0))))</f>
        <v>0</v>
      </c>
      <c r="BX54"/>
      <c r="BY54" s="39">
        <f t="shared" ref="BY54:BY63" si="479">IF(AND($C54=$E$5,IF(AND($C54=$E$5,BX54&gt;=BX$2),(BX54-BX$2)*BX$5,IF(AND($C54=$E$6,BX54&gt;=BX$2),(BX54-BX$2)*BX$6,0))&gt;BX$3),BX$3,IF(AND($C54=$E$6,IF(AND($C54=$E$5,BX54&gt;=BX$2),(BX54-BX$2)*BX$5,IF(AND($C54=$E$6,BX54&gt;=BX$2),(BX54-BX$2)*BX$6,0))&gt;BX$4),BX$4,IF(AND($C54=$E$5,BX54&gt;=BX$2),(BX54-BX$2)*BX$5,IF(AND($C54=$E$6,BX54&gt;=BX$2),(BX54-BX$2)*BX$6,0))))</f>
        <v>0</v>
      </c>
      <c r="BZ54"/>
      <c r="CA54" s="39">
        <f t="shared" ref="CA54:CA63" si="480">IF(AND($C54=$E$5,IF(AND($C54=$E$5,BZ54&gt;=BZ$2),(BZ54-BZ$2)*BZ$5,IF(AND($C54=$E$6,BZ54&gt;=BZ$2),(BZ54-BZ$2)*BZ$6,0))&gt;BZ$3),BZ$3,IF(AND($C54=$E$6,IF(AND($C54=$E$5,BZ54&gt;=BZ$2),(BZ54-BZ$2)*BZ$5,IF(AND($C54=$E$6,BZ54&gt;=BZ$2),(BZ54-BZ$2)*BZ$6,0))&gt;BZ$4),BZ$4,IF(AND($C54=$E$5,BZ54&gt;=BZ$2),(BZ54-BZ$2)*BZ$5,IF(AND($C54=$E$6,BZ54&gt;=BZ$2),(BZ54-BZ$2)*BZ$6,0))))</f>
        <v>0</v>
      </c>
      <c r="CB54"/>
      <c r="CC54" s="39">
        <f t="shared" ref="CC54:CC63" si="481">IF(AND($C54=$E$5,IF(AND($C54=$E$5,CB54&gt;=CB$2),(CB54-CB$2)*CB$5,IF(AND($C54=$E$6,CB54&gt;=CB$2),(CB54-CB$2)*CB$6,0))&gt;CB$3),CB$3,IF(AND($C54=$E$6,IF(AND($C54=$E$5,CB54&gt;=CB$2),(CB54-CB$2)*CB$5,IF(AND($C54=$E$6,CB54&gt;=CB$2),(CB54-CB$2)*CB$6,0))&gt;CB$4),CB$4,IF(AND($C54=$E$5,CB54&gt;=CB$2),(CB54-CB$2)*CB$5,IF(AND($C54=$E$6,CB54&gt;=CB$2),(CB54-CB$2)*CB$6,0))))</f>
        <v>0</v>
      </c>
      <c r="CD54"/>
      <c r="CE54" s="39">
        <f t="shared" ref="CE54:CE63" si="482">IF(AND($C54=$E$5,IF(AND($C54=$E$5,CD54&gt;=CD$2),(CD54-CD$2)*CD$5,IF(AND($C54=$E$6,CD54&gt;=CD$2),(CD54-CD$2)*CD$6,0))&gt;CD$3),CD$3,IF(AND($C54=$E$6,IF(AND($C54=$E$5,CD54&gt;=CD$2),(CD54-CD$2)*CD$5,IF(AND($C54=$E$6,CD54&gt;=CD$2),(CD54-CD$2)*CD$6,0))&gt;CD$4),CD$4,IF(AND($C54=$E$5,CD54&gt;=CD$2),(CD54-CD$2)*CD$5,IF(AND($C54=$E$6,CD54&gt;=CD$2),(CD54-CD$2)*CD$6,0))))</f>
        <v>0</v>
      </c>
      <c r="CF54"/>
      <c r="CG54" s="39">
        <f t="shared" ref="CG54:CG63" si="483">IF(AND($C54=$E$5,IF(AND($C54=$E$5,CF54&gt;=CF$2),(CF54-CF$2)*CF$5,IF(AND($C54=$E$6,CF54&gt;=CF$2),(CF54-CF$2)*CF$6,0))&gt;CF$3),CF$3,IF(AND($C54=$E$6,IF(AND($C54=$E$5,CF54&gt;=CF$2),(CF54-CF$2)*CF$5,IF(AND($C54=$E$6,CF54&gt;=CF$2),(CF54-CF$2)*CF$6,0))&gt;CF$4),CF$4,IF(AND($C54=$E$5,CF54&gt;=CF$2),(CF54-CF$2)*CF$5,IF(AND($C54=$E$6,CF54&gt;=CF$2),(CF54-CF$2)*CF$6,0))))</f>
        <v>0</v>
      </c>
      <c r="CH54"/>
      <c r="CI54" s="39">
        <f t="shared" ref="CI54:CI63" si="484">IF(AND($C54=$E$5,IF(AND($C54=$E$5,CH54&gt;=CH$2),(CH54-CH$2)*CH$5,IF(AND($C54=$E$6,CH54&gt;=CH$2),(CH54-CH$2)*CH$6,0))&gt;CH$3),CH$3,IF(AND($C54=$E$6,IF(AND($C54=$E$5,CH54&gt;=CH$2),(CH54-CH$2)*CH$5,IF(AND($C54=$E$6,CH54&gt;=CH$2),(CH54-CH$2)*CH$6,0))&gt;CH$4),CH$4,IF(AND($C54=$E$5,CH54&gt;=CH$2),(CH54-CH$2)*CH$5,IF(AND($C54=$E$6,CH54&gt;=CH$2),(CH54-CH$2)*CH$6,0))))</f>
        <v>0</v>
      </c>
      <c r="CJ54"/>
      <c r="CK54" s="39">
        <f t="shared" ref="CK54:CK63" si="485">IF(AND($C54=$E$5,IF(AND($C54=$E$5,CJ54&gt;=CJ$2),(CJ54-CJ$2)*CJ$5,IF(AND($C54=$E$6,CJ54&gt;=CJ$2),(CJ54-CJ$2)*CJ$6,0))&gt;CJ$3),CJ$3,IF(AND($C54=$E$6,IF(AND($C54=$E$5,CJ54&gt;=CJ$2),(CJ54-CJ$2)*CJ$5,IF(AND($C54=$E$6,CJ54&gt;=CJ$2),(CJ54-CJ$2)*CJ$6,0))&gt;CJ$4),CJ$4,IF(AND($C54=$E$5,CJ54&gt;=CJ$2),(CJ54-CJ$2)*CJ$5,IF(AND($C54=$E$6,CJ54&gt;=CJ$2),(CJ54-CJ$2)*CJ$6,0))))</f>
        <v>0</v>
      </c>
      <c r="CL54"/>
      <c r="CM54" s="39">
        <f t="shared" ref="CM54:CM63" si="486">IF(AND($C54=$E$5,IF(AND($C54=$E$5,CL54&gt;=CL$2),(CL54-CL$2)*CL$5,IF(AND($C54=$E$6,CL54&gt;=CL$2),(CL54-CL$2)*CL$6,0))&gt;CL$3),CL$3,IF(AND($C54=$E$6,IF(AND($C54=$E$5,CL54&gt;=CL$2),(CL54-CL$2)*CL$5,IF(AND($C54=$E$6,CL54&gt;=CL$2),(CL54-CL$2)*CL$6,0))&gt;CL$4),CL$4,IF(AND($C54=$E$5,CL54&gt;=CL$2),(CL54-CL$2)*CL$5,IF(AND($C54=$E$6,CL54&gt;=CL$2),(CL54-CL$2)*CL$6,0))))</f>
        <v>0</v>
      </c>
      <c r="CN54"/>
      <c r="CO54" s="39">
        <f t="shared" ref="CO54:CO63" si="487">IF(AND($C54=$E$5,IF(AND($C54=$E$5,CN54&gt;=CN$2),(CN54-CN$2)*CN$5,IF(AND($C54=$E$6,CN54&gt;=CN$2),(CN54-CN$2)*CN$6,0))&gt;CN$3),CN$3,IF(AND($C54=$E$6,IF(AND($C54=$E$5,CN54&gt;=CN$2),(CN54-CN$2)*CN$5,IF(AND($C54=$E$6,CN54&gt;=CN$2),(CN54-CN$2)*CN$6,0))&gt;CN$4),CN$4,IF(AND($C54=$E$5,CN54&gt;=CN$2),(CN54-CN$2)*CN$5,IF(AND($C54=$E$6,CN54&gt;=CN$2),(CN54-CN$2)*CN$6,0))))</f>
        <v>0</v>
      </c>
      <c r="CP54" s="67">
        <f>SUMIFS(AL54:CO54,$AL$8:$CO$8,$AM$1)</f>
        <v>0</v>
      </c>
      <c r="CQ54"/>
      <c r="CR54" s="39">
        <f t="shared" ref="CR54:CR63" si="488">IF(AND($C54=$E$5,IF(AND($C54=$E$5,CQ54&gt;=CQ$2),(CQ54-CQ$2)*CQ$5,IF(AND($C54=$E$6,CQ54&gt;=CQ$2),(CQ54-CQ$2)*CQ$6,0))&gt;CQ$3),CQ$3,IF(AND($C54=$E$6,IF(AND($C54=$E$5,CQ54&gt;=CQ$2),(CQ54-CQ$2)*CQ$5,IF(AND($C54=$E$6,CQ54&gt;=CQ$2),(CQ54-CQ$2)*CQ$6,0))&gt;CQ$4),CQ$4,IF(AND($C54=$E$5,CQ54&gt;=CQ$2),(CQ54-CQ$2)*CQ$5,IF(AND($C54=$E$6,CQ54&gt;=CQ$2),(CQ54-CQ$2)*CQ$6,0))))</f>
        <v>0</v>
      </c>
      <c r="CS54"/>
      <c r="CT54" s="39">
        <f t="shared" ref="CT54:CT63" si="489">IF(AND($C54=$E$5,IF(AND($C54=$E$5,CS54&gt;=CS$2),(CS54-CS$2)*CS$5,IF(AND($C54=$E$6,CS54&gt;=CS$2),(CS54-CS$2)*CS$6,0))&gt;CS$3),CS$3,IF(AND($C54=$E$6,IF(AND($C54=$E$5,CS54&gt;=CS$2),(CS54-CS$2)*CS$5,IF(AND($C54=$E$6,CS54&gt;=CS$2),(CS54-CS$2)*CS$6,0))&gt;CS$4),CS$4,IF(AND($C54=$E$5,CS54&gt;=CS$2),(CS54-CS$2)*CS$5,IF(AND($C54=$E$6,CS54&gt;=CS$2),(CS54-CS$2)*CS$6,0))))</f>
        <v>0</v>
      </c>
      <c r="CU54"/>
      <c r="CV54" s="39">
        <f t="shared" ref="CV54:CV63" si="490">IF(AND($C54=$E$5,IF(AND($C54=$E$5,CU54&gt;=CU$2),(CU54-CU$2)*CU$5,IF(AND($C54=$E$6,CU54&gt;=CU$2),(CU54-CU$2)*CU$6,0))&gt;CU$3),CU$3,IF(AND($C54=$E$6,IF(AND($C54=$E$5,CU54&gt;=CU$2),(CU54-CU$2)*CU$5,IF(AND($C54=$E$6,CU54&gt;=CU$2),(CU54-CU$2)*CU$6,0))&gt;CU$4),CU$4,IF(AND($C54=$E$5,CU54&gt;=CU$2),(CU54-CU$2)*CU$5,IF(AND($C54=$E$6,CU54&gt;=CU$2),(CU54-CU$2)*CU$6,0))))</f>
        <v>0</v>
      </c>
      <c r="CW54"/>
      <c r="CX54" s="39">
        <f t="shared" ref="CX54:CX63" si="491">IF(AND($C54=$E$5,IF(AND($C54=$E$5,CW54&gt;=CW$2),(CW54-CW$2)*CW$5,IF(AND($C54=$E$6,CW54&gt;=CW$2),(CW54-CW$2)*CW$6,0))&gt;CW$3),CW$3,IF(AND($C54=$E$6,IF(AND($C54=$E$5,CW54&gt;=CW$2),(CW54-CW$2)*CW$5,IF(AND($C54=$E$6,CW54&gt;=CW$2),(CW54-CW$2)*CW$6,0))&gt;CW$4),CW$4,IF(AND($C54=$E$5,CW54&gt;=CW$2),(CW54-CW$2)*CW$5,IF(AND($C54=$E$6,CW54&gt;=CW$2),(CW54-CW$2)*CW$6,0))))</f>
        <v>0</v>
      </c>
      <c r="CY54"/>
      <c r="CZ54" s="39">
        <f t="shared" ref="CZ54:CZ63" si="492">IF(AND($C54=$E$5,IF(AND($C54=$E$5,CY54&gt;=CY$2),(CY54-CY$2)*CY$5,IF(AND($C54=$E$6,CY54&gt;=CY$2),(CY54-CY$2)*CY$6,0))&gt;CY$3),CY$3,IF(AND($C54=$E$6,IF(AND($C54=$E$5,CY54&gt;=CY$2),(CY54-CY$2)*CY$5,IF(AND($C54=$E$6,CY54&gt;=CY$2),(CY54-CY$2)*CY$6,0))&gt;CY$4),CY$4,IF(AND($C54=$E$5,CY54&gt;=CY$2),(CY54-CY$2)*CY$5,IF(AND($C54=$E$6,CY54&gt;=CY$2),(CY54-CY$2)*CY$6,0))))</f>
        <v>0</v>
      </c>
      <c r="DA54"/>
      <c r="DB54" s="39">
        <f t="shared" ref="DB54:DB63" si="493">IF(AND($C54=$E$5,IF(AND($C54=$E$5,DA54&gt;=DA$2),(DA54-DA$2)*DA$5,IF(AND($C54=$E$6,DA54&gt;=DA$2),(DA54-DA$2)*DA$6,0))&gt;DA$3),DA$3,IF(AND($C54=$E$6,IF(AND($C54=$E$5,DA54&gt;=DA$2),(DA54-DA$2)*DA$5,IF(AND($C54=$E$6,DA54&gt;=DA$2),(DA54-DA$2)*DA$6,0))&gt;DA$4),DA$4,IF(AND($C54=$E$5,DA54&gt;=DA$2),(DA54-DA$2)*DA$5,IF(AND($C54=$E$6,DA54&gt;=DA$2),(DA54-DA$2)*DA$6,0))))</f>
        <v>0</v>
      </c>
      <c r="DC54"/>
      <c r="DD54" s="39">
        <f t="shared" ref="DD54:DD63" si="494">IF(AND($C54=$E$5,IF(AND($C54=$E$5,DC54&gt;=DC$2),(DC54-DC$2)*DC$5,IF(AND($C54=$E$6,DC54&gt;=DC$2),(DC54-DC$2)*DC$6,0))&gt;DC$3),DC$3,IF(AND($C54=$E$6,IF(AND($C54=$E$5,DC54&gt;=DC$2),(DC54-DC$2)*DC$5,IF(AND($C54=$E$6,DC54&gt;=DC$2),(DC54-DC$2)*DC$6,0))&gt;DC$4),DC$4,IF(AND($C54=$E$5,DC54&gt;=DC$2),(DC54-DC$2)*DC$5,IF(AND($C54=$E$6,DC54&gt;=DC$2),(DC54-DC$2)*DC$6,0))))</f>
        <v>0</v>
      </c>
      <c r="DE54"/>
      <c r="DF54" s="39">
        <f t="shared" ref="DF54:DF63" si="495">IF(AND($C54=$E$5,IF(AND($C54=$E$5,DE54&gt;=DE$2),(DE54-DE$2)*DE$5,IF(AND($C54=$E$6,DE54&gt;=DE$2),(DE54-DE$2)*DE$6,0))&gt;DE$3),DE$3,IF(AND($C54=$E$6,IF(AND($C54=$E$5,DE54&gt;=DE$2),(DE54-DE$2)*DE$5,IF(AND($C54=$E$6,DE54&gt;=DE$2),(DE54-DE$2)*DE$6,0))&gt;DE$4),DE$4,IF(AND($C54=$E$5,DE54&gt;=DE$2),(DE54-DE$2)*DE$5,IF(AND($C54=$E$6,DE54&gt;=DE$2),(DE54-DE$2)*DE$6,0))))</f>
        <v>0</v>
      </c>
      <c r="DG54"/>
      <c r="DH54" s="39">
        <f t="shared" ref="DH54:DH63" si="496">IF(AND($C54=$E$5,IF(AND($C54=$E$5,DG54&gt;=DG$2),(DG54-DG$2)*DG$5,IF(AND($C54=$E$6,DG54&gt;=DG$2),(DG54-DG$2)*DG$6,0))&gt;DG$3),DG$3,IF(AND($C54=$E$6,IF(AND($C54=$E$5,DG54&gt;=DG$2),(DG54-DG$2)*DG$5,IF(AND($C54=$E$6,DG54&gt;=DG$2),(DG54-DG$2)*DG$6,0))&gt;DG$4),DG$4,IF(AND($C54=$E$5,DG54&gt;=DG$2),(DG54-DG$2)*DG$5,IF(AND($C54=$E$6,DG54&gt;=DG$2),(DG54-DG$2)*DG$6,0))))</f>
        <v>0</v>
      </c>
      <c r="DI54"/>
      <c r="DJ54" s="39">
        <f t="shared" ref="DJ54:DJ63" si="497">IF(AND($C54=$E$5,IF(AND($C54=$E$5,DI54&gt;=DI$2),(DI54-DI$2)*DI$5,IF(AND($C54=$E$6,DI54&gt;=DI$2),(DI54-DI$2)*DI$6,0))&gt;DI$3),DI$3,IF(AND($C54=$E$6,IF(AND($C54=$E$5,DI54&gt;=DI$2),(DI54-DI$2)*DI$5,IF(AND($C54=$E$6,DI54&gt;=DI$2),(DI54-DI$2)*DI$6,0))&gt;DI$4),DI$4,IF(AND($C54=$E$5,DI54&gt;=DI$2),(DI54-DI$2)*DI$5,IF(AND($C54=$E$6,DI54&gt;=DI$2),(DI54-DI$2)*DI$6,0))))</f>
        <v>0</v>
      </c>
      <c r="DK54"/>
      <c r="DL54" s="39">
        <f t="shared" ref="DL54:DL63" si="498">IF(AND($C54=$E$5,IF(AND($C54=$E$5,DK54&gt;=DK$2),(DK54-DK$2)*DK$5,IF(AND($C54=$E$6,DK54&gt;=DK$2),(DK54-DK$2)*DK$6,0))&gt;DK$3),DK$3,IF(AND($C54=$E$6,IF(AND($C54=$E$5,DK54&gt;=DK$2),(DK54-DK$2)*DK$5,IF(AND($C54=$E$6,DK54&gt;=DK$2),(DK54-DK$2)*DK$6,0))&gt;DK$4),DK$4,IF(AND($C54=$E$5,DK54&gt;=DK$2),(DK54-DK$2)*DK$5,IF(AND($C54=$E$6,DK54&gt;=DK$2),(DK54-DK$2)*DK$6,0))))</f>
        <v>0</v>
      </c>
      <c r="DM54"/>
      <c r="DN54" s="39">
        <f t="shared" ref="DN54:DN63" si="499">IF(AND($C54=$E$5,IF(AND($C54=$E$5,DM54&gt;=DM$2),(DM54-DM$2)*DM$5,IF(AND($C54=$E$6,DM54&gt;=DM$2),(DM54-DM$2)*DM$6,0))&gt;DM$3),DM$3,IF(AND($C54=$E$6,IF(AND($C54=$E$5,DM54&gt;=DM$2),(DM54-DM$2)*DM$5,IF(AND($C54=$E$6,DM54&gt;=DM$2),(DM54-DM$2)*DM$6,0))&gt;DM$4),DM$4,IF(AND($C54=$E$5,DM54&gt;=DM$2),(DM54-DM$2)*DM$5,IF(AND($C54=$E$6,DM54&gt;=DM$2),(DM54-DM$2)*DM$6,0))))</f>
        <v>0</v>
      </c>
      <c r="DO54"/>
      <c r="DP54" s="39">
        <f t="shared" ref="DP54:DP63" si="500">IF(AND($C54=$E$5,IF(AND($C54=$E$5,DO54&gt;=DO$2),(DO54-DO$2)*DO$5,IF(AND($C54=$E$6,DO54&gt;=DO$2),(DO54-DO$2)*DO$6,0))&gt;DO$3),DO$3,IF(AND($C54=$E$6,IF(AND($C54=$E$5,DO54&gt;=DO$2),(DO54-DO$2)*DO$5,IF(AND($C54=$E$6,DO54&gt;=DO$2),(DO54-DO$2)*DO$6,0))&gt;DO$4),DO$4,IF(AND($C54=$E$5,DO54&gt;=DO$2),(DO54-DO$2)*DO$5,IF(AND($C54=$E$6,DO54&gt;=DO$2),(DO54-DO$2)*DO$6,0))))</f>
        <v>0</v>
      </c>
      <c r="DQ54"/>
      <c r="DR54" s="39">
        <f t="shared" ref="DR54:DR63" si="501">IF(AND($C54=$E$5,IF(AND($C54=$E$5,DQ54&gt;=DQ$2),(DQ54-DQ$2)*DQ$5,IF(AND($C54=$E$6,DQ54&gt;=DQ$2),(DQ54-DQ$2)*DQ$6,0))&gt;DQ$3),DQ$3,IF(AND($C54=$E$6,IF(AND($C54=$E$5,DQ54&gt;=DQ$2),(DQ54-DQ$2)*DQ$5,IF(AND($C54=$E$6,DQ54&gt;=DQ$2),(DQ54-DQ$2)*DQ$6,0))&gt;DQ$4),DQ$4,IF(AND($C54=$E$5,DQ54&gt;=DQ$2),(DQ54-DQ$2)*DQ$5,IF(AND($C54=$E$6,DQ54&gt;=DQ$2),(DQ54-DQ$2)*DQ$6,0))))</f>
        <v>0</v>
      </c>
      <c r="DS54"/>
      <c r="DT54" s="39">
        <f t="shared" ref="DT54:DT63" si="502">IF(AND($C54=$E$5,IF(AND($C54=$E$5,DS54&gt;=DS$2),(DS54-DS$2)*DS$5,IF(AND($C54=$E$6,DS54&gt;=DS$2),(DS54-DS$2)*DS$6,0))&gt;DS$3),DS$3,IF(AND($C54=$E$6,IF(AND($C54=$E$5,DS54&gt;=DS$2),(DS54-DS$2)*DS$5,IF(AND($C54=$E$6,DS54&gt;=DS$2),(DS54-DS$2)*DS$6,0))&gt;DS$4),DS$4,IF(AND($C54=$E$5,DS54&gt;=DS$2),(DS54-DS$2)*DS$5,IF(AND($C54=$E$6,DS54&gt;=DS$2),(DS54-DS$2)*DS$6,0))))</f>
        <v>0</v>
      </c>
      <c r="DU54"/>
      <c r="DV54" s="39">
        <f t="shared" ref="DV54:DV63" si="503">IF(AND($C54=$E$5,IF(AND($C54=$E$5,DU54&gt;=DU$2),(DU54-DU$2)*DU$5,IF(AND($C54=$E$6,DU54&gt;=DU$2),(DU54-DU$2)*DU$6,0))&gt;DU$3),DU$3,IF(AND($C54=$E$6,IF(AND($C54=$E$5,DU54&gt;=DU$2),(DU54-DU$2)*DU$5,IF(AND($C54=$E$6,DU54&gt;=DU$2),(DU54-DU$2)*DU$6,0))&gt;DU$4),DU$4,IF(AND($C54=$E$5,DU54&gt;=DU$2),(DU54-DU$2)*DU$5,IF(AND($C54=$E$6,DU54&gt;=DU$2),(DU54-DU$2)*DU$6,0))))</f>
        <v>0</v>
      </c>
      <c r="DW54"/>
      <c r="DX54" s="39">
        <f t="shared" ref="DX54:DX63" si="504">IF(AND($C54=$E$5,IF(AND($C54=$E$5,DW54&gt;=DW$2),(DW54-DW$2)*DW$5,IF(AND($C54=$E$6,DW54&gt;=DW$2),(DW54-DW$2)*DW$6,0))&gt;DW$3),DW$3,IF(AND($C54=$E$6,IF(AND($C54=$E$5,DW54&gt;=DW$2),(DW54-DW$2)*DW$5,IF(AND($C54=$E$6,DW54&gt;=DW$2),(DW54-DW$2)*DW$6,0))&gt;DW$4),DW$4,IF(AND($C54=$E$5,DW54&gt;=DW$2),(DW54-DW$2)*DW$5,IF(AND($C54=$E$6,DW54&gt;=DW$2),(DW54-DW$2)*DW$6,0))))</f>
        <v>0</v>
      </c>
      <c r="DY54"/>
      <c r="DZ54" s="39">
        <f t="shared" ref="DZ54:DZ63" si="505">IF(AND($C54=$E$5,IF(AND($C54=$E$5,DY54&gt;=DY$2),(DY54-DY$2)*DY$5,IF(AND($C54=$E$6,DY54&gt;=DY$2),(DY54-DY$2)*DY$6,0))&gt;DY$3),DY$3,IF(AND($C54=$E$6,IF(AND($C54=$E$5,DY54&gt;=DY$2),(DY54-DY$2)*DY$5,IF(AND($C54=$E$6,DY54&gt;=DY$2),(DY54-DY$2)*DY$6,0))&gt;DY$4),DY$4,IF(AND($C54=$E$5,DY54&gt;=DY$2),(DY54-DY$2)*DY$5,IF(AND($C54=$E$6,DY54&gt;=DY$2),(DY54-DY$2)*DY$6,0))))</f>
        <v>0</v>
      </c>
      <c r="EA54"/>
      <c r="EB54" s="39">
        <f t="shared" ref="EB54:EB63" si="506">IF(AND($C54=$E$5,IF(AND($C54=$E$5,EA54&gt;=EA$2),(EA54-EA$2)*EA$5,IF(AND($C54=$E$6,EA54&gt;=EA$2),(EA54-EA$2)*EA$6,0))&gt;EA$3),EA$3,IF(AND($C54=$E$6,IF(AND($C54=$E$5,EA54&gt;=EA$2),(EA54-EA$2)*EA$5,IF(AND($C54=$E$6,EA54&gt;=EA$2),(EA54-EA$2)*EA$6,0))&gt;EA$4),EA$4,IF(AND($C54=$E$5,EA54&gt;=EA$2),(EA54-EA$2)*EA$5,IF(AND($C54=$E$6,EA54&gt;=EA$2),(EA54-EA$2)*EA$6,0))))</f>
        <v>0</v>
      </c>
      <c r="EC54"/>
      <c r="ED54" s="39">
        <f t="shared" ref="ED54:ED63" si="507">IF(AND($C54=$E$5,IF(AND($C54=$E$5,EC54&gt;=EC$2),(EC54-EC$2)*EC$5,IF(AND($C54=$E$6,EC54&gt;=EC$2),(EC54-EC$2)*EC$6,0))&gt;EC$3),EC$3,IF(AND($C54=$E$6,IF(AND($C54=$E$5,EC54&gt;=EC$2),(EC54-EC$2)*EC$5,IF(AND($C54=$E$6,EC54&gt;=EC$2),(EC54-EC$2)*EC$6,0))&gt;EC$4),EC$4,IF(AND($C54=$E$5,EC54&gt;=EC$2),(EC54-EC$2)*EC$5,IF(AND($C54=$E$6,EC54&gt;=EC$2),(EC54-EC$2)*EC$6,0))))</f>
        <v>0</v>
      </c>
      <c r="EE54"/>
      <c r="EF54" s="39">
        <f t="shared" ref="EF54:EF63" si="508">IF(AND($C54=$E$5,IF(AND($C54=$E$5,EE54&gt;=EE$2),(EE54-EE$2)*EE$5,IF(AND($C54=$E$6,EE54&gt;=EE$2),(EE54-EE$2)*EE$6,0))&gt;EE$3),EE$3,IF(AND($C54=$E$6,IF(AND($C54=$E$5,EE54&gt;=EE$2),(EE54-EE$2)*EE$5,IF(AND($C54=$E$6,EE54&gt;=EE$2),(EE54-EE$2)*EE$6,0))&gt;EE$4),EE$4,IF(AND($C54=$E$5,EE54&gt;=EE$2),(EE54-EE$2)*EE$5,IF(AND($C54=$E$6,EE54&gt;=EE$2),(EE54-EE$2)*EE$6,0))))</f>
        <v>0</v>
      </c>
      <c r="EG54"/>
      <c r="EH54" s="39">
        <f t="shared" ref="EH54:EH63" si="509">IF(AND($C54=$E$5,IF(AND($C54=$E$5,EG54&gt;=EG$2),(EG54-EG$2)*EG$5,IF(AND($C54=$E$6,EG54&gt;=EG$2),(EG54-EG$2)*EG$6,0))&gt;EG$3),EG$3,IF(AND($C54=$E$6,IF(AND($C54=$E$5,EG54&gt;=EG$2),(EG54-EG$2)*EG$5,IF(AND($C54=$E$6,EG54&gt;=EG$2),(EG54-EG$2)*EG$6,0))&gt;EG$4),EG$4,IF(AND($C54=$E$5,EG54&gt;=EG$2),(EG54-EG$2)*EG$5,IF(AND($C54=$E$6,EG54&gt;=EG$2),(EG54-EG$2)*EG$6,0))))</f>
        <v>0</v>
      </c>
      <c r="EI54"/>
      <c r="EJ54" s="39">
        <f t="shared" ref="EJ54:EJ63" si="510">IF(AND($C54=$E$5,IF(AND($C54=$E$5,EI54&gt;=EI$2),(EI54-EI$2)*EI$5,IF(AND($C54=$E$6,EI54&gt;=EI$2),(EI54-EI$2)*EI$6,0))&gt;EI$3),EI$3,IF(AND($C54=$E$6,IF(AND($C54=$E$5,EI54&gt;=EI$2),(EI54-EI$2)*EI$5,IF(AND($C54=$E$6,EI54&gt;=EI$2),(EI54-EI$2)*EI$6,0))&gt;EI$4),EI$4,IF(AND($C54=$E$5,EI54&gt;=EI$2),(EI54-EI$2)*EI$5,IF(AND($C54=$E$6,EI54&gt;=EI$2),(EI54-EI$2)*EI$6,0))))</f>
        <v>0</v>
      </c>
      <c r="EK54"/>
      <c r="EL54" s="39">
        <f t="shared" ref="EL54:EL63" si="511">IF(AND($C54=$E$5,IF(AND($C54=$E$5,EK54&gt;=EK$2),(EK54-EK$2)*EK$5,IF(AND($C54=$E$6,EK54&gt;=EK$2),(EK54-EK$2)*EK$6,0))&gt;EK$3),EK$3,IF(AND($C54=$E$6,IF(AND($C54=$E$5,EK54&gt;=EK$2),(EK54-EK$2)*EK$5,IF(AND($C54=$E$6,EK54&gt;=EK$2),(EK54-EK$2)*EK$6,0))&gt;EK$4),EK$4,IF(AND($C54=$E$5,EK54&gt;=EK$2),(EK54-EK$2)*EK$5,IF(AND($C54=$E$6,EK54&gt;=EK$2),(EK54-EK$2)*EK$6,0))))</f>
        <v>0</v>
      </c>
      <c r="EM54"/>
      <c r="EN54" s="39">
        <f t="shared" ref="EN54:EN63" si="512">IF(AND($C54=$E$5,IF(AND($C54=$E$5,EM54&gt;=EM$2),(EM54-EM$2)*EM$5,IF(AND($C54=$E$6,EM54&gt;=EM$2),(EM54-EM$2)*EM$6,0))&gt;EM$3),EM$3,IF(AND($C54=$E$6,IF(AND($C54=$E$5,EM54&gt;=EM$2),(EM54-EM$2)*EM$5,IF(AND($C54=$E$6,EM54&gt;=EM$2),(EM54-EM$2)*EM$6,0))&gt;EM$4),EM$4,IF(AND($C54=$E$5,EM54&gt;=EM$2),(EM54-EM$2)*EM$5,IF(AND($C54=$E$6,EM54&gt;=EM$2),(EM54-EM$2)*EM$6,0))))</f>
        <v>0</v>
      </c>
      <c r="EO54"/>
      <c r="EP54" s="39">
        <f t="shared" ref="EP54:EP63" si="513">IF(AND($C54=$E$5,IF(AND($C54=$E$5,EO54&gt;=EO$2),(EO54-EO$2)*EO$5,IF(AND($C54=$E$6,EO54&gt;=EO$2),(EO54-EO$2)*EO$6,0))&gt;EO$3),EO$3,IF(AND($C54=$E$6,IF(AND($C54=$E$5,EO54&gt;=EO$2),(EO54-EO$2)*EO$5,IF(AND($C54=$E$6,EO54&gt;=EO$2),(EO54-EO$2)*EO$6,0))&gt;EO$4),EO$4,IF(AND($C54=$E$5,EO54&gt;=EO$2),(EO54-EO$2)*EO$5,IF(AND($C54=$E$6,EO54&gt;=EO$2),(EO54-EO$2)*EO$6,0))))</f>
        <v>0</v>
      </c>
      <c r="EQ54"/>
      <c r="ER54" s="39">
        <f t="shared" ref="ER54:ER63" si="514">IF(AND($C54=$E$5,IF(AND($C54=$E$5,EQ54&gt;=EQ$2),(EQ54-EQ$2)*EQ$5,IF(AND($C54=$E$6,EQ54&gt;=EQ$2),(EQ54-EQ$2)*EQ$6,0))&gt;EQ$3),EQ$3,IF(AND($C54=$E$6,IF(AND($C54=$E$5,EQ54&gt;=EQ$2),(EQ54-EQ$2)*EQ$5,IF(AND($C54=$E$6,EQ54&gt;=EQ$2),(EQ54-EQ$2)*EQ$6,0))&gt;EQ$4),EQ$4,IF(AND($C54=$E$5,EQ54&gt;=EQ$2),(EQ54-EQ$2)*EQ$5,IF(AND($C54=$E$6,EQ54&gt;=EQ$2),(EQ54-EQ$2)*EQ$6,0))))</f>
        <v>0</v>
      </c>
      <c r="ES54"/>
      <c r="ET54" s="39">
        <f t="shared" ref="ET54:ET63" si="515">IF(AND($C54=$E$5,IF(AND($C54=$E$5,ES54&gt;=ES$2),(ES54-ES$2)*ES$5,IF(AND($C54=$E$6,ES54&gt;=ES$2),(ES54-ES$2)*ES$6,0))&gt;ES$3),ES$3,IF(AND($C54=$E$6,IF(AND($C54=$E$5,ES54&gt;=ES$2),(ES54-ES$2)*ES$5,IF(AND($C54=$E$6,ES54&gt;=ES$2),(ES54-ES$2)*ES$6,0))&gt;ES$4),ES$4,IF(AND($C54=$E$5,ES54&gt;=ES$2),(ES54-ES$2)*ES$5,IF(AND($C54=$E$6,ES54&gt;=ES$2),(ES54-ES$2)*ES$6,0))))</f>
        <v>0</v>
      </c>
      <c r="EU54"/>
      <c r="EV54" s="39">
        <f t="shared" ref="EV54:EV63" si="516">IF(AND($C54=$E$5,IF(AND($C54=$E$5,EU54&gt;=EU$2),(EU54-EU$2)*EU$5,IF(AND($C54=$E$6,EU54&gt;=EU$2),(EU54-EU$2)*EU$6,0))&gt;EU$3),EU$3,IF(AND($C54=$E$6,IF(AND($C54=$E$5,EU54&gt;=EU$2),(EU54-EU$2)*EU$5,IF(AND($C54=$E$6,EU54&gt;=EU$2),(EU54-EU$2)*EU$6,0))&gt;EU$4),EU$4,IF(AND($C54=$E$5,EU54&gt;=EU$2),(EU54-EU$2)*EU$5,IF(AND($C54=$E$6,EU54&gt;=EU$2),(EU54-EU$2)*EU$6,0))))</f>
        <v>0</v>
      </c>
      <c r="EW54"/>
      <c r="EX54" s="39">
        <f t="shared" ref="EX54:EX63" si="517">IF(AND($C54=$E$5,IF(AND($C54=$E$5,EW54&gt;=EW$2),(EW54-EW$2)*EW$5,IF(AND($C54=$E$6,EW54&gt;=EW$2),(EW54-EW$2)*EW$6,0))&gt;EW$3),EW$3,IF(AND($C54=$E$6,IF(AND($C54=$E$5,EW54&gt;=EW$2),(EW54-EW$2)*EW$5,IF(AND($C54=$E$6,EW54&gt;=EW$2),(EW54-EW$2)*EW$6,0))&gt;EW$4),EW$4,IF(AND($C54=$E$5,EW54&gt;=EW$2),(EW54-EW$2)*EW$5,IF(AND($C54=$E$6,EW54&gt;=EW$2),(EW54-EW$2)*EW$6,0))))</f>
        <v>0</v>
      </c>
      <c r="EY54"/>
      <c r="EZ54" s="39">
        <f t="shared" ref="EZ54:EZ63" si="518">IF(AND($C54=$E$5,IF(AND($C54=$E$5,EY54&gt;=EY$2),(EY54-EY$2)*EY$5,IF(AND($C54=$E$6,EY54&gt;=EY$2),(EY54-EY$2)*EY$6,0))&gt;EY$3),EY$3,IF(AND($C54=$E$6,IF(AND($C54=$E$5,EY54&gt;=EY$2),(EY54-EY$2)*EY$5,IF(AND($C54=$E$6,EY54&gt;=EY$2),(EY54-EY$2)*EY$6,0))&gt;EY$4),EY$4,IF(AND($C54=$E$5,EY54&gt;=EY$2),(EY54-EY$2)*EY$5,IF(AND($C54=$E$6,EY54&gt;=EY$2),(EY54-EY$2)*EY$6,0))))</f>
        <v>0</v>
      </c>
      <c r="FA54"/>
      <c r="FB54" s="39">
        <f t="shared" ref="FB54:FB63" si="519">IF(AND($C54=$E$5,IF(AND($C54=$E$5,FA54&gt;=FA$2),(FA54-FA$2)*FA$5,IF(AND($C54=$E$6,FA54&gt;=FA$2),(FA54-FA$2)*FA$6,0))&gt;FA$3),FA$3,IF(AND($C54=$E$6,IF(AND($C54=$E$5,FA54&gt;=FA$2),(FA54-FA$2)*FA$5,IF(AND($C54=$E$6,FA54&gt;=FA$2),(FA54-FA$2)*FA$6,0))&gt;FA$4),FA$4,IF(AND($C54=$E$5,FA54&gt;=FA$2),(FA54-FA$2)*FA$5,IF(AND($C54=$E$6,FA54&gt;=FA$2),(FA54-FA$2)*FA$6,0))))</f>
        <v>0</v>
      </c>
      <c r="FC54" s="67">
        <f>SUMIFS(CQ54:FB54,$CQ$8:$FB$8,$AM$1)</f>
        <v>0</v>
      </c>
    </row>
    <row r="55" spans="1:161" s="30" customFormat="1" outlineLevel="1" x14ac:dyDescent="0.25">
      <c r="A55">
        <v>2</v>
      </c>
      <c r="B55" s="26"/>
      <c r="C55" s="102">
        <f>IFERROR(VLOOKUP($B55,'Справочник ТТ'!$A:$R,16,0),0)</f>
        <v>0</v>
      </c>
      <c r="D55" s="103">
        <f>IFERROR(VLOOKUP($B55,'Справочник ТТ'!$A:$R,17,0),0)</f>
        <v>0</v>
      </c>
      <c r="E55" s="104">
        <f>IFERROR(VLOOKUP($B55,'Справочник ТТ'!$A:$R,18,0),0)</f>
        <v>0</v>
      </c>
      <c r="F55" s="71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 s="46">
        <f t="shared" ref="AK55:AK63" si="520">IF($C55=$E$5,SUMPRODUCT(G55:AJ55,$G$5:$AJ$5),IF($C55=$E$6,SUMPRODUCT(G55:AJ55,$G$6:$AJ$6),0))</f>
        <v>0</v>
      </c>
      <c r="AL55"/>
      <c r="AM55" s="39">
        <f t="shared" si="461"/>
        <v>0</v>
      </c>
      <c r="AN55"/>
      <c r="AO55" s="39">
        <f t="shared" si="462"/>
        <v>0</v>
      </c>
      <c r="AP55"/>
      <c r="AQ55" s="39">
        <f t="shared" si="463"/>
        <v>0</v>
      </c>
      <c r="AR55"/>
      <c r="AS55" s="39">
        <f t="shared" si="464"/>
        <v>0</v>
      </c>
      <c r="AT55"/>
      <c r="AU55" s="39">
        <f t="shared" si="465"/>
        <v>0</v>
      </c>
      <c r="AV55"/>
      <c r="AW55" s="39">
        <f>IF(AND($C55=$E$5,IF(AND($C55=$E$5,AV55&gt;=AV$2),(AV55-AV$2)*AV$5,IF(AND($C55=$E$6,AV55&gt;=AV$2),(AV55-AV$2)*AV$6,0))&gt;AV$3),AV$3,IF(AND($C55=$E$6,IF(AND($C55=$E$5,AV55&gt;=AV$2),(AV55-AV$2)*AV$5,IF(AND($C55=$E$6,AV55&gt;=AV$2),(AV55-AV$2)*AV$6,0))&gt;AV$4),AV$4,IF(AND($C55=$E$5,AV55&gt;=AV$2),(AV55-AV$2)*AV$5,IF(AND($C55=$E$6,AV55&gt;=AV$2),(AV55-AV$2)*AV$6,0))))</f>
        <v>0</v>
      </c>
      <c r="AX55"/>
      <c r="AY55" s="39" t="b">
        <f t="shared" si="466"/>
        <v>0</v>
      </c>
      <c r="AZ55"/>
      <c r="BA55" s="39" t="b">
        <f t="shared" si="467"/>
        <v>0</v>
      </c>
      <c r="BB55"/>
      <c r="BC55" s="39" t="b">
        <f t="shared" si="468"/>
        <v>0</v>
      </c>
      <c r="BD55"/>
      <c r="BE55" s="39" t="b">
        <f t="shared" si="469"/>
        <v>0</v>
      </c>
      <c r="BF55"/>
      <c r="BG55" s="39">
        <f t="shared" si="470"/>
        <v>0</v>
      </c>
      <c r="BH55"/>
      <c r="BI55" s="39">
        <f t="shared" si="471"/>
        <v>0</v>
      </c>
      <c r="BJ55"/>
      <c r="BK55" s="39">
        <f t="shared" si="472"/>
        <v>0</v>
      </c>
      <c r="BL55"/>
      <c r="BM55" s="39">
        <f t="shared" si="473"/>
        <v>0</v>
      </c>
      <c r="BN55"/>
      <c r="BO55" s="39">
        <f t="shared" si="474"/>
        <v>0</v>
      </c>
      <c r="BP55"/>
      <c r="BQ55" s="39">
        <f t="shared" si="475"/>
        <v>0</v>
      </c>
      <c r="BR55"/>
      <c r="BS55" s="39">
        <f t="shared" si="476"/>
        <v>0</v>
      </c>
      <c r="BT55"/>
      <c r="BU55" s="39">
        <f t="shared" si="477"/>
        <v>0</v>
      </c>
      <c r="BV55"/>
      <c r="BW55" s="39">
        <f t="shared" si="478"/>
        <v>0</v>
      </c>
      <c r="BX55"/>
      <c r="BY55" s="39">
        <f t="shared" si="479"/>
        <v>0</v>
      </c>
      <c r="BZ55"/>
      <c r="CA55" s="39">
        <f t="shared" si="480"/>
        <v>0</v>
      </c>
      <c r="CB55"/>
      <c r="CC55" s="39">
        <f t="shared" si="481"/>
        <v>0</v>
      </c>
      <c r="CD55"/>
      <c r="CE55" s="39">
        <f t="shared" si="482"/>
        <v>0</v>
      </c>
      <c r="CF55"/>
      <c r="CG55" s="39">
        <f t="shared" si="483"/>
        <v>0</v>
      </c>
      <c r="CH55"/>
      <c r="CI55" s="39">
        <f t="shared" si="484"/>
        <v>0</v>
      </c>
      <c r="CJ55"/>
      <c r="CK55" s="39">
        <f t="shared" si="485"/>
        <v>0</v>
      </c>
      <c r="CL55"/>
      <c r="CM55" s="39">
        <f t="shared" si="486"/>
        <v>0</v>
      </c>
      <c r="CN55"/>
      <c r="CO55" s="39">
        <f t="shared" si="487"/>
        <v>0</v>
      </c>
      <c r="CP55" s="67">
        <f t="shared" ref="CP55:CP63" si="521">SUMIFS(AL55:CO55,$AL$8:$CO$8,$AM$1)</f>
        <v>0</v>
      </c>
      <c r="CQ55"/>
      <c r="CR55" s="39">
        <f t="shared" si="488"/>
        <v>0</v>
      </c>
      <c r="CS55"/>
      <c r="CT55" s="39">
        <f t="shared" si="489"/>
        <v>0</v>
      </c>
      <c r="CU55"/>
      <c r="CV55" s="39">
        <f t="shared" si="490"/>
        <v>0</v>
      </c>
      <c r="CW55"/>
      <c r="CX55" s="39">
        <f t="shared" si="491"/>
        <v>0</v>
      </c>
      <c r="CY55"/>
      <c r="CZ55" s="39">
        <f t="shared" si="492"/>
        <v>0</v>
      </c>
      <c r="DA55"/>
      <c r="DB55" s="39">
        <f t="shared" si="493"/>
        <v>0</v>
      </c>
      <c r="DC55"/>
      <c r="DD55" s="39">
        <f t="shared" si="494"/>
        <v>0</v>
      </c>
      <c r="DE55"/>
      <c r="DF55" s="39">
        <f t="shared" si="495"/>
        <v>0</v>
      </c>
      <c r="DG55"/>
      <c r="DH55" s="39">
        <f t="shared" si="496"/>
        <v>0</v>
      </c>
      <c r="DI55"/>
      <c r="DJ55" s="39">
        <f t="shared" si="497"/>
        <v>0</v>
      </c>
      <c r="DK55"/>
      <c r="DL55" s="39">
        <f t="shared" si="498"/>
        <v>0</v>
      </c>
      <c r="DM55"/>
      <c r="DN55" s="39">
        <f t="shared" si="499"/>
        <v>0</v>
      </c>
      <c r="DO55"/>
      <c r="DP55" s="39">
        <f t="shared" si="500"/>
        <v>0</v>
      </c>
      <c r="DQ55"/>
      <c r="DR55" s="39">
        <f t="shared" si="501"/>
        <v>0</v>
      </c>
      <c r="DS55"/>
      <c r="DT55" s="39">
        <f t="shared" si="502"/>
        <v>0</v>
      </c>
      <c r="DU55"/>
      <c r="DV55" s="39">
        <f t="shared" si="503"/>
        <v>0</v>
      </c>
      <c r="DW55"/>
      <c r="DX55" s="39">
        <f t="shared" si="504"/>
        <v>0</v>
      </c>
      <c r="DY55"/>
      <c r="DZ55" s="39">
        <f t="shared" si="505"/>
        <v>0</v>
      </c>
      <c r="EA55"/>
      <c r="EB55" s="39">
        <f t="shared" si="506"/>
        <v>0</v>
      </c>
      <c r="EC55"/>
      <c r="ED55" s="39">
        <f t="shared" si="507"/>
        <v>0</v>
      </c>
      <c r="EE55"/>
      <c r="EF55" s="39">
        <f t="shared" si="508"/>
        <v>0</v>
      </c>
      <c r="EG55"/>
      <c r="EH55" s="39">
        <f t="shared" si="509"/>
        <v>0</v>
      </c>
      <c r="EI55"/>
      <c r="EJ55" s="39">
        <f t="shared" si="510"/>
        <v>0</v>
      </c>
      <c r="EK55"/>
      <c r="EL55" s="39">
        <f t="shared" si="511"/>
        <v>0</v>
      </c>
      <c r="EM55"/>
      <c r="EN55" s="39">
        <f t="shared" si="512"/>
        <v>0</v>
      </c>
      <c r="EO55"/>
      <c r="EP55" s="39">
        <f t="shared" si="513"/>
        <v>0</v>
      </c>
      <c r="EQ55"/>
      <c r="ER55" s="39">
        <f t="shared" si="514"/>
        <v>0</v>
      </c>
      <c r="ES55"/>
      <c r="ET55" s="39">
        <f t="shared" si="515"/>
        <v>0</v>
      </c>
      <c r="EU55"/>
      <c r="EV55" s="39">
        <f t="shared" si="516"/>
        <v>0</v>
      </c>
      <c r="EW55"/>
      <c r="EX55" s="39">
        <f t="shared" si="517"/>
        <v>0</v>
      </c>
      <c r="EY55"/>
      <c r="EZ55" s="39">
        <f t="shared" si="518"/>
        <v>0</v>
      </c>
      <c r="FA55"/>
      <c r="FB55" s="39">
        <f t="shared" si="519"/>
        <v>0</v>
      </c>
      <c r="FC55" s="67">
        <f t="shared" ref="FC55:FC63" si="522">SUMIFS(CQ55:FB55,$CQ$8:$FB$8,$AM$1)</f>
        <v>0</v>
      </c>
    </row>
    <row r="56" spans="1:161" s="30" customFormat="1" outlineLevel="1" x14ac:dyDescent="0.25">
      <c r="A56">
        <v>3</v>
      </c>
      <c r="B56" s="26"/>
      <c r="C56" s="102">
        <f>IFERROR(VLOOKUP($B56,'Справочник ТТ'!$A:$R,16,0),0)</f>
        <v>0</v>
      </c>
      <c r="D56" s="103">
        <f>IFERROR(VLOOKUP($B56,'Справочник ТТ'!$A:$R,17,0),0)</f>
        <v>0</v>
      </c>
      <c r="E56" s="104">
        <f>IFERROR(VLOOKUP($B56,'Справочник ТТ'!$A:$R,18,0),0)</f>
        <v>0</v>
      </c>
      <c r="F56" s="71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 s="46">
        <f t="shared" si="520"/>
        <v>0</v>
      </c>
      <c r="AL56"/>
      <c r="AM56" s="39">
        <f t="shared" si="461"/>
        <v>0</v>
      </c>
      <c r="AN56"/>
      <c r="AO56" s="39">
        <f t="shared" si="462"/>
        <v>0</v>
      </c>
      <c r="AP56"/>
      <c r="AQ56" s="39">
        <f t="shared" si="463"/>
        <v>0</v>
      </c>
      <c r="AR56"/>
      <c r="AS56" s="39">
        <f t="shared" si="464"/>
        <v>0</v>
      </c>
      <c r="AT56"/>
      <c r="AU56" s="39">
        <f t="shared" si="465"/>
        <v>0</v>
      </c>
      <c r="AV56"/>
      <c r="AW56" s="39">
        <f t="shared" ref="AW56:AW63" si="523">IF(AND($C56=$E$5,IF(AND($C56=$E$5,AV56&gt;=AV$2),(AV56-AV$2)*AV$5,IF(AND($C56=$E$6,AV56&gt;=AV$2),(AV56-AV$2)*AV$6,0))&gt;AV$3),AV$3,IF(AND($C56=$E$6,IF(AND($C56=$E$5,AV56&gt;=AV$2),(AV56-AV$2)*AV$5,IF(AND($C56=$E$6,AV56&gt;=AV$2),(AV56-AV$2)*AV$6,0))&gt;AV$4),AV$4,IF(AND($C56=$E$5,AV56&gt;=AV$2),(AV56-AV$2)*AV$5,IF(AND($C56=$E$6,AV56&gt;=AV$2),(AV56-AV$2)*AV$6,0))))</f>
        <v>0</v>
      </c>
      <c r="AX56"/>
      <c r="AY56" s="39" t="b">
        <f t="shared" si="466"/>
        <v>0</v>
      </c>
      <c r="AZ56"/>
      <c r="BA56" s="39" t="b">
        <f t="shared" si="467"/>
        <v>0</v>
      </c>
      <c r="BB56"/>
      <c r="BC56" s="39" t="b">
        <f t="shared" si="468"/>
        <v>0</v>
      </c>
      <c r="BD56"/>
      <c r="BE56" s="39" t="b">
        <f t="shared" si="469"/>
        <v>0</v>
      </c>
      <c r="BF56"/>
      <c r="BG56" s="39">
        <f t="shared" si="470"/>
        <v>0</v>
      </c>
      <c r="BH56"/>
      <c r="BI56" s="39">
        <f t="shared" si="471"/>
        <v>0</v>
      </c>
      <c r="BJ56"/>
      <c r="BK56" s="39">
        <f t="shared" si="472"/>
        <v>0</v>
      </c>
      <c r="BL56"/>
      <c r="BM56" s="39">
        <f t="shared" si="473"/>
        <v>0</v>
      </c>
      <c r="BN56"/>
      <c r="BO56" s="39">
        <f t="shared" si="474"/>
        <v>0</v>
      </c>
      <c r="BP56"/>
      <c r="BQ56" s="39">
        <f t="shared" si="475"/>
        <v>0</v>
      </c>
      <c r="BR56"/>
      <c r="BS56" s="39">
        <f t="shared" si="476"/>
        <v>0</v>
      </c>
      <c r="BT56"/>
      <c r="BU56" s="39">
        <f t="shared" si="477"/>
        <v>0</v>
      </c>
      <c r="BV56"/>
      <c r="BW56" s="39">
        <f t="shared" si="478"/>
        <v>0</v>
      </c>
      <c r="BX56"/>
      <c r="BY56" s="39">
        <f t="shared" si="479"/>
        <v>0</v>
      </c>
      <c r="BZ56"/>
      <c r="CA56" s="39">
        <f t="shared" si="480"/>
        <v>0</v>
      </c>
      <c r="CB56"/>
      <c r="CC56" s="39">
        <f t="shared" si="481"/>
        <v>0</v>
      </c>
      <c r="CD56"/>
      <c r="CE56" s="39">
        <f t="shared" si="482"/>
        <v>0</v>
      </c>
      <c r="CF56"/>
      <c r="CG56" s="39">
        <f t="shared" si="483"/>
        <v>0</v>
      </c>
      <c r="CH56"/>
      <c r="CI56" s="39">
        <f t="shared" si="484"/>
        <v>0</v>
      </c>
      <c r="CJ56"/>
      <c r="CK56" s="39">
        <f t="shared" si="485"/>
        <v>0</v>
      </c>
      <c r="CL56"/>
      <c r="CM56" s="39">
        <f t="shared" si="486"/>
        <v>0</v>
      </c>
      <c r="CN56"/>
      <c r="CO56" s="39">
        <f t="shared" si="487"/>
        <v>0</v>
      </c>
      <c r="CP56" s="67">
        <f t="shared" si="521"/>
        <v>0</v>
      </c>
      <c r="CQ56"/>
      <c r="CR56" s="39">
        <f t="shared" si="488"/>
        <v>0</v>
      </c>
      <c r="CS56"/>
      <c r="CT56" s="39">
        <f t="shared" si="489"/>
        <v>0</v>
      </c>
      <c r="CU56"/>
      <c r="CV56" s="39">
        <f t="shared" si="490"/>
        <v>0</v>
      </c>
      <c r="CW56"/>
      <c r="CX56" s="39">
        <f t="shared" si="491"/>
        <v>0</v>
      </c>
      <c r="CY56"/>
      <c r="CZ56" s="39">
        <f t="shared" si="492"/>
        <v>0</v>
      </c>
      <c r="DA56"/>
      <c r="DB56" s="39">
        <f t="shared" si="493"/>
        <v>0</v>
      </c>
      <c r="DC56"/>
      <c r="DD56" s="39">
        <f t="shared" si="494"/>
        <v>0</v>
      </c>
      <c r="DE56"/>
      <c r="DF56" s="39">
        <f t="shared" si="495"/>
        <v>0</v>
      </c>
      <c r="DG56"/>
      <c r="DH56" s="39">
        <f t="shared" si="496"/>
        <v>0</v>
      </c>
      <c r="DI56"/>
      <c r="DJ56" s="39">
        <f t="shared" si="497"/>
        <v>0</v>
      </c>
      <c r="DK56"/>
      <c r="DL56" s="39">
        <f t="shared" si="498"/>
        <v>0</v>
      </c>
      <c r="DM56"/>
      <c r="DN56" s="39">
        <f t="shared" si="499"/>
        <v>0</v>
      </c>
      <c r="DO56"/>
      <c r="DP56" s="39">
        <f t="shared" si="500"/>
        <v>0</v>
      </c>
      <c r="DQ56"/>
      <c r="DR56" s="39">
        <f t="shared" si="501"/>
        <v>0</v>
      </c>
      <c r="DS56"/>
      <c r="DT56" s="39">
        <f t="shared" si="502"/>
        <v>0</v>
      </c>
      <c r="DU56"/>
      <c r="DV56" s="39">
        <f t="shared" si="503"/>
        <v>0</v>
      </c>
      <c r="DW56"/>
      <c r="DX56" s="39">
        <f t="shared" si="504"/>
        <v>0</v>
      </c>
      <c r="DY56"/>
      <c r="DZ56" s="39">
        <f t="shared" si="505"/>
        <v>0</v>
      </c>
      <c r="EA56"/>
      <c r="EB56" s="39">
        <f t="shared" si="506"/>
        <v>0</v>
      </c>
      <c r="EC56"/>
      <c r="ED56" s="39">
        <f t="shared" si="507"/>
        <v>0</v>
      </c>
      <c r="EE56"/>
      <c r="EF56" s="39">
        <f t="shared" si="508"/>
        <v>0</v>
      </c>
      <c r="EG56"/>
      <c r="EH56" s="39">
        <f t="shared" si="509"/>
        <v>0</v>
      </c>
      <c r="EI56"/>
      <c r="EJ56" s="39">
        <f t="shared" si="510"/>
        <v>0</v>
      </c>
      <c r="EK56"/>
      <c r="EL56" s="39">
        <f t="shared" si="511"/>
        <v>0</v>
      </c>
      <c r="EM56"/>
      <c r="EN56" s="39">
        <f t="shared" si="512"/>
        <v>0</v>
      </c>
      <c r="EO56"/>
      <c r="EP56" s="39">
        <f t="shared" si="513"/>
        <v>0</v>
      </c>
      <c r="EQ56"/>
      <c r="ER56" s="39">
        <f t="shared" si="514"/>
        <v>0</v>
      </c>
      <c r="ES56"/>
      <c r="ET56" s="39">
        <f t="shared" si="515"/>
        <v>0</v>
      </c>
      <c r="EU56"/>
      <c r="EV56" s="39">
        <f t="shared" si="516"/>
        <v>0</v>
      </c>
      <c r="EW56"/>
      <c r="EX56" s="39">
        <f t="shared" si="517"/>
        <v>0</v>
      </c>
      <c r="EY56"/>
      <c r="EZ56" s="39">
        <f t="shared" si="518"/>
        <v>0</v>
      </c>
      <c r="FA56"/>
      <c r="FB56" s="39">
        <f t="shared" si="519"/>
        <v>0</v>
      </c>
      <c r="FC56" s="67">
        <f t="shared" si="522"/>
        <v>0</v>
      </c>
    </row>
    <row r="57" spans="1:161" s="30" customFormat="1" outlineLevel="1" x14ac:dyDescent="0.25">
      <c r="A57">
        <v>4</v>
      </c>
      <c r="B57" s="26"/>
      <c r="C57" s="102">
        <f>IFERROR(VLOOKUP($B57,'Справочник ТТ'!$A:$R,16,0),0)</f>
        <v>0</v>
      </c>
      <c r="D57" s="103">
        <f>IFERROR(VLOOKUP($B57,'Справочник ТТ'!$A:$R,17,0),0)</f>
        <v>0</v>
      </c>
      <c r="E57" s="104">
        <f>IFERROR(VLOOKUP($B57,'Справочник ТТ'!$A:$R,18,0),0)</f>
        <v>0</v>
      </c>
      <c r="F57" s="71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 s="46">
        <f t="shared" si="520"/>
        <v>0</v>
      </c>
      <c r="AL57"/>
      <c r="AM57" s="39">
        <f t="shared" si="461"/>
        <v>0</v>
      </c>
      <c r="AN57"/>
      <c r="AO57" s="39">
        <f t="shared" si="462"/>
        <v>0</v>
      </c>
      <c r="AP57"/>
      <c r="AQ57" s="39">
        <f t="shared" si="463"/>
        <v>0</v>
      </c>
      <c r="AR57"/>
      <c r="AS57" s="39">
        <f t="shared" si="464"/>
        <v>0</v>
      </c>
      <c r="AT57"/>
      <c r="AU57" s="39">
        <f t="shared" si="465"/>
        <v>0</v>
      </c>
      <c r="AV57"/>
      <c r="AW57" s="39">
        <f t="shared" si="523"/>
        <v>0</v>
      </c>
      <c r="AX57"/>
      <c r="AY57" s="39" t="b">
        <f t="shared" si="466"/>
        <v>0</v>
      </c>
      <c r="AZ57"/>
      <c r="BA57" s="39" t="b">
        <f t="shared" si="467"/>
        <v>0</v>
      </c>
      <c r="BB57"/>
      <c r="BC57" s="39" t="b">
        <f t="shared" si="468"/>
        <v>0</v>
      </c>
      <c r="BD57"/>
      <c r="BE57" s="39" t="b">
        <f t="shared" si="469"/>
        <v>0</v>
      </c>
      <c r="BF57"/>
      <c r="BG57" s="39">
        <f t="shared" si="470"/>
        <v>0</v>
      </c>
      <c r="BH57"/>
      <c r="BI57" s="39">
        <f t="shared" si="471"/>
        <v>0</v>
      </c>
      <c r="BJ57"/>
      <c r="BK57" s="39">
        <f t="shared" si="472"/>
        <v>0</v>
      </c>
      <c r="BL57"/>
      <c r="BM57" s="39">
        <f t="shared" si="473"/>
        <v>0</v>
      </c>
      <c r="BN57"/>
      <c r="BO57" s="39">
        <f t="shared" si="474"/>
        <v>0</v>
      </c>
      <c r="BP57"/>
      <c r="BQ57" s="39">
        <f t="shared" si="475"/>
        <v>0</v>
      </c>
      <c r="BR57"/>
      <c r="BS57" s="39">
        <f t="shared" si="476"/>
        <v>0</v>
      </c>
      <c r="BT57"/>
      <c r="BU57" s="39">
        <f t="shared" si="477"/>
        <v>0</v>
      </c>
      <c r="BV57"/>
      <c r="BW57" s="39">
        <f t="shared" si="478"/>
        <v>0</v>
      </c>
      <c r="BX57"/>
      <c r="BY57" s="39">
        <f t="shared" si="479"/>
        <v>0</v>
      </c>
      <c r="BZ57"/>
      <c r="CA57" s="39">
        <f t="shared" si="480"/>
        <v>0</v>
      </c>
      <c r="CB57"/>
      <c r="CC57" s="39">
        <f t="shared" si="481"/>
        <v>0</v>
      </c>
      <c r="CD57"/>
      <c r="CE57" s="39">
        <f t="shared" si="482"/>
        <v>0</v>
      </c>
      <c r="CF57"/>
      <c r="CG57" s="39">
        <f t="shared" si="483"/>
        <v>0</v>
      </c>
      <c r="CH57"/>
      <c r="CI57" s="39">
        <f t="shared" si="484"/>
        <v>0</v>
      </c>
      <c r="CJ57"/>
      <c r="CK57" s="39">
        <f t="shared" si="485"/>
        <v>0</v>
      </c>
      <c r="CL57"/>
      <c r="CM57" s="39">
        <f t="shared" si="486"/>
        <v>0</v>
      </c>
      <c r="CN57"/>
      <c r="CO57" s="39">
        <f t="shared" si="487"/>
        <v>0</v>
      </c>
      <c r="CP57" s="67">
        <f t="shared" si="521"/>
        <v>0</v>
      </c>
      <c r="CQ57"/>
      <c r="CR57" s="39">
        <f t="shared" si="488"/>
        <v>0</v>
      </c>
      <c r="CS57"/>
      <c r="CT57" s="39">
        <f t="shared" si="489"/>
        <v>0</v>
      </c>
      <c r="CU57"/>
      <c r="CV57" s="39">
        <f t="shared" si="490"/>
        <v>0</v>
      </c>
      <c r="CW57"/>
      <c r="CX57" s="39">
        <f t="shared" si="491"/>
        <v>0</v>
      </c>
      <c r="CY57"/>
      <c r="CZ57" s="39">
        <f t="shared" si="492"/>
        <v>0</v>
      </c>
      <c r="DA57"/>
      <c r="DB57" s="39">
        <f t="shared" si="493"/>
        <v>0</v>
      </c>
      <c r="DC57"/>
      <c r="DD57" s="39">
        <f t="shared" si="494"/>
        <v>0</v>
      </c>
      <c r="DE57"/>
      <c r="DF57" s="39">
        <f t="shared" si="495"/>
        <v>0</v>
      </c>
      <c r="DG57"/>
      <c r="DH57" s="39">
        <f t="shared" si="496"/>
        <v>0</v>
      </c>
      <c r="DI57"/>
      <c r="DJ57" s="39">
        <f t="shared" si="497"/>
        <v>0</v>
      </c>
      <c r="DK57"/>
      <c r="DL57" s="39">
        <f t="shared" si="498"/>
        <v>0</v>
      </c>
      <c r="DM57"/>
      <c r="DN57" s="39">
        <f t="shared" si="499"/>
        <v>0</v>
      </c>
      <c r="DO57"/>
      <c r="DP57" s="39">
        <f t="shared" si="500"/>
        <v>0</v>
      </c>
      <c r="DQ57"/>
      <c r="DR57" s="39">
        <f t="shared" si="501"/>
        <v>0</v>
      </c>
      <c r="DS57"/>
      <c r="DT57" s="39">
        <f t="shared" si="502"/>
        <v>0</v>
      </c>
      <c r="DU57"/>
      <c r="DV57" s="39">
        <f t="shared" si="503"/>
        <v>0</v>
      </c>
      <c r="DW57"/>
      <c r="DX57" s="39">
        <f t="shared" si="504"/>
        <v>0</v>
      </c>
      <c r="DY57"/>
      <c r="DZ57" s="39">
        <f t="shared" si="505"/>
        <v>0</v>
      </c>
      <c r="EA57"/>
      <c r="EB57" s="39">
        <f t="shared" si="506"/>
        <v>0</v>
      </c>
      <c r="EC57"/>
      <c r="ED57" s="39">
        <f t="shared" si="507"/>
        <v>0</v>
      </c>
      <c r="EE57"/>
      <c r="EF57" s="39">
        <f t="shared" si="508"/>
        <v>0</v>
      </c>
      <c r="EG57"/>
      <c r="EH57" s="39">
        <f t="shared" si="509"/>
        <v>0</v>
      </c>
      <c r="EI57"/>
      <c r="EJ57" s="39">
        <f t="shared" si="510"/>
        <v>0</v>
      </c>
      <c r="EK57"/>
      <c r="EL57" s="39">
        <f t="shared" si="511"/>
        <v>0</v>
      </c>
      <c r="EM57"/>
      <c r="EN57" s="39">
        <f t="shared" si="512"/>
        <v>0</v>
      </c>
      <c r="EO57"/>
      <c r="EP57" s="39">
        <f t="shared" si="513"/>
        <v>0</v>
      </c>
      <c r="EQ57"/>
      <c r="ER57" s="39">
        <f t="shared" si="514"/>
        <v>0</v>
      </c>
      <c r="ES57"/>
      <c r="ET57" s="39">
        <f t="shared" si="515"/>
        <v>0</v>
      </c>
      <c r="EU57"/>
      <c r="EV57" s="39">
        <f t="shared" si="516"/>
        <v>0</v>
      </c>
      <c r="EW57"/>
      <c r="EX57" s="39">
        <f t="shared" si="517"/>
        <v>0</v>
      </c>
      <c r="EY57"/>
      <c r="EZ57" s="39">
        <f t="shared" si="518"/>
        <v>0</v>
      </c>
      <c r="FA57"/>
      <c r="FB57" s="39">
        <f t="shared" si="519"/>
        <v>0</v>
      </c>
      <c r="FC57" s="67">
        <f t="shared" si="522"/>
        <v>0</v>
      </c>
    </row>
    <row r="58" spans="1:161" s="30" customFormat="1" outlineLevel="1" x14ac:dyDescent="0.25">
      <c r="A58">
        <v>5</v>
      </c>
      <c r="B58" s="26"/>
      <c r="C58" s="102">
        <f>IFERROR(VLOOKUP($B58,'Справочник ТТ'!$A:$R,16,0),0)</f>
        <v>0</v>
      </c>
      <c r="D58" s="103">
        <f>IFERROR(VLOOKUP($B58,'Справочник ТТ'!$A:$R,17,0),0)</f>
        <v>0</v>
      </c>
      <c r="E58" s="104">
        <f>IFERROR(VLOOKUP($B58,'Справочник ТТ'!$A:$R,18,0),0)</f>
        <v>0</v>
      </c>
      <c r="F58" s="71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 s="46">
        <f t="shared" si="520"/>
        <v>0</v>
      </c>
      <c r="AL58"/>
      <c r="AM58" s="39">
        <f t="shared" si="461"/>
        <v>0</v>
      </c>
      <c r="AN58"/>
      <c r="AO58" s="39">
        <f t="shared" si="462"/>
        <v>0</v>
      </c>
      <c r="AP58"/>
      <c r="AQ58" s="39">
        <f t="shared" si="463"/>
        <v>0</v>
      </c>
      <c r="AR58"/>
      <c r="AS58" s="39">
        <f t="shared" si="464"/>
        <v>0</v>
      </c>
      <c r="AT58"/>
      <c r="AU58" s="39">
        <f t="shared" si="465"/>
        <v>0</v>
      </c>
      <c r="AV58"/>
      <c r="AW58" s="39">
        <f t="shared" si="523"/>
        <v>0</v>
      </c>
      <c r="AX58"/>
      <c r="AY58" s="39" t="b">
        <f t="shared" si="466"/>
        <v>0</v>
      </c>
      <c r="AZ58"/>
      <c r="BA58" s="39" t="b">
        <f t="shared" si="467"/>
        <v>0</v>
      </c>
      <c r="BB58"/>
      <c r="BC58" s="39" t="b">
        <f t="shared" si="468"/>
        <v>0</v>
      </c>
      <c r="BD58"/>
      <c r="BE58" s="39" t="b">
        <f t="shared" si="469"/>
        <v>0</v>
      </c>
      <c r="BF58"/>
      <c r="BG58" s="39">
        <f t="shared" si="470"/>
        <v>0</v>
      </c>
      <c r="BH58"/>
      <c r="BI58" s="39">
        <f t="shared" si="471"/>
        <v>0</v>
      </c>
      <c r="BJ58"/>
      <c r="BK58" s="39">
        <f t="shared" si="472"/>
        <v>0</v>
      </c>
      <c r="BL58"/>
      <c r="BM58" s="39">
        <f t="shared" si="473"/>
        <v>0</v>
      </c>
      <c r="BN58"/>
      <c r="BO58" s="39">
        <f t="shared" si="474"/>
        <v>0</v>
      </c>
      <c r="BP58"/>
      <c r="BQ58" s="39">
        <f t="shared" si="475"/>
        <v>0</v>
      </c>
      <c r="BR58"/>
      <c r="BS58" s="39">
        <f t="shared" si="476"/>
        <v>0</v>
      </c>
      <c r="BT58"/>
      <c r="BU58" s="39">
        <f t="shared" si="477"/>
        <v>0</v>
      </c>
      <c r="BV58"/>
      <c r="BW58" s="39">
        <f t="shared" si="478"/>
        <v>0</v>
      </c>
      <c r="BX58"/>
      <c r="BY58" s="39">
        <f t="shared" si="479"/>
        <v>0</v>
      </c>
      <c r="BZ58"/>
      <c r="CA58" s="39">
        <f t="shared" si="480"/>
        <v>0</v>
      </c>
      <c r="CB58"/>
      <c r="CC58" s="39">
        <f t="shared" si="481"/>
        <v>0</v>
      </c>
      <c r="CD58"/>
      <c r="CE58" s="39">
        <f t="shared" si="482"/>
        <v>0</v>
      </c>
      <c r="CF58"/>
      <c r="CG58" s="39">
        <f t="shared" si="483"/>
        <v>0</v>
      </c>
      <c r="CH58"/>
      <c r="CI58" s="39">
        <f t="shared" si="484"/>
        <v>0</v>
      </c>
      <c r="CJ58"/>
      <c r="CK58" s="39">
        <f t="shared" si="485"/>
        <v>0</v>
      </c>
      <c r="CL58"/>
      <c r="CM58" s="39">
        <f t="shared" si="486"/>
        <v>0</v>
      </c>
      <c r="CN58"/>
      <c r="CO58" s="39">
        <f t="shared" si="487"/>
        <v>0</v>
      </c>
      <c r="CP58" s="67">
        <f t="shared" si="521"/>
        <v>0</v>
      </c>
      <c r="CQ58"/>
      <c r="CR58" s="39">
        <f t="shared" si="488"/>
        <v>0</v>
      </c>
      <c r="CS58"/>
      <c r="CT58" s="39">
        <f t="shared" si="489"/>
        <v>0</v>
      </c>
      <c r="CU58"/>
      <c r="CV58" s="39">
        <f t="shared" si="490"/>
        <v>0</v>
      </c>
      <c r="CW58"/>
      <c r="CX58" s="39">
        <f t="shared" si="491"/>
        <v>0</v>
      </c>
      <c r="CY58"/>
      <c r="CZ58" s="39">
        <f t="shared" si="492"/>
        <v>0</v>
      </c>
      <c r="DA58"/>
      <c r="DB58" s="39">
        <f t="shared" si="493"/>
        <v>0</v>
      </c>
      <c r="DC58"/>
      <c r="DD58" s="39">
        <f t="shared" si="494"/>
        <v>0</v>
      </c>
      <c r="DE58"/>
      <c r="DF58" s="39">
        <f t="shared" si="495"/>
        <v>0</v>
      </c>
      <c r="DG58"/>
      <c r="DH58" s="39">
        <f t="shared" si="496"/>
        <v>0</v>
      </c>
      <c r="DI58"/>
      <c r="DJ58" s="39">
        <f t="shared" si="497"/>
        <v>0</v>
      </c>
      <c r="DK58"/>
      <c r="DL58" s="39">
        <f t="shared" si="498"/>
        <v>0</v>
      </c>
      <c r="DM58"/>
      <c r="DN58" s="39">
        <f t="shared" si="499"/>
        <v>0</v>
      </c>
      <c r="DO58"/>
      <c r="DP58" s="39">
        <f t="shared" si="500"/>
        <v>0</v>
      </c>
      <c r="DQ58"/>
      <c r="DR58" s="39">
        <f t="shared" si="501"/>
        <v>0</v>
      </c>
      <c r="DS58"/>
      <c r="DT58" s="39">
        <f t="shared" si="502"/>
        <v>0</v>
      </c>
      <c r="DU58"/>
      <c r="DV58" s="39">
        <f t="shared" si="503"/>
        <v>0</v>
      </c>
      <c r="DW58"/>
      <c r="DX58" s="39">
        <f t="shared" si="504"/>
        <v>0</v>
      </c>
      <c r="DY58"/>
      <c r="DZ58" s="39">
        <f t="shared" si="505"/>
        <v>0</v>
      </c>
      <c r="EA58"/>
      <c r="EB58" s="39">
        <f t="shared" si="506"/>
        <v>0</v>
      </c>
      <c r="EC58"/>
      <c r="ED58" s="39">
        <f t="shared" si="507"/>
        <v>0</v>
      </c>
      <c r="EE58"/>
      <c r="EF58" s="39">
        <f t="shared" si="508"/>
        <v>0</v>
      </c>
      <c r="EG58"/>
      <c r="EH58" s="39">
        <f t="shared" si="509"/>
        <v>0</v>
      </c>
      <c r="EI58"/>
      <c r="EJ58" s="39">
        <f t="shared" si="510"/>
        <v>0</v>
      </c>
      <c r="EK58"/>
      <c r="EL58" s="39">
        <f t="shared" si="511"/>
        <v>0</v>
      </c>
      <c r="EM58"/>
      <c r="EN58" s="39">
        <f t="shared" si="512"/>
        <v>0</v>
      </c>
      <c r="EO58"/>
      <c r="EP58" s="39">
        <f t="shared" si="513"/>
        <v>0</v>
      </c>
      <c r="EQ58"/>
      <c r="ER58" s="39">
        <f t="shared" si="514"/>
        <v>0</v>
      </c>
      <c r="ES58"/>
      <c r="ET58" s="39">
        <f t="shared" si="515"/>
        <v>0</v>
      </c>
      <c r="EU58"/>
      <c r="EV58" s="39">
        <f t="shared" si="516"/>
        <v>0</v>
      </c>
      <c r="EW58"/>
      <c r="EX58" s="39">
        <f t="shared" si="517"/>
        <v>0</v>
      </c>
      <c r="EY58"/>
      <c r="EZ58" s="39">
        <f t="shared" si="518"/>
        <v>0</v>
      </c>
      <c r="FA58"/>
      <c r="FB58" s="39">
        <f t="shared" si="519"/>
        <v>0</v>
      </c>
      <c r="FC58" s="67">
        <f t="shared" si="522"/>
        <v>0</v>
      </c>
    </row>
    <row r="59" spans="1:161" s="30" customFormat="1" outlineLevel="1" x14ac:dyDescent="0.25">
      <c r="A59">
        <v>6</v>
      </c>
      <c r="B59" s="26"/>
      <c r="C59" s="102">
        <f>IFERROR(VLOOKUP($B59,'Справочник ТТ'!$A:$R,16,0),0)</f>
        <v>0</v>
      </c>
      <c r="D59" s="103">
        <f>IFERROR(VLOOKUP($B59,'Справочник ТТ'!$A:$R,17,0),0)</f>
        <v>0</v>
      </c>
      <c r="E59" s="104">
        <f>IFERROR(VLOOKUP($B59,'Справочник ТТ'!$A:$R,18,0),0)</f>
        <v>0</v>
      </c>
      <c r="F59" s="71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 s="46">
        <f t="shared" si="520"/>
        <v>0</v>
      </c>
      <c r="AL59"/>
      <c r="AM59" s="39">
        <f t="shared" si="461"/>
        <v>0</v>
      </c>
      <c r="AN59"/>
      <c r="AO59" s="39">
        <f t="shared" si="462"/>
        <v>0</v>
      </c>
      <c r="AP59"/>
      <c r="AQ59" s="39">
        <f t="shared" si="463"/>
        <v>0</v>
      </c>
      <c r="AR59"/>
      <c r="AS59" s="39">
        <f t="shared" si="464"/>
        <v>0</v>
      </c>
      <c r="AT59"/>
      <c r="AU59" s="39">
        <f t="shared" si="465"/>
        <v>0</v>
      </c>
      <c r="AV59"/>
      <c r="AW59" s="39">
        <f t="shared" si="523"/>
        <v>0</v>
      </c>
      <c r="AX59"/>
      <c r="AY59" s="39" t="b">
        <f t="shared" si="466"/>
        <v>0</v>
      </c>
      <c r="AZ59"/>
      <c r="BA59" s="39" t="b">
        <f t="shared" si="467"/>
        <v>0</v>
      </c>
      <c r="BB59"/>
      <c r="BC59" s="39" t="b">
        <f t="shared" si="468"/>
        <v>0</v>
      </c>
      <c r="BD59"/>
      <c r="BE59" s="39" t="b">
        <f t="shared" si="469"/>
        <v>0</v>
      </c>
      <c r="BF59"/>
      <c r="BG59" s="39">
        <f t="shared" si="470"/>
        <v>0</v>
      </c>
      <c r="BH59"/>
      <c r="BI59" s="39">
        <f t="shared" si="471"/>
        <v>0</v>
      </c>
      <c r="BJ59"/>
      <c r="BK59" s="39">
        <f t="shared" si="472"/>
        <v>0</v>
      </c>
      <c r="BL59"/>
      <c r="BM59" s="39">
        <f t="shared" si="473"/>
        <v>0</v>
      </c>
      <c r="BN59"/>
      <c r="BO59" s="39">
        <f t="shared" si="474"/>
        <v>0</v>
      </c>
      <c r="BP59"/>
      <c r="BQ59" s="39">
        <f t="shared" si="475"/>
        <v>0</v>
      </c>
      <c r="BR59"/>
      <c r="BS59" s="39">
        <f t="shared" si="476"/>
        <v>0</v>
      </c>
      <c r="BT59"/>
      <c r="BU59" s="39">
        <f t="shared" si="477"/>
        <v>0</v>
      </c>
      <c r="BV59"/>
      <c r="BW59" s="39">
        <f t="shared" si="478"/>
        <v>0</v>
      </c>
      <c r="BX59"/>
      <c r="BY59" s="39">
        <f t="shared" si="479"/>
        <v>0</v>
      </c>
      <c r="BZ59"/>
      <c r="CA59" s="39">
        <f t="shared" si="480"/>
        <v>0</v>
      </c>
      <c r="CB59"/>
      <c r="CC59" s="39">
        <f t="shared" si="481"/>
        <v>0</v>
      </c>
      <c r="CD59"/>
      <c r="CE59" s="39">
        <f t="shared" si="482"/>
        <v>0</v>
      </c>
      <c r="CF59"/>
      <c r="CG59" s="39">
        <f t="shared" si="483"/>
        <v>0</v>
      </c>
      <c r="CH59"/>
      <c r="CI59" s="39">
        <f t="shared" si="484"/>
        <v>0</v>
      </c>
      <c r="CJ59"/>
      <c r="CK59" s="39">
        <f t="shared" si="485"/>
        <v>0</v>
      </c>
      <c r="CL59"/>
      <c r="CM59" s="39">
        <f t="shared" si="486"/>
        <v>0</v>
      </c>
      <c r="CN59"/>
      <c r="CO59" s="39">
        <f t="shared" si="487"/>
        <v>0</v>
      </c>
      <c r="CP59" s="67">
        <f t="shared" si="521"/>
        <v>0</v>
      </c>
      <c r="CQ59"/>
      <c r="CR59" s="39">
        <f t="shared" si="488"/>
        <v>0</v>
      </c>
      <c r="CS59"/>
      <c r="CT59" s="39">
        <f t="shared" si="489"/>
        <v>0</v>
      </c>
      <c r="CU59"/>
      <c r="CV59" s="39">
        <f t="shared" si="490"/>
        <v>0</v>
      </c>
      <c r="CW59"/>
      <c r="CX59" s="39">
        <f t="shared" si="491"/>
        <v>0</v>
      </c>
      <c r="CY59"/>
      <c r="CZ59" s="39">
        <f t="shared" si="492"/>
        <v>0</v>
      </c>
      <c r="DA59"/>
      <c r="DB59" s="39">
        <f t="shared" si="493"/>
        <v>0</v>
      </c>
      <c r="DC59"/>
      <c r="DD59" s="39">
        <f t="shared" si="494"/>
        <v>0</v>
      </c>
      <c r="DE59"/>
      <c r="DF59" s="39">
        <f t="shared" si="495"/>
        <v>0</v>
      </c>
      <c r="DG59"/>
      <c r="DH59" s="39">
        <f t="shared" si="496"/>
        <v>0</v>
      </c>
      <c r="DI59"/>
      <c r="DJ59" s="39">
        <f t="shared" si="497"/>
        <v>0</v>
      </c>
      <c r="DK59"/>
      <c r="DL59" s="39">
        <f t="shared" si="498"/>
        <v>0</v>
      </c>
      <c r="DM59"/>
      <c r="DN59" s="39">
        <f t="shared" si="499"/>
        <v>0</v>
      </c>
      <c r="DO59"/>
      <c r="DP59" s="39">
        <f t="shared" si="500"/>
        <v>0</v>
      </c>
      <c r="DQ59"/>
      <c r="DR59" s="39">
        <f t="shared" si="501"/>
        <v>0</v>
      </c>
      <c r="DS59"/>
      <c r="DT59" s="39">
        <f t="shared" si="502"/>
        <v>0</v>
      </c>
      <c r="DU59"/>
      <c r="DV59" s="39">
        <f t="shared" si="503"/>
        <v>0</v>
      </c>
      <c r="DW59"/>
      <c r="DX59" s="39">
        <f t="shared" si="504"/>
        <v>0</v>
      </c>
      <c r="DY59"/>
      <c r="DZ59" s="39">
        <f t="shared" si="505"/>
        <v>0</v>
      </c>
      <c r="EA59"/>
      <c r="EB59" s="39">
        <f t="shared" si="506"/>
        <v>0</v>
      </c>
      <c r="EC59"/>
      <c r="ED59" s="39">
        <f t="shared" si="507"/>
        <v>0</v>
      </c>
      <c r="EE59"/>
      <c r="EF59" s="39">
        <f t="shared" si="508"/>
        <v>0</v>
      </c>
      <c r="EG59"/>
      <c r="EH59" s="39">
        <f t="shared" si="509"/>
        <v>0</v>
      </c>
      <c r="EI59"/>
      <c r="EJ59" s="39">
        <f t="shared" si="510"/>
        <v>0</v>
      </c>
      <c r="EK59"/>
      <c r="EL59" s="39">
        <f t="shared" si="511"/>
        <v>0</v>
      </c>
      <c r="EM59"/>
      <c r="EN59" s="39">
        <f t="shared" si="512"/>
        <v>0</v>
      </c>
      <c r="EO59"/>
      <c r="EP59" s="39">
        <f t="shared" si="513"/>
        <v>0</v>
      </c>
      <c r="EQ59"/>
      <c r="ER59" s="39">
        <f t="shared" si="514"/>
        <v>0</v>
      </c>
      <c r="ES59"/>
      <c r="ET59" s="39">
        <f t="shared" si="515"/>
        <v>0</v>
      </c>
      <c r="EU59"/>
      <c r="EV59" s="39">
        <f t="shared" si="516"/>
        <v>0</v>
      </c>
      <c r="EW59"/>
      <c r="EX59" s="39">
        <f t="shared" si="517"/>
        <v>0</v>
      </c>
      <c r="EY59"/>
      <c r="EZ59" s="39">
        <f t="shared" si="518"/>
        <v>0</v>
      </c>
      <c r="FA59"/>
      <c r="FB59" s="39">
        <f t="shared" si="519"/>
        <v>0</v>
      </c>
      <c r="FC59" s="67">
        <f t="shared" si="522"/>
        <v>0</v>
      </c>
    </row>
    <row r="60" spans="1:161" s="30" customFormat="1" outlineLevel="1" x14ac:dyDescent="0.25">
      <c r="A60">
        <v>7</v>
      </c>
      <c r="B60" s="26"/>
      <c r="C60" s="102">
        <f>IFERROR(VLOOKUP($B60,'Справочник ТТ'!$A:$R,16,0),0)</f>
        <v>0</v>
      </c>
      <c r="D60" s="103">
        <f>IFERROR(VLOOKUP($B60,'Справочник ТТ'!$A:$R,17,0),0)</f>
        <v>0</v>
      </c>
      <c r="E60" s="104">
        <f>IFERROR(VLOOKUP($B60,'Справочник ТТ'!$A:$R,18,0),0)</f>
        <v>0</v>
      </c>
      <c r="F60" s="71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 s="46">
        <f t="shared" si="520"/>
        <v>0</v>
      </c>
      <c r="AL60"/>
      <c r="AM60" s="39">
        <f t="shared" si="461"/>
        <v>0</v>
      </c>
      <c r="AN60"/>
      <c r="AO60" s="39">
        <f t="shared" si="462"/>
        <v>0</v>
      </c>
      <c r="AP60"/>
      <c r="AQ60" s="39">
        <f t="shared" si="463"/>
        <v>0</v>
      </c>
      <c r="AR60"/>
      <c r="AS60" s="39">
        <f t="shared" si="464"/>
        <v>0</v>
      </c>
      <c r="AT60"/>
      <c r="AU60" s="39">
        <f t="shared" si="465"/>
        <v>0</v>
      </c>
      <c r="AV60"/>
      <c r="AW60" s="39">
        <f t="shared" si="523"/>
        <v>0</v>
      </c>
      <c r="AX60"/>
      <c r="AY60" s="39" t="b">
        <f t="shared" si="466"/>
        <v>0</v>
      </c>
      <c r="AZ60"/>
      <c r="BA60" s="39" t="b">
        <f t="shared" si="467"/>
        <v>0</v>
      </c>
      <c r="BB60"/>
      <c r="BC60" s="39" t="b">
        <f t="shared" si="468"/>
        <v>0</v>
      </c>
      <c r="BD60"/>
      <c r="BE60" s="39" t="b">
        <f t="shared" si="469"/>
        <v>0</v>
      </c>
      <c r="BF60"/>
      <c r="BG60" s="39">
        <f t="shared" si="470"/>
        <v>0</v>
      </c>
      <c r="BH60"/>
      <c r="BI60" s="39">
        <f t="shared" si="471"/>
        <v>0</v>
      </c>
      <c r="BJ60"/>
      <c r="BK60" s="39">
        <f t="shared" si="472"/>
        <v>0</v>
      </c>
      <c r="BL60"/>
      <c r="BM60" s="39">
        <f t="shared" si="473"/>
        <v>0</v>
      </c>
      <c r="BN60"/>
      <c r="BO60" s="39">
        <f t="shared" si="474"/>
        <v>0</v>
      </c>
      <c r="BP60"/>
      <c r="BQ60" s="39">
        <f t="shared" si="475"/>
        <v>0</v>
      </c>
      <c r="BR60"/>
      <c r="BS60" s="39">
        <f t="shared" si="476"/>
        <v>0</v>
      </c>
      <c r="BT60"/>
      <c r="BU60" s="39">
        <f t="shared" si="477"/>
        <v>0</v>
      </c>
      <c r="BV60"/>
      <c r="BW60" s="39">
        <f t="shared" si="478"/>
        <v>0</v>
      </c>
      <c r="BX60"/>
      <c r="BY60" s="39">
        <f t="shared" si="479"/>
        <v>0</v>
      </c>
      <c r="BZ60"/>
      <c r="CA60" s="39">
        <f t="shared" si="480"/>
        <v>0</v>
      </c>
      <c r="CB60"/>
      <c r="CC60" s="39">
        <f t="shared" si="481"/>
        <v>0</v>
      </c>
      <c r="CD60"/>
      <c r="CE60" s="39">
        <f t="shared" si="482"/>
        <v>0</v>
      </c>
      <c r="CF60"/>
      <c r="CG60" s="39">
        <f t="shared" si="483"/>
        <v>0</v>
      </c>
      <c r="CH60"/>
      <c r="CI60" s="39">
        <f t="shared" si="484"/>
        <v>0</v>
      </c>
      <c r="CJ60"/>
      <c r="CK60" s="39">
        <f t="shared" si="485"/>
        <v>0</v>
      </c>
      <c r="CL60"/>
      <c r="CM60" s="39">
        <f t="shared" si="486"/>
        <v>0</v>
      </c>
      <c r="CN60"/>
      <c r="CO60" s="39">
        <f t="shared" si="487"/>
        <v>0</v>
      </c>
      <c r="CP60" s="67">
        <f t="shared" si="521"/>
        <v>0</v>
      </c>
      <c r="CQ60"/>
      <c r="CR60" s="39">
        <f t="shared" si="488"/>
        <v>0</v>
      </c>
      <c r="CS60"/>
      <c r="CT60" s="39">
        <f t="shared" si="489"/>
        <v>0</v>
      </c>
      <c r="CU60"/>
      <c r="CV60" s="39">
        <f t="shared" si="490"/>
        <v>0</v>
      </c>
      <c r="CW60"/>
      <c r="CX60" s="39">
        <f t="shared" si="491"/>
        <v>0</v>
      </c>
      <c r="CY60"/>
      <c r="CZ60" s="39">
        <f t="shared" si="492"/>
        <v>0</v>
      </c>
      <c r="DA60"/>
      <c r="DB60" s="39">
        <f t="shared" si="493"/>
        <v>0</v>
      </c>
      <c r="DC60"/>
      <c r="DD60" s="39">
        <f t="shared" si="494"/>
        <v>0</v>
      </c>
      <c r="DE60"/>
      <c r="DF60" s="39">
        <f t="shared" si="495"/>
        <v>0</v>
      </c>
      <c r="DG60"/>
      <c r="DH60" s="39">
        <f t="shared" si="496"/>
        <v>0</v>
      </c>
      <c r="DI60"/>
      <c r="DJ60" s="39">
        <f t="shared" si="497"/>
        <v>0</v>
      </c>
      <c r="DK60"/>
      <c r="DL60" s="39">
        <f t="shared" si="498"/>
        <v>0</v>
      </c>
      <c r="DM60"/>
      <c r="DN60" s="39">
        <f t="shared" si="499"/>
        <v>0</v>
      </c>
      <c r="DO60"/>
      <c r="DP60" s="39">
        <f t="shared" si="500"/>
        <v>0</v>
      </c>
      <c r="DQ60"/>
      <c r="DR60" s="39">
        <f t="shared" si="501"/>
        <v>0</v>
      </c>
      <c r="DS60"/>
      <c r="DT60" s="39">
        <f t="shared" si="502"/>
        <v>0</v>
      </c>
      <c r="DU60"/>
      <c r="DV60" s="39">
        <f t="shared" si="503"/>
        <v>0</v>
      </c>
      <c r="DW60"/>
      <c r="DX60" s="39">
        <f t="shared" si="504"/>
        <v>0</v>
      </c>
      <c r="DY60"/>
      <c r="DZ60" s="39">
        <f t="shared" si="505"/>
        <v>0</v>
      </c>
      <c r="EA60"/>
      <c r="EB60" s="39">
        <f t="shared" si="506"/>
        <v>0</v>
      </c>
      <c r="EC60"/>
      <c r="ED60" s="39">
        <f t="shared" si="507"/>
        <v>0</v>
      </c>
      <c r="EE60"/>
      <c r="EF60" s="39">
        <f t="shared" si="508"/>
        <v>0</v>
      </c>
      <c r="EG60"/>
      <c r="EH60" s="39">
        <f t="shared" si="509"/>
        <v>0</v>
      </c>
      <c r="EI60"/>
      <c r="EJ60" s="39">
        <f t="shared" si="510"/>
        <v>0</v>
      </c>
      <c r="EK60"/>
      <c r="EL60" s="39">
        <f t="shared" si="511"/>
        <v>0</v>
      </c>
      <c r="EM60"/>
      <c r="EN60" s="39">
        <f t="shared" si="512"/>
        <v>0</v>
      </c>
      <c r="EO60"/>
      <c r="EP60" s="39">
        <f t="shared" si="513"/>
        <v>0</v>
      </c>
      <c r="EQ60"/>
      <c r="ER60" s="39">
        <f t="shared" si="514"/>
        <v>0</v>
      </c>
      <c r="ES60"/>
      <c r="ET60" s="39">
        <f t="shared" si="515"/>
        <v>0</v>
      </c>
      <c r="EU60"/>
      <c r="EV60" s="39">
        <f t="shared" si="516"/>
        <v>0</v>
      </c>
      <c r="EW60"/>
      <c r="EX60" s="39">
        <f t="shared" si="517"/>
        <v>0</v>
      </c>
      <c r="EY60"/>
      <c r="EZ60" s="39">
        <f t="shared" si="518"/>
        <v>0</v>
      </c>
      <c r="FA60"/>
      <c r="FB60" s="39">
        <f t="shared" si="519"/>
        <v>0</v>
      </c>
      <c r="FC60" s="67">
        <f t="shared" si="522"/>
        <v>0</v>
      </c>
    </row>
    <row r="61" spans="1:161" s="30" customFormat="1" outlineLevel="1" x14ac:dyDescent="0.25">
      <c r="A61">
        <v>8</v>
      </c>
      <c r="B61" s="26"/>
      <c r="C61" s="102">
        <f>IFERROR(VLOOKUP($B61,'Справочник ТТ'!$A:$R,16,0),0)</f>
        <v>0</v>
      </c>
      <c r="D61" s="103">
        <f>IFERROR(VLOOKUP($B61,'Справочник ТТ'!$A:$R,17,0),0)</f>
        <v>0</v>
      </c>
      <c r="E61" s="104">
        <f>IFERROR(VLOOKUP($B61,'Справочник ТТ'!$A:$R,18,0),0)</f>
        <v>0</v>
      </c>
      <c r="F61" s="7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 s="46">
        <f t="shared" si="520"/>
        <v>0</v>
      </c>
      <c r="AL61"/>
      <c r="AM61" s="39">
        <f t="shared" si="461"/>
        <v>0</v>
      </c>
      <c r="AN61"/>
      <c r="AO61" s="39">
        <f t="shared" si="462"/>
        <v>0</v>
      </c>
      <c r="AP61"/>
      <c r="AQ61" s="39">
        <f t="shared" si="463"/>
        <v>0</v>
      </c>
      <c r="AR61"/>
      <c r="AS61" s="39">
        <f t="shared" si="464"/>
        <v>0</v>
      </c>
      <c r="AT61"/>
      <c r="AU61" s="39">
        <f t="shared" si="465"/>
        <v>0</v>
      </c>
      <c r="AV61"/>
      <c r="AW61" s="39">
        <f t="shared" si="523"/>
        <v>0</v>
      </c>
      <c r="AX61"/>
      <c r="AY61" s="39" t="b">
        <f t="shared" si="466"/>
        <v>0</v>
      </c>
      <c r="AZ61"/>
      <c r="BA61" s="39" t="b">
        <f t="shared" si="467"/>
        <v>0</v>
      </c>
      <c r="BB61"/>
      <c r="BC61" s="39" t="b">
        <f t="shared" si="468"/>
        <v>0</v>
      </c>
      <c r="BD61"/>
      <c r="BE61" s="39" t="b">
        <f t="shared" si="469"/>
        <v>0</v>
      </c>
      <c r="BF61"/>
      <c r="BG61" s="39">
        <f t="shared" si="470"/>
        <v>0</v>
      </c>
      <c r="BH61"/>
      <c r="BI61" s="39">
        <f t="shared" si="471"/>
        <v>0</v>
      </c>
      <c r="BJ61"/>
      <c r="BK61" s="39">
        <f t="shared" si="472"/>
        <v>0</v>
      </c>
      <c r="BL61"/>
      <c r="BM61" s="39">
        <f t="shared" si="473"/>
        <v>0</v>
      </c>
      <c r="BN61"/>
      <c r="BO61" s="39">
        <f t="shared" si="474"/>
        <v>0</v>
      </c>
      <c r="BP61"/>
      <c r="BQ61" s="39">
        <f t="shared" si="475"/>
        <v>0</v>
      </c>
      <c r="BR61"/>
      <c r="BS61" s="39">
        <f t="shared" si="476"/>
        <v>0</v>
      </c>
      <c r="BT61"/>
      <c r="BU61" s="39">
        <f t="shared" si="477"/>
        <v>0</v>
      </c>
      <c r="BV61"/>
      <c r="BW61" s="39">
        <f t="shared" si="478"/>
        <v>0</v>
      </c>
      <c r="BX61"/>
      <c r="BY61" s="39">
        <f t="shared" si="479"/>
        <v>0</v>
      </c>
      <c r="BZ61"/>
      <c r="CA61" s="39">
        <f t="shared" si="480"/>
        <v>0</v>
      </c>
      <c r="CB61"/>
      <c r="CC61" s="39">
        <f t="shared" si="481"/>
        <v>0</v>
      </c>
      <c r="CD61"/>
      <c r="CE61" s="39">
        <f t="shared" si="482"/>
        <v>0</v>
      </c>
      <c r="CF61"/>
      <c r="CG61" s="39">
        <f t="shared" si="483"/>
        <v>0</v>
      </c>
      <c r="CH61"/>
      <c r="CI61" s="39">
        <f t="shared" si="484"/>
        <v>0</v>
      </c>
      <c r="CJ61"/>
      <c r="CK61" s="39">
        <f t="shared" si="485"/>
        <v>0</v>
      </c>
      <c r="CL61"/>
      <c r="CM61" s="39">
        <f t="shared" si="486"/>
        <v>0</v>
      </c>
      <c r="CN61"/>
      <c r="CO61" s="39">
        <f t="shared" si="487"/>
        <v>0</v>
      </c>
      <c r="CP61" s="67">
        <f t="shared" si="521"/>
        <v>0</v>
      </c>
      <c r="CQ61"/>
      <c r="CR61" s="39">
        <f t="shared" si="488"/>
        <v>0</v>
      </c>
      <c r="CS61"/>
      <c r="CT61" s="39">
        <f t="shared" si="489"/>
        <v>0</v>
      </c>
      <c r="CU61"/>
      <c r="CV61" s="39">
        <f t="shared" si="490"/>
        <v>0</v>
      </c>
      <c r="CW61"/>
      <c r="CX61" s="39">
        <f t="shared" si="491"/>
        <v>0</v>
      </c>
      <c r="CY61"/>
      <c r="CZ61" s="39">
        <f t="shared" si="492"/>
        <v>0</v>
      </c>
      <c r="DA61"/>
      <c r="DB61" s="39">
        <f t="shared" si="493"/>
        <v>0</v>
      </c>
      <c r="DC61"/>
      <c r="DD61" s="39">
        <f t="shared" si="494"/>
        <v>0</v>
      </c>
      <c r="DE61"/>
      <c r="DF61" s="39">
        <f t="shared" si="495"/>
        <v>0</v>
      </c>
      <c r="DG61"/>
      <c r="DH61" s="39">
        <f t="shared" si="496"/>
        <v>0</v>
      </c>
      <c r="DI61"/>
      <c r="DJ61" s="39">
        <f t="shared" si="497"/>
        <v>0</v>
      </c>
      <c r="DK61"/>
      <c r="DL61" s="39">
        <f t="shared" si="498"/>
        <v>0</v>
      </c>
      <c r="DM61"/>
      <c r="DN61" s="39">
        <f t="shared" si="499"/>
        <v>0</v>
      </c>
      <c r="DO61"/>
      <c r="DP61" s="39">
        <f t="shared" si="500"/>
        <v>0</v>
      </c>
      <c r="DQ61"/>
      <c r="DR61" s="39">
        <f t="shared" si="501"/>
        <v>0</v>
      </c>
      <c r="DS61"/>
      <c r="DT61" s="39">
        <f t="shared" si="502"/>
        <v>0</v>
      </c>
      <c r="DU61"/>
      <c r="DV61" s="39">
        <f t="shared" si="503"/>
        <v>0</v>
      </c>
      <c r="DW61"/>
      <c r="DX61" s="39">
        <f t="shared" si="504"/>
        <v>0</v>
      </c>
      <c r="DY61"/>
      <c r="DZ61" s="39">
        <f t="shared" si="505"/>
        <v>0</v>
      </c>
      <c r="EA61"/>
      <c r="EB61" s="39">
        <f t="shared" si="506"/>
        <v>0</v>
      </c>
      <c r="EC61"/>
      <c r="ED61" s="39">
        <f t="shared" si="507"/>
        <v>0</v>
      </c>
      <c r="EE61"/>
      <c r="EF61" s="39">
        <f t="shared" si="508"/>
        <v>0</v>
      </c>
      <c r="EG61"/>
      <c r="EH61" s="39">
        <f t="shared" si="509"/>
        <v>0</v>
      </c>
      <c r="EI61"/>
      <c r="EJ61" s="39">
        <f t="shared" si="510"/>
        <v>0</v>
      </c>
      <c r="EK61"/>
      <c r="EL61" s="39">
        <f t="shared" si="511"/>
        <v>0</v>
      </c>
      <c r="EM61"/>
      <c r="EN61" s="39">
        <f t="shared" si="512"/>
        <v>0</v>
      </c>
      <c r="EO61"/>
      <c r="EP61" s="39">
        <f t="shared" si="513"/>
        <v>0</v>
      </c>
      <c r="EQ61"/>
      <c r="ER61" s="39">
        <f t="shared" si="514"/>
        <v>0</v>
      </c>
      <c r="ES61"/>
      <c r="ET61" s="39">
        <f t="shared" si="515"/>
        <v>0</v>
      </c>
      <c r="EU61"/>
      <c r="EV61" s="39">
        <f t="shared" si="516"/>
        <v>0</v>
      </c>
      <c r="EW61"/>
      <c r="EX61" s="39">
        <f t="shared" si="517"/>
        <v>0</v>
      </c>
      <c r="EY61"/>
      <c r="EZ61" s="39">
        <f t="shared" si="518"/>
        <v>0</v>
      </c>
      <c r="FA61"/>
      <c r="FB61" s="39">
        <f t="shared" si="519"/>
        <v>0</v>
      </c>
      <c r="FC61" s="67">
        <f t="shared" si="522"/>
        <v>0</v>
      </c>
    </row>
    <row r="62" spans="1:161" s="30" customFormat="1" outlineLevel="1" x14ac:dyDescent="0.25">
      <c r="A62">
        <v>9</v>
      </c>
      <c r="B62" s="26"/>
      <c r="C62" s="102">
        <f>IFERROR(VLOOKUP($B62,'Справочник ТТ'!$A:$R,16,0),0)</f>
        <v>0</v>
      </c>
      <c r="D62" s="103">
        <f>IFERROR(VLOOKUP($B62,'Справочник ТТ'!$A:$R,17,0),0)</f>
        <v>0</v>
      </c>
      <c r="E62" s="104">
        <f>IFERROR(VLOOKUP($B62,'Справочник ТТ'!$A:$R,18,0),0)</f>
        <v>0</v>
      </c>
      <c r="F62" s="71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 s="46">
        <f t="shared" si="520"/>
        <v>0</v>
      </c>
      <c r="AL62"/>
      <c r="AM62" s="39">
        <f t="shared" si="461"/>
        <v>0</v>
      </c>
      <c r="AN62"/>
      <c r="AO62" s="39">
        <f t="shared" si="462"/>
        <v>0</v>
      </c>
      <c r="AP62"/>
      <c r="AQ62" s="39">
        <f t="shared" si="463"/>
        <v>0</v>
      </c>
      <c r="AR62"/>
      <c r="AS62" s="39">
        <f t="shared" si="464"/>
        <v>0</v>
      </c>
      <c r="AT62"/>
      <c r="AU62" s="39">
        <f t="shared" si="465"/>
        <v>0</v>
      </c>
      <c r="AV62"/>
      <c r="AW62" s="39">
        <f t="shared" si="523"/>
        <v>0</v>
      </c>
      <c r="AX62"/>
      <c r="AY62" s="39" t="b">
        <f t="shared" si="466"/>
        <v>0</v>
      </c>
      <c r="AZ62"/>
      <c r="BA62" s="39" t="b">
        <f t="shared" si="467"/>
        <v>0</v>
      </c>
      <c r="BB62"/>
      <c r="BC62" s="39" t="b">
        <f t="shared" si="468"/>
        <v>0</v>
      </c>
      <c r="BD62"/>
      <c r="BE62" s="39" t="b">
        <f t="shared" si="469"/>
        <v>0</v>
      </c>
      <c r="BF62"/>
      <c r="BG62" s="39">
        <f t="shared" si="470"/>
        <v>0</v>
      </c>
      <c r="BH62"/>
      <c r="BI62" s="39">
        <f t="shared" si="471"/>
        <v>0</v>
      </c>
      <c r="BJ62"/>
      <c r="BK62" s="39">
        <f t="shared" si="472"/>
        <v>0</v>
      </c>
      <c r="BL62"/>
      <c r="BM62" s="39">
        <f t="shared" si="473"/>
        <v>0</v>
      </c>
      <c r="BN62"/>
      <c r="BO62" s="39">
        <f t="shared" si="474"/>
        <v>0</v>
      </c>
      <c r="BP62"/>
      <c r="BQ62" s="39">
        <f t="shared" si="475"/>
        <v>0</v>
      </c>
      <c r="BR62"/>
      <c r="BS62" s="39">
        <f t="shared" si="476"/>
        <v>0</v>
      </c>
      <c r="BT62"/>
      <c r="BU62" s="39">
        <f t="shared" si="477"/>
        <v>0</v>
      </c>
      <c r="BV62"/>
      <c r="BW62" s="39">
        <f t="shared" si="478"/>
        <v>0</v>
      </c>
      <c r="BX62"/>
      <c r="BY62" s="39">
        <f t="shared" si="479"/>
        <v>0</v>
      </c>
      <c r="BZ62"/>
      <c r="CA62" s="39">
        <f t="shared" si="480"/>
        <v>0</v>
      </c>
      <c r="CB62"/>
      <c r="CC62" s="39">
        <f t="shared" si="481"/>
        <v>0</v>
      </c>
      <c r="CD62"/>
      <c r="CE62" s="39">
        <f t="shared" si="482"/>
        <v>0</v>
      </c>
      <c r="CF62"/>
      <c r="CG62" s="39">
        <f t="shared" si="483"/>
        <v>0</v>
      </c>
      <c r="CH62"/>
      <c r="CI62" s="39">
        <f t="shared" si="484"/>
        <v>0</v>
      </c>
      <c r="CJ62"/>
      <c r="CK62" s="39">
        <f t="shared" si="485"/>
        <v>0</v>
      </c>
      <c r="CL62"/>
      <c r="CM62" s="39">
        <f t="shared" si="486"/>
        <v>0</v>
      </c>
      <c r="CN62"/>
      <c r="CO62" s="39">
        <f t="shared" si="487"/>
        <v>0</v>
      </c>
      <c r="CP62" s="67">
        <f t="shared" si="521"/>
        <v>0</v>
      </c>
      <c r="CQ62"/>
      <c r="CR62" s="39">
        <f t="shared" si="488"/>
        <v>0</v>
      </c>
      <c r="CS62"/>
      <c r="CT62" s="39">
        <f t="shared" si="489"/>
        <v>0</v>
      </c>
      <c r="CU62"/>
      <c r="CV62" s="39">
        <f t="shared" si="490"/>
        <v>0</v>
      </c>
      <c r="CW62"/>
      <c r="CX62" s="39">
        <f t="shared" si="491"/>
        <v>0</v>
      </c>
      <c r="CY62"/>
      <c r="CZ62" s="39">
        <f t="shared" si="492"/>
        <v>0</v>
      </c>
      <c r="DA62"/>
      <c r="DB62" s="39">
        <f t="shared" si="493"/>
        <v>0</v>
      </c>
      <c r="DC62"/>
      <c r="DD62" s="39">
        <f t="shared" si="494"/>
        <v>0</v>
      </c>
      <c r="DE62"/>
      <c r="DF62" s="39">
        <f t="shared" si="495"/>
        <v>0</v>
      </c>
      <c r="DG62"/>
      <c r="DH62" s="39">
        <f t="shared" si="496"/>
        <v>0</v>
      </c>
      <c r="DI62"/>
      <c r="DJ62" s="39">
        <f t="shared" si="497"/>
        <v>0</v>
      </c>
      <c r="DK62"/>
      <c r="DL62" s="39">
        <f t="shared" si="498"/>
        <v>0</v>
      </c>
      <c r="DM62"/>
      <c r="DN62" s="39">
        <f t="shared" si="499"/>
        <v>0</v>
      </c>
      <c r="DO62"/>
      <c r="DP62" s="39">
        <f t="shared" si="500"/>
        <v>0</v>
      </c>
      <c r="DQ62"/>
      <c r="DR62" s="39">
        <f t="shared" si="501"/>
        <v>0</v>
      </c>
      <c r="DS62"/>
      <c r="DT62" s="39">
        <f t="shared" si="502"/>
        <v>0</v>
      </c>
      <c r="DU62"/>
      <c r="DV62" s="39">
        <f t="shared" si="503"/>
        <v>0</v>
      </c>
      <c r="DW62"/>
      <c r="DX62" s="39">
        <f t="shared" si="504"/>
        <v>0</v>
      </c>
      <c r="DY62"/>
      <c r="DZ62" s="39">
        <f t="shared" si="505"/>
        <v>0</v>
      </c>
      <c r="EA62"/>
      <c r="EB62" s="39">
        <f t="shared" si="506"/>
        <v>0</v>
      </c>
      <c r="EC62"/>
      <c r="ED62" s="39">
        <f t="shared" si="507"/>
        <v>0</v>
      </c>
      <c r="EE62"/>
      <c r="EF62" s="39">
        <f t="shared" si="508"/>
        <v>0</v>
      </c>
      <c r="EG62"/>
      <c r="EH62" s="39">
        <f t="shared" si="509"/>
        <v>0</v>
      </c>
      <c r="EI62"/>
      <c r="EJ62" s="39">
        <f t="shared" si="510"/>
        <v>0</v>
      </c>
      <c r="EK62"/>
      <c r="EL62" s="39">
        <f t="shared" si="511"/>
        <v>0</v>
      </c>
      <c r="EM62"/>
      <c r="EN62" s="39">
        <f t="shared" si="512"/>
        <v>0</v>
      </c>
      <c r="EO62"/>
      <c r="EP62" s="39">
        <f t="shared" si="513"/>
        <v>0</v>
      </c>
      <c r="EQ62"/>
      <c r="ER62" s="39">
        <f t="shared" si="514"/>
        <v>0</v>
      </c>
      <c r="ES62"/>
      <c r="ET62" s="39">
        <f t="shared" si="515"/>
        <v>0</v>
      </c>
      <c r="EU62"/>
      <c r="EV62" s="39">
        <f t="shared" si="516"/>
        <v>0</v>
      </c>
      <c r="EW62"/>
      <c r="EX62" s="39">
        <f t="shared" si="517"/>
        <v>0</v>
      </c>
      <c r="EY62"/>
      <c r="EZ62" s="39">
        <f t="shared" si="518"/>
        <v>0</v>
      </c>
      <c r="FA62"/>
      <c r="FB62" s="39">
        <f t="shared" si="519"/>
        <v>0</v>
      </c>
      <c r="FC62" s="67">
        <f t="shared" si="522"/>
        <v>0</v>
      </c>
    </row>
    <row r="63" spans="1:161" s="30" customFormat="1" outlineLevel="1" x14ac:dyDescent="0.25">
      <c r="A63">
        <v>10</v>
      </c>
      <c r="B63" s="26"/>
      <c r="C63" s="102">
        <f>IFERROR(VLOOKUP($B63,'Справочник ТТ'!$A:$R,16,0),0)</f>
        <v>0</v>
      </c>
      <c r="D63" s="103">
        <f>IFERROR(VLOOKUP($B63,'Справочник ТТ'!$A:$R,17,0),0)</f>
        <v>0</v>
      </c>
      <c r="E63" s="104">
        <f>IFERROR(VLOOKUP($B63,'Справочник ТТ'!$A:$R,18,0),0)</f>
        <v>0</v>
      </c>
      <c r="F63" s="71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 s="46">
        <f t="shared" si="520"/>
        <v>0</v>
      </c>
      <c r="AL63"/>
      <c r="AM63" s="39">
        <f t="shared" si="461"/>
        <v>0</v>
      </c>
      <c r="AN63"/>
      <c r="AO63" s="39">
        <f t="shared" si="462"/>
        <v>0</v>
      </c>
      <c r="AP63"/>
      <c r="AQ63" s="39">
        <f t="shared" si="463"/>
        <v>0</v>
      </c>
      <c r="AR63"/>
      <c r="AS63" s="39">
        <f t="shared" si="464"/>
        <v>0</v>
      </c>
      <c r="AT63"/>
      <c r="AU63" s="39">
        <f t="shared" si="465"/>
        <v>0</v>
      </c>
      <c r="AV63"/>
      <c r="AW63" s="39">
        <f t="shared" si="523"/>
        <v>0</v>
      </c>
      <c r="AX63"/>
      <c r="AY63" s="39" t="b">
        <f t="shared" si="466"/>
        <v>0</v>
      </c>
      <c r="AZ63"/>
      <c r="BA63" s="39" t="b">
        <f t="shared" si="467"/>
        <v>0</v>
      </c>
      <c r="BB63"/>
      <c r="BC63" s="39" t="b">
        <f t="shared" si="468"/>
        <v>0</v>
      </c>
      <c r="BD63"/>
      <c r="BE63" s="39" t="b">
        <f t="shared" si="469"/>
        <v>0</v>
      </c>
      <c r="BF63"/>
      <c r="BG63" s="39">
        <f t="shared" si="470"/>
        <v>0</v>
      </c>
      <c r="BH63"/>
      <c r="BI63" s="39">
        <f t="shared" si="471"/>
        <v>0</v>
      </c>
      <c r="BJ63"/>
      <c r="BK63" s="39">
        <f t="shared" si="472"/>
        <v>0</v>
      </c>
      <c r="BL63"/>
      <c r="BM63" s="39">
        <f t="shared" si="473"/>
        <v>0</v>
      </c>
      <c r="BN63"/>
      <c r="BO63" s="39">
        <f t="shared" si="474"/>
        <v>0</v>
      </c>
      <c r="BP63"/>
      <c r="BQ63" s="39">
        <f t="shared" si="475"/>
        <v>0</v>
      </c>
      <c r="BR63"/>
      <c r="BS63" s="39">
        <f t="shared" si="476"/>
        <v>0</v>
      </c>
      <c r="BT63"/>
      <c r="BU63" s="39">
        <f t="shared" si="477"/>
        <v>0</v>
      </c>
      <c r="BV63"/>
      <c r="BW63" s="39">
        <f t="shared" si="478"/>
        <v>0</v>
      </c>
      <c r="BX63"/>
      <c r="BY63" s="39">
        <f t="shared" si="479"/>
        <v>0</v>
      </c>
      <c r="BZ63"/>
      <c r="CA63" s="39">
        <f t="shared" si="480"/>
        <v>0</v>
      </c>
      <c r="CB63"/>
      <c r="CC63" s="39">
        <f t="shared" si="481"/>
        <v>0</v>
      </c>
      <c r="CD63"/>
      <c r="CE63" s="39">
        <f t="shared" si="482"/>
        <v>0</v>
      </c>
      <c r="CF63"/>
      <c r="CG63" s="39">
        <f t="shared" si="483"/>
        <v>0</v>
      </c>
      <c r="CH63"/>
      <c r="CI63" s="39">
        <f t="shared" si="484"/>
        <v>0</v>
      </c>
      <c r="CJ63"/>
      <c r="CK63" s="39">
        <f t="shared" si="485"/>
        <v>0</v>
      </c>
      <c r="CL63"/>
      <c r="CM63" s="39">
        <f t="shared" si="486"/>
        <v>0</v>
      </c>
      <c r="CN63"/>
      <c r="CO63" s="39">
        <f t="shared" si="487"/>
        <v>0</v>
      </c>
      <c r="CP63" s="67">
        <f t="shared" si="521"/>
        <v>0</v>
      </c>
      <c r="CQ63"/>
      <c r="CR63" s="39">
        <f t="shared" si="488"/>
        <v>0</v>
      </c>
      <c r="CS63"/>
      <c r="CT63" s="39">
        <f t="shared" si="489"/>
        <v>0</v>
      </c>
      <c r="CU63"/>
      <c r="CV63" s="39">
        <f t="shared" si="490"/>
        <v>0</v>
      </c>
      <c r="CW63"/>
      <c r="CX63" s="39">
        <f t="shared" si="491"/>
        <v>0</v>
      </c>
      <c r="CY63"/>
      <c r="CZ63" s="39">
        <f t="shared" si="492"/>
        <v>0</v>
      </c>
      <c r="DA63"/>
      <c r="DB63" s="39">
        <f t="shared" si="493"/>
        <v>0</v>
      </c>
      <c r="DC63"/>
      <c r="DD63" s="39">
        <f t="shared" si="494"/>
        <v>0</v>
      </c>
      <c r="DE63"/>
      <c r="DF63" s="39">
        <f t="shared" si="495"/>
        <v>0</v>
      </c>
      <c r="DG63"/>
      <c r="DH63" s="39">
        <f t="shared" si="496"/>
        <v>0</v>
      </c>
      <c r="DI63"/>
      <c r="DJ63" s="39">
        <f t="shared" si="497"/>
        <v>0</v>
      </c>
      <c r="DK63"/>
      <c r="DL63" s="39">
        <f t="shared" si="498"/>
        <v>0</v>
      </c>
      <c r="DM63"/>
      <c r="DN63" s="39">
        <f t="shared" si="499"/>
        <v>0</v>
      </c>
      <c r="DO63"/>
      <c r="DP63" s="39">
        <f t="shared" si="500"/>
        <v>0</v>
      </c>
      <c r="DQ63"/>
      <c r="DR63" s="39">
        <f t="shared" si="501"/>
        <v>0</v>
      </c>
      <c r="DS63"/>
      <c r="DT63" s="39">
        <f t="shared" si="502"/>
        <v>0</v>
      </c>
      <c r="DU63"/>
      <c r="DV63" s="39">
        <f t="shared" si="503"/>
        <v>0</v>
      </c>
      <c r="DW63"/>
      <c r="DX63" s="39">
        <f t="shared" si="504"/>
        <v>0</v>
      </c>
      <c r="DY63"/>
      <c r="DZ63" s="39">
        <f t="shared" si="505"/>
        <v>0</v>
      </c>
      <c r="EA63"/>
      <c r="EB63" s="39">
        <f t="shared" si="506"/>
        <v>0</v>
      </c>
      <c r="EC63"/>
      <c r="ED63" s="39">
        <f t="shared" si="507"/>
        <v>0</v>
      </c>
      <c r="EE63"/>
      <c r="EF63" s="39">
        <f t="shared" si="508"/>
        <v>0</v>
      </c>
      <c r="EG63"/>
      <c r="EH63" s="39">
        <f t="shared" si="509"/>
        <v>0</v>
      </c>
      <c r="EI63"/>
      <c r="EJ63" s="39">
        <f t="shared" si="510"/>
        <v>0</v>
      </c>
      <c r="EK63"/>
      <c r="EL63" s="39">
        <f t="shared" si="511"/>
        <v>0</v>
      </c>
      <c r="EM63"/>
      <c r="EN63" s="39">
        <f t="shared" si="512"/>
        <v>0</v>
      </c>
      <c r="EO63"/>
      <c r="EP63" s="39">
        <f t="shared" si="513"/>
        <v>0</v>
      </c>
      <c r="EQ63"/>
      <c r="ER63" s="39">
        <f t="shared" si="514"/>
        <v>0</v>
      </c>
      <c r="ES63"/>
      <c r="ET63" s="39">
        <f t="shared" si="515"/>
        <v>0</v>
      </c>
      <c r="EU63"/>
      <c r="EV63" s="39">
        <f t="shared" si="516"/>
        <v>0</v>
      </c>
      <c r="EW63"/>
      <c r="EX63" s="39">
        <f t="shared" si="517"/>
        <v>0</v>
      </c>
      <c r="EY63"/>
      <c r="EZ63" s="39">
        <f t="shared" si="518"/>
        <v>0</v>
      </c>
      <c r="FA63"/>
      <c r="FB63" s="39">
        <f t="shared" si="519"/>
        <v>0</v>
      </c>
      <c r="FC63" s="67">
        <f t="shared" si="522"/>
        <v>0</v>
      </c>
    </row>
    <row r="64" spans="1:161" s="30" customFormat="1" x14ac:dyDescent="0.25">
      <c r="A64" s="85"/>
      <c r="B64" s="85"/>
      <c r="C64" s="85"/>
      <c r="D64" s="85"/>
      <c r="E64" s="36" t="s">
        <v>5</v>
      </c>
      <c r="F64" s="70">
        <f>AK64+CP64+FC64</f>
        <v>0</v>
      </c>
      <c r="G64" s="42">
        <f>SUM(G54:G63)</f>
        <v>0</v>
      </c>
      <c r="H64" s="42">
        <f t="shared" ref="H64" si="524">SUM(H54:H63)</f>
        <v>0</v>
      </c>
      <c r="I64" s="42">
        <f t="shared" ref="I64" si="525">SUM(I54:I63)</f>
        <v>0</v>
      </c>
      <c r="J64" s="42">
        <f t="shared" ref="J64" si="526">SUM(J54:J63)</f>
        <v>0</v>
      </c>
      <c r="K64" s="42">
        <f t="shared" ref="K64" si="527">SUM(K54:K63)</f>
        <v>0</v>
      </c>
      <c r="L64" s="42">
        <f t="shared" ref="L64" si="528">SUM(L54:L63)</f>
        <v>0</v>
      </c>
      <c r="M64" s="42">
        <f t="shared" ref="M64" si="529">SUM(M54:M63)</f>
        <v>0</v>
      </c>
      <c r="N64" s="42">
        <f t="shared" ref="N64" si="530">SUM(N54:N63)</f>
        <v>0</v>
      </c>
      <c r="O64" s="42">
        <f t="shared" ref="O64" si="531">SUM(O54:O63)</f>
        <v>0</v>
      </c>
      <c r="P64" s="42">
        <f t="shared" ref="P64" si="532">SUM(P54:P63)</f>
        <v>0</v>
      </c>
      <c r="Q64" s="42">
        <f t="shared" ref="Q64" si="533">SUM(Q54:Q63)</f>
        <v>0</v>
      </c>
      <c r="R64" s="42">
        <f t="shared" ref="R64" si="534">SUM(R54:R63)</f>
        <v>0</v>
      </c>
      <c r="S64" s="42">
        <f t="shared" ref="S64" si="535">SUM(S54:S63)</f>
        <v>0</v>
      </c>
      <c r="T64" s="42">
        <f t="shared" ref="T64" si="536">SUM(T54:T63)</f>
        <v>0</v>
      </c>
      <c r="U64" s="42">
        <f t="shared" ref="U64" si="537">SUM(U54:U63)</f>
        <v>0</v>
      </c>
      <c r="V64" s="42">
        <f t="shared" ref="V64" si="538">SUM(V54:V63)</f>
        <v>0</v>
      </c>
      <c r="W64" s="42">
        <f t="shared" ref="W64" si="539">SUM(W54:W63)</f>
        <v>0</v>
      </c>
      <c r="X64" s="42">
        <f t="shared" ref="X64" si="540">SUM(X54:X63)</f>
        <v>0</v>
      </c>
      <c r="Y64" s="42">
        <f t="shared" ref="Y64" si="541">SUM(Y54:Y63)</f>
        <v>0</v>
      </c>
      <c r="Z64" s="42">
        <f t="shared" ref="Z64" si="542">SUM(Z54:Z63)</f>
        <v>0</v>
      </c>
      <c r="AA64" s="42">
        <f t="shared" ref="AA64" si="543">SUM(AA54:AA63)</f>
        <v>0</v>
      </c>
      <c r="AB64" s="42">
        <f t="shared" ref="AB64" si="544">SUM(AB54:AB63)</f>
        <v>0</v>
      </c>
      <c r="AC64" s="42">
        <f t="shared" ref="AC64" si="545">SUM(AC54:AC63)</f>
        <v>0</v>
      </c>
      <c r="AD64" s="42">
        <f t="shared" ref="AD64" si="546">SUM(AD54:AD63)</f>
        <v>0</v>
      </c>
      <c r="AE64" s="42">
        <f t="shared" ref="AE64" si="547">SUM(AE54:AE63)</f>
        <v>0</v>
      </c>
      <c r="AF64" s="42">
        <f t="shared" ref="AF64" si="548">SUM(AF54:AF63)</f>
        <v>0</v>
      </c>
      <c r="AG64" s="42">
        <f t="shared" ref="AG64" si="549">SUM(AG54:AG63)</f>
        <v>0</v>
      </c>
      <c r="AH64" s="42">
        <f t="shared" ref="AH64" si="550">SUM(AH54:AH63)</f>
        <v>0</v>
      </c>
      <c r="AI64" s="42">
        <f t="shared" ref="AI64" si="551">SUM(AI54:AI63)</f>
        <v>0</v>
      </c>
      <c r="AJ64" s="42">
        <f t="shared" ref="AJ64" si="552">SUM(AJ54:AJ63)</f>
        <v>0</v>
      </c>
      <c r="AK64" s="47">
        <f>SUM(AK54:AK63)*0.7</f>
        <v>0</v>
      </c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68">
        <f>SUM(CP54:CP63)*0.7</f>
        <v>0</v>
      </c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68">
        <f>SUM(FC54:FC63)*0.7</f>
        <v>0</v>
      </c>
    </row>
    <row r="65" spans="1:159" s="30" customFormat="1" x14ac:dyDescent="0.25">
      <c r="A65" s="89" t="s">
        <v>6</v>
      </c>
      <c r="B65" s="89"/>
      <c r="C65" s="89"/>
      <c r="D65" s="89"/>
      <c r="E65" s="89"/>
      <c r="F65" s="70">
        <f>AK65+CP65+FC65</f>
        <v>0</v>
      </c>
      <c r="G65" s="56">
        <f>G64</f>
        <v>0</v>
      </c>
      <c r="H65" s="56">
        <f t="shared" ref="H65:AJ65" si="553">H64</f>
        <v>0</v>
      </c>
      <c r="I65" s="56">
        <f t="shared" si="553"/>
        <v>0</v>
      </c>
      <c r="J65" s="56">
        <f t="shared" si="553"/>
        <v>0</v>
      </c>
      <c r="K65" s="56">
        <f t="shared" si="553"/>
        <v>0</v>
      </c>
      <c r="L65" s="56">
        <f t="shared" si="553"/>
        <v>0</v>
      </c>
      <c r="M65" s="56">
        <f t="shared" si="553"/>
        <v>0</v>
      </c>
      <c r="N65" s="56">
        <f t="shared" si="553"/>
        <v>0</v>
      </c>
      <c r="O65" s="56">
        <f t="shared" si="553"/>
        <v>0</v>
      </c>
      <c r="P65" s="56">
        <f t="shared" si="553"/>
        <v>0</v>
      </c>
      <c r="Q65" s="56">
        <f t="shared" si="553"/>
        <v>0</v>
      </c>
      <c r="R65" s="56">
        <f t="shared" si="553"/>
        <v>0</v>
      </c>
      <c r="S65" s="56">
        <f t="shared" si="553"/>
        <v>0</v>
      </c>
      <c r="T65" s="56">
        <f t="shared" si="553"/>
        <v>0</v>
      </c>
      <c r="U65" s="56">
        <f t="shared" si="553"/>
        <v>0</v>
      </c>
      <c r="V65" s="56">
        <f t="shared" si="553"/>
        <v>0</v>
      </c>
      <c r="W65" s="56">
        <f t="shared" si="553"/>
        <v>0</v>
      </c>
      <c r="X65" s="56">
        <f t="shared" si="553"/>
        <v>0</v>
      </c>
      <c r="Y65" s="56">
        <f t="shared" si="553"/>
        <v>0</v>
      </c>
      <c r="Z65" s="56">
        <f t="shared" si="553"/>
        <v>0</v>
      </c>
      <c r="AA65" s="56">
        <f t="shared" si="553"/>
        <v>0</v>
      </c>
      <c r="AB65" s="56">
        <f t="shared" si="553"/>
        <v>0</v>
      </c>
      <c r="AC65" s="56">
        <f t="shared" si="553"/>
        <v>0</v>
      </c>
      <c r="AD65" s="56">
        <f t="shared" si="553"/>
        <v>0</v>
      </c>
      <c r="AE65" s="56">
        <f t="shared" si="553"/>
        <v>0</v>
      </c>
      <c r="AF65" s="56">
        <f t="shared" si="553"/>
        <v>0</v>
      </c>
      <c r="AG65" s="56">
        <f t="shared" si="553"/>
        <v>0</v>
      </c>
      <c r="AH65" s="56">
        <f t="shared" si="553"/>
        <v>0</v>
      </c>
      <c r="AI65" s="56">
        <f t="shared" si="553"/>
        <v>0</v>
      </c>
      <c r="AJ65" s="56">
        <f t="shared" si="553"/>
        <v>0</v>
      </c>
      <c r="AK65" s="58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69">
        <f>SUM(CP54:CP63)*0.7</f>
        <v>0</v>
      </c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69">
        <f>SUM(FC54:FC63)*0.7</f>
        <v>0</v>
      </c>
    </row>
    <row r="66" spans="1:159" s="30" customFormat="1" outlineLevel="1" x14ac:dyDescent="0.25">
      <c r="A66">
        <v>1</v>
      </c>
      <c r="B66" s="26"/>
      <c r="C66" s="102">
        <f>IFERROR(VLOOKUP($B66,'Справочник ТТ'!$A:$R,16,0),0)</f>
        <v>0</v>
      </c>
      <c r="D66" s="103">
        <f>IFERROR(VLOOKUP($B66,'Справочник ТТ'!$A:$R,17,0),0)</f>
        <v>0</v>
      </c>
      <c r="E66" s="104">
        <f>IFERROR(VLOOKUP($B66,'Справочник ТТ'!$A:$R,18,0),0)</f>
        <v>0</v>
      </c>
      <c r="F66" s="71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 s="46">
        <f>IF($C66=$E$5,SUMPRODUCT(G66:AJ66,$G$5:$AJ$5),IF($C66=$E$6,SUMPRODUCT(G66:AJ66,$G$6:$AJ$6),0))</f>
        <v>0</v>
      </c>
      <c r="AL66"/>
      <c r="AM66" s="39">
        <f t="shared" ref="AM66:AM75" si="554">IF(AND($C66=$E$5,IF(AND($C66=$E$5,AL66&gt;=AL$2),(AL66-AL$2)*AL$5,IF(AND($C66=$E$6,AL66&gt;=AL$2),(AL66-AL$2)*AL$6,0))&gt;AL$3),AL$3,IF(AND($C66=$E$6,IF(AND($C66=$E$5,AL66&gt;=AL$2),(AL66-AL$2)*AL$5,IF(AND($C66=$E$6,AL66&gt;=AL$2),(AL66-AL$2)*AL$6,0))&gt;AL$4),AL$4,IF(AND($C66=$E$5,AL66&gt;=AL$2),(AL66-AL$2)*AL$5,IF(AND($C66=$E$6,AL66&gt;=AL$2),(AL66-AL$2)*AL$6,0))))</f>
        <v>0</v>
      </c>
      <c r="AN66"/>
      <c r="AO66" s="39">
        <f t="shared" ref="AO66:AO75" si="555">IF(AND($C66=$E$5,IF(AND($C66=$E$5,AN66&gt;=AN$2),(AN66-AN$2)*AN$5,IF(AND($C66=$E$6,AN66&gt;=AN$2),(AN66-AN$2)*AN$6,0))&gt;AN$3),AN$3,IF(AND($C66=$E$6,IF(AND($C66=$E$5,AN66&gt;=AN$2),(AN66-AN$2)*AN$5,IF(AND($C66=$E$6,AN66&gt;=AN$2),(AN66-AN$2)*AN$6,0))&gt;AN$4),AN$4,IF(AND($C66=$E$5,AN66&gt;=AN$2),(AN66-AN$2)*AN$5,IF(AND($C66=$E$6,AN66&gt;=AN$2),(AN66-AN$2)*AN$6,0))))</f>
        <v>0</v>
      </c>
      <c r="AP66"/>
      <c r="AQ66" s="39">
        <f t="shared" ref="AQ66:AQ75" si="556">IF(AND($C66=$E$5,AP66&gt;0),$AP$5,IF(AND($C66=$E$6,AP66&gt;0),$AP$6,0))</f>
        <v>0</v>
      </c>
      <c r="AR66"/>
      <c r="AS66" s="39">
        <f t="shared" ref="AS66:AS75" si="557">IF(AND($C66=$E$5,AR66&gt;0),$AR$5,IF(AND($C66=$E$6,AR66&gt;0),$AR$6,0))</f>
        <v>0</v>
      </c>
      <c r="AT66"/>
      <c r="AU66" s="39">
        <f t="shared" ref="AU66:AU75" si="558">IF(AND($C66=$E$5,IF(AND($C66=$E$5,AT66&gt;=AT$2),(AT66-AT$2)*AT$5,IF(AND($C66=$E$6,AT66&gt;=AT$2),(AT66-AT$2)*AT$6,0))&gt;AT$3),AT$3,IF(AND($C66=$E$6,IF(AND($C66=$E$5,AT66&gt;=AT$2),(AT66-AT$2)*AT$5,IF(AND($C66=$E$6,AT66&gt;=AT$2),(AT66-AT$2)*AT$6,0))&gt;AT$4),AT$4,IF(AND($C66=$E$5,AT66&gt;=AT$2),(AT66-AT$2)*AT$5,IF(AND($C66=$E$6,AT66&gt;=AT$2),(AT66-AT$2)*AT$6,0))))</f>
        <v>0</v>
      </c>
      <c r="AV66"/>
      <c r="AW66" s="39">
        <f>IF(AND($C66=$E$5,IF(AND($C66=$E$5,AV66&gt;=AV$2),(AV66-AV$2)*AV$5,IF(AND($C66=$E$6,AV66&gt;=AV$2),(AV66-AV$2)*AV$6,0))&gt;AV$3),AV$3,IF(AND($C66=$E$6,IF(AND($C66=$E$5,AV66&gt;=AV$2),(AV66-AV$2)*AV$5,IF(AND($C66=$E$6,AV66&gt;=AV$2),(AV66-AV$2)*AV$6,0))&gt;AV$4),AV$4,IF(AND($C66=$E$5,AV66&gt;=AV$2),(AV66-AV$2)*AV$5,IF(AND($C66=$E$6,AV66&gt;=AV$2),(AV66-AV$2)*AV$6,0))))</f>
        <v>0</v>
      </c>
      <c r="AX66"/>
      <c r="AY66" s="39" t="b">
        <f t="shared" ref="AY66:AY75" si="559">IF(AX66&gt;=AX$3,AX$4,IF(AND($C66=$E$5,IF($C66=$E$5,AX66*AX$5,IF($C66=$E$6,AX66*AX$6))&gt;AY$3),AY$3,IF(AND($C66=$E$6,IF($C66=$E$6,AX66*AX$6,IF($C66=$E$6,AX66*AX$6))&gt;AY$4),AY$4,IF($C66=$E$5,AX66*AX$5,IF($C66=$E$6,AX66*AX$6)))))</f>
        <v>0</v>
      </c>
      <c r="AZ66"/>
      <c r="BA66" s="39" t="b">
        <f t="shared" ref="BA66:BA75" si="560">IF(AZ66&gt;=AZ$3,AZ$4,IF(AND($C66=$E$5,IF($C66=$E$5,AZ66*AZ$5,IF($C66=$E$6,AZ66*AZ$6))&gt;BA$3),BA$3,IF(AND($C66=$E$6,IF($C66=$E$6,AZ66*AZ$6,IF($C66=$E$6,AZ66*AZ$6))&gt;BA$4),BA$4,IF($C66=$E$5,AZ66*AZ$5,IF($C66=$E$6,AZ66*AZ$6)))))</f>
        <v>0</v>
      </c>
      <c r="BB66"/>
      <c r="BC66" s="39" t="b">
        <f t="shared" ref="BC66:BC75" si="561">IF(BB66&gt;=BB$3,BB$4,IF(AND($C66=$E$5,IF($C66=$E$5,BB66*BB$5,IF($C66=$E$6,BB66*BB$6))&gt;BC$3),BC$3,IF(AND($C66=$E$6,IF($C66=$E$6,BB66*BB$6,IF($C66=$E$6,BB66*BB$6))&gt;BC$4),BC$4,IF($C66=$E$5,BB66*BB$5,IF($C66=$E$6,BB66*BB$6)))))</f>
        <v>0</v>
      </c>
      <c r="BD66"/>
      <c r="BE66" s="39" t="b">
        <f t="shared" ref="BE66:BE75" si="562">IF(BD66&gt;=BD$3,BD$4,IF(AND($C66=$E$5,IF($C66=$E$5,BD66*BD$5,IF($C66=$E$6,BD66*BD$6))&gt;BE$3),BE$3,IF(AND($C66=$E$6,IF($C66=$E$6,BD66*BD$6,IF($C66=$E$6,BD66*BD$6))&gt;BE$4),BE$4,IF($C66=$E$5,BD66*BD$5,IF($C66=$E$6,BD66*BD$6)))))</f>
        <v>0</v>
      </c>
      <c r="BF66"/>
      <c r="BG66" s="39">
        <f t="shared" ref="BG66:BG75" si="563">IF(AND($C66=$E$5,BF66&gt;0),$BF$5,IF(AND($C66=$E$6,BF66&gt;0),$BF$6,0))</f>
        <v>0</v>
      </c>
      <c r="BH66"/>
      <c r="BI66" s="39">
        <f t="shared" ref="BI66:BI75" si="564">IF(AND($C66=$E$5,IF(AND($C66=$E$5,BH66&gt;=BH$2),(BH66-BH$2)*BH$5,IF(AND($C66=$E$6,BH66&gt;=BH$2),(BH66-BH$2)*BH$6,0))&gt;BH$3),BH$3,IF(AND($C66=$E$6,IF(AND($C66=$E$5,BH66&gt;=BH$2),(BH66-BH$2)*BH$5,IF(AND($C66=$E$6,BH66&gt;=BH$2),(BH66-BH$2)*BH$6,0))&gt;BH$4),BH$4,IF(AND($C66=$E$5,BH66&gt;=BH$2),(BH66-BH$2)*BH$5,IF(AND($C66=$E$6,BH66&gt;=BH$2),(BH66-BH$2)*BH$6,0))))</f>
        <v>0</v>
      </c>
      <c r="BJ66"/>
      <c r="BK66" s="39">
        <f t="shared" ref="BK66:BK75" si="565">IF(AND($C66=$E$5,IF(AND($C66=$E$5,BJ66&gt;=BJ$2),(BJ66-BJ$2)*BJ$5,IF(AND($C66=$E$6,BJ66&gt;=BJ$2),(BJ66-BJ$2)*BJ$6,0))&gt;BJ$3),BJ$3,IF(AND($C66=$E$6,IF(AND($C66=$E$5,BJ66&gt;=BJ$2),(BJ66-BJ$2)*BJ$5,IF(AND($C66=$E$6,BJ66&gt;=BJ$2),(BJ66-BJ$2)*BJ$6,0))&gt;BJ$4),BJ$4,IF(AND($C66=$E$5,BJ66&gt;=BJ$2),(BJ66-BJ$2)*BJ$5,IF(AND($C66=$E$6,BJ66&gt;=BJ$2),(BJ66-BJ$2)*BJ$6,0))))</f>
        <v>0</v>
      </c>
      <c r="BL66"/>
      <c r="BM66" s="39">
        <f t="shared" ref="BM66:BM75" si="566">IF(AND($C66=$E$5,IF(AND($C66=$E$5,BL66&gt;=BL$2),(BL66-BL$2)*BL$5,IF(AND($C66=$E$6,BL66&gt;=BL$2),(BL66-BL$2)*BL$6,0))&gt;BL$3),BL$3,IF(AND($C66=$E$6,IF(AND($C66=$E$5,BL66&gt;=BL$2),(BL66-BL$2)*BL$5,IF(AND($C66=$E$6,BL66&gt;=BL$2),(BL66-BL$2)*BL$6,0))&gt;BL$4),BL$4,IF(AND($C66=$E$5,BL66&gt;=BL$2),(BL66-BL$2)*BL$5,IF(AND($C66=$E$6,BL66&gt;=BL$2),(BL66-BL$2)*BL$6,0))))</f>
        <v>0</v>
      </c>
      <c r="BN66"/>
      <c r="BO66" s="39">
        <f t="shared" ref="BO66:BO75" si="567">IF(AND($C66=$E$5,IF(AND($C66=$E$5,BN66&gt;=BN$2),(BN66-BN$2)*BN$5,IF(AND($C66=$E$6,BN66&gt;=BN$2),(BN66-BN$2)*BN$6,0))&gt;BN$3),BN$3,IF(AND($C66=$E$6,IF(AND($C66=$E$5,BN66&gt;=BN$2),(BN66-BN$2)*BN$5,IF(AND($C66=$E$6,BN66&gt;=BN$2),(BN66-BN$2)*BN$6,0))&gt;BN$4),BN$4,IF(AND($C66=$E$5,BN66&gt;=BN$2),(BN66-BN$2)*BN$5,IF(AND($C66=$E$6,BN66&gt;=BN$2),(BN66-BN$2)*BN$6,0))))</f>
        <v>0</v>
      </c>
      <c r="BP66"/>
      <c r="BQ66" s="39">
        <f t="shared" ref="BQ66:BQ75" si="568">IF(AND($C66=$E$5,IF(AND($C66=$E$5,BP66&gt;=BP$2),(BP66-BP$2)*BP$5,IF(AND($C66=$E$6,BP66&gt;=BP$2),(BP66-BP$2)*BP$6,0))&gt;BP$3),BP$3,IF(AND($C66=$E$6,IF(AND($C66=$E$5,BP66&gt;=BP$2),(BP66-BP$2)*BP$5,IF(AND($C66=$E$6,BP66&gt;=BP$2),(BP66-BP$2)*BP$6,0))&gt;BP$4),BP$4,IF(AND($C66=$E$5,BP66&gt;=BP$2),(BP66-BP$2)*BP$5,IF(AND($C66=$E$6,BP66&gt;=BP$2),(BP66-BP$2)*BP$6,0))))</f>
        <v>0</v>
      </c>
      <c r="BR66"/>
      <c r="BS66" s="39">
        <f t="shared" ref="BS66:BS75" si="569">IF(AND($C66=$E$5,IF(AND($C66=$E$5,BR66&gt;=BR$2),(BR66-BR$2)*BR$5,IF(AND($C66=$E$6,BR66&gt;=BR$2),(BR66-BR$2)*BR$6,0))&gt;BR$3),BR$3,IF(AND($C66=$E$6,IF(AND($C66=$E$5,BR66&gt;=BR$2),(BR66-BR$2)*BR$5,IF(AND($C66=$E$6,BR66&gt;=BR$2),(BR66-BR$2)*BR$6,0))&gt;BR$4),BR$4,IF(AND($C66=$E$5,BR66&gt;=BR$2),(BR66-BR$2)*BR$5,IF(AND($C66=$E$6,BR66&gt;=BR$2),(BR66-BR$2)*BR$6,0))))</f>
        <v>0</v>
      </c>
      <c r="BT66"/>
      <c r="BU66" s="39">
        <f t="shared" ref="BU66:BU75" si="570">IF(AND($C66=$E$5,IF(AND($C66=$E$5,BT66&gt;=BT$2),(BT66-BT$2)*BT$5,IF(AND($C66=$E$6,BT66&gt;=BT$2),(BT66-BT$2)*BT$6,0))&gt;BT$3),BT$3,IF(AND($C66=$E$6,IF(AND($C66=$E$5,BT66&gt;=BT$2),(BT66-BT$2)*BT$5,IF(AND($C66=$E$6,BT66&gt;=BT$2),(BT66-BT$2)*BT$6,0))&gt;BT$4),BT$4,IF(AND($C66=$E$5,BT66&gt;=BT$2),(BT66-BT$2)*BT$5,IF(AND($C66=$E$6,BT66&gt;=BT$2),(BT66-BT$2)*BT$6,0))))</f>
        <v>0</v>
      </c>
      <c r="BV66"/>
      <c r="BW66" s="39">
        <f t="shared" ref="BW66:BW75" si="571">IF(AND($C66=$E$5,IF(AND($C66=$E$5,BV66&gt;=BV$2),(BV66-BV$2)*BV$5,IF(AND($C66=$E$6,BV66&gt;=BV$2),(BV66-BV$2)*BV$6,0))&gt;BV$3),BV$3,IF(AND($C66=$E$6,IF(AND($C66=$E$5,BV66&gt;=BV$2),(BV66-BV$2)*BV$5,IF(AND($C66=$E$6,BV66&gt;=BV$2),(BV66-BV$2)*BV$6,0))&gt;BV$4),BV$4,IF(AND($C66=$E$5,BV66&gt;=BV$2),(BV66-BV$2)*BV$5,IF(AND($C66=$E$6,BV66&gt;=BV$2),(BV66-BV$2)*BV$6,0))))</f>
        <v>0</v>
      </c>
      <c r="BX66"/>
      <c r="BY66" s="39">
        <f t="shared" ref="BY66:BY75" si="572">IF(AND($C66=$E$5,IF(AND($C66=$E$5,BX66&gt;=BX$2),(BX66-BX$2)*BX$5,IF(AND($C66=$E$6,BX66&gt;=BX$2),(BX66-BX$2)*BX$6,0))&gt;BX$3),BX$3,IF(AND($C66=$E$6,IF(AND($C66=$E$5,BX66&gt;=BX$2),(BX66-BX$2)*BX$5,IF(AND($C66=$E$6,BX66&gt;=BX$2),(BX66-BX$2)*BX$6,0))&gt;BX$4),BX$4,IF(AND($C66=$E$5,BX66&gt;=BX$2),(BX66-BX$2)*BX$5,IF(AND($C66=$E$6,BX66&gt;=BX$2),(BX66-BX$2)*BX$6,0))))</f>
        <v>0</v>
      </c>
      <c r="BZ66"/>
      <c r="CA66" s="39">
        <f t="shared" ref="CA66:CA75" si="573">IF(AND($C66=$E$5,IF(AND($C66=$E$5,BZ66&gt;=BZ$2),(BZ66-BZ$2)*BZ$5,IF(AND($C66=$E$6,BZ66&gt;=BZ$2),(BZ66-BZ$2)*BZ$6,0))&gt;BZ$3),BZ$3,IF(AND($C66=$E$6,IF(AND($C66=$E$5,BZ66&gt;=BZ$2),(BZ66-BZ$2)*BZ$5,IF(AND($C66=$E$6,BZ66&gt;=BZ$2),(BZ66-BZ$2)*BZ$6,0))&gt;BZ$4),BZ$4,IF(AND($C66=$E$5,BZ66&gt;=BZ$2),(BZ66-BZ$2)*BZ$5,IF(AND($C66=$E$6,BZ66&gt;=BZ$2),(BZ66-BZ$2)*BZ$6,0))))</f>
        <v>0</v>
      </c>
      <c r="CB66"/>
      <c r="CC66" s="39">
        <f t="shared" ref="CC66:CC75" si="574">IF(AND($C66=$E$5,IF(AND($C66=$E$5,CB66&gt;=CB$2),(CB66-CB$2)*CB$5,IF(AND($C66=$E$6,CB66&gt;=CB$2),(CB66-CB$2)*CB$6,0))&gt;CB$3),CB$3,IF(AND($C66=$E$6,IF(AND($C66=$E$5,CB66&gt;=CB$2),(CB66-CB$2)*CB$5,IF(AND($C66=$E$6,CB66&gt;=CB$2),(CB66-CB$2)*CB$6,0))&gt;CB$4),CB$4,IF(AND($C66=$E$5,CB66&gt;=CB$2),(CB66-CB$2)*CB$5,IF(AND($C66=$E$6,CB66&gt;=CB$2),(CB66-CB$2)*CB$6,0))))</f>
        <v>0</v>
      </c>
      <c r="CD66"/>
      <c r="CE66" s="39">
        <f t="shared" ref="CE66:CE75" si="575">IF(AND($C66=$E$5,IF(AND($C66=$E$5,CD66&gt;=CD$2),(CD66-CD$2)*CD$5,IF(AND($C66=$E$6,CD66&gt;=CD$2),(CD66-CD$2)*CD$6,0))&gt;CD$3),CD$3,IF(AND($C66=$E$6,IF(AND($C66=$E$5,CD66&gt;=CD$2),(CD66-CD$2)*CD$5,IF(AND($C66=$E$6,CD66&gt;=CD$2),(CD66-CD$2)*CD$6,0))&gt;CD$4),CD$4,IF(AND($C66=$E$5,CD66&gt;=CD$2),(CD66-CD$2)*CD$5,IF(AND($C66=$E$6,CD66&gt;=CD$2),(CD66-CD$2)*CD$6,0))))</f>
        <v>0</v>
      </c>
      <c r="CF66"/>
      <c r="CG66" s="39">
        <f t="shared" ref="CG66:CG75" si="576">IF(AND($C66=$E$5,IF(AND($C66=$E$5,CF66&gt;=CF$2),(CF66-CF$2)*CF$5,IF(AND($C66=$E$6,CF66&gt;=CF$2),(CF66-CF$2)*CF$6,0))&gt;CF$3),CF$3,IF(AND($C66=$E$6,IF(AND($C66=$E$5,CF66&gt;=CF$2),(CF66-CF$2)*CF$5,IF(AND($C66=$E$6,CF66&gt;=CF$2),(CF66-CF$2)*CF$6,0))&gt;CF$4),CF$4,IF(AND($C66=$E$5,CF66&gt;=CF$2),(CF66-CF$2)*CF$5,IF(AND($C66=$E$6,CF66&gt;=CF$2),(CF66-CF$2)*CF$6,0))))</f>
        <v>0</v>
      </c>
      <c r="CH66"/>
      <c r="CI66" s="39">
        <f t="shared" ref="CI66:CI75" si="577">IF(AND($C66=$E$5,IF(AND($C66=$E$5,CH66&gt;=CH$2),(CH66-CH$2)*CH$5,IF(AND($C66=$E$6,CH66&gt;=CH$2),(CH66-CH$2)*CH$6,0))&gt;CH$3),CH$3,IF(AND($C66=$E$6,IF(AND($C66=$E$5,CH66&gt;=CH$2),(CH66-CH$2)*CH$5,IF(AND($C66=$E$6,CH66&gt;=CH$2),(CH66-CH$2)*CH$6,0))&gt;CH$4),CH$4,IF(AND($C66=$E$5,CH66&gt;=CH$2),(CH66-CH$2)*CH$5,IF(AND($C66=$E$6,CH66&gt;=CH$2),(CH66-CH$2)*CH$6,0))))</f>
        <v>0</v>
      </c>
      <c r="CJ66"/>
      <c r="CK66" s="39">
        <f t="shared" ref="CK66:CK75" si="578">IF(AND($C66=$E$5,IF(AND($C66=$E$5,CJ66&gt;=CJ$2),(CJ66-CJ$2)*CJ$5,IF(AND($C66=$E$6,CJ66&gt;=CJ$2),(CJ66-CJ$2)*CJ$6,0))&gt;CJ$3),CJ$3,IF(AND($C66=$E$6,IF(AND($C66=$E$5,CJ66&gt;=CJ$2),(CJ66-CJ$2)*CJ$5,IF(AND($C66=$E$6,CJ66&gt;=CJ$2),(CJ66-CJ$2)*CJ$6,0))&gt;CJ$4),CJ$4,IF(AND($C66=$E$5,CJ66&gt;=CJ$2),(CJ66-CJ$2)*CJ$5,IF(AND($C66=$E$6,CJ66&gt;=CJ$2),(CJ66-CJ$2)*CJ$6,0))))</f>
        <v>0</v>
      </c>
      <c r="CL66"/>
      <c r="CM66" s="39">
        <f t="shared" ref="CM66:CM75" si="579">IF(AND($C66=$E$5,IF(AND($C66=$E$5,CL66&gt;=CL$2),(CL66-CL$2)*CL$5,IF(AND($C66=$E$6,CL66&gt;=CL$2),(CL66-CL$2)*CL$6,0))&gt;CL$3),CL$3,IF(AND($C66=$E$6,IF(AND($C66=$E$5,CL66&gt;=CL$2),(CL66-CL$2)*CL$5,IF(AND($C66=$E$6,CL66&gt;=CL$2),(CL66-CL$2)*CL$6,0))&gt;CL$4),CL$4,IF(AND($C66=$E$5,CL66&gt;=CL$2),(CL66-CL$2)*CL$5,IF(AND($C66=$E$6,CL66&gt;=CL$2),(CL66-CL$2)*CL$6,0))))</f>
        <v>0</v>
      </c>
      <c r="CN66"/>
      <c r="CO66" s="39">
        <f t="shared" ref="CO66:CO75" si="580">IF(AND($C66=$E$5,IF(AND($C66=$E$5,CN66&gt;=CN$2),(CN66-CN$2)*CN$5,IF(AND($C66=$E$6,CN66&gt;=CN$2),(CN66-CN$2)*CN$6,0))&gt;CN$3),CN$3,IF(AND($C66=$E$6,IF(AND($C66=$E$5,CN66&gt;=CN$2),(CN66-CN$2)*CN$5,IF(AND($C66=$E$6,CN66&gt;=CN$2),(CN66-CN$2)*CN$6,0))&gt;CN$4),CN$4,IF(AND($C66=$E$5,CN66&gt;=CN$2),(CN66-CN$2)*CN$5,IF(AND($C66=$E$6,CN66&gt;=CN$2),(CN66-CN$2)*CN$6,0))))</f>
        <v>0</v>
      </c>
      <c r="CP66" s="67">
        <f>SUMIFS(AL66:CO66,$AL$8:$CO$8,$AM$1)</f>
        <v>0</v>
      </c>
      <c r="CQ66"/>
      <c r="CR66" s="39">
        <f t="shared" ref="CR66:CR75" si="581">IF(AND($C66=$E$5,IF(AND($C66=$E$5,CQ66&gt;=CQ$2),(CQ66-CQ$2)*CQ$5,IF(AND($C66=$E$6,CQ66&gt;=CQ$2),(CQ66-CQ$2)*CQ$6,0))&gt;CQ$3),CQ$3,IF(AND($C66=$E$6,IF(AND($C66=$E$5,CQ66&gt;=CQ$2),(CQ66-CQ$2)*CQ$5,IF(AND($C66=$E$6,CQ66&gt;=CQ$2),(CQ66-CQ$2)*CQ$6,0))&gt;CQ$4),CQ$4,IF(AND($C66=$E$5,CQ66&gt;=CQ$2),(CQ66-CQ$2)*CQ$5,IF(AND($C66=$E$6,CQ66&gt;=CQ$2),(CQ66-CQ$2)*CQ$6,0))))</f>
        <v>0</v>
      </c>
      <c r="CS66"/>
      <c r="CT66" s="39">
        <f t="shared" ref="CT66:CT75" si="582">IF(AND($C66=$E$5,IF(AND($C66=$E$5,CS66&gt;=CS$2),(CS66-CS$2)*CS$5,IF(AND($C66=$E$6,CS66&gt;=CS$2),(CS66-CS$2)*CS$6,0))&gt;CS$3),CS$3,IF(AND($C66=$E$6,IF(AND($C66=$E$5,CS66&gt;=CS$2),(CS66-CS$2)*CS$5,IF(AND($C66=$E$6,CS66&gt;=CS$2),(CS66-CS$2)*CS$6,0))&gt;CS$4),CS$4,IF(AND($C66=$E$5,CS66&gt;=CS$2),(CS66-CS$2)*CS$5,IF(AND($C66=$E$6,CS66&gt;=CS$2),(CS66-CS$2)*CS$6,0))))</f>
        <v>0</v>
      </c>
      <c r="CU66"/>
      <c r="CV66" s="39">
        <f t="shared" ref="CV66:CV75" si="583">IF(AND($C66=$E$5,IF(AND($C66=$E$5,CU66&gt;=CU$2),(CU66-CU$2)*CU$5,IF(AND($C66=$E$6,CU66&gt;=CU$2),(CU66-CU$2)*CU$6,0))&gt;CU$3),CU$3,IF(AND($C66=$E$6,IF(AND($C66=$E$5,CU66&gt;=CU$2),(CU66-CU$2)*CU$5,IF(AND($C66=$E$6,CU66&gt;=CU$2),(CU66-CU$2)*CU$6,0))&gt;CU$4),CU$4,IF(AND($C66=$E$5,CU66&gt;=CU$2),(CU66-CU$2)*CU$5,IF(AND($C66=$E$6,CU66&gt;=CU$2),(CU66-CU$2)*CU$6,0))))</f>
        <v>0</v>
      </c>
      <c r="CW66"/>
      <c r="CX66" s="39">
        <f t="shared" ref="CX66:CX75" si="584">IF(AND($C66=$E$5,IF(AND($C66=$E$5,CW66&gt;=CW$2),(CW66-CW$2)*CW$5,IF(AND($C66=$E$6,CW66&gt;=CW$2),(CW66-CW$2)*CW$6,0))&gt;CW$3),CW$3,IF(AND($C66=$E$6,IF(AND($C66=$E$5,CW66&gt;=CW$2),(CW66-CW$2)*CW$5,IF(AND($C66=$E$6,CW66&gt;=CW$2),(CW66-CW$2)*CW$6,0))&gt;CW$4),CW$4,IF(AND($C66=$E$5,CW66&gt;=CW$2),(CW66-CW$2)*CW$5,IF(AND($C66=$E$6,CW66&gt;=CW$2),(CW66-CW$2)*CW$6,0))))</f>
        <v>0</v>
      </c>
      <c r="CY66"/>
      <c r="CZ66" s="39">
        <f t="shared" ref="CZ66:CZ75" si="585">IF(AND($C66=$E$5,IF(AND($C66=$E$5,CY66&gt;=CY$2),(CY66-CY$2)*CY$5,IF(AND($C66=$E$6,CY66&gt;=CY$2),(CY66-CY$2)*CY$6,0))&gt;CY$3),CY$3,IF(AND($C66=$E$6,IF(AND($C66=$E$5,CY66&gt;=CY$2),(CY66-CY$2)*CY$5,IF(AND($C66=$E$6,CY66&gt;=CY$2),(CY66-CY$2)*CY$6,0))&gt;CY$4),CY$4,IF(AND($C66=$E$5,CY66&gt;=CY$2),(CY66-CY$2)*CY$5,IF(AND($C66=$E$6,CY66&gt;=CY$2),(CY66-CY$2)*CY$6,0))))</f>
        <v>0</v>
      </c>
      <c r="DA66"/>
      <c r="DB66" s="39">
        <f t="shared" ref="DB66:DB75" si="586">IF(AND($C66=$E$5,IF(AND($C66=$E$5,DA66&gt;=DA$2),(DA66-DA$2)*DA$5,IF(AND($C66=$E$6,DA66&gt;=DA$2),(DA66-DA$2)*DA$6,0))&gt;DA$3),DA$3,IF(AND($C66=$E$6,IF(AND($C66=$E$5,DA66&gt;=DA$2),(DA66-DA$2)*DA$5,IF(AND($C66=$E$6,DA66&gt;=DA$2),(DA66-DA$2)*DA$6,0))&gt;DA$4),DA$4,IF(AND($C66=$E$5,DA66&gt;=DA$2),(DA66-DA$2)*DA$5,IF(AND($C66=$E$6,DA66&gt;=DA$2),(DA66-DA$2)*DA$6,0))))</f>
        <v>0</v>
      </c>
      <c r="DC66"/>
      <c r="DD66" s="39">
        <f t="shared" ref="DD66:DD75" si="587">IF(AND($C66=$E$5,IF(AND($C66=$E$5,DC66&gt;=DC$2),(DC66-DC$2)*DC$5,IF(AND($C66=$E$6,DC66&gt;=DC$2),(DC66-DC$2)*DC$6,0))&gt;DC$3),DC$3,IF(AND($C66=$E$6,IF(AND($C66=$E$5,DC66&gt;=DC$2),(DC66-DC$2)*DC$5,IF(AND($C66=$E$6,DC66&gt;=DC$2),(DC66-DC$2)*DC$6,0))&gt;DC$4),DC$4,IF(AND($C66=$E$5,DC66&gt;=DC$2),(DC66-DC$2)*DC$5,IF(AND($C66=$E$6,DC66&gt;=DC$2),(DC66-DC$2)*DC$6,0))))</f>
        <v>0</v>
      </c>
      <c r="DE66"/>
      <c r="DF66" s="39">
        <f t="shared" ref="DF66:DF75" si="588">IF(AND($C66=$E$5,IF(AND($C66=$E$5,DE66&gt;=DE$2),(DE66-DE$2)*DE$5,IF(AND($C66=$E$6,DE66&gt;=DE$2),(DE66-DE$2)*DE$6,0))&gt;DE$3),DE$3,IF(AND($C66=$E$6,IF(AND($C66=$E$5,DE66&gt;=DE$2),(DE66-DE$2)*DE$5,IF(AND($C66=$E$6,DE66&gt;=DE$2),(DE66-DE$2)*DE$6,0))&gt;DE$4),DE$4,IF(AND($C66=$E$5,DE66&gt;=DE$2),(DE66-DE$2)*DE$5,IF(AND($C66=$E$6,DE66&gt;=DE$2),(DE66-DE$2)*DE$6,0))))</f>
        <v>0</v>
      </c>
      <c r="DG66"/>
      <c r="DH66" s="39">
        <f t="shared" ref="DH66:DH75" si="589">IF(AND($C66=$E$5,IF(AND($C66=$E$5,DG66&gt;=DG$2),(DG66-DG$2)*DG$5,IF(AND($C66=$E$6,DG66&gt;=DG$2),(DG66-DG$2)*DG$6,0))&gt;DG$3),DG$3,IF(AND($C66=$E$6,IF(AND($C66=$E$5,DG66&gt;=DG$2),(DG66-DG$2)*DG$5,IF(AND($C66=$E$6,DG66&gt;=DG$2),(DG66-DG$2)*DG$6,0))&gt;DG$4),DG$4,IF(AND($C66=$E$5,DG66&gt;=DG$2),(DG66-DG$2)*DG$5,IF(AND($C66=$E$6,DG66&gt;=DG$2),(DG66-DG$2)*DG$6,0))))</f>
        <v>0</v>
      </c>
      <c r="DI66"/>
      <c r="DJ66" s="39">
        <f t="shared" ref="DJ66:DJ75" si="590">IF(AND($C66=$E$5,IF(AND($C66=$E$5,DI66&gt;=DI$2),(DI66-DI$2)*DI$5,IF(AND($C66=$E$6,DI66&gt;=DI$2),(DI66-DI$2)*DI$6,0))&gt;DI$3),DI$3,IF(AND($C66=$E$6,IF(AND($C66=$E$5,DI66&gt;=DI$2),(DI66-DI$2)*DI$5,IF(AND($C66=$E$6,DI66&gt;=DI$2),(DI66-DI$2)*DI$6,0))&gt;DI$4),DI$4,IF(AND($C66=$E$5,DI66&gt;=DI$2),(DI66-DI$2)*DI$5,IF(AND($C66=$E$6,DI66&gt;=DI$2),(DI66-DI$2)*DI$6,0))))</f>
        <v>0</v>
      </c>
      <c r="DK66"/>
      <c r="DL66" s="39">
        <f t="shared" ref="DL66:DL75" si="591">IF(AND($C66=$E$5,IF(AND($C66=$E$5,DK66&gt;=DK$2),(DK66-DK$2)*DK$5,IF(AND($C66=$E$6,DK66&gt;=DK$2),(DK66-DK$2)*DK$6,0))&gt;DK$3),DK$3,IF(AND($C66=$E$6,IF(AND($C66=$E$5,DK66&gt;=DK$2),(DK66-DK$2)*DK$5,IF(AND($C66=$E$6,DK66&gt;=DK$2),(DK66-DK$2)*DK$6,0))&gt;DK$4),DK$4,IF(AND($C66=$E$5,DK66&gt;=DK$2),(DK66-DK$2)*DK$5,IF(AND($C66=$E$6,DK66&gt;=DK$2),(DK66-DK$2)*DK$6,0))))</f>
        <v>0</v>
      </c>
      <c r="DM66"/>
      <c r="DN66" s="39">
        <f t="shared" ref="DN66:DN75" si="592">IF(AND($C66=$E$5,IF(AND($C66=$E$5,DM66&gt;=DM$2),(DM66-DM$2)*DM$5,IF(AND($C66=$E$6,DM66&gt;=DM$2),(DM66-DM$2)*DM$6,0))&gt;DM$3),DM$3,IF(AND($C66=$E$6,IF(AND($C66=$E$5,DM66&gt;=DM$2),(DM66-DM$2)*DM$5,IF(AND($C66=$E$6,DM66&gt;=DM$2),(DM66-DM$2)*DM$6,0))&gt;DM$4),DM$4,IF(AND($C66=$E$5,DM66&gt;=DM$2),(DM66-DM$2)*DM$5,IF(AND($C66=$E$6,DM66&gt;=DM$2),(DM66-DM$2)*DM$6,0))))</f>
        <v>0</v>
      </c>
      <c r="DO66"/>
      <c r="DP66" s="39">
        <f t="shared" ref="DP66:DP75" si="593">IF(AND($C66=$E$5,IF(AND($C66=$E$5,DO66&gt;=DO$2),(DO66-DO$2)*DO$5,IF(AND($C66=$E$6,DO66&gt;=DO$2),(DO66-DO$2)*DO$6,0))&gt;DO$3),DO$3,IF(AND($C66=$E$6,IF(AND($C66=$E$5,DO66&gt;=DO$2),(DO66-DO$2)*DO$5,IF(AND($C66=$E$6,DO66&gt;=DO$2),(DO66-DO$2)*DO$6,0))&gt;DO$4),DO$4,IF(AND($C66=$E$5,DO66&gt;=DO$2),(DO66-DO$2)*DO$5,IF(AND($C66=$E$6,DO66&gt;=DO$2),(DO66-DO$2)*DO$6,0))))</f>
        <v>0</v>
      </c>
      <c r="DQ66"/>
      <c r="DR66" s="39">
        <f t="shared" ref="DR66:DR75" si="594">IF(AND($C66=$E$5,IF(AND($C66=$E$5,DQ66&gt;=DQ$2),(DQ66-DQ$2)*DQ$5,IF(AND($C66=$E$6,DQ66&gt;=DQ$2),(DQ66-DQ$2)*DQ$6,0))&gt;DQ$3),DQ$3,IF(AND($C66=$E$6,IF(AND($C66=$E$5,DQ66&gt;=DQ$2),(DQ66-DQ$2)*DQ$5,IF(AND($C66=$E$6,DQ66&gt;=DQ$2),(DQ66-DQ$2)*DQ$6,0))&gt;DQ$4),DQ$4,IF(AND($C66=$E$5,DQ66&gt;=DQ$2),(DQ66-DQ$2)*DQ$5,IF(AND($C66=$E$6,DQ66&gt;=DQ$2),(DQ66-DQ$2)*DQ$6,0))))</f>
        <v>0</v>
      </c>
      <c r="DS66"/>
      <c r="DT66" s="39">
        <f t="shared" ref="DT66:DT75" si="595">IF(AND($C66=$E$5,IF(AND($C66=$E$5,DS66&gt;=DS$2),(DS66-DS$2)*DS$5,IF(AND($C66=$E$6,DS66&gt;=DS$2),(DS66-DS$2)*DS$6,0))&gt;DS$3),DS$3,IF(AND($C66=$E$6,IF(AND($C66=$E$5,DS66&gt;=DS$2),(DS66-DS$2)*DS$5,IF(AND($C66=$E$6,DS66&gt;=DS$2),(DS66-DS$2)*DS$6,0))&gt;DS$4),DS$4,IF(AND($C66=$E$5,DS66&gt;=DS$2),(DS66-DS$2)*DS$5,IF(AND($C66=$E$6,DS66&gt;=DS$2),(DS66-DS$2)*DS$6,0))))</f>
        <v>0</v>
      </c>
      <c r="DU66"/>
      <c r="DV66" s="39">
        <f t="shared" ref="DV66:DV75" si="596">IF(AND($C66=$E$5,IF(AND($C66=$E$5,DU66&gt;=DU$2),(DU66-DU$2)*DU$5,IF(AND($C66=$E$6,DU66&gt;=DU$2),(DU66-DU$2)*DU$6,0))&gt;DU$3),DU$3,IF(AND($C66=$E$6,IF(AND($C66=$E$5,DU66&gt;=DU$2),(DU66-DU$2)*DU$5,IF(AND($C66=$E$6,DU66&gt;=DU$2),(DU66-DU$2)*DU$6,0))&gt;DU$4),DU$4,IF(AND($C66=$E$5,DU66&gt;=DU$2),(DU66-DU$2)*DU$5,IF(AND($C66=$E$6,DU66&gt;=DU$2),(DU66-DU$2)*DU$6,0))))</f>
        <v>0</v>
      </c>
      <c r="DW66"/>
      <c r="DX66" s="39">
        <f t="shared" ref="DX66:DX75" si="597">IF(AND($C66=$E$5,IF(AND($C66=$E$5,DW66&gt;=DW$2),(DW66-DW$2)*DW$5,IF(AND($C66=$E$6,DW66&gt;=DW$2),(DW66-DW$2)*DW$6,0))&gt;DW$3),DW$3,IF(AND($C66=$E$6,IF(AND($C66=$E$5,DW66&gt;=DW$2),(DW66-DW$2)*DW$5,IF(AND($C66=$E$6,DW66&gt;=DW$2),(DW66-DW$2)*DW$6,0))&gt;DW$4),DW$4,IF(AND($C66=$E$5,DW66&gt;=DW$2),(DW66-DW$2)*DW$5,IF(AND($C66=$E$6,DW66&gt;=DW$2),(DW66-DW$2)*DW$6,0))))</f>
        <v>0</v>
      </c>
      <c r="DY66"/>
      <c r="DZ66" s="39">
        <f t="shared" ref="DZ66:DZ75" si="598">IF(AND($C66=$E$5,IF(AND($C66=$E$5,DY66&gt;=DY$2),(DY66-DY$2)*DY$5,IF(AND($C66=$E$6,DY66&gt;=DY$2),(DY66-DY$2)*DY$6,0))&gt;DY$3),DY$3,IF(AND($C66=$E$6,IF(AND($C66=$E$5,DY66&gt;=DY$2),(DY66-DY$2)*DY$5,IF(AND($C66=$E$6,DY66&gt;=DY$2),(DY66-DY$2)*DY$6,0))&gt;DY$4),DY$4,IF(AND($C66=$E$5,DY66&gt;=DY$2),(DY66-DY$2)*DY$5,IF(AND($C66=$E$6,DY66&gt;=DY$2),(DY66-DY$2)*DY$6,0))))</f>
        <v>0</v>
      </c>
      <c r="EA66"/>
      <c r="EB66" s="39">
        <f t="shared" ref="EB66:EB75" si="599">IF(AND($C66=$E$5,IF(AND($C66=$E$5,EA66&gt;=EA$2),(EA66-EA$2)*EA$5,IF(AND($C66=$E$6,EA66&gt;=EA$2),(EA66-EA$2)*EA$6,0))&gt;EA$3),EA$3,IF(AND($C66=$E$6,IF(AND($C66=$E$5,EA66&gt;=EA$2),(EA66-EA$2)*EA$5,IF(AND($C66=$E$6,EA66&gt;=EA$2),(EA66-EA$2)*EA$6,0))&gt;EA$4),EA$4,IF(AND($C66=$E$5,EA66&gt;=EA$2),(EA66-EA$2)*EA$5,IF(AND($C66=$E$6,EA66&gt;=EA$2),(EA66-EA$2)*EA$6,0))))</f>
        <v>0</v>
      </c>
      <c r="EC66"/>
      <c r="ED66" s="39">
        <f t="shared" ref="ED66:ED75" si="600">IF(AND($C66=$E$5,IF(AND($C66=$E$5,EC66&gt;=EC$2),(EC66-EC$2)*EC$5,IF(AND($C66=$E$6,EC66&gt;=EC$2),(EC66-EC$2)*EC$6,0))&gt;EC$3),EC$3,IF(AND($C66=$E$6,IF(AND($C66=$E$5,EC66&gt;=EC$2),(EC66-EC$2)*EC$5,IF(AND($C66=$E$6,EC66&gt;=EC$2),(EC66-EC$2)*EC$6,0))&gt;EC$4),EC$4,IF(AND($C66=$E$5,EC66&gt;=EC$2),(EC66-EC$2)*EC$5,IF(AND($C66=$E$6,EC66&gt;=EC$2),(EC66-EC$2)*EC$6,0))))</f>
        <v>0</v>
      </c>
      <c r="EE66"/>
      <c r="EF66" s="39">
        <f t="shared" ref="EF66:EF75" si="601">IF(AND($C66=$E$5,IF(AND($C66=$E$5,EE66&gt;=EE$2),(EE66-EE$2)*EE$5,IF(AND($C66=$E$6,EE66&gt;=EE$2),(EE66-EE$2)*EE$6,0))&gt;EE$3),EE$3,IF(AND($C66=$E$6,IF(AND($C66=$E$5,EE66&gt;=EE$2),(EE66-EE$2)*EE$5,IF(AND($C66=$E$6,EE66&gt;=EE$2),(EE66-EE$2)*EE$6,0))&gt;EE$4),EE$4,IF(AND($C66=$E$5,EE66&gt;=EE$2),(EE66-EE$2)*EE$5,IF(AND($C66=$E$6,EE66&gt;=EE$2),(EE66-EE$2)*EE$6,0))))</f>
        <v>0</v>
      </c>
      <c r="EG66"/>
      <c r="EH66" s="39">
        <f t="shared" ref="EH66:EH75" si="602">IF(AND($C66=$E$5,IF(AND($C66=$E$5,EG66&gt;=EG$2),(EG66-EG$2)*EG$5,IF(AND($C66=$E$6,EG66&gt;=EG$2),(EG66-EG$2)*EG$6,0))&gt;EG$3),EG$3,IF(AND($C66=$E$6,IF(AND($C66=$E$5,EG66&gt;=EG$2),(EG66-EG$2)*EG$5,IF(AND($C66=$E$6,EG66&gt;=EG$2),(EG66-EG$2)*EG$6,0))&gt;EG$4),EG$4,IF(AND($C66=$E$5,EG66&gt;=EG$2),(EG66-EG$2)*EG$5,IF(AND($C66=$E$6,EG66&gt;=EG$2),(EG66-EG$2)*EG$6,0))))</f>
        <v>0</v>
      </c>
      <c r="EI66"/>
      <c r="EJ66" s="39">
        <f t="shared" ref="EJ66:EJ75" si="603">IF(AND($C66=$E$5,IF(AND($C66=$E$5,EI66&gt;=EI$2),(EI66-EI$2)*EI$5,IF(AND($C66=$E$6,EI66&gt;=EI$2),(EI66-EI$2)*EI$6,0))&gt;EI$3),EI$3,IF(AND($C66=$E$6,IF(AND($C66=$E$5,EI66&gt;=EI$2),(EI66-EI$2)*EI$5,IF(AND($C66=$E$6,EI66&gt;=EI$2),(EI66-EI$2)*EI$6,0))&gt;EI$4),EI$4,IF(AND($C66=$E$5,EI66&gt;=EI$2),(EI66-EI$2)*EI$5,IF(AND($C66=$E$6,EI66&gt;=EI$2),(EI66-EI$2)*EI$6,0))))</f>
        <v>0</v>
      </c>
      <c r="EK66"/>
      <c r="EL66" s="39">
        <f t="shared" ref="EL66:EL75" si="604">IF(AND($C66=$E$5,IF(AND($C66=$E$5,EK66&gt;=EK$2),(EK66-EK$2)*EK$5,IF(AND($C66=$E$6,EK66&gt;=EK$2),(EK66-EK$2)*EK$6,0))&gt;EK$3),EK$3,IF(AND($C66=$E$6,IF(AND($C66=$E$5,EK66&gt;=EK$2),(EK66-EK$2)*EK$5,IF(AND($C66=$E$6,EK66&gt;=EK$2),(EK66-EK$2)*EK$6,0))&gt;EK$4),EK$4,IF(AND($C66=$E$5,EK66&gt;=EK$2),(EK66-EK$2)*EK$5,IF(AND($C66=$E$6,EK66&gt;=EK$2),(EK66-EK$2)*EK$6,0))))</f>
        <v>0</v>
      </c>
      <c r="EM66"/>
      <c r="EN66" s="39">
        <f t="shared" ref="EN66:EN75" si="605">IF(AND($C66=$E$5,IF(AND($C66=$E$5,EM66&gt;=EM$2),(EM66-EM$2)*EM$5,IF(AND($C66=$E$6,EM66&gt;=EM$2),(EM66-EM$2)*EM$6,0))&gt;EM$3),EM$3,IF(AND($C66=$E$6,IF(AND($C66=$E$5,EM66&gt;=EM$2),(EM66-EM$2)*EM$5,IF(AND($C66=$E$6,EM66&gt;=EM$2),(EM66-EM$2)*EM$6,0))&gt;EM$4),EM$4,IF(AND($C66=$E$5,EM66&gt;=EM$2),(EM66-EM$2)*EM$5,IF(AND($C66=$E$6,EM66&gt;=EM$2),(EM66-EM$2)*EM$6,0))))</f>
        <v>0</v>
      </c>
      <c r="EO66"/>
      <c r="EP66" s="39">
        <f t="shared" ref="EP66:EP75" si="606">IF(AND($C66=$E$5,IF(AND($C66=$E$5,EO66&gt;=EO$2),(EO66-EO$2)*EO$5,IF(AND($C66=$E$6,EO66&gt;=EO$2),(EO66-EO$2)*EO$6,0))&gt;EO$3),EO$3,IF(AND($C66=$E$6,IF(AND($C66=$E$5,EO66&gt;=EO$2),(EO66-EO$2)*EO$5,IF(AND($C66=$E$6,EO66&gt;=EO$2),(EO66-EO$2)*EO$6,0))&gt;EO$4),EO$4,IF(AND($C66=$E$5,EO66&gt;=EO$2),(EO66-EO$2)*EO$5,IF(AND($C66=$E$6,EO66&gt;=EO$2),(EO66-EO$2)*EO$6,0))))</f>
        <v>0</v>
      </c>
      <c r="EQ66"/>
      <c r="ER66" s="39">
        <f t="shared" ref="ER66:ER75" si="607">IF(AND($C66=$E$5,IF(AND($C66=$E$5,EQ66&gt;=EQ$2),(EQ66-EQ$2)*EQ$5,IF(AND($C66=$E$6,EQ66&gt;=EQ$2),(EQ66-EQ$2)*EQ$6,0))&gt;EQ$3),EQ$3,IF(AND($C66=$E$6,IF(AND($C66=$E$5,EQ66&gt;=EQ$2),(EQ66-EQ$2)*EQ$5,IF(AND($C66=$E$6,EQ66&gt;=EQ$2),(EQ66-EQ$2)*EQ$6,0))&gt;EQ$4),EQ$4,IF(AND($C66=$E$5,EQ66&gt;=EQ$2),(EQ66-EQ$2)*EQ$5,IF(AND($C66=$E$6,EQ66&gt;=EQ$2),(EQ66-EQ$2)*EQ$6,0))))</f>
        <v>0</v>
      </c>
      <c r="ES66"/>
      <c r="ET66" s="39">
        <f t="shared" ref="ET66:ET75" si="608">IF(AND($C66=$E$5,IF(AND($C66=$E$5,ES66&gt;=ES$2),(ES66-ES$2)*ES$5,IF(AND($C66=$E$6,ES66&gt;=ES$2),(ES66-ES$2)*ES$6,0))&gt;ES$3),ES$3,IF(AND($C66=$E$6,IF(AND($C66=$E$5,ES66&gt;=ES$2),(ES66-ES$2)*ES$5,IF(AND($C66=$E$6,ES66&gt;=ES$2),(ES66-ES$2)*ES$6,0))&gt;ES$4),ES$4,IF(AND($C66=$E$5,ES66&gt;=ES$2),(ES66-ES$2)*ES$5,IF(AND($C66=$E$6,ES66&gt;=ES$2),(ES66-ES$2)*ES$6,0))))</f>
        <v>0</v>
      </c>
      <c r="EU66"/>
      <c r="EV66" s="39">
        <f t="shared" ref="EV66:EV75" si="609">IF(AND($C66=$E$5,IF(AND($C66=$E$5,EU66&gt;=EU$2),(EU66-EU$2)*EU$5,IF(AND($C66=$E$6,EU66&gt;=EU$2),(EU66-EU$2)*EU$6,0))&gt;EU$3),EU$3,IF(AND($C66=$E$6,IF(AND($C66=$E$5,EU66&gt;=EU$2),(EU66-EU$2)*EU$5,IF(AND($C66=$E$6,EU66&gt;=EU$2),(EU66-EU$2)*EU$6,0))&gt;EU$4),EU$4,IF(AND($C66=$E$5,EU66&gt;=EU$2),(EU66-EU$2)*EU$5,IF(AND($C66=$E$6,EU66&gt;=EU$2),(EU66-EU$2)*EU$6,0))))</f>
        <v>0</v>
      </c>
      <c r="EW66"/>
      <c r="EX66" s="39">
        <f t="shared" ref="EX66:EX75" si="610">IF(AND($C66=$E$5,IF(AND($C66=$E$5,EW66&gt;=EW$2),(EW66-EW$2)*EW$5,IF(AND($C66=$E$6,EW66&gt;=EW$2),(EW66-EW$2)*EW$6,0))&gt;EW$3),EW$3,IF(AND($C66=$E$6,IF(AND($C66=$E$5,EW66&gt;=EW$2),(EW66-EW$2)*EW$5,IF(AND($C66=$E$6,EW66&gt;=EW$2),(EW66-EW$2)*EW$6,0))&gt;EW$4),EW$4,IF(AND($C66=$E$5,EW66&gt;=EW$2),(EW66-EW$2)*EW$5,IF(AND($C66=$E$6,EW66&gt;=EW$2),(EW66-EW$2)*EW$6,0))))</f>
        <v>0</v>
      </c>
      <c r="EY66"/>
      <c r="EZ66" s="39">
        <f t="shared" ref="EZ66:EZ75" si="611">IF(AND($C66=$E$5,IF(AND($C66=$E$5,EY66&gt;=EY$2),(EY66-EY$2)*EY$5,IF(AND($C66=$E$6,EY66&gt;=EY$2),(EY66-EY$2)*EY$6,0))&gt;EY$3),EY$3,IF(AND($C66=$E$6,IF(AND($C66=$E$5,EY66&gt;=EY$2),(EY66-EY$2)*EY$5,IF(AND($C66=$E$6,EY66&gt;=EY$2),(EY66-EY$2)*EY$6,0))&gt;EY$4),EY$4,IF(AND($C66=$E$5,EY66&gt;=EY$2),(EY66-EY$2)*EY$5,IF(AND($C66=$E$6,EY66&gt;=EY$2),(EY66-EY$2)*EY$6,0))))</f>
        <v>0</v>
      </c>
      <c r="FA66"/>
      <c r="FB66" s="39">
        <f t="shared" ref="FB66:FB75" si="612">IF(AND($C66=$E$5,IF(AND($C66=$E$5,FA66&gt;=FA$2),(FA66-FA$2)*FA$5,IF(AND($C66=$E$6,FA66&gt;=FA$2),(FA66-FA$2)*FA$6,0))&gt;FA$3),FA$3,IF(AND($C66=$E$6,IF(AND($C66=$E$5,FA66&gt;=FA$2),(FA66-FA$2)*FA$5,IF(AND($C66=$E$6,FA66&gt;=FA$2),(FA66-FA$2)*FA$6,0))&gt;FA$4),FA$4,IF(AND($C66=$E$5,FA66&gt;=FA$2),(FA66-FA$2)*FA$5,IF(AND($C66=$E$6,FA66&gt;=FA$2),(FA66-FA$2)*FA$6,0))))</f>
        <v>0</v>
      </c>
      <c r="FC66" s="67">
        <f>SUMIFS(CQ66:FB66,$CQ$8:$FB$8,$AM$1)</f>
        <v>0</v>
      </c>
    </row>
    <row r="67" spans="1:159" s="30" customFormat="1" outlineLevel="1" x14ac:dyDescent="0.25">
      <c r="A67">
        <v>2</v>
      </c>
      <c r="B67" s="26"/>
      <c r="C67" s="102">
        <f>IFERROR(VLOOKUP($B67,'Справочник ТТ'!$A:$R,16,0),0)</f>
        <v>0</v>
      </c>
      <c r="D67" s="103">
        <f>IFERROR(VLOOKUP($B67,'Справочник ТТ'!$A:$R,17,0),0)</f>
        <v>0</v>
      </c>
      <c r="E67" s="104">
        <f>IFERROR(VLOOKUP($B67,'Справочник ТТ'!$A:$R,18,0),0)</f>
        <v>0</v>
      </c>
      <c r="F67" s="71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 s="46">
        <f t="shared" ref="AK67:AK75" si="613">IF($C67=$E$5,SUMPRODUCT(G67:AJ67,$G$5:$AJ$5),IF($C67=$E$6,SUMPRODUCT(G67:AJ67,$G$6:$AJ$6),0))</f>
        <v>0</v>
      </c>
      <c r="AL67"/>
      <c r="AM67" s="39">
        <f t="shared" si="554"/>
        <v>0</v>
      </c>
      <c r="AN67"/>
      <c r="AO67" s="39">
        <f t="shared" si="555"/>
        <v>0</v>
      </c>
      <c r="AP67"/>
      <c r="AQ67" s="39">
        <f t="shared" si="556"/>
        <v>0</v>
      </c>
      <c r="AR67"/>
      <c r="AS67" s="39">
        <f t="shared" si="557"/>
        <v>0</v>
      </c>
      <c r="AT67"/>
      <c r="AU67" s="39">
        <f t="shared" si="558"/>
        <v>0</v>
      </c>
      <c r="AV67"/>
      <c r="AW67" s="39">
        <f>IF(AND($C67=$E$5,IF(AND($C67=$E$5,AV67&gt;=AV$2),(AV67-AV$2)*AV$5,IF(AND($C67=$E$6,AV67&gt;=AV$2),(AV67-AV$2)*AV$6,0))&gt;AV$3),AV$3,IF(AND($C67=$E$6,IF(AND($C67=$E$5,AV67&gt;=AV$2),(AV67-AV$2)*AV$5,IF(AND($C67=$E$6,AV67&gt;=AV$2),(AV67-AV$2)*AV$6,0))&gt;AV$4),AV$4,IF(AND($C67=$E$5,AV67&gt;=AV$2),(AV67-AV$2)*AV$5,IF(AND($C67=$E$6,AV67&gt;=AV$2),(AV67-AV$2)*AV$6,0))))</f>
        <v>0</v>
      </c>
      <c r="AX67"/>
      <c r="AY67" s="39" t="b">
        <f t="shared" si="559"/>
        <v>0</v>
      </c>
      <c r="AZ67"/>
      <c r="BA67" s="39" t="b">
        <f t="shared" si="560"/>
        <v>0</v>
      </c>
      <c r="BB67"/>
      <c r="BC67" s="39" t="b">
        <f t="shared" si="561"/>
        <v>0</v>
      </c>
      <c r="BD67"/>
      <c r="BE67" s="39" t="b">
        <f t="shared" si="562"/>
        <v>0</v>
      </c>
      <c r="BF67"/>
      <c r="BG67" s="39">
        <f t="shared" si="563"/>
        <v>0</v>
      </c>
      <c r="BH67"/>
      <c r="BI67" s="39">
        <f t="shared" si="564"/>
        <v>0</v>
      </c>
      <c r="BJ67"/>
      <c r="BK67" s="39">
        <f t="shared" si="565"/>
        <v>0</v>
      </c>
      <c r="BL67"/>
      <c r="BM67" s="39">
        <f t="shared" si="566"/>
        <v>0</v>
      </c>
      <c r="BN67"/>
      <c r="BO67" s="39">
        <f t="shared" si="567"/>
        <v>0</v>
      </c>
      <c r="BP67"/>
      <c r="BQ67" s="39">
        <f t="shared" si="568"/>
        <v>0</v>
      </c>
      <c r="BR67"/>
      <c r="BS67" s="39">
        <f t="shared" si="569"/>
        <v>0</v>
      </c>
      <c r="BT67"/>
      <c r="BU67" s="39">
        <f t="shared" si="570"/>
        <v>0</v>
      </c>
      <c r="BV67"/>
      <c r="BW67" s="39">
        <f t="shared" si="571"/>
        <v>0</v>
      </c>
      <c r="BX67"/>
      <c r="BY67" s="39">
        <f t="shared" si="572"/>
        <v>0</v>
      </c>
      <c r="BZ67"/>
      <c r="CA67" s="39">
        <f t="shared" si="573"/>
        <v>0</v>
      </c>
      <c r="CB67"/>
      <c r="CC67" s="39">
        <f t="shared" si="574"/>
        <v>0</v>
      </c>
      <c r="CD67"/>
      <c r="CE67" s="39">
        <f t="shared" si="575"/>
        <v>0</v>
      </c>
      <c r="CF67"/>
      <c r="CG67" s="39">
        <f t="shared" si="576"/>
        <v>0</v>
      </c>
      <c r="CH67"/>
      <c r="CI67" s="39">
        <f t="shared" si="577"/>
        <v>0</v>
      </c>
      <c r="CJ67"/>
      <c r="CK67" s="39">
        <f t="shared" si="578"/>
        <v>0</v>
      </c>
      <c r="CL67"/>
      <c r="CM67" s="39">
        <f t="shared" si="579"/>
        <v>0</v>
      </c>
      <c r="CN67"/>
      <c r="CO67" s="39">
        <f t="shared" si="580"/>
        <v>0</v>
      </c>
      <c r="CP67" s="67">
        <f t="shared" ref="CP67:CP75" si="614">SUMIFS(AL67:CO67,$AL$8:$CO$8,$AM$1)</f>
        <v>0</v>
      </c>
      <c r="CQ67"/>
      <c r="CR67" s="39">
        <f t="shared" si="581"/>
        <v>0</v>
      </c>
      <c r="CS67"/>
      <c r="CT67" s="39">
        <f t="shared" si="582"/>
        <v>0</v>
      </c>
      <c r="CU67"/>
      <c r="CV67" s="39">
        <f t="shared" si="583"/>
        <v>0</v>
      </c>
      <c r="CW67"/>
      <c r="CX67" s="39">
        <f t="shared" si="584"/>
        <v>0</v>
      </c>
      <c r="CY67"/>
      <c r="CZ67" s="39">
        <f t="shared" si="585"/>
        <v>0</v>
      </c>
      <c r="DA67"/>
      <c r="DB67" s="39">
        <f t="shared" si="586"/>
        <v>0</v>
      </c>
      <c r="DC67"/>
      <c r="DD67" s="39">
        <f t="shared" si="587"/>
        <v>0</v>
      </c>
      <c r="DE67"/>
      <c r="DF67" s="39">
        <f t="shared" si="588"/>
        <v>0</v>
      </c>
      <c r="DG67"/>
      <c r="DH67" s="39">
        <f t="shared" si="589"/>
        <v>0</v>
      </c>
      <c r="DI67"/>
      <c r="DJ67" s="39">
        <f t="shared" si="590"/>
        <v>0</v>
      </c>
      <c r="DK67"/>
      <c r="DL67" s="39">
        <f t="shared" si="591"/>
        <v>0</v>
      </c>
      <c r="DM67"/>
      <c r="DN67" s="39">
        <f t="shared" si="592"/>
        <v>0</v>
      </c>
      <c r="DO67"/>
      <c r="DP67" s="39">
        <f t="shared" si="593"/>
        <v>0</v>
      </c>
      <c r="DQ67"/>
      <c r="DR67" s="39">
        <f t="shared" si="594"/>
        <v>0</v>
      </c>
      <c r="DS67"/>
      <c r="DT67" s="39">
        <f t="shared" si="595"/>
        <v>0</v>
      </c>
      <c r="DU67"/>
      <c r="DV67" s="39">
        <f t="shared" si="596"/>
        <v>0</v>
      </c>
      <c r="DW67"/>
      <c r="DX67" s="39">
        <f t="shared" si="597"/>
        <v>0</v>
      </c>
      <c r="DY67"/>
      <c r="DZ67" s="39">
        <f t="shared" si="598"/>
        <v>0</v>
      </c>
      <c r="EA67"/>
      <c r="EB67" s="39">
        <f t="shared" si="599"/>
        <v>0</v>
      </c>
      <c r="EC67"/>
      <c r="ED67" s="39">
        <f t="shared" si="600"/>
        <v>0</v>
      </c>
      <c r="EE67"/>
      <c r="EF67" s="39">
        <f t="shared" si="601"/>
        <v>0</v>
      </c>
      <c r="EG67"/>
      <c r="EH67" s="39">
        <f t="shared" si="602"/>
        <v>0</v>
      </c>
      <c r="EI67"/>
      <c r="EJ67" s="39">
        <f t="shared" si="603"/>
        <v>0</v>
      </c>
      <c r="EK67"/>
      <c r="EL67" s="39">
        <f t="shared" si="604"/>
        <v>0</v>
      </c>
      <c r="EM67"/>
      <c r="EN67" s="39">
        <f t="shared" si="605"/>
        <v>0</v>
      </c>
      <c r="EO67"/>
      <c r="EP67" s="39">
        <f t="shared" si="606"/>
        <v>0</v>
      </c>
      <c r="EQ67"/>
      <c r="ER67" s="39">
        <f t="shared" si="607"/>
        <v>0</v>
      </c>
      <c r="ES67"/>
      <c r="ET67" s="39">
        <f t="shared" si="608"/>
        <v>0</v>
      </c>
      <c r="EU67"/>
      <c r="EV67" s="39">
        <f t="shared" si="609"/>
        <v>0</v>
      </c>
      <c r="EW67"/>
      <c r="EX67" s="39">
        <f t="shared" si="610"/>
        <v>0</v>
      </c>
      <c r="EY67"/>
      <c r="EZ67" s="39">
        <f t="shared" si="611"/>
        <v>0</v>
      </c>
      <c r="FA67"/>
      <c r="FB67" s="39">
        <f t="shared" si="612"/>
        <v>0</v>
      </c>
      <c r="FC67" s="67">
        <f t="shared" ref="FC67:FC75" si="615">SUMIFS(CQ67:FB67,$CQ$8:$FB$8,$AM$1)</f>
        <v>0</v>
      </c>
    </row>
    <row r="68" spans="1:159" s="30" customFormat="1" outlineLevel="1" x14ac:dyDescent="0.25">
      <c r="A68">
        <v>3</v>
      </c>
      <c r="B68" s="26"/>
      <c r="C68" s="102">
        <f>IFERROR(VLOOKUP($B68,'Справочник ТТ'!$A:$R,16,0),0)</f>
        <v>0</v>
      </c>
      <c r="D68" s="103">
        <f>IFERROR(VLOOKUP($B68,'Справочник ТТ'!$A:$R,17,0),0)</f>
        <v>0</v>
      </c>
      <c r="E68" s="104">
        <f>IFERROR(VLOOKUP($B68,'Справочник ТТ'!$A:$R,18,0),0)</f>
        <v>0</v>
      </c>
      <c r="F68" s="71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 s="46">
        <f t="shared" si="613"/>
        <v>0</v>
      </c>
      <c r="AL68"/>
      <c r="AM68" s="39">
        <f t="shared" si="554"/>
        <v>0</v>
      </c>
      <c r="AN68"/>
      <c r="AO68" s="39">
        <f t="shared" si="555"/>
        <v>0</v>
      </c>
      <c r="AP68"/>
      <c r="AQ68" s="39">
        <f t="shared" si="556"/>
        <v>0</v>
      </c>
      <c r="AR68"/>
      <c r="AS68" s="39">
        <f t="shared" si="557"/>
        <v>0</v>
      </c>
      <c r="AT68"/>
      <c r="AU68" s="39">
        <f t="shared" si="558"/>
        <v>0</v>
      </c>
      <c r="AV68"/>
      <c r="AW68" s="39">
        <f t="shared" ref="AW68:AW75" si="616">IF(AND($C68=$E$5,IF(AND($C68=$E$5,AV68&gt;=AV$2),(AV68-AV$2)*AV$5,IF(AND($C68=$E$6,AV68&gt;=AV$2),(AV68-AV$2)*AV$6,0))&gt;AV$3),AV$3,IF(AND($C68=$E$6,IF(AND($C68=$E$5,AV68&gt;=AV$2),(AV68-AV$2)*AV$5,IF(AND($C68=$E$6,AV68&gt;=AV$2),(AV68-AV$2)*AV$6,0))&gt;AV$4),AV$4,IF(AND($C68=$E$5,AV68&gt;=AV$2),(AV68-AV$2)*AV$5,IF(AND($C68=$E$6,AV68&gt;=AV$2),(AV68-AV$2)*AV$6,0))))</f>
        <v>0</v>
      </c>
      <c r="AX68"/>
      <c r="AY68" s="39" t="b">
        <f t="shared" si="559"/>
        <v>0</v>
      </c>
      <c r="AZ68"/>
      <c r="BA68" s="39" t="b">
        <f t="shared" si="560"/>
        <v>0</v>
      </c>
      <c r="BB68"/>
      <c r="BC68" s="39" t="b">
        <f t="shared" si="561"/>
        <v>0</v>
      </c>
      <c r="BD68"/>
      <c r="BE68" s="39" t="b">
        <f t="shared" si="562"/>
        <v>0</v>
      </c>
      <c r="BF68"/>
      <c r="BG68" s="39">
        <f t="shared" si="563"/>
        <v>0</v>
      </c>
      <c r="BH68"/>
      <c r="BI68" s="39">
        <f t="shared" si="564"/>
        <v>0</v>
      </c>
      <c r="BJ68"/>
      <c r="BK68" s="39">
        <f t="shared" si="565"/>
        <v>0</v>
      </c>
      <c r="BL68"/>
      <c r="BM68" s="39">
        <f t="shared" si="566"/>
        <v>0</v>
      </c>
      <c r="BN68"/>
      <c r="BO68" s="39">
        <f t="shared" si="567"/>
        <v>0</v>
      </c>
      <c r="BP68"/>
      <c r="BQ68" s="39">
        <f t="shared" si="568"/>
        <v>0</v>
      </c>
      <c r="BR68"/>
      <c r="BS68" s="39">
        <f t="shared" si="569"/>
        <v>0</v>
      </c>
      <c r="BT68"/>
      <c r="BU68" s="39">
        <f t="shared" si="570"/>
        <v>0</v>
      </c>
      <c r="BV68"/>
      <c r="BW68" s="39">
        <f t="shared" si="571"/>
        <v>0</v>
      </c>
      <c r="BX68"/>
      <c r="BY68" s="39">
        <f t="shared" si="572"/>
        <v>0</v>
      </c>
      <c r="BZ68"/>
      <c r="CA68" s="39">
        <f t="shared" si="573"/>
        <v>0</v>
      </c>
      <c r="CB68"/>
      <c r="CC68" s="39">
        <f t="shared" si="574"/>
        <v>0</v>
      </c>
      <c r="CD68"/>
      <c r="CE68" s="39">
        <f t="shared" si="575"/>
        <v>0</v>
      </c>
      <c r="CF68"/>
      <c r="CG68" s="39">
        <f t="shared" si="576"/>
        <v>0</v>
      </c>
      <c r="CH68"/>
      <c r="CI68" s="39">
        <f t="shared" si="577"/>
        <v>0</v>
      </c>
      <c r="CJ68"/>
      <c r="CK68" s="39">
        <f t="shared" si="578"/>
        <v>0</v>
      </c>
      <c r="CL68"/>
      <c r="CM68" s="39">
        <f t="shared" si="579"/>
        <v>0</v>
      </c>
      <c r="CN68"/>
      <c r="CO68" s="39">
        <f t="shared" si="580"/>
        <v>0</v>
      </c>
      <c r="CP68" s="67">
        <f t="shared" si="614"/>
        <v>0</v>
      </c>
      <c r="CQ68"/>
      <c r="CR68" s="39">
        <f t="shared" si="581"/>
        <v>0</v>
      </c>
      <c r="CS68"/>
      <c r="CT68" s="39">
        <f t="shared" si="582"/>
        <v>0</v>
      </c>
      <c r="CU68"/>
      <c r="CV68" s="39">
        <f t="shared" si="583"/>
        <v>0</v>
      </c>
      <c r="CW68"/>
      <c r="CX68" s="39">
        <f t="shared" si="584"/>
        <v>0</v>
      </c>
      <c r="CY68"/>
      <c r="CZ68" s="39">
        <f t="shared" si="585"/>
        <v>0</v>
      </c>
      <c r="DA68"/>
      <c r="DB68" s="39">
        <f t="shared" si="586"/>
        <v>0</v>
      </c>
      <c r="DC68"/>
      <c r="DD68" s="39">
        <f t="shared" si="587"/>
        <v>0</v>
      </c>
      <c r="DE68"/>
      <c r="DF68" s="39">
        <f t="shared" si="588"/>
        <v>0</v>
      </c>
      <c r="DG68"/>
      <c r="DH68" s="39">
        <f t="shared" si="589"/>
        <v>0</v>
      </c>
      <c r="DI68"/>
      <c r="DJ68" s="39">
        <f t="shared" si="590"/>
        <v>0</v>
      </c>
      <c r="DK68"/>
      <c r="DL68" s="39">
        <f t="shared" si="591"/>
        <v>0</v>
      </c>
      <c r="DM68"/>
      <c r="DN68" s="39">
        <f t="shared" si="592"/>
        <v>0</v>
      </c>
      <c r="DO68"/>
      <c r="DP68" s="39">
        <f t="shared" si="593"/>
        <v>0</v>
      </c>
      <c r="DQ68"/>
      <c r="DR68" s="39">
        <f t="shared" si="594"/>
        <v>0</v>
      </c>
      <c r="DS68"/>
      <c r="DT68" s="39">
        <f t="shared" si="595"/>
        <v>0</v>
      </c>
      <c r="DU68"/>
      <c r="DV68" s="39">
        <f t="shared" si="596"/>
        <v>0</v>
      </c>
      <c r="DW68"/>
      <c r="DX68" s="39">
        <f t="shared" si="597"/>
        <v>0</v>
      </c>
      <c r="DY68"/>
      <c r="DZ68" s="39">
        <f t="shared" si="598"/>
        <v>0</v>
      </c>
      <c r="EA68"/>
      <c r="EB68" s="39">
        <f t="shared" si="599"/>
        <v>0</v>
      </c>
      <c r="EC68"/>
      <c r="ED68" s="39">
        <f t="shared" si="600"/>
        <v>0</v>
      </c>
      <c r="EE68"/>
      <c r="EF68" s="39">
        <f t="shared" si="601"/>
        <v>0</v>
      </c>
      <c r="EG68"/>
      <c r="EH68" s="39">
        <f t="shared" si="602"/>
        <v>0</v>
      </c>
      <c r="EI68"/>
      <c r="EJ68" s="39">
        <f t="shared" si="603"/>
        <v>0</v>
      </c>
      <c r="EK68"/>
      <c r="EL68" s="39">
        <f t="shared" si="604"/>
        <v>0</v>
      </c>
      <c r="EM68"/>
      <c r="EN68" s="39">
        <f t="shared" si="605"/>
        <v>0</v>
      </c>
      <c r="EO68"/>
      <c r="EP68" s="39">
        <f t="shared" si="606"/>
        <v>0</v>
      </c>
      <c r="EQ68"/>
      <c r="ER68" s="39">
        <f t="shared" si="607"/>
        <v>0</v>
      </c>
      <c r="ES68"/>
      <c r="ET68" s="39">
        <f t="shared" si="608"/>
        <v>0</v>
      </c>
      <c r="EU68"/>
      <c r="EV68" s="39">
        <f t="shared" si="609"/>
        <v>0</v>
      </c>
      <c r="EW68"/>
      <c r="EX68" s="39">
        <f t="shared" si="610"/>
        <v>0</v>
      </c>
      <c r="EY68"/>
      <c r="EZ68" s="39">
        <f t="shared" si="611"/>
        <v>0</v>
      </c>
      <c r="FA68"/>
      <c r="FB68" s="39">
        <f t="shared" si="612"/>
        <v>0</v>
      </c>
      <c r="FC68" s="67">
        <f t="shared" si="615"/>
        <v>0</v>
      </c>
    </row>
    <row r="69" spans="1:159" s="30" customFormat="1" outlineLevel="1" x14ac:dyDescent="0.25">
      <c r="A69">
        <v>4</v>
      </c>
      <c r="B69" s="26"/>
      <c r="C69" s="102">
        <f>IFERROR(VLOOKUP($B69,'Справочник ТТ'!$A:$R,16,0),0)</f>
        <v>0</v>
      </c>
      <c r="D69" s="103">
        <f>IFERROR(VLOOKUP($B69,'Справочник ТТ'!$A:$R,17,0),0)</f>
        <v>0</v>
      </c>
      <c r="E69" s="104">
        <f>IFERROR(VLOOKUP($B69,'Справочник ТТ'!$A:$R,18,0),0)</f>
        <v>0</v>
      </c>
      <c r="F69" s="71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 s="46">
        <f t="shared" si="613"/>
        <v>0</v>
      </c>
      <c r="AL69"/>
      <c r="AM69" s="39">
        <f t="shared" si="554"/>
        <v>0</v>
      </c>
      <c r="AN69"/>
      <c r="AO69" s="39">
        <f t="shared" si="555"/>
        <v>0</v>
      </c>
      <c r="AP69"/>
      <c r="AQ69" s="39">
        <f t="shared" si="556"/>
        <v>0</v>
      </c>
      <c r="AR69"/>
      <c r="AS69" s="39">
        <f t="shared" si="557"/>
        <v>0</v>
      </c>
      <c r="AT69"/>
      <c r="AU69" s="39">
        <f t="shared" si="558"/>
        <v>0</v>
      </c>
      <c r="AV69"/>
      <c r="AW69" s="39">
        <f t="shared" si="616"/>
        <v>0</v>
      </c>
      <c r="AX69"/>
      <c r="AY69" s="39" t="b">
        <f t="shared" si="559"/>
        <v>0</v>
      </c>
      <c r="AZ69"/>
      <c r="BA69" s="39" t="b">
        <f t="shared" si="560"/>
        <v>0</v>
      </c>
      <c r="BB69"/>
      <c r="BC69" s="39" t="b">
        <f t="shared" si="561"/>
        <v>0</v>
      </c>
      <c r="BD69"/>
      <c r="BE69" s="39" t="b">
        <f t="shared" si="562"/>
        <v>0</v>
      </c>
      <c r="BF69"/>
      <c r="BG69" s="39">
        <f t="shared" si="563"/>
        <v>0</v>
      </c>
      <c r="BH69"/>
      <c r="BI69" s="39">
        <f t="shared" si="564"/>
        <v>0</v>
      </c>
      <c r="BJ69"/>
      <c r="BK69" s="39">
        <f t="shared" si="565"/>
        <v>0</v>
      </c>
      <c r="BL69"/>
      <c r="BM69" s="39">
        <f t="shared" si="566"/>
        <v>0</v>
      </c>
      <c r="BN69"/>
      <c r="BO69" s="39">
        <f t="shared" si="567"/>
        <v>0</v>
      </c>
      <c r="BP69"/>
      <c r="BQ69" s="39">
        <f t="shared" si="568"/>
        <v>0</v>
      </c>
      <c r="BR69"/>
      <c r="BS69" s="39">
        <f t="shared" si="569"/>
        <v>0</v>
      </c>
      <c r="BT69"/>
      <c r="BU69" s="39">
        <f t="shared" si="570"/>
        <v>0</v>
      </c>
      <c r="BV69"/>
      <c r="BW69" s="39">
        <f t="shared" si="571"/>
        <v>0</v>
      </c>
      <c r="BX69"/>
      <c r="BY69" s="39">
        <f t="shared" si="572"/>
        <v>0</v>
      </c>
      <c r="BZ69"/>
      <c r="CA69" s="39">
        <f t="shared" si="573"/>
        <v>0</v>
      </c>
      <c r="CB69"/>
      <c r="CC69" s="39">
        <f t="shared" si="574"/>
        <v>0</v>
      </c>
      <c r="CD69"/>
      <c r="CE69" s="39">
        <f t="shared" si="575"/>
        <v>0</v>
      </c>
      <c r="CF69"/>
      <c r="CG69" s="39">
        <f t="shared" si="576"/>
        <v>0</v>
      </c>
      <c r="CH69"/>
      <c r="CI69" s="39">
        <f t="shared" si="577"/>
        <v>0</v>
      </c>
      <c r="CJ69"/>
      <c r="CK69" s="39">
        <f t="shared" si="578"/>
        <v>0</v>
      </c>
      <c r="CL69"/>
      <c r="CM69" s="39">
        <f t="shared" si="579"/>
        <v>0</v>
      </c>
      <c r="CN69"/>
      <c r="CO69" s="39">
        <f t="shared" si="580"/>
        <v>0</v>
      </c>
      <c r="CP69" s="67">
        <f t="shared" si="614"/>
        <v>0</v>
      </c>
      <c r="CQ69"/>
      <c r="CR69" s="39">
        <f t="shared" si="581"/>
        <v>0</v>
      </c>
      <c r="CS69"/>
      <c r="CT69" s="39">
        <f t="shared" si="582"/>
        <v>0</v>
      </c>
      <c r="CU69"/>
      <c r="CV69" s="39">
        <f t="shared" si="583"/>
        <v>0</v>
      </c>
      <c r="CW69"/>
      <c r="CX69" s="39">
        <f t="shared" si="584"/>
        <v>0</v>
      </c>
      <c r="CY69"/>
      <c r="CZ69" s="39">
        <f t="shared" si="585"/>
        <v>0</v>
      </c>
      <c r="DA69"/>
      <c r="DB69" s="39">
        <f t="shared" si="586"/>
        <v>0</v>
      </c>
      <c r="DC69"/>
      <c r="DD69" s="39">
        <f t="shared" si="587"/>
        <v>0</v>
      </c>
      <c r="DE69"/>
      <c r="DF69" s="39">
        <f t="shared" si="588"/>
        <v>0</v>
      </c>
      <c r="DG69"/>
      <c r="DH69" s="39">
        <f t="shared" si="589"/>
        <v>0</v>
      </c>
      <c r="DI69"/>
      <c r="DJ69" s="39">
        <f t="shared" si="590"/>
        <v>0</v>
      </c>
      <c r="DK69"/>
      <c r="DL69" s="39">
        <f t="shared" si="591"/>
        <v>0</v>
      </c>
      <c r="DM69"/>
      <c r="DN69" s="39">
        <f t="shared" si="592"/>
        <v>0</v>
      </c>
      <c r="DO69"/>
      <c r="DP69" s="39">
        <f t="shared" si="593"/>
        <v>0</v>
      </c>
      <c r="DQ69"/>
      <c r="DR69" s="39">
        <f t="shared" si="594"/>
        <v>0</v>
      </c>
      <c r="DS69"/>
      <c r="DT69" s="39">
        <f t="shared" si="595"/>
        <v>0</v>
      </c>
      <c r="DU69"/>
      <c r="DV69" s="39">
        <f t="shared" si="596"/>
        <v>0</v>
      </c>
      <c r="DW69"/>
      <c r="DX69" s="39">
        <f t="shared" si="597"/>
        <v>0</v>
      </c>
      <c r="DY69"/>
      <c r="DZ69" s="39">
        <f t="shared" si="598"/>
        <v>0</v>
      </c>
      <c r="EA69"/>
      <c r="EB69" s="39">
        <f t="shared" si="599"/>
        <v>0</v>
      </c>
      <c r="EC69"/>
      <c r="ED69" s="39">
        <f t="shared" si="600"/>
        <v>0</v>
      </c>
      <c r="EE69"/>
      <c r="EF69" s="39">
        <f t="shared" si="601"/>
        <v>0</v>
      </c>
      <c r="EG69"/>
      <c r="EH69" s="39">
        <f t="shared" si="602"/>
        <v>0</v>
      </c>
      <c r="EI69"/>
      <c r="EJ69" s="39">
        <f t="shared" si="603"/>
        <v>0</v>
      </c>
      <c r="EK69"/>
      <c r="EL69" s="39">
        <f t="shared" si="604"/>
        <v>0</v>
      </c>
      <c r="EM69"/>
      <c r="EN69" s="39">
        <f t="shared" si="605"/>
        <v>0</v>
      </c>
      <c r="EO69"/>
      <c r="EP69" s="39">
        <f t="shared" si="606"/>
        <v>0</v>
      </c>
      <c r="EQ69"/>
      <c r="ER69" s="39">
        <f t="shared" si="607"/>
        <v>0</v>
      </c>
      <c r="ES69"/>
      <c r="ET69" s="39">
        <f t="shared" si="608"/>
        <v>0</v>
      </c>
      <c r="EU69"/>
      <c r="EV69" s="39">
        <f t="shared" si="609"/>
        <v>0</v>
      </c>
      <c r="EW69"/>
      <c r="EX69" s="39">
        <f t="shared" si="610"/>
        <v>0</v>
      </c>
      <c r="EY69"/>
      <c r="EZ69" s="39">
        <f t="shared" si="611"/>
        <v>0</v>
      </c>
      <c r="FA69"/>
      <c r="FB69" s="39">
        <f t="shared" si="612"/>
        <v>0</v>
      </c>
      <c r="FC69" s="67">
        <f t="shared" si="615"/>
        <v>0</v>
      </c>
    </row>
    <row r="70" spans="1:159" s="30" customFormat="1" outlineLevel="1" x14ac:dyDescent="0.25">
      <c r="A70">
        <v>5</v>
      </c>
      <c r="B70" s="26"/>
      <c r="C70" s="102">
        <f>IFERROR(VLOOKUP($B70,'Справочник ТТ'!$A:$R,16,0),0)</f>
        <v>0</v>
      </c>
      <c r="D70" s="103">
        <f>IFERROR(VLOOKUP($B70,'Справочник ТТ'!$A:$R,17,0),0)</f>
        <v>0</v>
      </c>
      <c r="E70" s="104">
        <f>IFERROR(VLOOKUP($B70,'Справочник ТТ'!$A:$R,18,0),0)</f>
        <v>0</v>
      </c>
      <c r="F70" s="71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 s="46">
        <f t="shared" si="613"/>
        <v>0</v>
      </c>
      <c r="AL70"/>
      <c r="AM70" s="39">
        <f t="shared" si="554"/>
        <v>0</v>
      </c>
      <c r="AN70"/>
      <c r="AO70" s="39">
        <f t="shared" si="555"/>
        <v>0</v>
      </c>
      <c r="AP70"/>
      <c r="AQ70" s="39">
        <f t="shared" si="556"/>
        <v>0</v>
      </c>
      <c r="AR70"/>
      <c r="AS70" s="39">
        <f t="shared" si="557"/>
        <v>0</v>
      </c>
      <c r="AT70"/>
      <c r="AU70" s="39">
        <f t="shared" si="558"/>
        <v>0</v>
      </c>
      <c r="AV70"/>
      <c r="AW70" s="39">
        <f t="shared" si="616"/>
        <v>0</v>
      </c>
      <c r="AX70"/>
      <c r="AY70" s="39" t="b">
        <f t="shared" si="559"/>
        <v>0</v>
      </c>
      <c r="AZ70"/>
      <c r="BA70" s="39" t="b">
        <f t="shared" si="560"/>
        <v>0</v>
      </c>
      <c r="BB70"/>
      <c r="BC70" s="39" t="b">
        <f t="shared" si="561"/>
        <v>0</v>
      </c>
      <c r="BD70"/>
      <c r="BE70" s="39" t="b">
        <f t="shared" si="562"/>
        <v>0</v>
      </c>
      <c r="BF70"/>
      <c r="BG70" s="39">
        <f t="shared" si="563"/>
        <v>0</v>
      </c>
      <c r="BH70"/>
      <c r="BI70" s="39">
        <f t="shared" si="564"/>
        <v>0</v>
      </c>
      <c r="BJ70"/>
      <c r="BK70" s="39">
        <f t="shared" si="565"/>
        <v>0</v>
      </c>
      <c r="BL70"/>
      <c r="BM70" s="39">
        <f t="shared" si="566"/>
        <v>0</v>
      </c>
      <c r="BN70"/>
      <c r="BO70" s="39">
        <f t="shared" si="567"/>
        <v>0</v>
      </c>
      <c r="BP70"/>
      <c r="BQ70" s="39">
        <f t="shared" si="568"/>
        <v>0</v>
      </c>
      <c r="BR70"/>
      <c r="BS70" s="39">
        <f t="shared" si="569"/>
        <v>0</v>
      </c>
      <c r="BT70"/>
      <c r="BU70" s="39">
        <f t="shared" si="570"/>
        <v>0</v>
      </c>
      <c r="BV70"/>
      <c r="BW70" s="39">
        <f t="shared" si="571"/>
        <v>0</v>
      </c>
      <c r="BX70"/>
      <c r="BY70" s="39">
        <f t="shared" si="572"/>
        <v>0</v>
      </c>
      <c r="BZ70"/>
      <c r="CA70" s="39">
        <f t="shared" si="573"/>
        <v>0</v>
      </c>
      <c r="CB70"/>
      <c r="CC70" s="39">
        <f t="shared" si="574"/>
        <v>0</v>
      </c>
      <c r="CD70"/>
      <c r="CE70" s="39">
        <f t="shared" si="575"/>
        <v>0</v>
      </c>
      <c r="CF70"/>
      <c r="CG70" s="39">
        <f t="shared" si="576"/>
        <v>0</v>
      </c>
      <c r="CH70"/>
      <c r="CI70" s="39">
        <f t="shared" si="577"/>
        <v>0</v>
      </c>
      <c r="CJ70"/>
      <c r="CK70" s="39">
        <f t="shared" si="578"/>
        <v>0</v>
      </c>
      <c r="CL70"/>
      <c r="CM70" s="39">
        <f t="shared" si="579"/>
        <v>0</v>
      </c>
      <c r="CN70"/>
      <c r="CO70" s="39">
        <f t="shared" si="580"/>
        <v>0</v>
      </c>
      <c r="CP70" s="67">
        <f t="shared" si="614"/>
        <v>0</v>
      </c>
      <c r="CQ70"/>
      <c r="CR70" s="39">
        <f t="shared" si="581"/>
        <v>0</v>
      </c>
      <c r="CS70"/>
      <c r="CT70" s="39">
        <f t="shared" si="582"/>
        <v>0</v>
      </c>
      <c r="CU70"/>
      <c r="CV70" s="39">
        <f t="shared" si="583"/>
        <v>0</v>
      </c>
      <c r="CW70"/>
      <c r="CX70" s="39">
        <f t="shared" si="584"/>
        <v>0</v>
      </c>
      <c r="CY70"/>
      <c r="CZ70" s="39">
        <f t="shared" si="585"/>
        <v>0</v>
      </c>
      <c r="DA70"/>
      <c r="DB70" s="39">
        <f t="shared" si="586"/>
        <v>0</v>
      </c>
      <c r="DC70"/>
      <c r="DD70" s="39">
        <f t="shared" si="587"/>
        <v>0</v>
      </c>
      <c r="DE70"/>
      <c r="DF70" s="39">
        <f t="shared" si="588"/>
        <v>0</v>
      </c>
      <c r="DG70"/>
      <c r="DH70" s="39">
        <f t="shared" si="589"/>
        <v>0</v>
      </c>
      <c r="DI70"/>
      <c r="DJ70" s="39">
        <f t="shared" si="590"/>
        <v>0</v>
      </c>
      <c r="DK70"/>
      <c r="DL70" s="39">
        <f t="shared" si="591"/>
        <v>0</v>
      </c>
      <c r="DM70"/>
      <c r="DN70" s="39">
        <f t="shared" si="592"/>
        <v>0</v>
      </c>
      <c r="DO70"/>
      <c r="DP70" s="39">
        <f t="shared" si="593"/>
        <v>0</v>
      </c>
      <c r="DQ70"/>
      <c r="DR70" s="39">
        <f t="shared" si="594"/>
        <v>0</v>
      </c>
      <c r="DS70"/>
      <c r="DT70" s="39">
        <f t="shared" si="595"/>
        <v>0</v>
      </c>
      <c r="DU70"/>
      <c r="DV70" s="39">
        <f t="shared" si="596"/>
        <v>0</v>
      </c>
      <c r="DW70"/>
      <c r="DX70" s="39">
        <f t="shared" si="597"/>
        <v>0</v>
      </c>
      <c r="DY70"/>
      <c r="DZ70" s="39">
        <f t="shared" si="598"/>
        <v>0</v>
      </c>
      <c r="EA70"/>
      <c r="EB70" s="39">
        <f t="shared" si="599"/>
        <v>0</v>
      </c>
      <c r="EC70"/>
      <c r="ED70" s="39">
        <f t="shared" si="600"/>
        <v>0</v>
      </c>
      <c r="EE70"/>
      <c r="EF70" s="39">
        <f t="shared" si="601"/>
        <v>0</v>
      </c>
      <c r="EG70"/>
      <c r="EH70" s="39">
        <f t="shared" si="602"/>
        <v>0</v>
      </c>
      <c r="EI70"/>
      <c r="EJ70" s="39">
        <f t="shared" si="603"/>
        <v>0</v>
      </c>
      <c r="EK70"/>
      <c r="EL70" s="39">
        <f t="shared" si="604"/>
        <v>0</v>
      </c>
      <c r="EM70"/>
      <c r="EN70" s="39">
        <f t="shared" si="605"/>
        <v>0</v>
      </c>
      <c r="EO70"/>
      <c r="EP70" s="39">
        <f t="shared" si="606"/>
        <v>0</v>
      </c>
      <c r="EQ70"/>
      <c r="ER70" s="39">
        <f t="shared" si="607"/>
        <v>0</v>
      </c>
      <c r="ES70"/>
      <c r="ET70" s="39">
        <f t="shared" si="608"/>
        <v>0</v>
      </c>
      <c r="EU70"/>
      <c r="EV70" s="39">
        <f t="shared" si="609"/>
        <v>0</v>
      </c>
      <c r="EW70"/>
      <c r="EX70" s="39">
        <f t="shared" si="610"/>
        <v>0</v>
      </c>
      <c r="EY70"/>
      <c r="EZ70" s="39">
        <f t="shared" si="611"/>
        <v>0</v>
      </c>
      <c r="FA70"/>
      <c r="FB70" s="39">
        <f t="shared" si="612"/>
        <v>0</v>
      </c>
      <c r="FC70" s="67">
        <f t="shared" si="615"/>
        <v>0</v>
      </c>
    </row>
    <row r="71" spans="1:159" s="30" customFormat="1" outlineLevel="1" x14ac:dyDescent="0.25">
      <c r="A71">
        <v>6</v>
      </c>
      <c r="B71" s="26"/>
      <c r="C71" s="102">
        <f>IFERROR(VLOOKUP($B71,'Справочник ТТ'!$A:$R,16,0),0)</f>
        <v>0</v>
      </c>
      <c r="D71" s="103">
        <f>IFERROR(VLOOKUP($B71,'Справочник ТТ'!$A:$R,17,0),0)</f>
        <v>0</v>
      </c>
      <c r="E71" s="104">
        <f>IFERROR(VLOOKUP($B71,'Справочник ТТ'!$A:$R,18,0),0)</f>
        <v>0</v>
      </c>
      <c r="F71" s="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 s="46">
        <f t="shared" si="613"/>
        <v>0</v>
      </c>
      <c r="AL71"/>
      <c r="AM71" s="39">
        <f t="shared" si="554"/>
        <v>0</v>
      </c>
      <c r="AN71"/>
      <c r="AO71" s="39">
        <f t="shared" si="555"/>
        <v>0</v>
      </c>
      <c r="AP71"/>
      <c r="AQ71" s="39">
        <f t="shared" si="556"/>
        <v>0</v>
      </c>
      <c r="AR71"/>
      <c r="AS71" s="39">
        <f t="shared" si="557"/>
        <v>0</v>
      </c>
      <c r="AT71"/>
      <c r="AU71" s="39">
        <f t="shared" si="558"/>
        <v>0</v>
      </c>
      <c r="AV71"/>
      <c r="AW71" s="39">
        <f t="shared" si="616"/>
        <v>0</v>
      </c>
      <c r="AX71"/>
      <c r="AY71" s="39" t="b">
        <f t="shared" si="559"/>
        <v>0</v>
      </c>
      <c r="AZ71"/>
      <c r="BA71" s="39" t="b">
        <f t="shared" si="560"/>
        <v>0</v>
      </c>
      <c r="BB71"/>
      <c r="BC71" s="39" t="b">
        <f t="shared" si="561"/>
        <v>0</v>
      </c>
      <c r="BD71"/>
      <c r="BE71" s="39" t="b">
        <f t="shared" si="562"/>
        <v>0</v>
      </c>
      <c r="BF71"/>
      <c r="BG71" s="39">
        <f t="shared" si="563"/>
        <v>0</v>
      </c>
      <c r="BH71"/>
      <c r="BI71" s="39">
        <f t="shared" si="564"/>
        <v>0</v>
      </c>
      <c r="BJ71"/>
      <c r="BK71" s="39">
        <f t="shared" si="565"/>
        <v>0</v>
      </c>
      <c r="BL71"/>
      <c r="BM71" s="39">
        <f t="shared" si="566"/>
        <v>0</v>
      </c>
      <c r="BN71"/>
      <c r="BO71" s="39">
        <f t="shared" si="567"/>
        <v>0</v>
      </c>
      <c r="BP71"/>
      <c r="BQ71" s="39">
        <f t="shared" si="568"/>
        <v>0</v>
      </c>
      <c r="BR71"/>
      <c r="BS71" s="39">
        <f t="shared" si="569"/>
        <v>0</v>
      </c>
      <c r="BT71"/>
      <c r="BU71" s="39">
        <f t="shared" si="570"/>
        <v>0</v>
      </c>
      <c r="BV71"/>
      <c r="BW71" s="39">
        <f t="shared" si="571"/>
        <v>0</v>
      </c>
      <c r="BX71"/>
      <c r="BY71" s="39">
        <f t="shared" si="572"/>
        <v>0</v>
      </c>
      <c r="BZ71"/>
      <c r="CA71" s="39">
        <f t="shared" si="573"/>
        <v>0</v>
      </c>
      <c r="CB71"/>
      <c r="CC71" s="39">
        <f t="shared" si="574"/>
        <v>0</v>
      </c>
      <c r="CD71"/>
      <c r="CE71" s="39">
        <f t="shared" si="575"/>
        <v>0</v>
      </c>
      <c r="CF71"/>
      <c r="CG71" s="39">
        <f t="shared" si="576"/>
        <v>0</v>
      </c>
      <c r="CH71"/>
      <c r="CI71" s="39">
        <f t="shared" si="577"/>
        <v>0</v>
      </c>
      <c r="CJ71"/>
      <c r="CK71" s="39">
        <f t="shared" si="578"/>
        <v>0</v>
      </c>
      <c r="CL71"/>
      <c r="CM71" s="39">
        <f t="shared" si="579"/>
        <v>0</v>
      </c>
      <c r="CN71"/>
      <c r="CO71" s="39">
        <f t="shared" si="580"/>
        <v>0</v>
      </c>
      <c r="CP71" s="67">
        <f t="shared" si="614"/>
        <v>0</v>
      </c>
      <c r="CQ71"/>
      <c r="CR71" s="39">
        <f t="shared" si="581"/>
        <v>0</v>
      </c>
      <c r="CS71"/>
      <c r="CT71" s="39">
        <f t="shared" si="582"/>
        <v>0</v>
      </c>
      <c r="CU71"/>
      <c r="CV71" s="39">
        <f t="shared" si="583"/>
        <v>0</v>
      </c>
      <c r="CW71"/>
      <c r="CX71" s="39">
        <f t="shared" si="584"/>
        <v>0</v>
      </c>
      <c r="CY71"/>
      <c r="CZ71" s="39">
        <f t="shared" si="585"/>
        <v>0</v>
      </c>
      <c r="DA71"/>
      <c r="DB71" s="39">
        <f t="shared" si="586"/>
        <v>0</v>
      </c>
      <c r="DC71"/>
      <c r="DD71" s="39">
        <f t="shared" si="587"/>
        <v>0</v>
      </c>
      <c r="DE71"/>
      <c r="DF71" s="39">
        <f t="shared" si="588"/>
        <v>0</v>
      </c>
      <c r="DG71"/>
      <c r="DH71" s="39">
        <f t="shared" si="589"/>
        <v>0</v>
      </c>
      <c r="DI71"/>
      <c r="DJ71" s="39">
        <f t="shared" si="590"/>
        <v>0</v>
      </c>
      <c r="DK71"/>
      <c r="DL71" s="39">
        <f t="shared" si="591"/>
        <v>0</v>
      </c>
      <c r="DM71"/>
      <c r="DN71" s="39">
        <f t="shared" si="592"/>
        <v>0</v>
      </c>
      <c r="DO71"/>
      <c r="DP71" s="39">
        <f t="shared" si="593"/>
        <v>0</v>
      </c>
      <c r="DQ71"/>
      <c r="DR71" s="39">
        <f t="shared" si="594"/>
        <v>0</v>
      </c>
      <c r="DS71"/>
      <c r="DT71" s="39">
        <f t="shared" si="595"/>
        <v>0</v>
      </c>
      <c r="DU71"/>
      <c r="DV71" s="39">
        <f t="shared" si="596"/>
        <v>0</v>
      </c>
      <c r="DW71"/>
      <c r="DX71" s="39">
        <f t="shared" si="597"/>
        <v>0</v>
      </c>
      <c r="DY71"/>
      <c r="DZ71" s="39">
        <f t="shared" si="598"/>
        <v>0</v>
      </c>
      <c r="EA71"/>
      <c r="EB71" s="39">
        <f t="shared" si="599"/>
        <v>0</v>
      </c>
      <c r="EC71"/>
      <c r="ED71" s="39">
        <f t="shared" si="600"/>
        <v>0</v>
      </c>
      <c r="EE71"/>
      <c r="EF71" s="39">
        <f t="shared" si="601"/>
        <v>0</v>
      </c>
      <c r="EG71"/>
      <c r="EH71" s="39">
        <f t="shared" si="602"/>
        <v>0</v>
      </c>
      <c r="EI71"/>
      <c r="EJ71" s="39">
        <f t="shared" si="603"/>
        <v>0</v>
      </c>
      <c r="EK71"/>
      <c r="EL71" s="39">
        <f t="shared" si="604"/>
        <v>0</v>
      </c>
      <c r="EM71"/>
      <c r="EN71" s="39">
        <f t="shared" si="605"/>
        <v>0</v>
      </c>
      <c r="EO71"/>
      <c r="EP71" s="39">
        <f t="shared" si="606"/>
        <v>0</v>
      </c>
      <c r="EQ71"/>
      <c r="ER71" s="39">
        <f t="shared" si="607"/>
        <v>0</v>
      </c>
      <c r="ES71"/>
      <c r="ET71" s="39">
        <f t="shared" si="608"/>
        <v>0</v>
      </c>
      <c r="EU71"/>
      <c r="EV71" s="39">
        <f t="shared" si="609"/>
        <v>0</v>
      </c>
      <c r="EW71"/>
      <c r="EX71" s="39">
        <f t="shared" si="610"/>
        <v>0</v>
      </c>
      <c r="EY71"/>
      <c r="EZ71" s="39">
        <f t="shared" si="611"/>
        <v>0</v>
      </c>
      <c r="FA71"/>
      <c r="FB71" s="39">
        <f t="shared" si="612"/>
        <v>0</v>
      </c>
      <c r="FC71" s="67">
        <f t="shared" si="615"/>
        <v>0</v>
      </c>
    </row>
    <row r="72" spans="1:159" s="30" customFormat="1" outlineLevel="1" x14ac:dyDescent="0.25">
      <c r="A72">
        <v>7</v>
      </c>
      <c r="B72" s="26"/>
      <c r="C72" s="102">
        <f>IFERROR(VLOOKUP($B72,'Справочник ТТ'!$A:$R,16,0),0)</f>
        <v>0</v>
      </c>
      <c r="D72" s="103">
        <f>IFERROR(VLOOKUP($B72,'Справочник ТТ'!$A:$R,17,0),0)</f>
        <v>0</v>
      </c>
      <c r="E72" s="104">
        <f>IFERROR(VLOOKUP($B72,'Справочник ТТ'!$A:$R,18,0),0)</f>
        <v>0</v>
      </c>
      <c r="F72" s="71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 s="46">
        <f t="shared" si="613"/>
        <v>0</v>
      </c>
      <c r="AL72"/>
      <c r="AM72" s="39">
        <f t="shared" si="554"/>
        <v>0</v>
      </c>
      <c r="AN72"/>
      <c r="AO72" s="39">
        <f t="shared" si="555"/>
        <v>0</v>
      </c>
      <c r="AP72"/>
      <c r="AQ72" s="39">
        <f t="shared" si="556"/>
        <v>0</v>
      </c>
      <c r="AR72"/>
      <c r="AS72" s="39">
        <f t="shared" si="557"/>
        <v>0</v>
      </c>
      <c r="AT72"/>
      <c r="AU72" s="39">
        <f t="shared" si="558"/>
        <v>0</v>
      </c>
      <c r="AV72"/>
      <c r="AW72" s="39">
        <f t="shared" si="616"/>
        <v>0</v>
      </c>
      <c r="AX72"/>
      <c r="AY72" s="39" t="b">
        <f t="shared" si="559"/>
        <v>0</v>
      </c>
      <c r="AZ72"/>
      <c r="BA72" s="39" t="b">
        <f t="shared" si="560"/>
        <v>0</v>
      </c>
      <c r="BB72"/>
      <c r="BC72" s="39" t="b">
        <f t="shared" si="561"/>
        <v>0</v>
      </c>
      <c r="BD72"/>
      <c r="BE72" s="39" t="b">
        <f t="shared" si="562"/>
        <v>0</v>
      </c>
      <c r="BF72"/>
      <c r="BG72" s="39">
        <f t="shared" si="563"/>
        <v>0</v>
      </c>
      <c r="BH72"/>
      <c r="BI72" s="39">
        <f t="shared" si="564"/>
        <v>0</v>
      </c>
      <c r="BJ72"/>
      <c r="BK72" s="39">
        <f t="shared" si="565"/>
        <v>0</v>
      </c>
      <c r="BL72"/>
      <c r="BM72" s="39">
        <f t="shared" si="566"/>
        <v>0</v>
      </c>
      <c r="BN72"/>
      <c r="BO72" s="39">
        <f t="shared" si="567"/>
        <v>0</v>
      </c>
      <c r="BP72"/>
      <c r="BQ72" s="39">
        <f t="shared" si="568"/>
        <v>0</v>
      </c>
      <c r="BR72"/>
      <c r="BS72" s="39">
        <f t="shared" si="569"/>
        <v>0</v>
      </c>
      <c r="BT72"/>
      <c r="BU72" s="39">
        <f t="shared" si="570"/>
        <v>0</v>
      </c>
      <c r="BV72"/>
      <c r="BW72" s="39">
        <f t="shared" si="571"/>
        <v>0</v>
      </c>
      <c r="BX72"/>
      <c r="BY72" s="39">
        <f t="shared" si="572"/>
        <v>0</v>
      </c>
      <c r="BZ72"/>
      <c r="CA72" s="39">
        <f t="shared" si="573"/>
        <v>0</v>
      </c>
      <c r="CB72"/>
      <c r="CC72" s="39">
        <f t="shared" si="574"/>
        <v>0</v>
      </c>
      <c r="CD72"/>
      <c r="CE72" s="39">
        <f t="shared" si="575"/>
        <v>0</v>
      </c>
      <c r="CF72"/>
      <c r="CG72" s="39">
        <f t="shared" si="576"/>
        <v>0</v>
      </c>
      <c r="CH72"/>
      <c r="CI72" s="39">
        <f t="shared" si="577"/>
        <v>0</v>
      </c>
      <c r="CJ72"/>
      <c r="CK72" s="39">
        <f t="shared" si="578"/>
        <v>0</v>
      </c>
      <c r="CL72"/>
      <c r="CM72" s="39">
        <f t="shared" si="579"/>
        <v>0</v>
      </c>
      <c r="CN72"/>
      <c r="CO72" s="39">
        <f t="shared" si="580"/>
        <v>0</v>
      </c>
      <c r="CP72" s="67">
        <f t="shared" si="614"/>
        <v>0</v>
      </c>
      <c r="CQ72"/>
      <c r="CR72" s="39">
        <f t="shared" si="581"/>
        <v>0</v>
      </c>
      <c r="CS72"/>
      <c r="CT72" s="39">
        <f t="shared" si="582"/>
        <v>0</v>
      </c>
      <c r="CU72"/>
      <c r="CV72" s="39">
        <f t="shared" si="583"/>
        <v>0</v>
      </c>
      <c r="CW72"/>
      <c r="CX72" s="39">
        <f t="shared" si="584"/>
        <v>0</v>
      </c>
      <c r="CY72"/>
      <c r="CZ72" s="39">
        <f t="shared" si="585"/>
        <v>0</v>
      </c>
      <c r="DA72"/>
      <c r="DB72" s="39">
        <f t="shared" si="586"/>
        <v>0</v>
      </c>
      <c r="DC72"/>
      <c r="DD72" s="39">
        <f t="shared" si="587"/>
        <v>0</v>
      </c>
      <c r="DE72"/>
      <c r="DF72" s="39">
        <f t="shared" si="588"/>
        <v>0</v>
      </c>
      <c r="DG72"/>
      <c r="DH72" s="39">
        <f t="shared" si="589"/>
        <v>0</v>
      </c>
      <c r="DI72"/>
      <c r="DJ72" s="39">
        <f t="shared" si="590"/>
        <v>0</v>
      </c>
      <c r="DK72"/>
      <c r="DL72" s="39">
        <f t="shared" si="591"/>
        <v>0</v>
      </c>
      <c r="DM72"/>
      <c r="DN72" s="39">
        <f t="shared" si="592"/>
        <v>0</v>
      </c>
      <c r="DO72"/>
      <c r="DP72" s="39">
        <f t="shared" si="593"/>
        <v>0</v>
      </c>
      <c r="DQ72"/>
      <c r="DR72" s="39">
        <f t="shared" si="594"/>
        <v>0</v>
      </c>
      <c r="DS72"/>
      <c r="DT72" s="39">
        <f t="shared" si="595"/>
        <v>0</v>
      </c>
      <c r="DU72"/>
      <c r="DV72" s="39">
        <f t="shared" si="596"/>
        <v>0</v>
      </c>
      <c r="DW72"/>
      <c r="DX72" s="39">
        <f t="shared" si="597"/>
        <v>0</v>
      </c>
      <c r="DY72"/>
      <c r="DZ72" s="39">
        <f t="shared" si="598"/>
        <v>0</v>
      </c>
      <c r="EA72"/>
      <c r="EB72" s="39">
        <f t="shared" si="599"/>
        <v>0</v>
      </c>
      <c r="EC72"/>
      <c r="ED72" s="39">
        <f t="shared" si="600"/>
        <v>0</v>
      </c>
      <c r="EE72"/>
      <c r="EF72" s="39">
        <f t="shared" si="601"/>
        <v>0</v>
      </c>
      <c r="EG72"/>
      <c r="EH72" s="39">
        <f t="shared" si="602"/>
        <v>0</v>
      </c>
      <c r="EI72"/>
      <c r="EJ72" s="39">
        <f t="shared" si="603"/>
        <v>0</v>
      </c>
      <c r="EK72"/>
      <c r="EL72" s="39">
        <f t="shared" si="604"/>
        <v>0</v>
      </c>
      <c r="EM72"/>
      <c r="EN72" s="39">
        <f t="shared" si="605"/>
        <v>0</v>
      </c>
      <c r="EO72"/>
      <c r="EP72" s="39">
        <f t="shared" si="606"/>
        <v>0</v>
      </c>
      <c r="EQ72"/>
      <c r="ER72" s="39">
        <f t="shared" si="607"/>
        <v>0</v>
      </c>
      <c r="ES72"/>
      <c r="ET72" s="39">
        <f t="shared" si="608"/>
        <v>0</v>
      </c>
      <c r="EU72"/>
      <c r="EV72" s="39">
        <f t="shared" si="609"/>
        <v>0</v>
      </c>
      <c r="EW72"/>
      <c r="EX72" s="39">
        <f t="shared" si="610"/>
        <v>0</v>
      </c>
      <c r="EY72"/>
      <c r="EZ72" s="39">
        <f t="shared" si="611"/>
        <v>0</v>
      </c>
      <c r="FA72"/>
      <c r="FB72" s="39">
        <f t="shared" si="612"/>
        <v>0</v>
      </c>
      <c r="FC72" s="67">
        <f t="shared" si="615"/>
        <v>0</v>
      </c>
    </row>
    <row r="73" spans="1:159" s="30" customFormat="1" outlineLevel="1" x14ac:dyDescent="0.25">
      <c r="A73">
        <v>8</v>
      </c>
      <c r="B73" s="26"/>
      <c r="C73" s="102">
        <f>IFERROR(VLOOKUP($B73,'Справочник ТТ'!$A:$R,16,0),0)</f>
        <v>0</v>
      </c>
      <c r="D73" s="103">
        <f>IFERROR(VLOOKUP($B73,'Справочник ТТ'!$A:$R,17,0),0)</f>
        <v>0</v>
      </c>
      <c r="E73" s="104">
        <f>IFERROR(VLOOKUP($B73,'Справочник ТТ'!$A:$R,18,0),0)</f>
        <v>0</v>
      </c>
      <c r="F73" s="71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 s="46">
        <f t="shared" si="613"/>
        <v>0</v>
      </c>
      <c r="AL73"/>
      <c r="AM73" s="39">
        <f t="shared" si="554"/>
        <v>0</v>
      </c>
      <c r="AN73"/>
      <c r="AO73" s="39">
        <f t="shared" si="555"/>
        <v>0</v>
      </c>
      <c r="AP73"/>
      <c r="AQ73" s="39">
        <f t="shared" si="556"/>
        <v>0</v>
      </c>
      <c r="AR73"/>
      <c r="AS73" s="39">
        <f t="shared" si="557"/>
        <v>0</v>
      </c>
      <c r="AT73"/>
      <c r="AU73" s="39">
        <f t="shared" si="558"/>
        <v>0</v>
      </c>
      <c r="AV73"/>
      <c r="AW73" s="39">
        <f t="shared" si="616"/>
        <v>0</v>
      </c>
      <c r="AX73"/>
      <c r="AY73" s="39" t="b">
        <f t="shared" si="559"/>
        <v>0</v>
      </c>
      <c r="AZ73"/>
      <c r="BA73" s="39" t="b">
        <f t="shared" si="560"/>
        <v>0</v>
      </c>
      <c r="BB73"/>
      <c r="BC73" s="39" t="b">
        <f t="shared" si="561"/>
        <v>0</v>
      </c>
      <c r="BD73"/>
      <c r="BE73" s="39" t="b">
        <f t="shared" si="562"/>
        <v>0</v>
      </c>
      <c r="BF73"/>
      <c r="BG73" s="39">
        <f t="shared" si="563"/>
        <v>0</v>
      </c>
      <c r="BH73"/>
      <c r="BI73" s="39">
        <f t="shared" si="564"/>
        <v>0</v>
      </c>
      <c r="BJ73"/>
      <c r="BK73" s="39">
        <f t="shared" si="565"/>
        <v>0</v>
      </c>
      <c r="BL73"/>
      <c r="BM73" s="39">
        <f t="shared" si="566"/>
        <v>0</v>
      </c>
      <c r="BN73"/>
      <c r="BO73" s="39">
        <f t="shared" si="567"/>
        <v>0</v>
      </c>
      <c r="BP73"/>
      <c r="BQ73" s="39">
        <f t="shared" si="568"/>
        <v>0</v>
      </c>
      <c r="BR73"/>
      <c r="BS73" s="39">
        <f t="shared" si="569"/>
        <v>0</v>
      </c>
      <c r="BT73"/>
      <c r="BU73" s="39">
        <f t="shared" si="570"/>
        <v>0</v>
      </c>
      <c r="BV73"/>
      <c r="BW73" s="39">
        <f t="shared" si="571"/>
        <v>0</v>
      </c>
      <c r="BX73"/>
      <c r="BY73" s="39">
        <f t="shared" si="572"/>
        <v>0</v>
      </c>
      <c r="BZ73"/>
      <c r="CA73" s="39">
        <f t="shared" si="573"/>
        <v>0</v>
      </c>
      <c r="CB73"/>
      <c r="CC73" s="39">
        <f t="shared" si="574"/>
        <v>0</v>
      </c>
      <c r="CD73"/>
      <c r="CE73" s="39">
        <f t="shared" si="575"/>
        <v>0</v>
      </c>
      <c r="CF73"/>
      <c r="CG73" s="39">
        <f t="shared" si="576"/>
        <v>0</v>
      </c>
      <c r="CH73"/>
      <c r="CI73" s="39">
        <f t="shared" si="577"/>
        <v>0</v>
      </c>
      <c r="CJ73"/>
      <c r="CK73" s="39">
        <f t="shared" si="578"/>
        <v>0</v>
      </c>
      <c r="CL73"/>
      <c r="CM73" s="39">
        <f t="shared" si="579"/>
        <v>0</v>
      </c>
      <c r="CN73"/>
      <c r="CO73" s="39">
        <f t="shared" si="580"/>
        <v>0</v>
      </c>
      <c r="CP73" s="67">
        <f t="shared" si="614"/>
        <v>0</v>
      </c>
      <c r="CQ73"/>
      <c r="CR73" s="39">
        <f t="shared" si="581"/>
        <v>0</v>
      </c>
      <c r="CS73"/>
      <c r="CT73" s="39">
        <f t="shared" si="582"/>
        <v>0</v>
      </c>
      <c r="CU73"/>
      <c r="CV73" s="39">
        <f t="shared" si="583"/>
        <v>0</v>
      </c>
      <c r="CW73"/>
      <c r="CX73" s="39">
        <f t="shared" si="584"/>
        <v>0</v>
      </c>
      <c r="CY73"/>
      <c r="CZ73" s="39">
        <f t="shared" si="585"/>
        <v>0</v>
      </c>
      <c r="DA73"/>
      <c r="DB73" s="39">
        <f t="shared" si="586"/>
        <v>0</v>
      </c>
      <c r="DC73"/>
      <c r="DD73" s="39">
        <f t="shared" si="587"/>
        <v>0</v>
      </c>
      <c r="DE73"/>
      <c r="DF73" s="39">
        <f t="shared" si="588"/>
        <v>0</v>
      </c>
      <c r="DG73"/>
      <c r="DH73" s="39">
        <f t="shared" si="589"/>
        <v>0</v>
      </c>
      <c r="DI73"/>
      <c r="DJ73" s="39">
        <f t="shared" si="590"/>
        <v>0</v>
      </c>
      <c r="DK73"/>
      <c r="DL73" s="39">
        <f t="shared" si="591"/>
        <v>0</v>
      </c>
      <c r="DM73"/>
      <c r="DN73" s="39">
        <f t="shared" si="592"/>
        <v>0</v>
      </c>
      <c r="DO73"/>
      <c r="DP73" s="39">
        <f t="shared" si="593"/>
        <v>0</v>
      </c>
      <c r="DQ73"/>
      <c r="DR73" s="39">
        <f t="shared" si="594"/>
        <v>0</v>
      </c>
      <c r="DS73"/>
      <c r="DT73" s="39">
        <f t="shared" si="595"/>
        <v>0</v>
      </c>
      <c r="DU73"/>
      <c r="DV73" s="39">
        <f t="shared" si="596"/>
        <v>0</v>
      </c>
      <c r="DW73"/>
      <c r="DX73" s="39">
        <f t="shared" si="597"/>
        <v>0</v>
      </c>
      <c r="DY73"/>
      <c r="DZ73" s="39">
        <f t="shared" si="598"/>
        <v>0</v>
      </c>
      <c r="EA73"/>
      <c r="EB73" s="39">
        <f t="shared" si="599"/>
        <v>0</v>
      </c>
      <c r="EC73"/>
      <c r="ED73" s="39">
        <f t="shared" si="600"/>
        <v>0</v>
      </c>
      <c r="EE73"/>
      <c r="EF73" s="39">
        <f t="shared" si="601"/>
        <v>0</v>
      </c>
      <c r="EG73"/>
      <c r="EH73" s="39">
        <f t="shared" si="602"/>
        <v>0</v>
      </c>
      <c r="EI73"/>
      <c r="EJ73" s="39">
        <f t="shared" si="603"/>
        <v>0</v>
      </c>
      <c r="EK73"/>
      <c r="EL73" s="39">
        <f t="shared" si="604"/>
        <v>0</v>
      </c>
      <c r="EM73"/>
      <c r="EN73" s="39">
        <f t="shared" si="605"/>
        <v>0</v>
      </c>
      <c r="EO73"/>
      <c r="EP73" s="39">
        <f t="shared" si="606"/>
        <v>0</v>
      </c>
      <c r="EQ73"/>
      <c r="ER73" s="39">
        <f t="shared" si="607"/>
        <v>0</v>
      </c>
      <c r="ES73"/>
      <c r="ET73" s="39">
        <f t="shared" si="608"/>
        <v>0</v>
      </c>
      <c r="EU73"/>
      <c r="EV73" s="39">
        <f t="shared" si="609"/>
        <v>0</v>
      </c>
      <c r="EW73"/>
      <c r="EX73" s="39">
        <f t="shared" si="610"/>
        <v>0</v>
      </c>
      <c r="EY73"/>
      <c r="EZ73" s="39">
        <f t="shared" si="611"/>
        <v>0</v>
      </c>
      <c r="FA73"/>
      <c r="FB73" s="39">
        <f t="shared" si="612"/>
        <v>0</v>
      </c>
      <c r="FC73" s="67">
        <f t="shared" si="615"/>
        <v>0</v>
      </c>
    </row>
    <row r="74" spans="1:159" s="30" customFormat="1" outlineLevel="1" x14ac:dyDescent="0.25">
      <c r="A74">
        <v>9</v>
      </c>
      <c r="B74" s="26"/>
      <c r="C74" s="102">
        <f>IFERROR(VLOOKUP($B74,'Справочник ТТ'!$A:$R,16,0),0)</f>
        <v>0</v>
      </c>
      <c r="D74" s="103">
        <f>IFERROR(VLOOKUP($B74,'Справочник ТТ'!$A:$R,17,0),0)</f>
        <v>0</v>
      </c>
      <c r="E74" s="104">
        <f>IFERROR(VLOOKUP($B74,'Справочник ТТ'!$A:$R,18,0),0)</f>
        <v>0</v>
      </c>
      <c r="F74" s="71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 s="46">
        <f t="shared" si="613"/>
        <v>0</v>
      </c>
      <c r="AL74"/>
      <c r="AM74" s="39">
        <f t="shared" si="554"/>
        <v>0</v>
      </c>
      <c r="AN74"/>
      <c r="AO74" s="39">
        <f t="shared" si="555"/>
        <v>0</v>
      </c>
      <c r="AP74"/>
      <c r="AQ74" s="39">
        <f t="shared" si="556"/>
        <v>0</v>
      </c>
      <c r="AR74"/>
      <c r="AS74" s="39">
        <f t="shared" si="557"/>
        <v>0</v>
      </c>
      <c r="AT74"/>
      <c r="AU74" s="39">
        <f t="shared" si="558"/>
        <v>0</v>
      </c>
      <c r="AV74"/>
      <c r="AW74" s="39">
        <f t="shared" si="616"/>
        <v>0</v>
      </c>
      <c r="AX74"/>
      <c r="AY74" s="39" t="b">
        <f t="shared" si="559"/>
        <v>0</v>
      </c>
      <c r="AZ74"/>
      <c r="BA74" s="39" t="b">
        <f t="shared" si="560"/>
        <v>0</v>
      </c>
      <c r="BB74"/>
      <c r="BC74" s="39" t="b">
        <f t="shared" si="561"/>
        <v>0</v>
      </c>
      <c r="BD74"/>
      <c r="BE74" s="39" t="b">
        <f t="shared" si="562"/>
        <v>0</v>
      </c>
      <c r="BF74"/>
      <c r="BG74" s="39">
        <f t="shared" si="563"/>
        <v>0</v>
      </c>
      <c r="BH74"/>
      <c r="BI74" s="39">
        <f t="shared" si="564"/>
        <v>0</v>
      </c>
      <c r="BJ74"/>
      <c r="BK74" s="39">
        <f t="shared" si="565"/>
        <v>0</v>
      </c>
      <c r="BL74"/>
      <c r="BM74" s="39">
        <f t="shared" si="566"/>
        <v>0</v>
      </c>
      <c r="BN74"/>
      <c r="BO74" s="39">
        <f t="shared" si="567"/>
        <v>0</v>
      </c>
      <c r="BP74"/>
      <c r="BQ74" s="39">
        <f t="shared" si="568"/>
        <v>0</v>
      </c>
      <c r="BR74"/>
      <c r="BS74" s="39">
        <f t="shared" si="569"/>
        <v>0</v>
      </c>
      <c r="BT74"/>
      <c r="BU74" s="39">
        <f t="shared" si="570"/>
        <v>0</v>
      </c>
      <c r="BV74"/>
      <c r="BW74" s="39">
        <f t="shared" si="571"/>
        <v>0</v>
      </c>
      <c r="BX74"/>
      <c r="BY74" s="39">
        <f t="shared" si="572"/>
        <v>0</v>
      </c>
      <c r="BZ74"/>
      <c r="CA74" s="39">
        <f t="shared" si="573"/>
        <v>0</v>
      </c>
      <c r="CB74"/>
      <c r="CC74" s="39">
        <f t="shared" si="574"/>
        <v>0</v>
      </c>
      <c r="CD74"/>
      <c r="CE74" s="39">
        <f t="shared" si="575"/>
        <v>0</v>
      </c>
      <c r="CF74"/>
      <c r="CG74" s="39">
        <f t="shared" si="576"/>
        <v>0</v>
      </c>
      <c r="CH74"/>
      <c r="CI74" s="39">
        <f t="shared" si="577"/>
        <v>0</v>
      </c>
      <c r="CJ74"/>
      <c r="CK74" s="39">
        <f t="shared" si="578"/>
        <v>0</v>
      </c>
      <c r="CL74"/>
      <c r="CM74" s="39">
        <f t="shared" si="579"/>
        <v>0</v>
      </c>
      <c r="CN74"/>
      <c r="CO74" s="39">
        <f t="shared" si="580"/>
        <v>0</v>
      </c>
      <c r="CP74" s="67">
        <f t="shared" si="614"/>
        <v>0</v>
      </c>
      <c r="CQ74"/>
      <c r="CR74" s="39">
        <f t="shared" si="581"/>
        <v>0</v>
      </c>
      <c r="CS74"/>
      <c r="CT74" s="39">
        <f t="shared" si="582"/>
        <v>0</v>
      </c>
      <c r="CU74"/>
      <c r="CV74" s="39">
        <f t="shared" si="583"/>
        <v>0</v>
      </c>
      <c r="CW74"/>
      <c r="CX74" s="39">
        <f t="shared" si="584"/>
        <v>0</v>
      </c>
      <c r="CY74"/>
      <c r="CZ74" s="39">
        <f t="shared" si="585"/>
        <v>0</v>
      </c>
      <c r="DA74"/>
      <c r="DB74" s="39">
        <f t="shared" si="586"/>
        <v>0</v>
      </c>
      <c r="DC74"/>
      <c r="DD74" s="39">
        <f t="shared" si="587"/>
        <v>0</v>
      </c>
      <c r="DE74"/>
      <c r="DF74" s="39">
        <f t="shared" si="588"/>
        <v>0</v>
      </c>
      <c r="DG74"/>
      <c r="DH74" s="39">
        <f t="shared" si="589"/>
        <v>0</v>
      </c>
      <c r="DI74"/>
      <c r="DJ74" s="39">
        <f t="shared" si="590"/>
        <v>0</v>
      </c>
      <c r="DK74"/>
      <c r="DL74" s="39">
        <f t="shared" si="591"/>
        <v>0</v>
      </c>
      <c r="DM74"/>
      <c r="DN74" s="39">
        <f t="shared" si="592"/>
        <v>0</v>
      </c>
      <c r="DO74"/>
      <c r="DP74" s="39">
        <f t="shared" si="593"/>
        <v>0</v>
      </c>
      <c r="DQ74"/>
      <c r="DR74" s="39">
        <f t="shared" si="594"/>
        <v>0</v>
      </c>
      <c r="DS74"/>
      <c r="DT74" s="39">
        <f t="shared" si="595"/>
        <v>0</v>
      </c>
      <c r="DU74"/>
      <c r="DV74" s="39">
        <f t="shared" si="596"/>
        <v>0</v>
      </c>
      <c r="DW74"/>
      <c r="DX74" s="39">
        <f t="shared" si="597"/>
        <v>0</v>
      </c>
      <c r="DY74"/>
      <c r="DZ74" s="39">
        <f t="shared" si="598"/>
        <v>0</v>
      </c>
      <c r="EA74"/>
      <c r="EB74" s="39">
        <f t="shared" si="599"/>
        <v>0</v>
      </c>
      <c r="EC74"/>
      <c r="ED74" s="39">
        <f t="shared" si="600"/>
        <v>0</v>
      </c>
      <c r="EE74"/>
      <c r="EF74" s="39">
        <f t="shared" si="601"/>
        <v>0</v>
      </c>
      <c r="EG74"/>
      <c r="EH74" s="39">
        <f t="shared" si="602"/>
        <v>0</v>
      </c>
      <c r="EI74"/>
      <c r="EJ74" s="39">
        <f t="shared" si="603"/>
        <v>0</v>
      </c>
      <c r="EK74"/>
      <c r="EL74" s="39">
        <f t="shared" si="604"/>
        <v>0</v>
      </c>
      <c r="EM74"/>
      <c r="EN74" s="39">
        <f t="shared" si="605"/>
        <v>0</v>
      </c>
      <c r="EO74"/>
      <c r="EP74" s="39">
        <f t="shared" si="606"/>
        <v>0</v>
      </c>
      <c r="EQ74"/>
      <c r="ER74" s="39">
        <f t="shared" si="607"/>
        <v>0</v>
      </c>
      <c r="ES74"/>
      <c r="ET74" s="39">
        <f t="shared" si="608"/>
        <v>0</v>
      </c>
      <c r="EU74"/>
      <c r="EV74" s="39">
        <f t="shared" si="609"/>
        <v>0</v>
      </c>
      <c r="EW74"/>
      <c r="EX74" s="39">
        <f t="shared" si="610"/>
        <v>0</v>
      </c>
      <c r="EY74"/>
      <c r="EZ74" s="39">
        <f t="shared" si="611"/>
        <v>0</v>
      </c>
      <c r="FA74"/>
      <c r="FB74" s="39">
        <f t="shared" si="612"/>
        <v>0</v>
      </c>
      <c r="FC74" s="67">
        <f t="shared" si="615"/>
        <v>0</v>
      </c>
    </row>
    <row r="75" spans="1:159" s="30" customFormat="1" outlineLevel="1" x14ac:dyDescent="0.25">
      <c r="A75">
        <v>10</v>
      </c>
      <c r="B75" s="26"/>
      <c r="C75" s="102">
        <f>IFERROR(VLOOKUP($B75,'Справочник ТТ'!$A:$R,16,0),0)</f>
        <v>0</v>
      </c>
      <c r="D75" s="103">
        <f>IFERROR(VLOOKUP($B75,'Справочник ТТ'!$A:$R,17,0),0)</f>
        <v>0</v>
      </c>
      <c r="E75" s="104">
        <f>IFERROR(VLOOKUP($B75,'Справочник ТТ'!$A:$R,18,0),0)</f>
        <v>0</v>
      </c>
      <c r="F75" s="71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 s="46">
        <f t="shared" si="613"/>
        <v>0</v>
      </c>
      <c r="AL75"/>
      <c r="AM75" s="39">
        <f t="shared" si="554"/>
        <v>0</v>
      </c>
      <c r="AN75"/>
      <c r="AO75" s="39">
        <f t="shared" si="555"/>
        <v>0</v>
      </c>
      <c r="AP75"/>
      <c r="AQ75" s="39">
        <f t="shared" si="556"/>
        <v>0</v>
      </c>
      <c r="AR75"/>
      <c r="AS75" s="39">
        <f t="shared" si="557"/>
        <v>0</v>
      </c>
      <c r="AT75"/>
      <c r="AU75" s="39">
        <f t="shared" si="558"/>
        <v>0</v>
      </c>
      <c r="AV75"/>
      <c r="AW75" s="39">
        <f t="shared" si="616"/>
        <v>0</v>
      </c>
      <c r="AX75"/>
      <c r="AY75" s="39" t="b">
        <f t="shared" si="559"/>
        <v>0</v>
      </c>
      <c r="AZ75"/>
      <c r="BA75" s="39" t="b">
        <f t="shared" si="560"/>
        <v>0</v>
      </c>
      <c r="BB75"/>
      <c r="BC75" s="39" t="b">
        <f t="shared" si="561"/>
        <v>0</v>
      </c>
      <c r="BD75"/>
      <c r="BE75" s="39" t="b">
        <f t="shared" si="562"/>
        <v>0</v>
      </c>
      <c r="BF75"/>
      <c r="BG75" s="39">
        <f t="shared" si="563"/>
        <v>0</v>
      </c>
      <c r="BH75"/>
      <c r="BI75" s="39">
        <f t="shared" si="564"/>
        <v>0</v>
      </c>
      <c r="BJ75"/>
      <c r="BK75" s="39">
        <f t="shared" si="565"/>
        <v>0</v>
      </c>
      <c r="BL75"/>
      <c r="BM75" s="39">
        <f t="shared" si="566"/>
        <v>0</v>
      </c>
      <c r="BN75"/>
      <c r="BO75" s="39">
        <f t="shared" si="567"/>
        <v>0</v>
      </c>
      <c r="BP75"/>
      <c r="BQ75" s="39">
        <f t="shared" si="568"/>
        <v>0</v>
      </c>
      <c r="BR75"/>
      <c r="BS75" s="39">
        <f t="shared" si="569"/>
        <v>0</v>
      </c>
      <c r="BT75"/>
      <c r="BU75" s="39">
        <f t="shared" si="570"/>
        <v>0</v>
      </c>
      <c r="BV75"/>
      <c r="BW75" s="39">
        <f t="shared" si="571"/>
        <v>0</v>
      </c>
      <c r="BX75"/>
      <c r="BY75" s="39">
        <f t="shared" si="572"/>
        <v>0</v>
      </c>
      <c r="BZ75"/>
      <c r="CA75" s="39">
        <f t="shared" si="573"/>
        <v>0</v>
      </c>
      <c r="CB75"/>
      <c r="CC75" s="39">
        <f t="shared" si="574"/>
        <v>0</v>
      </c>
      <c r="CD75"/>
      <c r="CE75" s="39">
        <f t="shared" si="575"/>
        <v>0</v>
      </c>
      <c r="CF75"/>
      <c r="CG75" s="39">
        <f t="shared" si="576"/>
        <v>0</v>
      </c>
      <c r="CH75"/>
      <c r="CI75" s="39">
        <f t="shared" si="577"/>
        <v>0</v>
      </c>
      <c r="CJ75"/>
      <c r="CK75" s="39">
        <f t="shared" si="578"/>
        <v>0</v>
      </c>
      <c r="CL75"/>
      <c r="CM75" s="39">
        <f t="shared" si="579"/>
        <v>0</v>
      </c>
      <c r="CN75"/>
      <c r="CO75" s="39">
        <f t="shared" si="580"/>
        <v>0</v>
      </c>
      <c r="CP75" s="67">
        <f t="shared" si="614"/>
        <v>0</v>
      </c>
      <c r="CQ75"/>
      <c r="CR75" s="39">
        <f t="shared" si="581"/>
        <v>0</v>
      </c>
      <c r="CS75"/>
      <c r="CT75" s="39">
        <f t="shared" si="582"/>
        <v>0</v>
      </c>
      <c r="CU75"/>
      <c r="CV75" s="39">
        <f t="shared" si="583"/>
        <v>0</v>
      </c>
      <c r="CW75"/>
      <c r="CX75" s="39">
        <f t="shared" si="584"/>
        <v>0</v>
      </c>
      <c r="CY75"/>
      <c r="CZ75" s="39">
        <f t="shared" si="585"/>
        <v>0</v>
      </c>
      <c r="DA75"/>
      <c r="DB75" s="39">
        <f t="shared" si="586"/>
        <v>0</v>
      </c>
      <c r="DC75"/>
      <c r="DD75" s="39">
        <f t="shared" si="587"/>
        <v>0</v>
      </c>
      <c r="DE75"/>
      <c r="DF75" s="39">
        <f t="shared" si="588"/>
        <v>0</v>
      </c>
      <c r="DG75"/>
      <c r="DH75" s="39">
        <f t="shared" si="589"/>
        <v>0</v>
      </c>
      <c r="DI75"/>
      <c r="DJ75" s="39">
        <f t="shared" si="590"/>
        <v>0</v>
      </c>
      <c r="DK75"/>
      <c r="DL75" s="39">
        <f t="shared" si="591"/>
        <v>0</v>
      </c>
      <c r="DM75"/>
      <c r="DN75" s="39">
        <f t="shared" si="592"/>
        <v>0</v>
      </c>
      <c r="DO75"/>
      <c r="DP75" s="39">
        <f t="shared" si="593"/>
        <v>0</v>
      </c>
      <c r="DQ75"/>
      <c r="DR75" s="39">
        <f t="shared" si="594"/>
        <v>0</v>
      </c>
      <c r="DS75"/>
      <c r="DT75" s="39">
        <f t="shared" si="595"/>
        <v>0</v>
      </c>
      <c r="DU75"/>
      <c r="DV75" s="39">
        <f t="shared" si="596"/>
        <v>0</v>
      </c>
      <c r="DW75"/>
      <c r="DX75" s="39">
        <f t="shared" si="597"/>
        <v>0</v>
      </c>
      <c r="DY75"/>
      <c r="DZ75" s="39">
        <f t="shared" si="598"/>
        <v>0</v>
      </c>
      <c r="EA75"/>
      <c r="EB75" s="39">
        <f t="shared" si="599"/>
        <v>0</v>
      </c>
      <c r="EC75"/>
      <c r="ED75" s="39">
        <f t="shared" si="600"/>
        <v>0</v>
      </c>
      <c r="EE75"/>
      <c r="EF75" s="39">
        <f t="shared" si="601"/>
        <v>0</v>
      </c>
      <c r="EG75"/>
      <c r="EH75" s="39">
        <f t="shared" si="602"/>
        <v>0</v>
      </c>
      <c r="EI75"/>
      <c r="EJ75" s="39">
        <f t="shared" si="603"/>
        <v>0</v>
      </c>
      <c r="EK75"/>
      <c r="EL75" s="39">
        <f t="shared" si="604"/>
        <v>0</v>
      </c>
      <c r="EM75"/>
      <c r="EN75" s="39">
        <f t="shared" si="605"/>
        <v>0</v>
      </c>
      <c r="EO75"/>
      <c r="EP75" s="39">
        <f t="shared" si="606"/>
        <v>0</v>
      </c>
      <c r="EQ75"/>
      <c r="ER75" s="39">
        <f t="shared" si="607"/>
        <v>0</v>
      </c>
      <c r="ES75"/>
      <c r="ET75" s="39">
        <f t="shared" si="608"/>
        <v>0</v>
      </c>
      <c r="EU75"/>
      <c r="EV75" s="39">
        <f t="shared" si="609"/>
        <v>0</v>
      </c>
      <c r="EW75"/>
      <c r="EX75" s="39">
        <f t="shared" si="610"/>
        <v>0</v>
      </c>
      <c r="EY75"/>
      <c r="EZ75" s="39">
        <f t="shared" si="611"/>
        <v>0</v>
      </c>
      <c r="FA75"/>
      <c r="FB75" s="39">
        <f t="shared" si="612"/>
        <v>0</v>
      </c>
      <c r="FC75" s="67">
        <f t="shared" si="615"/>
        <v>0</v>
      </c>
    </row>
    <row r="76" spans="1:159" s="30" customFormat="1" x14ac:dyDescent="0.25">
      <c r="A76" s="85"/>
      <c r="B76" s="85"/>
      <c r="C76" s="85"/>
      <c r="D76" s="85"/>
      <c r="E76" s="36" t="s">
        <v>7</v>
      </c>
      <c r="F76" s="70">
        <f>AK76+CP76+FC76</f>
        <v>0</v>
      </c>
      <c r="G76" s="42">
        <f>SUM(G66:G75)</f>
        <v>0</v>
      </c>
      <c r="H76" s="42">
        <f t="shared" ref="H76" si="617">SUM(H66:H75)</f>
        <v>0</v>
      </c>
      <c r="I76" s="42">
        <f t="shared" ref="I76" si="618">SUM(I66:I75)</f>
        <v>0</v>
      </c>
      <c r="J76" s="42">
        <f t="shared" ref="J76" si="619">SUM(J66:J75)</f>
        <v>0</v>
      </c>
      <c r="K76" s="42">
        <f t="shared" ref="K76" si="620">SUM(K66:K75)</f>
        <v>0</v>
      </c>
      <c r="L76" s="42">
        <f t="shared" ref="L76" si="621">SUM(L66:L75)</f>
        <v>0</v>
      </c>
      <c r="M76" s="42">
        <f t="shared" ref="M76" si="622">SUM(M66:M75)</f>
        <v>0</v>
      </c>
      <c r="N76" s="42">
        <f t="shared" ref="N76" si="623">SUM(N66:N75)</f>
        <v>0</v>
      </c>
      <c r="O76" s="42">
        <f t="shared" ref="O76" si="624">SUM(O66:O75)</f>
        <v>0</v>
      </c>
      <c r="P76" s="42">
        <f t="shared" ref="P76" si="625">SUM(P66:P75)</f>
        <v>0</v>
      </c>
      <c r="Q76" s="42">
        <f t="shared" ref="Q76" si="626">SUM(Q66:Q75)</f>
        <v>0</v>
      </c>
      <c r="R76" s="42">
        <f t="shared" ref="R76" si="627">SUM(R66:R75)</f>
        <v>0</v>
      </c>
      <c r="S76" s="42">
        <f t="shared" ref="S76" si="628">SUM(S66:S75)</f>
        <v>0</v>
      </c>
      <c r="T76" s="42">
        <f t="shared" ref="T76" si="629">SUM(T66:T75)</f>
        <v>0</v>
      </c>
      <c r="U76" s="42">
        <f t="shared" ref="U76" si="630">SUM(U66:U75)</f>
        <v>0</v>
      </c>
      <c r="V76" s="42">
        <f t="shared" ref="V76" si="631">SUM(V66:V75)</f>
        <v>0</v>
      </c>
      <c r="W76" s="42">
        <f t="shared" ref="W76" si="632">SUM(W66:W75)</f>
        <v>0</v>
      </c>
      <c r="X76" s="42">
        <f t="shared" ref="X76" si="633">SUM(X66:X75)</f>
        <v>0</v>
      </c>
      <c r="Y76" s="42">
        <f t="shared" ref="Y76" si="634">SUM(Y66:Y75)</f>
        <v>0</v>
      </c>
      <c r="Z76" s="42">
        <f t="shared" ref="Z76" si="635">SUM(Z66:Z75)</f>
        <v>0</v>
      </c>
      <c r="AA76" s="42">
        <f t="shared" ref="AA76" si="636">SUM(AA66:AA75)</f>
        <v>0</v>
      </c>
      <c r="AB76" s="42">
        <f t="shared" ref="AB76" si="637">SUM(AB66:AB75)</f>
        <v>0</v>
      </c>
      <c r="AC76" s="42">
        <f t="shared" ref="AC76" si="638">SUM(AC66:AC75)</f>
        <v>0</v>
      </c>
      <c r="AD76" s="42">
        <f t="shared" ref="AD76" si="639">SUM(AD66:AD75)</f>
        <v>0</v>
      </c>
      <c r="AE76" s="42">
        <f t="shared" ref="AE76" si="640">SUM(AE66:AE75)</f>
        <v>0</v>
      </c>
      <c r="AF76" s="42">
        <f t="shared" ref="AF76" si="641">SUM(AF66:AF75)</f>
        <v>0</v>
      </c>
      <c r="AG76" s="42">
        <f t="shared" ref="AG76" si="642">SUM(AG66:AG75)</f>
        <v>0</v>
      </c>
      <c r="AH76" s="42">
        <f t="shared" ref="AH76" si="643">SUM(AH66:AH75)</f>
        <v>0</v>
      </c>
      <c r="AI76" s="42">
        <f t="shared" ref="AI76" si="644">SUM(AI66:AI75)</f>
        <v>0</v>
      </c>
      <c r="AJ76" s="42">
        <f t="shared" ref="AJ76" si="645">SUM(AJ66:AJ75)</f>
        <v>0</v>
      </c>
      <c r="AK76" s="47">
        <f>SUM(AK66:AK75)*0.7</f>
        <v>0</v>
      </c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68">
        <f>SUM(CP66:CP75)*0.7</f>
        <v>0</v>
      </c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68">
        <f>SUM(FC66:FC75)*0.7</f>
        <v>0</v>
      </c>
    </row>
    <row r="77" spans="1:159" s="30" customFormat="1" outlineLevel="1" x14ac:dyDescent="0.25">
      <c r="A77">
        <v>1</v>
      </c>
      <c r="B77" s="26"/>
      <c r="C77" s="102">
        <f>IFERROR(VLOOKUP($B77,'Справочник ТТ'!$A:$R,16,0),0)</f>
        <v>0</v>
      </c>
      <c r="D77" s="103">
        <f>IFERROR(VLOOKUP($B77,'Справочник ТТ'!$A:$R,17,0),0)</f>
        <v>0</v>
      </c>
      <c r="E77" s="104">
        <f>IFERROR(VLOOKUP($B77,'Справочник ТТ'!$A:$R,18,0),0)</f>
        <v>0</v>
      </c>
      <c r="F77" s="71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 s="46">
        <f>IF($C77=$E$5,SUMPRODUCT(G77:AJ77,$G$5:$AJ$5),IF($C77=$E$6,SUMPRODUCT(G77:AJ77,$G$6:$AJ$6),0))</f>
        <v>0</v>
      </c>
      <c r="AL77"/>
      <c r="AM77" s="39">
        <f t="shared" ref="AM77:AM86" si="646">IF(AND($C77=$E$5,IF(AND($C77=$E$5,AL77&gt;=AL$2),(AL77-AL$2)*AL$5,IF(AND($C77=$E$6,AL77&gt;=AL$2),(AL77-AL$2)*AL$6,0))&gt;AL$3),AL$3,IF(AND($C77=$E$6,IF(AND($C77=$E$5,AL77&gt;=AL$2),(AL77-AL$2)*AL$5,IF(AND($C77=$E$6,AL77&gt;=AL$2),(AL77-AL$2)*AL$6,0))&gt;AL$4),AL$4,IF(AND($C77=$E$5,AL77&gt;=AL$2),(AL77-AL$2)*AL$5,IF(AND($C77=$E$6,AL77&gt;=AL$2),(AL77-AL$2)*AL$6,0))))</f>
        <v>0</v>
      </c>
      <c r="AN77"/>
      <c r="AO77" s="39">
        <f t="shared" ref="AO77:AO86" si="647">IF(AND($C77=$E$5,IF(AND($C77=$E$5,AN77&gt;=AN$2),(AN77-AN$2)*AN$5,IF(AND($C77=$E$6,AN77&gt;=AN$2),(AN77-AN$2)*AN$6,0))&gt;AN$3),AN$3,IF(AND($C77=$E$6,IF(AND($C77=$E$5,AN77&gt;=AN$2),(AN77-AN$2)*AN$5,IF(AND($C77=$E$6,AN77&gt;=AN$2),(AN77-AN$2)*AN$6,0))&gt;AN$4),AN$4,IF(AND($C77=$E$5,AN77&gt;=AN$2),(AN77-AN$2)*AN$5,IF(AND($C77=$E$6,AN77&gt;=AN$2),(AN77-AN$2)*AN$6,0))))</f>
        <v>0</v>
      </c>
      <c r="AP77"/>
      <c r="AQ77" s="39">
        <f t="shared" ref="AQ77:AQ86" si="648">IF(AND($C77=$E$5,AP77&gt;0),$AP$5,IF(AND($C77=$E$6,AP77&gt;0),$AP$6,0))</f>
        <v>0</v>
      </c>
      <c r="AR77"/>
      <c r="AS77" s="39">
        <f t="shared" ref="AS77:AS86" si="649">IF(AND($C77=$E$5,AR77&gt;0),$AR$5,IF(AND($C77=$E$6,AR77&gt;0),$AR$6,0))</f>
        <v>0</v>
      </c>
      <c r="AT77"/>
      <c r="AU77" s="39">
        <f t="shared" ref="AU77:AU86" si="650">IF(AND($C77=$E$5,IF(AND($C77=$E$5,AT77&gt;=AT$2),(AT77-AT$2)*AT$5,IF(AND($C77=$E$6,AT77&gt;=AT$2),(AT77-AT$2)*AT$6,0))&gt;AT$3),AT$3,IF(AND($C77=$E$6,IF(AND($C77=$E$5,AT77&gt;=AT$2),(AT77-AT$2)*AT$5,IF(AND($C77=$E$6,AT77&gt;=AT$2),(AT77-AT$2)*AT$6,0))&gt;AT$4),AT$4,IF(AND($C77=$E$5,AT77&gt;=AT$2),(AT77-AT$2)*AT$5,IF(AND($C77=$E$6,AT77&gt;=AT$2),(AT77-AT$2)*AT$6,0))))</f>
        <v>0</v>
      </c>
      <c r="AV77"/>
      <c r="AW77" s="39">
        <f>IF(AND($C77=$E$5,IF(AND($C77=$E$5,AV77&gt;=AV$2),(AV77-AV$2)*AV$5,IF(AND($C77=$E$6,AV77&gt;=AV$2),(AV77-AV$2)*AV$6,0))&gt;AV$3),AV$3,IF(AND($C77=$E$6,IF(AND($C77=$E$5,AV77&gt;=AV$2),(AV77-AV$2)*AV$5,IF(AND($C77=$E$6,AV77&gt;=AV$2),(AV77-AV$2)*AV$6,0))&gt;AV$4),AV$4,IF(AND($C77=$E$5,AV77&gt;=AV$2),(AV77-AV$2)*AV$5,IF(AND($C77=$E$6,AV77&gt;=AV$2),(AV77-AV$2)*AV$6,0))))</f>
        <v>0</v>
      </c>
      <c r="AX77"/>
      <c r="AY77" s="39" t="b">
        <f t="shared" ref="AY77:AY86" si="651">IF(AX77&gt;=AX$3,AX$4,IF(AND($C77=$E$5,IF($C77=$E$5,AX77*AX$5,IF($C77=$E$6,AX77*AX$6))&gt;AY$3),AY$3,IF(AND($C77=$E$6,IF($C77=$E$6,AX77*AX$6,IF($C77=$E$6,AX77*AX$6))&gt;AY$4),AY$4,IF($C77=$E$5,AX77*AX$5,IF($C77=$E$6,AX77*AX$6)))))</f>
        <v>0</v>
      </c>
      <c r="AZ77"/>
      <c r="BA77" s="39" t="b">
        <f t="shared" ref="BA77:BA86" si="652">IF(AZ77&gt;=AZ$3,AZ$4,IF(AND($C77=$E$5,IF($C77=$E$5,AZ77*AZ$5,IF($C77=$E$6,AZ77*AZ$6))&gt;BA$3),BA$3,IF(AND($C77=$E$6,IF($C77=$E$6,AZ77*AZ$6,IF($C77=$E$6,AZ77*AZ$6))&gt;BA$4),BA$4,IF($C77=$E$5,AZ77*AZ$5,IF($C77=$E$6,AZ77*AZ$6)))))</f>
        <v>0</v>
      </c>
      <c r="BB77"/>
      <c r="BC77" s="39" t="b">
        <f t="shared" ref="BC77:BC86" si="653">IF(BB77&gt;=BB$3,BB$4,IF(AND($C77=$E$5,IF($C77=$E$5,BB77*BB$5,IF($C77=$E$6,BB77*BB$6))&gt;BC$3),BC$3,IF(AND($C77=$E$6,IF($C77=$E$6,BB77*BB$6,IF($C77=$E$6,BB77*BB$6))&gt;BC$4),BC$4,IF($C77=$E$5,BB77*BB$5,IF($C77=$E$6,BB77*BB$6)))))</f>
        <v>0</v>
      </c>
      <c r="BD77"/>
      <c r="BE77" s="39" t="b">
        <f t="shared" ref="BE77:BE86" si="654">IF(BD77&gt;=BD$3,BD$4,IF(AND($C77=$E$5,IF($C77=$E$5,BD77*BD$5,IF($C77=$E$6,BD77*BD$6))&gt;BE$3),BE$3,IF(AND($C77=$E$6,IF($C77=$E$6,BD77*BD$6,IF($C77=$E$6,BD77*BD$6))&gt;BE$4),BE$4,IF($C77=$E$5,BD77*BD$5,IF($C77=$E$6,BD77*BD$6)))))</f>
        <v>0</v>
      </c>
      <c r="BF77"/>
      <c r="BG77" s="39">
        <f t="shared" ref="BG77:BG86" si="655">IF(AND($C77=$E$5,BF77&gt;0),$BF$5,IF(AND($C77=$E$6,BF77&gt;0),$BF$6,0))</f>
        <v>0</v>
      </c>
      <c r="BH77"/>
      <c r="BI77" s="39">
        <f t="shared" ref="BI77:BI86" si="656">IF(AND($C77=$E$5,IF(AND($C77=$E$5,BH77&gt;=BH$2),(BH77-BH$2)*BH$5,IF(AND($C77=$E$6,BH77&gt;=BH$2),(BH77-BH$2)*BH$6,0))&gt;BH$3),BH$3,IF(AND($C77=$E$6,IF(AND($C77=$E$5,BH77&gt;=BH$2),(BH77-BH$2)*BH$5,IF(AND($C77=$E$6,BH77&gt;=BH$2),(BH77-BH$2)*BH$6,0))&gt;BH$4),BH$4,IF(AND($C77=$E$5,BH77&gt;=BH$2),(BH77-BH$2)*BH$5,IF(AND($C77=$E$6,BH77&gt;=BH$2),(BH77-BH$2)*BH$6,0))))</f>
        <v>0</v>
      </c>
      <c r="BJ77"/>
      <c r="BK77" s="39">
        <f t="shared" ref="BK77:BK86" si="657">IF(AND($C77=$E$5,IF(AND($C77=$E$5,BJ77&gt;=BJ$2),(BJ77-BJ$2)*BJ$5,IF(AND($C77=$E$6,BJ77&gt;=BJ$2),(BJ77-BJ$2)*BJ$6,0))&gt;BJ$3),BJ$3,IF(AND($C77=$E$6,IF(AND($C77=$E$5,BJ77&gt;=BJ$2),(BJ77-BJ$2)*BJ$5,IF(AND($C77=$E$6,BJ77&gt;=BJ$2),(BJ77-BJ$2)*BJ$6,0))&gt;BJ$4),BJ$4,IF(AND($C77=$E$5,BJ77&gt;=BJ$2),(BJ77-BJ$2)*BJ$5,IF(AND($C77=$E$6,BJ77&gt;=BJ$2),(BJ77-BJ$2)*BJ$6,0))))</f>
        <v>0</v>
      </c>
      <c r="BL77"/>
      <c r="BM77" s="39">
        <f t="shared" ref="BM77:BM86" si="658">IF(AND($C77=$E$5,IF(AND($C77=$E$5,BL77&gt;=BL$2),(BL77-BL$2)*BL$5,IF(AND($C77=$E$6,BL77&gt;=BL$2),(BL77-BL$2)*BL$6,0))&gt;BL$3),BL$3,IF(AND($C77=$E$6,IF(AND($C77=$E$5,BL77&gt;=BL$2),(BL77-BL$2)*BL$5,IF(AND($C77=$E$6,BL77&gt;=BL$2),(BL77-BL$2)*BL$6,0))&gt;BL$4),BL$4,IF(AND($C77=$E$5,BL77&gt;=BL$2),(BL77-BL$2)*BL$5,IF(AND($C77=$E$6,BL77&gt;=BL$2),(BL77-BL$2)*BL$6,0))))</f>
        <v>0</v>
      </c>
      <c r="BN77"/>
      <c r="BO77" s="39">
        <f t="shared" ref="BO77:BO86" si="659">IF(AND($C77=$E$5,IF(AND($C77=$E$5,BN77&gt;=BN$2),(BN77-BN$2)*BN$5,IF(AND($C77=$E$6,BN77&gt;=BN$2),(BN77-BN$2)*BN$6,0))&gt;BN$3),BN$3,IF(AND($C77=$E$6,IF(AND($C77=$E$5,BN77&gt;=BN$2),(BN77-BN$2)*BN$5,IF(AND($C77=$E$6,BN77&gt;=BN$2),(BN77-BN$2)*BN$6,0))&gt;BN$4),BN$4,IF(AND($C77=$E$5,BN77&gt;=BN$2),(BN77-BN$2)*BN$5,IF(AND($C77=$E$6,BN77&gt;=BN$2),(BN77-BN$2)*BN$6,0))))</f>
        <v>0</v>
      </c>
      <c r="BP77"/>
      <c r="BQ77" s="39">
        <f t="shared" ref="BQ77:BQ86" si="660">IF(AND($C77=$E$5,IF(AND($C77=$E$5,BP77&gt;=BP$2),(BP77-BP$2)*BP$5,IF(AND($C77=$E$6,BP77&gt;=BP$2),(BP77-BP$2)*BP$6,0))&gt;BP$3),BP$3,IF(AND($C77=$E$6,IF(AND($C77=$E$5,BP77&gt;=BP$2),(BP77-BP$2)*BP$5,IF(AND($C77=$E$6,BP77&gt;=BP$2),(BP77-BP$2)*BP$6,0))&gt;BP$4),BP$4,IF(AND($C77=$E$5,BP77&gt;=BP$2),(BP77-BP$2)*BP$5,IF(AND($C77=$E$6,BP77&gt;=BP$2),(BP77-BP$2)*BP$6,0))))</f>
        <v>0</v>
      </c>
      <c r="BR77"/>
      <c r="BS77" s="39">
        <f t="shared" ref="BS77:BS86" si="661">IF(AND($C77=$E$5,IF(AND($C77=$E$5,BR77&gt;=BR$2),(BR77-BR$2)*BR$5,IF(AND($C77=$E$6,BR77&gt;=BR$2),(BR77-BR$2)*BR$6,0))&gt;BR$3),BR$3,IF(AND($C77=$E$6,IF(AND($C77=$E$5,BR77&gt;=BR$2),(BR77-BR$2)*BR$5,IF(AND($C77=$E$6,BR77&gt;=BR$2),(BR77-BR$2)*BR$6,0))&gt;BR$4),BR$4,IF(AND($C77=$E$5,BR77&gt;=BR$2),(BR77-BR$2)*BR$5,IF(AND($C77=$E$6,BR77&gt;=BR$2),(BR77-BR$2)*BR$6,0))))</f>
        <v>0</v>
      </c>
      <c r="BT77"/>
      <c r="BU77" s="39">
        <f t="shared" ref="BU77:BU86" si="662">IF(AND($C77=$E$5,IF(AND($C77=$E$5,BT77&gt;=BT$2),(BT77-BT$2)*BT$5,IF(AND($C77=$E$6,BT77&gt;=BT$2),(BT77-BT$2)*BT$6,0))&gt;BT$3),BT$3,IF(AND($C77=$E$6,IF(AND($C77=$E$5,BT77&gt;=BT$2),(BT77-BT$2)*BT$5,IF(AND($C77=$E$6,BT77&gt;=BT$2),(BT77-BT$2)*BT$6,0))&gt;BT$4),BT$4,IF(AND($C77=$E$5,BT77&gt;=BT$2),(BT77-BT$2)*BT$5,IF(AND($C77=$E$6,BT77&gt;=BT$2),(BT77-BT$2)*BT$6,0))))</f>
        <v>0</v>
      </c>
      <c r="BV77"/>
      <c r="BW77" s="39">
        <f t="shared" ref="BW77:BW86" si="663">IF(AND($C77=$E$5,IF(AND($C77=$E$5,BV77&gt;=BV$2),(BV77-BV$2)*BV$5,IF(AND($C77=$E$6,BV77&gt;=BV$2),(BV77-BV$2)*BV$6,0))&gt;BV$3),BV$3,IF(AND($C77=$E$6,IF(AND($C77=$E$5,BV77&gt;=BV$2),(BV77-BV$2)*BV$5,IF(AND($C77=$E$6,BV77&gt;=BV$2),(BV77-BV$2)*BV$6,0))&gt;BV$4),BV$4,IF(AND($C77=$E$5,BV77&gt;=BV$2),(BV77-BV$2)*BV$5,IF(AND($C77=$E$6,BV77&gt;=BV$2),(BV77-BV$2)*BV$6,0))))</f>
        <v>0</v>
      </c>
      <c r="BX77"/>
      <c r="BY77" s="39">
        <f t="shared" ref="BY77:BY86" si="664">IF(AND($C77=$E$5,IF(AND($C77=$E$5,BX77&gt;=BX$2),(BX77-BX$2)*BX$5,IF(AND($C77=$E$6,BX77&gt;=BX$2),(BX77-BX$2)*BX$6,0))&gt;BX$3),BX$3,IF(AND($C77=$E$6,IF(AND($C77=$E$5,BX77&gt;=BX$2),(BX77-BX$2)*BX$5,IF(AND($C77=$E$6,BX77&gt;=BX$2),(BX77-BX$2)*BX$6,0))&gt;BX$4),BX$4,IF(AND($C77=$E$5,BX77&gt;=BX$2),(BX77-BX$2)*BX$5,IF(AND($C77=$E$6,BX77&gt;=BX$2),(BX77-BX$2)*BX$6,0))))</f>
        <v>0</v>
      </c>
      <c r="BZ77"/>
      <c r="CA77" s="39">
        <f t="shared" ref="CA77:CA86" si="665">IF(AND($C77=$E$5,IF(AND($C77=$E$5,BZ77&gt;=BZ$2),(BZ77-BZ$2)*BZ$5,IF(AND($C77=$E$6,BZ77&gt;=BZ$2),(BZ77-BZ$2)*BZ$6,0))&gt;BZ$3),BZ$3,IF(AND($C77=$E$6,IF(AND($C77=$E$5,BZ77&gt;=BZ$2),(BZ77-BZ$2)*BZ$5,IF(AND($C77=$E$6,BZ77&gt;=BZ$2),(BZ77-BZ$2)*BZ$6,0))&gt;BZ$4),BZ$4,IF(AND($C77=$E$5,BZ77&gt;=BZ$2),(BZ77-BZ$2)*BZ$5,IF(AND($C77=$E$6,BZ77&gt;=BZ$2),(BZ77-BZ$2)*BZ$6,0))))</f>
        <v>0</v>
      </c>
      <c r="CB77"/>
      <c r="CC77" s="39">
        <f t="shared" ref="CC77:CC86" si="666">IF(AND($C77=$E$5,IF(AND($C77=$E$5,CB77&gt;=CB$2),(CB77-CB$2)*CB$5,IF(AND($C77=$E$6,CB77&gt;=CB$2),(CB77-CB$2)*CB$6,0))&gt;CB$3),CB$3,IF(AND($C77=$E$6,IF(AND($C77=$E$5,CB77&gt;=CB$2),(CB77-CB$2)*CB$5,IF(AND($C77=$E$6,CB77&gt;=CB$2),(CB77-CB$2)*CB$6,0))&gt;CB$4),CB$4,IF(AND($C77=$E$5,CB77&gt;=CB$2),(CB77-CB$2)*CB$5,IF(AND($C77=$E$6,CB77&gt;=CB$2),(CB77-CB$2)*CB$6,0))))</f>
        <v>0</v>
      </c>
      <c r="CD77"/>
      <c r="CE77" s="39">
        <f t="shared" ref="CE77:CE86" si="667">IF(AND($C77=$E$5,IF(AND($C77=$E$5,CD77&gt;=CD$2),(CD77-CD$2)*CD$5,IF(AND($C77=$E$6,CD77&gt;=CD$2),(CD77-CD$2)*CD$6,0))&gt;CD$3),CD$3,IF(AND($C77=$E$6,IF(AND($C77=$E$5,CD77&gt;=CD$2),(CD77-CD$2)*CD$5,IF(AND($C77=$E$6,CD77&gt;=CD$2),(CD77-CD$2)*CD$6,0))&gt;CD$4),CD$4,IF(AND($C77=$E$5,CD77&gt;=CD$2),(CD77-CD$2)*CD$5,IF(AND($C77=$E$6,CD77&gt;=CD$2),(CD77-CD$2)*CD$6,0))))</f>
        <v>0</v>
      </c>
      <c r="CF77"/>
      <c r="CG77" s="39">
        <f t="shared" ref="CG77:CG86" si="668">IF(AND($C77=$E$5,IF(AND($C77=$E$5,CF77&gt;=CF$2),(CF77-CF$2)*CF$5,IF(AND($C77=$E$6,CF77&gt;=CF$2),(CF77-CF$2)*CF$6,0))&gt;CF$3),CF$3,IF(AND($C77=$E$6,IF(AND($C77=$E$5,CF77&gt;=CF$2),(CF77-CF$2)*CF$5,IF(AND($C77=$E$6,CF77&gt;=CF$2),(CF77-CF$2)*CF$6,0))&gt;CF$4),CF$4,IF(AND($C77=$E$5,CF77&gt;=CF$2),(CF77-CF$2)*CF$5,IF(AND($C77=$E$6,CF77&gt;=CF$2),(CF77-CF$2)*CF$6,0))))</f>
        <v>0</v>
      </c>
      <c r="CH77"/>
      <c r="CI77" s="39">
        <f t="shared" ref="CI77:CI86" si="669">IF(AND($C77=$E$5,IF(AND($C77=$E$5,CH77&gt;=CH$2),(CH77-CH$2)*CH$5,IF(AND($C77=$E$6,CH77&gt;=CH$2),(CH77-CH$2)*CH$6,0))&gt;CH$3),CH$3,IF(AND($C77=$E$6,IF(AND($C77=$E$5,CH77&gt;=CH$2),(CH77-CH$2)*CH$5,IF(AND($C77=$E$6,CH77&gt;=CH$2),(CH77-CH$2)*CH$6,0))&gt;CH$4),CH$4,IF(AND($C77=$E$5,CH77&gt;=CH$2),(CH77-CH$2)*CH$5,IF(AND($C77=$E$6,CH77&gt;=CH$2),(CH77-CH$2)*CH$6,0))))</f>
        <v>0</v>
      </c>
      <c r="CJ77"/>
      <c r="CK77" s="39">
        <f t="shared" ref="CK77:CK86" si="670">IF(AND($C77=$E$5,IF(AND($C77=$E$5,CJ77&gt;=CJ$2),(CJ77-CJ$2)*CJ$5,IF(AND($C77=$E$6,CJ77&gt;=CJ$2),(CJ77-CJ$2)*CJ$6,0))&gt;CJ$3),CJ$3,IF(AND($C77=$E$6,IF(AND($C77=$E$5,CJ77&gt;=CJ$2),(CJ77-CJ$2)*CJ$5,IF(AND($C77=$E$6,CJ77&gt;=CJ$2),(CJ77-CJ$2)*CJ$6,0))&gt;CJ$4),CJ$4,IF(AND($C77=$E$5,CJ77&gt;=CJ$2),(CJ77-CJ$2)*CJ$5,IF(AND($C77=$E$6,CJ77&gt;=CJ$2),(CJ77-CJ$2)*CJ$6,0))))</f>
        <v>0</v>
      </c>
      <c r="CL77"/>
      <c r="CM77" s="39">
        <f t="shared" ref="CM77:CM86" si="671">IF(AND($C77=$E$5,IF(AND($C77=$E$5,CL77&gt;=CL$2),(CL77-CL$2)*CL$5,IF(AND($C77=$E$6,CL77&gt;=CL$2),(CL77-CL$2)*CL$6,0))&gt;CL$3),CL$3,IF(AND($C77=$E$6,IF(AND($C77=$E$5,CL77&gt;=CL$2),(CL77-CL$2)*CL$5,IF(AND($C77=$E$6,CL77&gt;=CL$2),(CL77-CL$2)*CL$6,0))&gt;CL$4),CL$4,IF(AND($C77=$E$5,CL77&gt;=CL$2),(CL77-CL$2)*CL$5,IF(AND($C77=$E$6,CL77&gt;=CL$2),(CL77-CL$2)*CL$6,0))))</f>
        <v>0</v>
      </c>
      <c r="CN77"/>
      <c r="CO77" s="39">
        <f t="shared" ref="CO77:CO86" si="672">IF(AND($C77=$E$5,IF(AND($C77=$E$5,CN77&gt;=CN$2),(CN77-CN$2)*CN$5,IF(AND($C77=$E$6,CN77&gt;=CN$2),(CN77-CN$2)*CN$6,0))&gt;CN$3),CN$3,IF(AND($C77=$E$6,IF(AND($C77=$E$5,CN77&gt;=CN$2),(CN77-CN$2)*CN$5,IF(AND($C77=$E$6,CN77&gt;=CN$2),(CN77-CN$2)*CN$6,0))&gt;CN$4),CN$4,IF(AND($C77=$E$5,CN77&gt;=CN$2),(CN77-CN$2)*CN$5,IF(AND($C77=$E$6,CN77&gt;=CN$2),(CN77-CN$2)*CN$6,0))))</f>
        <v>0</v>
      </c>
      <c r="CP77" s="67">
        <f>SUMIFS(AL77:CO77,$AL$8:$CO$8,$AM$1)</f>
        <v>0</v>
      </c>
      <c r="CQ77"/>
      <c r="CR77" s="39">
        <f t="shared" ref="CR77:CR86" si="673">IF(AND($C77=$E$5,IF(AND($C77=$E$5,CQ77&gt;=CQ$2),(CQ77-CQ$2)*CQ$5,IF(AND($C77=$E$6,CQ77&gt;=CQ$2),(CQ77-CQ$2)*CQ$6,0))&gt;CQ$3),CQ$3,IF(AND($C77=$E$6,IF(AND($C77=$E$5,CQ77&gt;=CQ$2),(CQ77-CQ$2)*CQ$5,IF(AND($C77=$E$6,CQ77&gt;=CQ$2),(CQ77-CQ$2)*CQ$6,0))&gt;CQ$4),CQ$4,IF(AND($C77=$E$5,CQ77&gt;=CQ$2),(CQ77-CQ$2)*CQ$5,IF(AND($C77=$E$6,CQ77&gt;=CQ$2),(CQ77-CQ$2)*CQ$6,0))))</f>
        <v>0</v>
      </c>
      <c r="CS77"/>
      <c r="CT77" s="39">
        <f t="shared" ref="CT77:CT86" si="674">IF(AND($C77=$E$5,IF(AND($C77=$E$5,CS77&gt;=CS$2),(CS77-CS$2)*CS$5,IF(AND($C77=$E$6,CS77&gt;=CS$2),(CS77-CS$2)*CS$6,0))&gt;CS$3),CS$3,IF(AND($C77=$E$6,IF(AND($C77=$E$5,CS77&gt;=CS$2),(CS77-CS$2)*CS$5,IF(AND($C77=$E$6,CS77&gt;=CS$2),(CS77-CS$2)*CS$6,0))&gt;CS$4),CS$4,IF(AND($C77=$E$5,CS77&gt;=CS$2),(CS77-CS$2)*CS$5,IF(AND($C77=$E$6,CS77&gt;=CS$2),(CS77-CS$2)*CS$6,0))))</f>
        <v>0</v>
      </c>
      <c r="CU77"/>
      <c r="CV77" s="39">
        <f t="shared" ref="CV77:CV86" si="675">IF(AND($C77=$E$5,IF(AND($C77=$E$5,CU77&gt;=CU$2),(CU77-CU$2)*CU$5,IF(AND($C77=$E$6,CU77&gt;=CU$2),(CU77-CU$2)*CU$6,0))&gt;CU$3),CU$3,IF(AND($C77=$E$6,IF(AND($C77=$E$5,CU77&gt;=CU$2),(CU77-CU$2)*CU$5,IF(AND($C77=$E$6,CU77&gt;=CU$2),(CU77-CU$2)*CU$6,0))&gt;CU$4),CU$4,IF(AND($C77=$E$5,CU77&gt;=CU$2),(CU77-CU$2)*CU$5,IF(AND($C77=$E$6,CU77&gt;=CU$2),(CU77-CU$2)*CU$6,0))))</f>
        <v>0</v>
      </c>
      <c r="CW77"/>
      <c r="CX77" s="39">
        <f t="shared" ref="CX77:CX86" si="676">IF(AND($C77=$E$5,IF(AND($C77=$E$5,CW77&gt;=CW$2),(CW77-CW$2)*CW$5,IF(AND($C77=$E$6,CW77&gt;=CW$2),(CW77-CW$2)*CW$6,0))&gt;CW$3),CW$3,IF(AND($C77=$E$6,IF(AND($C77=$E$5,CW77&gt;=CW$2),(CW77-CW$2)*CW$5,IF(AND($C77=$E$6,CW77&gt;=CW$2),(CW77-CW$2)*CW$6,0))&gt;CW$4),CW$4,IF(AND($C77=$E$5,CW77&gt;=CW$2),(CW77-CW$2)*CW$5,IF(AND($C77=$E$6,CW77&gt;=CW$2),(CW77-CW$2)*CW$6,0))))</f>
        <v>0</v>
      </c>
      <c r="CY77"/>
      <c r="CZ77" s="39">
        <f t="shared" ref="CZ77:CZ86" si="677">IF(AND($C77=$E$5,IF(AND($C77=$E$5,CY77&gt;=CY$2),(CY77-CY$2)*CY$5,IF(AND($C77=$E$6,CY77&gt;=CY$2),(CY77-CY$2)*CY$6,0))&gt;CY$3),CY$3,IF(AND($C77=$E$6,IF(AND($C77=$E$5,CY77&gt;=CY$2),(CY77-CY$2)*CY$5,IF(AND($C77=$E$6,CY77&gt;=CY$2),(CY77-CY$2)*CY$6,0))&gt;CY$4),CY$4,IF(AND($C77=$E$5,CY77&gt;=CY$2),(CY77-CY$2)*CY$5,IF(AND($C77=$E$6,CY77&gt;=CY$2),(CY77-CY$2)*CY$6,0))))</f>
        <v>0</v>
      </c>
      <c r="DA77"/>
      <c r="DB77" s="39">
        <f t="shared" ref="DB77:DB86" si="678">IF(AND($C77=$E$5,IF(AND($C77=$E$5,DA77&gt;=DA$2),(DA77-DA$2)*DA$5,IF(AND($C77=$E$6,DA77&gt;=DA$2),(DA77-DA$2)*DA$6,0))&gt;DA$3),DA$3,IF(AND($C77=$E$6,IF(AND($C77=$E$5,DA77&gt;=DA$2),(DA77-DA$2)*DA$5,IF(AND($C77=$E$6,DA77&gt;=DA$2),(DA77-DA$2)*DA$6,0))&gt;DA$4),DA$4,IF(AND($C77=$E$5,DA77&gt;=DA$2),(DA77-DA$2)*DA$5,IF(AND($C77=$E$6,DA77&gt;=DA$2),(DA77-DA$2)*DA$6,0))))</f>
        <v>0</v>
      </c>
      <c r="DC77"/>
      <c r="DD77" s="39">
        <f t="shared" ref="DD77:DD86" si="679">IF(AND($C77=$E$5,IF(AND($C77=$E$5,DC77&gt;=DC$2),(DC77-DC$2)*DC$5,IF(AND($C77=$E$6,DC77&gt;=DC$2),(DC77-DC$2)*DC$6,0))&gt;DC$3),DC$3,IF(AND($C77=$E$6,IF(AND($C77=$E$5,DC77&gt;=DC$2),(DC77-DC$2)*DC$5,IF(AND($C77=$E$6,DC77&gt;=DC$2),(DC77-DC$2)*DC$6,0))&gt;DC$4),DC$4,IF(AND($C77=$E$5,DC77&gt;=DC$2),(DC77-DC$2)*DC$5,IF(AND($C77=$E$6,DC77&gt;=DC$2),(DC77-DC$2)*DC$6,0))))</f>
        <v>0</v>
      </c>
      <c r="DE77"/>
      <c r="DF77" s="39">
        <f t="shared" ref="DF77:DF86" si="680">IF(AND($C77=$E$5,IF(AND($C77=$E$5,DE77&gt;=DE$2),(DE77-DE$2)*DE$5,IF(AND($C77=$E$6,DE77&gt;=DE$2),(DE77-DE$2)*DE$6,0))&gt;DE$3),DE$3,IF(AND($C77=$E$6,IF(AND($C77=$E$5,DE77&gt;=DE$2),(DE77-DE$2)*DE$5,IF(AND($C77=$E$6,DE77&gt;=DE$2),(DE77-DE$2)*DE$6,0))&gt;DE$4),DE$4,IF(AND($C77=$E$5,DE77&gt;=DE$2),(DE77-DE$2)*DE$5,IF(AND($C77=$E$6,DE77&gt;=DE$2),(DE77-DE$2)*DE$6,0))))</f>
        <v>0</v>
      </c>
      <c r="DG77"/>
      <c r="DH77" s="39">
        <f t="shared" ref="DH77:DH86" si="681">IF(AND($C77=$E$5,IF(AND($C77=$E$5,DG77&gt;=DG$2),(DG77-DG$2)*DG$5,IF(AND($C77=$E$6,DG77&gt;=DG$2),(DG77-DG$2)*DG$6,0))&gt;DG$3),DG$3,IF(AND($C77=$E$6,IF(AND($C77=$E$5,DG77&gt;=DG$2),(DG77-DG$2)*DG$5,IF(AND($C77=$E$6,DG77&gt;=DG$2),(DG77-DG$2)*DG$6,0))&gt;DG$4),DG$4,IF(AND($C77=$E$5,DG77&gt;=DG$2),(DG77-DG$2)*DG$5,IF(AND($C77=$E$6,DG77&gt;=DG$2),(DG77-DG$2)*DG$6,0))))</f>
        <v>0</v>
      </c>
      <c r="DI77"/>
      <c r="DJ77" s="39">
        <f t="shared" ref="DJ77:DJ86" si="682">IF(AND($C77=$E$5,IF(AND($C77=$E$5,DI77&gt;=DI$2),(DI77-DI$2)*DI$5,IF(AND($C77=$E$6,DI77&gt;=DI$2),(DI77-DI$2)*DI$6,0))&gt;DI$3),DI$3,IF(AND($C77=$E$6,IF(AND($C77=$E$5,DI77&gt;=DI$2),(DI77-DI$2)*DI$5,IF(AND($C77=$E$6,DI77&gt;=DI$2),(DI77-DI$2)*DI$6,0))&gt;DI$4),DI$4,IF(AND($C77=$E$5,DI77&gt;=DI$2),(DI77-DI$2)*DI$5,IF(AND($C77=$E$6,DI77&gt;=DI$2),(DI77-DI$2)*DI$6,0))))</f>
        <v>0</v>
      </c>
      <c r="DK77"/>
      <c r="DL77" s="39">
        <f t="shared" ref="DL77:DL86" si="683">IF(AND($C77=$E$5,IF(AND($C77=$E$5,DK77&gt;=DK$2),(DK77-DK$2)*DK$5,IF(AND($C77=$E$6,DK77&gt;=DK$2),(DK77-DK$2)*DK$6,0))&gt;DK$3),DK$3,IF(AND($C77=$E$6,IF(AND($C77=$E$5,DK77&gt;=DK$2),(DK77-DK$2)*DK$5,IF(AND($C77=$E$6,DK77&gt;=DK$2),(DK77-DK$2)*DK$6,0))&gt;DK$4),DK$4,IF(AND($C77=$E$5,DK77&gt;=DK$2),(DK77-DK$2)*DK$5,IF(AND($C77=$E$6,DK77&gt;=DK$2),(DK77-DK$2)*DK$6,0))))</f>
        <v>0</v>
      </c>
      <c r="DM77"/>
      <c r="DN77" s="39">
        <f t="shared" ref="DN77:DN86" si="684">IF(AND($C77=$E$5,IF(AND($C77=$E$5,DM77&gt;=DM$2),(DM77-DM$2)*DM$5,IF(AND($C77=$E$6,DM77&gt;=DM$2),(DM77-DM$2)*DM$6,0))&gt;DM$3),DM$3,IF(AND($C77=$E$6,IF(AND($C77=$E$5,DM77&gt;=DM$2),(DM77-DM$2)*DM$5,IF(AND($C77=$E$6,DM77&gt;=DM$2),(DM77-DM$2)*DM$6,0))&gt;DM$4),DM$4,IF(AND($C77=$E$5,DM77&gt;=DM$2),(DM77-DM$2)*DM$5,IF(AND($C77=$E$6,DM77&gt;=DM$2),(DM77-DM$2)*DM$6,0))))</f>
        <v>0</v>
      </c>
      <c r="DO77"/>
      <c r="DP77" s="39">
        <f t="shared" ref="DP77:DP86" si="685">IF(AND($C77=$E$5,IF(AND($C77=$E$5,DO77&gt;=DO$2),(DO77-DO$2)*DO$5,IF(AND($C77=$E$6,DO77&gt;=DO$2),(DO77-DO$2)*DO$6,0))&gt;DO$3),DO$3,IF(AND($C77=$E$6,IF(AND($C77=$E$5,DO77&gt;=DO$2),(DO77-DO$2)*DO$5,IF(AND($C77=$E$6,DO77&gt;=DO$2),(DO77-DO$2)*DO$6,0))&gt;DO$4),DO$4,IF(AND($C77=$E$5,DO77&gt;=DO$2),(DO77-DO$2)*DO$5,IF(AND($C77=$E$6,DO77&gt;=DO$2),(DO77-DO$2)*DO$6,0))))</f>
        <v>0</v>
      </c>
      <c r="DQ77"/>
      <c r="DR77" s="39">
        <f t="shared" ref="DR77:DR86" si="686">IF(AND($C77=$E$5,IF(AND($C77=$E$5,DQ77&gt;=DQ$2),(DQ77-DQ$2)*DQ$5,IF(AND($C77=$E$6,DQ77&gt;=DQ$2),(DQ77-DQ$2)*DQ$6,0))&gt;DQ$3),DQ$3,IF(AND($C77=$E$6,IF(AND($C77=$E$5,DQ77&gt;=DQ$2),(DQ77-DQ$2)*DQ$5,IF(AND($C77=$E$6,DQ77&gt;=DQ$2),(DQ77-DQ$2)*DQ$6,0))&gt;DQ$4),DQ$4,IF(AND($C77=$E$5,DQ77&gt;=DQ$2),(DQ77-DQ$2)*DQ$5,IF(AND($C77=$E$6,DQ77&gt;=DQ$2),(DQ77-DQ$2)*DQ$6,0))))</f>
        <v>0</v>
      </c>
      <c r="DS77"/>
      <c r="DT77" s="39">
        <f t="shared" ref="DT77:DT86" si="687">IF(AND($C77=$E$5,IF(AND($C77=$E$5,DS77&gt;=DS$2),(DS77-DS$2)*DS$5,IF(AND($C77=$E$6,DS77&gt;=DS$2),(DS77-DS$2)*DS$6,0))&gt;DS$3),DS$3,IF(AND($C77=$E$6,IF(AND($C77=$E$5,DS77&gt;=DS$2),(DS77-DS$2)*DS$5,IF(AND($C77=$E$6,DS77&gt;=DS$2),(DS77-DS$2)*DS$6,0))&gt;DS$4),DS$4,IF(AND($C77=$E$5,DS77&gt;=DS$2),(DS77-DS$2)*DS$5,IF(AND($C77=$E$6,DS77&gt;=DS$2),(DS77-DS$2)*DS$6,0))))</f>
        <v>0</v>
      </c>
      <c r="DU77"/>
      <c r="DV77" s="39">
        <f t="shared" ref="DV77:DV86" si="688">IF(AND($C77=$E$5,IF(AND($C77=$E$5,DU77&gt;=DU$2),(DU77-DU$2)*DU$5,IF(AND($C77=$E$6,DU77&gt;=DU$2),(DU77-DU$2)*DU$6,0))&gt;DU$3),DU$3,IF(AND($C77=$E$6,IF(AND($C77=$E$5,DU77&gt;=DU$2),(DU77-DU$2)*DU$5,IF(AND($C77=$E$6,DU77&gt;=DU$2),(DU77-DU$2)*DU$6,0))&gt;DU$4),DU$4,IF(AND($C77=$E$5,DU77&gt;=DU$2),(DU77-DU$2)*DU$5,IF(AND($C77=$E$6,DU77&gt;=DU$2),(DU77-DU$2)*DU$6,0))))</f>
        <v>0</v>
      </c>
      <c r="DW77"/>
      <c r="DX77" s="39">
        <f t="shared" ref="DX77:DX86" si="689">IF(AND($C77=$E$5,IF(AND($C77=$E$5,DW77&gt;=DW$2),(DW77-DW$2)*DW$5,IF(AND($C77=$E$6,DW77&gt;=DW$2),(DW77-DW$2)*DW$6,0))&gt;DW$3),DW$3,IF(AND($C77=$E$6,IF(AND($C77=$E$5,DW77&gt;=DW$2),(DW77-DW$2)*DW$5,IF(AND($C77=$E$6,DW77&gt;=DW$2),(DW77-DW$2)*DW$6,0))&gt;DW$4),DW$4,IF(AND($C77=$E$5,DW77&gt;=DW$2),(DW77-DW$2)*DW$5,IF(AND($C77=$E$6,DW77&gt;=DW$2),(DW77-DW$2)*DW$6,0))))</f>
        <v>0</v>
      </c>
      <c r="DY77"/>
      <c r="DZ77" s="39">
        <f t="shared" ref="DZ77:DZ86" si="690">IF(AND($C77=$E$5,IF(AND($C77=$E$5,DY77&gt;=DY$2),(DY77-DY$2)*DY$5,IF(AND($C77=$E$6,DY77&gt;=DY$2),(DY77-DY$2)*DY$6,0))&gt;DY$3),DY$3,IF(AND($C77=$E$6,IF(AND($C77=$E$5,DY77&gt;=DY$2),(DY77-DY$2)*DY$5,IF(AND($C77=$E$6,DY77&gt;=DY$2),(DY77-DY$2)*DY$6,0))&gt;DY$4),DY$4,IF(AND($C77=$E$5,DY77&gt;=DY$2),(DY77-DY$2)*DY$5,IF(AND($C77=$E$6,DY77&gt;=DY$2),(DY77-DY$2)*DY$6,0))))</f>
        <v>0</v>
      </c>
      <c r="EA77"/>
      <c r="EB77" s="39">
        <f t="shared" ref="EB77:EB86" si="691">IF(AND($C77=$E$5,IF(AND($C77=$E$5,EA77&gt;=EA$2),(EA77-EA$2)*EA$5,IF(AND($C77=$E$6,EA77&gt;=EA$2),(EA77-EA$2)*EA$6,0))&gt;EA$3),EA$3,IF(AND($C77=$E$6,IF(AND($C77=$E$5,EA77&gt;=EA$2),(EA77-EA$2)*EA$5,IF(AND($C77=$E$6,EA77&gt;=EA$2),(EA77-EA$2)*EA$6,0))&gt;EA$4),EA$4,IF(AND($C77=$E$5,EA77&gt;=EA$2),(EA77-EA$2)*EA$5,IF(AND($C77=$E$6,EA77&gt;=EA$2),(EA77-EA$2)*EA$6,0))))</f>
        <v>0</v>
      </c>
      <c r="EC77"/>
      <c r="ED77" s="39">
        <f t="shared" ref="ED77:ED86" si="692">IF(AND($C77=$E$5,IF(AND($C77=$E$5,EC77&gt;=EC$2),(EC77-EC$2)*EC$5,IF(AND($C77=$E$6,EC77&gt;=EC$2),(EC77-EC$2)*EC$6,0))&gt;EC$3),EC$3,IF(AND($C77=$E$6,IF(AND($C77=$E$5,EC77&gt;=EC$2),(EC77-EC$2)*EC$5,IF(AND($C77=$E$6,EC77&gt;=EC$2),(EC77-EC$2)*EC$6,0))&gt;EC$4),EC$4,IF(AND($C77=$E$5,EC77&gt;=EC$2),(EC77-EC$2)*EC$5,IF(AND($C77=$E$6,EC77&gt;=EC$2),(EC77-EC$2)*EC$6,0))))</f>
        <v>0</v>
      </c>
      <c r="EE77"/>
      <c r="EF77" s="39">
        <f t="shared" ref="EF77:EF86" si="693">IF(AND($C77=$E$5,IF(AND($C77=$E$5,EE77&gt;=EE$2),(EE77-EE$2)*EE$5,IF(AND($C77=$E$6,EE77&gt;=EE$2),(EE77-EE$2)*EE$6,0))&gt;EE$3),EE$3,IF(AND($C77=$E$6,IF(AND($C77=$E$5,EE77&gt;=EE$2),(EE77-EE$2)*EE$5,IF(AND($C77=$E$6,EE77&gt;=EE$2),(EE77-EE$2)*EE$6,0))&gt;EE$4),EE$4,IF(AND($C77=$E$5,EE77&gt;=EE$2),(EE77-EE$2)*EE$5,IF(AND($C77=$E$6,EE77&gt;=EE$2),(EE77-EE$2)*EE$6,0))))</f>
        <v>0</v>
      </c>
      <c r="EG77"/>
      <c r="EH77" s="39">
        <f t="shared" ref="EH77:EH86" si="694">IF(AND($C77=$E$5,IF(AND($C77=$E$5,EG77&gt;=EG$2),(EG77-EG$2)*EG$5,IF(AND($C77=$E$6,EG77&gt;=EG$2),(EG77-EG$2)*EG$6,0))&gt;EG$3),EG$3,IF(AND($C77=$E$6,IF(AND($C77=$E$5,EG77&gt;=EG$2),(EG77-EG$2)*EG$5,IF(AND($C77=$E$6,EG77&gt;=EG$2),(EG77-EG$2)*EG$6,0))&gt;EG$4),EG$4,IF(AND($C77=$E$5,EG77&gt;=EG$2),(EG77-EG$2)*EG$5,IF(AND($C77=$E$6,EG77&gt;=EG$2),(EG77-EG$2)*EG$6,0))))</f>
        <v>0</v>
      </c>
      <c r="EI77"/>
      <c r="EJ77" s="39">
        <f t="shared" ref="EJ77:EJ86" si="695">IF(AND($C77=$E$5,IF(AND($C77=$E$5,EI77&gt;=EI$2),(EI77-EI$2)*EI$5,IF(AND($C77=$E$6,EI77&gt;=EI$2),(EI77-EI$2)*EI$6,0))&gt;EI$3),EI$3,IF(AND($C77=$E$6,IF(AND($C77=$E$5,EI77&gt;=EI$2),(EI77-EI$2)*EI$5,IF(AND($C77=$E$6,EI77&gt;=EI$2),(EI77-EI$2)*EI$6,0))&gt;EI$4),EI$4,IF(AND($C77=$E$5,EI77&gt;=EI$2),(EI77-EI$2)*EI$5,IF(AND($C77=$E$6,EI77&gt;=EI$2),(EI77-EI$2)*EI$6,0))))</f>
        <v>0</v>
      </c>
      <c r="EK77"/>
      <c r="EL77" s="39">
        <f t="shared" ref="EL77:EL86" si="696">IF(AND($C77=$E$5,IF(AND($C77=$E$5,EK77&gt;=EK$2),(EK77-EK$2)*EK$5,IF(AND($C77=$E$6,EK77&gt;=EK$2),(EK77-EK$2)*EK$6,0))&gt;EK$3),EK$3,IF(AND($C77=$E$6,IF(AND($C77=$E$5,EK77&gt;=EK$2),(EK77-EK$2)*EK$5,IF(AND($C77=$E$6,EK77&gt;=EK$2),(EK77-EK$2)*EK$6,0))&gt;EK$4),EK$4,IF(AND($C77=$E$5,EK77&gt;=EK$2),(EK77-EK$2)*EK$5,IF(AND($C77=$E$6,EK77&gt;=EK$2),(EK77-EK$2)*EK$6,0))))</f>
        <v>0</v>
      </c>
      <c r="EM77"/>
      <c r="EN77" s="39">
        <f t="shared" ref="EN77:EN86" si="697">IF(AND($C77=$E$5,IF(AND($C77=$E$5,EM77&gt;=EM$2),(EM77-EM$2)*EM$5,IF(AND($C77=$E$6,EM77&gt;=EM$2),(EM77-EM$2)*EM$6,0))&gt;EM$3),EM$3,IF(AND($C77=$E$6,IF(AND($C77=$E$5,EM77&gt;=EM$2),(EM77-EM$2)*EM$5,IF(AND($C77=$E$6,EM77&gt;=EM$2),(EM77-EM$2)*EM$6,0))&gt;EM$4),EM$4,IF(AND($C77=$E$5,EM77&gt;=EM$2),(EM77-EM$2)*EM$5,IF(AND($C77=$E$6,EM77&gt;=EM$2),(EM77-EM$2)*EM$6,0))))</f>
        <v>0</v>
      </c>
      <c r="EO77"/>
      <c r="EP77" s="39">
        <f t="shared" ref="EP77:EP86" si="698">IF(AND($C77=$E$5,IF(AND($C77=$E$5,EO77&gt;=EO$2),(EO77-EO$2)*EO$5,IF(AND($C77=$E$6,EO77&gt;=EO$2),(EO77-EO$2)*EO$6,0))&gt;EO$3),EO$3,IF(AND($C77=$E$6,IF(AND($C77=$E$5,EO77&gt;=EO$2),(EO77-EO$2)*EO$5,IF(AND($C77=$E$6,EO77&gt;=EO$2),(EO77-EO$2)*EO$6,0))&gt;EO$4),EO$4,IF(AND($C77=$E$5,EO77&gt;=EO$2),(EO77-EO$2)*EO$5,IF(AND($C77=$E$6,EO77&gt;=EO$2),(EO77-EO$2)*EO$6,0))))</f>
        <v>0</v>
      </c>
      <c r="EQ77"/>
      <c r="ER77" s="39">
        <f t="shared" ref="ER77:ER86" si="699">IF(AND($C77=$E$5,IF(AND($C77=$E$5,EQ77&gt;=EQ$2),(EQ77-EQ$2)*EQ$5,IF(AND($C77=$E$6,EQ77&gt;=EQ$2),(EQ77-EQ$2)*EQ$6,0))&gt;EQ$3),EQ$3,IF(AND($C77=$E$6,IF(AND($C77=$E$5,EQ77&gt;=EQ$2),(EQ77-EQ$2)*EQ$5,IF(AND($C77=$E$6,EQ77&gt;=EQ$2),(EQ77-EQ$2)*EQ$6,0))&gt;EQ$4),EQ$4,IF(AND($C77=$E$5,EQ77&gt;=EQ$2),(EQ77-EQ$2)*EQ$5,IF(AND($C77=$E$6,EQ77&gt;=EQ$2),(EQ77-EQ$2)*EQ$6,0))))</f>
        <v>0</v>
      </c>
      <c r="ES77"/>
      <c r="ET77" s="39">
        <f t="shared" ref="ET77:ET86" si="700">IF(AND($C77=$E$5,IF(AND($C77=$E$5,ES77&gt;=ES$2),(ES77-ES$2)*ES$5,IF(AND($C77=$E$6,ES77&gt;=ES$2),(ES77-ES$2)*ES$6,0))&gt;ES$3),ES$3,IF(AND($C77=$E$6,IF(AND($C77=$E$5,ES77&gt;=ES$2),(ES77-ES$2)*ES$5,IF(AND($C77=$E$6,ES77&gt;=ES$2),(ES77-ES$2)*ES$6,0))&gt;ES$4),ES$4,IF(AND($C77=$E$5,ES77&gt;=ES$2),(ES77-ES$2)*ES$5,IF(AND($C77=$E$6,ES77&gt;=ES$2),(ES77-ES$2)*ES$6,0))))</f>
        <v>0</v>
      </c>
      <c r="EU77"/>
      <c r="EV77" s="39">
        <f t="shared" ref="EV77:EV86" si="701">IF(AND($C77=$E$5,IF(AND($C77=$E$5,EU77&gt;=EU$2),(EU77-EU$2)*EU$5,IF(AND($C77=$E$6,EU77&gt;=EU$2),(EU77-EU$2)*EU$6,0))&gt;EU$3),EU$3,IF(AND($C77=$E$6,IF(AND($C77=$E$5,EU77&gt;=EU$2),(EU77-EU$2)*EU$5,IF(AND($C77=$E$6,EU77&gt;=EU$2),(EU77-EU$2)*EU$6,0))&gt;EU$4),EU$4,IF(AND($C77=$E$5,EU77&gt;=EU$2),(EU77-EU$2)*EU$5,IF(AND($C77=$E$6,EU77&gt;=EU$2),(EU77-EU$2)*EU$6,0))))</f>
        <v>0</v>
      </c>
      <c r="EW77"/>
      <c r="EX77" s="39">
        <f t="shared" ref="EX77:EX86" si="702">IF(AND($C77=$E$5,IF(AND($C77=$E$5,EW77&gt;=EW$2),(EW77-EW$2)*EW$5,IF(AND($C77=$E$6,EW77&gt;=EW$2),(EW77-EW$2)*EW$6,0))&gt;EW$3),EW$3,IF(AND($C77=$E$6,IF(AND($C77=$E$5,EW77&gt;=EW$2),(EW77-EW$2)*EW$5,IF(AND($C77=$E$6,EW77&gt;=EW$2),(EW77-EW$2)*EW$6,0))&gt;EW$4),EW$4,IF(AND($C77=$E$5,EW77&gt;=EW$2),(EW77-EW$2)*EW$5,IF(AND($C77=$E$6,EW77&gt;=EW$2),(EW77-EW$2)*EW$6,0))))</f>
        <v>0</v>
      </c>
      <c r="EY77"/>
      <c r="EZ77" s="39">
        <f t="shared" ref="EZ77:EZ86" si="703">IF(AND($C77=$E$5,IF(AND($C77=$E$5,EY77&gt;=EY$2),(EY77-EY$2)*EY$5,IF(AND($C77=$E$6,EY77&gt;=EY$2),(EY77-EY$2)*EY$6,0))&gt;EY$3),EY$3,IF(AND($C77=$E$6,IF(AND($C77=$E$5,EY77&gt;=EY$2),(EY77-EY$2)*EY$5,IF(AND($C77=$E$6,EY77&gt;=EY$2),(EY77-EY$2)*EY$6,0))&gt;EY$4),EY$4,IF(AND($C77=$E$5,EY77&gt;=EY$2),(EY77-EY$2)*EY$5,IF(AND($C77=$E$6,EY77&gt;=EY$2),(EY77-EY$2)*EY$6,0))))</f>
        <v>0</v>
      </c>
      <c r="FA77"/>
      <c r="FB77" s="39">
        <f t="shared" ref="FB77:FB86" si="704">IF(AND($C77=$E$5,IF(AND($C77=$E$5,FA77&gt;=FA$2),(FA77-FA$2)*FA$5,IF(AND($C77=$E$6,FA77&gt;=FA$2),(FA77-FA$2)*FA$6,0))&gt;FA$3),FA$3,IF(AND($C77=$E$6,IF(AND($C77=$E$5,FA77&gt;=FA$2),(FA77-FA$2)*FA$5,IF(AND($C77=$E$6,FA77&gt;=FA$2),(FA77-FA$2)*FA$6,0))&gt;FA$4),FA$4,IF(AND($C77=$E$5,FA77&gt;=FA$2),(FA77-FA$2)*FA$5,IF(AND($C77=$E$6,FA77&gt;=FA$2),(FA77-FA$2)*FA$6,0))))</f>
        <v>0</v>
      </c>
      <c r="FC77" s="67">
        <f>SUMIFS(CQ77:FB77,$CQ$8:$FB$8,$AM$1)</f>
        <v>0</v>
      </c>
    </row>
    <row r="78" spans="1:159" s="30" customFormat="1" outlineLevel="1" x14ac:dyDescent="0.25">
      <c r="A78">
        <v>2</v>
      </c>
      <c r="B78" s="26"/>
      <c r="C78" s="102">
        <f>IFERROR(VLOOKUP($B78,'Справочник ТТ'!$A:$R,16,0),0)</f>
        <v>0</v>
      </c>
      <c r="D78" s="103">
        <f>IFERROR(VLOOKUP($B78,'Справочник ТТ'!$A:$R,17,0),0)</f>
        <v>0</v>
      </c>
      <c r="E78" s="104">
        <f>IFERROR(VLOOKUP($B78,'Справочник ТТ'!$A:$R,18,0),0)</f>
        <v>0</v>
      </c>
      <c r="F78" s="71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 s="46">
        <f t="shared" ref="AK78:AK86" si="705">IF($C78=$E$5,SUMPRODUCT(G78:AJ78,$G$5:$AJ$5),IF($C78=$E$6,SUMPRODUCT(G78:AJ78,$G$6:$AJ$6),0))</f>
        <v>0</v>
      </c>
      <c r="AL78"/>
      <c r="AM78" s="39">
        <f t="shared" si="646"/>
        <v>0</v>
      </c>
      <c r="AN78"/>
      <c r="AO78" s="39">
        <f t="shared" si="647"/>
        <v>0</v>
      </c>
      <c r="AP78"/>
      <c r="AQ78" s="39">
        <f t="shared" si="648"/>
        <v>0</v>
      </c>
      <c r="AR78"/>
      <c r="AS78" s="39">
        <f t="shared" si="649"/>
        <v>0</v>
      </c>
      <c r="AT78"/>
      <c r="AU78" s="39">
        <f t="shared" si="650"/>
        <v>0</v>
      </c>
      <c r="AV78"/>
      <c r="AW78" s="39">
        <f>IF(AND($C78=$E$5,IF(AND($C78=$E$5,AV78&gt;=AV$2),(AV78-AV$2)*AV$5,IF(AND($C78=$E$6,AV78&gt;=AV$2),(AV78-AV$2)*AV$6,0))&gt;AV$3),AV$3,IF(AND($C78=$E$6,IF(AND($C78=$E$5,AV78&gt;=AV$2),(AV78-AV$2)*AV$5,IF(AND($C78=$E$6,AV78&gt;=AV$2),(AV78-AV$2)*AV$6,0))&gt;AV$4),AV$4,IF(AND($C78=$E$5,AV78&gt;=AV$2),(AV78-AV$2)*AV$5,IF(AND($C78=$E$6,AV78&gt;=AV$2),(AV78-AV$2)*AV$6,0))))</f>
        <v>0</v>
      </c>
      <c r="AX78"/>
      <c r="AY78" s="39" t="b">
        <f t="shared" si="651"/>
        <v>0</v>
      </c>
      <c r="AZ78"/>
      <c r="BA78" s="39" t="b">
        <f t="shared" si="652"/>
        <v>0</v>
      </c>
      <c r="BB78"/>
      <c r="BC78" s="39" t="b">
        <f t="shared" si="653"/>
        <v>0</v>
      </c>
      <c r="BD78"/>
      <c r="BE78" s="39" t="b">
        <f t="shared" si="654"/>
        <v>0</v>
      </c>
      <c r="BF78"/>
      <c r="BG78" s="39">
        <f t="shared" si="655"/>
        <v>0</v>
      </c>
      <c r="BH78"/>
      <c r="BI78" s="39">
        <f t="shared" si="656"/>
        <v>0</v>
      </c>
      <c r="BJ78"/>
      <c r="BK78" s="39">
        <f t="shared" si="657"/>
        <v>0</v>
      </c>
      <c r="BL78"/>
      <c r="BM78" s="39">
        <f t="shared" si="658"/>
        <v>0</v>
      </c>
      <c r="BN78"/>
      <c r="BO78" s="39">
        <f t="shared" si="659"/>
        <v>0</v>
      </c>
      <c r="BP78"/>
      <c r="BQ78" s="39">
        <f t="shared" si="660"/>
        <v>0</v>
      </c>
      <c r="BR78"/>
      <c r="BS78" s="39">
        <f t="shared" si="661"/>
        <v>0</v>
      </c>
      <c r="BT78"/>
      <c r="BU78" s="39">
        <f t="shared" si="662"/>
        <v>0</v>
      </c>
      <c r="BV78"/>
      <c r="BW78" s="39">
        <f t="shared" si="663"/>
        <v>0</v>
      </c>
      <c r="BX78"/>
      <c r="BY78" s="39">
        <f t="shared" si="664"/>
        <v>0</v>
      </c>
      <c r="BZ78"/>
      <c r="CA78" s="39">
        <f t="shared" si="665"/>
        <v>0</v>
      </c>
      <c r="CB78"/>
      <c r="CC78" s="39">
        <f t="shared" si="666"/>
        <v>0</v>
      </c>
      <c r="CD78"/>
      <c r="CE78" s="39">
        <f t="shared" si="667"/>
        <v>0</v>
      </c>
      <c r="CF78"/>
      <c r="CG78" s="39">
        <f t="shared" si="668"/>
        <v>0</v>
      </c>
      <c r="CH78"/>
      <c r="CI78" s="39">
        <f t="shared" si="669"/>
        <v>0</v>
      </c>
      <c r="CJ78"/>
      <c r="CK78" s="39">
        <f t="shared" si="670"/>
        <v>0</v>
      </c>
      <c r="CL78"/>
      <c r="CM78" s="39">
        <f t="shared" si="671"/>
        <v>0</v>
      </c>
      <c r="CN78"/>
      <c r="CO78" s="39">
        <f t="shared" si="672"/>
        <v>0</v>
      </c>
      <c r="CP78" s="67">
        <f t="shared" ref="CP78:CP86" si="706">SUMIFS(AL78:CO78,$AL$8:$CO$8,$AM$1)</f>
        <v>0</v>
      </c>
      <c r="CQ78"/>
      <c r="CR78" s="39">
        <f t="shared" si="673"/>
        <v>0</v>
      </c>
      <c r="CS78"/>
      <c r="CT78" s="39">
        <f t="shared" si="674"/>
        <v>0</v>
      </c>
      <c r="CU78"/>
      <c r="CV78" s="39">
        <f t="shared" si="675"/>
        <v>0</v>
      </c>
      <c r="CW78"/>
      <c r="CX78" s="39">
        <f t="shared" si="676"/>
        <v>0</v>
      </c>
      <c r="CY78"/>
      <c r="CZ78" s="39">
        <f t="shared" si="677"/>
        <v>0</v>
      </c>
      <c r="DA78"/>
      <c r="DB78" s="39">
        <f t="shared" si="678"/>
        <v>0</v>
      </c>
      <c r="DC78"/>
      <c r="DD78" s="39">
        <f t="shared" si="679"/>
        <v>0</v>
      </c>
      <c r="DE78"/>
      <c r="DF78" s="39">
        <f t="shared" si="680"/>
        <v>0</v>
      </c>
      <c r="DG78"/>
      <c r="DH78" s="39">
        <f t="shared" si="681"/>
        <v>0</v>
      </c>
      <c r="DI78"/>
      <c r="DJ78" s="39">
        <f t="shared" si="682"/>
        <v>0</v>
      </c>
      <c r="DK78"/>
      <c r="DL78" s="39">
        <f t="shared" si="683"/>
        <v>0</v>
      </c>
      <c r="DM78"/>
      <c r="DN78" s="39">
        <f t="shared" si="684"/>
        <v>0</v>
      </c>
      <c r="DO78"/>
      <c r="DP78" s="39">
        <f t="shared" si="685"/>
        <v>0</v>
      </c>
      <c r="DQ78"/>
      <c r="DR78" s="39">
        <f t="shared" si="686"/>
        <v>0</v>
      </c>
      <c r="DS78"/>
      <c r="DT78" s="39">
        <f t="shared" si="687"/>
        <v>0</v>
      </c>
      <c r="DU78"/>
      <c r="DV78" s="39">
        <f t="shared" si="688"/>
        <v>0</v>
      </c>
      <c r="DW78"/>
      <c r="DX78" s="39">
        <f t="shared" si="689"/>
        <v>0</v>
      </c>
      <c r="DY78"/>
      <c r="DZ78" s="39">
        <f t="shared" si="690"/>
        <v>0</v>
      </c>
      <c r="EA78"/>
      <c r="EB78" s="39">
        <f t="shared" si="691"/>
        <v>0</v>
      </c>
      <c r="EC78"/>
      <c r="ED78" s="39">
        <f t="shared" si="692"/>
        <v>0</v>
      </c>
      <c r="EE78"/>
      <c r="EF78" s="39">
        <f t="shared" si="693"/>
        <v>0</v>
      </c>
      <c r="EG78"/>
      <c r="EH78" s="39">
        <f t="shared" si="694"/>
        <v>0</v>
      </c>
      <c r="EI78"/>
      <c r="EJ78" s="39">
        <f t="shared" si="695"/>
        <v>0</v>
      </c>
      <c r="EK78"/>
      <c r="EL78" s="39">
        <f t="shared" si="696"/>
        <v>0</v>
      </c>
      <c r="EM78"/>
      <c r="EN78" s="39">
        <f t="shared" si="697"/>
        <v>0</v>
      </c>
      <c r="EO78"/>
      <c r="EP78" s="39">
        <f t="shared" si="698"/>
        <v>0</v>
      </c>
      <c r="EQ78"/>
      <c r="ER78" s="39">
        <f t="shared" si="699"/>
        <v>0</v>
      </c>
      <c r="ES78"/>
      <c r="ET78" s="39">
        <f t="shared" si="700"/>
        <v>0</v>
      </c>
      <c r="EU78"/>
      <c r="EV78" s="39">
        <f t="shared" si="701"/>
        <v>0</v>
      </c>
      <c r="EW78"/>
      <c r="EX78" s="39">
        <f t="shared" si="702"/>
        <v>0</v>
      </c>
      <c r="EY78"/>
      <c r="EZ78" s="39">
        <f t="shared" si="703"/>
        <v>0</v>
      </c>
      <c r="FA78"/>
      <c r="FB78" s="39">
        <f t="shared" si="704"/>
        <v>0</v>
      </c>
      <c r="FC78" s="67">
        <f t="shared" ref="FC78:FC86" si="707">SUMIFS(CQ78:FB78,$CQ$8:$FB$8,$AM$1)</f>
        <v>0</v>
      </c>
    </row>
    <row r="79" spans="1:159" s="30" customFormat="1" outlineLevel="1" x14ac:dyDescent="0.25">
      <c r="A79">
        <v>3</v>
      </c>
      <c r="B79" s="26"/>
      <c r="C79" s="102">
        <f>IFERROR(VLOOKUP($B79,'Справочник ТТ'!$A:$R,16,0),0)</f>
        <v>0</v>
      </c>
      <c r="D79" s="103">
        <f>IFERROR(VLOOKUP($B79,'Справочник ТТ'!$A:$R,17,0),0)</f>
        <v>0</v>
      </c>
      <c r="E79" s="104">
        <f>IFERROR(VLOOKUP($B79,'Справочник ТТ'!$A:$R,18,0),0)</f>
        <v>0</v>
      </c>
      <c r="F79" s="71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 s="46">
        <f t="shared" si="705"/>
        <v>0</v>
      </c>
      <c r="AL79"/>
      <c r="AM79" s="39">
        <f t="shared" si="646"/>
        <v>0</v>
      </c>
      <c r="AN79"/>
      <c r="AO79" s="39">
        <f t="shared" si="647"/>
        <v>0</v>
      </c>
      <c r="AP79"/>
      <c r="AQ79" s="39">
        <f t="shared" si="648"/>
        <v>0</v>
      </c>
      <c r="AR79"/>
      <c r="AS79" s="39">
        <f t="shared" si="649"/>
        <v>0</v>
      </c>
      <c r="AT79"/>
      <c r="AU79" s="39">
        <f t="shared" si="650"/>
        <v>0</v>
      </c>
      <c r="AV79"/>
      <c r="AW79" s="39">
        <f t="shared" ref="AW79:AW86" si="708">IF(AND($C79=$E$5,IF(AND($C79=$E$5,AV79&gt;=AV$2),(AV79-AV$2)*AV$5,IF(AND($C79=$E$6,AV79&gt;=AV$2),(AV79-AV$2)*AV$6,0))&gt;AV$3),AV$3,IF(AND($C79=$E$6,IF(AND($C79=$E$5,AV79&gt;=AV$2),(AV79-AV$2)*AV$5,IF(AND($C79=$E$6,AV79&gt;=AV$2),(AV79-AV$2)*AV$6,0))&gt;AV$4),AV$4,IF(AND($C79=$E$5,AV79&gt;=AV$2),(AV79-AV$2)*AV$5,IF(AND($C79=$E$6,AV79&gt;=AV$2),(AV79-AV$2)*AV$6,0))))</f>
        <v>0</v>
      </c>
      <c r="AX79"/>
      <c r="AY79" s="39" t="b">
        <f t="shared" si="651"/>
        <v>0</v>
      </c>
      <c r="AZ79"/>
      <c r="BA79" s="39" t="b">
        <f t="shared" si="652"/>
        <v>0</v>
      </c>
      <c r="BB79"/>
      <c r="BC79" s="39" t="b">
        <f t="shared" si="653"/>
        <v>0</v>
      </c>
      <c r="BD79"/>
      <c r="BE79" s="39" t="b">
        <f t="shared" si="654"/>
        <v>0</v>
      </c>
      <c r="BF79"/>
      <c r="BG79" s="39">
        <f t="shared" si="655"/>
        <v>0</v>
      </c>
      <c r="BH79"/>
      <c r="BI79" s="39">
        <f t="shared" si="656"/>
        <v>0</v>
      </c>
      <c r="BJ79"/>
      <c r="BK79" s="39">
        <f t="shared" si="657"/>
        <v>0</v>
      </c>
      <c r="BL79"/>
      <c r="BM79" s="39">
        <f t="shared" si="658"/>
        <v>0</v>
      </c>
      <c r="BN79"/>
      <c r="BO79" s="39">
        <f t="shared" si="659"/>
        <v>0</v>
      </c>
      <c r="BP79"/>
      <c r="BQ79" s="39">
        <f t="shared" si="660"/>
        <v>0</v>
      </c>
      <c r="BR79"/>
      <c r="BS79" s="39">
        <f t="shared" si="661"/>
        <v>0</v>
      </c>
      <c r="BT79"/>
      <c r="BU79" s="39">
        <f t="shared" si="662"/>
        <v>0</v>
      </c>
      <c r="BV79"/>
      <c r="BW79" s="39">
        <f t="shared" si="663"/>
        <v>0</v>
      </c>
      <c r="BX79"/>
      <c r="BY79" s="39">
        <f t="shared" si="664"/>
        <v>0</v>
      </c>
      <c r="BZ79"/>
      <c r="CA79" s="39">
        <f t="shared" si="665"/>
        <v>0</v>
      </c>
      <c r="CB79"/>
      <c r="CC79" s="39">
        <f t="shared" si="666"/>
        <v>0</v>
      </c>
      <c r="CD79"/>
      <c r="CE79" s="39">
        <f t="shared" si="667"/>
        <v>0</v>
      </c>
      <c r="CF79"/>
      <c r="CG79" s="39">
        <f t="shared" si="668"/>
        <v>0</v>
      </c>
      <c r="CH79"/>
      <c r="CI79" s="39">
        <f t="shared" si="669"/>
        <v>0</v>
      </c>
      <c r="CJ79"/>
      <c r="CK79" s="39">
        <f t="shared" si="670"/>
        <v>0</v>
      </c>
      <c r="CL79"/>
      <c r="CM79" s="39">
        <f t="shared" si="671"/>
        <v>0</v>
      </c>
      <c r="CN79"/>
      <c r="CO79" s="39">
        <f t="shared" si="672"/>
        <v>0</v>
      </c>
      <c r="CP79" s="67">
        <f t="shared" si="706"/>
        <v>0</v>
      </c>
      <c r="CQ79"/>
      <c r="CR79" s="39">
        <f t="shared" si="673"/>
        <v>0</v>
      </c>
      <c r="CS79"/>
      <c r="CT79" s="39">
        <f t="shared" si="674"/>
        <v>0</v>
      </c>
      <c r="CU79"/>
      <c r="CV79" s="39">
        <f t="shared" si="675"/>
        <v>0</v>
      </c>
      <c r="CW79"/>
      <c r="CX79" s="39">
        <f t="shared" si="676"/>
        <v>0</v>
      </c>
      <c r="CY79"/>
      <c r="CZ79" s="39">
        <f t="shared" si="677"/>
        <v>0</v>
      </c>
      <c r="DA79"/>
      <c r="DB79" s="39">
        <f t="shared" si="678"/>
        <v>0</v>
      </c>
      <c r="DC79"/>
      <c r="DD79" s="39">
        <f t="shared" si="679"/>
        <v>0</v>
      </c>
      <c r="DE79"/>
      <c r="DF79" s="39">
        <f t="shared" si="680"/>
        <v>0</v>
      </c>
      <c r="DG79"/>
      <c r="DH79" s="39">
        <f t="shared" si="681"/>
        <v>0</v>
      </c>
      <c r="DI79"/>
      <c r="DJ79" s="39">
        <f t="shared" si="682"/>
        <v>0</v>
      </c>
      <c r="DK79"/>
      <c r="DL79" s="39">
        <f t="shared" si="683"/>
        <v>0</v>
      </c>
      <c r="DM79"/>
      <c r="DN79" s="39">
        <f t="shared" si="684"/>
        <v>0</v>
      </c>
      <c r="DO79"/>
      <c r="DP79" s="39">
        <f t="shared" si="685"/>
        <v>0</v>
      </c>
      <c r="DQ79"/>
      <c r="DR79" s="39">
        <f t="shared" si="686"/>
        <v>0</v>
      </c>
      <c r="DS79"/>
      <c r="DT79" s="39">
        <f t="shared" si="687"/>
        <v>0</v>
      </c>
      <c r="DU79"/>
      <c r="DV79" s="39">
        <f t="shared" si="688"/>
        <v>0</v>
      </c>
      <c r="DW79"/>
      <c r="DX79" s="39">
        <f t="shared" si="689"/>
        <v>0</v>
      </c>
      <c r="DY79"/>
      <c r="DZ79" s="39">
        <f t="shared" si="690"/>
        <v>0</v>
      </c>
      <c r="EA79"/>
      <c r="EB79" s="39">
        <f t="shared" si="691"/>
        <v>0</v>
      </c>
      <c r="EC79"/>
      <c r="ED79" s="39">
        <f t="shared" si="692"/>
        <v>0</v>
      </c>
      <c r="EE79"/>
      <c r="EF79" s="39">
        <f t="shared" si="693"/>
        <v>0</v>
      </c>
      <c r="EG79"/>
      <c r="EH79" s="39">
        <f t="shared" si="694"/>
        <v>0</v>
      </c>
      <c r="EI79"/>
      <c r="EJ79" s="39">
        <f t="shared" si="695"/>
        <v>0</v>
      </c>
      <c r="EK79"/>
      <c r="EL79" s="39">
        <f t="shared" si="696"/>
        <v>0</v>
      </c>
      <c r="EM79"/>
      <c r="EN79" s="39">
        <f t="shared" si="697"/>
        <v>0</v>
      </c>
      <c r="EO79"/>
      <c r="EP79" s="39">
        <f t="shared" si="698"/>
        <v>0</v>
      </c>
      <c r="EQ79"/>
      <c r="ER79" s="39">
        <f t="shared" si="699"/>
        <v>0</v>
      </c>
      <c r="ES79"/>
      <c r="ET79" s="39">
        <f t="shared" si="700"/>
        <v>0</v>
      </c>
      <c r="EU79"/>
      <c r="EV79" s="39">
        <f t="shared" si="701"/>
        <v>0</v>
      </c>
      <c r="EW79"/>
      <c r="EX79" s="39">
        <f t="shared" si="702"/>
        <v>0</v>
      </c>
      <c r="EY79"/>
      <c r="EZ79" s="39">
        <f t="shared" si="703"/>
        <v>0</v>
      </c>
      <c r="FA79"/>
      <c r="FB79" s="39">
        <f t="shared" si="704"/>
        <v>0</v>
      </c>
      <c r="FC79" s="67">
        <f t="shared" si="707"/>
        <v>0</v>
      </c>
    </row>
    <row r="80" spans="1:159" s="30" customFormat="1" outlineLevel="1" x14ac:dyDescent="0.25">
      <c r="A80">
        <v>4</v>
      </c>
      <c r="B80" s="26"/>
      <c r="C80" s="102">
        <f>IFERROR(VLOOKUP($B80,'Справочник ТТ'!$A:$R,16,0),0)</f>
        <v>0</v>
      </c>
      <c r="D80" s="103">
        <f>IFERROR(VLOOKUP($B80,'Справочник ТТ'!$A:$R,17,0),0)</f>
        <v>0</v>
      </c>
      <c r="E80" s="104">
        <f>IFERROR(VLOOKUP($B80,'Справочник ТТ'!$A:$R,18,0),0)</f>
        <v>0</v>
      </c>
      <c r="F80" s="71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 s="46">
        <f t="shared" si="705"/>
        <v>0</v>
      </c>
      <c r="AL80"/>
      <c r="AM80" s="39">
        <f t="shared" si="646"/>
        <v>0</v>
      </c>
      <c r="AN80"/>
      <c r="AO80" s="39">
        <f t="shared" si="647"/>
        <v>0</v>
      </c>
      <c r="AP80"/>
      <c r="AQ80" s="39">
        <f t="shared" si="648"/>
        <v>0</v>
      </c>
      <c r="AR80"/>
      <c r="AS80" s="39">
        <f t="shared" si="649"/>
        <v>0</v>
      </c>
      <c r="AT80"/>
      <c r="AU80" s="39">
        <f t="shared" si="650"/>
        <v>0</v>
      </c>
      <c r="AV80"/>
      <c r="AW80" s="39">
        <f t="shared" si="708"/>
        <v>0</v>
      </c>
      <c r="AX80"/>
      <c r="AY80" s="39" t="b">
        <f t="shared" si="651"/>
        <v>0</v>
      </c>
      <c r="AZ80"/>
      <c r="BA80" s="39" t="b">
        <f t="shared" si="652"/>
        <v>0</v>
      </c>
      <c r="BB80"/>
      <c r="BC80" s="39" t="b">
        <f t="shared" si="653"/>
        <v>0</v>
      </c>
      <c r="BD80"/>
      <c r="BE80" s="39" t="b">
        <f t="shared" si="654"/>
        <v>0</v>
      </c>
      <c r="BF80"/>
      <c r="BG80" s="39">
        <f t="shared" si="655"/>
        <v>0</v>
      </c>
      <c r="BH80"/>
      <c r="BI80" s="39">
        <f t="shared" si="656"/>
        <v>0</v>
      </c>
      <c r="BJ80"/>
      <c r="BK80" s="39">
        <f t="shared" si="657"/>
        <v>0</v>
      </c>
      <c r="BL80"/>
      <c r="BM80" s="39">
        <f t="shared" si="658"/>
        <v>0</v>
      </c>
      <c r="BN80"/>
      <c r="BO80" s="39">
        <f t="shared" si="659"/>
        <v>0</v>
      </c>
      <c r="BP80"/>
      <c r="BQ80" s="39">
        <f t="shared" si="660"/>
        <v>0</v>
      </c>
      <c r="BR80"/>
      <c r="BS80" s="39">
        <f t="shared" si="661"/>
        <v>0</v>
      </c>
      <c r="BT80"/>
      <c r="BU80" s="39">
        <f t="shared" si="662"/>
        <v>0</v>
      </c>
      <c r="BV80"/>
      <c r="BW80" s="39">
        <f t="shared" si="663"/>
        <v>0</v>
      </c>
      <c r="BX80"/>
      <c r="BY80" s="39">
        <f t="shared" si="664"/>
        <v>0</v>
      </c>
      <c r="BZ80"/>
      <c r="CA80" s="39">
        <f t="shared" si="665"/>
        <v>0</v>
      </c>
      <c r="CB80"/>
      <c r="CC80" s="39">
        <f t="shared" si="666"/>
        <v>0</v>
      </c>
      <c r="CD80"/>
      <c r="CE80" s="39">
        <f t="shared" si="667"/>
        <v>0</v>
      </c>
      <c r="CF80"/>
      <c r="CG80" s="39">
        <f t="shared" si="668"/>
        <v>0</v>
      </c>
      <c r="CH80"/>
      <c r="CI80" s="39">
        <f t="shared" si="669"/>
        <v>0</v>
      </c>
      <c r="CJ80"/>
      <c r="CK80" s="39">
        <f t="shared" si="670"/>
        <v>0</v>
      </c>
      <c r="CL80"/>
      <c r="CM80" s="39">
        <f t="shared" si="671"/>
        <v>0</v>
      </c>
      <c r="CN80"/>
      <c r="CO80" s="39">
        <f t="shared" si="672"/>
        <v>0</v>
      </c>
      <c r="CP80" s="67">
        <f t="shared" si="706"/>
        <v>0</v>
      </c>
      <c r="CQ80"/>
      <c r="CR80" s="39">
        <f t="shared" si="673"/>
        <v>0</v>
      </c>
      <c r="CS80"/>
      <c r="CT80" s="39">
        <f t="shared" si="674"/>
        <v>0</v>
      </c>
      <c r="CU80"/>
      <c r="CV80" s="39">
        <f t="shared" si="675"/>
        <v>0</v>
      </c>
      <c r="CW80"/>
      <c r="CX80" s="39">
        <f t="shared" si="676"/>
        <v>0</v>
      </c>
      <c r="CY80"/>
      <c r="CZ80" s="39">
        <f t="shared" si="677"/>
        <v>0</v>
      </c>
      <c r="DA80"/>
      <c r="DB80" s="39">
        <f t="shared" si="678"/>
        <v>0</v>
      </c>
      <c r="DC80"/>
      <c r="DD80" s="39">
        <f t="shared" si="679"/>
        <v>0</v>
      </c>
      <c r="DE80"/>
      <c r="DF80" s="39">
        <f t="shared" si="680"/>
        <v>0</v>
      </c>
      <c r="DG80"/>
      <c r="DH80" s="39">
        <f t="shared" si="681"/>
        <v>0</v>
      </c>
      <c r="DI80"/>
      <c r="DJ80" s="39">
        <f t="shared" si="682"/>
        <v>0</v>
      </c>
      <c r="DK80"/>
      <c r="DL80" s="39">
        <f t="shared" si="683"/>
        <v>0</v>
      </c>
      <c r="DM80"/>
      <c r="DN80" s="39">
        <f t="shared" si="684"/>
        <v>0</v>
      </c>
      <c r="DO80"/>
      <c r="DP80" s="39">
        <f t="shared" si="685"/>
        <v>0</v>
      </c>
      <c r="DQ80"/>
      <c r="DR80" s="39">
        <f t="shared" si="686"/>
        <v>0</v>
      </c>
      <c r="DS80"/>
      <c r="DT80" s="39">
        <f t="shared" si="687"/>
        <v>0</v>
      </c>
      <c r="DU80"/>
      <c r="DV80" s="39">
        <f t="shared" si="688"/>
        <v>0</v>
      </c>
      <c r="DW80"/>
      <c r="DX80" s="39">
        <f t="shared" si="689"/>
        <v>0</v>
      </c>
      <c r="DY80"/>
      <c r="DZ80" s="39">
        <f t="shared" si="690"/>
        <v>0</v>
      </c>
      <c r="EA80"/>
      <c r="EB80" s="39">
        <f t="shared" si="691"/>
        <v>0</v>
      </c>
      <c r="EC80"/>
      <c r="ED80" s="39">
        <f t="shared" si="692"/>
        <v>0</v>
      </c>
      <c r="EE80"/>
      <c r="EF80" s="39">
        <f t="shared" si="693"/>
        <v>0</v>
      </c>
      <c r="EG80"/>
      <c r="EH80" s="39">
        <f t="shared" si="694"/>
        <v>0</v>
      </c>
      <c r="EI80"/>
      <c r="EJ80" s="39">
        <f t="shared" si="695"/>
        <v>0</v>
      </c>
      <c r="EK80"/>
      <c r="EL80" s="39">
        <f t="shared" si="696"/>
        <v>0</v>
      </c>
      <c r="EM80"/>
      <c r="EN80" s="39">
        <f t="shared" si="697"/>
        <v>0</v>
      </c>
      <c r="EO80"/>
      <c r="EP80" s="39">
        <f t="shared" si="698"/>
        <v>0</v>
      </c>
      <c r="EQ80"/>
      <c r="ER80" s="39">
        <f t="shared" si="699"/>
        <v>0</v>
      </c>
      <c r="ES80"/>
      <c r="ET80" s="39">
        <f t="shared" si="700"/>
        <v>0</v>
      </c>
      <c r="EU80"/>
      <c r="EV80" s="39">
        <f t="shared" si="701"/>
        <v>0</v>
      </c>
      <c r="EW80"/>
      <c r="EX80" s="39">
        <f t="shared" si="702"/>
        <v>0</v>
      </c>
      <c r="EY80"/>
      <c r="EZ80" s="39">
        <f t="shared" si="703"/>
        <v>0</v>
      </c>
      <c r="FA80"/>
      <c r="FB80" s="39">
        <f t="shared" si="704"/>
        <v>0</v>
      </c>
      <c r="FC80" s="67">
        <f t="shared" si="707"/>
        <v>0</v>
      </c>
    </row>
    <row r="81" spans="1:159" s="30" customFormat="1" outlineLevel="1" x14ac:dyDescent="0.25">
      <c r="A81">
        <v>5</v>
      </c>
      <c r="B81" s="26"/>
      <c r="C81" s="102">
        <f>IFERROR(VLOOKUP($B81,'Справочник ТТ'!$A:$R,16,0),0)</f>
        <v>0</v>
      </c>
      <c r="D81" s="103">
        <f>IFERROR(VLOOKUP($B81,'Справочник ТТ'!$A:$R,17,0),0)</f>
        <v>0</v>
      </c>
      <c r="E81" s="104">
        <f>IFERROR(VLOOKUP($B81,'Справочник ТТ'!$A:$R,18,0),0)</f>
        <v>0</v>
      </c>
      <c r="F81" s="7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 s="46">
        <f t="shared" si="705"/>
        <v>0</v>
      </c>
      <c r="AL81"/>
      <c r="AM81" s="39">
        <f t="shared" si="646"/>
        <v>0</v>
      </c>
      <c r="AN81"/>
      <c r="AO81" s="39">
        <f t="shared" si="647"/>
        <v>0</v>
      </c>
      <c r="AP81"/>
      <c r="AQ81" s="39">
        <f t="shared" si="648"/>
        <v>0</v>
      </c>
      <c r="AR81"/>
      <c r="AS81" s="39">
        <f t="shared" si="649"/>
        <v>0</v>
      </c>
      <c r="AT81"/>
      <c r="AU81" s="39">
        <f t="shared" si="650"/>
        <v>0</v>
      </c>
      <c r="AV81"/>
      <c r="AW81" s="39">
        <f t="shared" si="708"/>
        <v>0</v>
      </c>
      <c r="AX81"/>
      <c r="AY81" s="39" t="b">
        <f t="shared" si="651"/>
        <v>0</v>
      </c>
      <c r="AZ81"/>
      <c r="BA81" s="39" t="b">
        <f t="shared" si="652"/>
        <v>0</v>
      </c>
      <c r="BB81"/>
      <c r="BC81" s="39" t="b">
        <f t="shared" si="653"/>
        <v>0</v>
      </c>
      <c r="BD81"/>
      <c r="BE81" s="39" t="b">
        <f t="shared" si="654"/>
        <v>0</v>
      </c>
      <c r="BF81"/>
      <c r="BG81" s="39">
        <f t="shared" si="655"/>
        <v>0</v>
      </c>
      <c r="BH81"/>
      <c r="BI81" s="39">
        <f t="shared" si="656"/>
        <v>0</v>
      </c>
      <c r="BJ81"/>
      <c r="BK81" s="39">
        <f t="shared" si="657"/>
        <v>0</v>
      </c>
      <c r="BL81"/>
      <c r="BM81" s="39">
        <f t="shared" si="658"/>
        <v>0</v>
      </c>
      <c r="BN81"/>
      <c r="BO81" s="39">
        <f t="shared" si="659"/>
        <v>0</v>
      </c>
      <c r="BP81"/>
      <c r="BQ81" s="39">
        <f t="shared" si="660"/>
        <v>0</v>
      </c>
      <c r="BR81"/>
      <c r="BS81" s="39">
        <f t="shared" si="661"/>
        <v>0</v>
      </c>
      <c r="BT81"/>
      <c r="BU81" s="39">
        <f t="shared" si="662"/>
        <v>0</v>
      </c>
      <c r="BV81"/>
      <c r="BW81" s="39">
        <f t="shared" si="663"/>
        <v>0</v>
      </c>
      <c r="BX81"/>
      <c r="BY81" s="39">
        <f t="shared" si="664"/>
        <v>0</v>
      </c>
      <c r="BZ81"/>
      <c r="CA81" s="39">
        <f t="shared" si="665"/>
        <v>0</v>
      </c>
      <c r="CB81"/>
      <c r="CC81" s="39">
        <f t="shared" si="666"/>
        <v>0</v>
      </c>
      <c r="CD81"/>
      <c r="CE81" s="39">
        <f t="shared" si="667"/>
        <v>0</v>
      </c>
      <c r="CF81"/>
      <c r="CG81" s="39">
        <f t="shared" si="668"/>
        <v>0</v>
      </c>
      <c r="CH81"/>
      <c r="CI81" s="39">
        <f t="shared" si="669"/>
        <v>0</v>
      </c>
      <c r="CJ81"/>
      <c r="CK81" s="39">
        <f t="shared" si="670"/>
        <v>0</v>
      </c>
      <c r="CL81"/>
      <c r="CM81" s="39">
        <f t="shared" si="671"/>
        <v>0</v>
      </c>
      <c r="CN81"/>
      <c r="CO81" s="39">
        <f t="shared" si="672"/>
        <v>0</v>
      </c>
      <c r="CP81" s="67">
        <f t="shared" si="706"/>
        <v>0</v>
      </c>
      <c r="CQ81"/>
      <c r="CR81" s="39">
        <f t="shared" si="673"/>
        <v>0</v>
      </c>
      <c r="CS81"/>
      <c r="CT81" s="39">
        <f t="shared" si="674"/>
        <v>0</v>
      </c>
      <c r="CU81"/>
      <c r="CV81" s="39">
        <f t="shared" si="675"/>
        <v>0</v>
      </c>
      <c r="CW81"/>
      <c r="CX81" s="39">
        <f t="shared" si="676"/>
        <v>0</v>
      </c>
      <c r="CY81"/>
      <c r="CZ81" s="39">
        <f t="shared" si="677"/>
        <v>0</v>
      </c>
      <c r="DA81"/>
      <c r="DB81" s="39">
        <f t="shared" si="678"/>
        <v>0</v>
      </c>
      <c r="DC81"/>
      <c r="DD81" s="39">
        <f t="shared" si="679"/>
        <v>0</v>
      </c>
      <c r="DE81"/>
      <c r="DF81" s="39">
        <f t="shared" si="680"/>
        <v>0</v>
      </c>
      <c r="DG81"/>
      <c r="DH81" s="39">
        <f t="shared" si="681"/>
        <v>0</v>
      </c>
      <c r="DI81"/>
      <c r="DJ81" s="39">
        <f t="shared" si="682"/>
        <v>0</v>
      </c>
      <c r="DK81"/>
      <c r="DL81" s="39">
        <f t="shared" si="683"/>
        <v>0</v>
      </c>
      <c r="DM81"/>
      <c r="DN81" s="39">
        <f t="shared" si="684"/>
        <v>0</v>
      </c>
      <c r="DO81"/>
      <c r="DP81" s="39">
        <f t="shared" si="685"/>
        <v>0</v>
      </c>
      <c r="DQ81"/>
      <c r="DR81" s="39">
        <f t="shared" si="686"/>
        <v>0</v>
      </c>
      <c r="DS81"/>
      <c r="DT81" s="39">
        <f t="shared" si="687"/>
        <v>0</v>
      </c>
      <c r="DU81"/>
      <c r="DV81" s="39">
        <f t="shared" si="688"/>
        <v>0</v>
      </c>
      <c r="DW81"/>
      <c r="DX81" s="39">
        <f t="shared" si="689"/>
        <v>0</v>
      </c>
      <c r="DY81"/>
      <c r="DZ81" s="39">
        <f t="shared" si="690"/>
        <v>0</v>
      </c>
      <c r="EA81"/>
      <c r="EB81" s="39">
        <f t="shared" si="691"/>
        <v>0</v>
      </c>
      <c r="EC81"/>
      <c r="ED81" s="39">
        <f t="shared" si="692"/>
        <v>0</v>
      </c>
      <c r="EE81"/>
      <c r="EF81" s="39">
        <f t="shared" si="693"/>
        <v>0</v>
      </c>
      <c r="EG81"/>
      <c r="EH81" s="39">
        <f t="shared" si="694"/>
        <v>0</v>
      </c>
      <c r="EI81"/>
      <c r="EJ81" s="39">
        <f t="shared" si="695"/>
        <v>0</v>
      </c>
      <c r="EK81"/>
      <c r="EL81" s="39">
        <f t="shared" si="696"/>
        <v>0</v>
      </c>
      <c r="EM81"/>
      <c r="EN81" s="39">
        <f t="shared" si="697"/>
        <v>0</v>
      </c>
      <c r="EO81"/>
      <c r="EP81" s="39">
        <f t="shared" si="698"/>
        <v>0</v>
      </c>
      <c r="EQ81"/>
      <c r="ER81" s="39">
        <f t="shared" si="699"/>
        <v>0</v>
      </c>
      <c r="ES81"/>
      <c r="ET81" s="39">
        <f t="shared" si="700"/>
        <v>0</v>
      </c>
      <c r="EU81"/>
      <c r="EV81" s="39">
        <f t="shared" si="701"/>
        <v>0</v>
      </c>
      <c r="EW81"/>
      <c r="EX81" s="39">
        <f t="shared" si="702"/>
        <v>0</v>
      </c>
      <c r="EY81"/>
      <c r="EZ81" s="39">
        <f t="shared" si="703"/>
        <v>0</v>
      </c>
      <c r="FA81"/>
      <c r="FB81" s="39">
        <f t="shared" si="704"/>
        <v>0</v>
      </c>
      <c r="FC81" s="67">
        <f t="shared" si="707"/>
        <v>0</v>
      </c>
    </row>
    <row r="82" spans="1:159" s="30" customFormat="1" outlineLevel="1" x14ac:dyDescent="0.25">
      <c r="A82">
        <v>6</v>
      </c>
      <c r="B82" s="26"/>
      <c r="C82" s="102">
        <f>IFERROR(VLOOKUP($B82,'Справочник ТТ'!$A:$R,16,0),0)</f>
        <v>0</v>
      </c>
      <c r="D82" s="103">
        <f>IFERROR(VLOOKUP($B82,'Справочник ТТ'!$A:$R,17,0),0)</f>
        <v>0</v>
      </c>
      <c r="E82" s="104">
        <f>IFERROR(VLOOKUP($B82,'Справочник ТТ'!$A:$R,18,0),0)</f>
        <v>0</v>
      </c>
      <c r="F82" s="71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 s="46">
        <f t="shared" si="705"/>
        <v>0</v>
      </c>
      <c r="AL82"/>
      <c r="AM82" s="39">
        <f t="shared" si="646"/>
        <v>0</v>
      </c>
      <c r="AN82"/>
      <c r="AO82" s="39">
        <f t="shared" si="647"/>
        <v>0</v>
      </c>
      <c r="AP82"/>
      <c r="AQ82" s="39">
        <f t="shared" si="648"/>
        <v>0</v>
      </c>
      <c r="AR82"/>
      <c r="AS82" s="39">
        <f t="shared" si="649"/>
        <v>0</v>
      </c>
      <c r="AT82"/>
      <c r="AU82" s="39">
        <f t="shared" si="650"/>
        <v>0</v>
      </c>
      <c r="AV82"/>
      <c r="AW82" s="39">
        <f t="shared" si="708"/>
        <v>0</v>
      </c>
      <c r="AX82"/>
      <c r="AY82" s="39" t="b">
        <f t="shared" si="651"/>
        <v>0</v>
      </c>
      <c r="AZ82"/>
      <c r="BA82" s="39" t="b">
        <f t="shared" si="652"/>
        <v>0</v>
      </c>
      <c r="BB82"/>
      <c r="BC82" s="39" t="b">
        <f t="shared" si="653"/>
        <v>0</v>
      </c>
      <c r="BD82"/>
      <c r="BE82" s="39" t="b">
        <f t="shared" si="654"/>
        <v>0</v>
      </c>
      <c r="BF82"/>
      <c r="BG82" s="39">
        <f t="shared" si="655"/>
        <v>0</v>
      </c>
      <c r="BH82"/>
      <c r="BI82" s="39">
        <f t="shared" si="656"/>
        <v>0</v>
      </c>
      <c r="BJ82"/>
      <c r="BK82" s="39">
        <f t="shared" si="657"/>
        <v>0</v>
      </c>
      <c r="BL82"/>
      <c r="BM82" s="39">
        <f t="shared" si="658"/>
        <v>0</v>
      </c>
      <c r="BN82"/>
      <c r="BO82" s="39">
        <f t="shared" si="659"/>
        <v>0</v>
      </c>
      <c r="BP82"/>
      <c r="BQ82" s="39">
        <f t="shared" si="660"/>
        <v>0</v>
      </c>
      <c r="BR82"/>
      <c r="BS82" s="39">
        <f t="shared" si="661"/>
        <v>0</v>
      </c>
      <c r="BT82"/>
      <c r="BU82" s="39">
        <f t="shared" si="662"/>
        <v>0</v>
      </c>
      <c r="BV82"/>
      <c r="BW82" s="39">
        <f t="shared" si="663"/>
        <v>0</v>
      </c>
      <c r="BX82"/>
      <c r="BY82" s="39">
        <f t="shared" si="664"/>
        <v>0</v>
      </c>
      <c r="BZ82"/>
      <c r="CA82" s="39">
        <f t="shared" si="665"/>
        <v>0</v>
      </c>
      <c r="CB82"/>
      <c r="CC82" s="39">
        <f t="shared" si="666"/>
        <v>0</v>
      </c>
      <c r="CD82"/>
      <c r="CE82" s="39">
        <f t="shared" si="667"/>
        <v>0</v>
      </c>
      <c r="CF82"/>
      <c r="CG82" s="39">
        <f t="shared" si="668"/>
        <v>0</v>
      </c>
      <c r="CH82"/>
      <c r="CI82" s="39">
        <f t="shared" si="669"/>
        <v>0</v>
      </c>
      <c r="CJ82"/>
      <c r="CK82" s="39">
        <f t="shared" si="670"/>
        <v>0</v>
      </c>
      <c r="CL82"/>
      <c r="CM82" s="39">
        <f t="shared" si="671"/>
        <v>0</v>
      </c>
      <c r="CN82"/>
      <c r="CO82" s="39">
        <f t="shared" si="672"/>
        <v>0</v>
      </c>
      <c r="CP82" s="67">
        <f t="shared" si="706"/>
        <v>0</v>
      </c>
      <c r="CQ82"/>
      <c r="CR82" s="39">
        <f t="shared" si="673"/>
        <v>0</v>
      </c>
      <c r="CS82"/>
      <c r="CT82" s="39">
        <f t="shared" si="674"/>
        <v>0</v>
      </c>
      <c r="CU82"/>
      <c r="CV82" s="39">
        <f t="shared" si="675"/>
        <v>0</v>
      </c>
      <c r="CW82"/>
      <c r="CX82" s="39">
        <f t="shared" si="676"/>
        <v>0</v>
      </c>
      <c r="CY82"/>
      <c r="CZ82" s="39">
        <f t="shared" si="677"/>
        <v>0</v>
      </c>
      <c r="DA82"/>
      <c r="DB82" s="39">
        <f t="shared" si="678"/>
        <v>0</v>
      </c>
      <c r="DC82"/>
      <c r="DD82" s="39">
        <f t="shared" si="679"/>
        <v>0</v>
      </c>
      <c r="DE82"/>
      <c r="DF82" s="39">
        <f t="shared" si="680"/>
        <v>0</v>
      </c>
      <c r="DG82"/>
      <c r="DH82" s="39">
        <f t="shared" si="681"/>
        <v>0</v>
      </c>
      <c r="DI82"/>
      <c r="DJ82" s="39">
        <f t="shared" si="682"/>
        <v>0</v>
      </c>
      <c r="DK82"/>
      <c r="DL82" s="39">
        <f t="shared" si="683"/>
        <v>0</v>
      </c>
      <c r="DM82"/>
      <c r="DN82" s="39">
        <f t="shared" si="684"/>
        <v>0</v>
      </c>
      <c r="DO82"/>
      <c r="DP82" s="39">
        <f t="shared" si="685"/>
        <v>0</v>
      </c>
      <c r="DQ82"/>
      <c r="DR82" s="39">
        <f t="shared" si="686"/>
        <v>0</v>
      </c>
      <c r="DS82"/>
      <c r="DT82" s="39">
        <f t="shared" si="687"/>
        <v>0</v>
      </c>
      <c r="DU82"/>
      <c r="DV82" s="39">
        <f t="shared" si="688"/>
        <v>0</v>
      </c>
      <c r="DW82"/>
      <c r="DX82" s="39">
        <f t="shared" si="689"/>
        <v>0</v>
      </c>
      <c r="DY82"/>
      <c r="DZ82" s="39">
        <f t="shared" si="690"/>
        <v>0</v>
      </c>
      <c r="EA82"/>
      <c r="EB82" s="39">
        <f t="shared" si="691"/>
        <v>0</v>
      </c>
      <c r="EC82"/>
      <c r="ED82" s="39">
        <f t="shared" si="692"/>
        <v>0</v>
      </c>
      <c r="EE82"/>
      <c r="EF82" s="39">
        <f t="shared" si="693"/>
        <v>0</v>
      </c>
      <c r="EG82"/>
      <c r="EH82" s="39">
        <f t="shared" si="694"/>
        <v>0</v>
      </c>
      <c r="EI82"/>
      <c r="EJ82" s="39">
        <f t="shared" si="695"/>
        <v>0</v>
      </c>
      <c r="EK82"/>
      <c r="EL82" s="39">
        <f t="shared" si="696"/>
        <v>0</v>
      </c>
      <c r="EM82"/>
      <c r="EN82" s="39">
        <f t="shared" si="697"/>
        <v>0</v>
      </c>
      <c r="EO82"/>
      <c r="EP82" s="39">
        <f t="shared" si="698"/>
        <v>0</v>
      </c>
      <c r="EQ82"/>
      <c r="ER82" s="39">
        <f t="shared" si="699"/>
        <v>0</v>
      </c>
      <c r="ES82"/>
      <c r="ET82" s="39">
        <f t="shared" si="700"/>
        <v>0</v>
      </c>
      <c r="EU82"/>
      <c r="EV82" s="39">
        <f t="shared" si="701"/>
        <v>0</v>
      </c>
      <c r="EW82"/>
      <c r="EX82" s="39">
        <f t="shared" si="702"/>
        <v>0</v>
      </c>
      <c r="EY82"/>
      <c r="EZ82" s="39">
        <f t="shared" si="703"/>
        <v>0</v>
      </c>
      <c r="FA82"/>
      <c r="FB82" s="39">
        <f t="shared" si="704"/>
        <v>0</v>
      </c>
      <c r="FC82" s="67">
        <f t="shared" si="707"/>
        <v>0</v>
      </c>
    </row>
    <row r="83" spans="1:159" s="30" customFormat="1" outlineLevel="1" x14ac:dyDescent="0.25">
      <c r="A83">
        <v>7</v>
      </c>
      <c r="B83" s="26"/>
      <c r="C83" s="102">
        <f>IFERROR(VLOOKUP($B83,'Справочник ТТ'!$A:$R,16,0),0)</f>
        <v>0</v>
      </c>
      <c r="D83" s="103">
        <f>IFERROR(VLOOKUP($B83,'Справочник ТТ'!$A:$R,17,0),0)</f>
        <v>0</v>
      </c>
      <c r="E83" s="104">
        <f>IFERROR(VLOOKUP($B83,'Справочник ТТ'!$A:$R,18,0),0)</f>
        <v>0</v>
      </c>
      <c r="F83" s="71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 s="46">
        <f t="shared" si="705"/>
        <v>0</v>
      </c>
      <c r="AL83"/>
      <c r="AM83" s="39">
        <f t="shared" si="646"/>
        <v>0</v>
      </c>
      <c r="AN83"/>
      <c r="AO83" s="39">
        <f t="shared" si="647"/>
        <v>0</v>
      </c>
      <c r="AP83"/>
      <c r="AQ83" s="39">
        <f t="shared" si="648"/>
        <v>0</v>
      </c>
      <c r="AR83"/>
      <c r="AS83" s="39">
        <f t="shared" si="649"/>
        <v>0</v>
      </c>
      <c r="AT83"/>
      <c r="AU83" s="39">
        <f t="shared" si="650"/>
        <v>0</v>
      </c>
      <c r="AV83"/>
      <c r="AW83" s="39">
        <f t="shared" si="708"/>
        <v>0</v>
      </c>
      <c r="AX83"/>
      <c r="AY83" s="39" t="b">
        <f t="shared" si="651"/>
        <v>0</v>
      </c>
      <c r="AZ83"/>
      <c r="BA83" s="39" t="b">
        <f t="shared" si="652"/>
        <v>0</v>
      </c>
      <c r="BB83"/>
      <c r="BC83" s="39" t="b">
        <f t="shared" si="653"/>
        <v>0</v>
      </c>
      <c r="BD83"/>
      <c r="BE83" s="39" t="b">
        <f t="shared" si="654"/>
        <v>0</v>
      </c>
      <c r="BF83"/>
      <c r="BG83" s="39">
        <f t="shared" si="655"/>
        <v>0</v>
      </c>
      <c r="BH83"/>
      <c r="BI83" s="39">
        <f t="shared" si="656"/>
        <v>0</v>
      </c>
      <c r="BJ83"/>
      <c r="BK83" s="39">
        <f t="shared" si="657"/>
        <v>0</v>
      </c>
      <c r="BL83"/>
      <c r="BM83" s="39">
        <f t="shared" si="658"/>
        <v>0</v>
      </c>
      <c r="BN83"/>
      <c r="BO83" s="39">
        <f t="shared" si="659"/>
        <v>0</v>
      </c>
      <c r="BP83"/>
      <c r="BQ83" s="39">
        <f t="shared" si="660"/>
        <v>0</v>
      </c>
      <c r="BR83"/>
      <c r="BS83" s="39">
        <f t="shared" si="661"/>
        <v>0</v>
      </c>
      <c r="BT83"/>
      <c r="BU83" s="39">
        <f t="shared" si="662"/>
        <v>0</v>
      </c>
      <c r="BV83"/>
      <c r="BW83" s="39">
        <f t="shared" si="663"/>
        <v>0</v>
      </c>
      <c r="BX83"/>
      <c r="BY83" s="39">
        <f t="shared" si="664"/>
        <v>0</v>
      </c>
      <c r="BZ83"/>
      <c r="CA83" s="39">
        <f t="shared" si="665"/>
        <v>0</v>
      </c>
      <c r="CB83"/>
      <c r="CC83" s="39">
        <f t="shared" si="666"/>
        <v>0</v>
      </c>
      <c r="CD83"/>
      <c r="CE83" s="39">
        <f t="shared" si="667"/>
        <v>0</v>
      </c>
      <c r="CF83"/>
      <c r="CG83" s="39">
        <f t="shared" si="668"/>
        <v>0</v>
      </c>
      <c r="CH83"/>
      <c r="CI83" s="39">
        <f t="shared" si="669"/>
        <v>0</v>
      </c>
      <c r="CJ83"/>
      <c r="CK83" s="39">
        <f t="shared" si="670"/>
        <v>0</v>
      </c>
      <c r="CL83"/>
      <c r="CM83" s="39">
        <f t="shared" si="671"/>
        <v>0</v>
      </c>
      <c r="CN83"/>
      <c r="CO83" s="39">
        <f t="shared" si="672"/>
        <v>0</v>
      </c>
      <c r="CP83" s="67">
        <f t="shared" si="706"/>
        <v>0</v>
      </c>
      <c r="CQ83"/>
      <c r="CR83" s="39">
        <f t="shared" si="673"/>
        <v>0</v>
      </c>
      <c r="CS83"/>
      <c r="CT83" s="39">
        <f t="shared" si="674"/>
        <v>0</v>
      </c>
      <c r="CU83"/>
      <c r="CV83" s="39">
        <f t="shared" si="675"/>
        <v>0</v>
      </c>
      <c r="CW83"/>
      <c r="CX83" s="39">
        <f t="shared" si="676"/>
        <v>0</v>
      </c>
      <c r="CY83"/>
      <c r="CZ83" s="39">
        <f t="shared" si="677"/>
        <v>0</v>
      </c>
      <c r="DA83"/>
      <c r="DB83" s="39">
        <f t="shared" si="678"/>
        <v>0</v>
      </c>
      <c r="DC83"/>
      <c r="DD83" s="39">
        <f t="shared" si="679"/>
        <v>0</v>
      </c>
      <c r="DE83"/>
      <c r="DF83" s="39">
        <f t="shared" si="680"/>
        <v>0</v>
      </c>
      <c r="DG83"/>
      <c r="DH83" s="39">
        <f t="shared" si="681"/>
        <v>0</v>
      </c>
      <c r="DI83"/>
      <c r="DJ83" s="39">
        <f t="shared" si="682"/>
        <v>0</v>
      </c>
      <c r="DK83"/>
      <c r="DL83" s="39">
        <f t="shared" si="683"/>
        <v>0</v>
      </c>
      <c r="DM83"/>
      <c r="DN83" s="39">
        <f t="shared" si="684"/>
        <v>0</v>
      </c>
      <c r="DO83"/>
      <c r="DP83" s="39">
        <f t="shared" si="685"/>
        <v>0</v>
      </c>
      <c r="DQ83"/>
      <c r="DR83" s="39">
        <f t="shared" si="686"/>
        <v>0</v>
      </c>
      <c r="DS83"/>
      <c r="DT83" s="39">
        <f t="shared" si="687"/>
        <v>0</v>
      </c>
      <c r="DU83"/>
      <c r="DV83" s="39">
        <f t="shared" si="688"/>
        <v>0</v>
      </c>
      <c r="DW83"/>
      <c r="DX83" s="39">
        <f t="shared" si="689"/>
        <v>0</v>
      </c>
      <c r="DY83"/>
      <c r="DZ83" s="39">
        <f t="shared" si="690"/>
        <v>0</v>
      </c>
      <c r="EA83"/>
      <c r="EB83" s="39">
        <f t="shared" si="691"/>
        <v>0</v>
      </c>
      <c r="EC83"/>
      <c r="ED83" s="39">
        <f t="shared" si="692"/>
        <v>0</v>
      </c>
      <c r="EE83"/>
      <c r="EF83" s="39">
        <f t="shared" si="693"/>
        <v>0</v>
      </c>
      <c r="EG83"/>
      <c r="EH83" s="39">
        <f t="shared" si="694"/>
        <v>0</v>
      </c>
      <c r="EI83"/>
      <c r="EJ83" s="39">
        <f t="shared" si="695"/>
        <v>0</v>
      </c>
      <c r="EK83"/>
      <c r="EL83" s="39">
        <f t="shared" si="696"/>
        <v>0</v>
      </c>
      <c r="EM83"/>
      <c r="EN83" s="39">
        <f t="shared" si="697"/>
        <v>0</v>
      </c>
      <c r="EO83"/>
      <c r="EP83" s="39">
        <f t="shared" si="698"/>
        <v>0</v>
      </c>
      <c r="EQ83"/>
      <c r="ER83" s="39">
        <f t="shared" si="699"/>
        <v>0</v>
      </c>
      <c r="ES83"/>
      <c r="ET83" s="39">
        <f t="shared" si="700"/>
        <v>0</v>
      </c>
      <c r="EU83"/>
      <c r="EV83" s="39">
        <f t="shared" si="701"/>
        <v>0</v>
      </c>
      <c r="EW83"/>
      <c r="EX83" s="39">
        <f t="shared" si="702"/>
        <v>0</v>
      </c>
      <c r="EY83"/>
      <c r="EZ83" s="39">
        <f t="shared" si="703"/>
        <v>0</v>
      </c>
      <c r="FA83"/>
      <c r="FB83" s="39">
        <f t="shared" si="704"/>
        <v>0</v>
      </c>
      <c r="FC83" s="67">
        <f t="shared" si="707"/>
        <v>0</v>
      </c>
    </row>
    <row r="84" spans="1:159" s="30" customFormat="1" outlineLevel="1" x14ac:dyDescent="0.25">
      <c r="A84">
        <v>8</v>
      </c>
      <c r="B84" s="26"/>
      <c r="C84" s="102">
        <f>IFERROR(VLOOKUP($B84,'Справочник ТТ'!$A:$R,16,0),0)</f>
        <v>0</v>
      </c>
      <c r="D84" s="103">
        <f>IFERROR(VLOOKUP($B84,'Справочник ТТ'!$A:$R,17,0),0)</f>
        <v>0</v>
      </c>
      <c r="E84" s="104">
        <f>IFERROR(VLOOKUP($B84,'Справочник ТТ'!$A:$R,18,0),0)</f>
        <v>0</v>
      </c>
      <c r="F84" s="71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 s="46">
        <f t="shared" si="705"/>
        <v>0</v>
      </c>
      <c r="AL84"/>
      <c r="AM84" s="39">
        <f t="shared" si="646"/>
        <v>0</v>
      </c>
      <c r="AN84"/>
      <c r="AO84" s="39">
        <f t="shared" si="647"/>
        <v>0</v>
      </c>
      <c r="AP84"/>
      <c r="AQ84" s="39">
        <f t="shared" si="648"/>
        <v>0</v>
      </c>
      <c r="AR84"/>
      <c r="AS84" s="39">
        <f t="shared" si="649"/>
        <v>0</v>
      </c>
      <c r="AT84"/>
      <c r="AU84" s="39">
        <f t="shared" si="650"/>
        <v>0</v>
      </c>
      <c r="AV84"/>
      <c r="AW84" s="39">
        <f t="shared" si="708"/>
        <v>0</v>
      </c>
      <c r="AX84"/>
      <c r="AY84" s="39" t="b">
        <f t="shared" si="651"/>
        <v>0</v>
      </c>
      <c r="AZ84"/>
      <c r="BA84" s="39" t="b">
        <f t="shared" si="652"/>
        <v>0</v>
      </c>
      <c r="BB84"/>
      <c r="BC84" s="39" t="b">
        <f t="shared" si="653"/>
        <v>0</v>
      </c>
      <c r="BD84"/>
      <c r="BE84" s="39" t="b">
        <f t="shared" si="654"/>
        <v>0</v>
      </c>
      <c r="BF84"/>
      <c r="BG84" s="39">
        <f t="shared" si="655"/>
        <v>0</v>
      </c>
      <c r="BH84"/>
      <c r="BI84" s="39">
        <f t="shared" si="656"/>
        <v>0</v>
      </c>
      <c r="BJ84"/>
      <c r="BK84" s="39">
        <f t="shared" si="657"/>
        <v>0</v>
      </c>
      <c r="BL84"/>
      <c r="BM84" s="39">
        <f t="shared" si="658"/>
        <v>0</v>
      </c>
      <c r="BN84"/>
      <c r="BO84" s="39">
        <f t="shared" si="659"/>
        <v>0</v>
      </c>
      <c r="BP84"/>
      <c r="BQ84" s="39">
        <f t="shared" si="660"/>
        <v>0</v>
      </c>
      <c r="BR84"/>
      <c r="BS84" s="39">
        <f t="shared" si="661"/>
        <v>0</v>
      </c>
      <c r="BT84"/>
      <c r="BU84" s="39">
        <f t="shared" si="662"/>
        <v>0</v>
      </c>
      <c r="BV84"/>
      <c r="BW84" s="39">
        <f t="shared" si="663"/>
        <v>0</v>
      </c>
      <c r="BX84"/>
      <c r="BY84" s="39">
        <f t="shared" si="664"/>
        <v>0</v>
      </c>
      <c r="BZ84"/>
      <c r="CA84" s="39">
        <f t="shared" si="665"/>
        <v>0</v>
      </c>
      <c r="CB84"/>
      <c r="CC84" s="39">
        <f t="shared" si="666"/>
        <v>0</v>
      </c>
      <c r="CD84"/>
      <c r="CE84" s="39">
        <f t="shared" si="667"/>
        <v>0</v>
      </c>
      <c r="CF84"/>
      <c r="CG84" s="39">
        <f t="shared" si="668"/>
        <v>0</v>
      </c>
      <c r="CH84"/>
      <c r="CI84" s="39">
        <f t="shared" si="669"/>
        <v>0</v>
      </c>
      <c r="CJ84"/>
      <c r="CK84" s="39">
        <f t="shared" si="670"/>
        <v>0</v>
      </c>
      <c r="CL84"/>
      <c r="CM84" s="39">
        <f t="shared" si="671"/>
        <v>0</v>
      </c>
      <c r="CN84"/>
      <c r="CO84" s="39">
        <f t="shared" si="672"/>
        <v>0</v>
      </c>
      <c r="CP84" s="67">
        <f t="shared" si="706"/>
        <v>0</v>
      </c>
      <c r="CQ84"/>
      <c r="CR84" s="39">
        <f t="shared" si="673"/>
        <v>0</v>
      </c>
      <c r="CS84"/>
      <c r="CT84" s="39">
        <f t="shared" si="674"/>
        <v>0</v>
      </c>
      <c r="CU84"/>
      <c r="CV84" s="39">
        <f t="shared" si="675"/>
        <v>0</v>
      </c>
      <c r="CW84"/>
      <c r="CX84" s="39">
        <f t="shared" si="676"/>
        <v>0</v>
      </c>
      <c r="CY84"/>
      <c r="CZ84" s="39">
        <f t="shared" si="677"/>
        <v>0</v>
      </c>
      <c r="DA84"/>
      <c r="DB84" s="39">
        <f t="shared" si="678"/>
        <v>0</v>
      </c>
      <c r="DC84"/>
      <c r="DD84" s="39">
        <f t="shared" si="679"/>
        <v>0</v>
      </c>
      <c r="DE84"/>
      <c r="DF84" s="39">
        <f t="shared" si="680"/>
        <v>0</v>
      </c>
      <c r="DG84"/>
      <c r="DH84" s="39">
        <f t="shared" si="681"/>
        <v>0</v>
      </c>
      <c r="DI84"/>
      <c r="DJ84" s="39">
        <f t="shared" si="682"/>
        <v>0</v>
      </c>
      <c r="DK84"/>
      <c r="DL84" s="39">
        <f t="shared" si="683"/>
        <v>0</v>
      </c>
      <c r="DM84"/>
      <c r="DN84" s="39">
        <f t="shared" si="684"/>
        <v>0</v>
      </c>
      <c r="DO84"/>
      <c r="DP84" s="39">
        <f t="shared" si="685"/>
        <v>0</v>
      </c>
      <c r="DQ84"/>
      <c r="DR84" s="39">
        <f t="shared" si="686"/>
        <v>0</v>
      </c>
      <c r="DS84"/>
      <c r="DT84" s="39">
        <f t="shared" si="687"/>
        <v>0</v>
      </c>
      <c r="DU84"/>
      <c r="DV84" s="39">
        <f t="shared" si="688"/>
        <v>0</v>
      </c>
      <c r="DW84"/>
      <c r="DX84" s="39">
        <f t="shared" si="689"/>
        <v>0</v>
      </c>
      <c r="DY84"/>
      <c r="DZ84" s="39">
        <f t="shared" si="690"/>
        <v>0</v>
      </c>
      <c r="EA84"/>
      <c r="EB84" s="39">
        <f t="shared" si="691"/>
        <v>0</v>
      </c>
      <c r="EC84"/>
      <c r="ED84" s="39">
        <f t="shared" si="692"/>
        <v>0</v>
      </c>
      <c r="EE84"/>
      <c r="EF84" s="39">
        <f t="shared" si="693"/>
        <v>0</v>
      </c>
      <c r="EG84"/>
      <c r="EH84" s="39">
        <f t="shared" si="694"/>
        <v>0</v>
      </c>
      <c r="EI84"/>
      <c r="EJ84" s="39">
        <f t="shared" si="695"/>
        <v>0</v>
      </c>
      <c r="EK84"/>
      <c r="EL84" s="39">
        <f t="shared" si="696"/>
        <v>0</v>
      </c>
      <c r="EM84"/>
      <c r="EN84" s="39">
        <f t="shared" si="697"/>
        <v>0</v>
      </c>
      <c r="EO84"/>
      <c r="EP84" s="39">
        <f t="shared" si="698"/>
        <v>0</v>
      </c>
      <c r="EQ84"/>
      <c r="ER84" s="39">
        <f t="shared" si="699"/>
        <v>0</v>
      </c>
      <c r="ES84"/>
      <c r="ET84" s="39">
        <f t="shared" si="700"/>
        <v>0</v>
      </c>
      <c r="EU84"/>
      <c r="EV84" s="39">
        <f t="shared" si="701"/>
        <v>0</v>
      </c>
      <c r="EW84"/>
      <c r="EX84" s="39">
        <f t="shared" si="702"/>
        <v>0</v>
      </c>
      <c r="EY84"/>
      <c r="EZ84" s="39">
        <f t="shared" si="703"/>
        <v>0</v>
      </c>
      <c r="FA84"/>
      <c r="FB84" s="39">
        <f t="shared" si="704"/>
        <v>0</v>
      </c>
      <c r="FC84" s="67">
        <f t="shared" si="707"/>
        <v>0</v>
      </c>
    </row>
    <row r="85" spans="1:159" s="30" customFormat="1" outlineLevel="1" x14ac:dyDescent="0.25">
      <c r="A85">
        <v>9</v>
      </c>
      <c r="B85" s="26"/>
      <c r="C85" s="102">
        <f>IFERROR(VLOOKUP($B85,'Справочник ТТ'!$A:$R,16,0),0)</f>
        <v>0</v>
      </c>
      <c r="D85" s="103">
        <f>IFERROR(VLOOKUP($B85,'Справочник ТТ'!$A:$R,17,0),0)</f>
        <v>0</v>
      </c>
      <c r="E85" s="104">
        <f>IFERROR(VLOOKUP($B85,'Справочник ТТ'!$A:$R,18,0),0)</f>
        <v>0</v>
      </c>
      <c r="F85" s="71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 s="46">
        <f t="shared" si="705"/>
        <v>0</v>
      </c>
      <c r="AL85"/>
      <c r="AM85" s="39">
        <f t="shared" si="646"/>
        <v>0</v>
      </c>
      <c r="AN85"/>
      <c r="AO85" s="39">
        <f t="shared" si="647"/>
        <v>0</v>
      </c>
      <c r="AP85"/>
      <c r="AQ85" s="39">
        <f t="shared" si="648"/>
        <v>0</v>
      </c>
      <c r="AR85"/>
      <c r="AS85" s="39">
        <f t="shared" si="649"/>
        <v>0</v>
      </c>
      <c r="AT85"/>
      <c r="AU85" s="39">
        <f t="shared" si="650"/>
        <v>0</v>
      </c>
      <c r="AV85"/>
      <c r="AW85" s="39">
        <f t="shared" si="708"/>
        <v>0</v>
      </c>
      <c r="AX85"/>
      <c r="AY85" s="39" t="b">
        <f t="shared" si="651"/>
        <v>0</v>
      </c>
      <c r="AZ85"/>
      <c r="BA85" s="39" t="b">
        <f t="shared" si="652"/>
        <v>0</v>
      </c>
      <c r="BB85"/>
      <c r="BC85" s="39" t="b">
        <f t="shared" si="653"/>
        <v>0</v>
      </c>
      <c r="BD85"/>
      <c r="BE85" s="39" t="b">
        <f t="shared" si="654"/>
        <v>0</v>
      </c>
      <c r="BF85"/>
      <c r="BG85" s="39">
        <f t="shared" si="655"/>
        <v>0</v>
      </c>
      <c r="BH85"/>
      <c r="BI85" s="39">
        <f t="shared" si="656"/>
        <v>0</v>
      </c>
      <c r="BJ85"/>
      <c r="BK85" s="39">
        <f t="shared" si="657"/>
        <v>0</v>
      </c>
      <c r="BL85"/>
      <c r="BM85" s="39">
        <f t="shared" si="658"/>
        <v>0</v>
      </c>
      <c r="BN85"/>
      <c r="BO85" s="39">
        <f t="shared" si="659"/>
        <v>0</v>
      </c>
      <c r="BP85"/>
      <c r="BQ85" s="39">
        <f t="shared" si="660"/>
        <v>0</v>
      </c>
      <c r="BR85"/>
      <c r="BS85" s="39">
        <f t="shared" si="661"/>
        <v>0</v>
      </c>
      <c r="BT85"/>
      <c r="BU85" s="39">
        <f t="shared" si="662"/>
        <v>0</v>
      </c>
      <c r="BV85"/>
      <c r="BW85" s="39">
        <f t="shared" si="663"/>
        <v>0</v>
      </c>
      <c r="BX85"/>
      <c r="BY85" s="39">
        <f t="shared" si="664"/>
        <v>0</v>
      </c>
      <c r="BZ85"/>
      <c r="CA85" s="39">
        <f t="shared" si="665"/>
        <v>0</v>
      </c>
      <c r="CB85"/>
      <c r="CC85" s="39">
        <f t="shared" si="666"/>
        <v>0</v>
      </c>
      <c r="CD85"/>
      <c r="CE85" s="39">
        <f t="shared" si="667"/>
        <v>0</v>
      </c>
      <c r="CF85"/>
      <c r="CG85" s="39">
        <f t="shared" si="668"/>
        <v>0</v>
      </c>
      <c r="CH85"/>
      <c r="CI85" s="39">
        <f t="shared" si="669"/>
        <v>0</v>
      </c>
      <c r="CJ85"/>
      <c r="CK85" s="39">
        <f t="shared" si="670"/>
        <v>0</v>
      </c>
      <c r="CL85"/>
      <c r="CM85" s="39">
        <f t="shared" si="671"/>
        <v>0</v>
      </c>
      <c r="CN85"/>
      <c r="CO85" s="39">
        <f t="shared" si="672"/>
        <v>0</v>
      </c>
      <c r="CP85" s="67">
        <f t="shared" si="706"/>
        <v>0</v>
      </c>
      <c r="CQ85"/>
      <c r="CR85" s="39">
        <f t="shared" si="673"/>
        <v>0</v>
      </c>
      <c r="CS85"/>
      <c r="CT85" s="39">
        <f t="shared" si="674"/>
        <v>0</v>
      </c>
      <c r="CU85"/>
      <c r="CV85" s="39">
        <f t="shared" si="675"/>
        <v>0</v>
      </c>
      <c r="CW85"/>
      <c r="CX85" s="39">
        <f t="shared" si="676"/>
        <v>0</v>
      </c>
      <c r="CY85"/>
      <c r="CZ85" s="39">
        <f t="shared" si="677"/>
        <v>0</v>
      </c>
      <c r="DA85"/>
      <c r="DB85" s="39">
        <f t="shared" si="678"/>
        <v>0</v>
      </c>
      <c r="DC85"/>
      <c r="DD85" s="39">
        <f t="shared" si="679"/>
        <v>0</v>
      </c>
      <c r="DE85"/>
      <c r="DF85" s="39">
        <f t="shared" si="680"/>
        <v>0</v>
      </c>
      <c r="DG85"/>
      <c r="DH85" s="39">
        <f t="shared" si="681"/>
        <v>0</v>
      </c>
      <c r="DI85"/>
      <c r="DJ85" s="39">
        <f t="shared" si="682"/>
        <v>0</v>
      </c>
      <c r="DK85"/>
      <c r="DL85" s="39">
        <f t="shared" si="683"/>
        <v>0</v>
      </c>
      <c r="DM85"/>
      <c r="DN85" s="39">
        <f t="shared" si="684"/>
        <v>0</v>
      </c>
      <c r="DO85"/>
      <c r="DP85" s="39">
        <f t="shared" si="685"/>
        <v>0</v>
      </c>
      <c r="DQ85"/>
      <c r="DR85" s="39">
        <f t="shared" si="686"/>
        <v>0</v>
      </c>
      <c r="DS85"/>
      <c r="DT85" s="39">
        <f t="shared" si="687"/>
        <v>0</v>
      </c>
      <c r="DU85"/>
      <c r="DV85" s="39">
        <f t="shared" si="688"/>
        <v>0</v>
      </c>
      <c r="DW85"/>
      <c r="DX85" s="39">
        <f t="shared" si="689"/>
        <v>0</v>
      </c>
      <c r="DY85"/>
      <c r="DZ85" s="39">
        <f t="shared" si="690"/>
        <v>0</v>
      </c>
      <c r="EA85"/>
      <c r="EB85" s="39">
        <f t="shared" si="691"/>
        <v>0</v>
      </c>
      <c r="EC85"/>
      <c r="ED85" s="39">
        <f t="shared" si="692"/>
        <v>0</v>
      </c>
      <c r="EE85"/>
      <c r="EF85" s="39">
        <f t="shared" si="693"/>
        <v>0</v>
      </c>
      <c r="EG85"/>
      <c r="EH85" s="39">
        <f t="shared" si="694"/>
        <v>0</v>
      </c>
      <c r="EI85"/>
      <c r="EJ85" s="39">
        <f t="shared" si="695"/>
        <v>0</v>
      </c>
      <c r="EK85"/>
      <c r="EL85" s="39">
        <f t="shared" si="696"/>
        <v>0</v>
      </c>
      <c r="EM85"/>
      <c r="EN85" s="39">
        <f t="shared" si="697"/>
        <v>0</v>
      </c>
      <c r="EO85"/>
      <c r="EP85" s="39">
        <f t="shared" si="698"/>
        <v>0</v>
      </c>
      <c r="EQ85"/>
      <c r="ER85" s="39">
        <f t="shared" si="699"/>
        <v>0</v>
      </c>
      <c r="ES85"/>
      <c r="ET85" s="39">
        <f t="shared" si="700"/>
        <v>0</v>
      </c>
      <c r="EU85"/>
      <c r="EV85" s="39">
        <f t="shared" si="701"/>
        <v>0</v>
      </c>
      <c r="EW85"/>
      <c r="EX85" s="39">
        <f t="shared" si="702"/>
        <v>0</v>
      </c>
      <c r="EY85"/>
      <c r="EZ85" s="39">
        <f t="shared" si="703"/>
        <v>0</v>
      </c>
      <c r="FA85"/>
      <c r="FB85" s="39">
        <f t="shared" si="704"/>
        <v>0</v>
      </c>
      <c r="FC85" s="67">
        <f t="shared" si="707"/>
        <v>0</v>
      </c>
    </row>
    <row r="86" spans="1:159" s="30" customFormat="1" outlineLevel="1" x14ac:dyDescent="0.25">
      <c r="A86">
        <v>10</v>
      </c>
      <c r="B86" s="26"/>
      <c r="C86" s="102">
        <f>IFERROR(VLOOKUP($B86,'Справочник ТТ'!$A:$R,16,0),0)</f>
        <v>0</v>
      </c>
      <c r="D86" s="103">
        <f>IFERROR(VLOOKUP($B86,'Справочник ТТ'!$A:$R,17,0),0)</f>
        <v>0</v>
      </c>
      <c r="E86" s="104">
        <f>IFERROR(VLOOKUP($B86,'Справочник ТТ'!$A:$R,18,0),0)</f>
        <v>0</v>
      </c>
      <c r="F86" s="71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 s="46">
        <f t="shared" si="705"/>
        <v>0</v>
      </c>
      <c r="AL86"/>
      <c r="AM86" s="39">
        <f t="shared" si="646"/>
        <v>0</v>
      </c>
      <c r="AN86"/>
      <c r="AO86" s="39">
        <f t="shared" si="647"/>
        <v>0</v>
      </c>
      <c r="AP86"/>
      <c r="AQ86" s="39">
        <f t="shared" si="648"/>
        <v>0</v>
      </c>
      <c r="AR86"/>
      <c r="AS86" s="39">
        <f t="shared" si="649"/>
        <v>0</v>
      </c>
      <c r="AT86"/>
      <c r="AU86" s="39">
        <f t="shared" si="650"/>
        <v>0</v>
      </c>
      <c r="AV86"/>
      <c r="AW86" s="39">
        <f t="shared" si="708"/>
        <v>0</v>
      </c>
      <c r="AX86"/>
      <c r="AY86" s="39" t="b">
        <f t="shared" si="651"/>
        <v>0</v>
      </c>
      <c r="AZ86"/>
      <c r="BA86" s="39" t="b">
        <f t="shared" si="652"/>
        <v>0</v>
      </c>
      <c r="BB86"/>
      <c r="BC86" s="39" t="b">
        <f t="shared" si="653"/>
        <v>0</v>
      </c>
      <c r="BD86"/>
      <c r="BE86" s="39" t="b">
        <f t="shared" si="654"/>
        <v>0</v>
      </c>
      <c r="BF86"/>
      <c r="BG86" s="39">
        <f t="shared" si="655"/>
        <v>0</v>
      </c>
      <c r="BH86"/>
      <c r="BI86" s="39">
        <f t="shared" si="656"/>
        <v>0</v>
      </c>
      <c r="BJ86"/>
      <c r="BK86" s="39">
        <f t="shared" si="657"/>
        <v>0</v>
      </c>
      <c r="BL86"/>
      <c r="BM86" s="39">
        <f t="shared" si="658"/>
        <v>0</v>
      </c>
      <c r="BN86"/>
      <c r="BO86" s="39">
        <f t="shared" si="659"/>
        <v>0</v>
      </c>
      <c r="BP86"/>
      <c r="BQ86" s="39">
        <f t="shared" si="660"/>
        <v>0</v>
      </c>
      <c r="BR86"/>
      <c r="BS86" s="39">
        <f t="shared" si="661"/>
        <v>0</v>
      </c>
      <c r="BT86"/>
      <c r="BU86" s="39">
        <f t="shared" si="662"/>
        <v>0</v>
      </c>
      <c r="BV86"/>
      <c r="BW86" s="39">
        <f t="shared" si="663"/>
        <v>0</v>
      </c>
      <c r="BX86"/>
      <c r="BY86" s="39">
        <f t="shared" si="664"/>
        <v>0</v>
      </c>
      <c r="BZ86"/>
      <c r="CA86" s="39">
        <f t="shared" si="665"/>
        <v>0</v>
      </c>
      <c r="CB86"/>
      <c r="CC86" s="39">
        <f t="shared" si="666"/>
        <v>0</v>
      </c>
      <c r="CD86"/>
      <c r="CE86" s="39">
        <f t="shared" si="667"/>
        <v>0</v>
      </c>
      <c r="CF86"/>
      <c r="CG86" s="39">
        <f t="shared" si="668"/>
        <v>0</v>
      </c>
      <c r="CH86"/>
      <c r="CI86" s="39">
        <f t="shared" si="669"/>
        <v>0</v>
      </c>
      <c r="CJ86"/>
      <c r="CK86" s="39">
        <f t="shared" si="670"/>
        <v>0</v>
      </c>
      <c r="CL86"/>
      <c r="CM86" s="39">
        <f t="shared" si="671"/>
        <v>0</v>
      </c>
      <c r="CN86"/>
      <c r="CO86" s="39">
        <f t="shared" si="672"/>
        <v>0</v>
      </c>
      <c r="CP86" s="67">
        <f t="shared" si="706"/>
        <v>0</v>
      </c>
      <c r="CQ86"/>
      <c r="CR86" s="39">
        <f t="shared" si="673"/>
        <v>0</v>
      </c>
      <c r="CS86"/>
      <c r="CT86" s="39">
        <f t="shared" si="674"/>
        <v>0</v>
      </c>
      <c r="CU86"/>
      <c r="CV86" s="39">
        <f t="shared" si="675"/>
        <v>0</v>
      </c>
      <c r="CW86"/>
      <c r="CX86" s="39">
        <f t="shared" si="676"/>
        <v>0</v>
      </c>
      <c r="CY86"/>
      <c r="CZ86" s="39">
        <f t="shared" si="677"/>
        <v>0</v>
      </c>
      <c r="DA86"/>
      <c r="DB86" s="39">
        <f t="shared" si="678"/>
        <v>0</v>
      </c>
      <c r="DC86"/>
      <c r="DD86" s="39">
        <f t="shared" si="679"/>
        <v>0</v>
      </c>
      <c r="DE86"/>
      <c r="DF86" s="39">
        <f t="shared" si="680"/>
        <v>0</v>
      </c>
      <c r="DG86"/>
      <c r="DH86" s="39">
        <f t="shared" si="681"/>
        <v>0</v>
      </c>
      <c r="DI86"/>
      <c r="DJ86" s="39">
        <f t="shared" si="682"/>
        <v>0</v>
      </c>
      <c r="DK86"/>
      <c r="DL86" s="39">
        <f t="shared" si="683"/>
        <v>0</v>
      </c>
      <c r="DM86"/>
      <c r="DN86" s="39">
        <f t="shared" si="684"/>
        <v>0</v>
      </c>
      <c r="DO86"/>
      <c r="DP86" s="39">
        <f t="shared" si="685"/>
        <v>0</v>
      </c>
      <c r="DQ86"/>
      <c r="DR86" s="39">
        <f t="shared" si="686"/>
        <v>0</v>
      </c>
      <c r="DS86"/>
      <c r="DT86" s="39">
        <f t="shared" si="687"/>
        <v>0</v>
      </c>
      <c r="DU86"/>
      <c r="DV86" s="39">
        <f t="shared" si="688"/>
        <v>0</v>
      </c>
      <c r="DW86"/>
      <c r="DX86" s="39">
        <f t="shared" si="689"/>
        <v>0</v>
      </c>
      <c r="DY86"/>
      <c r="DZ86" s="39">
        <f t="shared" si="690"/>
        <v>0</v>
      </c>
      <c r="EA86"/>
      <c r="EB86" s="39">
        <f t="shared" si="691"/>
        <v>0</v>
      </c>
      <c r="EC86"/>
      <c r="ED86" s="39">
        <f t="shared" si="692"/>
        <v>0</v>
      </c>
      <c r="EE86"/>
      <c r="EF86" s="39">
        <f t="shared" si="693"/>
        <v>0</v>
      </c>
      <c r="EG86"/>
      <c r="EH86" s="39">
        <f t="shared" si="694"/>
        <v>0</v>
      </c>
      <c r="EI86"/>
      <c r="EJ86" s="39">
        <f t="shared" si="695"/>
        <v>0</v>
      </c>
      <c r="EK86"/>
      <c r="EL86" s="39">
        <f t="shared" si="696"/>
        <v>0</v>
      </c>
      <c r="EM86"/>
      <c r="EN86" s="39">
        <f t="shared" si="697"/>
        <v>0</v>
      </c>
      <c r="EO86"/>
      <c r="EP86" s="39">
        <f t="shared" si="698"/>
        <v>0</v>
      </c>
      <c r="EQ86"/>
      <c r="ER86" s="39">
        <f t="shared" si="699"/>
        <v>0</v>
      </c>
      <c r="ES86"/>
      <c r="ET86" s="39">
        <f t="shared" si="700"/>
        <v>0</v>
      </c>
      <c r="EU86"/>
      <c r="EV86" s="39">
        <f t="shared" si="701"/>
        <v>0</v>
      </c>
      <c r="EW86"/>
      <c r="EX86" s="39">
        <f t="shared" si="702"/>
        <v>0</v>
      </c>
      <c r="EY86"/>
      <c r="EZ86" s="39">
        <f t="shared" si="703"/>
        <v>0</v>
      </c>
      <c r="FA86"/>
      <c r="FB86" s="39">
        <f t="shared" si="704"/>
        <v>0</v>
      </c>
      <c r="FC86" s="67">
        <f t="shared" si="707"/>
        <v>0</v>
      </c>
    </row>
    <row r="87" spans="1:159" s="30" customFormat="1" x14ac:dyDescent="0.25">
      <c r="A87" s="85"/>
      <c r="B87" s="85"/>
      <c r="C87" s="85"/>
      <c r="D87" s="85"/>
      <c r="E87" s="36" t="s">
        <v>8</v>
      </c>
      <c r="F87" s="70">
        <f>AK87+CP87+FC87</f>
        <v>0</v>
      </c>
      <c r="G87" s="42">
        <f>SUM(G77:G86)</f>
        <v>0</v>
      </c>
      <c r="H87" s="42">
        <f t="shared" ref="H87" si="709">SUM(H77:H86)</f>
        <v>0</v>
      </c>
      <c r="I87" s="42">
        <f t="shared" ref="I87" si="710">SUM(I77:I86)</f>
        <v>0</v>
      </c>
      <c r="J87" s="42">
        <f t="shared" ref="J87" si="711">SUM(J77:J86)</f>
        <v>0</v>
      </c>
      <c r="K87" s="42">
        <f t="shared" ref="K87" si="712">SUM(K77:K86)</f>
        <v>0</v>
      </c>
      <c r="L87" s="42">
        <f t="shared" ref="L87" si="713">SUM(L77:L86)</f>
        <v>0</v>
      </c>
      <c r="M87" s="42">
        <f t="shared" ref="M87" si="714">SUM(M77:M86)</f>
        <v>0</v>
      </c>
      <c r="N87" s="42">
        <f t="shared" ref="N87" si="715">SUM(N77:N86)</f>
        <v>0</v>
      </c>
      <c r="O87" s="42">
        <f t="shared" ref="O87" si="716">SUM(O77:O86)</f>
        <v>0</v>
      </c>
      <c r="P87" s="42">
        <f t="shared" ref="P87" si="717">SUM(P77:P86)</f>
        <v>0</v>
      </c>
      <c r="Q87" s="42">
        <f t="shared" ref="Q87" si="718">SUM(Q77:Q86)</f>
        <v>0</v>
      </c>
      <c r="R87" s="42">
        <f t="shared" ref="R87" si="719">SUM(R77:R86)</f>
        <v>0</v>
      </c>
      <c r="S87" s="42">
        <f t="shared" ref="S87" si="720">SUM(S77:S86)</f>
        <v>0</v>
      </c>
      <c r="T87" s="42">
        <f t="shared" ref="T87" si="721">SUM(T77:T86)</f>
        <v>0</v>
      </c>
      <c r="U87" s="42">
        <f t="shared" ref="U87" si="722">SUM(U77:U86)</f>
        <v>0</v>
      </c>
      <c r="V87" s="42">
        <f t="shared" ref="V87" si="723">SUM(V77:V86)</f>
        <v>0</v>
      </c>
      <c r="W87" s="42">
        <f t="shared" ref="W87" si="724">SUM(W77:W86)</f>
        <v>0</v>
      </c>
      <c r="X87" s="42">
        <f t="shared" ref="X87" si="725">SUM(X77:X86)</f>
        <v>0</v>
      </c>
      <c r="Y87" s="42">
        <f t="shared" ref="Y87" si="726">SUM(Y77:Y86)</f>
        <v>0</v>
      </c>
      <c r="Z87" s="42">
        <f t="shared" ref="Z87" si="727">SUM(Z77:Z86)</f>
        <v>0</v>
      </c>
      <c r="AA87" s="42">
        <f t="shared" ref="AA87" si="728">SUM(AA77:AA86)</f>
        <v>0</v>
      </c>
      <c r="AB87" s="42">
        <f t="shared" ref="AB87" si="729">SUM(AB77:AB86)</f>
        <v>0</v>
      </c>
      <c r="AC87" s="42">
        <f t="shared" ref="AC87" si="730">SUM(AC77:AC86)</f>
        <v>0</v>
      </c>
      <c r="AD87" s="42">
        <f t="shared" ref="AD87" si="731">SUM(AD77:AD86)</f>
        <v>0</v>
      </c>
      <c r="AE87" s="42">
        <f t="shared" ref="AE87" si="732">SUM(AE77:AE86)</f>
        <v>0</v>
      </c>
      <c r="AF87" s="42">
        <f t="shared" ref="AF87" si="733">SUM(AF77:AF86)</f>
        <v>0</v>
      </c>
      <c r="AG87" s="42">
        <f t="shared" ref="AG87" si="734">SUM(AG77:AG86)</f>
        <v>0</v>
      </c>
      <c r="AH87" s="42">
        <f t="shared" ref="AH87" si="735">SUM(AH77:AH86)</f>
        <v>0</v>
      </c>
      <c r="AI87" s="42">
        <f t="shared" ref="AI87" si="736">SUM(AI77:AI86)</f>
        <v>0</v>
      </c>
      <c r="AJ87" s="42">
        <f t="shared" ref="AJ87" si="737">SUM(AJ77:AJ86)</f>
        <v>0</v>
      </c>
      <c r="AK87" s="47">
        <f>SUM(AK77:AK86)*0.7</f>
        <v>0</v>
      </c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68">
        <f>SUM(CP77:CP86)*0.7</f>
        <v>0</v>
      </c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68">
        <f>SUM(FC77:FC86)*0.7</f>
        <v>0</v>
      </c>
    </row>
    <row r="88" spans="1:159" s="30" customFormat="1" outlineLevel="1" x14ac:dyDescent="0.25">
      <c r="A88">
        <v>1</v>
      </c>
      <c r="B88" s="26"/>
      <c r="C88" s="102">
        <f>IFERROR(VLOOKUP($B88,'Справочник ТТ'!$A:$R,16,0),0)</f>
        <v>0</v>
      </c>
      <c r="D88" s="103">
        <f>IFERROR(VLOOKUP($B88,'Справочник ТТ'!$A:$R,17,0),0)</f>
        <v>0</v>
      </c>
      <c r="E88" s="104">
        <f>IFERROR(VLOOKUP($B88,'Справочник ТТ'!$A:$R,18,0),0)</f>
        <v>0</v>
      </c>
      <c r="F88" s="71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 s="46">
        <f>IF($C88=$E$5,SUMPRODUCT(G88:AJ88,$G$5:$AJ$5),IF($C88=$E$6,SUMPRODUCT(G88:AJ88,$G$6:$AJ$6),0))</f>
        <v>0</v>
      </c>
      <c r="AL88"/>
      <c r="AM88" s="39">
        <f t="shared" ref="AM88:AM97" si="738">IF(AND($C88=$E$5,IF(AND($C88=$E$5,AL88&gt;=AL$2),(AL88-AL$2)*AL$5,IF(AND($C88=$E$6,AL88&gt;=AL$2),(AL88-AL$2)*AL$6,0))&gt;AL$3),AL$3,IF(AND($C88=$E$6,IF(AND($C88=$E$5,AL88&gt;=AL$2),(AL88-AL$2)*AL$5,IF(AND($C88=$E$6,AL88&gt;=AL$2),(AL88-AL$2)*AL$6,0))&gt;AL$4),AL$4,IF(AND($C88=$E$5,AL88&gt;=AL$2),(AL88-AL$2)*AL$5,IF(AND($C88=$E$6,AL88&gt;=AL$2),(AL88-AL$2)*AL$6,0))))</f>
        <v>0</v>
      </c>
      <c r="AN88"/>
      <c r="AO88" s="39">
        <f t="shared" ref="AO88:AO97" si="739">IF(AND($C88=$E$5,IF(AND($C88=$E$5,AN88&gt;=AN$2),(AN88-AN$2)*AN$5,IF(AND($C88=$E$6,AN88&gt;=AN$2),(AN88-AN$2)*AN$6,0))&gt;AN$3),AN$3,IF(AND($C88=$E$6,IF(AND($C88=$E$5,AN88&gt;=AN$2),(AN88-AN$2)*AN$5,IF(AND($C88=$E$6,AN88&gt;=AN$2),(AN88-AN$2)*AN$6,0))&gt;AN$4),AN$4,IF(AND($C88=$E$5,AN88&gt;=AN$2),(AN88-AN$2)*AN$5,IF(AND($C88=$E$6,AN88&gt;=AN$2),(AN88-AN$2)*AN$6,0))))</f>
        <v>0</v>
      </c>
      <c r="AP88"/>
      <c r="AQ88" s="39">
        <f t="shared" ref="AQ88:AQ97" si="740">IF(AND($C88=$E$5,AP88&gt;0),$AP$5,IF(AND($C88=$E$6,AP88&gt;0),$AP$6,0))</f>
        <v>0</v>
      </c>
      <c r="AR88"/>
      <c r="AS88" s="39">
        <f t="shared" ref="AS88:AS97" si="741">IF(AND($C88=$E$5,AR88&gt;0),$AR$5,IF(AND($C88=$E$6,AR88&gt;0),$AR$6,0))</f>
        <v>0</v>
      </c>
      <c r="AT88"/>
      <c r="AU88" s="39">
        <f t="shared" ref="AU88:AU97" si="742">IF(AND($C88=$E$5,IF(AND($C88=$E$5,AT88&gt;=AT$2),(AT88-AT$2)*AT$5,IF(AND($C88=$E$6,AT88&gt;=AT$2),(AT88-AT$2)*AT$6,0))&gt;AT$3),AT$3,IF(AND($C88=$E$6,IF(AND($C88=$E$5,AT88&gt;=AT$2),(AT88-AT$2)*AT$5,IF(AND($C88=$E$6,AT88&gt;=AT$2),(AT88-AT$2)*AT$6,0))&gt;AT$4),AT$4,IF(AND($C88=$E$5,AT88&gt;=AT$2),(AT88-AT$2)*AT$5,IF(AND($C88=$E$6,AT88&gt;=AT$2),(AT88-AT$2)*AT$6,0))))</f>
        <v>0</v>
      </c>
      <c r="AV88"/>
      <c r="AW88" s="39">
        <f>IF(AND($C88=$E$5,IF(AND($C88=$E$5,AV88&gt;=AV$2),(AV88-AV$2)*AV$5,IF(AND($C88=$E$6,AV88&gt;=AV$2),(AV88-AV$2)*AV$6,0))&gt;AV$3),AV$3,IF(AND($C88=$E$6,IF(AND($C88=$E$5,AV88&gt;=AV$2),(AV88-AV$2)*AV$5,IF(AND($C88=$E$6,AV88&gt;=AV$2),(AV88-AV$2)*AV$6,0))&gt;AV$4),AV$4,IF(AND($C88=$E$5,AV88&gt;=AV$2),(AV88-AV$2)*AV$5,IF(AND($C88=$E$6,AV88&gt;=AV$2),(AV88-AV$2)*AV$6,0))))</f>
        <v>0</v>
      </c>
      <c r="AX88"/>
      <c r="AY88" s="39" t="b">
        <f t="shared" ref="AY88:AY97" si="743">IF(AX88&gt;=AX$3,AX$4,IF(AND($C88=$E$5,IF($C88=$E$5,AX88*AX$5,IF($C88=$E$6,AX88*AX$6))&gt;AY$3),AY$3,IF(AND($C88=$E$6,IF($C88=$E$6,AX88*AX$6,IF($C88=$E$6,AX88*AX$6))&gt;AY$4),AY$4,IF($C88=$E$5,AX88*AX$5,IF($C88=$E$6,AX88*AX$6)))))</f>
        <v>0</v>
      </c>
      <c r="AZ88"/>
      <c r="BA88" s="39" t="b">
        <f t="shared" ref="BA88:BA97" si="744">IF(AZ88&gt;=AZ$3,AZ$4,IF(AND($C88=$E$5,IF($C88=$E$5,AZ88*AZ$5,IF($C88=$E$6,AZ88*AZ$6))&gt;BA$3),BA$3,IF(AND($C88=$E$6,IF($C88=$E$6,AZ88*AZ$6,IF($C88=$E$6,AZ88*AZ$6))&gt;BA$4),BA$4,IF($C88=$E$5,AZ88*AZ$5,IF($C88=$E$6,AZ88*AZ$6)))))</f>
        <v>0</v>
      </c>
      <c r="BB88"/>
      <c r="BC88" s="39" t="b">
        <f t="shared" ref="BC88:BC97" si="745">IF(BB88&gt;=BB$3,BB$4,IF(AND($C88=$E$5,IF($C88=$E$5,BB88*BB$5,IF($C88=$E$6,BB88*BB$6))&gt;BC$3),BC$3,IF(AND($C88=$E$6,IF($C88=$E$6,BB88*BB$6,IF($C88=$E$6,BB88*BB$6))&gt;BC$4),BC$4,IF($C88=$E$5,BB88*BB$5,IF($C88=$E$6,BB88*BB$6)))))</f>
        <v>0</v>
      </c>
      <c r="BD88"/>
      <c r="BE88" s="39" t="b">
        <f t="shared" ref="BE88:BE97" si="746">IF(BD88&gt;=BD$3,BD$4,IF(AND($C88=$E$5,IF($C88=$E$5,BD88*BD$5,IF($C88=$E$6,BD88*BD$6))&gt;BE$3),BE$3,IF(AND($C88=$E$6,IF($C88=$E$6,BD88*BD$6,IF($C88=$E$6,BD88*BD$6))&gt;BE$4),BE$4,IF($C88=$E$5,BD88*BD$5,IF($C88=$E$6,BD88*BD$6)))))</f>
        <v>0</v>
      </c>
      <c r="BF88"/>
      <c r="BG88" s="39">
        <f t="shared" ref="BG88:BG97" si="747">IF(AND($C88=$E$5,BF88&gt;0),$BF$5,IF(AND($C88=$E$6,BF88&gt;0),$BF$6,0))</f>
        <v>0</v>
      </c>
      <c r="BH88"/>
      <c r="BI88" s="39">
        <f t="shared" ref="BI88:BI97" si="748">IF(AND($C88=$E$5,IF(AND($C88=$E$5,BH88&gt;=BH$2),(BH88-BH$2)*BH$5,IF(AND($C88=$E$6,BH88&gt;=BH$2),(BH88-BH$2)*BH$6,0))&gt;BH$3),BH$3,IF(AND($C88=$E$6,IF(AND($C88=$E$5,BH88&gt;=BH$2),(BH88-BH$2)*BH$5,IF(AND($C88=$E$6,BH88&gt;=BH$2),(BH88-BH$2)*BH$6,0))&gt;BH$4),BH$4,IF(AND($C88=$E$5,BH88&gt;=BH$2),(BH88-BH$2)*BH$5,IF(AND($C88=$E$6,BH88&gt;=BH$2),(BH88-BH$2)*BH$6,0))))</f>
        <v>0</v>
      </c>
      <c r="BJ88"/>
      <c r="BK88" s="39">
        <f t="shared" ref="BK88:BK97" si="749">IF(AND($C88=$E$5,IF(AND($C88=$E$5,BJ88&gt;=BJ$2),(BJ88-BJ$2)*BJ$5,IF(AND($C88=$E$6,BJ88&gt;=BJ$2),(BJ88-BJ$2)*BJ$6,0))&gt;BJ$3),BJ$3,IF(AND($C88=$E$6,IF(AND($C88=$E$5,BJ88&gt;=BJ$2),(BJ88-BJ$2)*BJ$5,IF(AND($C88=$E$6,BJ88&gt;=BJ$2),(BJ88-BJ$2)*BJ$6,0))&gt;BJ$4),BJ$4,IF(AND($C88=$E$5,BJ88&gt;=BJ$2),(BJ88-BJ$2)*BJ$5,IF(AND($C88=$E$6,BJ88&gt;=BJ$2),(BJ88-BJ$2)*BJ$6,0))))</f>
        <v>0</v>
      </c>
      <c r="BL88"/>
      <c r="BM88" s="39">
        <f t="shared" ref="BM88:BM97" si="750">IF(AND($C88=$E$5,IF(AND($C88=$E$5,BL88&gt;=BL$2),(BL88-BL$2)*BL$5,IF(AND($C88=$E$6,BL88&gt;=BL$2),(BL88-BL$2)*BL$6,0))&gt;BL$3),BL$3,IF(AND($C88=$E$6,IF(AND($C88=$E$5,BL88&gt;=BL$2),(BL88-BL$2)*BL$5,IF(AND($C88=$E$6,BL88&gt;=BL$2),(BL88-BL$2)*BL$6,0))&gt;BL$4),BL$4,IF(AND($C88=$E$5,BL88&gt;=BL$2),(BL88-BL$2)*BL$5,IF(AND($C88=$E$6,BL88&gt;=BL$2),(BL88-BL$2)*BL$6,0))))</f>
        <v>0</v>
      </c>
      <c r="BN88"/>
      <c r="BO88" s="39">
        <f t="shared" ref="BO88:BO97" si="751">IF(AND($C88=$E$5,IF(AND($C88=$E$5,BN88&gt;=BN$2),(BN88-BN$2)*BN$5,IF(AND($C88=$E$6,BN88&gt;=BN$2),(BN88-BN$2)*BN$6,0))&gt;BN$3),BN$3,IF(AND($C88=$E$6,IF(AND($C88=$E$5,BN88&gt;=BN$2),(BN88-BN$2)*BN$5,IF(AND($C88=$E$6,BN88&gt;=BN$2),(BN88-BN$2)*BN$6,0))&gt;BN$4),BN$4,IF(AND($C88=$E$5,BN88&gt;=BN$2),(BN88-BN$2)*BN$5,IF(AND($C88=$E$6,BN88&gt;=BN$2),(BN88-BN$2)*BN$6,0))))</f>
        <v>0</v>
      </c>
      <c r="BP88"/>
      <c r="BQ88" s="39">
        <f t="shared" ref="BQ88:BQ97" si="752">IF(AND($C88=$E$5,IF(AND($C88=$E$5,BP88&gt;=BP$2),(BP88-BP$2)*BP$5,IF(AND($C88=$E$6,BP88&gt;=BP$2),(BP88-BP$2)*BP$6,0))&gt;BP$3),BP$3,IF(AND($C88=$E$6,IF(AND($C88=$E$5,BP88&gt;=BP$2),(BP88-BP$2)*BP$5,IF(AND($C88=$E$6,BP88&gt;=BP$2),(BP88-BP$2)*BP$6,0))&gt;BP$4),BP$4,IF(AND($C88=$E$5,BP88&gt;=BP$2),(BP88-BP$2)*BP$5,IF(AND($C88=$E$6,BP88&gt;=BP$2),(BP88-BP$2)*BP$6,0))))</f>
        <v>0</v>
      </c>
      <c r="BR88"/>
      <c r="BS88" s="39">
        <f t="shared" ref="BS88:BS97" si="753">IF(AND($C88=$E$5,IF(AND($C88=$E$5,BR88&gt;=BR$2),(BR88-BR$2)*BR$5,IF(AND($C88=$E$6,BR88&gt;=BR$2),(BR88-BR$2)*BR$6,0))&gt;BR$3),BR$3,IF(AND($C88=$E$6,IF(AND($C88=$E$5,BR88&gt;=BR$2),(BR88-BR$2)*BR$5,IF(AND($C88=$E$6,BR88&gt;=BR$2),(BR88-BR$2)*BR$6,0))&gt;BR$4),BR$4,IF(AND($C88=$E$5,BR88&gt;=BR$2),(BR88-BR$2)*BR$5,IF(AND($C88=$E$6,BR88&gt;=BR$2),(BR88-BR$2)*BR$6,0))))</f>
        <v>0</v>
      </c>
      <c r="BT88"/>
      <c r="BU88" s="39">
        <f t="shared" ref="BU88:BU97" si="754">IF(AND($C88=$E$5,IF(AND($C88=$E$5,BT88&gt;=BT$2),(BT88-BT$2)*BT$5,IF(AND($C88=$E$6,BT88&gt;=BT$2),(BT88-BT$2)*BT$6,0))&gt;BT$3),BT$3,IF(AND($C88=$E$6,IF(AND($C88=$E$5,BT88&gt;=BT$2),(BT88-BT$2)*BT$5,IF(AND($C88=$E$6,BT88&gt;=BT$2),(BT88-BT$2)*BT$6,0))&gt;BT$4),BT$4,IF(AND($C88=$E$5,BT88&gt;=BT$2),(BT88-BT$2)*BT$5,IF(AND($C88=$E$6,BT88&gt;=BT$2),(BT88-BT$2)*BT$6,0))))</f>
        <v>0</v>
      </c>
      <c r="BV88"/>
      <c r="BW88" s="39">
        <f t="shared" ref="BW88:BW97" si="755">IF(AND($C88=$E$5,IF(AND($C88=$E$5,BV88&gt;=BV$2),(BV88-BV$2)*BV$5,IF(AND($C88=$E$6,BV88&gt;=BV$2),(BV88-BV$2)*BV$6,0))&gt;BV$3),BV$3,IF(AND($C88=$E$6,IF(AND($C88=$E$5,BV88&gt;=BV$2),(BV88-BV$2)*BV$5,IF(AND($C88=$E$6,BV88&gt;=BV$2),(BV88-BV$2)*BV$6,0))&gt;BV$4),BV$4,IF(AND($C88=$E$5,BV88&gt;=BV$2),(BV88-BV$2)*BV$5,IF(AND($C88=$E$6,BV88&gt;=BV$2),(BV88-BV$2)*BV$6,0))))</f>
        <v>0</v>
      </c>
      <c r="BX88"/>
      <c r="BY88" s="39">
        <f t="shared" ref="BY88:BY97" si="756">IF(AND($C88=$E$5,IF(AND($C88=$E$5,BX88&gt;=BX$2),(BX88-BX$2)*BX$5,IF(AND($C88=$E$6,BX88&gt;=BX$2),(BX88-BX$2)*BX$6,0))&gt;BX$3),BX$3,IF(AND($C88=$E$6,IF(AND($C88=$E$5,BX88&gt;=BX$2),(BX88-BX$2)*BX$5,IF(AND($C88=$E$6,BX88&gt;=BX$2),(BX88-BX$2)*BX$6,0))&gt;BX$4),BX$4,IF(AND($C88=$E$5,BX88&gt;=BX$2),(BX88-BX$2)*BX$5,IF(AND($C88=$E$6,BX88&gt;=BX$2),(BX88-BX$2)*BX$6,0))))</f>
        <v>0</v>
      </c>
      <c r="BZ88"/>
      <c r="CA88" s="39">
        <f t="shared" ref="CA88:CA97" si="757">IF(AND($C88=$E$5,IF(AND($C88=$E$5,BZ88&gt;=BZ$2),(BZ88-BZ$2)*BZ$5,IF(AND($C88=$E$6,BZ88&gt;=BZ$2),(BZ88-BZ$2)*BZ$6,0))&gt;BZ$3),BZ$3,IF(AND($C88=$E$6,IF(AND($C88=$E$5,BZ88&gt;=BZ$2),(BZ88-BZ$2)*BZ$5,IF(AND($C88=$E$6,BZ88&gt;=BZ$2),(BZ88-BZ$2)*BZ$6,0))&gt;BZ$4),BZ$4,IF(AND($C88=$E$5,BZ88&gt;=BZ$2),(BZ88-BZ$2)*BZ$5,IF(AND($C88=$E$6,BZ88&gt;=BZ$2),(BZ88-BZ$2)*BZ$6,0))))</f>
        <v>0</v>
      </c>
      <c r="CB88"/>
      <c r="CC88" s="39">
        <f t="shared" ref="CC88:CC97" si="758">IF(AND($C88=$E$5,IF(AND($C88=$E$5,CB88&gt;=CB$2),(CB88-CB$2)*CB$5,IF(AND($C88=$E$6,CB88&gt;=CB$2),(CB88-CB$2)*CB$6,0))&gt;CB$3),CB$3,IF(AND($C88=$E$6,IF(AND($C88=$E$5,CB88&gt;=CB$2),(CB88-CB$2)*CB$5,IF(AND($C88=$E$6,CB88&gt;=CB$2),(CB88-CB$2)*CB$6,0))&gt;CB$4),CB$4,IF(AND($C88=$E$5,CB88&gt;=CB$2),(CB88-CB$2)*CB$5,IF(AND($C88=$E$6,CB88&gt;=CB$2),(CB88-CB$2)*CB$6,0))))</f>
        <v>0</v>
      </c>
      <c r="CD88"/>
      <c r="CE88" s="39">
        <f t="shared" ref="CE88:CE97" si="759">IF(AND($C88=$E$5,IF(AND($C88=$E$5,CD88&gt;=CD$2),(CD88-CD$2)*CD$5,IF(AND($C88=$E$6,CD88&gt;=CD$2),(CD88-CD$2)*CD$6,0))&gt;CD$3),CD$3,IF(AND($C88=$E$6,IF(AND($C88=$E$5,CD88&gt;=CD$2),(CD88-CD$2)*CD$5,IF(AND($C88=$E$6,CD88&gt;=CD$2),(CD88-CD$2)*CD$6,0))&gt;CD$4),CD$4,IF(AND($C88=$E$5,CD88&gt;=CD$2),(CD88-CD$2)*CD$5,IF(AND($C88=$E$6,CD88&gt;=CD$2),(CD88-CD$2)*CD$6,0))))</f>
        <v>0</v>
      </c>
      <c r="CF88"/>
      <c r="CG88" s="39">
        <f t="shared" ref="CG88:CG97" si="760">IF(AND($C88=$E$5,IF(AND($C88=$E$5,CF88&gt;=CF$2),(CF88-CF$2)*CF$5,IF(AND($C88=$E$6,CF88&gt;=CF$2),(CF88-CF$2)*CF$6,0))&gt;CF$3),CF$3,IF(AND($C88=$E$6,IF(AND($C88=$E$5,CF88&gt;=CF$2),(CF88-CF$2)*CF$5,IF(AND($C88=$E$6,CF88&gt;=CF$2),(CF88-CF$2)*CF$6,0))&gt;CF$4),CF$4,IF(AND($C88=$E$5,CF88&gt;=CF$2),(CF88-CF$2)*CF$5,IF(AND($C88=$E$6,CF88&gt;=CF$2),(CF88-CF$2)*CF$6,0))))</f>
        <v>0</v>
      </c>
      <c r="CH88"/>
      <c r="CI88" s="39">
        <f t="shared" ref="CI88:CI97" si="761">IF(AND($C88=$E$5,IF(AND($C88=$E$5,CH88&gt;=CH$2),(CH88-CH$2)*CH$5,IF(AND($C88=$E$6,CH88&gt;=CH$2),(CH88-CH$2)*CH$6,0))&gt;CH$3),CH$3,IF(AND($C88=$E$6,IF(AND($C88=$E$5,CH88&gt;=CH$2),(CH88-CH$2)*CH$5,IF(AND($C88=$E$6,CH88&gt;=CH$2),(CH88-CH$2)*CH$6,0))&gt;CH$4),CH$4,IF(AND($C88=$E$5,CH88&gt;=CH$2),(CH88-CH$2)*CH$5,IF(AND($C88=$E$6,CH88&gt;=CH$2),(CH88-CH$2)*CH$6,0))))</f>
        <v>0</v>
      </c>
      <c r="CJ88"/>
      <c r="CK88" s="39">
        <f t="shared" ref="CK88:CK97" si="762">IF(AND($C88=$E$5,IF(AND($C88=$E$5,CJ88&gt;=CJ$2),(CJ88-CJ$2)*CJ$5,IF(AND($C88=$E$6,CJ88&gt;=CJ$2),(CJ88-CJ$2)*CJ$6,0))&gt;CJ$3),CJ$3,IF(AND($C88=$E$6,IF(AND($C88=$E$5,CJ88&gt;=CJ$2),(CJ88-CJ$2)*CJ$5,IF(AND($C88=$E$6,CJ88&gt;=CJ$2),(CJ88-CJ$2)*CJ$6,0))&gt;CJ$4),CJ$4,IF(AND($C88=$E$5,CJ88&gt;=CJ$2),(CJ88-CJ$2)*CJ$5,IF(AND($C88=$E$6,CJ88&gt;=CJ$2),(CJ88-CJ$2)*CJ$6,0))))</f>
        <v>0</v>
      </c>
      <c r="CL88"/>
      <c r="CM88" s="39">
        <f t="shared" ref="CM88:CM97" si="763">IF(AND($C88=$E$5,IF(AND($C88=$E$5,CL88&gt;=CL$2),(CL88-CL$2)*CL$5,IF(AND($C88=$E$6,CL88&gt;=CL$2),(CL88-CL$2)*CL$6,0))&gt;CL$3),CL$3,IF(AND($C88=$E$6,IF(AND($C88=$E$5,CL88&gt;=CL$2),(CL88-CL$2)*CL$5,IF(AND($C88=$E$6,CL88&gt;=CL$2),(CL88-CL$2)*CL$6,0))&gt;CL$4),CL$4,IF(AND($C88=$E$5,CL88&gt;=CL$2),(CL88-CL$2)*CL$5,IF(AND($C88=$E$6,CL88&gt;=CL$2),(CL88-CL$2)*CL$6,0))))</f>
        <v>0</v>
      </c>
      <c r="CN88"/>
      <c r="CO88" s="39">
        <f t="shared" ref="CO88:CO97" si="764">IF(AND($C88=$E$5,IF(AND($C88=$E$5,CN88&gt;=CN$2),(CN88-CN$2)*CN$5,IF(AND($C88=$E$6,CN88&gt;=CN$2),(CN88-CN$2)*CN$6,0))&gt;CN$3),CN$3,IF(AND($C88=$E$6,IF(AND($C88=$E$5,CN88&gt;=CN$2),(CN88-CN$2)*CN$5,IF(AND($C88=$E$6,CN88&gt;=CN$2),(CN88-CN$2)*CN$6,0))&gt;CN$4),CN$4,IF(AND($C88=$E$5,CN88&gt;=CN$2),(CN88-CN$2)*CN$5,IF(AND($C88=$E$6,CN88&gt;=CN$2),(CN88-CN$2)*CN$6,0))))</f>
        <v>0</v>
      </c>
      <c r="CP88" s="67">
        <f>SUMIFS(AL88:CO88,$AL$8:$CO$8,$AM$1)</f>
        <v>0</v>
      </c>
      <c r="CQ88"/>
      <c r="CR88" s="39">
        <f t="shared" ref="CR88:CR97" si="765">IF(AND($C88=$E$5,IF(AND($C88=$E$5,CQ88&gt;=CQ$2),(CQ88-CQ$2)*CQ$5,IF(AND($C88=$E$6,CQ88&gt;=CQ$2),(CQ88-CQ$2)*CQ$6,0))&gt;CQ$3),CQ$3,IF(AND($C88=$E$6,IF(AND($C88=$E$5,CQ88&gt;=CQ$2),(CQ88-CQ$2)*CQ$5,IF(AND($C88=$E$6,CQ88&gt;=CQ$2),(CQ88-CQ$2)*CQ$6,0))&gt;CQ$4),CQ$4,IF(AND($C88=$E$5,CQ88&gt;=CQ$2),(CQ88-CQ$2)*CQ$5,IF(AND($C88=$E$6,CQ88&gt;=CQ$2),(CQ88-CQ$2)*CQ$6,0))))</f>
        <v>0</v>
      </c>
      <c r="CS88"/>
      <c r="CT88" s="39">
        <f t="shared" ref="CT88:CT97" si="766">IF(AND($C88=$E$5,IF(AND($C88=$E$5,CS88&gt;=CS$2),(CS88-CS$2)*CS$5,IF(AND($C88=$E$6,CS88&gt;=CS$2),(CS88-CS$2)*CS$6,0))&gt;CS$3),CS$3,IF(AND($C88=$E$6,IF(AND($C88=$E$5,CS88&gt;=CS$2),(CS88-CS$2)*CS$5,IF(AND($C88=$E$6,CS88&gt;=CS$2),(CS88-CS$2)*CS$6,0))&gt;CS$4),CS$4,IF(AND($C88=$E$5,CS88&gt;=CS$2),(CS88-CS$2)*CS$5,IF(AND($C88=$E$6,CS88&gt;=CS$2),(CS88-CS$2)*CS$6,0))))</f>
        <v>0</v>
      </c>
      <c r="CU88"/>
      <c r="CV88" s="39">
        <f t="shared" ref="CV88:CV97" si="767">IF(AND($C88=$E$5,IF(AND($C88=$E$5,CU88&gt;=CU$2),(CU88-CU$2)*CU$5,IF(AND($C88=$E$6,CU88&gt;=CU$2),(CU88-CU$2)*CU$6,0))&gt;CU$3),CU$3,IF(AND($C88=$E$6,IF(AND($C88=$E$5,CU88&gt;=CU$2),(CU88-CU$2)*CU$5,IF(AND($C88=$E$6,CU88&gt;=CU$2),(CU88-CU$2)*CU$6,0))&gt;CU$4),CU$4,IF(AND($C88=$E$5,CU88&gt;=CU$2),(CU88-CU$2)*CU$5,IF(AND($C88=$E$6,CU88&gt;=CU$2),(CU88-CU$2)*CU$6,0))))</f>
        <v>0</v>
      </c>
      <c r="CW88"/>
      <c r="CX88" s="39">
        <f t="shared" ref="CX88:CX97" si="768">IF(AND($C88=$E$5,IF(AND($C88=$E$5,CW88&gt;=CW$2),(CW88-CW$2)*CW$5,IF(AND($C88=$E$6,CW88&gt;=CW$2),(CW88-CW$2)*CW$6,0))&gt;CW$3),CW$3,IF(AND($C88=$E$6,IF(AND($C88=$E$5,CW88&gt;=CW$2),(CW88-CW$2)*CW$5,IF(AND($C88=$E$6,CW88&gt;=CW$2),(CW88-CW$2)*CW$6,0))&gt;CW$4),CW$4,IF(AND($C88=$E$5,CW88&gt;=CW$2),(CW88-CW$2)*CW$5,IF(AND($C88=$E$6,CW88&gt;=CW$2),(CW88-CW$2)*CW$6,0))))</f>
        <v>0</v>
      </c>
      <c r="CY88"/>
      <c r="CZ88" s="39">
        <f t="shared" ref="CZ88:CZ97" si="769">IF(AND($C88=$E$5,IF(AND($C88=$E$5,CY88&gt;=CY$2),(CY88-CY$2)*CY$5,IF(AND($C88=$E$6,CY88&gt;=CY$2),(CY88-CY$2)*CY$6,0))&gt;CY$3),CY$3,IF(AND($C88=$E$6,IF(AND($C88=$E$5,CY88&gt;=CY$2),(CY88-CY$2)*CY$5,IF(AND($C88=$E$6,CY88&gt;=CY$2),(CY88-CY$2)*CY$6,0))&gt;CY$4),CY$4,IF(AND($C88=$E$5,CY88&gt;=CY$2),(CY88-CY$2)*CY$5,IF(AND($C88=$E$6,CY88&gt;=CY$2),(CY88-CY$2)*CY$6,0))))</f>
        <v>0</v>
      </c>
      <c r="DA88"/>
      <c r="DB88" s="39">
        <f t="shared" ref="DB88:DB97" si="770">IF(AND($C88=$E$5,IF(AND($C88=$E$5,DA88&gt;=DA$2),(DA88-DA$2)*DA$5,IF(AND($C88=$E$6,DA88&gt;=DA$2),(DA88-DA$2)*DA$6,0))&gt;DA$3),DA$3,IF(AND($C88=$E$6,IF(AND($C88=$E$5,DA88&gt;=DA$2),(DA88-DA$2)*DA$5,IF(AND($C88=$E$6,DA88&gt;=DA$2),(DA88-DA$2)*DA$6,0))&gt;DA$4),DA$4,IF(AND($C88=$E$5,DA88&gt;=DA$2),(DA88-DA$2)*DA$5,IF(AND($C88=$E$6,DA88&gt;=DA$2),(DA88-DA$2)*DA$6,0))))</f>
        <v>0</v>
      </c>
      <c r="DC88"/>
      <c r="DD88" s="39">
        <f t="shared" ref="DD88:DD97" si="771">IF(AND($C88=$E$5,IF(AND($C88=$E$5,DC88&gt;=DC$2),(DC88-DC$2)*DC$5,IF(AND($C88=$E$6,DC88&gt;=DC$2),(DC88-DC$2)*DC$6,0))&gt;DC$3),DC$3,IF(AND($C88=$E$6,IF(AND($C88=$E$5,DC88&gt;=DC$2),(DC88-DC$2)*DC$5,IF(AND($C88=$E$6,DC88&gt;=DC$2),(DC88-DC$2)*DC$6,0))&gt;DC$4),DC$4,IF(AND($C88=$E$5,DC88&gt;=DC$2),(DC88-DC$2)*DC$5,IF(AND($C88=$E$6,DC88&gt;=DC$2),(DC88-DC$2)*DC$6,0))))</f>
        <v>0</v>
      </c>
      <c r="DE88"/>
      <c r="DF88" s="39">
        <f t="shared" ref="DF88:DF97" si="772">IF(AND($C88=$E$5,IF(AND($C88=$E$5,DE88&gt;=DE$2),(DE88-DE$2)*DE$5,IF(AND($C88=$E$6,DE88&gt;=DE$2),(DE88-DE$2)*DE$6,0))&gt;DE$3),DE$3,IF(AND($C88=$E$6,IF(AND($C88=$E$5,DE88&gt;=DE$2),(DE88-DE$2)*DE$5,IF(AND($C88=$E$6,DE88&gt;=DE$2),(DE88-DE$2)*DE$6,0))&gt;DE$4),DE$4,IF(AND($C88=$E$5,DE88&gt;=DE$2),(DE88-DE$2)*DE$5,IF(AND($C88=$E$6,DE88&gt;=DE$2),(DE88-DE$2)*DE$6,0))))</f>
        <v>0</v>
      </c>
      <c r="DG88"/>
      <c r="DH88" s="39">
        <f t="shared" ref="DH88:DH97" si="773">IF(AND($C88=$E$5,IF(AND($C88=$E$5,DG88&gt;=DG$2),(DG88-DG$2)*DG$5,IF(AND($C88=$E$6,DG88&gt;=DG$2),(DG88-DG$2)*DG$6,0))&gt;DG$3),DG$3,IF(AND($C88=$E$6,IF(AND($C88=$E$5,DG88&gt;=DG$2),(DG88-DG$2)*DG$5,IF(AND($C88=$E$6,DG88&gt;=DG$2),(DG88-DG$2)*DG$6,0))&gt;DG$4),DG$4,IF(AND($C88=$E$5,DG88&gt;=DG$2),(DG88-DG$2)*DG$5,IF(AND($C88=$E$6,DG88&gt;=DG$2),(DG88-DG$2)*DG$6,0))))</f>
        <v>0</v>
      </c>
      <c r="DI88"/>
      <c r="DJ88" s="39">
        <f t="shared" ref="DJ88:DJ97" si="774">IF(AND($C88=$E$5,IF(AND($C88=$E$5,DI88&gt;=DI$2),(DI88-DI$2)*DI$5,IF(AND($C88=$E$6,DI88&gt;=DI$2),(DI88-DI$2)*DI$6,0))&gt;DI$3),DI$3,IF(AND($C88=$E$6,IF(AND($C88=$E$5,DI88&gt;=DI$2),(DI88-DI$2)*DI$5,IF(AND($C88=$E$6,DI88&gt;=DI$2),(DI88-DI$2)*DI$6,0))&gt;DI$4),DI$4,IF(AND($C88=$E$5,DI88&gt;=DI$2),(DI88-DI$2)*DI$5,IF(AND($C88=$E$6,DI88&gt;=DI$2),(DI88-DI$2)*DI$6,0))))</f>
        <v>0</v>
      </c>
      <c r="DK88"/>
      <c r="DL88" s="39">
        <f t="shared" ref="DL88:DL97" si="775">IF(AND($C88=$E$5,IF(AND($C88=$E$5,DK88&gt;=DK$2),(DK88-DK$2)*DK$5,IF(AND($C88=$E$6,DK88&gt;=DK$2),(DK88-DK$2)*DK$6,0))&gt;DK$3),DK$3,IF(AND($C88=$E$6,IF(AND($C88=$E$5,DK88&gt;=DK$2),(DK88-DK$2)*DK$5,IF(AND($C88=$E$6,DK88&gt;=DK$2),(DK88-DK$2)*DK$6,0))&gt;DK$4),DK$4,IF(AND($C88=$E$5,DK88&gt;=DK$2),(DK88-DK$2)*DK$5,IF(AND($C88=$E$6,DK88&gt;=DK$2),(DK88-DK$2)*DK$6,0))))</f>
        <v>0</v>
      </c>
      <c r="DM88"/>
      <c r="DN88" s="39">
        <f t="shared" ref="DN88:DN97" si="776">IF(AND($C88=$E$5,IF(AND($C88=$E$5,DM88&gt;=DM$2),(DM88-DM$2)*DM$5,IF(AND($C88=$E$6,DM88&gt;=DM$2),(DM88-DM$2)*DM$6,0))&gt;DM$3),DM$3,IF(AND($C88=$E$6,IF(AND($C88=$E$5,DM88&gt;=DM$2),(DM88-DM$2)*DM$5,IF(AND($C88=$E$6,DM88&gt;=DM$2),(DM88-DM$2)*DM$6,0))&gt;DM$4),DM$4,IF(AND($C88=$E$5,DM88&gt;=DM$2),(DM88-DM$2)*DM$5,IF(AND($C88=$E$6,DM88&gt;=DM$2),(DM88-DM$2)*DM$6,0))))</f>
        <v>0</v>
      </c>
      <c r="DO88"/>
      <c r="DP88" s="39">
        <f t="shared" ref="DP88:DP97" si="777">IF(AND($C88=$E$5,IF(AND($C88=$E$5,DO88&gt;=DO$2),(DO88-DO$2)*DO$5,IF(AND($C88=$E$6,DO88&gt;=DO$2),(DO88-DO$2)*DO$6,0))&gt;DO$3),DO$3,IF(AND($C88=$E$6,IF(AND($C88=$E$5,DO88&gt;=DO$2),(DO88-DO$2)*DO$5,IF(AND($C88=$E$6,DO88&gt;=DO$2),(DO88-DO$2)*DO$6,0))&gt;DO$4),DO$4,IF(AND($C88=$E$5,DO88&gt;=DO$2),(DO88-DO$2)*DO$5,IF(AND($C88=$E$6,DO88&gt;=DO$2),(DO88-DO$2)*DO$6,0))))</f>
        <v>0</v>
      </c>
      <c r="DQ88"/>
      <c r="DR88" s="39">
        <f t="shared" ref="DR88:DR97" si="778">IF(AND($C88=$E$5,IF(AND($C88=$E$5,DQ88&gt;=DQ$2),(DQ88-DQ$2)*DQ$5,IF(AND($C88=$E$6,DQ88&gt;=DQ$2),(DQ88-DQ$2)*DQ$6,0))&gt;DQ$3),DQ$3,IF(AND($C88=$E$6,IF(AND($C88=$E$5,DQ88&gt;=DQ$2),(DQ88-DQ$2)*DQ$5,IF(AND($C88=$E$6,DQ88&gt;=DQ$2),(DQ88-DQ$2)*DQ$6,0))&gt;DQ$4),DQ$4,IF(AND($C88=$E$5,DQ88&gt;=DQ$2),(DQ88-DQ$2)*DQ$5,IF(AND($C88=$E$6,DQ88&gt;=DQ$2),(DQ88-DQ$2)*DQ$6,0))))</f>
        <v>0</v>
      </c>
      <c r="DS88"/>
      <c r="DT88" s="39">
        <f t="shared" ref="DT88:DT97" si="779">IF(AND($C88=$E$5,IF(AND($C88=$E$5,DS88&gt;=DS$2),(DS88-DS$2)*DS$5,IF(AND($C88=$E$6,DS88&gt;=DS$2),(DS88-DS$2)*DS$6,0))&gt;DS$3),DS$3,IF(AND($C88=$E$6,IF(AND($C88=$E$5,DS88&gt;=DS$2),(DS88-DS$2)*DS$5,IF(AND($C88=$E$6,DS88&gt;=DS$2),(DS88-DS$2)*DS$6,0))&gt;DS$4),DS$4,IF(AND($C88=$E$5,DS88&gt;=DS$2),(DS88-DS$2)*DS$5,IF(AND($C88=$E$6,DS88&gt;=DS$2),(DS88-DS$2)*DS$6,0))))</f>
        <v>0</v>
      </c>
      <c r="DU88"/>
      <c r="DV88" s="39">
        <f t="shared" ref="DV88:DV97" si="780">IF(AND($C88=$E$5,IF(AND($C88=$E$5,DU88&gt;=DU$2),(DU88-DU$2)*DU$5,IF(AND($C88=$E$6,DU88&gt;=DU$2),(DU88-DU$2)*DU$6,0))&gt;DU$3),DU$3,IF(AND($C88=$E$6,IF(AND($C88=$E$5,DU88&gt;=DU$2),(DU88-DU$2)*DU$5,IF(AND($C88=$E$6,DU88&gt;=DU$2),(DU88-DU$2)*DU$6,0))&gt;DU$4),DU$4,IF(AND($C88=$E$5,DU88&gt;=DU$2),(DU88-DU$2)*DU$5,IF(AND($C88=$E$6,DU88&gt;=DU$2),(DU88-DU$2)*DU$6,0))))</f>
        <v>0</v>
      </c>
      <c r="DW88"/>
      <c r="DX88" s="39">
        <f t="shared" ref="DX88:DX97" si="781">IF(AND($C88=$E$5,IF(AND($C88=$E$5,DW88&gt;=DW$2),(DW88-DW$2)*DW$5,IF(AND($C88=$E$6,DW88&gt;=DW$2),(DW88-DW$2)*DW$6,0))&gt;DW$3),DW$3,IF(AND($C88=$E$6,IF(AND($C88=$E$5,DW88&gt;=DW$2),(DW88-DW$2)*DW$5,IF(AND($C88=$E$6,DW88&gt;=DW$2),(DW88-DW$2)*DW$6,0))&gt;DW$4),DW$4,IF(AND($C88=$E$5,DW88&gt;=DW$2),(DW88-DW$2)*DW$5,IF(AND($C88=$E$6,DW88&gt;=DW$2),(DW88-DW$2)*DW$6,0))))</f>
        <v>0</v>
      </c>
      <c r="DY88"/>
      <c r="DZ88" s="39">
        <f t="shared" ref="DZ88:DZ97" si="782">IF(AND($C88=$E$5,IF(AND($C88=$E$5,DY88&gt;=DY$2),(DY88-DY$2)*DY$5,IF(AND($C88=$E$6,DY88&gt;=DY$2),(DY88-DY$2)*DY$6,0))&gt;DY$3),DY$3,IF(AND($C88=$E$6,IF(AND($C88=$E$5,DY88&gt;=DY$2),(DY88-DY$2)*DY$5,IF(AND($C88=$E$6,DY88&gt;=DY$2),(DY88-DY$2)*DY$6,0))&gt;DY$4),DY$4,IF(AND($C88=$E$5,DY88&gt;=DY$2),(DY88-DY$2)*DY$5,IF(AND($C88=$E$6,DY88&gt;=DY$2),(DY88-DY$2)*DY$6,0))))</f>
        <v>0</v>
      </c>
      <c r="EA88"/>
      <c r="EB88" s="39">
        <f t="shared" ref="EB88:EB97" si="783">IF(AND($C88=$E$5,IF(AND($C88=$E$5,EA88&gt;=EA$2),(EA88-EA$2)*EA$5,IF(AND($C88=$E$6,EA88&gt;=EA$2),(EA88-EA$2)*EA$6,0))&gt;EA$3),EA$3,IF(AND($C88=$E$6,IF(AND($C88=$E$5,EA88&gt;=EA$2),(EA88-EA$2)*EA$5,IF(AND($C88=$E$6,EA88&gt;=EA$2),(EA88-EA$2)*EA$6,0))&gt;EA$4),EA$4,IF(AND($C88=$E$5,EA88&gt;=EA$2),(EA88-EA$2)*EA$5,IF(AND($C88=$E$6,EA88&gt;=EA$2),(EA88-EA$2)*EA$6,0))))</f>
        <v>0</v>
      </c>
      <c r="EC88"/>
      <c r="ED88" s="39">
        <f t="shared" ref="ED88:ED97" si="784">IF(AND($C88=$E$5,IF(AND($C88=$E$5,EC88&gt;=EC$2),(EC88-EC$2)*EC$5,IF(AND($C88=$E$6,EC88&gt;=EC$2),(EC88-EC$2)*EC$6,0))&gt;EC$3),EC$3,IF(AND($C88=$E$6,IF(AND($C88=$E$5,EC88&gt;=EC$2),(EC88-EC$2)*EC$5,IF(AND($C88=$E$6,EC88&gt;=EC$2),(EC88-EC$2)*EC$6,0))&gt;EC$4),EC$4,IF(AND($C88=$E$5,EC88&gt;=EC$2),(EC88-EC$2)*EC$5,IF(AND($C88=$E$6,EC88&gt;=EC$2),(EC88-EC$2)*EC$6,0))))</f>
        <v>0</v>
      </c>
      <c r="EE88"/>
      <c r="EF88" s="39">
        <f t="shared" ref="EF88:EF97" si="785">IF(AND($C88=$E$5,IF(AND($C88=$E$5,EE88&gt;=EE$2),(EE88-EE$2)*EE$5,IF(AND($C88=$E$6,EE88&gt;=EE$2),(EE88-EE$2)*EE$6,0))&gt;EE$3),EE$3,IF(AND($C88=$E$6,IF(AND($C88=$E$5,EE88&gt;=EE$2),(EE88-EE$2)*EE$5,IF(AND($C88=$E$6,EE88&gt;=EE$2),(EE88-EE$2)*EE$6,0))&gt;EE$4),EE$4,IF(AND($C88=$E$5,EE88&gt;=EE$2),(EE88-EE$2)*EE$5,IF(AND($C88=$E$6,EE88&gt;=EE$2),(EE88-EE$2)*EE$6,0))))</f>
        <v>0</v>
      </c>
      <c r="EG88"/>
      <c r="EH88" s="39">
        <f t="shared" ref="EH88:EH97" si="786">IF(AND($C88=$E$5,IF(AND($C88=$E$5,EG88&gt;=EG$2),(EG88-EG$2)*EG$5,IF(AND($C88=$E$6,EG88&gt;=EG$2),(EG88-EG$2)*EG$6,0))&gt;EG$3),EG$3,IF(AND($C88=$E$6,IF(AND($C88=$E$5,EG88&gt;=EG$2),(EG88-EG$2)*EG$5,IF(AND($C88=$E$6,EG88&gt;=EG$2),(EG88-EG$2)*EG$6,0))&gt;EG$4),EG$4,IF(AND($C88=$E$5,EG88&gt;=EG$2),(EG88-EG$2)*EG$5,IF(AND($C88=$E$6,EG88&gt;=EG$2),(EG88-EG$2)*EG$6,0))))</f>
        <v>0</v>
      </c>
      <c r="EI88"/>
      <c r="EJ88" s="39">
        <f t="shared" ref="EJ88:EJ97" si="787">IF(AND($C88=$E$5,IF(AND($C88=$E$5,EI88&gt;=EI$2),(EI88-EI$2)*EI$5,IF(AND($C88=$E$6,EI88&gt;=EI$2),(EI88-EI$2)*EI$6,0))&gt;EI$3),EI$3,IF(AND($C88=$E$6,IF(AND($C88=$E$5,EI88&gt;=EI$2),(EI88-EI$2)*EI$5,IF(AND($C88=$E$6,EI88&gt;=EI$2),(EI88-EI$2)*EI$6,0))&gt;EI$4),EI$4,IF(AND($C88=$E$5,EI88&gt;=EI$2),(EI88-EI$2)*EI$5,IF(AND($C88=$E$6,EI88&gt;=EI$2),(EI88-EI$2)*EI$6,0))))</f>
        <v>0</v>
      </c>
      <c r="EK88"/>
      <c r="EL88" s="39">
        <f t="shared" ref="EL88:EL97" si="788">IF(AND($C88=$E$5,IF(AND($C88=$E$5,EK88&gt;=EK$2),(EK88-EK$2)*EK$5,IF(AND($C88=$E$6,EK88&gt;=EK$2),(EK88-EK$2)*EK$6,0))&gt;EK$3),EK$3,IF(AND($C88=$E$6,IF(AND($C88=$E$5,EK88&gt;=EK$2),(EK88-EK$2)*EK$5,IF(AND($C88=$E$6,EK88&gt;=EK$2),(EK88-EK$2)*EK$6,0))&gt;EK$4),EK$4,IF(AND($C88=$E$5,EK88&gt;=EK$2),(EK88-EK$2)*EK$5,IF(AND($C88=$E$6,EK88&gt;=EK$2),(EK88-EK$2)*EK$6,0))))</f>
        <v>0</v>
      </c>
      <c r="EM88"/>
      <c r="EN88" s="39">
        <f t="shared" ref="EN88:EN97" si="789">IF(AND($C88=$E$5,IF(AND($C88=$E$5,EM88&gt;=EM$2),(EM88-EM$2)*EM$5,IF(AND($C88=$E$6,EM88&gt;=EM$2),(EM88-EM$2)*EM$6,0))&gt;EM$3),EM$3,IF(AND($C88=$E$6,IF(AND($C88=$E$5,EM88&gt;=EM$2),(EM88-EM$2)*EM$5,IF(AND($C88=$E$6,EM88&gt;=EM$2),(EM88-EM$2)*EM$6,0))&gt;EM$4),EM$4,IF(AND($C88=$E$5,EM88&gt;=EM$2),(EM88-EM$2)*EM$5,IF(AND($C88=$E$6,EM88&gt;=EM$2),(EM88-EM$2)*EM$6,0))))</f>
        <v>0</v>
      </c>
      <c r="EO88"/>
      <c r="EP88" s="39">
        <f t="shared" ref="EP88:EP97" si="790">IF(AND($C88=$E$5,IF(AND($C88=$E$5,EO88&gt;=EO$2),(EO88-EO$2)*EO$5,IF(AND($C88=$E$6,EO88&gt;=EO$2),(EO88-EO$2)*EO$6,0))&gt;EO$3),EO$3,IF(AND($C88=$E$6,IF(AND($C88=$E$5,EO88&gt;=EO$2),(EO88-EO$2)*EO$5,IF(AND($C88=$E$6,EO88&gt;=EO$2),(EO88-EO$2)*EO$6,0))&gt;EO$4),EO$4,IF(AND($C88=$E$5,EO88&gt;=EO$2),(EO88-EO$2)*EO$5,IF(AND($C88=$E$6,EO88&gt;=EO$2),(EO88-EO$2)*EO$6,0))))</f>
        <v>0</v>
      </c>
      <c r="EQ88"/>
      <c r="ER88" s="39">
        <f t="shared" ref="ER88:ER97" si="791">IF(AND($C88=$E$5,IF(AND($C88=$E$5,EQ88&gt;=EQ$2),(EQ88-EQ$2)*EQ$5,IF(AND($C88=$E$6,EQ88&gt;=EQ$2),(EQ88-EQ$2)*EQ$6,0))&gt;EQ$3),EQ$3,IF(AND($C88=$E$6,IF(AND($C88=$E$5,EQ88&gt;=EQ$2),(EQ88-EQ$2)*EQ$5,IF(AND($C88=$E$6,EQ88&gt;=EQ$2),(EQ88-EQ$2)*EQ$6,0))&gt;EQ$4),EQ$4,IF(AND($C88=$E$5,EQ88&gt;=EQ$2),(EQ88-EQ$2)*EQ$5,IF(AND($C88=$E$6,EQ88&gt;=EQ$2),(EQ88-EQ$2)*EQ$6,0))))</f>
        <v>0</v>
      </c>
      <c r="ES88"/>
      <c r="ET88" s="39">
        <f t="shared" ref="ET88:ET97" si="792">IF(AND($C88=$E$5,IF(AND($C88=$E$5,ES88&gt;=ES$2),(ES88-ES$2)*ES$5,IF(AND($C88=$E$6,ES88&gt;=ES$2),(ES88-ES$2)*ES$6,0))&gt;ES$3),ES$3,IF(AND($C88=$E$6,IF(AND($C88=$E$5,ES88&gt;=ES$2),(ES88-ES$2)*ES$5,IF(AND($C88=$E$6,ES88&gt;=ES$2),(ES88-ES$2)*ES$6,0))&gt;ES$4),ES$4,IF(AND($C88=$E$5,ES88&gt;=ES$2),(ES88-ES$2)*ES$5,IF(AND($C88=$E$6,ES88&gt;=ES$2),(ES88-ES$2)*ES$6,0))))</f>
        <v>0</v>
      </c>
      <c r="EU88"/>
      <c r="EV88" s="39">
        <f t="shared" ref="EV88:EV97" si="793">IF(AND($C88=$E$5,IF(AND($C88=$E$5,EU88&gt;=EU$2),(EU88-EU$2)*EU$5,IF(AND($C88=$E$6,EU88&gt;=EU$2),(EU88-EU$2)*EU$6,0))&gt;EU$3),EU$3,IF(AND($C88=$E$6,IF(AND($C88=$E$5,EU88&gt;=EU$2),(EU88-EU$2)*EU$5,IF(AND($C88=$E$6,EU88&gt;=EU$2),(EU88-EU$2)*EU$6,0))&gt;EU$4),EU$4,IF(AND($C88=$E$5,EU88&gt;=EU$2),(EU88-EU$2)*EU$5,IF(AND($C88=$E$6,EU88&gt;=EU$2),(EU88-EU$2)*EU$6,0))))</f>
        <v>0</v>
      </c>
      <c r="EW88"/>
      <c r="EX88" s="39">
        <f t="shared" ref="EX88:EX97" si="794">IF(AND($C88=$E$5,IF(AND($C88=$E$5,EW88&gt;=EW$2),(EW88-EW$2)*EW$5,IF(AND($C88=$E$6,EW88&gt;=EW$2),(EW88-EW$2)*EW$6,0))&gt;EW$3),EW$3,IF(AND($C88=$E$6,IF(AND($C88=$E$5,EW88&gt;=EW$2),(EW88-EW$2)*EW$5,IF(AND($C88=$E$6,EW88&gt;=EW$2),(EW88-EW$2)*EW$6,0))&gt;EW$4),EW$4,IF(AND($C88=$E$5,EW88&gt;=EW$2),(EW88-EW$2)*EW$5,IF(AND($C88=$E$6,EW88&gt;=EW$2),(EW88-EW$2)*EW$6,0))))</f>
        <v>0</v>
      </c>
      <c r="EY88"/>
      <c r="EZ88" s="39">
        <f t="shared" ref="EZ88:EZ97" si="795">IF(AND($C88=$E$5,IF(AND($C88=$E$5,EY88&gt;=EY$2),(EY88-EY$2)*EY$5,IF(AND($C88=$E$6,EY88&gt;=EY$2),(EY88-EY$2)*EY$6,0))&gt;EY$3),EY$3,IF(AND($C88=$E$6,IF(AND($C88=$E$5,EY88&gt;=EY$2),(EY88-EY$2)*EY$5,IF(AND($C88=$E$6,EY88&gt;=EY$2),(EY88-EY$2)*EY$6,0))&gt;EY$4),EY$4,IF(AND($C88=$E$5,EY88&gt;=EY$2),(EY88-EY$2)*EY$5,IF(AND($C88=$E$6,EY88&gt;=EY$2),(EY88-EY$2)*EY$6,0))))</f>
        <v>0</v>
      </c>
      <c r="FA88"/>
      <c r="FB88" s="39">
        <f t="shared" ref="FB88:FB97" si="796">IF(AND($C88=$E$5,IF(AND($C88=$E$5,FA88&gt;=FA$2),(FA88-FA$2)*FA$5,IF(AND($C88=$E$6,FA88&gt;=FA$2),(FA88-FA$2)*FA$6,0))&gt;FA$3),FA$3,IF(AND($C88=$E$6,IF(AND($C88=$E$5,FA88&gt;=FA$2),(FA88-FA$2)*FA$5,IF(AND($C88=$E$6,FA88&gt;=FA$2),(FA88-FA$2)*FA$6,0))&gt;FA$4),FA$4,IF(AND($C88=$E$5,FA88&gt;=FA$2),(FA88-FA$2)*FA$5,IF(AND($C88=$E$6,FA88&gt;=FA$2),(FA88-FA$2)*FA$6,0))))</f>
        <v>0</v>
      </c>
      <c r="FC88" s="67">
        <f>SUMIFS(CQ88:FB88,$CQ$8:$FB$8,$AM$1)</f>
        <v>0</v>
      </c>
    </row>
    <row r="89" spans="1:159" s="30" customFormat="1" outlineLevel="1" x14ac:dyDescent="0.25">
      <c r="A89">
        <v>2</v>
      </c>
      <c r="B89" s="26"/>
      <c r="C89" s="102">
        <f>IFERROR(VLOOKUP($B89,'Справочник ТТ'!$A:$R,16,0),0)</f>
        <v>0</v>
      </c>
      <c r="D89" s="103">
        <f>IFERROR(VLOOKUP($B89,'Справочник ТТ'!$A:$R,17,0),0)</f>
        <v>0</v>
      </c>
      <c r="E89" s="104">
        <f>IFERROR(VLOOKUP($B89,'Справочник ТТ'!$A:$R,18,0),0)</f>
        <v>0</v>
      </c>
      <c r="F89" s="71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 s="46">
        <f t="shared" ref="AK89:AK97" si="797">IF($C89=$E$5,SUMPRODUCT(G89:AJ89,$G$5:$AJ$5),IF($C89=$E$6,SUMPRODUCT(G89:AJ89,$G$6:$AJ$6),0))</f>
        <v>0</v>
      </c>
      <c r="AL89"/>
      <c r="AM89" s="39">
        <f t="shared" si="738"/>
        <v>0</v>
      </c>
      <c r="AN89"/>
      <c r="AO89" s="39">
        <f t="shared" si="739"/>
        <v>0</v>
      </c>
      <c r="AP89"/>
      <c r="AQ89" s="39">
        <f t="shared" si="740"/>
        <v>0</v>
      </c>
      <c r="AR89"/>
      <c r="AS89" s="39">
        <f t="shared" si="741"/>
        <v>0</v>
      </c>
      <c r="AT89"/>
      <c r="AU89" s="39">
        <f t="shared" si="742"/>
        <v>0</v>
      </c>
      <c r="AV89"/>
      <c r="AW89" s="39">
        <f>IF(AND($C89=$E$5,IF(AND($C89=$E$5,AV89&gt;=AV$2),(AV89-AV$2)*AV$5,IF(AND($C89=$E$6,AV89&gt;=AV$2),(AV89-AV$2)*AV$6,0))&gt;AV$3),AV$3,IF(AND($C89=$E$6,IF(AND($C89=$E$5,AV89&gt;=AV$2),(AV89-AV$2)*AV$5,IF(AND($C89=$E$6,AV89&gt;=AV$2),(AV89-AV$2)*AV$6,0))&gt;AV$4),AV$4,IF(AND($C89=$E$5,AV89&gt;=AV$2),(AV89-AV$2)*AV$5,IF(AND($C89=$E$6,AV89&gt;=AV$2),(AV89-AV$2)*AV$6,0))))</f>
        <v>0</v>
      </c>
      <c r="AX89"/>
      <c r="AY89" s="39" t="b">
        <f t="shared" si="743"/>
        <v>0</v>
      </c>
      <c r="AZ89"/>
      <c r="BA89" s="39" t="b">
        <f t="shared" si="744"/>
        <v>0</v>
      </c>
      <c r="BB89"/>
      <c r="BC89" s="39" t="b">
        <f t="shared" si="745"/>
        <v>0</v>
      </c>
      <c r="BD89"/>
      <c r="BE89" s="39" t="b">
        <f t="shared" si="746"/>
        <v>0</v>
      </c>
      <c r="BF89"/>
      <c r="BG89" s="39">
        <f t="shared" si="747"/>
        <v>0</v>
      </c>
      <c r="BH89"/>
      <c r="BI89" s="39">
        <f t="shared" si="748"/>
        <v>0</v>
      </c>
      <c r="BJ89"/>
      <c r="BK89" s="39">
        <f t="shared" si="749"/>
        <v>0</v>
      </c>
      <c r="BL89"/>
      <c r="BM89" s="39">
        <f t="shared" si="750"/>
        <v>0</v>
      </c>
      <c r="BN89"/>
      <c r="BO89" s="39">
        <f t="shared" si="751"/>
        <v>0</v>
      </c>
      <c r="BP89"/>
      <c r="BQ89" s="39">
        <f t="shared" si="752"/>
        <v>0</v>
      </c>
      <c r="BR89"/>
      <c r="BS89" s="39">
        <f t="shared" si="753"/>
        <v>0</v>
      </c>
      <c r="BT89"/>
      <c r="BU89" s="39">
        <f t="shared" si="754"/>
        <v>0</v>
      </c>
      <c r="BV89"/>
      <c r="BW89" s="39">
        <f t="shared" si="755"/>
        <v>0</v>
      </c>
      <c r="BX89"/>
      <c r="BY89" s="39">
        <f t="shared" si="756"/>
        <v>0</v>
      </c>
      <c r="BZ89"/>
      <c r="CA89" s="39">
        <f t="shared" si="757"/>
        <v>0</v>
      </c>
      <c r="CB89"/>
      <c r="CC89" s="39">
        <f t="shared" si="758"/>
        <v>0</v>
      </c>
      <c r="CD89"/>
      <c r="CE89" s="39">
        <f t="shared" si="759"/>
        <v>0</v>
      </c>
      <c r="CF89"/>
      <c r="CG89" s="39">
        <f t="shared" si="760"/>
        <v>0</v>
      </c>
      <c r="CH89"/>
      <c r="CI89" s="39">
        <f t="shared" si="761"/>
        <v>0</v>
      </c>
      <c r="CJ89"/>
      <c r="CK89" s="39">
        <f t="shared" si="762"/>
        <v>0</v>
      </c>
      <c r="CL89"/>
      <c r="CM89" s="39">
        <f t="shared" si="763"/>
        <v>0</v>
      </c>
      <c r="CN89"/>
      <c r="CO89" s="39">
        <f t="shared" si="764"/>
        <v>0</v>
      </c>
      <c r="CP89" s="67">
        <f t="shared" ref="CP89:CP97" si="798">SUMIFS(AL89:CO89,$AL$8:$CO$8,$AM$1)</f>
        <v>0</v>
      </c>
      <c r="CQ89"/>
      <c r="CR89" s="39">
        <f t="shared" si="765"/>
        <v>0</v>
      </c>
      <c r="CS89"/>
      <c r="CT89" s="39">
        <f t="shared" si="766"/>
        <v>0</v>
      </c>
      <c r="CU89"/>
      <c r="CV89" s="39">
        <f t="shared" si="767"/>
        <v>0</v>
      </c>
      <c r="CW89"/>
      <c r="CX89" s="39">
        <f t="shared" si="768"/>
        <v>0</v>
      </c>
      <c r="CY89"/>
      <c r="CZ89" s="39">
        <f t="shared" si="769"/>
        <v>0</v>
      </c>
      <c r="DA89"/>
      <c r="DB89" s="39">
        <f t="shared" si="770"/>
        <v>0</v>
      </c>
      <c r="DC89"/>
      <c r="DD89" s="39">
        <f t="shared" si="771"/>
        <v>0</v>
      </c>
      <c r="DE89"/>
      <c r="DF89" s="39">
        <f t="shared" si="772"/>
        <v>0</v>
      </c>
      <c r="DG89"/>
      <c r="DH89" s="39">
        <f t="shared" si="773"/>
        <v>0</v>
      </c>
      <c r="DI89"/>
      <c r="DJ89" s="39">
        <f t="shared" si="774"/>
        <v>0</v>
      </c>
      <c r="DK89"/>
      <c r="DL89" s="39">
        <f t="shared" si="775"/>
        <v>0</v>
      </c>
      <c r="DM89"/>
      <c r="DN89" s="39">
        <f t="shared" si="776"/>
        <v>0</v>
      </c>
      <c r="DO89"/>
      <c r="DP89" s="39">
        <f t="shared" si="777"/>
        <v>0</v>
      </c>
      <c r="DQ89"/>
      <c r="DR89" s="39">
        <f t="shared" si="778"/>
        <v>0</v>
      </c>
      <c r="DS89"/>
      <c r="DT89" s="39">
        <f t="shared" si="779"/>
        <v>0</v>
      </c>
      <c r="DU89"/>
      <c r="DV89" s="39">
        <f t="shared" si="780"/>
        <v>0</v>
      </c>
      <c r="DW89"/>
      <c r="DX89" s="39">
        <f t="shared" si="781"/>
        <v>0</v>
      </c>
      <c r="DY89"/>
      <c r="DZ89" s="39">
        <f t="shared" si="782"/>
        <v>0</v>
      </c>
      <c r="EA89"/>
      <c r="EB89" s="39">
        <f t="shared" si="783"/>
        <v>0</v>
      </c>
      <c r="EC89"/>
      <c r="ED89" s="39">
        <f t="shared" si="784"/>
        <v>0</v>
      </c>
      <c r="EE89"/>
      <c r="EF89" s="39">
        <f t="shared" si="785"/>
        <v>0</v>
      </c>
      <c r="EG89"/>
      <c r="EH89" s="39">
        <f t="shared" si="786"/>
        <v>0</v>
      </c>
      <c r="EI89"/>
      <c r="EJ89" s="39">
        <f t="shared" si="787"/>
        <v>0</v>
      </c>
      <c r="EK89"/>
      <c r="EL89" s="39">
        <f t="shared" si="788"/>
        <v>0</v>
      </c>
      <c r="EM89"/>
      <c r="EN89" s="39">
        <f t="shared" si="789"/>
        <v>0</v>
      </c>
      <c r="EO89"/>
      <c r="EP89" s="39">
        <f t="shared" si="790"/>
        <v>0</v>
      </c>
      <c r="EQ89"/>
      <c r="ER89" s="39">
        <f t="shared" si="791"/>
        <v>0</v>
      </c>
      <c r="ES89"/>
      <c r="ET89" s="39">
        <f t="shared" si="792"/>
        <v>0</v>
      </c>
      <c r="EU89"/>
      <c r="EV89" s="39">
        <f t="shared" si="793"/>
        <v>0</v>
      </c>
      <c r="EW89"/>
      <c r="EX89" s="39">
        <f t="shared" si="794"/>
        <v>0</v>
      </c>
      <c r="EY89"/>
      <c r="EZ89" s="39">
        <f t="shared" si="795"/>
        <v>0</v>
      </c>
      <c r="FA89"/>
      <c r="FB89" s="39">
        <f t="shared" si="796"/>
        <v>0</v>
      </c>
      <c r="FC89" s="67">
        <f t="shared" ref="FC89:FC97" si="799">SUMIFS(CQ89:FB89,$CQ$8:$FB$8,$AM$1)</f>
        <v>0</v>
      </c>
    </row>
    <row r="90" spans="1:159" s="30" customFormat="1" outlineLevel="1" x14ac:dyDescent="0.25">
      <c r="A90">
        <v>3</v>
      </c>
      <c r="B90" s="26"/>
      <c r="C90" s="102">
        <f>IFERROR(VLOOKUP($B90,'Справочник ТТ'!$A:$R,16,0),0)</f>
        <v>0</v>
      </c>
      <c r="D90" s="103">
        <f>IFERROR(VLOOKUP($B90,'Справочник ТТ'!$A:$R,17,0),0)</f>
        <v>0</v>
      </c>
      <c r="E90" s="104">
        <f>IFERROR(VLOOKUP($B90,'Справочник ТТ'!$A:$R,18,0),0)</f>
        <v>0</v>
      </c>
      <c r="F90" s="71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 s="46">
        <f t="shared" si="797"/>
        <v>0</v>
      </c>
      <c r="AL90"/>
      <c r="AM90" s="39">
        <f t="shared" si="738"/>
        <v>0</v>
      </c>
      <c r="AN90"/>
      <c r="AO90" s="39">
        <f t="shared" si="739"/>
        <v>0</v>
      </c>
      <c r="AP90"/>
      <c r="AQ90" s="39">
        <f t="shared" si="740"/>
        <v>0</v>
      </c>
      <c r="AR90"/>
      <c r="AS90" s="39">
        <f t="shared" si="741"/>
        <v>0</v>
      </c>
      <c r="AT90"/>
      <c r="AU90" s="39">
        <f t="shared" si="742"/>
        <v>0</v>
      </c>
      <c r="AV90"/>
      <c r="AW90" s="39">
        <f t="shared" ref="AW90:AW97" si="800">IF(AND($C90=$E$5,IF(AND($C90=$E$5,AV90&gt;=AV$2),(AV90-AV$2)*AV$5,IF(AND($C90=$E$6,AV90&gt;=AV$2),(AV90-AV$2)*AV$6,0))&gt;AV$3),AV$3,IF(AND($C90=$E$6,IF(AND($C90=$E$5,AV90&gt;=AV$2),(AV90-AV$2)*AV$5,IF(AND($C90=$E$6,AV90&gt;=AV$2),(AV90-AV$2)*AV$6,0))&gt;AV$4),AV$4,IF(AND($C90=$E$5,AV90&gt;=AV$2),(AV90-AV$2)*AV$5,IF(AND($C90=$E$6,AV90&gt;=AV$2),(AV90-AV$2)*AV$6,0))))</f>
        <v>0</v>
      </c>
      <c r="AX90"/>
      <c r="AY90" s="39" t="b">
        <f t="shared" si="743"/>
        <v>0</v>
      </c>
      <c r="AZ90"/>
      <c r="BA90" s="39" t="b">
        <f t="shared" si="744"/>
        <v>0</v>
      </c>
      <c r="BB90"/>
      <c r="BC90" s="39" t="b">
        <f t="shared" si="745"/>
        <v>0</v>
      </c>
      <c r="BD90"/>
      <c r="BE90" s="39" t="b">
        <f t="shared" si="746"/>
        <v>0</v>
      </c>
      <c r="BF90"/>
      <c r="BG90" s="39">
        <f t="shared" si="747"/>
        <v>0</v>
      </c>
      <c r="BH90"/>
      <c r="BI90" s="39">
        <f t="shared" si="748"/>
        <v>0</v>
      </c>
      <c r="BJ90"/>
      <c r="BK90" s="39">
        <f t="shared" si="749"/>
        <v>0</v>
      </c>
      <c r="BL90"/>
      <c r="BM90" s="39">
        <f t="shared" si="750"/>
        <v>0</v>
      </c>
      <c r="BN90"/>
      <c r="BO90" s="39">
        <f t="shared" si="751"/>
        <v>0</v>
      </c>
      <c r="BP90"/>
      <c r="BQ90" s="39">
        <f t="shared" si="752"/>
        <v>0</v>
      </c>
      <c r="BR90"/>
      <c r="BS90" s="39">
        <f t="shared" si="753"/>
        <v>0</v>
      </c>
      <c r="BT90"/>
      <c r="BU90" s="39">
        <f t="shared" si="754"/>
        <v>0</v>
      </c>
      <c r="BV90"/>
      <c r="BW90" s="39">
        <f t="shared" si="755"/>
        <v>0</v>
      </c>
      <c r="BX90"/>
      <c r="BY90" s="39">
        <f t="shared" si="756"/>
        <v>0</v>
      </c>
      <c r="BZ90"/>
      <c r="CA90" s="39">
        <f t="shared" si="757"/>
        <v>0</v>
      </c>
      <c r="CB90"/>
      <c r="CC90" s="39">
        <f t="shared" si="758"/>
        <v>0</v>
      </c>
      <c r="CD90"/>
      <c r="CE90" s="39">
        <f t="shared" si="759"/>
        <v>0</v>
      </c>
      <c r="CF90"/>
      <c r="CG90" s="39">
        <f t="shared" si="760"/>
        <v>0</v>
      </c>
      <c r="CH90"/>
      <c r="CI90" s="39">
        <f t="shared" si="761"/>
        <v>0</v>
      </c>
      <c r="CJ90"/>
      <c r="CK90" s="39">
        <f t="shared" si="762"/>
        <v>0</v>
      </c>
      <c r="CL90"/>
      <c r="CM90" s="39">
        <f t="shared" si="763"/>
        <v>0</v>
      </c>
      <c r="CN90"/>
      <c r="CO90" s="39">
        <f t="shared" si="764"/>
        <v>0</v>
      </c>
      <c r="CP90" s="67">
        <f t="shared" si="798"/>
        <v>0</v>
      </c>
      <c r="CQ90"/>
      <c r="CR90" s="39">
        <f t="shared" si="765"/>
        <v>0</v>
      </c>
      <c r="CS90"/>
      <c r="CT90" s="39">
        <f t="shared" si="766"/>
        <v>0</v>
      </c>
      <c r="CU90"/>
      <c r="CV90" s="39">
        <f t="shared" si="767"/>
        <v>0</v>
      </c>
      <c r="CW90"/>
      <c r="CX90" s="39">
        <f t="shared" si="768"/>
        <v>0</v>
      </c>
      <c r="CY90"/>
      <c r="CZ90" s="39">
        <f t="shared" si="769"/>
        <v>0</v>
      </c>
      <c r="DA90"/>
      <c r="DB90" s="39">
        <f t="shared" si="770"/>
        <v>0</v>
      </c>
      <c r="DC90"/>
      <c r="DD90" s="39">
        <f t="shared" si="771"/>
        <v>0</v>
      </c>
      <c r="DE90"/>
      <c r="DF90" s="39">
        <f t="shared" si="772"/>
        <v>0</v>
      </c>
      <c r="DG90"/>
      <c r="DH90" s="39">
        <f t="shared" si="773"/>
        <v>0</v>
      </c>
      <c r="DI90"/>
      <c r="DJ90" s="39">
        <f t="shared" si="774"/>
        <v>0</v>
      </c>
      <c r="DK90"/>
      <c r="DL90" s="39">
        <f t="shared" si="775"/>
        <v>0</v>
      </c>
      <c r="DM90"/>
      <c r="DN90" s="39">
        <f t="shared" si="776"/>
        <v>0</v>
      </c>
      <c r="DO90"/>
      <c r="DP90" s="39">
        <f t="shared" si="777"/>
        <v>0</v>
      </c>
      <c r="DQ90"/>
      <c r="DR90" s="39">
        <f t="shared" si="778"/>
        <v>0</v>
      </c>
      <c r="DS90"/>
      <c r="DT90" s="39">
        <f t="shared" si="779"/>
        <v>0</v>
      </c>
      <c r="DU90"/>
      <c r="DV90" s="39">
        <f t="shared" si="780"/>
        <v>0</v>
      </c>
      <c r="DW90"/>
      <c r="DX90" s="39">
        <f t="shared" si="781"/>
        <v>0</v>
      </c>
      <c r="DY90"/>
      <c r="DZ90" s="39">
        <f t="shared" si="782"/>
        <v>0</v>
      </c>
      <c r="EA90"/>
      <c r="EB90" s="39">
        <f t="shared" si="783"/>
        <v>0</v>
      </c>
      <c r="EC90"/>
      <c r="ED90" s="39">
        <f t="shared" si="784"/>
        <v>0</v>
      </c>
      <c r="EE90"/>
      <c r="EF90" s="39">
        <f t="shared" si="785"/>
        <v>0</v>
      </c>
      <c r="EG90"/>
      <c r="EH90" s="39">
        <f t="shared" si="786"/>
        <v>0</v>
      </c>
      <c r="EI90"/>
      <c r="EJ90" s="39">
        <f t="shared" si="787"/>
        <v>0</v>
      </c>
      <c r="EK90"/>
      <c r="EL90" s="39">
        <f t="shared" si="788"/>
        <v>0</v>
      </c>
      <c r="EM90"/>
      <c r="EN90" s="39">
        <f t="shared" si="789"/>
        <v>0</v>
      </c>
      <c r="EO90"/>
      <c r="EP90" s="39">
        <f t="shared" si="790"/>
        <v>0</v>
      </c>
      <c r="EQ90"/>
      <c r="ER90" s="39">
        <f t="shared" si="791"/>
        <v>0</v>
      </c>
      <c r="ES90"/>
      <c r="ET90" s="39">
        <f t="shared" si="792"/>
        <v>0</v>
      </c>
      <c r="EU90"/>
      <c r="EV90" s="39">
        <f t="shared" si="793"/>
        <v>0</v>
      </c>
      <c r="EW90"/>
      <c r="EX90" s="39">
        <f t="shared" si="794"/>
        <v>0</v>
      </c>
      <c r="EY90"/>
      <c r="EZ90" s="39">
        <f t="shared" si="795"/>
        <v>0</v>
      </c>
      <c r="FA90"/>
      <c r="FB90" s="39">
        <f t="shared" si="796"/>
        <v>0</v>
      </c>
      <c r="FC90" s="67">
        <f t="shared" si="799"/>
        <v>0</v>
      </c>
    </row>
    <row r="91" spans="1:159" s="30" customFormat="1" outlineLevel="1" x14ac:dyDescent="0.25">
      <c r="A91">
        <v>4</v>
      </c>
      <c r="B91" s="26"/>
      <c r="C91" s="102">
        <f>IFERROR(VLOOKUP($B91,'Справочник ТТ'!$A:$R,16,0),0)</f>
        <v>0</v>
      </c>
      <c r="D91" s="103">
        <f>IFERROR(VLOOKUP($B91,'Справочник ТТ'!$A:$R,17,0),0)</f>
        <v>0</v>
      </c>
      <c r="E91" s="104">
        <f>IFERROR(VLOOKUP($B91,'Справочник ТТ'!$A:$R,18,0),0)</f>
        <v>0</v>
      </c>
      <c r="F91" s="7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 s="46">
        <f t="shared" si="797"/>
        <v>0</v>
      </c>
      <c r="AL91"/>
      <c r="AM91" s="39">
        <f t="shared" si="738"/>
        <v>0</v>
      </c>
      <c r="AN91"/>
      <c r="AO91" s="39">
        <f t="shared" si="739"/>
        <v>0</v>
      </c>
      <c r="AP91"/>
      <c r="AQ91" s="39">
        <f t="shared" si="740"/>
        <v>0</v>
      </c>
      <c r="AR91"/>
      <c r="AS91" s="39">
        <f t="shared" si="741"/>
        <v>0</v>
      </c>
      <c r="AT91"/>
      <c r="AU91" s="39">
        <f t="shared" si="742"/>
        <v>0</v>
      </c>
      <c r="AV91"/>
      <c r="AW91" s="39">
        <f t="shared" si="800"/>
        <v>0</v>
      </c>
      <c r="AX91"/>
      <c r="AY91" s="39" t="b">
        <f t="shared" si="743"/>
        <v>0</v>
      </c>
      <c r="AZ91"/>
      <c r="BA91" s="39" t="b">
        <f t="shared" si="744"/>
        <v>0</v>
      </c>
      <c r="BB91"/>
      <c r="BC91" s="39" t="b">
        <f t="shared" si="745"/>
        <v>0</v>
      </c>
      <c r="BD91"/>
      <c r="BE91" s="39" t="b">
        <f t="shared" si="746"/>
        <v>0</v>
      </c>
      <c r="BF91"/>
      <c r="BG91" s="39">
        <f t="shared" si="747"/>
        <v>0</v>
      </c>
      <c r="BH91"/>
      <c r="BI91" s="39">
        <f t="shared" si="748"/>
        <v>0</v>
      </c>
      <c r="BJ91"/>
      <c r="BK91" s="39">
        <f t="shared" si="749"/>
        <v>0</v>
      </c>
      <c r="BL91"/>
      <c r="BM91" s="39">
        <f t="shared" si="750"/>
        <v>0</v>
      </c>
      <c r="BN91"/>
      <c r="BO91" s="39">
        <f t="shared" si="751"/>
        <v>0</v>
      </c>
      <c r="BP91"/>
      <c r="BQ91" s="39">
        <f t="shared" si="752"/>
        <v>0</v>
      </c>
      <c r="BR91"/>
      <c r="BS91" s="39">
        <f t="shared" si="753"/>
        <v>0</v>
      </c>
      <c r="BT91"/>
      <c r="BU91" s="39">
        <f t="shared" si="754"/>
        <v>0</v>
      </c>
      <c r="BV91"/>
      <c r="BW91" s="39">
        <f t="shared" si="755"/>
        <v>0</v>
      </c>
      <c r="BX91"/>
      <c r="BY91" s="39">
        <f t="shared" si="756"/>
        <v>0</v>
      </c>
      <c r="BZ91"/>
      <c r="CA91" s="39">
        <f t="shared" si="757"/>
        <v>0</v>
      </c>
      <c r="CB91"/>
      <c r="CC91" s="39">
        <f t="shared" si="758"/>
        <v>0</v>
      </c>
      <c r="CD91"/>
      <c r="CE91" s="39">
        <f t="shared" si="759"/>
        <v>0</v>
      </c>
      <c r="CF91"/>
      <c r="CG91" s="39">
        <f t="shared" si="760"/>
        <v>0</v>
      </c>
      <c r="CH91"/>
      <c r="CI91" s="39">
        <f t="shared" si="761"/>
        <v>0</v>
      </c>
      <c r="CJ91"/>
      <c r="CK91" s="39">
        <f t="shared" si="762"/>
        <v>0</v>
      </c>
      <c r="CL91"/>
      <c r="CM91" s="39">
        <f t="shared" si="763"/>
        <v>0</v>
      </c>
      <c r="CN91"/>
      <c r="CO91" s="39">
        <f t="shared" si="764"/>
        <v>0</v>
      </c>
      <c r="CP91" s="67">
        <f t="shared" si="798"/>
        <v>0</v>
      </c>
      <c r="CQ91"/>
      <c r="CR91" s="39">
        <f t="shared" si="765"/>
        <v>0</v>
      </c>
      <c r="CS91"/>
      <c r="CT91" s="39">
        <f t="shared" si="766"/>
        <v>0</v>
      </c>
      <c r="CU91"/>
      <c r="CV91" s="39">
        <f t="shared" si="767"/>
        <v>0</v>
      </c>
      <c r="CW91"/>
      <c r="CX91" s="39">
        <f t="shared" si="768"/>
        <v>0</v>
      </c>
      <c r="CY91"/>
      <c r="CZ91" s="39">
        <f t="shared" si="769"/>
        <v>0</v>
      </c>
      <c r="DA91"/>
      <c r="DB91" s="39">
        <f t="shared" si="770"/>
        <v>0</v>
      </c>
      <c r="DC91"/>
      <c r="DD91" s="39">
        <f t="shared" si="771"/>
        <v>0</v>
      </c>
      <c r="DE91"/>
      <c r="DF91" s="39">
        <f t="shared" si="772"/>
        <v>0</v>
      </c>
      <c r="DG91"/>
      <c r="DH91" s="39">
        <f t="shared" si="773"/>
        <v>0</v>
      </c>
      <c r="DI91"/>
      <c r="DJ91" s="39">
        <f t="shared" si="774"/>
        <v>0</v>
      </c>
      <c r="DK91"/>
      <c r="DL91" s="39">
        <f t="shared" si="775"/>
        <v>0</v>
      </c>
      <c r="DM91"/>
      <c r="DN91" s="39">
        <f t="shared" si="776"/>
        <v>0</v>
      </c>
      <c r="DO91"/>
      <c r="DP91" s="39">
        <f t="shared" si="777"/>
        <v>0</v>
      </c>
      <c r="DQ91"/>
      <c r="DR91" s="39">
        <f t="shared" si="778"/>
        <v>0</v>
      </c>
      <c r="DS91"/>
      <c r="DT91" s="39">
        <f t="shared" si="779"/>
        <v>0</v>
      </c>
      <c r="DU91"/>
      <c r="DV91" s="39">
        <f t="shared" si="780"/>
        <v>0</v>
      </c>
      <c r="DW91"/>
      <c r="DX91" s="39">
        <f t="shared" si="781"/>
        <v>0</v>
      </c>
      <c r="DY91"/>
      <c r="DZ91" s="39">
        <f t="shared" si="782"/>
        <v>0</v>
      </c>
      <c r="EA91"/>
      <c r="EB91" s="39">
        <f t="shared" si="783"/>
        <v>0</v>
      </c>
      <c r="EC91"/>
      <c r="ED91" s="39">
        <f t="shared" si="784"/>
        <v>0</v>
      </c>
      <c r="EE91"/>
      <c r="EF91" s="39">
        <f t="shared" si="785"/>
        <v>0</v>
      </c>
      <c r="EG91"/>
      <c r="EH91" s="39">
        <f t="shared" si="786"/>
        <v>0</v>
      </c>
      <c r="EI91"/>
      <c r="EJ91" s="39">
        <f t="shared" si="787"/>
        <v>0</v>
      </c>
      <c r="EK91"/>
      <c r="EL91" s="39">
        <f t="shared" si="788"/>
        <v>0</v>
      </c>
      <c r="EM91"/>
      <c r="EN91" s="39">
        <f t="shared" si="789"/>
        <v>0</v>
      </c>
      <c r="EO91"/>
      <c r="EP91" s="39">
        <f t="shared" si="790"/>
        <v>0</v>
      </c>
      <c r="EQ91"/>
      <c r="ER91" s="39">
        <f t="shared" si="791"/>
        <v>0</v>
      </c>
      <c r="ES91"/>
      <c r="ET91" s="39">
        <f t="shared" si="792"/>
        <v>0</v>
      </c>
      <c r="EU91"/>
      <c r="EV91" s="39">
        <f t="shared" si="793"/>
        <v>0</v>
      </c>
      <c r="EW91"/>
      <c r="EX91" s="39">
        <f t="shared" si="794"/>
        <v>0</v>
      </c>
      <c r="EY91"/>
      <c r="EZ91" s="39">
        <f t="shared" si="795"/>
        <v>0</v>
      </c>
      <c r="FA91"/>
      <c r="FB91" s="39">
        <f t="shared" si="796"/>
        <v>0</v>
      </c>
      <c r="FC91" s="67">
        <f t="shared" si="799"/>
        <v>0</v>
      </c>
    </row>
    <row r="92" spans="1:159" s="30" customFormat="1" outlineLevel="1" x14ac:dyDescent="0.25">
      <c r="A92">
        <v>5</v>
      </c>
      <c r="B92" s="26"/>
      <c r="C92" s="102">
        <f>IFERROR(VLOOKUP($B92,'Справочник ТТ'!$A:$R,16,0),0)</f>
        <v>0</v>
      </c>
      <c r="D92" s="103">
        <f>IFERROR(VLOOKUP($B92,'Справочник ТТ'!$A:$R,17,0),0)</f>
        <v>0</v>
      </c>
      <c r="E92" s="104">
        <f>IFERROR(VLOOKUP($B92,'Справочник ТТ'!$A:$R,18,0),0)</f>
        <v>0</v>
      </c>
      <c r="F92" s="71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 s="46">
        <f t="shared" si="797"/>
        <v>0</v>
      </c>
      <c r="AL92"/>
      <c r="AM92" s="39">
        <f t="shared" si="738"/>
        <v>0</v>
      </c>
      <c r="AN92"/>
      <c r="AO92" s="39">
        <f t="shared" si="739"/>
        <v>0</v>
      </c>
      <c r="AP92"/>
      <c r="AQ92" s="39">
        <f t="shared" si="740"/>
        <v>0</v>
      </c>
      <c r="AR92"/>
      <c r="AS92" s="39">
        <f t="shared" si="741"/>
        <v>0</v>
      </c>
      <c r="AT92"/>
      <c r="AU92" s="39">
        <f t="shared" si="742"/>
        <v>0</v>
      </c>
      <c r="AV92"/>
      <c r="AW92" s="39">
        <f t="shared" si="800"/>
        <v>0</v>
      </c>
      <c r="AX92"/>
      <c r="AY92" s="39" t="b">
        <f t="shared" si="743"/>
        <v>0</v>
      </c>
      <c r="AZ92"/>
      <c r="BA92" s="39" t="b">
        <f t="shared" si="744"/>
        <v>0</v>
      </c>
      <c r="BB92"/>
      <c r="BC92" s="39" t="b">
        <f t="shared" si="745"/>
        <v>0</v>
      </c>
      <c r="BD92"/>
      <c r="BE92" s="39" t="b">
        <f t="shared" si="746"/>
        <v>0</v>
      </c>
      <c r="BF92"/>
      <c r="BG92" s="39">
        <f t="shared" si="747"/>
        <v>0</v>
      </c>
      <c r="BH92"/>
      <c r="BI92" s="39">
        <f t="shared" si="748"/>
        <v>0</v>
      </c>
      <c r="BJ92"/>
      <c r="BK92" s="39">
        <f t="shared" si="749"/>
        <v>0</v>
      </c>
      <c r="BL92"/>
      <c r="BM92" s="39">
        <f t="shared" si="750"/>
        <v>0</v>
      </c>
      <c r="BN92"/>
      <c r="BO92" s="39">
        <f t="shared" si="751"/>
        <v>0</v>
      </c>
      <c r="BP92"/>
      <c r="BQ92" s="39">
        <f t="shared" si="752"/>
        <v>0</v>
      </c>
      <c r="BR92"/>
      <c r="BS92" s="39">
        <f t="shared" si="753"/>
        <v>0</v>
      </c>
      <c r="BT92"/>
      <c r="BU92" s="39">
        <f t="shared" si="754"/>
        <v>0</v>
      </c>
      <c r="BV92"/>
      <c r="BW92" s="39">
        <f t="shared" si="755"/>
        <v>0</v>
      </c>
      <c r="BX92"/>
      <c r="BY92" s="39">
        <f t="shared" si="756"/>
        <v>0</v>
      </c>
      <c r="BZ92"/>
      <c r="CA92" s="39">
        <f t="shared" si="757"/>
        <v>0</v>
      </c>
      <c r="CB92"/>
      <c r="CC92" s="39">
        <f t="shared" si="758"/>
        <v>0</v>
      </c>
      <c r="CD92"/>
      <c r="CE92" s="39">
        <f t="shared" si="759"/>
        <v>0</v>
      </c>
      <c r="CF92"/>
      <c r="CG92" s="39">
        <f t="shared" si="760"/>
        <v>0</v>
      </c>
      <c r="CH92"/>
      <c r="CI92" s="39">
        <f t="shared" si="761"/>
        <v>0</v>
      </c>
      <c r="CJ92"/>
      <c r="CK92" s="39">
        <f t="shared" si="762"/>
        <v>0</v>
      </c>
      <c r="CL92"/>
      <c r="CM92" s="39">
        <f t="shared" si="763"/>
        <v>0</v>
      </c>
      <c r="CN92"/>
      <c r="CO92" s="39">
        <f t="shared" si="764"/>
        <v>0</v>
      </c>
      <c r="CP92" s="67">
        <f t="shared" si="798"/>
        <v>0</v>
      </c>
      <c r="CQ92"/>
      <c r="CR92" s="39">
        <f t="shared" si="765"/>
        <v>0</v>
      </c>
      <c r="CS92"/>
      <c r="CT92" s="39">
        <f t="shared" si="766"/>
        <v>0</v>
      </c>
      <c r="CU92"/>
      <c r="CV92" s="39">
        <f t="shared" si="767"/>
        <v>0</v>
      </c>
      <c r="CW92"/>
      <c r="CX92" s="39">
        <f t="shared" si="768"/>
        <v>0</v>
      </c>
      <c r="CY92"/>
      <c r="CZ92" s="39">
        <f t="shared" si="769"/>
        <v>0</v>
      </c>
      <c r="DA92"/>
      <c r="DB92" s="39">
        <f t="shared" si="770"/>
        <v>0</v>
      </c>
      <c r="DC92"/>
      <c r="DD92" s="39">
        <f t="shared" si="771"/>
        <v>0</v>
      </c>
      <c r="DE92"/>
      <c r="DF92" s="39">
        <f t="shared" si="772"/>
        <v>0</v>
      </c>
      <c r="DG92"/>
      <c r="DH92" s="39">
        <f t="shared" si="773"/>
        <v>0</v>
      </c>
      <c r="DI92"/>
      <c r="DJ92" s="39">
        <f t="shared" si="774"/>
        <v>0</v>
      </c>
      <c r="DK92"/>
      <c r="DL92" s="39">
        <f t="shared" si="775"/>
        <v>0</v>
      </c>
      <c r="DM92"/>
      <c r="DN92" s="39">
        <f t="shared" si="776"/>
        <v>0</v>
      </c>
      <c r="DO92"/>
      <c r="DP92" s="39">
        <f t="shared" si="777"/>
        <v>0</v>
      </c>
      <c r="DQ92"/>
      <c r="DR92" s="39">
        <f t="shared" si="778"/>
        <v>0</v>
      </c>
      <c r="DS92"/>
      <c r="DT92" s="39">
        <f t="shared" si="779"/>
        <v>0</v>
      </c>
      <c r="DU92"/>
      <c r="DV92" s="39">
        <f t="shared" si="780"/>
        <v>0</v>
      </c>
      <c r="DW92"/>
      <c r="DX92" s="39">
        <f t="shared" si="781"/>
        <v>0</v>
      </c>
      <c r="DY92"/>
      <c r="DZ92" s="39">
        <f t="shared" si="782"/>
        <v>0</v>
      </c>
      <c r="EA92"/>
      <c r="EB92" s="39">
        <f t="shared" si="783"/>
        <v>0</v>
      </c>
      <c r="EC92"/>
      <c r="ED92" s="39">
        <f t="shared" si="784"/>
        <v>0</v>
      </c>
      <c r="EE92"/>
      <c r="EF92" s="39">
        <f t="shared" si="785"/>
        <v>0</v>
      </c>
      <c r="EG92"/>
      <c r="EH92" s="39">
        <f t="shared" si="786"/>
        <v>0</v>
      </c>
      <c r="EI92"/>
      <c r="EJ92" s="39">
        <f t="shared" si="787"/>
        <v>0</v>
      </c>
      <c r="EK92"/>
      <c r="EL92" s="39">
        <f t="shared" si="788"/>
        <v>0</v>
      </c>
      <c r="EM92"/>
      <c r="EN92" s="39">
        <f t="shared" si="789"/>
        <v>0</v>
      </c>
      <c r="EO92"/>
      <c r="EP92" s="39">
        <f t="shared" si="790"/>
        <v>0</v>
      </c>
      <c r="EQ92"/>
      <c r="ER92" s="39">
        <f t="shared" si="791"/>
        <v>0</v>
      </c>
      <c r="ES92"/>
      <c r="ET92" s="39">
        <f t="shared" si="792"/>
        <v>0</v>
      </c>
      <c r="EU92"/>
      <c r="EV92" s="39">
        <f t="shared" si="793"/>
        <v>0</v>
      </c>
      <c r="EW92"/>
      <c r="EX92" s="39">
        <f t="shared" si="794"/>
        <v>0</v>
      </c>
      <c r="EY92"/>
      <c r="EZ92" s="39">
        <f t="shared" si="795"/>
        <v>0</v>
      </c>
      <c r="FA92"/>
      <c r="FB92" s="39">
        <f t="shared" si="796"/>
        <v>0</v>
      </c>
      <c r="FC92" s="67">
        <f t="shared" si="799"/>
        <v>0</v>
      </c>
    </row>
    <row r="93" spans="1:159" s="30" customFormat="1" outlineLevel="1" x14ac:dyDescent="0.25">
      <c r="A93">
        <v>6</v>
      </c>
      <c r="B93" s="26"/>
      <c r="C93" s="102">
        <f>IFERROR(VLOOKUP($B93,'Справочник ТТ'!$A:$R,16,0),0)</f>
        <v>0</v>
      </c>
      <c r="D93" s="103">
        <f>IFERROR(VLOOKUP($B93,'Справочник ТТ'!$A:$R,17,0),0)</f>
        <v>0</v>
      </c>
      <c r="E93" s="104">
        <f>IFERROR(VLOOKUP($B93,'Справочник ТТ'!$A:$R,18,0),0)</f>
        <v>0</v>
      </c>
      <c r="F93" s="71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 s="46">
        <f t="shared" si="797"/>
        <v>0</v>
      </c>
      <c r="AL93"/>
      <c r="AM93" s="39">
        <f t="shared" si="738"/>
        <v>0</v>
      </c>
      <c r="AN93"/>
      <c r="AO93" s="39">
        <f t="shared" si="739"/>
        <v>0</v>
      </c>
      <c r="AP93"/>
      <c r="AQ93" s="39">
        <f t="shared" si="740"/>
        <v>0</v>
      </c>
      <c r="AR93"/>
      <c r="AS93" s="39">
        <f t="shared" si="741"/>
        <v>0</v>
      </c>
      <c r="AT93"/>
      <c r="AU93" s="39">
        <f t="shared" si="742"/>
        <v>0</v>
      </c>
      <c r="AV93"/>
      <c r="AW93" s="39">
        <f t="shared" si="800"/>
        <v>0</v>
      </c>
      <c r="AX93"/>
      <c r="AY93" s="39" t="b">
        <f t="shared" si="743"/>
        <v>0</v>
      </c>
      <c r="AZ93"/>
      <c r="BA93" s="39" t="b">
        <f t="shared" si="744"/>
        <v>0</v>
      </c>
      <c r="BB93"/>
      <c r="BC93" s="39" t="b">
        <f t="shared" si="745"/>
        <v>0</v>
      </c>
      <c r="BD93"/>
      <c r="BE93" s="39" t="b">
        <f t="shared" si="746"/>
        <v>0</v>
      </c>
      <c r="BF93"/>
      <c r="BG93" s="39">
        <f t="shared" si="747"/>
        <v>0</v>
      </c>
      <c r="BH93"/>
      <c r="BI93" s="39">
        <f t="shared" si="748"/>
        <v>0</v>
      </c>
      <c r="BJ93"/>
      <c r="BK93" s="39">
        <f t="shared" si="749"/>
        <v>0</v>
      </c>
      <c r="BL93"/>
      <c r="BM93" s="39">
        <f t="shared" si="750"/>
        <v>0</v>
      </c>
      <c r="BN93"/>
      <c r="BO93" s="39">
        <f t="shared" si="751"/>
        <v>0</v>
      </c>
      <c r="BP93"/>
      <c r="BQ93" s="39">
        <f t="shared" si="752"/>
        <v>0</v>
      </c>
      <c r="BR93"/>
      <c r="BS93" s="39">
        <f t="shared" si="753"/>
        <v>0</v>
      </c>
      <c r="BT93"/>
      <c r="BU93" s="39">
        <f t="shared" si="754"/>
        <v>0</v>
      </c>
      <c r="BV93"/>
      <c r="BW93" s="39">
        <f t="shared" si="755"/>
        <v>0</v>
      </c>
      <c r="BX93"/>
      <c r="BY93" s="39">
        <f t="shared" si="756"/>
        <v>0</v>
      </c>
      <c r="BZ93"/>
      <c r="CA93" s="39">
        <f t="shared" si="757"/>
        <v>0</v>
      </c>
      <c r="CB93"/>
      <c r="CC93" s="39">
        <f t="shared" si="758"/>
        <v>0</v>
      </c>
      <c r="CD93"/>
      <c r="CE93" s="39">
        <f t="shared" si="759"/>
        <v>0</v>
      </c>
      <c r="CF93"/>
      <c r="CG93" s="39">
        <f t="shared" si="760"/>
        <v>0</v>
      </c>
      <c r="CH93"/>
      <c r="CI93" s="39">
        <f t="shared" si="761"/>
        <v>0</v>
      </c>
      <c r="CJ93"/>
      <c r="CK93" s="39">
        <f t="shared" si="762"/>
        <v>0</v>
      </c>
      <c r="CL93"/>
      <c r="CM93" s="39">
        <f t="shared" si="763"/>
        <v>0</v>
      </c>
      <c r="CN93"/>
      <c r="CO93" s="39">
        <f t="shared" si="764"/>
        <v>0</v>
      </c>
      <c r="CP93" s="67">
        <f t="shared" si="798"/>
        <v>0</v>
      </c>
      <c r="CQ93"/>
      <c r="CR93" s="39">
        <f t="shared" si="765"/>
        <v>0</v>
      </c>
      <c r="CS93"/>
      <c r="CT93" s="39">
        <f t="shared" si="766"/>
        <v>0</v>
      </c>
      <c r="CU93"/>
      <c r="CV93" s="39">
        <f t="shared" si="767"/>
        <v>0</v>
      </c>
      <c r="CW93"/>
      <c r="CX93" s="39">
        <f t="shared" si="768"/>
        <v>0</v>
      </c>
      <c r="CY93"/>
      <c r="CZ93" s="39">
        <f t="shared" si="769"/>
        <v>0</v>
      </c>
      <c r="DA93"/>
      <c r="DB93" s="39">
        <f t="shared" si="770"/>
        <v>0</v>
      </c>
      <c r="DC93"/>
      <c r="DD93" s="39">
        <f t="shared" si="771"/>
        <v>0</v>
      </c>
      <c r="DE93"/>
      <c r="DF93" s="39">
        <f t="shared" si="772"/>
        <v>0</v>
      </c>
      <c r="DG93"/>
      <c r="DH93" s="39">
        <f t="shared" si="773"/>
        <v>0</v>
      </c>
      <c r="DI93"/>
      <c r="DJ93" s="39">
        <f t="shared" si="774"/>
        <v>0</v>
      </c>
      <c r="DK93"/>
      <c r="DL93" s="39">
        <f t="shared" si="775"/>
        <v>0</v>
      </c>
      <c r="DM93"/>
      <c r="DN93" s="39">
        <f t="shared" si="776"/>
        <v>0</v>
      </c>
      <c r="DO93"/>
      <c r="DP93" s="39">
        <f t="shared" si="777"/>
        <v>0</v>
      </c>
      <c r="DQ93"/>
      <c r="DR93" s="39">
        <f t="shared" si="778"/>
        <v>0</v>
      </c>
      <c r="DS93"/>
      <c r="DT93" s="39">
        <f t="shared" si="779"/>
        <v>0</v>
      </c>
      <c r="DU93"/>
      <c r="DV93" s="39">
        <f t="shared" si="780"/>
        <v>0</v>
      </c>
      <c r="DW93"/>
      <c r="DX93" s="39">
        <f t="shared" si="781"/>
        <v>0</v>
      </c>
      <c r="DY93"/>
      <c r="DZ93" s="39">
        <f t="shared" si="782"/>
        <v>0</v>
      </c>
      <c r="EA93"/>
      <c r="EB93" s="39">
        <f t="shared" si="783"/>
        <v>0</v>
      </c>
      <c r="EC93"/>
      <c r="ED93" s="39">
        <f t="shared" si="784"/>
        <v>0</v>
      </c>
      <c r="EE93"/>
      <c r="EF93" s="39">
        <f t="shared" si="785"/>
        <v>0</v>
      </c>
      <c r="EG93"/>
      <c r="EH93" s="39">
        <f t="shared" si="786"/>
        <v>0</v>
      </c>
      <c r="EI93"/>
      <c r="EJ93" s="39">
        <f t="shared" si="787"/>
        <v>0</v>
      </c>
      <c r="EK93"/>
      <c r="EL93" s="39">
        <f t="shared" si="788"/>
        <v>0</v>
      </c>
      <c r="EM93"/>
      <c r="EN93" s="39">
        <f t="shared" si="789"/>
        <v>0</v>
      </c>
      <c r="EO93"/>
      <c r="EP93" s="39">
        <f t="shared" si="790"/>
        <v>0</v>
      </c>
      <c r="EQ93"/>
      <c r="ER93" s="39">
        <f t="shared" si="791"/>
        <v>0</v>
      </c>
      <c r="ES93"/>
      <c r="ET93" s="39">
        <f t="shared" si="792"/>
        <v>0</v>
      </c>
      <c r="EU93"/>
      <c r="EV93" s="39">
        <f t="shared" si="793"/>
        <v>0</v>
      </c>
      <c r="EW93"/>
      <c r="EX93" s="39">
        <f t="shared" si="794"/>
        <v>0</v>
      </c>
      <c r="EY93"/>
      <c r="EZ93" s="39">
        <f t="shared" si="795"/>
        <v>0</v>
      </c>
      <c r="FA93"/>
      <c r="FB93" s="39">
        <f t="shared" si="796"/>
        <v>0</v>
      </c>
      <c r="FC93" s="67">
        <f t="shared" si="799"/>
        <v>0</v>
      </c>
    </row>
    <row r="94" spans="1:159" s="30" customFormat="1" outlineLevel="1" x14ac:dyDescent="0.25">
      <c r="A94">
        <v>7</v>
      </c>
      <c r="B94" s="26"/>
      <c r="C94" s="102">
        <f>IFERROR(VLOOKUP($B94,'Справочник ТТ'!$A:$R,16,0),0)</f>
        <v>0</v>
      </c>
      <c r="D94" s="103">
        <f>IFERROR(VLOOKUP($B94,'Справочник ТТ'!$A:$R,17,0),0)</f>
        <v>0</v>
      </c>
      <c r="E94" s="104">
        <f>IFERROR(VLOOKUP($B94,'Справочник ТТ'!$A:$R,18,0),0)</f>
        <v>0</v>
      </c>
      <c r="F94" s="71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 s="46">
        <f t="shared" si="797"/>
        <v>0</v>
      </c>
      <c r="AL94"/>
      <c r="AM94" s="39">
        <f t="shared" si="738"/>
        <v>0</v>
      </c>
      <c r="AN94"/>
      <c r="AO94" s="39">
        <f t="shared" si="739"/>
        <v>0</v>
      </c>
      <c r="AP94"/>
      <c r="AQ94" s="39">
        <f t="shared" si="740"/>
        <v>0</v>
      </c>
      <c r="AR94"/>
      <c r="AS94" s="39">
        <f t="shared" si="741"/>
        <v>0</v>
      </c>
      <c r="AT94"/>
      <c r="AU94" s="39">
        <f t="shared" si="742"/>
        <v>0</v>
      </c>
      <c r="AV94"/>
      <c r="AW94" s="39">
        <f t="shared" si="800"/>
        <v>0</v>
      </c>
      <c r="AX94"/>
      <c r="AY94" s="39" t="b">
        <f t="shared" si="743"/>
        <v>0</v>
      </c>
      <c r="AZ94"/>
      <c r="BA94" s="39" t="b">
        <f t="shared" si="744"/>
        <v>0</v>
      </c>
      <c r="BB94"/>
      <c r="BC94" s="39" t="b">
        <f t="shared" si="745"/>
        <v>0</v>
      </c>
      <c r="BD94"/>
      <c r="BE94" s="39" t="b">
        <f t="shared" si="746"/>
        <v>0</v>
      </c>
      <c r="BF94"/>
      <c r="BG94" s="39">
        <f t="shared" si="747"/>
        <v>0</v>
      </c>
      <c r="BH94"/>
      <c r="BI94" s="39">
        <f t="shared" si="748"/>
        <v>0</v>
      </c>
      <c r="BJ94"/>
      <c r="BK94" s="39">
        <f t="shared" si="749"/>
        <v>0</v>
      </c>
      <c r="BL94"/>
      <c r="BM94" s="39">
        <f t="shared" si="750"/>
        <v>0</v>
      </c>
      <c r="BN94"/>
      <c r="BO94" s="39">
        <f t="shared" si="751"/>
        <v>0</v>
      </c>
      <c r="BP94"/>
      <c r="BQ94" s="39">
        <f t="shared" si="752"/>
        <v>0</v>
      </c>
      <c r="BR94"/>
      <c r="BS94" s="39">
        <f t="shared" si="753"/>
        <v>0</v>
      </c>
      <c r="BT94"/>
      <c r="BU94" s="39">
        <f t="shared" si="754"/>
        <v>0</v>
      </c>
      <c r="BV94"/>
      <c r="BW94" s="39">
        <f t="shared" si="755"/>
        <v>0</v>
      </c>
      <c r="BX94"/>
      <c r="BY94" s="39">
        <f t="shared" si="756"/>
        <v>0</v>
      </c>
      <c r="BZ94"/>
      <c r="CA94" s="39">
        <f t="shared" si="757"/>
        <v>0</v>
      </c>
      <c r="CB94"/>
      <c r="CC94" s="39">
        <f t="shared" si="758"/>
        <v>0</v>
      </c>
      <c r="CD94"/>
      <c r="CE94" s="39">
        <f t="shared" si="759"/>
        <v>0</v>
      </c>
      <c r="CF94"/>
      <c r="CG94" s="39">
        <f t="shared" si="760"/>
        <v>0</v>
      </c>
      <c r="CH94"/>
      <c r="CI94" s="39">
        <f t="shared" si="761"/>
        <v>0</v>
      </c>
      <c r="CJ94"/>
      <c r="CK94" s="39">
        <f t="shared" si="762"/>
        <v>0</v>
      </c>
      <c r="CL94"/>
      <c r="CM94" s="39">
        <f t="shared" si="763"/>
        <v>0</v>
      </c>
      <c r="CN94"/>
      <c r="CO94" s="39">
        <f t="shared" si="764"/>
        <v>0</v>
      </c>
      <c r="CP94" s="67">
        <f t="shared" si="798"/>
        <v>0</v>
      </c>
      <c r="CQ94"/>
      <c r="CR94" s="39">
        <f t="shared" si="765"/>
        <v>0</v>
      </c>
      <c r="CS94"/>
      <c r="CT94" s="39">
        <f t="shared" si="766"/>
        <v>0</v>
      </c>
      <c r="CU94"/>
      <c r="CV94" s="39">
        <f t="shared" si="767"/>
        <v>0</v>
      </c>
      <c r="CW94"/>
      <c r="CX94" s="39">
        <f t="shared" si="768"/>
        <v>0</v>
      </c>
      <c r="CY94"/>
      <c r="CZ94" s="39">
        <f t="shared" si="769"/>
        <v>0</v>
      </c>
      <c r="DA94"/>
      <c r="DB94" s="39">
        <f t="shared" si="770"/>
        <v>0</v>
      </c>
      <c r="DC94"/>
      <c r="DD94" s="39">
        <f t="shared" si="771"/>
        <v>0</v>
      </c>
      <c r="DE94"/>
      <c r="DF94" s="39">
        <f t="shared" si="772"/>
        <v>0</v>
      </c>
      <c r="DG94"/>
      <c r="DH94" s="39">
        <f t="shared" si="773"/>
        <v>0</v>
      </c>
      <c r="DI94"/>
      <c r="DJ94" s="39">
        <f t="shared" si="774"/>
        <v>0</v>
      </c>
      <c r="DK94"/>
      <c r="DL94" s="39">
        <f t="shared" si="775"/>
        <v>0</v>
      </c>
      <c r="DM94"/>
      <c r="DN94" s="39">
        <f t="shared" si="776"/>
        <v>0</v>
      </c>
      <c r="DO94"/>
      <c r="DP94" s="39">
        <f t="shared" si="777"/>
        <v>0</v>
      </c>
      <c r="DQ94"/>
      <c r="DR94" s="39">
        <f t="shared" si="778"/>
        <v>0</v>
      </c>
      <c r="DS94"/>
      <c r="DT94" s="39">
        <f t="shared" si="779"/>
        <v>0</v>
      </c>
      <c r="DU94"/>
      <c r="DV94" s="39">
        <f t="shared" si="780"/>
        <v>0</v>
      </c>
      <c r="DW94"/>
      <c r="DX94" s="39">
        <f t="shared" si="781"/>
        <v>0</v>
      </c>
      <c r="DY94"/>
      <c r="DZ94" s="39">
        <f t="shared" si="782"/>
        <v>0</v>
      </c>
      <c r="EA94"/>
      <c r="EB94" s="39">
        <f t="shared" si="783"/>
        <v>0</v>
      </c>
      <c r="EC94"/>
      <c r="ED94" s="39">
        <f t="shared" si="784"/>
        <v>0</v>
      </c>
      <c r="EE94"/>
      <c r="EF94" s="39">
        <f t="shared" si="785"/>
        <v>0</v>
      </c>
      <c r="EG94"/>
      <c r="EH94" s="39">
        <f t="shared" si="786"/>
        <v>0</v>
      </c>
      <c r="EI94"/>
      <c r="EJ94" s="39">
        <f t="shared" si="787"/>
        <v>0</v>
      </c>
      <c r="EK94"/>
      <c r="EL94" s="39">
        <f t="shared" si="788"/>
        <v>0</v>
      </c>
      <c r="EM94"/>
      <c r="EN94" s="39">
        <f t="shared" si="789"/>
        <v>0</v>
      </c>
      <c r="EO94"/>
      <c r="EP94" s="39">
        <f t="shared" si="790"/>
        <v>0</v>
      </c>
      <c r="EQ94"/>
      <c r="ER94" s="39">
        <f t="shared" si="791"/>
        <v>0</v>
      </c>
      <c r="ES94"/>
      <c r="ET94" s="39">
        <f t="shared" si="792"/>
        <v>0</v>
      </c>
      <c r="EU94"/>
      <c r="EV94" s="39">
        <f t="shared" si="793"/>
        <v>0</v>
      </c>
      <c r="EW94"/>
      <c r="EX94" s="39">
        <f t="shared" si="794"/>
        <v>0</v>
      </c>
      <c r="EY94"/>
      <c r="EZ94" s="39">
        <f t="shared" si="795"/>
        <v>0</v>
      </c>
      <c r="FA94"/>
      <c r="FB94" s="39">
        <f t="shared" si="796"/>
        <v>0</v>
      </c>
      <c r="FC94" s="67">
        <f t="shared" si="799"/>
        <v>0</v>
      </c>
    </row>
    <row r="95" spans="1:159" s="30" customFormat="1" outlineLevel="1" x14ac:dyDescent="0.25">
      <c r="A95">
        <v>8</v>
      </c>
      <c r="B95" s="26"/>
      <c r="C95" s="102">
        <f>IFERROR(VLOOKUP($B95,'Справочник ТТ'!$A:$R,16,0),0)</f>
        <v>0</v>
      </c>
      <c r="D95" s="103">
        <f>IFERROR(VLOOKUP($B95,'Справочник ТТ'!$A:$R,17,0),0)</f>
        <v>0</v>
      </c>
      <c r="E95" s="104">
        <f>IFERROR(VLOOKUP($B95,'Справочник ТТ'!$A:$R,18,0),0)</f>
        <v>0</v>
      </c>
      <c r="F95" s="71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 s="46">
        <f t="shared" si="797"/>
        <v>0</v>
      </c>
      <c r="AL95"/>
      <c r="AM95" s="39">
        <f t="shared" si="738"/>
        <v>0</v>
      </c>
      <c r="AN95"/>
      <c r="AO95" s="39">
        <f t="shared" si="739"/>
        <v>0</v>
      </c>
      <c r="AP95"/>
      <c r="AQ95" s="39">
        <f t="shared" si="740"/>
        <v>0</v>
      </c>
      <c r="AR95"/>
      <c r="AS95" s="39">
        <f t="shared" si="741"/>
        <v>0</v>
      </c>
      <c r="AT95"/>
      <c r="AU95" s="39">
        <f t="shared" si="742"/>
        <v>0</v>
      </c>
      <c r="AV95"/>
      <c r="AW95" s="39">
        <f t="shared" si="800"/>
        <v>0</v>
      </c>
      <c r="AX95"/>
      <c r="AY95" s="39" t="b">
        <f t="shared" si="743"/>
        <v>0</v>
      </c>
      <c r="AZ95"/>
      <c r="BA95" s="39" t="b">
        <f t="shared" si="744"/>
        <v>0</v>
      </c>
      <c r="BB95"/>
      <c r="BC95" s="39" t="b">
        <f t="shared" si="745"/>
        <v>0</v>
      </c>
      <c r="BD95"/>
      <c r="BE95" s="39" t="b">
        <f t="shared" si="746"/>
        <v>0</v>
      </c>
      <c r="BF95"/>
      <c r="BG95" s="39">
        <f t="shared" si="747"/>
        <v>0</v>
      </c>
      <c r="BH95"/>
      <c r="BI95" s="39">
        <f t="shared" si="748"/>
        <v>0</v>
      </c>
      <c r="BJ95"/>
      <c r="BK95" s="39">
        <f t="shared" si="749"/>
        <v>0</v>
      </c>
      <c r="BL95"/>
      <c r="BM95" s="39">
        <f t="shared" si="750"/>
        <v>0</v>
      </c>
      <c r="BN95"/>
      <c r="BO95" s="39">
        <f t="shared" si="751"/>
        <v>0</v>
      </c>
      <c r="BP95"/>
      <c r="BQ95" s="39">
        <f t="shared" si="752"/>
        <v>0</v>
      </c>
      <c r="BR95"/>
      <c r="BS95" s="39">
        <f t="shared" si="753"/>
        <v>0</v>
      </c>
      <c r="BT95"/>
      <c r="BU95" s="39">
        <f t="shared" si="754"/>
        <v>0</v>
      </c>
      <c r="BV95"/>
      <c r="BW95" s="39">
        <f t="shared" si="755"/>
        <v>0</v>
      </c>
      <c r="BX95"/>
      <c r="BY95" s="39">
        <f t="shared" si="756"/>
        <v>0</v>
      </c>
      <c r="BZ95"/>
      <c r="CA95" s="39">
        <f t="shared" si="757"/>
        <v>0</v>
      </c>
      <c r="CB95"/>
      <c r="CC95" s="39">
        <f t="shared" si="758"/>
        <v>0</v>
      </c>
      <c r="CD95"/>
      <c r="CE95" s="39">
        <f t="shared" si="759"/>
        <v>0</v>
      </c>
      <c r="CF95"/>
      <c r="CG95" s="39">
        <f t="shared" si="760"/>
        <v>0</v>
      </c>
      <c r="CH95"/>
      <c r="CI95" s="39">
        <f t="shared" si="761"/>
        <v>0</v>
      </c>
      <c r="CJ95"/>
      <c r="CK95" s="39">
        <f t="shared" si="762"/>
        <v>0</v>
      </c>
      <c r="CL95"/>
      <c r="CM95" s="39">
        <f t="shared" si="763"/>
        <v>0</v>
      </c>
      <c r="CN95"/>
      <c r="CO95" s="39">
        <f t="shared" si="764"/>
        <v>0</v>
      </c>
      <c r="CP95" s="67">
        <f t="shared" si="798"/>
        <v>0</v>
      </c>
      <c r="CQ95"/>
      <c r="CR95" s="39">
        <f t="shared" si="765"/>
        <v>0</v>
      </c>
      <c r="CS95"/>
      <c r="CT95" s="39">
        <f t="shared" si="766"/>
        <v>0</v>
      </c>
      <c r="CU95"/>
      <c r="CV95" s="39">
        <f t="shared" si="767"/>
        <v>0</v>
      </c>
      <c r="CW95"/>
      <c r="CX95" s="39">
        <f t="shared" si="768"/>
        <v>0</v>
      </c>
      <c r="CY95"/>
      <c r="CZ95" s="39">
        <f t="shared" si="769"/>
        <v>0</v>
      </c>
      <c r="DA95"/>
      <c r="DB95" s="39">
        <f t="shared" si="770"/>
        <v>0</v>
      </c>
      <c r="DC95"/>
      <c r="DD95" s="39">
        <f t="shared" si="771"/>
        <v>0</v>
      </c>
      <c r="DE95"/>
      <c r="DF95" s="39">
        <f t="shared" si="772"/>
        <v>0</v>
      </c>
      <c r="DG95"/>
      <c r="DH95" s="39">
        <f t="shared" si="773"/>
        <v>0</v>
      </c>
      <c r="DI95"/>
      <c r="DJ95" s="39">
        <f t="shared" si="774"/>
        <v>0</v>
      </c>
      <c r="DK95"/>
      <c r="DL95" s="39">
        <f t="shared" si="775"/>
        <v>0</v>
      </c>
      <c r="DM95"/>
      <c r="DN95" s="39">
        <f t="shared" si="776"/>
        <v>0</v>
      </c>
      <c r="DO95"/>
      <c r="DP95" s="39">
        <f t="shared" si="777"/>
        <v>0</v>
      </c>
      <c r="DQ95"/>
      <c r="DR95" s="39">
        <f t="shared" si="778"/>
        <v>0</v>
      </c>
      <c r="DS95"/>
      <c r="DT95" s="39">
        <f t="shared" si="779"/>
        <v>0</v>
      </c>
      <c r="DU95"/>
      <c r="DV95" s="39">
        <f t="shared" si="780"/>
        <v>0</v>
      </c>
      <c r="DW95"/>
      <c r="DX95" s="39">
        <f t="shared" si="781"/>
        <v>0</v>
      </c>
      <c r="DY95"/>
      <c r="DZ95" s="39">
        <f t="shared" si="782"/>
        <v>0</v>
      </c>
      <c r="EA95"/>
      <c r="EB95" s="39">
        <f t="shared" si="783"/>
        <v>0</v>
      </c>
      <c r="EC95"/>
      <c r="ED95" s="39">
        <f t="shared" si="784"/>
        <v>0</v>
      </c>
      <c r="EE95"/>
      <c r="EF95" s="39">
        <f t="shared" si="785"/>
        <v>0</v>
      </c>
      <c r="EG95"/>
      <c r="EH95" s="39">
        <f t="shared" si="786"/>
        <v>0</v>
      </c>
      <c r="EI95"/>
      <c r="EJ95" s="39">
        <f t="shared" si="787"/>
        <v>0</v>
      </c>
      <c r="EK95"/>
      <c r="EL95" s="39">
        <f t="shared" si="788"/>
        <v>0</v>
      </c>
      <c r="EM95"/>
      <c r="EN95" s="39">
        <f t="shared" si="789"/>
        <v>0</v>
      </c>
      <c r="EO95"/>
      <c r="EP95" s="39">
        <f t="shared" si="790"/>
        <v>0</v>
      </c>
      <c r="EQ95"/>
      <c r="ER95" s="39">
        <f t="shared" si="791"/>
        <v>0</v>
      </c>
      <c r="ES95"/>
      <c r="ET95" s="39">
        <f t="shared" si="792"/>
        <v>0</v>
      </c>
      <c r="EU95"/>
      <c r="EV95" s="39">
        <f t="shared" si="793"/>
        <v>0</v>
      </c>
      <c r="EW95"/>
      <c r="EX95" s="39">
        <f t="shared" si="794"/>
        <v>0</v>
      </c>
      <c r="EY95"/>
      <c r="EZ95" s="39">
        <f t="shared" si="795"/>
        <v>0</v>
      </c>
      <c r="FA95"/>
      <c r="FB95" s="39">
        <f t="shared" si="796"/>
        <v>0</v>
      </c>
      <c r="FC95" s="67">
        <f t="shared" si="799"/>
        <v>0</v>
      </c>
    </row>
    <row r="96" spans="1:159" s="30" customFormat="1" outlineLevel="1" x14ac:dyDescent="0.25">
      <c r="A96">
        <v>9</v>
      </c>
      <c r="B96" s="26"/>
      <c r="C96" s="102">
        <f>IFERROR(VLOOKUP($B96,'Справочник ТТ'!$A:$R,16,0),0)</f>
        <v>0</v>
      </c>
      <c r="D96" s="103">
        <f>IFERROR(VLOOKUP($B96,'Справочник ТТ'!$A:$R,17,0),0)</f>
        <v>0</v>
      </c>
      <c r="E96" s="104">
        <f>IFERROR(VLOOKUP($B96,'Справочник ТТ'!$A:$R,18,0),0)</f>
        <v>0</v>
      </c>
      <c r="F96" s="71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 s="46">
        <f t="shared" si="797"/>
        <v>0</v>
      </c>
      <c r="AL96"/>
      <c r="AM96" s="39">
        <f t="shared" si="738"/>
        <v>0</v>
      </c>
      <c r="AN96"/>
      <c r="AO96" s="39">
        <f t="shared" si="739"/>
        <v>0</v>
      </c>
      <c r="AP96"/>
      <c r="AQ96" s="39">
        <f t="shared" si="740"/>
        <v>0</v>
      </c>
      <c r="AR96"/>
      <c r="AS96" s="39">
        <f t="shared" si="741"/>
        <v>0</v>
      </c>
      <c r="AT96"/>
      <c r="AU96" s="39">
        <f t="shared" si="742"/>
        <v>0</v>
      </c>
      <c r="AV96"/>
      <c r="AW96" s="39">
        <f t="shared" si="800"/>
        <v>0</v>
      </c>
      <c r="AX96"/>
      <c r="AY96" s="39" t="b">
        <f t="shared" si="743"/>
        <v>0</v>
      </c>
      <c r="AZ96"/>
      <c r="BA96" s="39" t="b">
        <f t="shared" si="744"/>
        <v>0</v>
      </c>
      <c r="BB96"/>
      <c r="BC96" s="39" t="b">
        <f t="shared" si="745"/>
        <v>0</v>
      </c>
      <c r="BD96"/>
      <c r="BE96" s="39" t="b">
        <f t="shared" si="746"/>
        <v>0</v>
      </c>
      <c r="BF96"/>
      <c r="BG96" s="39">
        <f t="shared" si="747"/>
        <v>0</v>
      </c>
      <c r="BH96"/>
      <c r="BI96" s="39">
        <f t="shared" si="748"/>
        <v>0</v>
      </c>
      <c r="BJ96"/>
      <c r="BK96" s="39">
        <f t="shared" si="749"/>
        <v>0</v>
      </c>
      <c r="BL96"/>
      <c r="BM96" s="39">
        <f t="shared" si="750"/>
        <v>0</v>
      </c>
      <c r="BN96"/>
      <c r="BO96" s="39">
        <f t="shared" si="751"/>
        <v>0</v>
      </c>
      <c r="BP96"/>
      <c r="BQ96" s="39">
        <f t="shared" si="752"/>
        <v>0</v>
      </c>
      <c r="BR96"/>
      <c r="BS96" s="39">
        <f t="shared" si="753"/>
        <v>0</v>
      </c>
      <c r="BT96"/>
      <c r="BU96" s="39">
        <f t="shared" si="754"/>
        <v>0</v>
      </c>
      <c r="BV96"/>
      <c r="BW96" s="39">
        <f t="shared" si="755"/>
        <v>0</v>
      </c>
      <c r="BX96"/>
      <c r="BY96" s="39">
        <f t="shared" si="756"/>
        <v>0</v>
      </c>
      <c r="BZ96"/>
      <c r="CA96" s="39">
        <f t="shared" si="757"/>
        <v>0</v>
      </c>
      <c r="CB96"/>
      <c r="CC96" s="39">
        <f t="shared" si="758"/>
        <v>0</v>
      </c>
      <c r="CD96"/>
      <c r="CE96" s="39">
        <f t="shared" si="759"/>
        <v>0</v>
      </c>
      <c r="CF96"/>
      <c r="CG96" s="39">
        <f t="shared" si="760"/>
        <v>0</v>
      </c>
      <c r="CH96"/>
      <c r="CI96" s="39">
        <f t="shared" si="761"/>
        <v>0</v>
      </c>
      <c r="CJ96"/>
      <c r="CK96" s="39">
        <f t="shared" si="762"/>
        <v>0</v>
      </c>
      <c r="CL96"/>
      <c r="CM96" s="39">
        <f t="shared" si="763"/>
        <v>0</v>
      </c>
      <c r="CN96"/>
      <c r="CO96" s="39">
        <f t="shared" si="764"/>
        <v>0</v>
      </c>
      <c r="CP96" s="67">
        <f t="shared" si="798"/>
        <v>0</v>
      </c>
      <c r="CQ96"/>
      <c r="CR96" s="39">
        <f t="shared" si="765"/>
        <v>0</v>
      </c>
      <c r="CS96"/>
      <c r="CT96" s="39">
        <f t="shared" si="766"/>
        <v>0</v>
      </c>
      <c r="CU96"/>
      <c r="CV96" s="39">
        <f t="shared" si="767"/>
        <v>0</v>
      </c>
      <c r="CW96"/>
      <c r="CX96" s="39">
        <f t="shared" si="768"/>
        <v>0</v>
      </c>
      <c r="CY96"/>
      <c r="CZ96" s="39">
        <f t="shared" si="769"/>
        <v>0</v>
      </c>
      <c r="DA96"/>
      <c r="DB96" s="39">
        <f t="shared" si="770"/>
        <v>0</v>
      </c>
      <c r="DC96"/>
      <c r="DD96" s="39">
        <f t="shared" si="771"/>
        <v>0</v>
      </c>
      <c r="DE96"/>
      <c r="DF96" s="39">
        <f t="shared" si="772"/>
        <v>0</v>
      </c>
      <c r="DG96"/>
      <c r="DH96" s="39">
        <f t="shared" si="773"/>
        <v>0</v>
      </c>
      <c r="DI96"/>
      <c r="DJ96" s="39">
        <f t="shared" si="774"/>
        <v>0</v>
      </c>
      <c r="DK96"/>
      <c r="DL96" s="39">
        <f t="shared" si="775"/>
        <v>0</v>
      </c>
      <c r="DM96"/>
      <c r="DN96" s="39">
        <f t="shared" si="776"/>
        <v>0</v>
      </c>
      <c r="DO96"/>
      <c r="DP96" s="39">
        <f t="shared" si="777"/>
        <v>0</v>
      </c>
      <c r="DQ96"/>
      <c r="DR96" s="39">
        <f t="shared" si="778"/>
        <v>0</v>
      </c>
      <c r="DS96"/>
      <c r="DT96" s="39">
        <f t="shared" si="779"/>
        <v>0</v>
      </c>
      <c r="DU96"/>
      <c r="DV96" s="39">
        <f t="shared" si="780"/>
        <v>0</v>
      </c>
      <c r="DW96"/>
      <c r="DX96" s="39">
        <f t="shared" si="781"/>
        <v>0</v>
      </c>
      <c r="DY96"/>
      <c r="DZ96" s="39">
        <f t="shared" si="782"/>
        <v>0</v>
      </c>
      <c r="EA96"/>
      <c r="EB96" s="39">
        <f t="shared" si="783"/>
        <v>0</v>
      </c>
      <c r="EC96"/>
      <c r="ED96" s="39">
        <f t="shared" si="784"/>
        <v>0</v>
      </c>
      <c r="EE96"/>
      <c r="EF96" s="39">
        <f t="shared" si="785"/>
        <v>0</v>
      </c>
      <c r="EG96"/>
      <c r="EH96" s="39">
        <f t="shared" si="786"/>
        <v>0</v>
      </c>
      <c r="EI96"/>
      <c r="EJ96" s="39">
        <f t="shared" si="787"/>
        <v>0</v>
      </c>
      <c r="EK96"/>
      <c r="EL96" s="39">
        <f t="shared" si="788"/>
        <v>0</v>
      </c>
      <c r="EM96"/>
      <c r="EN96" s="39">
        <f t="shared" si="789"/>
        <v>0</v>
      </c>
      <c r="EO96"/>
      <c r="EP96" s="39">
        <f t="shared" si="790"/>
        <v>0</v>
      </c>
      <c r="EQ96"/>
      <c r="ER96" s="39">
        <f t="shared" si="791"/>
        <v>0</v>
      </c>
      <c r="ES96"/>
      <c r="ET96" s="39">
        <f t="shared" si="792"/>
        <v>0</v>
      </c>
      <c r="EU96"/>
      <c r="EV96" s="39">
        <f t="shared" si="793"/>
        <v>0</v>
      </c>
      <c r="EW96"/>
      <c r="EX96" s="39">
        <f t="shared" si="794"/>
        <v>0</v>
      </c>
      <c r="EY96"/>
      <c r="EZ96" s="39">
        <f t="shared" si="795"/>
        <v>0</v>
      </c>
      <c r="FA96"/>
      <c r="FB96" s="39">
        <f t="shared" si="796"/>
        <v>0</v>
      </c>
      <c r="FC96" s="67">
        <f t="shared" si="799"/>
        <v>0</v>
      </c>
    </row>
    <row r="97" spans="1:159" s="30" customFormat="1" outlineLevel="1" x14ac:dyDescent="0.25">
      <c r="A97">
        <v>10</v>
      </c>
      <c r="B97" s="26"/>
      <c r="C97" s="102">
        <f>IFERROR(VLOOKUP($B97,'Справочник ТТ'!$A:$R,16,0),0)</f>
        <v>0</v>
      </c>
      <c r="D97" s="103">
        <f>IFERROR(VLOOKUP($B97,'Справочник ТТ'!$A:$R,17,0),0)</f>
        <v>0</v>
      </c>
      <c r="E97" s="104">
        <f>IFERROR(VLOOKUP($B97,'Справочник ТТ'!$A:$R,18,0),0)</f>
        <v>0</v>
      </c>
      <c r="F97" s="71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 s="46">
        <f t="shared" si="797"/>
        <v>0</v>
      </c>
      <c r="AL97"/>
      <c r="AM97" s="39">
        <f t="shared" si="738"/>
        <v>0</v>
      </c>
      <c r="AN97"/>
      <c r="AO97" s="39">
        <f t="shared" si="739"/>
        <v>0</v>
      </c>
      <c r="AP97"/>
      <c r="AQ97" s="39">
        <f t="shared" si="740"/>
        <v>0</v>
      </c>
      <c r="AR97"/>
      <c r="AS97" s="39">
        <f t="shared" si="741"/>
        <v>0</v>
      </c>
      <c r="AT97"/>
      <c r="AU97" s="39">
        <f t="shared" si="742"/>
        <v>0</v>
      </c>
      <c r="AV97"/>
      <c r="AW97" s="39">
        <f t="shared" si="800"/>
        <v>0</v>
      </c>
      <c r="AX97"/>
      <c r="AY97" s="39" t="b">
        <f t="shared" si="743"/>
        <v>0</v>
      </c>
      <c r="AZ97"/>
      <c r="BA97" s="39" t="b">
        <f t="shared" si="744"/>
        <v>0</v>
      </c>
      <c r="BB97"/>
      <c r="BC97" s="39" t="b">
        <f t="shared" si="745"/>
        <v>0</v>
      </c>
      <c r="BD97"/>
      <c r="BE97" s="39" t="b">
        <f t="shared" si="746"/>
        <v>0</v>
      </c>
      <c r="BF97"/>
      <c r="BG97" s="39">
        <f t="shared" si="747"/>
        <v>0</v>
      </c>
      <c r="BH97"/>
      <c r="BI97" s="39">
        <f t="shared" si="748"/>
        <v>0</v>
      </c>
      <c r="BJ97"/>
      <c r="BK97" s="39">
        <f t="shared" si="749"/>
        <v>0</v>
      </c>
      <c r="BL97"/>
      <c r="BM97" s="39">
        <f t="shared" si="750"/>
        <v>0</v>
      </c>
      <c r="BN97"/>
      <c r="BO97" s="39">
        <f t="shared" si="751"/>
        <v>0</v>
      </c>
      <c r="BP97"/>
      <c r="BQ97" s="39">
        <f t="shared" si="752"/>
        <v>0</v>
      </c>
      <c r="BR97"/>
      <c r="BS97" s="39">
        <f t="shared" si="753"/>
        <v>0</v>
      </c>
      <c r="BT97"/>
      <c r="BU97" s="39">
        <f t="shared" si="754"/>
        <v>0</v>
      </c>
      <c r="BV97"/>
      <c r="BW97" s="39">
        <f t="shared" si="755"/>
        <v>0</v>
      </c>
      <c r="BX97"/>
      <c r="BY97" s="39">
        <f t="shared" si="756"/>
        <v>0</v>
      </c>
      <c r="BZ97"/>
      <c r="CA97" s="39">
        <f t="shared" si="757"/>
        <v>0</v>
      </c>
      <c r="CB97"/>
      <c r="CC97" s="39">
        <f t="shared" si="758"/>
        <v>0</v>
      </c>
      <c r="CD97"/>
      <c r="CE97" s="39">
        <f t="shared" si="759"/>
        <v>0</v>
      </c>
      <c r="CF97"/>
      <c r="CG97" s="39">
        <f t="shared" si="760"/>
        <v>0</v>
      </c>
      <c r="CH97"/>
      <c r="CI97" s="39">
        <f t="shared" si="761"/>
        <v>0</v>
      </c>
      <c r="CJ97"/>
      <c r="CK97" s="39">
        <f t="shared" si="762"/>
        <v>0</v>
      </c>
      <c r="CL97"/>
      <c r="CM97" s="39">
        <f t="shared" si="763"/>
        <v>0</v>
      </c>
      <c r="CN97"/>
      <c r="CO97" s="39">
        <f t="shared" si="764"/>
        <v>0</v>
      </c>
      <c r="CP97" s="67">
        <f t="shared" si="798"/>
        <v>0</v>
      </c>
      <c r="CQ97"/>
      <c r="CR97" s="39">
        <f t="shared" si="765"/>
        <v>0</v>
      </c>
      <c r="CS97"/>
      <c r="CT97" s="39">
        <f t="shared" si="766"/>
        <v>0</v>
      </c>
      <c r="CU97"/>
      <c r="CV97" s="39">
        <f t="shared" si="767"/>
        <v>0</v>
      </c>
      <c r="CW97"/>
      <c r="CX97" s="39">
        <f t="shared" si="768"/>
        <v>0</v>
      </c>
      <c r="CY97"/>
      <c r="CZ97" s="39">
        <f t="shared" si="769"/>
        <v>0</v>
      </c>
      <c r="DA97"/>
      <c r="DB97" s="39">
        <f t="shared" si="770"/>
        <v>0</v>
      </c>
      <c r="DC97"/>
      <c r="DD97" s="39">
        <f t="shared" si="771"/>
        <v>0</v>
      </c>
      <c r="DE97"/>
      <c r="DF97" s="39">
        <f t="shared" si="772"/>
        <v>0</v>
      </c>
      <c r="DG97"/>
      <c r="DH97" s="39">
        <f t="shared" si="773"/>
        <v>0</v>
      </c>
      <c r="DI97"/>
      <c r="DJ97" s="39">
        <f t="shared" si="774"/>
        <v>0</v>
      </c>
      <c r="DK97"/>
      <c r="DL97" s="39">
        <f t="shared" si="775"/>
        <v>0</v>
      </c>
      <c r="DM97"/>
      <c r="DN97" s="39">
        <f t="shared" si="776"/>
        <v>0</v>
      </c>
      <c r="DO97"/>
      <c r="DP97" s="39">
        <f t="shared" si="777"/>
        <v>0</v>
      </c>
      <c r="DQ97"/>
      <c r="DR97" s="39">
        <f t="shared" si="778"/>
        <v>0</v>
      </c>
      <c r="DS97"/>
      <c r="DT97" s="39">
        <f t="shared" si="779"/>
        <v>0</v>
      </c>
      <c r="DU97"/>
      <c r="DV97" s="39">
        <f t="shared" si="780"/>
        <v>0</v>
      </c>
      <c r="DW97"/>
      <c r="DX97" s="39">
        <f t="shared" si="781"/>
        <v>0</v>
      </c>
      <c r="DY97"/>
      <c r="DZ97" s="39">
        <f t="shared" si="782"/>
        <v>0</v>
      </c>
      <c r="EA97"/>
      <c r="EB97" s="39">
        <f t="shared" si="783"/>
        <v>0</v>
      </c>
      <c r="EC97"/>
      <c r="ED97" s="39">
        <f t="shared" si="784"/>
        <v>0</v>
      </c>
      <c r="EE97"/>
      <c r="EF97" s="39">
        <f t="shared" si="785"/>
        <v>0</v>
      </c>
      <c r="EG97"/>
      <c r="EH97" s="39">
        <f t="shared" si="786"/>
        <v>0</v>
      </c>
      <c r="EI97"/>
      <c r="EJ97" s="39">
        <f t="shared" si="787"/>
        <v>0</v>
      </c>
      <c r="EK97"/>
      <c r="EL97" s="39">
        <f t="shared" si="788"/>
        <v>0</v>
      </c>
      <c r="EM97"/>
      <c r="EN97" s="39">
        <f t="shared" si="789"/>
        <v>0</v>
      </c>
      <c r="EO97"/>
      <c r="EP97" s="39">
        <f t="shared" si="790"/>
        <v>0</v>
      </c>
      <c r="EQ97"/>
      <c r="ER97" s="39">
        <f t="shared" si="791"/>
        <v>0</v>
      </c>
      <c r="ES97"/>
      <c r="ET97" s="39">
        <f t="shared" si="792"/>
        <v>0</v>
      </c>
      <c r="EU97"/>
      <c r="EV97" s="39">
        <f t="shared" si="793"/>
        <v>0</v>
      </c>
      <c r="EW97"/>
      <c r="EX97" s="39">
        <f t="shared" si="794"/>
        <v>0</v>
      </c>
      <c r="EY97"/>
      <c r="EZ97" s="39">
        <f t="shared" si="795"/>
        <v>0</v>
      </c>
      <c r="FA97"/>
      <c r="FB97" s="39">
        <f t="shared" si="796"/>
        <v>0</v>
      </c>
      <c r="FC97" s="67">
        <f t="shared" si="799"/>
        <v>0</v>
      </c>
    </row>
    <row r="98" spans="1:159" s="30" customFormat="1" x14ac:dyDescent="0.25">
      <c r="A98" s="85"/>
      <c r="B98" s="85"/>
      <c r="C98" s="85"/>
      <c r="D98" s="85"/>
      <c r="E98" s="36" t="s">
        <v>9</v>
      </c>
      <c r="F98" s="70">
        <f>AK98+CP98+FC98</f>
        <v>0</v>
      </c>
      <c r="G98" s="42">
        <f>SUM(G88:G97)</f>
        <v>0</v>
      </c>
      <c r="H98" s="42">
        <f t="shared" ref="H98" si="801">SUM(H88:H97)</f>
        <v>0</v>
      </c>
      <c r="I98" s="42">
        <f t="shared" ref="I98" si="802">SUM(I88:I97)</f>
        <v>0</v>
      </c>
      <c r="J98" s="42">
        <f t="shared" ref="J98" si="803">SUM(J88:J97)</f>
        <v>0</v>
      </c>
      <c r="K98" s="42">
        <f t="shared" ref="K98" si="804">SUM(K88:K97)</f>
        <v>0</v>
      </c>
      <c r="L98" s="42">
        <f t="shared" ref="L98" si="805">SUM(L88:L97)</f>
        <v>0</v>
      </c>
      <c r="M98" s="42">
        <f t="shared" ref="M98" si="806">SUM(M88:M97)</f>
        <v>0</v>
      </c>
      <c r="N98" s="42">
        <f t="shared" ref="N98" si="807">SUM(N88:N97)</f>
        <v>0</v>
      </c>
      <c r="O98" s="42">
        <f t="shared" ref="O98" si="808">SUM(O88:O97)</f>
        <v>0</v>
      </c>
      <c r="P98" s="42">
        <f t="shared" ref="P98" si="809">SUM(P88:P97)</f>
        <v>0</v>
      </c>
      <c r="Q98" s="42">
        <f t="shared" ref="Q98" si="810">SUM(Q88:Q97)</f>
        <v>0</v>
      </c>
      <c r="R98" s="42">
        <f t="shared" ref="R98" si="811">SUM(R88:R97)</f>
        <v>0</v>
      </c>
      <c r="S98" s="42">
        <f t="shared" ref="S98" si="812">SUM(S88:S97)</f>
        <v>0</v>
      </c>
      <c r="T98" s="42">
        <f t="shared" ref="T98" si="813">SUM(T88:T97)</f>
        <v>0</v>
      </c>
      <c r="U98" s="42">
        <f t="shared" ref="U98" si="814">SUM(U88:U97)</f>
        <v>0</v>
      </c>
      <c r="V98" s="42">
        <f t="shared" ref="V98" si="815">SUM(V88:V97)</f>
        <v>0</v>
      </c>
      <c r="W98" s="42">
        <f t="shared" ref="W98" si="816">SUM(W88:W97)</f>
        <v>0</v>
      </c>
      <c r="X98" s="42">
        <f t="shared" ref="X98" si="817">SUM(X88:X97)</f>
        <v>0</v>
      </c>
      <c r="Y98" s="42">
        <f t="shared" ref="Y98" si="818">SUM(Y88:Y97)</f>
        <v>0</v>
      </c>
      <c r="Z98" s="42">
        <f t="shared" ref="Z98" si="819">SUM(Z88:Z97)</f>
        <v>0</v>
      </c>
      <c r="AA98" s="42">
        <f t="shared" ref="AA98" si="820">SUM(AA88:AA97)</f>
        <v>0</v>
      </c>
      <c r="AB98" s="42">
        <f t="shared" ref="AB98" si="821">SUM(AB88:AB97)</f>
        <v>0</v>
      </c>
      <c r="AC98" s="42">
        <f t="shared" ref="AC98" si="822">SUM(AC88:AC97)</f>
        <v>0</v>
      </c>
      <c r="AD98" s="42">
        <f t="shared" ref="AD98" si="823">SUM(AD88:AD97)</f>
        <v>0</v>
      </c>
      <c r="AE98" s="42">
        <f t="shared" ref="AE98" si="824">SUM(AE88:AE97)</f>
        <v>0</v>
      </c>
      <c r="AF98" s="42">
        <f t="shared" ref="AF98" si="825">SUM(AF88:AF97)</f>
        <v>0</v>
      </c>
      <c r="AG98" s="42">
        <f t="shared" ref="AG98" si="826">SUM(AG88:AG97)</f>
        <v>0</v>
      </c>
      <c r="AH98" s="42">
        <f t="shared" ref="AH98" si="827">SUM(AH88:AH97)</f>
        <v>0</v>
      </c>
      <c r="AI98" s="42">
        <f t="shared" ref="AI98" si="828">SUM(AI88:AI97)</f>
        <v>0</v>
      </c>
      <c r="AJ98" s="42">
        <f t="shared" ref="AJ98" si="829">SUM(AJ88:AJ97)</f>
        <v>0</v>
      </c>
      <c r="AK98" s="47">
        <f>SUM(AK88:AK97)*0.7</f>
        <v>0</v>
      </c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68">
        <f>SUM(CP88:CP97)*0.7</f>
        <v>0</v>
      </c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68">
        <f>SUM(FC88:FC97)*0.7</f>
        <v>0</v>
      </c>
    </row>
    <row r="99" spans="1:159" s="30" customFormat="1" outlineLevel="1" x14ac:dyDescent="0.25">
      <c r="A99">
        <v>1</v>
      </c>
      <c r="B99" s="26"/>
      <c r="C99" s="102">
        <f>IFERROR(VLOOKUP($B99,'Справочник ТТ'!$A:$R,16,0),0)</f>
        <v>0</v>
      </c>
      <c r="D99" s="103">
        <f>IFERROR(VLOOKUP($B99,'Справочник ТТ'!$A:$R,17,0),0)</f>
        <v>0</v>
      </c>
      <c r="E99" s="104">
        <f>IFERROR(VLOOKUP($B99,'Справочник ТТ'!$A:$R,18,0),0)</f>
        <v>0</v>
      </c>
      <c r="F99" s="71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 s="46">
        <f>IF($C99=$E$5,SUMPRODUCT(G99:AJ99,$G$5:$AJ$5),IF($C99=$E$6,SUMPRODUCT(G99:AJ99,$G$6:$AJ$6),0))</f>
        <v>0</v>
      </c>
      <c r="AL99"/>
      <c r="AM99" s="39">
        <f t="shared" ref="AM99:AM108" si="830">IF(AND($C99=$E$5,IF(AND($C99=$E$5,AL99&gt;=AL$2),(AL99-AL$2)*AL$5,IF(AND($C99=$E$6,AL99&gt;=AL$2),(AL99-AL$2)*AL$6,0))&gt;AL$3),AL$3,IF(AND($C99=$E$6,IF(AND($C99=$E$5,AL99&gt;=AL$2),(AL99-AL$2)*AL$5,IF(AND($C99=$E$6,AL99&gt;=AL$2),(AL99-AL$2)*AL$6,0))&gt;AL$4),AL$4,IF(AND($C99=$E$5,AL99&gt;=AL$2),(AL99-AL$2)*AL$5,IF(AND($C99=$E$6,AL99&gt;=AL$2),(AL99-AL$2)*AL$6,0))))</f>
        <v>0</v>
      </c>
      <c r="AN99"/>
      <c r="AO99" s="39">
        <f t="shared" ref="AO99:AO108" si="831">IF(AND($C99=$E$5,IF(AND($C99=$E$5,AN99&gt;=AN$2),(AN99-AN$2)*AN$5,IF(AND($C99=$E$6,AN99&gt;=AN$2),(AN99-AN$2)*AN$6,0))&gt;AN$3),AN$3,IF(AND($C99=$E$6,IF(AND($C99=$E$5,AN99&gt;=AN$2),(AN99-AN$2)*AN$5,IF(AND($C99=$E$6,AN99&gt;=AN$2),(AN99-AN$2)*AN$6,0))&gt;AN$4),AN$4,IF(AND($C99=$E$5,AN99&gt;=AN$2),(AN99-AN$2)*AN$5,IF(AND($C99=$E$6,AN99&gt;=AN$2),(AN99-AN$2)*AN$6,0))))</f>
        <v>0</v>
      </c>
      <c r="AP99"/>
      <c r="AQ99" s="39">
        <f t="shared" ref="AQ99:AQ108" si="832">IF(AND($C99=$E$5,AP99&gt;0),$AP$5,IF(AND($C99=$E$6,AP99&gt;0),$AP$6,0))</f>
        <v>0</v>
      </c>
      <c r="AR99"/>
      <c r="AS99" s="39">
        <f t="shared" ref="AS99:AS108" si="833">IF(AND($C99=$E$5,AR99&gt;0),$AR$5,IF(AND($C99=$E$6,AR99&gt;0),$AR$6,0))</f>
        <v>0</v>
      </c>
      <c r="AT99"/>
      <c r="AU99" s="39">
        <f t="shared" ref="AU99:AU108" si="834">IF(AND($C99=$E$5,IF(AND($C99=$E$5,AT99&gt;=AT$2),(AT99-AT$2)*AT$5,IF(AND($C99=$E$6,AT99&gt;=AT$2),(AT99-AT$2)*AT$6,0))&gt;AT$3),AT$3,IF(AND($C99=$E$6,IF(AND($C99=$E$5,AT99&gt;=AT$2),(AT99-AT$2)*AT$5,IF(AND($C99=$E$6,AT99&gt;=AT$2),(AT99-AT$2)*AT$6,0))&gt;AT$4),AT$4,IF(AND($C99=$E$5,AT99&gt;=AT$2),(AT99-AT$2)*AT$5,IF(AND($C99=$E$6,AT99&gt;=AT$2),(AT99-AT$2)*AT$6,0))))</f>
        <v>0</v>
      </c>
      <c r="AV99"/>
      <c r="AW99" s="39">
        <f>IF(AND($C99=$E$5,IF(AND($C99=$E$5,AV99&gt;=AV$2),(AV99-AV$2)*AV$5,IF(AND($C99=$E$6,AV99&gt;=AV$2),(AV99-AV$2)*AV$6,0))&gt;AV$3),AV$3,IF(AND($C99=$E$6,IF(AND($C99=$E$5,AV99&gt;=AV$2),(AV99-AV$2)*AV$5,IF(AND($C99=$E$6,AV99&gt;=AV$2),(AV99-AV$2)*AV$6,0))&gt;AV$4),AV$4,IF(AND($C99=$E$5,AV99&gt;=AV$2),(AV99-AV$2)*AV$5,IF(AND($C99=$E$6,AV99&gt;=AV$2),(AV99-AV$2)*AV$6,0))))</f>
        <v>0</v>
      </c>
      <c r="AX99"/>
      <c r="AY99" s="39" t="b">
        <f t="shared" ref="AY99:AY108" si="835">IF(AX99&gt;=AX$3,AX$4,IF(AND($C99=$E$5,IF($C99=$E$5,AX99*AX$5,IF($C99=$E$6,AX99*AX$6))&gt;AY$3),AY$3,IF(AND($C99=$E$6,IF($C99=$E$6,AX99*AX$6,IF($C99=$E$6,AX99*AX$6))&gt;AY$4),AY$4,IF($C99=$E$5,AX99*AX$5,IF($C99=$E$6,AX99*AX$6)))))</f>
        <v>0</v>
      </c>
      <c r="AZ99"/>
      <c r="BA99" s="39" t="b">
        <f t="shared" ref="BA99:BA108" si="836">IF(AZ99&gt;=AZ$3,AZ$4,IF(AND($C99=$E$5,IF($C99=$E$5,AZ99*AZ$5,IF($C99=$E$6,AZ99*AZ$6))&gt;BA$3),BA$3,IF(AND($C99=$E$6,IF($C99=$E$6,AZ99*AZ$6,IF($C99=$E$6,AZ99*AZ$6))&gt;BA$4),BA$4,IF($C99=$E$5,AZ99*AZ$5,IF($C99=$E$6,AZ99*AZ$6)))))</f>
        <v>0</v>
      </c>
      <c r="BB99"/>
      <c r="BC99" s="39" t="b">
        <f t="shared" ref="BC99:BC108" si="837">IF(BB99&gt;=BB$3,BB$4,IF(AND($C99=$E$5,IF($C99=$E$5,BB99*BB$5,IF($C99=$E$6,BB99*BB$6))&gt;BC$3),BC$3,IF(AND($C99=$E$6,IF($C99=$E$6,BB99*BB$6,IF($C99=$E$6,BB99*BB$6))&gt;BC$4),BC$4,IF($C99=$E$5,BB99*BB$5,IF($C99=$E$6,BB99*BB$6)))))</f>
        <v>0</v>
      </c>
      <c r="BD99"/>
      <c r="BE99" s="39" t="b">
        <f t="shared" ref="BE99:BE108" si="838">IF(BD99&gt;=BD$3,BD$4,IF(AND($C99=$E$5,IF($C99=$E$5,BD99*BD$5,IF($C99=$E$6,BD99*BD$6))&gt;BE$3),BE$3,IF(AND($C99=$E$6,IF($C99=$E$6,BD99*BD$6,IF($C99=$E$6,BD99*BD$6))&gt;BE$4),BE$4,IF($C99=$E$5,BD99*BD$5,IF($C99=$E$6,BD99*BD$6)))))</f>
        <v>0</v>
      </c>
      <c r="BF99"/>
      <c r="BG99" s="39">
        <f t="shared" ref="BG99:BG108" si="839">IF(AND($C99=$E$5,BF99&gt;0),$BF$5,IF(AND($C99=$E$6,BF99&gt;0),$BF$6,0))</f>
        <v>0</v>
      </c>
      <c r="BH99"/>
      <c r="BI99" s="39">
        <f t="shared" ref="BI99:BI108" si="840">IF(AND($C99=$E$5,IF(AND($C99=$E$5,BH99&gt;=BH$2),(BH99-BH$2)*BH$5,IF(AND($C99=$E$6,BH99&gt;=BH$2),(BH99-BH$2)*BH$6,0))&gt;BH$3),BH$3,IF(AND($C99=$E$6,IF(AND($C99=$E$5,BH99&gt;=BH$2),(BH99-BH$2)*BH$5,IF(AND($C99=$E$6,BH99&gt;=BH$2),(BH99-BH$2)*BH$6,0))&gt;BH$4),BH$4,IF(AND($C99=$E$5,BH99&gt;=BH$2),(BH99-BH$2)*BH$5,IF(AND($C99=$E$6,BH99&gt;=BH$2),(BH99-BH$2)*BH$6,0))))</f>
        <v>0</v>
      </c>
      <c r="BJ99"/>
      <c r="BK99" s="39">
        <f t="shared" ref="BK99:BK108" si="841">IF(AND($C99=$E$5,IF(AND($C99=$E$5,BJ99&gt;=BJ$2),(BJ99-BJ$2)*BJ$5,IF(AND($C99=$E$6,BJ99&gt;=BJ$2),(BJ99-BJ$2)*BJ$6,0))&gt;BJ$3),BJ$3,IF(AND($C99=$E$6,IF(AND($C99=$E$5,BJ99&gt;=BJ$2),(BJ99-BJ$2)*BJ$5,IF(AND($C99=$E$6,BJ99&gt;=BJ$2),(BJ99-BJ$2)*BJ$6,0))&gt;BJ$4),BJ$4,IF(AND($C99=$E$5,BJ99&gt;=BJ$2),(BJ99-BJ$2)*BJ$5,IF(AND($C99=$E$6,BJ99&gt;=BJ$2),(BJ99-BJ$2)*BJ$6,0))))</f>
        <v>0</v>
      </c>
      <c r="BL99"/>
      <c r="BM99" s="39">
        <f t="shared" ref="BM99:BM108" si="842">IF(AND($C99=$E$5,IF(AND($C99=$E$5,BL99&gt;=BL$2),(BL99-BL$2)*BL$5,IF(AND($C99=$E$6,BL99&gt;=BL$2),(BL99-BL$2)*BL$6,0))&gt;BL$3),BL$3,IF(AND($C99=$E$6,IF(AND($C99=$E$5,BL99&gt;=BL$2),(BL99-BL$2)*BL$5,IF(AND($C99=$E$6,BL99&gt;=BL$2),(BL99-BL$2)*BL$6,0))&gt;BL$4),BL$4,IF(AND($C99=$E$5,BL99&gt;=BL$2),(BL99-BL$2)*BL$5,IF(AND($C99=$E$6,BL99&gt;=BL$2),(BL99-BL$2)*BL$6,0))))</f>
        <v>0</v>
      </c>
      <c r="BN99"/>
      <c r="BO99" s="39">
        <f t="shared" ref="BO99:BO108" si="843">IF(AND($C99=$E$5,IF(AND($C99=$E$5,BN99&gt;=BN$2),(BN99-BN$2)*BN$5,IF(AND($C99=$E$6,BN99&gt;=BN$2),(BN99-BN$2)*BN$6,0))&gt;BN$3),BN$3,IF(AND($C99=$E$6,IF(AND($C99=$E$5,BN99&gt;=BN$2),(BN99-BN$2)*BN$5,IF(AND($C99=$E$6,BN99&gt;=BN$2),(BN99-BN$2)*BN$6,0))&gt;BN$4),BN$4,IF(AND($C99=$E$5,BN99&gt;=BN$2),(BN99-BN$2)*BN$5,IF(AND($C99=$E$6,BN99&gt;=BN$2),(BN99-BN$2)*BN$6,0))))</f>
        <v>0</v>
      </c>
      <c r="BP99"/>
      <c r="BQ99" s="39">
        <f t="shared" ref="BQ99:BQ108" si="844">IF(AND($C99=$E$5,IF(AND($C99=$E$5,BP99&gt;=BP$2),(BP99-BP$2)*BP$5,IF(AND($C99=$E$6,BP99&gt;=BP$2),(BP99-BP$2)*BP$6,0))&gt;BP$3),BP$3,IF(AND($C99=$E$6,IF(AND($C99=$E$5,BP99&gt;=BP$2),(BP99-BP$2)*BP$5,IF(AND($C99=$E$6,BP99&gt;=BP$2),(BP99-BP$2)*BP$6,0))&gt;BP$4),BP$4,IF(AND($C99=$E$5,BP99&gt;=BP$2),(BP99-BP$2)*BP$5,IF(AND($C99=$E$6,BP99&gt;=BP$2),(BP99-BP$2)*BP$6,0))))</f>
        <v>0</v>
      </c>
      <c r="BR99"/>
      <c r="BS99" s="39">
        <f t="shared" ref="BS99:BS108" si="845">IF(AND($C99=$E$5,IF(AND($C99=$E$5,BR99&gt;=BR$2),(BR99-BR$2)*BR$5,IF(AND($C99=$E$6,BR99&gt;=BR$2),(BR99-BR$2)*BR$6,0))&gt;BR$3),BR$3,IF(AND($C99=$E$6,IF(AND($C99=$E$5,BR99&gt;=BR$2),(BR99-BR$2)*BR$5,IF(AND($C99=$E$6,BR99&gt;=BR$2),(BR99-BR$2)*BR$6,0))&gt;BR$4),BR$4,IF(AND($C99=$E$5,BR99&gt;=BR$2),(BR99-BR$2)*BR$5,IF(AND($C99=$E$6,BR99&gt;=BR$2),(BR99-BR$2)*BR$6,0))))</f>
        <v>0</v>
      </c>
      <c r="BT99"/>
      <c r="BU99" s="39">
        <f t="shared" ref="BU99:BU108" si="846">IF(AND($C99=$E$5,IF(AND($C99=$E$5,BT99&gt;=BT$2),(BT99-BT$2)*BT$5,IF(AND($C99=$E$6,BT99&gt;=BT$2),(BT99-BT$2)*BT$6,0))&gt;BT$3),BT$3,IF(AND($C99=$E$6,IF(AND($C99=$E$5,BT99&gt;=BT$2),(BT99-BT$2)*BT$5,IF(AND($C99=$E$6,BT99&gt;=BT$2),(BT99-BT$2)*BT$6,0))&gt;BT$4),BT$4,IF(AND($C99=$E$5,BT99&gt;=BT$2),(BT99-BT$2)*BT$5,IF(AND($C99=$E$6,BT99&gt;=BT$2),(BT99-BT$2)*BT$6,0))))</f>
        <v>0</v>
      </c>
      <c r="BV99"/>
      <c r="BW99" s="39">
        <f t="shared" ref="BW99:BW108" si="847">IF(AND($C99=$E$5,IF(AND($C99=$E$5,BV99&gt;=BV$2),(BV99-BV$2)*BV$5,IF(AND($C99=$E$6,BV99&gt;=BV$2),(BV99-BV$2)*BV$6,0))&gt;BV$3),BV$3,IF(AND($C99=$E$6,IF(AND($C99=$E$5,BV99&gt;=BV$2),(BV99-BV$2)*BV$5,IF(AND($C99=$E$6,BV99&gt;=BV$2),(BV99-BV$2)*BV$6,0))&gt;BV$4),BV$4,IF(AND($C99=$E$5,BV99&gt;=BV$2),(BV99-BV$2)*BV$5,IF(AND($C99=$E$6,BV99&gt;=BV$2),(BV99-BV$2)*BV$6,0))))</f>
        <v>0</v>
      </c>
      <c r="BX99"/>
      <c r="BY99" s="39">
        <f t="shared" ref="BY99:BY108" si="848">IF(AND($C99=$E$5,IF(AND($C99=$E$5,BX99&gt;=BX$2),(BX99-BX$2)*BX$5,IF(AND($C99=$E$6,BX99&gt;=BX$2),(BX99-BX$2)*BX$6,0))&gt;BX$3),BX$3,IF(AND($C99=$E$6,IF(AND($C99=$E$5,BX99&gt;=BX$2),(BX99-BX$2)*BX$5,IF(AND($C99=$E$6,BX99&gt;=BX$2),(BX99-BX$2)*BX$6,0))&gt;BX$4),BX$4,IF(AND($C99=$E$5,BX99&gt;=BX$2),(BX99-BX$2)*BX$5,IF(AND($C99=$E$6,BX99&gt;=BX$2),(BX99-BX$2)*BX$6,0))))</f>
        <v>0</v>
      </c>
      <c r="BZ99"/>
      <c r="CA99" s="39">
        <f t="shared" ref="CA99:CA108" si="849">IF(AND($C99=$E$5,IF(AND($C99=$E$5,BZ99&gt;=BZ$2),(BZ99-BZ$2)*BZ$5,IF(AND($C99=$E$6,BZ99&gt;=BZ$2),(BZ99-BZ$2)*BZ$6,0))&gt;BZ$3),BZ$3,IF(AND($C99=$E$6,IF(AND($C99=$E$5,BZ99&gt;=BZ$2),(BZ99-BZ$2)*BZ$5,IF(AND($C99=$E$6,BZ99&gt;=BZ$2),(BZ99-BZ$2)*BZ$6,0))&gt;BZ$4),BZ$4,IF(AND($C99=$E$5,BZ99&gt;=BZ$2),(BZ99-BZ$2)*BZ$5,IF(AND($C99=$E$6,BZ99&gt;=BZ$2),(BZ99-BZ$2)*BZ$6,0))))</f>
        <v>0</v>
      </c>
      <c r="CB99"/>
      <c r="CC99" s="39">
        <f t="shared" ref="CC99:CC108" si="850">IF(AND($C99=$E$5,IF(AND($C99=$E$5,CB99&gt;=CB$2),(CB99-CB$2)*CB$5,IF(AND($C99=$E$6,CB99&gt;=CB$2),(CB99-CB$2)*CB$6,0))&gt;CB$3),CB$3,IF(AND($C99=$E$6,IF(AND($C99=$E$5,CB99&gt;=CB$2),(CB99-CB$2)*CB$5,IF(AND($C99=$E$6,CB99&gt;=CB$2),(CB99-CB$2)*CB$6,0))&gt;CB$4),CB$4,IF(AND($C99=$E$5,CB99&gt;=CB$2),(CB99-CB$2)*CB$5,IF(AND($C99=$E$6,CB99&gt;=CB$2),(CB99-CB$2)*CB$6,0))))</f>
        <v>0</v>
      </c>
      <c r="CD99"/>
      <c r="CE99" s="39">
        <f t="shared" ref="CE99:CE108" si="851">IF(AND($C99=$E$5,IF(AND($C99=$E$5,CD99&gt;=CD$2),(CD99-CD$2)*CD$5,IF(AND($C99=$E$6,CD99&gt;=CD$2),(CD99-CD$2)*CD$6,0))&gt;CD$3),CD$3,IF(AND($C99=$E$6,IF(AND($C99=$E$5,CD99&gt;=CD$2),(CD99-CD$2)*CD$5,IF(AND($C99=$E$6,CD99&gt;=CD$2),(CD99-CD$2)*CD$6,0))&gt;CD$4),CD$4,IF(AND($C99=$E$5,CD99&gt;=CD$2),(CD99-CD$2)*CD$5,IF(AND($C99=$E$6,CD99&gt;=CD$2),(CD99-CD$2)*CD$6,0))))</f>
        <v>0</v>
      </c>
      <c r="CF99"/>
      <c r="CG99" s="39">
        <f t="shared" ref="CG99:CG108" si="852">IF(AND($C99=$E$5,IF(AND($C99=$E$5,CF99&gt;=CF$2),(CF99-CF$2)*CF$5,IF(AND($C99=$E$6,CF99&gt;=CF$2),(CF99-CF$2)*CF$6,0))&gt;CF$3),CF$3,IF(AND($C99=$E$6,IF(AND($C99=$E$5,CF99&gt;=CF$2),(CF99-CF$2)*CF$5,IF(AND($C99=$E$6,CF99&gt;=CF$2),(CF99-CF$2)*CF$6,0))&gt;CF$4),CF$4,IF(AND($C99=$E$5,CF99&gt;=CF$2),(CF99-CF$2)*CF$5,IF(AND($C99=$E$6,CF99&gt;=CF$2),(CF99-CF$2)*CF$6,0))))</f>
        <v>0</v>
      </c>
      <c r="CH99"/>
      <c r="CI99" s="39">
        <f t="shared" ref="CI99:CI108" si="853">IF(AND($C99=$E$5,IF(AND($C99=$E$5,CH99&gt;=CH$2),(CH99-CH$2)*CH$5,IF(AND($C99=$E$6,CH99&gt;=CH$2),(CH99-CH$2)*CH$6,0))&gt;CH$3),CH$3,IF(AND($C99=$E$6,IF(AND($C99=$E$5,CH99&gt;=CH$2),(CH99-CH$2)*CH$5,IF(AND($C99=$E$6,CH99&gt;=CH$2),(CH99-CH$2)*CH$6,0))&gt;CH$4),CH$4,IF(AND($C99=$E$5,CH99&gt;=CH$2),(CH99-CH$2)*CH$5,IF(AND($C99=$E$6,CH99&gt;=CH$2),(CH99-CH$2)*CH$6,0))))</f>
        <v>0</v>
      </c>
      <c r="CJ99"/>
      <c r="CK99" s="39">
        <f t="shared" ref="CK99:CK108" si="854">IF(AND($C99=$E$5,IF(AND($C99=$E$5,CJ99&gt;=CJ$2),(CJ99-CJ$2)*CJ$5,IF(AND($C99=$E$6,CJ99&gt;=CJ$2),(CJ99-CJ$2)*CJ$6,0))&gt;CJ$3),CJ$3,IF(AND($C99=$E$6,IF(AND($C99=$E$5,CJ99&gt;=CJ$2),(CJ99-CJ$2)*CJ$5,IF(AND($C99=$E$6,CJ99&gt;=CJ$2),(CJ99-CJ$2)*CJ$6,0))&gt;CJ$4),CJ$4,IF(AND($C99=$E$5,CJ99&gt;=CJ$2),(CJ99-CJ$2)*CJ$5,IF(AND($C99=$E$6,CJ99&gt;=CJ$2),(CJ99-CJ$2)*CJ$6,0))))</f>
        <v>0</v>
      </c>
      <c r="CL99"/>
      <c r="CM99" s="39">
        <f t="shared" ref="CM99:CM108" si="855">IF(AND($C99=$E$5,IF(AND($C99=$E$5,CL99&gt;=CL$2),(CL99-CL$2)*CL$5,IF(AND($C99=$E$6,CL99&gt;=CL$2),(CL99-CL$2)*CL$6,0))&gt;CL$3),CL$3,IF(AND($C99=$E$6,IF(AND($C99=$E$5,CL99&gt;=CL$2),(CL99-CL$2)*CL$5,IF(AND($C99=$E$6,CL99&gt;=CL$2),(CL99-CL$2)*CL$6,0))&gt;CL$4),CL$4,IF(AND($C99=$E$5,CL99&gt;=CL$2),(CL99-CL$2)*CL$5,IF(AND($C99=$E$6,CL99&gt;=CL$2),(CL99-CL$2)*CL$6,0))))</f>
        <v>0</v>
      </c>
      <c r="CN99"/>
      <c r="CO99" s="39">
        <f t="shared" ref="CO99:CO108" si="856">IF(AND($C99=$E$5,IF(AND($C99=$E$5,CN99&gt;=CN$2),(CN99-CN$2)*CN$5,IF(AND($C99=$E$6,CN99&gt;=CN$2),(CN99-CN$2)*CN$6,0))&gt;CN$3),CN$3,IF(AND($C99=$E$6,IF(AND($C99=$E$5,CN99&gt;=CN$2),(CN99-CN$2)*CN$5,IF(AND($C99=$E$6,CN99&gt;=CN$2),(CN99-CN$2)*CN$6,0))&gt;CN$4),CN$4,IF(AND($C99=$E$5,CN99&gt;=CN$2),(CN99-CN$2)*CN$5,IF(AND($C99=$E$6,CN99&gt;=CN$2),(CN99-CN$2)*CN$6,0))))</f>
        <v>0</v>
      </c>
      <c r="CP99" s="67">
        <f>SUMIFS(AL99:CO99,$AL$8:$CO$8,$AM$1)</f>
        <v>0</v>
      </c>
      <c r="CQ99"/>
      <c r="CR99" s="39">
        <f t="shared" ref="CR99:CR108" si="857">IF(AND($C99=$E$5,IF(AND($C99=$E$5,CQ99&gt;=CQ$2),(CQ99-CQ$2)*CQ$5,IF(AND($C99=$E$6,CQ99&gt;=CQ$2),(CQ99-CQ$2)*CQ$6,0))&gt;CQ$3),CQ$3,IF(AND($C99=$E$6,IF(AND($C99=$E$5,CQ99&gt;=CQ$2),(CQ99-CQ$2)*CQ$5,IF(AND($C99=$E$6,CQ99&gt;=CQ$2),(CQ99-CQ$2)*CQ$6,0))&gt;CQ$4),CQ$4,IF(AND($C99=$E$5,CQ99&gt;=CQ$2),(CQ99-CQ$2)*CQ$5,IF(AND($C99=$E$6,CQ99&gt;=CQ$2),(CQ99-CQ$2)*CQ$6,0))))</f>
        <v>0</v>
      </c>
      <c r="CS99"/>
      <c r="CT99" s="39">
        <f t="shared" ref="CT99:CT108" si="858">IF(AND($C99=$E$5,IF(AND($C99=$E$5,CS99&gt;=CS$2),(CS99-CS$2)*CS$5,IF(AND($C99=$E$6,CS99&gt;=CS$2),(CS99-CS$2)*CS$6,0))&gt;CS$3),CS$3,IF(AND($C99=$E$6,IF(AND($C99=$E$5,CS99&gt;=CS$2),(CS99-CS$2)*CS$5,IF(AND($C99=$E$6,CS99&gt;=CS$2),(CS99-CS$2)*CS$6,0))&gt;CS$4),CS$4,IF(AND($C99=$E$5,CS99&gt;=CS$2),(CS99-CS$2)*CS$5,IF(AND($C99=$E$6,CS99&gt;=CS$2),(CS99-CS$2)*CS$6,0))))</f>
        <v>0</v>
      </c>
      <c r="CU99"/>
      <c r="CV99" s="39">
        <f t="shared" ref="CV99:CV108" si="859">IF(AND($C99=$E$5,IF(AND($C99=$E$5,CU99&gt;=CU$2),(CU99-CU$2)*CU$5,IF(AND($C99=$E$6,CU99&gt;=CU$2),(CU99-CU$2)*CU$6,0))&gt;CU$3),CU$3,IF(AND($C99=$E$6,IF(AND($C99=$E$5,CU99&gt;=CU$2),(CU99-CU$2)*CU$5,IF(AND($C99=$E$6,CU99&gt;=CU$2),(CU99-CU$2)*CU$6,0))&gt;CU$4),CU$4,IF(AND($C99=$E$5,CU99&gt;=CU$2),(CU99-CU$2)*CU$5,IF(AND($C99=$E$6,CU99&gt;=CU$2),(CU99-CU$2)*CU$6,0))))</f>
        <v>0</v>
      </c>
      <c r="CW99"/>
      <c r="CX99" s="39">
        <f t="shared" ref="CX99:CX108" si="860">IF(AND($C99=$E$5,IF(AND($C99=$E$5,CW99&gt;=CW$2),(CW99-CW$2)*CW$5,IF(AND($C99=$E$6,CW99&gt;=CW$2),(CW99-CW$2)*CW$6,0))&gt;CW$3),CW$3,IF(AND($C99=$E$6,IF(AND($C99=$E$5,CW99&gt;=CW$2),(CW99-CW$2)*CW$5,IF(AND($C99=$E$6,CW99&gt;=CW$2),(CW99-CW$2)*CW$6,0))&gt;CW$4),CW$4,IF(AND($C99=$E$5,CW99&gt;=CW$2),(CW99-CW$2)*CW$5,IF(AND($C99=$E$6,CW99&gt;=CW$2),(CW99-CW$2)*CW$6,0))))</f>
        <v>0</v>
      </c>
      <c r="CY99"/>
      <c r="CZ99" s="39">
        <f t="shared" ref="CZ99:CZ108" si="861">IF(AND($C99=$E$5,IF(AND($C99=$E$5,CY99&gt;=CY$2),(CY99-CY$2)*CY$5,IF(AND($C99=$E$6,CY99&gt;=CY$2),(CY99-CY$2)*CY$6,0))&gt;CY$3),CY$3,IF(AND($C99=$E$6,IF(AND($C99=$E$5,CY99&gt;=CY$2),(CY99-CY$2)*CY$5,IF(AND($C99=$E$6,CY99&gt;=CY$2),(CY99-CY$2)*CY$6,0))&gt;CY$4),CY$4,IF(AND($C99=$E$5,CY99&gt;=CY$2),(CY99-CY$2)*CY$5,IF(AND($C99=$E$6,CY99&gt;=CY$2),(CY99-CY$2)*CY$6,0))))</f>
        <v>0</v>
      </c>
      <c r="DA99"/>
      <c r="DB99" s="39">
        <f t="shared" ref="DB99:DB108" si="862">IF(AND($C99=$E$5,IF(AND($C99=$E$5,DA99&gt;=DA$2),(DA99-DA$2)*DA$5,IF(AND($C99=$E$6,DA99&gt;=DA$2),(DA99-DA$2)*DA$6,0))&gt;DA$3),DA$3,IF(AND($C99=$E$6,IF(AND($C99=$E$5,DA99&gt;=DA$2),(DA99-DA$2)*DA$5,IF(AND($C99=$E$6,DA99&gt;=DA$2),(DA99-DA$2)*DA$6,0))&gt;DA$4),DA$4,IF(AND($C99=$E$5,DA99&gt;=DA$2),(DA99-DA$2)*DA$5,IF(AND($C99=$E$6,DA99&gt;=DA$2),(DA99-DA$2)*DA$6,0))))</f>
        <v>0</v>
      </c>
      <c r="DC99"/>
      <c r="DD99" s="39">
        <f t="shared" ref="DD99:DD108" si="863">IF(AND($C99=$E$5,IF(AND($C99=$E$5,DC99&gt;=DC$2),(DC99-DC$2)*DC$5,IF(AND($C99=$E$6,DC99&gt;=DC$2),(DC99-DC$2)*DC$6,0))&gt;DC$3),DC$3,IF(AND($C99=$E$6,IF(AND($C99=$E$5,DC99&gt;=DC$2),(DC99-DC$2)*DC$5,IF(AND($C99=$E$6,DC99&gt;=DC$2),(DC99-DC$2)*DC$6,0))&gt;DC$4),DC$4,IF(AND($C99=$E$5,DC99&gt;=DC$2),(DC99-DC$2)*DC$5,IF(AND($C99=$E$6,DC99&gt;=DC$2),(DC99-DC$2)*DC$6,0))))</f>
        <v>0</v>
      </c>
      <c r="DE99"/>
      <c r="DF99" s="39">
        <f t="shared" ref="DF99:DF108" si="864">IF(AND($C99=$E$5,IF(AND($C99=$E$5,DE99&gt;=DE$2),(DE99-DE$2)*DE$5,IF(AND($C99=$E$6,DE99&gt;=DE$2),(DE99-DE$2)*DE$6,0))&gt;DE$3),DE$3,IF(AND($C99=$E$6,IF(AND($C99=$E$5,DE99&gt;=DE$2),(DE99-DE$2)*DE$5,IF(AND($C99=$E$6,DE99&gt;=DE$2),(DE99-DE$2)*DE$6,0))&gt;DE$4),DE$4,IF(AND($C99=$E$5,DE99&gt;=DE$2),(DE99-DE$2)*DE$5,IF(AND($C99=$E$6,DE99&gt;=DE$2),(DE99-DE$2)*DE$6,0))))</f>
        <v>0</v>
      </c>
      <c r="DG99"/>
      <c r="DH99" s="39">
        <f t="shared" ref="DH99:DH108" si="865">IF(AND($C99=$E$5,IF(AND($C99=$E$5,DG99&gt;=DG$2),(DG99-DG$2)*DG$5,IF(AND($C99=$E$6,DG99&gt;=DG$2),(DG99-DG$2)*DG$6,0))&gt;DG$3),DG$3,IF(AND($C99=$E$6,IF(AND($C99=$E$5,DG99&gt;=DG$2),(DG99-DG$2)*DG$5,IF(AND($C99=$E$6,DG99&gt;=DG$2),(DG99-DG$2)*DG$6,0))&gt;DG$4),DG$4,IF(AND($C99=$E$5,DG99&gt;=DG$2),(DG99-DG$2)*DG$5,IF(AND($C99=$E$6,DG99&gt;=DG$2),(DG99-DG$2)*DG$6,0))))</f>
        <v>0</v>
      </c>
      <c r="DI99"/>
      <c r="DJ99" s="39">
        <f t="shared" ref="DJ99:DJ108" si="866">IF(AND($C99=$E$5,IF(AND($C99=$E$5,DI99&gt;=DI$2),(DI99-DI$2)*DI$5,IF(AND($C99=$E$6,DI99&gt;=DI$2),(DI99-DI$2)*DI$6,0))&gt;DI$3),DI$3,IF(AND($C99=$E$6,IF(AND($C99=$E$5,DI99&gt;=DI$2),(DI99-DI$2)*DI$5,IF(AND($C99=$E$6,DI99&gt;=DI$2),(DI99-DI$2)*DI$6,0))&gt;DI$4),DI$4,IF(AND($C99=$E$5,DI99&gt;=DI$2),(DI99-DI$2)*DI$5,IF(AND($C99=$E$6,DI99&gt;=DI$2),(DI99-DI$2)*DI$6,0))))</f>
        <v>0</v>
      </c>
      <c r="DK99"/>
      <c r="DL99" s="39">
        <f t="shared" ref="DL99:DL108" si="867">IF(AND($C99=$E$5,IF(AND($C99=$E$5,DK99&gt;=DK$2),(DK99-DK$2)*DK$5,IF(AND($C99=$E$6,DK99&gt;=DK$2),(DK99-DK$2)*DK$6,0))&gt;DK$3),DK$3,IF(AND($C99=$E$6,IF(AND($C99=$E$5,DK99&gt;=DK$2),(DK99-DK$2)*DK$5,IF(AND($C99=$E$6,DK99&gt;=DK$2),(DK99-DK$2)*DK$6,0))&gt;DK$4),DK$4,IF(AND($C99=$E$5,DK99&gt;=DK$2),(DK99-DK$2)*DK$5,IF(AND($C99=$E$6,DK99&gt;=DK$2),(DK99-DK$2)*DK$6,0))))</f>
        <v>0</v>
      </c>
      <c r="DM99"/>
      <c r="DN99" s="39">
        <f t="shared" ref="DN99:DN108" si="868">IF(AND($C99=$E$5,IF(AND($C99=$E$5,DM99&gt;=DM$2),(DM99-DM$2)*DM$5,IF(AND($C99=$E$6,DM99&gt;=DM$2),(DM99-DM$2)*DM$6,0))&gt;DM$3),DM$3,IF(AND($C99=$E$6,IF(AND($C99=$E$5,DM99&gt;=DM$2),(DM99-DM$2)*DM$5,IF(AND($C99=$E$6,DM99&gt;=DM$2),(DM99-DM$2)*DM$6,0))&gt;DM$4),DM$4,IF(AND($C99=$E$5,DM99&gt;=DM$2),(DM99-DM$2)*DM$5,IF(AND($C99=$E$6,DM99&gt;=DM$2),(DM99-DM$2)*DM$6,0))))</f>
        <v>0</v>
      </c>
      <c r="DO99"/>
      <c r="DP99" s="39">
        <f t="shared" ref="DP99:DP108" si="869">IF(AND($C99=$E$5,IF(AND($C99=$E$5,DO99&gt;=DO$2),(DO99-DO$2)*DO$5,IF(AND($C99=$E$6,DO99&gt;=DO$2),(DO99-DO$2)*DO$6,0))&gt;DO$3),DO$3,IF(AND($C99=$E$6,IF(AND($C99=$E$5,DO99&gt;=DO$2),(DO99-DO$2)*DO$5,IF(AND($C99=$E$6,DO99&gt;=DO$2),(DO99-DO$2)*DO$6,0))&gt;DO$4),DO$4,IF(AND($C99=$E$5,DO99&gt;=DO$2),(DO99-DO$2)*DO$5,IF(AND($C99=$E$6,DO99&gt;=DO$2),(DO99-DO$2)*DO$6,0))))</f>
        <v>0</v>
      </c>
      <c r="DQ99"/>
      <c r="DR99" s="39">
        <f t="shared" ref="DR99:DR108" si="870">IF(AND($C99=$E$5,IF(AND($C99=$E$5,DQ99&gt;=DQ$2),(DQ99-DQ$2)*DQ$5,IF(AND($C99=$E$6,DQ99&gt;=DQ$2),(DQ99-DQ$2)*DQ$6,0))&gt;DQ$3),DQ$3,IF(AND($C99=$E$6,IF(AND($C99=$E$5,DQ99&gt;=DQ$2),(DQ99-DQ$2)*DQ$5,IF(AND($C99=$E$6,DQ99&gt;=DQ$2),(DQ99-DQ$2)*DQ$6,0))&gt;DQ$4),DQ$4,IF(AND($C99=$E$5,DQ99&gt;=DQ$2),(DQ99-DQ$2)*DQ$5,IF(AND($C99=$E$6,DQ99&gt;=DQ$2),(DQ99-DQ$2)*DQ$6,0))))</f>
        <v>0</v>
      </c>
      <c r="DS99"/>
      <c r="DT99" s="39">
        <f t="shared" ref="DT99:DT108" si="871">IF(AND($C99=$E$5,IF(AND($C99=$E$5,DS99&gt;=DS$2),(DS99-DS$2)*DS$5,IF(AND($C99=$E$6,DS99&gt;=DS$2),(DS99-DS$2)*DS$6,0))&gt;DS$3),DS$3,IF(AND($C99=$E$6,IF(AND($C99=$E$5,DS99&gt;=DS$2),(DS99-DS$2)*DS$5,IF(AND($C99=$E$6,DS99&gt;=DS$2),(DS99-DS$2)*DS$6,0))&gt;DS$4),DS$4,IF(AND($C99=$E$5,DS99&gt;=DS$2),(DS99-DS$2)*DS$5,IF(AND($C99=$E$6,DS99&gt;=DS$2),(DS99-DS$2)*DS$6,0))))</f>
        <v>0</v>
      </c>
      <c r="DU99"/>
      <c r="DV99" s="39">
        <f t="shared" ref="DV99:DV108" si="872">IF(AND($C99=$E$5,IF(AND($C99=$E$5,DU99&gt;=DU$2),(DU99-DU$2)*DU$5,IF(AND($C99=$E$6,DU99&gt;=DU$2),(DU99-DU$2)*DU$6,0))&gt;DU$3),DU$3,IF(AND($C99=$E$6,IF(AND($C99=$E$5,DU99&gt;=DU$2),(DU99-DU$2)*DU$5,IF(AND($C99=$E$6,DU99&gt;=DU$2),(DU99-DU$2)*DU$6,0))&gt;DU$4),DU$4,IF(AND($C99=$E$5,DU99&gt;=DU$2),(DU99-DU$2)*DU$5,IF(AND($C99=$E$6,DU99&gt;=DU$2),(DU99-DU$2)*DU$6,0))))</f>
        <v>0</v>
      </c>
      <c r="DW99"/>
      <c r="DX99" s="39">
        <f t="shared" ref="DX99:DX108" si="873">IF(AND($C99=$E$5,IF(AND($C99=$E$5,DW99&gt;=DW$2),(DW99-DW$2)*DW$5,IF(AND($C99=$E$6,DW99&gt;=DW$2),(DW99-DW$2)*DW$6,0))&gt;DW$3),DW$3,IF(AND($C99=$E$6,IF(AND($C99=$E$5,DW99&gt;=DW$2),(DW99-DW$2)*DW$5,IF(AND($C99=$E$6,DW99&gt;=DW$2),(DW99-DW$2)*DW$6,0))&gt;DW$4),DW$4,IF(AND($C99=$E$5,DW99&gt;=DW$2),(DW99-DW$2)*DW$5,IF(AND($C99=$E$6,DW99&gt;=DW$2),(DW99-DW$2)*DW$6,0))))</f>
        <v>0</v>
      </c>
      <c r="DY99"/>
      <c r="DZ99" s="39">
        <f t="shared" ref="DZ99:DZ108" si="874">IF(AND($C99=$E$5,IF(AND($C99=$E$5,DY99&gt;=DY$2),(DY99-DY$2)*DY$5,IF(AND($C99=$E$6,DY99&gt;=DY$2),(DY99-DY$2)*DY$6,0))&gt;DY$3),DY$3,IF(AND($C99=$E$6,IF(AND($C99=$E$5,DY99&gt;=DY$2),(DY99-DY$2)*DY$5,IF(AND($C99=$E$6,DY99&gt;=DY$2),(DY99-DY$2)*DY$6,0))&gt;DY$4),DY$4,IF(AND($C99=$E$5,DY99&gt;=DY$2),(DY99-DY$2)*DY$5,IF(AND($C99=$E$6,DY99&gt;=DY$2),(DY99-DY$2)*DY$6,0))))</f>
        <v>0</v>
      </c>
      <c r="EA99"/>
      <c r="EB99" s="39">
        <f t="shared" ref="EB99:EB108" si="875">IF(AND($C99=$E$5,IF(AND($C99=$E$5,EA99&gt;=EA$2),(EA99-EA$2)*EA$5,IF(AND($C99=$E$6,EA99&gt;=EA$2),(EA99-EA$2)*EA$6,0))&gt;EA$3),EA$3,IF(AND($C99=$E$6,IF(AND($C99=$E$5,EA99&gt;=EA$2),(EA99-EA$2)*EA$5,IF(AND($C99=$E$6,EA99&gt;=EA$2),(EA99-EA$2)*EA$6,0))&gt;EA$4),EA$4,IF(AND($C99=$E$5,EA99&gt;=EA$2),(EA99-EA$2)*EA$5,IF(AND($C99=$E$6,EA99&gt;=EA$2),(EA99-EA$2)*EA$6,0))))</f>
        <v>0</v>
      </c>
      <c r="EC99"/>
      <c r="ED99" s="39">
        <f t="shared" ref="ED99:ED108" si="876">IF(AND($C99=$E$5,IF(AND($C99=$E$5,EC99&gt;=EC$2),(EC99-EC$2)*EC$5,IF(AND($C99=$E$6,EC99&gt;=EC$2),(EC99-EC$2)*EC$6,0))&gt;EC$3),EC$3,IF(AND($C99=$E$6,IF(AND($C99=$E$5,EC99&gt;=EC$2),(EC99-EC$2)*EC$5,IF(AND($C99=$E$6,EC99&gt;=EC$2),(EC99-EC$2)*EC$6,0))&gt;EC$4),EC$4,IF(AND($C99=$E$5,EC99&gt;=EC$2),(EC99-EC$2)*EC$5,IF(AND($C99=$E$6,EC99&gt;=EC$2),(EC99-EC$2)*EC$6,0))))</f>
        <v>0</v>
      </c>
      <c r="EE99"/>
      <c r="EF99" s="39">
        <f t="shared" ref="EF99:EF108" si="877">IF(AND($C99=$E$5,IF(AND($C99=$E$5,EE99&gt;=EE$2),(EE99-EE$2)*EE$5,IF(AND($C99=$E$6,EE99&gt;=EE$2),(EE99-EE$2)*EE$6,0))&gt;EE$3),EE$3,IF(AND($C99=$E$6,IF(AND($C99=$E$5,EE99&gt;=EE$2),(EE99-EE$2)*EE$5,IF(AND($C99=$E$6,EE99&gt;=EE$2),(EE99-EE$2)*EE$6,0))&gt;EE$4),EE$4,IF(AND($C99=$E$5,EE99&gt;=EE$2),(EE99-EE$2)*EE$5,IF(AND($C99=$E$6,EE99&gt;=EE$2),(EE99-EE$2)*EE$6,0))))</f>
        <v>0</v>
      </c>
      <c r="EG99"/>
      <c r="EH99" s="39">
        <f t="shared" ref="EH99:EH108" si="878">IF(AND($C99=$E$5,IF(AND($C99=$E$5,EG99&gt;=EG$2),(EG99-EG$2)*EG$5,IF(AND($C99=$E$6,EG99&gt;=EG$2),(EG99-EG$2)*EG$6,0))&gt;EG$3),EG$3,IF(AND($C99=$E$6,IF(AND($C99=$E$5,EG99&gt;=EG$2),(EG99-EG$2)*EG$5,IF(AND($C99=$E$6,EG99&gt;=EG$2),(EG99-EG$2)*EG$6,0))&gt;EG$4),EG$4,IF(AND($C99=$E$5,EG99&gt;=EG$2),(EG99-EG$2)*EG$5,IF(AND($C99=$E$6,EG99&gt;=EG$2),(EG99-EG$2)*EG$6,0))))</f>
        <v>0</v>
      </c>
      <c r="EI99"/>
      <c r="EJ99" s="39">
        <f t="shared" ref="EJ99:EJ108" si="879">IF(AND($C99=$E$5,IF(AND($C99=$E$5,EI99&gt;=EI$2),(EI99-EI$2)*EI$5,IF(AND($C99=$E$6,EI99&gt;=EI$2),(EI99-EI$2)*EI$6,0))&gt;EI$3),EI$3,IF(AND($C99=$E$6,IF(AND($C99=$E$5,EI99&gt;=EI$2),(EI99-EI$2)*EI$5,IF(AND($C99=$E$6,EI99&gt;=EI$2),(EI99-EI$2)*EI$6,0))&gt;EI$4),EI$4,IF(AND($C99=$E$5,EI99&gt;=EI$2),(EI99-EI$2)*EI$5,IF(AND($C99=$E$6,EI99&gt;=EI$2),(EI99-EI$2)*EI$6,0))))</f>
        <v>0</v>
      </c>
      <c r="EK99"/>
      <c r="EL99" s="39">
        <f t="shared" ref="EL99:EL108" si="880">IF(AND($C99=$E$5,IF(AND($C99=$E$5,EK99&gt;=EK$2),(EK99-EK$2)*EK$5,IF(AND($C99=$E$6,EK99&gt;=EK$2),(EK99-EK$2)*EK$6,0))&gt;EK$3),EK$3,IF(AND($C99=$E$6,IF(AND($C99=$E$5,EK99&gt;=EK$2),(EK99-EK$2)*EK$5,IF(AND($C99=$E$6,EK99&gt;=EK$2),(EK99-EK$2)*EK$6,0))&gt;EK$4),EK$4,IF(AND($C99=$E$5,EK99&gt;=EK$2),(EK99-EK$2)*EK$5,IF(AND($C99=$E$6,EK99&gt;=EK$2),(EK99-EK$2)*EK$6,0))))</f>
        <v>0</v>
      </c>
      <c r="EM99"/>
      <c r="EN99" s="39">
        <f t="shared" ref="EN99:EN108" si="881">IF(AND($C99=$E$5,IF(AND($C99=$E$5,EM99&gt;=EM$2),(EM99-EM$2)*EM$5,IF(AND($C99=$E$6,EM99&gt;=EM$2),(EM99-EM$2)*EM$6,0))&gt;EM$3),EM$3,IF(AND($C99=$E$6,IF(AND($C99=$E$5,EM99&gt;=EM$2),(EM99-EM$2)*EM$5,IF(AND($C99=$E$6,EM99&gt;=EM$2),(EM99-EM$2)*EM$6,0))&gt;EM$4),EM$4,IF(AND($C99=$E$5,EM99&gt;=EM$2),(EM99-EM$2)*EM$5,IF(AND($C99=$E$6,EM99&gt;=EM$2),(EM99-EM$2)*EM$6,0))))</f>
        <v>0</v>
      </c>
      <c r="EO99"/>
      <c r="EP99" s="39">
        <f t="shared" ref="EP99:EP108" si="882">IF(AND($C99=$E$5,IF(AND($C99=$E$5,EO99&gt;=EO$2),(EO99-EO$2)*EO$5,IF(AND($C99=$E$6,EO99&gt;=EO$2),(EO99-EO$2)*EO$6,0))&gt;EO$3),EO$3,IF(AND($C99=$E$6,IF(AND($C99=$E$5,EO99&gt;=EO$2),(EO99-EO$2)*EO$5,IF(AND($C99=$E$6,EO99&gt;=EO$2),(EO99-EO$2)*EO$6,0))&gt;EO$4),EO$4,IF(AND($C99=$E$5,EO99&gt;=EO$2),(EO99-EO$2)*EO$5,IF(AND($C99=$E$6,EO99&gt;=EO$2),(EO99-EO$2)*EO$6,0))))</f>
        <v>0</v>
      </c>
      <c r="EQ99"/>
      <c r="ER99" s="39">
        <f t="shared" ref="ER99:ER108" si="883">IF(AND($C99=$E$5,IF(AND($C99=$E$5,EQ99&gt;=EQ$2),(EQ99-EQ$2)*EQ$5,IF(AND($C99=$E$6,EQ99&gt;=EQ$2),(EQ99-EQ$2)*EQ$6,0))&gt;EQ$3),EQ$3,IF(AND($C99=$E$6,IF(AND($C99=$E$5,EQ99&gt;=EQ$2),(EQ99-EQ$2)*EQ$5,IF(AND($C99=$E$6,EQ99&gt;=EQ$2),(EQ99-EQ$2)*EQ$6,0))&gt;EQ$4),EQ$4,IF(AND($C99=$E$5,EQ99&gt;=EQ$2),(EQ99-EQ$2)*EQ$5,IF(AND($C99=$E$6,EQ99&gt;=EQ$2),(EQ99-EQ$2)*EQ$6,0))))</f>
        <v>0</v>
      </c>
      <c r="ES99"/>
      <c r="ET99" s="39">
        <f t="shared" ref="ET99:ET108" si="884">IF(AND($C99=$E$5,IF(AND($C99=$E$5,ES99&gt;=ES$2),(ES99-ES$2)*ES$5,IF(AND($C99=$E$6,ES99&gt;=ES$2),(ES99-ES$2)*ES$6,0))&gt;ES$3),ES$3,IF(AND($C99=$E$6,IF(AND($C99=$E$5,ES99&gt;=ES$2),(ES99-ES$2)*ES$5,IF(AND($C99=$E$6,ES99&gt;=ES$2),(ES99-ES$2)*ES$6,0))&gt;ES$4),ES$4,IF(AND($C99=$E$5,ES99&gt;=ES$2),(ES99-ES$2)*ES$5,IF(AND($C99=$E$6,ES99&gt;=ES$2),(ES99-ES$2)*ES$6,0))))</f>
        <v>0</v>
      </c>
      <c r="EU99"/>
      <c r="EV99" s="39">
        <f t="shared" ref="EV99:EV108" si="885">IF(AND($C99=$E$5,IF(AND($C99=$E$5,EU99&gt;=EU$2),(EU99-EU$2)*EU$5,IF(AND($C99=$E$6,EU99&gt;=EU$2),(EU99-EU$2)*EU$6,0))&gt;EU$3),EU$3,IF(AND($C99=$E$6,IF(AND($C99=$E$5,EU99&gt;=EU$2),(EU99-EU$2)*EU$5,IF(AND($C99=$E$6,EU99&gt;=EU$2),(EU99-EU$2)*EU$6,0))&gt;EU$4),EU$4,IF(AND($C99=$E$5,EU99&gt;=EU$2),(EU99-EU$2)*EU$5,IF(AND($C99=$E$6,EU99&gt;=EU$2),(EU99-EU$2)*EU$6,0))))</f>
        <v>0</v>
      </c>
      <c r="EW99"/>
      <c r="EX99" s="39">
        <f t="shared" ref="EX99:EX108" si="886">IF(AND($C99=$E$5,IF(AND($C99=$E$5,EW99&gt;=EW$2),(EW99-EW$2)*EW$5,IF(AND($C99=$E$6,EW99&gt;=EW$2),(EW99-EW$2)*EW$6,0))&gt;EW$3),EW$3,IF(AND($C99=$E$6,IF(AND($C99=$E$5,EW99&gt;=EW$2),(EW99-EW$2)*EW$5,IF(AND($C99=$E$6,EW99&gt;=EW$2),(EW99-EW$2)*EW$6,0))&gt;EW$4),EW$4,IF(AND($C99=$E$5,EW99&gt;=EW$2),(EW99-EW$2)*EW$5,IF(AND($C99=$E$6,EW99&gt;=EW$2),(EW99-EW$2)*EW$6,0))))</f>
        <v>0</v>
      </c>
      <c r="EY99"/>
      <c r="EZ99" s="39">
        <f t="shared" ref="EZ99:EZ108" si="887">IF(AND($C99=$E$5,IF(AND($C99=$E$5,EY99&gt;=EY$2),(EY99-EY$2)*EY$5,IF(AND($C99=$E$6,EY99&gt;=EY$2),(EY99-EY$2)*EY$6,0))&gt;EY$3),EY$3,IF(AND($C99=$E$6,IF(AND($C99=$E$5,EY99&gt;=EY$2),(EY99-EY$2)*EY$5,IF(AND($C99=$E$6,EY99&gt;=EY$2),(EY99-EY$2)*EY$6,0))&gt;EY$4),EY$4,IF(AND($C99=$E$5,EY99&gt;=EY$2),(EY99-EY$2)*EY$5,IF(AND($C99=$E$6,EY99&gt;=EY$2),(EY99-EY$2)*EY$6,0))))</f>
        <v>0</v>
      </c>
      <c r="FA99"/>
      <c r="FB99" s="39">
        <f t="shared" ref="FB99:FB108" si="888">IF(AND($C99=$E$5,IF(AND($C99=$E$5,FA99&gt;=FA$2),(FA99-FA$2)*FA$5,IF(AND($C99=$E$6,FA99&gt;=FA$2),(FA99-FA$2)*FA$6,0))&gt;FA$3),FA$3,IF(AND($C99=$E$6,IF(AND($C99=$E$5,FA99&gt;=FA$2),(FA99-FA$2)*FA$5,IF(AND($C99=$E$6,FA99&gt;=FA$2),(FA99-FA$2)*FA$6,0))&gt;FA$4),FA$4,IF(AND($C99=$E$5,FA99&gt;=FA$2),(FA99-FA$2)*FA$5,IF(AND($C99=$E$6,FA99&gt;=FA$2),(FA99-FA$2)*FA$6,0))))</f>
        <v>0</v>
      </c>
      <c r="FC99" s="67">
        <f>SUMIFS(CQ99:FB99,$CQ$8:$FB$8,$AM$1)</f>
        <v>0</v>
      </c>
    </row>
    <row r="100" spans="1:159" s="30" customFormat="1" outlineLevel="1" x14ac:dyDescent="0.25">
      <c r="A100">
        <v>2</v>
      </c>
      <c r="B100" s="26"/>
      <c r="C100" s="102">
        <f>IFERROR(VLOOKUP($B100,'Справочник ТТ'!$A:$R,16,0),0)</f>
        <v>0</v>
      </c>
      <c r="D100" s="103">
        <f>IFERROR(VLOOKUP($B100,'Справочник ТТ'!$A:$R,17,0),0)</f>
        <v>0</v>
      </c>
      <c r="E100" s="104">
        <f>IFERROR(VLOOKUP($B100,'Справочник ТТ'!$A:$R,18,0),0)</f>
        <v>0</v>
      </c>
      <c r="F100" s="71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 s="46">
        <f t="shared" ref="AK100:AK108" si="889">IF($C100=$E$5,SUMPRODUCT(G100:AJ100,$G$5:$AJ$5),IF($C100=$E$6,SUMPRODUCT(G100:AJ100,$G$6:$AJ$6),0))</f>
        <v>0</v>
      </c>
      <c r="AL100"/>
      <c r="AM100" s="39">
        <f t="shared" si="830"/>
        <v>0</v>
      </c>
      <c r="AN100"/>
      <c r="AO100" s="39">
        <f t="shared" si="831"/>
        <v>0</v>
      </c>
      <c r="AP100"/>
      <c r="AQ100" s="39">
        <f t="shared" si="832"/>
        <v>0</v>
      </c>
      <c r="AR100"/>
      <c r="AS100" s="39">
        <f t="shared" si="833"/>
        <v>0</v>
      </c>
      <c r="AT100"/>
      <c r="AU100" s="39">
        <f t="shared" si="834"/>
        <v>0</v>
      </c>
      <c r="AV100"/>
      <c r="AW100" s="39">
        <f>IF(AND($C100=$E$5,IF(AND($C100=$E$5,AV100&gt;=AV$2),(AV100-AV$2)*AV$5,IF(AND($C100=$E$6,AV100&gt;=AV$2),(AV100-AV$2)*AV$6,0))&gt;AV$3),AV$3,IF(AND($C100=$E$6,IF(AND($C100=$E$5,AV100&gt;=AV$2),(AV100-AV$2)*AV$5,IF(AND($C100=$E$6,AV100&gt;=AV$2),(AV100-AV$2)*AV$6,0))&gt;AV$4),AV$4,IF(AND($C100=$E$5,AV100&gt;=AV$2),(AV100-AV$2)*AV$5,IF(AND($C100=$E$6,AV100&gt;=AV$2),(AV100-AV$2)*AV$6,0))))</f>
        <v>0</v>
      </c>
      <c r="AX100"/>
      <c r="AY100" s="39" t="b">
        <f t="shared" si="835"/>
        <v>0</v>
      </c>
      <c r="AZ100"/>
      <c r="BA100" s="39" t="b">
        <f t="shared" si="836"/>
        <v>0</v>
      </c>
      <c r="BB100"/>
      <c r="BC100" s="39" t="b">
        <f t="shared" si="837"/>
        <v>0</v>
      </c>
      <c r="BD100"/>
      <c r="BE100" s="39" t="b">
        <f t="shared" si="838"/>
        <v>0</v>
      </c>
      <c r="BF100"/>
      <c r="BG100" s="39">
        <f t="shared" si="839"/>
        <v>0</v>
      </c>
      <c r="BH100"/>
      <c r="BI100" s="39">
        <f t="shared" si="840"/>
        <v>0</v>
      </c>
      <c r="BJ100"/>
      <c r="BK100" s="39">
        <f t="shared" si="841"/>
        <v>0</v>
      </c>
      <c r="BL100"/>
      <c r="BM100" s="39">
        <f t="shared" si="842"/>
        <v>0</v>
      </c>
      <c r="BN100"/>
      <c r="BO100" s="39">
        <f t="shared" si="843"/>
        <v>0</v>
      </c>
      <c r="BP100"/>
      <c r="BQ100" s="39">
        <f t="shared" si="844"/>
        <v>0</v>
      </c>
      <c r="BR100"/>
      <c r="BS100" s="39">
        <f t="shared" si="845"/>
        <v>0</v>
      </c>
      <c r="BT100"/>
      <c r="BU100" s="39">
        <f t="shared" si="846"/>
        <v>0</v>
      </c>
      <c r="BV100"/>
      <c r="BW100" s="39">
        <f t="shared" si="847"/>
        <v>0</v>
      </c>
      <c r="BX100"/>
      <c r="BY100" s="39">
        <f t="shared" si="848"/>
        <v>0</v>
      </c>
      <c r="BZ100"/>
      <c r="CA100" s="39">
        <f t="shared" si="849"/>
        <v>0</v>
      </c>
      <c r="CB100"/>
      <c r="CC100" s="39">
        <f t="shared" si="850"/>
        <v>0</v>
      </c>
      <c r="CD100"/>
      <c r="CE100" s="39">
        <f t="shared" si="851"/>
        <v>0</v>
      </c>
      <c r="CF100"/>
      <c r="CG100" s="39">
        <f t="shared" si="852"/>
        <v>0</v>
      </c>
      <c r="CH100"/>
      <c r="CI100" s="39">
        <f t="shared" si="853"/>
        <v>0</v>
      </c>
      <c r="CJ100"/>
      <c r="CK100" s="39">
        <f t="shared" si="854"/>
        <v>0</v>
      </c>
      <c r="CL100"/>
      <c r="CM100" s="39">
        <f t="shared" si="855"/>
        <v>0</v>
      </c>
      <c r="CN100"/>
      <c r="CO100" s="39">
        <f t="shared" si="856"/>
        <v>0</v>
      </c>
      <c r="CP100" s="67">
        <f t="shared" ref="CP100:CP108" si="890">SUMIFS(AL100:CO100,$AL$8:$CO$8,$AM$1)</f>
        <v>0</v>
      </c>
      <c r="CQ100"/>
      <c r="CR100" s="39">
        <f t="shared" si="857"/>
        <v>0</v>
      </c>
      <c r="CS100"/>
      <c r="CT100" s="39">
        <f t="shared" si="858"/>
        <v>0</v>
      </c>
      <c r="CU100"/>
      <c r="CV100" s="39">
        <f t="shared" si="859"/>
        <v>0</v>
      </c>
      <c r="CW100"/>
      <c r="CX100" s="39">
        <f t="shared" si="860"/>
        <v>0</v>
      </c>
      <c r="CY100"/>
      <c r="CZ100" s="39">
        <f t="shared" si="861"/>
        <v>0</v>
      </c>
      <c r="DA100"/>
      <c r="DB100" s="39">
        <f t="shared" si="862"/>
        <v>0</v>
      </c>
      <c r="DC100"/>
      <c r="DD100" s="39">
        <f t="shared" si="863"/>
        <v>0</v>
      </c>
      <c r="DE100"/>
      <c r="DF100" s="39">
        <f t="shared" si="864"/>
        <v>0</v>
      </c>
      <c r="DG100"/>
      <c r="DH100" s="39">
        <f t="shared" si="865"/>
        <v>0</v>
      </c>
      <c r="DI100"/>
      <c r="DJ100" s="39">
        <f t="shared" si="866"/>
        <v>0</v>
      </c>
      <c r="DK100"/>
      <c r="DL100" s="39">
        <f t="shared" si="867"/>
        <v>0</v>
      </c>
      <c r="DM100"/>
      <c r="DN100" s="39">
        <f t="shared" si="868"/>
        <v>0</v>
      </c>
      <c r="DO100"/>
      <c r="DP100" s="39">
        <f t="shared" si="869"/>
        <v>0</v>
      </c>
      <c r="DQ100"/>
      <c r="DR100" s="39">
        <f t="shared" si="870"/>
        <v>0</v>
      </c>
      <c r="DS100"/>
      <c r="DT100" s="39">
        <f t="shared" si="871"/>
        <v>0</v>
      </c>
      <c r="DU100"/>
      <c r="DV100" s="39">
        <f t="shared" si="872"/>
        <v>0</v>
      </c>
      <c r="DW100"/>
      <c r="DX100" s="39">
        <f t="shared" si="873"/>
        <v>0</v>
      </c>
      <c r="DY100"/>
      <c r="DZ100" s="39">
        <f t="shared" si="874"/>
        <v>0</v>
      </c>
      <c r="EA100"/>
      <c r="EB100" s="39">
        <f t="shared" si="875"/>
        <v>0</v>
      </c>
      <c r="EC100"/>
      <c r="ED100" s="39">
        <f t="shared" si="876"/>
        <v>0</v>
      </c>
      <c r="EE100"/>
      <c r="EF100" s="39">
        <f t="shared" si="877"/>
        <v>0</v>
      </c>
      <c r="EG100"/>
      <c r="EH100" s="39">
        <f t="shared" si="878"/>
        <v>0</v>
      </c>
      <c r="EI100"/>
      <c r="EJ100" s="39">
        <f t="shared" si="879"/>
        <v>0</v>
      </c>
      <c r="EK100"/>
      <c r="EL100" s="39">
        <f t="shared" si="880"/>
        <v>0</v>
      </c>
      <c r="EM100"/>
      <c r="EN100" s="39">
        <f t="shared" si="881"/>
        <v>0</v>
      </c>
      <c r="EO100"/>
      <c r="EP100" s="39">
        <f t="shared" si="882"/>
        <v>0</v>
      </c>
      <c r="EQ100"/>
      <c r="ER100" s="39">
        <f t="shared" si="883"/>
        <v>0</v>
      </c>
      <c r="ES100"/>
      <c r="ET100" s="39">
        <f t="shared" si="884"/>
        <v>0</v>
      </c>
      <c r="EU100"/>
      <c r="EV100" s="39">
        <f t="shared" si="885"/>
        <v>0</v>
      </c>
      <c r="EW100"/>
      <c r="EX100" s="39">
        <f t="shared" si="886"/>
        <v>0</v>
      </c>
      <c r="EY100"/>
      <c r="EZ100" s="39">
        <f t="shared" si="887"/>
        <v>0</v>
      </c>
      <c r="FA100"/>
      <c r="FB100" s="39">
        <f t="shared" si="888"/>
        <v>0</v>
      </c>
      <c r="FC100" s="67">
        <f t="shared" ref="FC100:FC108" si="891">SUMIFS(CQ100:FB100,$CQ$8:$FB$8,$AM$1)</f>
        <v>0</v>
      </c>
    </row>
    <row r="101" spans="1:159" s="30" customFormat="1" outlineLevel="1" x14ac:dyDescent="0.25">
      <c r="A101">
        <v>3</v>
      </c>
      <c r="B101" s="26"/>
      <c r="C101" s="102">
        <f>IFERROR(VLOOKUP($B101,'Справочник ТТ'!$A:$R,16,0),0)</f>
        <v>0</v>
      </c>
      <c r="D101" s="103">
        <f>IFERROR(VLOOKUP($B101,'Справочник ТТ'!$A:$R,17,0),0)</f>
        <v>0</v>
      </c>
      <c r="E101" s="104">
        <f>IFERROR(VLOOKUP($B101,'Справочник ТТ'!$A:$R,18,0),0)</f>
        <v>0</v>
      </c>
      <c r="F101" s="7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 s="46">
        <f t="shared" si="889"/>
        <v>0</v>
      </c>
      <c r="AL101"/>
      <c r="AM101" s="39">
        <f t="shared" si="830"/>
        <v>0</v>
      </c>
      <c r="AN101"/>
      <c r="AO101" s="39">
        <f t="shared" si="831"/>
        <v>0</v>
      </c>
      <c r="AP101"/>
      <c r="AQ101" s="39">
        <f t="shared" si="832"/>
        <v>0</v>
      </c>
      <c r="AR101"/>
      <c r="AS101" s="39">
        <f t="shared" si="833"/>
        <v>0</v>
      </c>
      <c r="AT101"/>
      <c r="AU101" s="39">
        <f t="shared" si="834"/>
        <v>0</v>
      </c>
      <c r="AV101"/>
      <c r="AW101" s="39">
        <f t="shared" ref="AW101:AW108" si="892">IF(AND($C101=$E$5,IF(AND($C101=$E$5,AV101&gt;=AV$2),(AV101-AV$2)*AV$5,IF(AND($C101=$E$6,AV101&gt;=AV$2),(AV101-AV$2)*AV$6,0))&gt;AV$3),AV$3,IF(AND($C101=$E$6,IF(AND($C101=$E$5,AV101&gt;=AV$2),(AV101-AV$2)*AV$5,IF(AND($C101=$E$6,AV101&gt;=AV$2),(AV101-AV$2)*AV$6,0))&gt;AV$4),AV$4,IF(AND($C101=$E$5,AV101&gt;=AV$2),(AV101-AV$2)*AV$5,IF(AND($C101=$E$6,AV101&gt;=AV$2),(AV101-AV$2)*AV$6,0))))</f>
        <v>0</v>
      </c>
      <c r="AX101"/>
      <c r="AY101" s="39" t="b">
        <f t="shared" si="835"/>
        <v>0</v>
      </c>
      <c r="AZ101"/>
      <c r="BA101" s="39" t="b">
        <f t="shared" si="836"/>
        <v>0</v>
      </c>
      <c r="BB101"/>
      <c r="BC101" s="39" t="b">
        <f t="shared" si="837"/>
        <v>0</v>
      </c>
      <c r="BD101"/>
      <c r="BE101" s="39" t="b">
        <f t="shared" si="838"/>
        <v>0</v>
      </c>
      <c r="BF101"/>
      <c r="BG101" s="39">
        <f t="shared" si="839"/>
        <v>0</v>
      </c>
      <c r="BH101"/>
      <c r="BI101" s="39">
        <f t="shared" si="840"/>
        <v>0</v>
      </c>
      <c r="BJ101"/>
      <c r="BK101" s="39">
        <f t="shared" si="841"/>
        <v>0</v>
      </c>
      <c r="BL101"/>
      <c r="BM101" s="39">
        <f t="shared" si="842"/>
        <v>0</v>
      </c>
      <c r="BN101"/>
      <c r="BO101" s="39">
        <f t="shared" si="843"/>
        <v>0</v>
      </c>
      <c r="BP101"/>
      <c r="BQ101" s="39">
        <f t="shared" si="844"/>
        <v>0</v>
      </c>
      <c r="BR101"/>
      <c r="BS101" s="39">
        <f t="shared" si="845"/>
        <v>0</v>
      </c>
      <c r="BT101"/>
      <c r="BU101" s="39">
        <f t="shared" si="846"/>
        <v>0</v>
      </c>
      <c r="BV101"/>
      <c r="BW101" s="39">
        <f t="shared" si="847"/>
        <v>0</v>
      </c>
      <c r="BX101"/>
      <c r="BY101" s="39">
        <f t="shared" si="848"/>
        <v>0</v>
      </c>
      <c r="BZ101"/>
      <c r="CA101" s="39">
        <f t="shared" si="849"/>
        <v>0</v>
      </c>
      <c r="CB101"/>
      <c r="CC101" s="39">
        <f t="shared" si="850"/>
        <v>0</v>
      </c>
      <c r="CD101"/>
      <c r="CE101" s="39">
        <f t="shared" si="851"/>
        <v>0</v>
      </c>
      <c r="CF101"/>
      <c r="CG101" s="39">
        <f t="shared" si="852"/>
        <v>0</v>
      </c>
      <c r="CH101"/>
      <c r="CI101" s="39">
        <f t="shared" si="853"/>
        <v>0</v>
      </c>
      <c r="CJ101"/>
      <c r="CK101" s="39">
        <f t="shared" si="854"/>
        <v>0</v>
      </c>
      <c r="CL101"/>
      <c r="CM101" s="39">
        <f t="shared" si="855"/>
        <v>0</v>
      </c>
      <c r="CN101"/>
      <c r="CO101" s="39">
        <f t="shared" si="856"/>
        <v>0</v>
      </c>
      <c r="CP101" s="67">
        <f t="shared" si="890"/>
        <v>0</v>
      </c>
      <c r="CQ101"/>
      <c r="CR101" s="39">
        <f t="shared" si="857"/>
        <v>0</v>
      </c>
      <c r="CS101"/>
      <c r="CT101" s="39">
        <f t="shared" si="858"/>
        <v>0</v>
      </c>
      <c r="CU101"/>
      <c r="CV101" s="39">
        <f t="shared" si="859"/>
        <v>0</v>
      </c>
      <c r="CW101"/>
      <c r="CX101" s="39">
        <f t="shared" si="860"/>
        <v>0</v>
      </c>
      <c r="CY101"/>
      <c r="CZ101" s="39">
        <f t="shared" si="861"/>
        <v>0</v>
      </c>
      <c r="DA101"/>
      <c r="DB101" s="39">
        <f t="shared" si="862"/>
        <v>0</v>
      </c>
      <c r="DC101"/>
      <c r="DD101" s="39">
        <f t="shared" si="863"/>
        <v>0</v>
      </c>
      <c r="DE101"/>
      <c r="DF101" s="39">
        <f t="shared" si="864"/>
        <v>0</v>
      </c>
      <c r="DG101"/>
      <c r="DH101" s="39">
        <f t="shared" si="865"/>
        <v>0</v>
      </c>
      <c r="DI101"/>
      <c r="DJ101" s="39">
        <f t="shared" si="866"/>
        <v>0</v>
      </c>
      <c r="DK101"/>
      <c r="DL101" s="39">
        <f t="shared" si="867"/>
        <v>0</v>
      </c>
      <c r="DM101"/>
      <c r="DN101" s="39">
        <f t="shared" si="868"/>
        <v>0</v>
      </c>
      <c r="DO101"/>
      <c r="DP101" s="39">
        <f t="shared" si="869"/>
        <v>0</v>
      </c>
      <c r="DQ101"/>
      <c r="DR101" s="39">
        <f t="shared" si="870"/>
        <v>0</v>
      </c>
      <c r="DS101"/>
      <c r="DT101" s="39">
        <f t="shared" si="871"/>
        <v>0</v>
      </c>
      <c r="DU101"/>
      <c r="DV101" s="39">
        <f t="shared" si="872"/>
        <v>0</v>
      </c>
      <c r="DW101"/>
      <c r="DX101" s="39">
        <f t="shared" si="873"/>
        <v>0</v>
      </c>
      <c r="DY101"/>
      <c r="DZ101" s="39">
        <f t="shared" si="874"/>
        <v>0</v>
      </c>
      <c r="EA101"/>
      <c r="EB101" s="39">
        <f t="shared" si="875"/>
        <v>0</v>
      </c>
      <c r="EC101"/>
      <c r="ED101" s="39">
        <f t="shared" si="876"/>
        <v>0</v>
      </c>
      <c r="EE101"/>
      <c r="EF101" s="39">
        <f t="shared" si="877"/>
        <v>0</v>
      </c>
      <c r="EG101"/>
      <c r="EH101" s="39">
        <f t="shared" si="878"/>
        <v>0</v>
      </c>
      <c r="EI101"/>
      <c r="EJ101" s="39">
        <f t="shared" si="879"/>
        <v>0</v>
      </c>
      <c r="EK101"/>
      <c r="EL101" s="39">
        <f t="shared" si="880"/>
        <v>0</v>
      </c>
      <c r="EM101"/>
      <c r="EN101" s="39">
        <f t="shared" si="881"/>
        <v>0</v>
      </c>
      <c r="EO101"/>
      <c r="EP101" s="39">
        <f t="shared" si="882"/>
        <v>0</v>
      </c>
      <c r="EQ101"/>
      <c r="ER101" s="39">
        <f t="shared" si="883"/>
        <v>0</v>
      </c>
      <c r="ES101"/>
      <c r="ET101" s="39">
        <f t="shared" si="884"/>
        <v>0</v>
      </c>
      <c r="EU101"/>
      <c r="EV101" s="39">
        <f t="shared" si="885"/>
        <v>0</v>
      </c>
      <c r="EW101"/>
      <c r="EX101" s="39">
        <f t="shared" si="886"/>
        <v>0</v>
      </c>
      <c r="EY101"/>
      <c r="EZ101" s="39">
        <f t="shared" si="887"/>
        <v>0</v>
      </c>
      <c r="FA101"/>
      <c r="FB101" s="39">
        <f t="shared" si="888"/>
        <v>0</v>
      </c>
      <c r="FC101" s="67">
        <f t="shared" si="891"/>
        <v>0</v>
      </c>
    </row>
    <row r="102" spans="1:159" s="30" customFormat="1" outlineLevel="1" x14ac:dyDescent="0.25">
      <c r="A102">
        <v>4</v>
      </c>
      <c r="B102" s="26"/>
      <c r="C102" s="102">
        <f>IFERROR(VLOOKUP($B102,'Справочник ТТ'!$A:$R,16,0),0)</f>
        <v>0</v>
      </c>
      <c r="D102" s="103">
        <f>IFERROR(VLOOKUP($B102,'Справочник ТТ'!$A:$R,17,0),0)</f>
        <v>0</v>
      </c>
      <c r="E102" s="104">
        <f>IFERROR(VLOOKUP($B102,'Справочник ТТ'!$A:$R,18,0),0)</f>
        <v>0</v>
      </c>
      <c r="F102" s="71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 s="46">
        <f t="shared" si="889"/>
        <v>0</v>
      </c>
      <c r="AL102"/>
      <c r="AM102" s="39">
        <f t="shared" si="830"/>
        <v>0</v>
      </c>
      <c r="AN102"/>
      <c r="AO102" s="39">
        <f t="shared" si="831"/>
        <v>0</v>
      </c>
      <c r="AP102"/>
      <c r="AQ102" s="39">
        <f t="shared" si="832"/>
        <v>0</v>
      </c>
      <c r="AR102"/>
      <c r="AS102" s="39">
        <f t="shared" si="833"/>
        <v>0</v>
      </c>
      <c r="AT102"/>
      <c r="AU102" s="39">
        <f t="shared" si="834"/>
        <v>0</v>
      </c>
      <c r="AV102"/>
      <c r="AW102" s="39">
        <f t="shared" si="892"/>
        <v>0</v>
      </c>
      <c r="AX102"/>
      <c r="AY102" s="39" t="b">
        <f t="shared" si="835"/>
        <v>0</v>
      </c>
      <c r="AZ102"/>
      <c r="BA102" s="39" t="b">
        <f t="shared" si="836"/>
        <v>0</v>
      </c>
      <c r="BB102"/>
      <c r="BC102" s="39" t="b">
        <f t="shared" si="837"/>
        <v>0</v>
      </c>
      <c r="BD102"/>
      <c r="BE102" s="39" t="b">
        <f t="shared" si="838"/>
        <v>0</v>
      </c>
      <c r="BF102"/>
      <c r="BG102" s="39">
        <f t="shared" si="839"/>
        <v>0</v>
      </c>
      <c r="BH102"/>
      <c r="BI102" s="39">
        <f t="shared" si="840"/>
        <v>0</v>
      </c>
      <c r="BJ102"/>
      <c r="BK102" s="39">
        <f t="shared" si="841"/>
        <v>0</v>
      </c>
      <c r="BL102"/>
      <c r="BM102" s="39">
        <f t="shared" si="842"/>
        <v>0</v>
      </c>
      <c r="BN102"/>
      <c r="BO102" s="39">
        <f t="shared" si="843"/>
        <v>0</v>
      </c>
      <c r="BP102"/>
      <c r="BQ102" s="39">
        <f t="shared" si="844"/>
        <v>0</v>
      </c>
      <c r="BR102"/>
      <c r="BS102" s="39">
        <f t="shared" si="845"/>
        <v>0</v>
      </c>
      <c r="BT102"/>
      <c r="BU102" s="39">
        <f t="shared" si="846"/>
        <v>0</v>
      </c>
      <c r="BV102"/>
      <c r="BW102" s="39">
        <f t="shared" si="847"/>
        <v>0</v>
      </c>
      <c r="BX102"/>
      <c r="BY102" s="39">
        <f t="shared" si="848"/>
        <v>0</v>
      </c>
      <c r="BZ102"/>
      <c r="CA102" s="39">
        <f t="shared" si="849"/>
        <v>0</v>
      </c>
      <c r="CB102"/>
      <c r="CC102" s="39">
        <f t="shared" si="850"/>
        <v>0</v>
      </c>
      <c r="CD102"/>
      <c r="CE102" s="39">
        <f t="shared" si="851"/>
        <v>0</v>
      </c>
      <c r="CF102"/>
      <c r="CG102" s="39">
        <f t="shared" si="852"/>
        <v>0</v>
      </c>
      <c r="CH102"/>
      <c r="CI102" s="39">
        <f t="shared" si="853"/>
        <v>0</v>
      </c>
      <c r="CJ102"/>
      <c r="CK102" s="39">
        <f t="shared" si="854"/>
        <v>0</v>
      </c>
      <c r="CL102"/>
      <c r="CM102" s="39">
        <f t="shared" si="855"/>
        <v>0</v>
      </c>
      <c r="CN102"/>
      <c r="CO102" s="39">
        <f t="shared" si="856"/>
        <v>0</v>
      </c>
      <c r="CP102" s="67">
        <f t="shared" si="890"/>
        <v>0</v>
      </c>
      <c r="CQ102"/>
      <c r="CR102" s="39">
        <f t="shared" si="857"/>
        <v>0</v>
      </c>
      <c r="CS102"/>
      <c r="CT102" s="39">
        <f t="shared" si="858"/>
        <v>0</v>
      </c>
      <c r="CU102"/>
      <c r="CV102" s="39">
        <f t="shared" si="859"/>
        <v>0</v>
      </c>
      <c r="CW102"/>
      <c r="CX102" s="39">
        <f t="shared" si="860"/>
        <v>0</v>
      </c>
      <c r="CY102"/>
      <c r="CZ102" s="39">
        <f t="shared" si="861"/>
        <v>0</v>
      </c>
      <c r="DA102"/>
      <c r="DB102" s="39">
        <f t="shared" si="862"/>
        <v>0</v>
      </c>
      <c r="DC102"/>
      <c r="DD102" s="39">
        <f t="shared" si="863"/>
        <v>0</v>
      </c>
      <c r="DE102"/>
      <c r="DF102" s="39">
        <f t="shared" si="864"/>
        <v>0</v>
      </c>
      <c r="DG102"/>
      <c r="DH102" s="39">
        <f t="shared" si="865"/>
        <v>0</v>
      </c>
      <c r="DI102"/>
      <c r="DJ102" s="39">
        <f t="shared" si="866"/>
        <v>0</v>
      </c>
      <c r="DK102"/>
      <c r="DL102" s="39">
        <f t="shared" si="867"/>
        <v>0</v>
      </c>
      <c r="DM102"/>
      <c r="DN102" s="39">
        <f t="shared" si="868"/>
        <v>0</v>
      </c>
      <c r="DO102"/>
      <c r="DP102" s="39">
        <f t="shared" si="869"/>
        <v>0</v>
      </c>
      <c r="DQ102"/>
      <c r="DR102" s="39">
        <f t="shared" si="870"/>
        <v>0</v>
      </c>
      <c r="DS102"/>
      <c r="DT102" s="39">
        <f t="shared" si="871"/>
        <v>0</v>
      </c>
      <c r="DU102"/>
      <c r="DV102" s="39">
        <f t="shared" si="872"/>
        <v>0</v>
      </c>
      <c r="DW102"/>
      <c r="DX102" s="39">
        <f t="shared" si="873"/>
        <v>0</v>
      </c>
      <c r="DY102"/>
      <c r="DZ102" s="39">
        <f t="shared" si="874"/>
        <v>0</v>
      </c>
      <c r="EA102"/>
      <c r="EB102" s="39">
        <f t="shared" si="875"/>
        <v>0</v>
      </c>
      <c r="EC102"/>
      <c r="ED102" s="39">
        <f t="shared" si="876"/>
        <v>0</v>
      </c>
      <c r="EE102"/>
      <c r="EF102" s="39">
        <f t="shared" si="877"/>
        <v>0</v>
      </c>
      <c r="EG102"/>
      <c r="EH102" s="39">
        <f t="shared" si="878"/>
        <v>0</v>
      </c>
      <c r="EI102"/>
      <c r="EJ102" s="39">
        <f t="shared" si="879"/>
        <v>0</v>
      </c>
      <c r="EK102"/>
      <c r="EL102" s="39">
        <f t="shared" si="880"/>
        <v>0</v>
      </c>
      <c r="EM102"/>
      <c r="EN102" s="39">
        <f t="shared" si="881"/>
        <v>0</v>
      </c>
      <c r="EO102"/>
      <c r="EP102" s="39">
        <f t="shared" si="882"/>
        <v>0</v>
      </c>
      <c r="EQ102"/>
      <c r="ER102" s="39">
        <f t="shared" si="883"/>
        <v>0</v>
      </c>
      <c r="ES102"/>
      <c r="ET102" s="39">
        <f t="shared" si="884"/>
        <v>0</v>
      </c>
      <c r="EU102"/>
      <c r="EV102" s="39">
        <f t="shared" si="885"/>
        <v>0</v>
      </c>
      <c r="EW102"/>
      <c r="EX102" s="39">
        <f t="shared" si="886"/>
        <v>0</v>
      </c>
      <c r="EY102"/>
      <c r="EZ102" s="39">
        <f t="shared" si="887"/>
        <v>0</v>
      </c>
      <c r="FA102"/>
      <c r="FB102" s="39">
        <f t="shared" si="888"/>
        <v>0</v>
      </c>
      <c r="FC102" s="67">
        <f t="shared" si="891"/>
        <v>0</v>
      </c>
    </row>
    <row r="103" spans="1:159" s="30" customFormat="1" outlineLevel="1" x14ac:dyDescent="0.25">
      <c r="A103">
        <v>5</v>
      </c>
      <c r="B103" s="26"/>
      <c r="C103" s="102">
        <f>IFERROR(VLOOKUP($B103,'Справочник ТТ'!$A:$R,16,0),0)</f>
        <v>0</v>
      </c>
      <c r="D103" s="103">
        <f>IFERROR(VLOOKUP($B103,'Справочник ТТ'!$A:$R,17,0),0)</f>
        <v>0</v>
      </c>
      <c r="E103" s="104">
        <f>IFERROR(VLOOKUP($B103,'Справочник ТТ'!$A:$R,18,0),0)</f>
        <v>0</v>
      </c>
      <c r="F103" s="71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 s="46">
        <f t="shared" si="889"/>
        <v>0</v>
      </c>
      <c r="AL103"/>
      <c r="AM103" s="39">
        <f t="shared" si="830"/>
        <v>0</v>
      </c>
      <c r="AN103"/>
      <c r="AO103" s="39">
        <f t="shared" si="831"/>
        <v>0</v>
      </c>
      <c r="AP103"/>
      <c r="AQ103" s="39">
        <f t="shared" si="832"/>
        <v>0</v>
      </c>
      <c r="AR103"/>
      <c r="AS103" s="39">
        <f t="shared" si="833"/>
        <v>0</v>
      </c>
      <c r="AT103"/>
      <c r="AU103" s="39">
        <f t="shared" si="834"/>
        <v>0</v>
      </c>
      <c r="AV103"/>
      <c r="AW103" s="39">
        <f t="shared" si="892"/>
        <v>0</v>
      </c>
      <c r="AX103"/>
      <c r="AY103" s="39" t="b">
        <f t="shared" si="835"/>
        <v>0</v>
      </c>
      <c r="AZ103"/>
      <c r="BA103" s="39" t="b">
        <f t="shared" si="836"/>
        <v>0</v>
      </c>
      <c r="BB103"/>
      <c r="BC103" s="39" t="b">
        <f t="shared" si="837"/>
        <v>0</v>
      </c>
      <c r="BD103"/>
      <c r="BE103" s="39" t="b">
        <f t="shared" si="838"/>
        <v>0</v>
      </c>
      <c r="BF103"/>
      <c r="BG103" s="39">
        <f t="shared" si="839"/>
        <v>0</v>
      </c>
      <c r="BH103"/>
      <c r="BI103" s="39">
        <f t="shared" si="840"/>
        <v>0</v>
      </c>
      <c r="BJ103"/>
      <c r="BK103" s="39">
        <f t="shared" si="841"/>
        <v>0</v>
      </c>
      <c r="BL103"/>
      <c r="BM103" s="39">
        <f t="shared" si="842"/>
        <v>0</v>
      </c>
      <c r="BN103"/>
      <c r="BO103" s="39">
        <f t="shared" si="843"/>
        <v>0</v>
      </c>
      <c r="BP103"/>
      <c r="BQ103" s="39">
        <f t="shared" si="844"/>
        <v>0</v>
      </c>
      <c r="BR103"/>
      <c r="BS103" s="39">
        <f t="shared" si="845"/>
        <v>0</v>
      </c>
      <c r="BT103"/>
      <c r="BU103" s="39">
        <f t="shared" si="846"/>
        <v>0</v>
      </c>
      <c r="BV103"/>
      <c r="BW103" s="39">
        <f t="shared" si="847"/>
        <v>0</v>
      </c>
      <c r="BX103"/>
      <c r="BY103" s="39">
        <f t="shared" si="848"/>
        <v>0</v>
      </c>
      <c r="BZ103"/>
      <c r="CA103" s="39">
        <f t="shared" si="849"/>
        <v>0</v>
      </c>
      <c r="CB103"/>
      <c r="CC103" s="39">
        <f t="shared" si="850"/>
        <v>0</v>
      </c>
      <c r="CD103"/>
      <c r="CE103" s="39">
        <f t="shared" si="851"/>
        <v>0</v>
      </c>
      <c r="CF103"/>
      <c r="CG103" s="39">
        <f t="shared" si="852"/>
        <v>0</v>
      </c>
      <c r="CH103"/>
      <c r="CI103" s="39">
        <f t="shared" si="853"/>
        <v>0</v>
      </c>
      <c r="CJ103"/>
      <c r="CK103" s="39">
        <f t="shared" si="854"/>
        <v>0</v>
      </c>
      <c r="CL103"/>
      <c r="CM103" s="39">
        <f t="shared" si="855"/>
        <v>0</v>
      </c>
      <c r="CN103"/>
      <c r="CO103" s="39">
        <f t="shared" si="856"/>
        <v>0</v>
      </c>
      <c r="CP103" s="67">
        <f t="shared" si="890"/>
        <v>0</v>
      </c>
      <c r="CQ103"/>
      <c r="CR103" s="39">
        <f t="shared" si="857"/>
        <v>0</v>
      </c>
      <c r="CS103"/>
      <c r="CT103" s="39">
        <f t="shared" si="858"/>
        <v>0</v>
      </c>
      <c r="CU103"/>
      <c r="CV103" s="39">
        <f t="shared" si="859"/>
        <v>0</v>
      </c>
      <c r="CW103"/>
      <c r="CX103" s="39">
        <f t="shared" si="860"/>
        <v>0</v>
      </c>
      <c r="CY103"/>
      <c r="CZ103" s="39">
        <f t="shared" si="861"/>
        <v>0</v>
      </c>
      <c r="DA103"/>
      <c r="DB103" s="39">
        <f t="shared" si="862"/>
        <v>0</v>
      </c>
      <c r="DC103"/>
      <c r="DD103" s="39">
        <f t="shared" si="863"/>
        <v>0</v>
      </c>
      <c r="DE103"/>
      <c r="DF103" s="39">
        <f t="shared" si="864"/>
        <v>0</v>
      </c>
      <c r="DG103"/>
      <c r="DH103" s="39">
        <f t="shared" si="865"/>
        <v>0</v>
      </c>
      <c r="DI103"/>
      <c r="DJ103" s="39">
        <f t="shared" si="866"/>
        <v>0</v>
      </c>
      <c r="DK103"/>
      <c r="DL103" s="39">
        <f t="shared" si="867"/>
        <v>0</v>
      </c>
      <c r="DM103"/>
      <c r="DN103" s="39">
        <f t="shared" si="868"/>
        <v>0</v>
      </c>
      <c r="DO103"/>
      <c r="DP103" s="39">
        <f t="shared" si="869"/>
        <v>0</v>
      </c>
      <c r="DQ103"/>
      <c r="DR103" s="39">
        <f t="shared" si="870"/>
        <v>0</v>
      </c>
      <c r="DS103"/>
      <c r="DT103" s="39">
        <f t="shared" si="871"/>
        <v>0</v>
      </c>
      <c r="DU103"/>
      <c r="DV103" s="39">
        <f t="shared" si="872"/>
        <v>0</v>
      </c>
      <c r="DW103"/>
      <c r="DX103" s="39">
        <f t="shared" si="873"/>
        <v>0</v>
      </c>
      <c r="DY103"/>
      <c r="DZ103" s="39">
        <f t="shared" si="874"/>
        <v>0</v>
      </c>
      <c r="EA103"/>
      <c r="EB103" s="39">
        <f t="shared" si="875"/>
        <v>0</v>
      </c>
      <c r="EC103"/>
      <c r="ED103" s="39">
        <f t="shared" si="876"/>
        <v>0</v>
      </c>
      <c r="EE103"/>
      <c r="EF103" s="39">
        <f t="shared" si="877"/>
        <v>0</v>
      </c>
      <c r="EG103"/>
      <c r="EH103" s="39">
        <f t="shared" si="878"/>
        <v>0</v>
      </c>
      <c r="EI103"/>
      <c r="EJ103" s="39">
        <f t="shared" si="879"/>
        <v>0</v>
      </c>
      <c r="EK103"/>
      <c r="EL103" s="39">
        <f t="shared" si="880"/>
        <v>0</v>
      </c>
      <c r="EM103"/>
      <c r="EN103" s="39">
        <f t="shared" si="881"/>
        <v>0</v>
      </c>
      <c r="EO103"/>
      <c r="EP103" s="39">
        <f t="shared" si="882"/>
        <v>0</v>
      </c>
      <c r="EQ103"/>
      <c r="ER103" s="39">
        <f t="shared" si="883"/>
        <v>0</v>
      </c>
      <c r="ES103"/>
      <c r="ET103" s="39">
        <f t="shared" si="884"/>
        <v>0</v>
      </c>
      <c r="EU103"/>
      <c r="EV103" s="39">
        <f t="shared" si="885"/>
        <v>0</v>
      </c>
      <c r="EW103"/>
      <c r="EX103" s="39">
        <f t="shared" si="886"/>
        <v>0</v>
      </c>
      <c r="EY103"/>
      <c r="EZ103" s="39">
        <f t="shared" si="887"/>
        <v>0</v>
      </c>
      <c r="FA103"/>
      <c r="FB103" s="39">
        <f t="shared" si="888"/>
        <v>0</v>
      </c>
      <c r="FC103" s="67">
        <f t="shared" si="891"/>
        <v>0</v>
      </c>
    </row>
    <row r="104" spans="1:159" s="30" customFormat="1" outlineLevel="1" x14ac:dyDescent="0.25">
      <c r="A104">
        <v>6</v>
      </c>
      <c r="B104" s="26"/>
      <c r="C104" s="102">
        <f>IFERROR(VLOOKUP($B104,'Справочник ТТ'!$A:$R,16,0),0)</f>
        <v>0</v>
      </c>
      <c r="D104" s="103">
        <f>IFERROR(VLOOKUP($B104,'Справочник ТТ'!$A:$R,17,0),0)</f>
        <v>0</v>
      </c>
      <c r="E104" s="104">
        <f>IFERROR(VLOOKUP($B104,'Справочник ТТ'!$A:$R,18,0),0)</f>
        <v>0</v>
      </c>
      <c r="F104" s="71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 s="46">
        <f t="shared" si="889"/>
        <v>0</v>
      </c>
      <c r="AL104"/>
      <c r="AM104" s="39">
        <f t="shared" si="830"/>
        <v>0</v>
      </c>
      <c r="AN104"/>
      <c r="AO104" s="39">
        <f t="shared" si="831"/>
        <v>0</v>
      </c>
      <c r="AP104"/>
      <c r="AQ104" s="39">
        <f t="shared" si="832"/>
        <v>0</v>
      </c>
      <c r="AR104"/>
      <c r="AS104" s="39">
        <f t="shared" si="833"/>
        <v>0</v>
      </c>
      <c r="AT104"/>
      <c r="AU104" s="39">
        <f t="shared" si="834"/>
        <v>0</v>
      </c>
      <c r="AV104"/>
      <c r="AW104" s="39">
        <f t="shared" si="892"/>
        <v>0</v>
      </c>
      <c r="AX104"/>
      <c r="AY104" s="39" t="b">
        <f t="shared" si="835"/>
        <v>0</v>
      </c>
      <c r="AZ104"/>
      <c r="BA104" s="39" t="b">
        <f t="shared" si="836"/>
        <v>0</v>
      </c>
      <c r="BB104"/>
      <c r="BC104" s="39" t="b">
        <f t="shared" si="837"/>
        <v>0</v>
      </c>
      <c r="BD104"/>
      <c r="BE104" s="39" t="b">
        <f t="shared" si="838"/>
        <v>0</v>
      </c>
      <c r="BF104"/>
      <c r="BG104" s="39">
        <f t="shared" si="839"/>
        <v>0</v>
      </c>
      <c r="BH104"/>
      <c r="BI104" s="39">
        <f t="shared" si="840"/>
        <v>0</v>
      </c>
      <c r="BJ104"/>
      <c r="BK104" s="39">
        <f t="shared" si="841"/>
        <v>0</v>
      </c>
      <c r="BL104"/>
      <c r="BM104" s="39">
        <f t="shared" si="842"/>
        <v>0</v>
      </c>
      <c r="BN104"/>
      <c r="BO104" s="39">
        <f t="shared" si="843"/>
        <v>0</v>
      </c>
      <c r="BP104"/>
      <c r="BQ104" s="39">
        <f t="shared" si="844"/>
        <v>0</v>
      </c>
      <c r="BR104"/>
      <c r="BS104" s="39">
        <f t="shared" si="845"/>
        <v>0</v>
      </c>
      <c r="BT104"/>
      <c r="BU104" s="39">
        <f t="shared" si="846"/>
        <v>0</v>
      </c>
      <c r="BV104"/>
      <c r="BW104" s="39">
        <f t="shared" si="847"/>
        <v>0</v>
      </c>
      <c r="BX104"/>
      <c r="BY104" s="39">
        <f t="shared" si="848"/>
        <v>0</v>
      </c>
      <c r="BZ104"/>
      <c r="CA104" s="39">
        <f t="shared" si="849"/>
        <v>0</v>
      </c>
      <c r="CB104"/>
      <c r="CC104" s="39">
        <f t="shared" si="850"/>
        <v>0</v>
      </c>
      <c r="CD104"/>
      <c r="CE104" s="39">
        <f t="shared" si="851"/>
        <v>0</v>
      </c>
      <c r="CF104"/>
      <c r="CG104" s="39">
        <f t="shared" si="852"/>
        <v>0</v>
      </c>
      <c r="CH104"/>
      <c r="CI104" s="39">
        <f t="shared" si="853"/>
        <v>0</v>
      </c>
      <c r="CJ104"/>
      <c r="CK104" s="39">
        <f t="shared" si="854"/>
        <v>0</v>
      </c>
      <c r="CL104"/>
      <c r="CM104" s="39">
        <f t="shared" si="855"/>
        <v>0</v>
      </c>
      <c r="CN104"/>
      <c r="CO104" s="39">
        <f t="shared" si="856"/>
        <v>0</v>
      </c>
      <c r="CP104" s="67">
        <f t="shared" si="890"/>
        <v>0</v>
      </c>
      <c r="CQ104"/>
      <c r="CR104" s="39">
        <f t="shared" si="857"/>
        <v>0</v>
      </c>
      <c r="CS104"/>
      <c r="CT104" s="39">
        <f t="shared" si="858"/>
        <v>0</v>
      </c>
      <c r="CU104"/>
      <c r="CV104" s="39">
        <f t="shared" si="859"/>
        <v>0</v>
      </c>
      <c r="CW104"/>
      <c r="CX104" s="39">
        <f t="shared" si="860"/>
        <v>0</v>
      </c>
      <c r="CY104"/>
      <c r="CZ104" s="39">
        <f t="shared" si="861"/>
        <v>0</v>
      </c>
      <c r="DA104"/>
      <c r="DB104" s="39">
        <f t="shared" si="862"/>
        <v>0</v>
      </c>
      <c r="DC104"/>
      <c r="DD104" s="39">
        <f t="shared" si="863"/>
        <v>0</v>
      </c>
      <c r="DE104"/>
      <c r="DF104" s="39">
        <f t="shared" si="864"/>
        <v>0</v>
      </c>
      <c r="DG104"/>
      <c r="DH104" s="39">
        <f t="shared" si="865"/>
        <v>0</v>
      </c>
      <c r="DI104"/>
      <c r="DJ104" s="39">
        <f t="shared" si="866"/>
        <v>0</v>
      </c>
      <c r="DK104"/>
      <c r="DL104" s="39">
        <f t="shared" si="867"/>
        <v>0</v>
      </c>
      <c r="DM104"/>
      <c r="DN104" s="39">
        <f t="shared" si="868"/>
        <v>0</v>
      </c>
      <c r="DO104"/>
      <c r="DP104" s="39">
        <f t="shared" si="869"/>
        <v>0</v>
      </c>
      <c r="DQ104"/>
      <c r="DR104" s="39">
        <f t="shared" si="870"/>
        <v>0</v>
      </c>
      <c r="DS104"/>
      <c r="DT104" s="39">
        <f t="shared" si="871"/>
        <v>0</v>
      </c>
      <c r="DU104"/>
      <c r="DV104" s="39">
        <f t="shared" si="872"/>
        <v>0</v>
      </c>
      <c r="DW104"/>
      <c r="DX104" s="39">
        <f t="shared" si="873"/>
        <v>0</v>
      </c>
      <c r="DY104"/>
      <c r="DZ104" s="39">
        <f t="shared" si="874"/>
        <v>0</v>
      </c>
      <c r="EA104"/>
      <c r="EB104" s="39">
        <f t="shared" si="875"/>
        <v>0</v>
      </c>
      <c r="EC104"/>
      <c r="ED104" s="39">
        <f t="shared" si="876"/>
        <v>0</v>
      </c>
      <c r="EE104"/>
      <c r="EF104" s="39">
        <f t="shared" si="877"/>
        <v>0</v>
      </c>
      <c r="EG104"/>
      <c r="EH104" s="39">
        <f t="shared" si="878"/>
        <v>0</v>
      </c>
      <c r="EI104"/>
      <c r="EJ104" s="39">
        <f t="shared" si="879"/>
        <v>0</v>
      </c>
      <c r="EK104"/>
      <c r="EL104" s="39">
        <f t="shared" si="880"/>
        <v>0</v>
      </c>
      <c r="EM104"/>
      <c r="EN104" s="39">
        <f t="shared" si="881"/>
        <v>0</v>
      </c>
      <c r="EO104"/>
      <c r="EP104" s="39">
        <f t="shared" si="882"/>
        <v>0</v>
      </c>
      <c r="EQ104"/>
      <c r="ER104" s="39">
        <f t="shared" si="883"/>
        <v>0</v>
      </c>
      <c r="ES104"/>
      <c r="ET104" s="39">
        <f t="shared" si="884"/>
        <v>0</v>
      </c>
      <c r="EU104"/>
      <c r="EV104" s="39">
        <f t="shared" si="885"/>
        <v>0</v>
      </c>
      <c r="EW104"/>
      <c r="EX104" s="39">
        <f t="shared" si="886"/>
        <v>0</v>
      </c>
      <c r="EY104"/>
      <c r="EZ104" s="39">
        <f t="shared" si="887"/>
        <v>0</v>
      </c>
      <c r="FA104"/>
      <c r="FB104" s="39">
        <f t="shared" si="888"/>
        <v>0</v>
      </c>
      <c r="FC104" s="67">
        <f t="shared" si="891"/>
        <v>0</v>
      </c>
    </row>
    <row r="105" spans="1:159" s="30" customFormat="1" outlineLevel="1" x14ac:dyDescent="0.25">
      <c r="A105">
        <v>7</v>
      </c>
      <c r="B105" s="26"/>
      <c r="C105" s="102">
        <f>IFERROR(VLOOKUP($B105,'Справочник ТТ'!$A:$R,16,0),0)</f>
        <v>0</v>
      </c>
      <c r="D105" s="103">
        <f>IFERROR(VLOOKUP($B105,'Справочник ТТ'!$A:$R,17,0),0)</f>
        <v>0</v>
      </c>
      <c r="E105" s="104">
        <f>IFERROR(VLOOKUP($B105,'Справочник ТТ'!$A:$R,18,0),0)</f>
        <v>0</v>
      </c>
      <c r="F105" s="71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 s="46">
        <f t="shared" si="889"/>
        <v>0</v>
      </c>
      <c r="AL105"/>
      <c r="AM105" s="39">
        <f t="shared" si="830"/>
        <v>0</v>
      </c>
      <c r="AN105"/>
      <c r="AO105" s="39">
        <f t="shared" si="831"/>
        <v>0</v>
      </c>
      <c r="AP105"/>
      <c r="AQ105" s="39">
        <f t="shared" si="832"/>
        <v>0</v>
      </c>
      <c r="AR105"/>
      <c r="AS105" s="39">
        <f t="shared" si="833"/>
        <v>0</v>
      </c>
      <c r="AT105"/>
      <c r="AU105" s="39">
        <f t="shared" si="834"/>
        <v>0</v>
      </c>
      <c r="AV105"/>
      <c r="AW105" s="39">
        <f t="shared" si="892"/>
        <v>0</v>
      </c>
      <c r="AX105"/>
      <c r="AY105" s="39" t="b">
        <f t="shared" si="835"/>
        <v>0</v>
      </c>
      <c r="AZ105"/>
      <c r="BA105" s="39" t="b">
        <f t="shared" si="836"/>
        <v>0</v>
      </c>
      <c r="BB105"/>
      <c r="BC105" s="39" t="b">
        <f t="shared" si="837"/>
        <v>0</v>
      </c>
      <c r="BD105"/>
      <c r="BE105" s="39" t="b">
        <f t="shared" si="838"/>
        <v>0</v>
      </c>
      <c r="BF105"/>
      <c r="BG105" s="39">
        <f t="shared" si="839"/>
        <v>0</v>
      </c>
      <c r="BH105"/>
      <c r="BI105" s="39">
        <f t="shared" si="840"/>
        <v>0</v>
      </c>
      <c r="BJ105"/>
      <c r="BK105" s="39">
        <f t="shared" si="841"/>
        <v>0</v>
      </c>
      <c r="BL105"/>
      <c r="BM105" s="39">
        <f t="shared" si="842"/>
        <v>0</v>
      </c>
      <c r="BN105"/>
      <c r="BO105" s="39">
        <f t="shared" si="843"/>
        <v>0</v>
      </c>
      <c r="BP105"/>
      <c r="BQ105" s="39">
        <f t="shared" si="844"/>
        <v>0</v>
      </c>
      <c r="BR105"/>
      <c r="BS105" s="39">
        <f t="shared" si="845"/>
        <v>0</v>
      </c>
      <c r="BT105"/>
      <c r="BU105" s="39">
        <f t="shared" si="846"/>
        <v>0</v>
      </c>
      <c r="BV105"/>
      <c r="BW105" s="39">
        <f t="shared" si="847"/>
        <v>0</v>
      </c>
      <c r="BX105"/>
      <c r="BY105" s="39">
        <f t="shared" si="848"/>
        <v>0</v>
      </c>
      <c r="BZ105"/>
      <c r="CA105" s="39">
        <f t="shared" si="849"/>
        <v>0</v>
      </c>
      <c r="CB105"/>
      <c r="CC105" s="39">
        <f t="shared" si="850"/>
        <v>0</v>
      </c>
      <c r="CD105"/>
      <c r="CE105" s="39">
        <f t="shared" si="851"/>
        <v>0</v>
      </c>
      <c r="CF105"/>
      <c r="CG105" s="39">
        <f t="shared" si="852"/>
        <v>0</v>
      </c>
      <c r="CH105"/>
      <c r="CI105" s="39">
        <f t="shared" si="853"/>
        <v>0</v>
      </c>
      <c r="CJ105"/>
      <c r="CK105" s="39">
        <f t="shared" si="854"/>
        <v>0</v>
      </c>
      <c r="CL105"/>
      <c r="CM105" s="39">
        <f t="shared" si="855"/>
        <v>0</v>
      </c>
      <c r="CN105"/>
      <c r="CO105" s="39">
        <f t="shared" si="856"/>
        <v>0</v>
      </c>
      <c r="CP105" s="67">
        <f t="shared" si="890"/>
        <v>0</v>
      </c>
      <c r="CQ105"/>
      <c r="CR105" s="39">
        <f t="shared" si="857"/>
        <v>0</v>
      </c>
      <c r="CS105"/>
      <c r="CT105" s="39">
        <f t="shared" si="858"/>
        <v>0</v>
      </c>
      <c r="CU105"/>
      <c r="CV105" s="39">
        <f t="shared" si="859"/>
        <v>0</v>
      </c>
      <c r="CW105"/>
      <c r="CX105" s="39">
        <f t="shared" si="860"/>
        <v>0</v>
      </c>
      <c r="CY105"/>
      <c r="CZ105" s="39">
        <f t="shared" si="861"/>
        <v>0</v>
      </c>
      <c r="DA105"/>
      <c r="DB105" s="39">
        <f t="shared" si="862"/>
        <v>0</v>
      </c>
      <c r="DC105"/>
      <c r="DD105" s="39">
        <f t="shared" si="863"/>
        <v>0</v>
      </c>
      <c r="DE105"/>
      <c r="DF105" s="39">
        <f t="shared" si="864"/>
        <v>0</v>
      </c>
      <c r="DG105"/>
      <c r="DH105" s="39">
        <f t="shared" si="865"/>
        <v>0</v>
      </c>
      <c r="DI105"/>
      <c r="DJ105" s="39">
        <f t="shared" si="866"/>
        <v>0</v>
      </c>
      <c r="DK105"/>
      <c r="DL105" s="39">
        <f t="shared" si="867"/>
        <v>0</v>
      </c>
      <c r="DM105"/>
      <c r="DN105" s="39">
        <f t="shared" si="868"/>
        <v>0</v>
      </c>
      <c r="DO105"/>
      <c r="DP105" s="39">
        <f t="shared" si="869"/>
        <v>0</v>
      </c>
      <c r="DQ105"/>
      <c r="DR105" s="39">
        <f t="shared" si="870"/>
        <v>0</v>
      </c>
      <c r="DS105"/>
      <c r="DT105" s="39">
        <f t="shared" si="871"/>
        <v>0</v>
      </c>
      <c r="DU105"/>
      <c r="DV105" s="39">
        <f t="shared" si="872"/>
        <v>0</v>
      </c>
      <c r="DW105"/>
      <c r="DX105" s="39">
        <f t="shared" si="873"/>
        <v>0</v>
      </c>
      <c r="DY105"/>
      <c r="DZ105" s="39">
        <f t="shared" si="874"/>
        <v>0</v>
      </c>
      <c r="EA105"/>
      <c r="EB105" s="39">
        <f t="shared" si="875"/>
        <v>0</v>
      </c>
      <c r="EC105"/>
      <c r="ED105" s="39">
        <f t="shared" si="876"/>
        <v>0</v>
      </c>
      <c r="EE105"/>
      <c r="EF105" s="39">
        <f t="shared" si="877"/>
        <v>0</v>
      </c>
      <c r="EG105"/>
      <c r="EH105" s="39">
        <f t="shared" si="878"/>
        <v>0</v>
      </c>
      <c r="EI105"/>
      <c r="EJ105" s="39">
        <f t="shared" si="879"/>
        <v>0</v>
      </c>
      <c r="EK105"/>
      <c r="EL105" s="39">
        <f t="shared" si="880"/>
        <v>0</v>
      </c>
      <c r="EM105"/>
      <c r="EN105" s="39">
        <f t="shared" si="881"/>
        <v>0</v>
      </c>
      <c r="EO105"/>
      <c r="EP105" s="39">
        <f t="shared" si="882"/>
        <v>0</v>
      </c>
      <c r="EQ105"/>
      <c r="ER105" s="39">
        <f t="shared" si="883"/>
        <v>0</v>
      </c>
      <c r="ES105"/>
      <c r="ET105" s="39">
        <f t="shared" si="884"/>
        <v>0</v>
      </c>
      <c r="EU105"/>
      <c r="EV105" s="39">
        <f t="shared" si="885"/>
        <v>0</v>
      </c>
      <c r="EW105"/>
      <c r="EX105" s="39">
        <f t="shared" si="886"/>
        <v>0</v>
      </c>
      <c r="EY105"/>
      <c r="EZ105" s="39">
        <f t="shared" si="887"/>
        <v>0</v>
      </c>
      <c r="FA105"/>
      <c r="FB105" s="39">
        <f t="shared" si="888"/>
        <v>0</v>
      </c>
      <c r="FC105" s="67">
        <f t="shared" si="891"/>
        <v>0</v>
      </c>
    </row>
    <row r="106" spans="1:159" s="30" customFormat="1" outlineLevel="1" x14ac:dyDescent="0.25">
      <c r="A106">
        <v>8</v>
      </c>
      <c r="B106" s="26"/>
      <c r="C106" s="102">
        <f>IFERROR(VLOOKUP($B106,'Справочник ТТ'!$A:$R,16,0),0)</f>
        <v>0</v>
      </c>
      <c r="D106" s="103">
        <f>IFERROR(VLOOKUP($B106,'Справочник ТТ'!$A:$R,17,0),0)</f>
        <v>0</v>
      </c>
      <c r="E106" s="104">
        <f>IFERROR(VLOOKUP($B106,'Справочник ТТ'!$A:$R,18,0),0)</f>
        <v>0</v>
      </c>
      <c r="F106" s="71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 s="46">
        <f t="shared" si="889"/>
        <v>0</v>
      </c>
      <c r="AL106"/>
      <c r="AM106" s="39">
        <f t="shared" si="830"/>
        <v>0</v>
      </c>
      <c r="AN106"/>
      <c r="AO106" s="39">
        <f t="shared" si="831"/>
        <v>0</v>
      </c>
      <c r="AP106"/>
      <c r="AQ106" s="39">
        <f t="shared" si="832"/>
        <v>0</v>
      </c>
      <c r="AR106"/>
      <c r="AS106" s="39">
        <f t="shared" si="833"/>
        <v>0</v>
      </c>
      <c r="AT106"/>
      <c r="AU106" s="39">
        <f t="shared" si="834"/>
        <v>0</v>
      </c>
      <c r="AV106"/>
      <c r="AW106" s="39">
        <f t="shared" si="892"/>
        <v>0</v>
      </c>
      <c r="AX106"/>
      <c r="AY106" s="39" t="b">
        <f t="shared" si="835"/>
        <v>0</v>
      </c>
      <c r="AZ106"/>
      <c r="BA106" s="39" t="b">
        <f t="shared" si="836"/>
        <v>0</v>
      </c>
      <c r="BB106"/>
      <c r="BC106" s="39" t="b">
        <f t="shared" si="837"/>
        <v>0</v>
      </c>
      <c r="BD106"/>
      <c r="BE106" s="39" t="b">
        <f t="shared" si="838"/>
        <v>0</v>
      </c>
      <c r="BF106"/>
      <c r="BG106" s="39">
        <f t="shared" si="839"/>
        <v>0</v>
      </c>
      <c r="BH106"/>
      <c r="BI106" s="39">
        <f t="shared" si="840"/>
        <v>0</v>
      </c>
      <c r="BJ106"/>
      <c r="BK106" s="39">
        <f t="shared" si="841"/>
        <v>0</v>
      </c>
      <c r="BL106"/>
      <c r="BM106" s="39">
        <f t="shared" si="842"/>
        <v>0</v>
      </c>
      <c r="BN106"/>
      <c r="BO106" s="39">
        <f t="shared" si="843"/>
        <v>0</v>
      </c>
      <c r="BP106"/>
      <c r="BQ106" s="39">
        <f t="shared" si="844"/>
        <v>0</v>
      </c>
      <c r="BR106"/>
      <c r="BS106" s="39">
        <f t="shared" si="845"/>
        <v>0</v>
      </c>
      <c r="BT106"/>
      <c r="BU106" s="39">
        <f t="shared" si="846"/>
        <v>0</v>
      </c>
      <c r="BV106"/>
      <c r="BW106" s="39">
        <f t="shared" si="847"/>
        <v>0</v>
      </c>
      <c r="BX106"/>
      <c r="BY106" s="39">
        <f t="shared" si="848"/>
        <v>0</v>
      </c>
      <c r="BZ106"/>
      <c r="CA106" s="39">
        <f t="shared" si="849"/>
        <v>0</v>
      </c>
      <c r="CB106"/>
      <c r="CC106" s="39">
        <f t="shared" si="850"/>
        <v>0</v>
      </c>
      <c r="CD106"/>
      <c r="CE106" s="39">
        <f t="shared" si="851"/>
        <v>0</v>
      </c>
      <c r="CF106"/>
      <c r="CG106" s="39">
        <f t="shared" si="852"/>
        <v>0</v>
      </c>
      <c r="CH106"/>
      <c r="CI106" s="39">
        <f t="shared" si="853"/>
        <v>0</v>
      </c>
      <c r="CJ106"/>
      <c r="CK106" s="39">
        <f t="shared" si="854"/>
        <v>0</v>
      </c>
      <c r="CL106"/>
      <c r="CM106" s="39">
        <f t="shared" si="855"/>
        <v>0</v>
      </c>
      <c r="CN106"/>
      <c r="CO106" s="39">
        <f t="shared" si="856"/>
        <v>0</v>
      </c>
      <c r="CP106" s="67">
        <f t="shared" si="890"/>
        <v>0</v>
      </c>
      <c r="CQ106"/>
      <c r="CR106" s="39">
        <f t="shared" si="857"/>
        <v>0</v>
      </c>
      <c r="CS106"/>
      <c r="CT106" s="39">
        <f t="shared" si="858"/>
        <v>0</v>
      </c>
      <c r="CU106"/>
      <c r="CV106" s="39">
        <f t="shared" si="859"/>
        <v>0</v>
      </c>
      <c r="CW106"/>
      <c r="CX106" s="39">
        <f t="shared" si="860"/>
        <v>0</v>
      </c>
      <c r="CY106"/>
      <c r="CZ106" s="39">
        <f t="shared" si="861"/>
        <v>0</v>
      </c>
      <c r="DA106"/>
      <c r="DB106" s="39">
        <f t="shared" si="862"/>
        <v>0</v>
      </c>
      <c r="DC106"/>
      <c r="DD106" s="39">
        <f t="shared" si="863"/>
        <v>0</v>
      </c>
      <c r="DE106"/>
      <c r="DF106" s="39">
        <f t="shared" si="864"/>
        <v>0</v>
      </c>
      <c r="DG106"/>
      <c r="DH106" s="39">
        <f t="shared" si="865"/>
        <v>0</v>
      </c>
      <c r="DI106"/>
      <c r="DJ106" s="39">
        <f t="shared" si="866"/>
        <v>0</v>
      </c>
      <c r="DK106"/>
      <c r="DL106" s="39">
        <f t="shared" si="867"/>
        <v>0</v>
      </c>
      <c r="DM106"/>
      <c r="DN106" s="39">
        <f t="shared" si="868"/>
        <v>0</v>
      </c>
      <c r="DO106"/>
      <c r="DP106" s="39">
        <f t="shared" si="869"/>
        <v>0</v>
      </c>
      <c r="DQ106"/>
      <c r="DR106" s="39">
        <f t="shared" si="870"/>
        <v>0</v>
      </c>
      <c r="DS106"/>
      <c r="DT106" s="39">
        <f t="shared" si="871"/>
        <v>0</v>
      </c>
      <c r="DU106"/>
      <c r="DV106" s="39">
        <f t="shared" si="872"/>
        <v>0</v>
      </c>
      <c r="DW106"/>
      <c r="DX106" s="39">
        <f t="shared" si="873"/>
        <v>0</v>
      </c>
      <c r="DY106"/>
      <c r="DZ106" s="39">
        <f t="shared" si="874"/>
        <v>0</v>
      </c>
      <c r="EA106"/>
      <c r="EB106" s="39">
        <f t="shared" si="875"/>
        <v>0</v>
      </c>
      <c r="EC106"/>
      <c r="ED106" s="39">
        <f t="shared" si="876"/>
        <v>0</v>
      </c>
      <c r="EE106"/>
      <c r="EF106" s="39">
        <f t="shared" si="877"/>
        <v>0</v>
      </c>
      <c r="EG106"/>
      <c r="EH106" s="39">
        <f t="shared" si="878"/>
        <v>0</v>
      </c>
      <c r="EI106"/>
      <c r="EJ106" s="39">
        <f t="shared" si="879"/>
        <v>0</v>
      </c>
      <c r="EK106"/>
      <c r="EL106" s="39">
        <f t="shared" si="880"/>
        <v>0</v>
      </c>
      <c r="EM106"/>
      <c r="EN106" s="39">
        <f t="shared" si="881"/>
        <v>0</v>
      </c>
      <c r="EO106"/>
      <c r="EP106" s="39">
        <f t="shared" si="882"/>
        <v>0</v>
      </c>
      <c r="EQ106"/>
      <c r="ER106" s="39">
        <f t="shared" si="883"/>
        <v>0</v>
      </c>
      <c r="ES106"/>
      <c r="ET106" s="39">
        <f t="shared" si="884"/>
        <v>0</v>
      </c>
      <c r="EU106"/>
      <c r="EV106" s="39">
        <f t="shared" si="885"/>
        <v>0</v>
      </c>
      <c r="EW106"/>
      <c r="EX106" s="39">
        <f t="shared" si="886"/>
        <v>0</v>
      </c>
      <c r="EY106"/>
      <c r="EZ106" s="39">
        <f t="shared" si="887"/>
        <v>0</v>
      </c>
      <c r="FA106"/>
      <c r="FB106" s="39">
        <f t="shared" si="888"/>
        <v>0</v>
      </c>
      <c r="FC106" s="67">
        <f t="shared" si="891"/>
        <v>0</v>
      </c>
    </row>
    <row r="107" spans="1:159" s="30" customFormat="1" outlineLevel="1" x14ac:dyDescent="0.25">
      <c r="A107">
        <v>9</v>
      </c>
      <c r="B107" s="26"/>
      <c r="C107" s="102">
        <f>IFERROR(VLOOKUP($B107,'Справочник ТТ'!$A:$R,16,0),0)</f>
        <v>0</v>
      </c>
      <c r="D107" s="103">
        <f>IFERROR(VLOOKUP($B107,'Справочник ТТ'!$A:$R,17,0),0)</f>
        <v>0</v>
      </c>
      <c r="E107" s="104">
        <f>IFERROR(VLOOKUP($B107,'Справочник ТТ'!$A:$R,18,0),0)</f>
        <v>0</v>
      </c>
      <c r="F107" s="71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 s="46">
        <f t="shared" si="889"/>
        <v>0</v>
      </c>
      <c r="AL107"/>
      <c r="AM107" s="39">
        <f t="shared" si="830"/>
        <v>0</v>
      </c>
      <c r="AN107"/>
      <c r="AO107" s="39">
        <f t="shared" si="831"/>
        <v>0</v>
      </c>
      <c r="AP107"/>
      <c r="AQ107" s="39">
        <f t="shared" si="832"/>
        <v>0</v>
      </c>
      <c r="AR107"/>
      <c r="AS107" s="39">
        <f t="shared" si="833"/>
        <v>0</v>
      </c>
      <c r="AT107"/>
      <c r="AU107" s="39">
        <f t="shared" si="834"/>
        <v>0</v>
      </c>
      <c r="AV107"/>
      <c r="AW107" s="39">
        <f t="shared" si="892"/>
        <v>0</v>
      </c>
      <c r="AX107"/>
      <c r="AY107" s="39" t="b">
        <f t="shared" si="835"/>
        <v>0</v>
      </c>
      <c r="AZ107"/>
      <c r="BA107" s="39" t="b">
        <f t="shared" si="836"/>
        <v>0</v>
      </c>
      <c r="BB107"/>
      <c r="BC107" s="39" t="b">
        <f t="shared" si="837"/>
        <v>0</v>
      </c>
      <c r="BD107"/>
      <c r="BE107" s="39" t="b">
        <f t="shared" si="838"/>
        <v>0</v>
      </c>
      <c r="BF107"/>
      <c r="BG107" s="39">
        <f t="shared" si="839"/>
        <v>0</v>
      </c>
      <c r="BH107"/>
      <c r="BI107" s="39">
        <f t="shared" si="840"/>
        <v>0</v>
      </c>
      <c r="BJ107"/>
      <c r="BK107" s="39">
        <f t="shared" si="841"/>
        <v>0</v>
      </c>
      <c r="BL107"/>
      <c r="BM107" s="39">
        <f t="shared" si="842"/>
        <v>0</v>
      </c>
      <c r="BN107"/>
      <c r="BO107" s="39">
        <f t="shared" si="843"/>
        <v>0</v>
      </c>
      <c r="BP107"/>
      <c r="BQ107" s="39">
        <f t="shared" si="844"/>
        <v>0</v>
      </c>
      <c r="BR107"/>
      <c r="BS107" s="39">
        <f t="shared" si="845"/>
        <v>0</v>
      </c>
      <c r="BT107"/>
      <c r="BU107" s="39">
        <f t="shared" si="846"/>
        <v>0</v>
      </c>
      <c r="BV107"/>
      <c r="BW107" s="39">
        <f t="shared" si="847"/>
        <v>0</v>
      </c>
      <c r="BX107"/>
      <c r="BY107" s="39">
        <f t="shared" si="848"/>
        <v>0</v>
      </c>
      <c r="BZ107"/>
      <c r="CA107" s="39">
        <f t="shared" si="849"/>
        <v>0</v>
      </c>
      <c r="CB107"/>
      <c r="CC107" s="39">
        <f t="shared" si="850"/>
        <v>0</v>
      </c>
      <c r="CD107"/>
      <c r="CE107" s="39">
        <f t="shared" si="851"/>
        <v>0</v>
      </c>
      <c r="CF107"/>
      <c r="CG107" s="39">
        <f t="shared" si="852"/>
        <v>0</v>
      </c>
      <c r="CH107"/>
      <c r="CI107" s="39">
        <f t="shared" si="853"/>
        <v>0</v>
      </c>
      <c r="CJ107"/>
      <c r="CK107" s="39">
        <f t="shared" si="854"/>
        <v>0</v>
      </c>
      <c r="CL107"/>
      <c r="CM107" s="39">
        <f t="shared" si="855"/>
        <v>0</v>
      </c>
      <c r="CN107"/>
      <c r="CO107" s="39">
        <f t="shared" si="856"/>
        <v>0</v>
      </c>
      <c r="CP107" s="67">
        <f t="shared" si="890"/>
        <v>0</v>
      </c>
      <c r="CQ107"/>
      <c r="CR107" s="39">
        <f t="shared" si="857"/>
        <v>0</v>
      </c>
      <c r="CS107"/>
      <c r="CT107" s="39">
        <f t="shared" si="858"/>
        <v>0</v>
      </c>
      <c r="CU107"/>
      <c r="CV107" s="39">
        <f t="shared" si="859"/>
        <v>0</v>
      </c>
      <c r="CW107"/>
      <c r="CX107" s="39">
        <f t="shared" si="860"/>
        <v>0</v>
      </c>
      <c r="CY107"/>
      <c r="CZ107" s="39">
        <f t="shared" si="861"/>
        <v>0</v>
      </c>
      <c r="DA107"/>
      <c r="DB107" s="39">
        <f t="shared" si="862"/>
        <v>0</v>
      </c>
      <c r="DC107"/>
      <c r="DD107" s="39">
        <f t="shared" si="863"/>
        <v>0</v>
      </c>
      <c r="DE107"/>
      <c r="DF107" s="39">
        <f t="shared" si="864"/>
        <v>0</v>
      </c>
      <c r="DG107"/>
      <c r="DH107" s="39">
        <f t="shared" si="865"/>
        <v>0</v>
      </c>
      <c r="DI107"/>
      <c r="DJ107" s="39">
        <f t="shared" si="866"/>
        <v>0</v>
      </c>
      <c r="DK107"/>
      <c r="DL107" s="39">
        <f t="shared" si="867"/>
        <v>0</v>
      </c>
      <c r="DM107"/>
      <c r="DN107" s="39">
        <f t="shared" si="868"/>
        <v>0</v>
      </c>
      <c r="DO107"/>
      <c r="DP107" s="39">
        <f t="shared" si="869"/>
        <v>0</v>
      </c>
      <c r="DQ107"/>
      <c r="DR107" s="39">
        <f t="shared" si="870"/>
        <v>0</v>
      </c>
      <c r="DS107"/>
      <c r="DT107" s="39">
        <f t="shared" si="871"/>
        <v>0</v>
      </c>
      <c r="DU107"/>
      <c r="DV107" s="39">
        <f t="shared" si="872"/>
        <v>0</v>
      </c>
      <c r="DW107"/>
      <c r="DX107" s="39">
        <f t="shared" si="873"/>
        <v>0</v>
      </c>
      <c r="DY107"/>
      <c r="DZ107" s="39">
        <f t="shared" si="874"/>
        <v>0</v>
      </c>
      <c r="EA107"/>
      <c r="EB107" s="39">
        <f t="shared" si="875"/>
        <v>0</v>
      </c>
      <c r="EC107"/>
      <c r="ED107" s="39">
        <f t="shared" si="876"/>
        <v>0</v>
      </c>
      <c r="EE107"/>
      <c r="EF107" s="39">
        <f t="shared" si="877"/>
        <v>0</v>
      </c>
      <c r="EG107"/>
      <c r="EH107" s="39">
        <f t="shared" si="878"/>
        <v>0</v>
      </c>
      <c r="EI107"/>
      <c r="EJ107" s="39">
        <f t="shared" si="879"/>
        <v>0</v>
      </c>
      <c r="EK107"/>
      <c r="EL107" s="39">
        <f t="shared" si="880"/>
        <v>0</v>
      </c>
      <c r="EM107"/>
      <c r="EN107" s="39">
        <f t="shared" si="881"/>
        <v>0</v>
      </c>
      <c r="EO107"/>
      <c r="EP107" s="39">
        <f t="shared" si="882"/>
        <v>0</v>
      </c>
      <c r="EQ107"/>
      <c r="ER107" s="39">
        <f t="shared" si="883"/>
        <v>0</v>
      </c>
      <c r="ES107"/>
      <c r="ET107" s="39">
        <f t="shared" si="884"/>
        <v>0</v>
      </c>
      <c r="EU107"/>
      <c r="EV107" s="39">
        <f t="shared" si="885"/>
        <v>0</v>
      </c>
      <c r="EW107"/>
      <c r="EX107" s="39">
        <f t="shared" si="886"/>
        <v>0</v>
      </c>
      <c r="EY107"/>
      <c r="EZ107" s="39">
        <f t="shared" si="887"/>
        <v>0</v>
      </c>
      <c r="FA107"/>
      <c r="FB107" s="39">
        <f t="shared" si="888"/>
        <v>0</v>
      </c>
      <c r="FC107" s="67">
        <f t="shared" si="891"/>
        <v>0</v>
      </c>
    </row>
    <row r="108" spans="1:159" s="30" customFormat="1" outlineLevel="1" x14ac:dyDescent="0.25">
      <c r="A108">
        <v>10</v>
      </c>
      <c r="B108" s="26"/>
      <c r="C108" s="102">
        <f>IFERROR(VLOOKUP($B108,'Справочник ТТ'!$A:$R,16,0),0)</f>
        <v>0</v>
      </c>
      <c r="D108" s="103">
        <f>IFERROR(VLOOKUP($B108,'Справочник ТТ'!$A:$R,17,0),0)</f>
        <v>0</v>
      </c>
      <c r="E108" s="104">
        <f>IFERROR(VLOOKUP($B108,'Справочник ТТ'!$A:$R,18,0),0)</f>
        <v>0</v>
      </c>
      <c r="F108" s="71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 s="46">
        <f t="shared" si="889"/>
        <v>0</v>
      </c>
      <c r="AL108"/>
      <c r="AM108" s="39">
        <f t="shared" si="830"/>
        <v>0</v>
      </c>
      <c r="AN108"/>
      <c r="AO108" s="39">
        <f t="shared" si="831"/>
        <v>0</v>
      </c>
      <c r="AP108"/>
      <c r="AQ108" s="39">
        <f t="shared" si="832"/>
        <v>0</v>
      </c>
      <c r="AR108"/>
      <c r="AS108" s="39">
        <f t="shared" si="833"/>
        <v>0</v>
      </c>
      <c r="AT108"/>
      <c r="AU108" s="39">
        <f t="shared" si="834"/>
        <v>0</v>
      </c>
      <c r="AV108"/>
      <c r="AW108" s="39">
        <f t="shared" si="892"/>
        <v>0</v>
      </c>
      <c r="AX108"/>
      <c r="AY108" s="39" t="b">
        <f t="shared" si="835"/>
        <v>0</v>
      </c>
      <c r="AZ108"/>
      <c r="BA108" s="39" t="b">
        <f t="shared" si="836"/>
        <v>0</v>
      </c>
      <c r="BB108"/>
      <c r="BC108" s="39" t="b">
        <f t="shared" si="837"/>
        <v>0</v>
      </c>
      <c r="BD108"/>
      <c r="BE108" s="39" t="b">
        <f t="shared" si="838"/>
        <v>0</v>
      </c>
      <c r="BF108"/>
      <c r="BG108" s="39">
        <f t="shared" si="839"/>
        <v>0</v>
      </c>
      <c r="BH108"/>
      <c r="BI108" s="39">
        <f t="shared" si="840"/>
        <v>0</v>
      </c>
      <c r="BJ108"/>
      <c r="BK108" s="39">
        <f t="shared" si="841"/>
        <v>0</v>
      </c>
      <c r="BL108"/>
      <c r="BM108" s="39">
        <f t="shared" si="842"/>
        <v>0</v>
      </c>
      <c r="BN108"/>
      <c r="BO108" s="39">
        <f t="shared" si="843"/>
        <v>0</v>
      </c>
      <c r="BP108"/>
      <c r="BQ108" s="39">
        <f t="shared" si="844"/>
        <v>0</v>
      </c>
      <c r="BR108"/>
      <c r="BS108" s="39">
        <f t="shared" si="845"/>
        <v>0</v>
      </c>
      <c r="BT108"/>
      <c r="BU108" s="39">
        <f t="shared" si="846"/>
        <v>0</v>
      </c>
      <c r="BV108"/>
      <c r="BW108" s="39">
        <f t="shared" si="847"/>
        <v>0</v>
      </c>
      <c r="BX108"/>
      <c r="BY108" s="39">
        <f t="shared" si="848"/>
        <v>0</v>
      </c>
      <c r="BZ108"/>
      <c r="CA108" s="39">
        <f t="shared" si="849"/>
        <v>0</v>
      </c>
      <c r="CB108"/>
      <c r="CC108" s="39">
        <f t="shared" si="850"/>
        <v>0</v>
      </c>
      <c r="CD108"/>
      <c r="CE108" s="39">
        <f t="shared" si="851"/>
        <v>0</v>
      </c>
      <c r="CF108"/>
      <c r="CG108" s="39">
        <f t="shared" si="852"/>
        <v>0</v>
      </c>
      <c r="CH108"/>
      <c r="CI108" s="39">
        <f t="shared" si="853"/>
        <v>0</v>
      </c>
      <c r="CJ108"/>
      <c r="CK108" s="39">
        <f t="shared" si="854"/>
        <v>0</v>
      </c>
      <c r="CL108"/>
      <c r="CM108" s="39">
        <f t="shared" si="855"/>
        <v>0</v>
      </c>
      <c r="CN108"/>
      <c r="CO108" s="39">
        <f t="shared" si="856"/>
        <v>0</v>
      </c>
      <c r="CP108" s="67">
        <f t="shared" si="890"/>
        <v>0</v>
      </c>
      <c r="CQ108"/>
      <c r="CR108" s="39">
        <f t="shared" si="857"/>
        <v>0</v>
      </c>
      <c r="CS108"/>
      <c r="CT108" s="39">
        <f t="shared" si="858"/>
        <v>0</v>
      </c>
      <c r="CU108"/>
      <c r="CV108" s="39">
        <f t="shared" si="859"/>
        <v>0</v>
      </c>
      <c r="CW108"/>
      <c r="CX108" s="39">
        <f t="shared" si="860"/>
        <v>0</v>
      </c>
      <c r="CY108"/>
      <c r="CZ108" s="39">
        <f t="shared" si="861"/>
        <v>0</v>
      </c>
      <c r="DA108"/>
      <c r="DB108" s="39">
        <f t="shared" si="862"/>
        <v>0</v>
      </c>
      <c r="DC108"/>
      <c r="DD108" s="39">
        <f t="shared" si="863"/>
        <v>0</v>
      </c>
      <c r="DE108"/>
      <c r="DF108" s="39">
        <f t="shared" si="864"/>
        <v>0</v>
      </c>
      <c r="DG108"/>
      <c r="DH108" s="39">
        <f t="shared" si="865"/>
        <v>0</v>
      </c>
      <c r="DI108"/>
      <c r="DJ108" s="39">
        <f t="shared" si="866"/>
        <v>0</v>
      </c>
      <c r="DK108"/>
      <c r="DL108" s="39">
        <f t="shared" si="867"/>
        <v>0</v>
      </c>
      <c r="DM108"/>
      <c r="DN108" s="39">
        <f t="shared" si="868"/>
        <v>0</v>
      </c>
      <c r="DO108"/>
      <c r="DP108" s="39">
        <f t="shared" si="869"/>
        <v>0</v>
      </c>
      <c r="DQ108"/>
      <c r="DR108" s="39">
        <f t="shared" si="870"/>
        <v>0</v>
      </c>
      <c r="DS108"/>
      <c r="DT108" s="39">
        <f t="shared" si="871"/>
        <v>0</v>
      </c>
      <c r="DU108"/>
      <c r="DV108" s="39">
        <f t="shared" si="872"/>
        <v>0</v>
      </c>
      <c r="DW108"/>
      <c r="DX108" s="39">
        <f t="shared" si="873"/>
        <v>0</v>
      </c>
      <c r="DY108"/>
      <c r="DZ108" s="39">
        <f t="shared" si="874"/>
        <v>0</v>
      </c>
      <c r="EA108"/>
      <c r="EB108" s="39">
        <f t="shared" si="875"/>
        <v>0</v>
      </c>
      <c r="EC108"/>
      <c r="ED108" s="39">
        <f t="shared" si="876"/>
        <v>0</v>
      </c>
      <c r="EE108"/>
      <c r="EF108" s="39">
        <f t="shared" si="877"/>
        <v>0</v>
      </c>
      <c r="EG108"/>
      <c r="EH108" s="39">
        <f t="shared" si="878"/>
        <v>0</v>
      </c>
      <c r="EI108"/>
      <c r="EJ108" s="39">
        <f t="shared" si="879"/>
        <v>0</v>
      </c>
      <c r="EK108"/>
      <c r="EL108" s="39">
        <f t="shared" si="880"/>
        <v>0</v>
      </c>
      <c r="EM108"/>
      <c r="EN108" s="39">
        <f t="shared" si="881"/>
        <v>0</v>
      </c>
      <c r="EO108"/>
      <c r="EP108" s="39">
        <f t="shared" si="882"/>
        <v>0</v>
      </c>
      <c r="EQ108"/>
      <c r="ER108" s="39">
        <f t="shared" si="883"/>
        <v>0</v>
      </c>
      <c r="ES108"/>
      <c r="ET108" s="39">
        <f t="shared" si="884"/>
        <v>0</v>
      </c>
      <c r="EU108"/>
      <c r="EV108" s="39">
        <f t="shared" si="885"/>
        <v>0</v>
      </c>
      <c r="EW108"/>
      <c r="EX108" s="39">
        <f t="shared" si="886"/>
        <v>0</v>
      </c>
      <c r="EY108"/>
      <c r="EZ108" s="39">
        <f t="shared" si="887"/>
        <v>0</v>
      </c>
      <c r="FA108"/>
      <c r="FB108" s="39">
        <f t="shared" si="888"/>
        <v>0</v>
      </c>
      <c r="FC108" s="67">
        <f t="shared" si="891"/>
        <v>0</v>
      </c>
    </row>
    <row r="109" spans="1:159" s="30" customFormat="1" x14ac:dyDescent="0.25">
      <c r="A109" s="85"/>
      <c r="B109" s="85"/>
      <c r="C109" s="85"/>
      <c r="D109" s="85"/>
      <c r="E109" s="36" t="s">
        <v>10</v>
      </c>
      <c r="F109" s="70">
        <f>AK109+CP109+FC109</f>
        <v>0</v>
      </c>
      <c r="G109" s="42">
        <f>SUM(G99:G108)</f>
        <v>0</v>
      </c>
      <c r="H109" s="42">
        <f t="shared" ref="H109" si="893">SUM(H99:H108)</f>
        <v>0</v>
      </c>
      <c r="I109" s="42">
        <f t="shared" ref="I109" si="894">SUM(I99:I108)</f>
        <v>0</v>
      </c>
      <c r="J109" s="42">
        <f t="shared" ref="J109" si="895">SUM(J99:J108)</f>
        <v>0</v>
      </c>
      <c r="K109" s="42">
        <f t="shared" ref="K109" si="896">SUM(K99:K108)</f>
        <v>0</v>
      </c>
      <c r="L109" s="42">
        <f t="shared" ref="L109" si="897">SUM(L99:L108)</f>
        <v>0</v>
      </c>
      <c r="M109" s="42">
        <f t="shared" ref="M109" si="898">SUM(M99:M108)</f>
        <v>0</v>
      </c>
      <c r="N109" s="42">
        <f t="shared" ref="N109" si="899">SUM(N99:N108)</f>
        <v>0</v>
      </c>
      <c r="O109" s="42">
        <f t="shared" ref="O109" si="900">SUM(O99:O108)</f>
        <v>0</v>
      </c>
      <c r="P109" s="42">
        <f t="shared" ref="P109" si="901">SUM(P99:P108)</f>
        <v>0</v>
      </c>
      <c r="Q109" s="42">
        <f t="shared" ref="Q109" si="902">SUM(Q99:Q108)</f>
        <v>0</v>
      </c>
      <c r="R109" s="42">
        <f t="shared" ref="R109" si="903">SUM(R99:R108)</f>
        <v>0</v>
      </c>
      <c r="S109" s="42">
        <f t="shared" ref="S109" si="904">SUM(S99:S108)</f>
        <v>0</v>
      </c>
      <c r="T109" s="42">
        <f t="shared" ref="T109" si="905">SUM(T99:T108)</f>
        <v>0</v>
      </c>
      <c r="U109" s="42">
        <f t="shared" ref="U109" si="906">SUM(U99:U108)</f>
        <v>0</v>
      </c>
      <c r="V109" s="42">
        <f t="shared" ref="V109" si="907">SUM(V99:V108)</f>
        <v>0</v>
      </c>
      <c r="W109" s="42">
        <f t="shared" ref="W109" si="908">SUM(W99:W108)</f>
        <v>0</v>
      </c>
      <c r="X109" s="42">
        <f t="shared" ref="X109" si="909">SUM(X99:X108)</f>
        <v>0</v>
      </c>
      <c r="Y109" s="42">
        <f t="shared" ref="Y109" si="910">SUM(Y99:Y108)</f>
        <v>0</v>
      </c>
      <c r="Z109" s="42">
        <f t="shared" ref="Z109" si="911">SUM(Z99:Z108)</f>
        <v>0</v>
      </c>
      <c r="AA109" s="42">
        <f t="shared" ref="AA109" si="912">SUM(AA99:AA108)</f>
        <v>0</v>
      </c>
      <c r="AB109" s="42">
        <f t="shared" ref="AB109" si="913">SUM(AB99:AB108)</f>
        <v>0</v>
      </c>
      <c r="AC109" s="42">
        <f t="shared" ref="AC109" si="914">SUM(AC99:AC108)</f>
        <v>0</v>
      </c>
      <c r="AD109" s="42">
        <f t="shared" ref="AD109" si="915">SUM(AD99:AD108)</f>
        <v>0</v>
      </c>
      <c r="AE109" s="42">
        <f t="shared" ref="AE109" si="916">SUM(AE99:AE108)</f>
        <v>0</v>
      </c>
      <c r="AF109" s="42">
        <f t="shared" ref="AF109" si="917">SUM(AF99:AF108)</f>
        <v>0</v>
      </c>
      <c r="AG109" s="42">
        <f t="shared" ref="AG109" si="918">SUM(AG99:AG108)</f>
        <v>0</v>
      </c>
      <c r="AH109" s="42">
        <f t="shared" ref="AH109" si="919">SUM(AH99:AH108)</f>
        <v>0</v>
      </c>
      <c r="AI109" s="42">
        <f t="shared" ref="AI109" si="920">SUM(AI99:AI108)</f>
        <v>0</v>
      </c>
      <c r="AJ109" s="42">
        <f t="shared" ref="AJ109" si="921">SUM(AJ99:AJ108)</f>
        <v>0</v>
      </c>
      <c r="AK109" s="47">
        <f>SUM(AK99:AK108)*0.7</f>
        <v>0</v>
      </c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68">
        <f>SUM(CP99:CP108)*0.7</f>
        <v>0</v>
      </c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68">
        <f>SUM(FC99:FC108)*0.7</f>
        <v>0</v>
      </c>
    </row>
    <row r="110" spans="1:159" s="30" customFormat="1" outlineLevel="1" x14ac:dyDescent="0.25">
      <c r="A110">
        <v>1</v>
      </c>
      <c r="B110" s="26"/>
      <c r="C110" s="102">
        <f>IFERROR(VLOOKUP($B110,'Справочник ТТ'!$A:$R,16,0),0)</f>
        <v>0</v>
      </c>
      <c r="D110" s="103">
        <f>IFERROR(VLOOKUP($B110,'Справочник ТТ'!$A:$R,17,0),0)</f>
        <v>0</v>
      </c>
      <c r="E110" s="104">
        <f>IFERROR(VLOOKUP($B110,'Справочник ТТ'!$A:$R,18,0),0)</f>
        <v>0</v>
      </c>
      <c r="F110" s="71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 s="46">
        <f>IF($C110=$E$5,SUMPRODUCT(G110:AJ110,$G$5:$AJ$5),IF($C110=$E$6,SUMPRODUCT(G110:AJ110,$G$6:$AJ$6),0))</f>
        <v>0</v>
      </c>
      <c r="AL110"/>
      <c r="AM110" s="39">
        <f t="shared" ref="AM110:AM119" si="922">IF(AND($C110=$E$5,IF(AND($C110=$E$5,AL110&gt;=AL$2),(AL110-AL$2)*AL$5,IF(AND($C110=$E$6,AL110&gt;=AL$2),(AL110-AL$2)*AL$6,0))&gt;AL$3),AL$3,IF(AND($C110=$E$6,IF(AND($C110=$E$5,AL110&gt;=AL$2),(AL110-AL$2)*AL$5,IF(AND($C110=$E$6,AL110&gt;=AL$2),(AL110-AL$2)*AL$6,0))&gt;AL$4),AL$4,IF(AND($C110=$E$5,AL110&gt;=AL$2),(AL110-AL$2)*AL$5,IF(AND($C110=$E$6,AL110&gt;=AL$2),(AL110-AL$2)*AL$6,0))))</f>
        <v>0</v>
      </c>
      <c r="AN110"/>
      <c r="AO110" s="39">
        <f t="shared" ref="AO110:AO119" si="923">IF(AND($C110=$E$5,IF(AND($C110=$E$5,AN110&gt;=AN$2),(AN110-AN$2)*AN$5,IF(AND($C110=$E$6,AN110&gt;=AN$2),(AN110-AN$2)*AN$6,0))&gt;AN$3),AN$3,IF(AND($C110=$E$6,IF(AND($C110=$E$5,AN110&gt;=AN$2),(AN110-AN$2)*AN$5,IF(AND($C110=$E$6,AN110&gt;=AN$2),(AN110-AN$2)*AN$6,0))&gt;AN$4),AN$4,IF(AND($C110=$E$5,AN110&gt;=AN$2),(AN110-AN$2)*AN$5,IF(AND($C110=$E$6,AN110&gt;=AN$2),(AN110-AN$2)*AN$6,0))))</f>
        <v>0</v>
      </c>
      <c r="AP110"/>
      <c r="AQ110" s="39">
        <f t="shared" ref="AQ110:AQ119" si="924">IF(AND($C110=$E$5,AP110&gt;0),$AP$5,IF(AND($C110=$E$6,AP110&gt;0),$AP$6,0))</f>
        <v>0</v>
      </c>
      <c r="AR110"/>
      <c r="AS110" s="39">
        <f t="shared" ref="AS110:AS119" si="925">IF(AND($C110=$E$5,AR110&gt;0),$AR$5,IF(AND($C110=$E$6,AR110&gt;0),$AR$6,0))</f>
        <v>0</v>
      </c>
      <c r="AT110"/>
      <c r="AU110" s="39">
        <f t="shared" ref="AU110:AU119" si="926">IF(AND($C110=$E$5,IF(AND($C110=$E$5,AT110&gt;=AT$2),(AT110-AT$2)*AT$5,IF(AND($C110=$E$6,AT110&gt;=AT$2),(AT110-AT$2)*AT$6,0))&gt;AT$3),AT$3,IF(AND($C110=$E$6,IF(AND($C110=$E$5,AT110&gt;=AT$2),(AT110-AT$2)*AT$5,IF(AND($C110=$E$6,AT110&gt;=AT$2),(AT110-AT$2)*AT$6,0))&gt;AT$4),AT$4,IF(AND($C110=$E$5,AT110&gt;=AT$2),(AT110-AT$2)*AT$5,IF(AND($C110=$E$6,AT110&gt;=AT$2),(AT110-AT$2)*AT$6,0))))</f>
        <v>0</v>
      </c>
      <c r="AV110"/>
      <c r="AW110" s="39">
        <f>IF(AND($C110=$E$5,IF(AND($C110=$E$5,AV110&gt;=AV$2),(AV110-AV$2)*AV$5,IF(AND($C110=$E$6,AV110&gt;=AV$2),(AV110-AV$2)*AV$6,0))&gt;AV$3),AV$3,IF(AND($C110=$E$6,IF(AND($C110=$E$5,AV110&gt;=AV$2),(AV110-AV$2)*AV$5,IF(AND($C110=$E$6,AV110&gt;=AV$2),(AV110-AV$2)*AV$6,0))&gt;AV$4),AV$4,IF(AND($C110=$E$5,AV110&gt;=AV$2),(AV110-AV$2)*AV$5,IF(AND($C110=$E$6,AV110&gt;=AV$2),(AV110-AV$2)*AV$6,0))))</f>
        <v>0</v>
      </c>
      <c r="AX110"/>
      <c r="AY110" s="39" t="b">
        <f t="shared" ref="AY110:AY119" si="927">IF(AX110&gt;=AX$3,AX$4,IF(AND($C110=$E$5,IF($C110=$E$5,AX110*AX$5,IF($C110=$E$6,AX110*AX$6))&gt;AY$3),AY$3,IF(AND($C110=$E$6,IF($C110=$E$6,AX110*AX$6,IF($C110=$E$6,AX110*AX$6))&gt;AY$4),AY$4,IF($C110=$E$5,AX110*AX$5,IF($C110=$E$6,AX110*AX$6)))))</f>
        <v>0</v>
      </c>
      <c r="AZ110"/>
      <c r="BA110" s="39" t="b">
        <f t="shared" ref="BA110:BA119" si="928">IF(AZ110&gt;=AZ$3,AZ$4,IF(AND($C110=$E$5,IF($C110=$E$5,AZ110*AZ$5,IF($C110=$E$6,AZ110*AZ$6))&gt;BA$3),BA$3,IF(AND($C110=$E$6,IF($C110=$E$6,AZ110*AZ$6,IF($C110=$E$6,AZ110*AZ$6))&gt;BA$4),BA$4,IF($C110=$E$5,AZ110*AZ$5,IF($C110=$E$6,AZ110*AZ$6)))))</f>
        <v>0</v>
      </c>
      <c r="BB110"/>
      <c r="BC110" s="39" t="b">
        <f t="shared" ref="BC110:BC119" si="929">IF(BB110&gt;=BB$3,BB$4,IF(AND($C110=$E$5,IF($C110=$E$5,BB110*BB$5,IF($C110=$E$6,BB110*BB$6))&gt;BC$3),BC$3,IF(AND($C110=$E$6,IF($C110=$E$6,BB110*BB$6,IF($C110=$E$6,BB110*BB$6))&gt;BC$4),BC$4,IF($C110=$E$5,BB110*BB$5,IF($C110=$E$6,BB110*BB$6)))))</f>
        <v>0</v>
      </c>
      <c r="BD110"/>
      <c r="BE110" s="39" t="b">
        <f t="shared" ref="BE110:BE119" si="930">IF(BD110&gt;=BD$3,BD$4,IF(AND($C110=$E$5,IF($C110=$E$5,BD110*BD$5,IF($C110=$E$6,BD110*BD$6))&gt;BE$3),BE$3,IF(AND($C110=$E$6,IF($C110=$E$6,BD110*BD$6,IF($C110=$E$6,BD110*BD$6))&gt;BE$4),BE$4,IF($C110=$E$5,BD110*BD$5,IF($C110=$E$6,BD110*BD$6)))))</f>
        <v>0</v>
      </c>
      <c r="BF110"/>
      <c r="BG110" s="39">
        <f t="shared" ref="BG110:BG119" si="931">IF(AND($C110=$E$5,BF110&gt;0),$BF$5,IF(AND($C110=$E$6,BF110&gt;0),$BF$6,0))</f>
        <v>0</v>
      </c>
      <c r="BH110"/>
      <c r="BI110" s="39">
        <f t="shared" ref="BI110:BI119" si="932">IF(AND($C110=$E$5,IF(AND($C110=$E$5,BH110&gt;=BH$2),(BH110-BH$2)*BH$5,IF(AND($C110=$E$6,BH110&gt;=BH$2),(BH110-BH$2)*BH$6,0))&gt;BH$3),BH$3,IF(AND($C110=$E$6,IF(AND($C110=$E$5,BH110&gt;=BH$2),(BH110-BH$2)*BH$5,IF(AND($C110=$E$6,BH110&gt;=BH$2),(BH110-BH$2)*BH$6,0))&gt;BH$4),BH$4,IF(AND($C110=$E$5,BH110&gt;=BH$2),(BH110-BH$2)*BH$5,IF(AND($C110=$E$6,BH110&gt;=BH$2),(BH110-BH$2)*BH$6,0))))</f>
        <v>0</v>
      </c>
      <c r="BJ110"/>
      <c r="BK110" s="39">
        <f t="shared" ref="BK110:BK119" si="933">IF(AND($C110=$E$5,IF(AND($C110=$E$5,BJ110&gt;=BJ$2),(BJ110-BJ$2)*BJ$5,IF(AND($C110=$E$6,BJ110&gt;=BJ$2),(BJ110-BJ$2)*BJ$6,0))&gt;BJ$3),BJ$3,IF(AND($C110=$E$6,IF(AND($C110=$E$5,BJ110&gt;=BJ$2),(BJ110-BJ$2)*BJ$5,IF(AND($C110=$E$6,BJ110&gt;=BJ$2),(BJ110-BJ$2)*BJ$6,0))&gt;BJ$4),BJ$4,IF(AND($C110=$E$5,BJ110&gt;=BJ$2),(BJ110-BJ$2)*BJ$5,IF(AND($C110=$E$6,BJ110&gt;=BJ$2),(BJ110-BJ$2)*BJ$6,0))))</f>
        <v>0</v>
      </c>
      <c r="BL110"/>
      <c r="BM110" s="39">
        <f t="shared" ref="BM110:BM119" si="934">IF(AND($C110=$E$5,IF(AND($C110=$E$5,BL110&gt;=BL$2),(BL110-BL$2)*BL$5,IF(AND($C110=$E$6,BL110&gt;=BL$2),(BL110-BL$2)*BL$6,0))&gt;BL$3),BL$3,IF(AND($C110=$E$6,IF(AND($C110=$E$5,BL110&gt;=BL$2),(BL110-BL$2)*BL$5,IF(AND($C110=$E$6,BL110&gt;=BL$2),(BL110-BL$2)*BL$6,0))&gt;BL$4),BL$4,IF(AND($C110=$E$5,BL110&gt;=BL$2),(BL110-BL$2)*BL$5,IF(AND($C110=$E$6,BL110&gt;=BL$2),(BL110-BL$2)*BL$6,0))))</f>
        <v>0</v>
      </c>
      <c r="BN110"/>
      <c r="BO110" s="39">
        <f t="shared" ref="BO110:BO119" si="935">IF(AND($C110=$E$5,IF(AND($C110=$E$5,BN110&gt;=BN$2),(BN110-BN$2)*BN$5,IF(AND($C110=$E$6,BN110&gt;=BN$2),(BN110-BN$2)*BN$6,0))&gt;BN$3),BN$3,IF(AND($C110=$E$6,IF(AND($C110=$E$5,BN110&gt;=BN$2),(BN110-BN$2)*BN$5,IF(AND($C110=$E$6,BN110&gt;=BN$2),(BN110-BN$2)*BN$6,0))&gt;BN$4),BN$4,IF(AND($C110=$E$5,BN110&gt;=BN$2),(BN110-BN$2)*BN$5,IF(AND($C110=$E$6,BN110&gt;=BN$2),(BN110-BN$2)*BN$6,0))))</f>
        <v>0</v>
      </c>
      <c r="BP110"/>
      <c r="BQ110" s="39">
        <f t="shared" ref="BQ110:BQ119" si="936">IF(AND($C110=$E$5,IF(AND($C110=$E$5,BP110&gt;=BP$2),(BP110-BP$2)*BP$5,IF(AND($C110=$E$6,BP110&gt;=BP$2),(BP110-BP$2)*BP$6,0))&gt;BP$3),BP$3,IF(AND($C110=$E$6,IF(AND($C110=$E$5,BP110&gt;=BP$2),(BP110-BP$2)*BP$5,IF(AND($C110=$E$6,BP110&gt;=BP$2),(BP110-BP$2)*BP$6,0))&gt;BP$4),BP$4,IF(AND($C110=$E$5,BP110&gt;=BP$2),(BP110-BP$2)*BP$5,IF(AND($C110=$E$6,BP110&gt;=BP$2),(BP110-BP$2)*BP$6,0))))</f>
        <v>0</v>
      </c>
      <c r="BR110"/>
      <c r="BS110" s="39">
        <f t="shared" ref="BS110:BS119" si="937">IF(AND($C110=$E$5,IF(AND($C110=$E$5,BR110&gt;=BR$2),(BR110-BR$2)*BR$5,IF(AND($C110=$E$6,BR110&gt;=BR$2),(BR110-BR$2)*BR$6,0))&gt;BR$3),BR$3,IF(AND($C110=$E$6,IF(AND($C110=$E$5,BR110&gt;=BR$2),(BR110-BR$2)*BR$5,IF(AND($C110=$E$6,BR110&gt;=BR$2),(BR110-BR$2)*BR$6,0))&gt;BR$4),BR$4,IF(AND($C110=$E$5,BR110&gt;=BR$2),(BR110-BR$2)*BR$5,IF(AND($C110=$E$6,BR110&gt;=BR$2),(BR110-BR$2)*BR$6,0))))</f>
        <v>0</v>
      </c>
      <c r="BT110"/>
      <c r="BU110" s="39">
        <f t="shared" ref="BU110:BU119" si="938">IF(AND($C110=$E$5,IF(AND($C110=$E$5,BT110&gt;=BT$2),(BT110-BT$2)*BT$5,IF(AND($C110=$E$6,BT110&gt;=BT$2),(BT110-BT$2)*BT$6,0))&gt;BT$3),BT$3,IF(AND($C110=$E$6,IF(AND($C110=$E$5,BT110&gt;=BT$2),(BT110-BT$2)*BT$5,IF(AND($C110=$E$6,BT110&gt;=BT$2),(BT110-BT$2)*BT$6,0))&gt;BT$4),BT$4,IF(AND($C110=$E$5,BT110&gt;=BT$2),(BT110-BT$2)*BT$5,IF(AND($C110=$E$6,BT110&gt;=BT$2),(BT110-BT$2)*BT$6,0))))</f>
        <v>0</v>
      </c>
      <c r="BV110"/>
      <c r="BW110" s="39">
        <f t="shared" ref="BW110:BW119" si="939">IF(AND($C110=$E$5,IF(AND($C110=$E$5,BV110&gt;=BV$2),(BV110-BV$2)*BV$5,IF(AND($C110=$E$6,BV110&gt;=BV$2),(BV110-BV$2)*BV$6,0))&gt;BV$3),BV$3,IF(AND($C110=$E$6,IF(AND($C110=$E$5,BV110&gt;=BV$2),(BV110-BV$2)*BV$5,IF(AND($C110=$E$6,BV110&gt;=BV$2),(BV110-BV$2)*BV$6,0))&gt;BV$4),BV$4,IF(AND($C110=$E$5,BV110&gt;=BV$2),(BV110-BV$2)*BV$5,IF(AND($C110=$E$6,BV110&gt;=BV$2),(BV110-BV$2)*BV$6,0))))</f>
        <v>0</v>
      </c>
      <c r="BX110"/>
      <c r="BY110" s="39">
        <f t="shared" ref="BY110:BY119" si="940">IF(AND($C110=$E$5,IF(AND($C110=$E$5,BX110&gt;=BX$2),(BX110-BX$2)*BX$5,IF(AND($C110=$E$6,BX110&gt;=BX$2),(BX110-BX$2)*BX$6,0))&gt;BX$3),BX$3,IF(AND($C110=$E$6,IF(AND($C110=$E$5,BX110&gt;=BX$2),(BX110-BX$2)*BX$5,IF(AND($C110=$E$6,BX110&gt;=BX$2),(BX110-BX$2)*BX$6,0))&gt;BX$4),BX$4,IF(AND($C110=$E$5,BX110&gt;=BX$2),(BX110-BX$2)*BX$5,IF(AND($C110=$E$6,BX110&gt;=BX$2),(BX110-BX$2)*BX$6,0))))</f>
        <v>0</v>
      </c>
      <c r="BZ110"/>
      <c r="CA110" s="39">
        <f t="shared" ref="CA110:CA119" si="941">IF(AND($C110=$E$5,IF(AND($C110=$E$5,BZ110&gt;=BZ$2),(BZ110-BZ$2)*BZ$5,IF(AND($C110=$E$6,BZ110&gt;=BZ$2),(BZ110-BZ$2)*BZ$6,0))&gt;BZ$3),BZ$3,IF(AND($C110=$E$6,IF(AND($C110=$E$5,BZ110&gt;=BZ$2),(BZ110-BZ$2)*BZ$5,IF(AND($C110=$E$6,BZ110&gt;=BZ$2),(BZ110-BZ$2)*BZ$6,0))&gt;BZ$4),BZ$4,IF(AND($C110=$E$5,BZ110&gt;=BZ$2),(BZ110-BZ$2)*BZ$5,IF(AND($C110=$E$6,BZ110&gt;=BZ$2),(BZ110-BZ$2)*BZ$6,0))))</f>
        <v>0</v>
      </c>
      <c r="CB110"/>
      <c r="CC110" s="39">
        <f t="shared" ref="CC110:CC119" si="942">IF(AND($C110=$E$5,IF(AND($C110=$E$5,CB110&gt;=CB$2),(CB110-CB$2)*CB$5,IF(AND($C110=$E$6,CB110&gt;=CB$2),(CB110-CB$2)*CB$6,0))&gt;CB$3),CB$3,IF(AND($C110=$E$6,IF(AND($C110=$E$5,CB110&gt;=CB$2),(CB110-CB$2)*CB$5,IF(AND($C110=$E$6,CB110&gt;=CB$2),(CB110-CB$2)*CB$6,0))&gt;CB$4),CB$4,IF(AND($C110=$E$5,CB110&gt;=CB$2),(CB110-CB$2)*CB$5,IF(AND($C110=$E$6,CB110&gt;=CB$2),(CB110-CB$2)*CB$6,0))))</f>
        <v>0</v>
      </c>
      <c r="CD110"/>
      <c r="CE110" s="39">
        <f t="shared" ref="CE110:CE119" si="943">IF(AND($C110=$E$5,IF(AND($C110=$E$5,CD110&gt;=CD$2),(CD110-CD$2)*CD$5,IF(AND($C110=$E$6,CD110&gt;=CD$2),(CD110-CD$2)*CD$6,0))&gt;CD$3),CD$3,IF(AND($C110=$E$6,IF(AND($C110=$E$5,CD110&gt;=CD$2),(CD110-CD$2)*CD$5,IF(AND($C110=$E$6,CD110&gt;=CD$2),(CD110-CD$2)*CD$6,0))&gt;CD$4),CD$4,IF(AND($C110=$E$5,CD110&gt;=CD$2),(CD110-CD$2)*CD$5,IF(AND($C110=$E$6,CD110&gt;=CD$2),(CD110-CD$2)*CD$6,0))))</f>
        <v>0</v>
      </c>
      <c r="CF110"/>
      <c r="CG110" s="39">
        <f t="shared" ref="CG110:CG119" si="944">IF(AND($C110=$E$5,IF(AND($C110=$E$5,CF110&gt;=CF$2),(CF110-CF$2)*CF$5,IF(AND($C110=$E$6,CF110&gt;=CF$2),(CF110-CF$2)*CF$6,0))&gt;CF$3),CF$3,IF(AND($C110=$E$6,IF(AND($C110=$E$5,CF110&gt;=CF$2),(CF110-CF$2)*CF$5,IF(AND($C110=$E$6,CF110&gt;=CF$2),(CF110-CF$2)*CF$6,0))&gt;CF$4),CF$4,IF(AND($C110=$E$5,CF110&gt;=CF$2),(CF110-CF$2)*CF$5,IF(AND($C110=$E$6,CF110&gt;=CF$2),(CF110-CF$2)*CF$6,0))))</f>
        <v>0</v>
      </c>
      <c r="CH110"/>
      <c r="CI110" s="39">
        <f t="shared" ref="CI110:CI119" si="945">IF(AND($C110=$E$5,IF(AND($C110=$E$5,CH110&gt;=CH$2),(CH110-CH$2)*CH$5,IF(AND($C110=$E$6,CH110&gt;=CH$2),(CH110-CH$2)*CH$6,0))&gt;CH$3),CH$3,IF(AND($C110=$E$6,IF(AND($C110=$E$5,CH110&gt;=CH$2),(CH110-CH$2)*CH$5,IF(AND($C110=$E$6,CH110&gt;=CH$2),(CH110-CH$2)*CH$6,0))&gt;CH$4),CH$4,IF(AND($C110=$E$5,CH110&gt;=CH$2),(CH110-CH$2)*CH$5,IF(AND($C110=$E$6,CH110&gt;=CH$2),(CH110-CH$2)*CH$6,0))))</f>
        <v>0</v>
      </c>
      <c r="CJ110"/>
      <c r="CK110" s="39">
        <f t="shared" ref="CK110:CK119" si="946">IF(AND($C110=$E$5,IF(AND($C110=$E$5,CJ110&gt;=CJ$2),(CJ110-CJ$2)*CJ$5,IF(AND($C110=$E$6,CJ110&gt;=CJ$2),(CJ110-CJ$2)*CJ$6,0))&gt;CJ$3),CJ$3,IF(AND($C110=$E$6,IF(AND($C110=$E$5,CJ110&gt;=CJ$2),(CJ110-CJ$2)*CJ$5,IF(AND($C110=$E$6,CJ110&gt;=CJ$2),(CJ110-CJ$2)*CJ$6,0))&gt;CJ$4),CJ$4,IF(AND($C110=$E$5,CJ110&gt;=CJ$2),(CJ110-CJ$2)*CJ$5,IF(AND($C110=$E$6,CJ110&gt;=CJ$2),(CJ110-CJ$2)*CJ$6,0))))</f>
        <v>0</v>
      </c>
      <c r="CL110"/>
      <c r="CM110" s="39">
        <f t="shared" ref="CM110:CM119" si="947">IF(AND($C110=$E$5,IF(AND($C110=$E$5,CL110&gt;=CL$2),(CL110-CL$2)*CL$5,IF(AND($C110=$E$6,CL110&gt;=CL$2),(CL110-CL$2)*CL$6,0))&gt;CL$3),CL$3,IF(AND($C110=$E$6,IF(AND($C110=$E$5,CL110&gt;=CL$2),(CL110-CL$2)*CL$5,IF(AND($C110=$E$6,CL110&gt;=CL$2),(CL110-CL$2)*CL$6,0))&gt;CL$4),CL$4,IF(AND($C110=$E$5,CL110&gt;=CL$2),(CL110-CL$2)*CL$5,IF(AND($C110=$E$6,CL110&gt;=CL$2),(CL110-CL$2)*CL$6,0))))</f>
        <v>0</v>
      </c>
      <c r="CN110"/>
      <c r="CO110" s="39">
        <f t="shared" ref="CO110:CO119" si="948">IF(AND($C110=$E$5,IF(AND($C110=$E$5,CN110&gt;=CN$2),(CN110-CN$2)*CN$5,IF(AND($C110=$E$6,CN110&gt;=CN$2),(CN110-CN$2)*CN$6,0))&gt;CN$3),CN$3,IF(AND($C110=$E$6,IF(AND($C110=$E$5,CN110&gt;=CN$2),(CN110-CN$2)*CN$5,IF(AND($C110=$E$6,CN110&gt;=CN$2),(CN110-CN$2)*CN$6,0))&gt;CN$4),CN$4,IF(AND($C110=$E$5,CN110&gt;=CN$2),(CN110-CN$2)*CN$5,IF(AND($C110=$E$6,CN110&gt;=CN$2),(CN110-CN$2)*CN$6,0))))</f>
        <v>0</v>
      </c>
      <c r="CP110" s="67">
        <f>SUMIFS(AL110:CO110,$AL$8:$CO$8,$AM$1)</f>
        <v>0</v>
      </c>
      <c r="CQ110"/>
      <c r="CR110" s="39">
        <f t="shared" ref="CR110:CR119" si="949">IF(AND($C110=$E$5,IF(AND($C110=$E$5,CQ110&gt;=CQ$2),(CQ110-CQ$2)*CQ$5,IF(AND($C110=$E$6,CQ110&gt;=CQ$2),(CQ110-CQ$2)*CQ$6,0))&gt;CQ$3),CQ$3,IF(AND($C110=$E$6,IF(AND($C110=$E$5,CQ110&gt;=CQ$2),(CQ110-CQ$2)*CQ$5,IF(AND($C110=$E$6,CQ110&gt;=CQ$2),(CQ110-CQ$2)*CQ$6,0))&gt;CQ$4),CQ$4,IF(AND($C110=$E$5,CQ110&gt;=CQ$2),(CQ110-CQ$2)*CQ$5,IF(AND($C110=$E$6,CQ110&gt;=CQ$2),(CQ110-CQ$2)*CQ$6,0))))</f>
        <v>0</v>
      </c>
      <c r="CS110"/>
      <c r="CT110" s="39">
        <f t="shared" ref="CT110:CT119" si="950">IF(AND($C110=$E$5,IF(AND($C110=$E$5,CS110&gt;=CS$2),(CS110-CS$2)*CS$5,IF(AND($C110=$E$6,CS110&gt;=CS$2),(CS110-CS$2)*CS$6,0))&gt;CS$3),CS$3,IF(AND($C110=$E$6,IF(AND($C110=$E$5,CS110&gt;=CS$2),(CS110-CS$2)*CS$5,IF(AND($C110=$E$6,CS110&gt;=CS$2),(CS110-CS$2)*CS$6,0))&gt;CS$4),CS$4,IF(AND($C110=$E$5,CS110&gt;=CS$2),(CS110-CS$2)*CS$5,IF(AND($C110=$E$6,CS110&gt;=CS$2),(CS110-CS$2)*CS$6,0))))</f>
        <v>0</v>
      </c>
      <c r="CU110"/>
      <c r="CV110" s="39">
        <f t="shared" ref="CV110:CV119" si="951">IF(AND($C110=$E$5,IF(AND($C110=$E$5,CU110&gt;=CU$2),(CU110-CU$2)*CU$5,IF(AND($C110=$E$6,CU110&gt;=CU$2),(CU110-CU$2)*CU$6,0))&gt;CU$3),CU$3,IF(AND($C110=$E$6,IF(AND($C110=$E$5,CU110&gt;=CU$2),(CU110-CU$2)*CU$5,IF(AND($C110=$E$6,CU110&gt;=CU$2),(CU110-CU$2)*CU$6,0))&gt;CU$4),CU$4,IF(AND($C110=$E$5,CU110&gt;=CU$2),(CU110-CU$2)*CU$5,IF(AND($C110=$E$6,CU110&gt;=CU$2),(CU110-CU$2)*CU$6,0))))</f>
        <v>0</v>
      </c>
      <c r="CW110"/>
      <c r="CX110" s="39">
        <f t="shared" ref="CX110:CX119" si="952">IF(AND($C110=$E$5,IF(AND($C110=$E$5,CW110&gt;=CW$2),(CW110-CW$2)*CW$5,IF(AND($C110=$E$6,CW110&gt;=CW$2),(CW110-CW$2)*CW$6,0))&gt;CW$3),CW$3,IF(AND($C110=$E$6,IF(AND($C110=$E$5,CW110&gt;=CW$2),(CW110-CW$2)*CW$5,IF(AND($C110=$E$6,CW110&gt;=CW$2),(CW110-CW$2)*CW$6,0))&gt;CW$4),CW$4,IF(AND($C110=$E$5,CW110&gt;=CW$2),(CW110-CW$2)*CW$5,IF(AND($C110=$E$6,CW110&gt;=CW$2),(CW110-CW$2)*CW$6,0))))</f>
        <v>0</v>
      </c>
      <c r="CY110"/>
      <c r="CZ110" s="39">
        <f t="shared" ref="CZ110:CZ119" si="953">IF(AND($C110=$E$5,IF(AND($C110=$E$5,CY110&gt;=CY$2),(CY110-CY$2)*CY$5,IF(AND($C110=$E$6,CY110&gt;=CY$2),(CY110-CY$2)*CY$6,0))&gt;CY$3),CY$3,IF(AND($C110=$E$6,IF(AND($C110=$E$5,CY110&gt;=CY$2),(CY110-CY$2)*CY$5,IF(AND($C110=$E$6,CY110&gt;=CY$2),(CY110-CY$2)*CY$6,0))&gt;CY$4),CY$4,IF(AND($C110=$E$5,CY110&gt;=CY$2),(CY110-CY$2)*CY$5,IF(AND($C110=$E$6,CY110&gt;=CY$2),(CY110-CY$2)*CY$6,0))))</f>
        <v>0</v>
      </c>
      <c r="DA110"/>
      <c r="DB110" s="39">
        <f t="shared" ref="DB110:DB119" si="954">IF(AND($C110=$E$5,IF(AND($C110=$E$5,DA110&gt;=DA$2),(DA110-DA$2)*DA$5,IF(AND($C110=$E$6,DA110&gt;=DA$2),(DA110-DA$2)*DA$6,0))&gt;DA$3),DA$3,IF(AND($C110=$E$6,IF(AND($C110=$E$5,DA110&gt;=DA$2),(DA110-DA$2)*DA$5,IF(AND($C110=$E$6,DA110&gt;=DA$2),(DA110-DA$2)*DA$6,0))&gt;DA$4),DA$4,IF(AND($C110=$E$5,DA110&gt;=DA$2),(DA110-DA$2)*DA$5,IF(AND($C110=$E$6,DA110&gt;=DA$2),(DA110-DA$2)*DA$6,0))))</f>
        <v>0</v>
      </c>
      <c r="DC110"/>
      <c r="DD110" s="39">
        <f t="shared" ref="DD110:DD119" si="955">IF(AND($C110=$E$5,IF(AND($C110=$E$5,DC110&gt;=DC$2),(DC110-DC$2)*DC$5,IF(AND($C110=$E$6,DC110&gt;=DC$2),(DC110-DC$2)*DC$6,0))&gt;DC$3),DC$3,IF(AND($C110=$E$6,IF(AND($C110=$E$5,DC110&gt;=DC$2),(DC110-DC$2)*DC$5,IF(AND($C110=$E$6,DC110&gt;=DC$2),(DC110-DC$2)*DC$6,0))&gt;DC$4),DC$4,IF(AND($C110=$E$5,DC110&gt;=DC$2),(DC110-DC$2)*DC$5,IF(AND($C110=$E$6,DC110&gt;=DC$2),(DC110-DC$2)*DC$6,0))))</f>
        <v>0</v>
      </c>
      <c r="DE110"/>
      <c r="DF110" s="39">
        <f t="shared" ref="DF110:DF119" si="956">IF(AND($C110=$E$5,IF(AND($C110=$E$5,DE110&gt;=DE$2),(DE110-DE$2)*DE$5,IF(AND($C110=$E$6,DE110&gt;=DE$2),(DE110-DE$2)*DE$6,0))&gt;DE$3),DE$3,IF(AND($C110=$E$6,IF(AND($C110=$E$5,DE110&gt;=DE$2),(DE110-DE$2)*DE$5,IF(AND($C110=$E$6,DE110&gt;=DE$2),(DE110-DE$2)*DE$6,0))&gt;DE$4),DE$4,IF(AND($C110=$E$5,DE110&gt;=DE$2),(DE110-DE$2)*DE$5,IF(AND($C110=$E$6,DE110&gt;=DE$2),(DE110-DE$2)*DE$6,0))))</f>
        <v>0</v>
      </c>
      <c r="DG110"/>
      <c r="DH110" s="39">
        <f t="shared" ref="DH110:DH119" si="957">IF(AND($C110=$E$5,IF(AND($C110=$E$5,DG110&gt;=DG$2),(DG110-DG$2)*DG$5,IF(AND($C110=$E$6,DG110&gt;=DG$2),(DG110-DG$2)*DG$6,0))&gt;DG$3),DG$3,IF(AND($C110=$E$6,IF(AND($C110=$E$5,DG110&gt;=DG$2),(DG110-DG$2)*DG$5,IF(AND($C110=$E$6,DG110&gt;=DG$2),(DG110-DG$2)*DG$6,0))&gt;DG$4),DG$4,IF(AND($C110=$E$5,DG110&gt;=DG$2),(DG110-DG$2)*DG$5,IF(AND($C110=$E$6,DG110&gt;=DG$2),(DG110-DG$2)*DG$6,0))))</f>
        <v>0</v>
      </c>
      <c r="DI110"/>
      <c r="DJ110" s="39">
        <f t="shared" ref="DJ110:DJ119" si="958">IF(AND($C110=$E$5,IF(AND($C110=$E$5,DI110&gt;=DI$2),(DI110-DI$2)*DI$5,IF(AND($C110=$E$6,DI110&gt;=DI$2),(DI110-DI$2)*DI$6,0))&gt;DI$3),DI$3,IF(AND($C110=$E$6,IF(AND($C110=$E$5,DI110&gt;=DI$2),(DI110-DI$2)*DI$5,IF(AND($C110=$E$6,DI110&gt;=DI$2),(DI110-DI$2)*DI$6,0))&gt;DI$4),DI$4,IF(AND($C110=$E$5,DI110&gt;=DI$2),(DI110-DI$2)*DI$5,IF(AND($C110=$E$6,DI110&gt;=DI$2),(DI110-DI$2)*DI$6,0))))</f>
        <v>0</v>
      </c>
      <c r="DK110"/>
      <c r="DL110" s="39">
        <f t="shared" ref="DL110:DL119" si="959">IF(AND($C110=$E$5,IF(AND($C110=$E$5,DK110&gt;=DK$2),(DK110-DK$2)*DK$5,IF(AND($C110=$E$6,DK110&gt;=DK$2),(DK110-DK$2)*DK$6,0))&gt;DK$3),DK$3,IF(AND($C110=$E$6,IF(AND($C110=$E$5,DK110&gt;=DK$2),(DK110-DK$2)*DK$5,IF(AND($C110=$E$6,DK110&gt;=DK$2),(DK110-DK$2)*DK$6,0))&gt;DK$4),DK$4,IF(AND($C110=$E$5,DK110&gt;=DK$2),(DK110-DK$2)*DK$5,IF(AND($C110=$E$6,DK110&gt;=DK$2),(DK110-DK$2)*DK$6,0))))</f>
        <v>0</v>
      </c>
      <c r="DM110"/>
      <c r="DN110" s="39">
        <f t="shared" ref="DN110:DN119" si="960">IF(AND($C110=$E$5,IF(AND($C110=$E$5,DM110&gt;=DM$2),(DM110-DM$2)*DM$5,IF(AND($C110=$E$6,DM110&gt;=DM$2),(DM110-DM$2)*DM$6,0))&gt;DM$3),DM$3,IF(AND($C110=$E$6,IF(AND($C110=$E$5,DM110&gt;=DM$2),(DM110-DM$2)*DM$5,IF(AND($C110=$E$6,DM110&gt;=DM$2),(DM110-DM$2)*DM$6,0))&gt;DM$4),DM$4,IF(AND($C110=$E$5,DM110&gt;=DM$2),(DM110-DM$2)*DM$5,IF(AND($C110=$E$6,DM110&gt;=DM$2),(DM110-DM$2)*DM$6,0))))</f>
        <v>0</v>
      </c>
      <c r="DO110"/>
      <c r="DP110" s="39">
        <f t="shared" ref="DP110:DP119" si="961">IF(AND($C110=$E$5,IF(AND($C110=$E$5,DO110&gt;=DO$2),(DO110-DO$2)*DO$5,IF(AND($C110=$E$6,DO110&gt;=DO$2),(DO110-DO$2)*DO$6,0))&gt;DO$3),DO$3,IF(AND($C110=$E$6,IF(AND($C110=$E$5,DO110&gt;=DO$2),(DO110-DO$2)*DO$5,IF(AND($C110=$E$6,DO110&gt;=DO$2),(DO110-DO$2)*DO$6,0))&gt;DO$4),DO$4,IF(AND($C110=$E$5,DO110&gt;=DO$2),(DO110-DO$2)*DO$5,IF(AND($C110=$E$6,DO110&gt;=DO$2),(DO110-DO$2)*DO$6,0))))</f>
        <v>0</v>
      </c>
      <c r="DQ110"/>
      <c r="DR110" s="39">
        <f t="shared" ref="DR110:DR119" si="962">IF(AND($C110=$E$5,IF(AND($C110=$E$5,DQ110&gt;=DQ$2),(DQ110-DQ$2)*DQ$5,IF(AND($C110=$E$6,DQ110&gt;=DQ$2),(DQ110-DQ$2)*DQ$6,0))&gt;DQ$3),DQ$3,IF(AND($C110=$E$6,IF(AND($C110=$E$5,DQ110&gt;=DQ$2),(DQ110-DQ$2)*DQ$5,IF(AND($C110=$E$6,DQ110&gt;=DQ$2),(DQ110-DQ$2)*DQ$6,0))&gt;DQ$4),DQ$4,IF(AND($C110=$E$5,DQ110&gt;=DQ$2),(DQ110-DQ$2)*DQ$5,IF(AND($C110=$E$6,DQ110&gt;=DQ$2),(DQ110-DQ$2)*DQ$6,0))))</f>
        <v>0</v>
      </c>
      <c r="DS110"/>
      <c r="DT110" s="39">
        <f t="shared" ref="DT110:DT119" si="963">IF(AND($C110=$E$5,IF(AND($C110=$E$5,DS110&gt;=DS$2),(DS110-DS$2)*DS$5,IF(AND($C110=$E$6,DS110&gt;=DS$2),(DS110-DS$2)*DS$6,0))&gt;DS$3),DS$3,IF(AND($C110=$E$6,IF(AND($C110=$E$5,DS110&gt;=DS$2),(DS110-DS$2)*DS$5,IF(AND($C110=$E$6,DS110&gt;=DS$2),(DS110-DS$2)*DS$6,0))&gt;DS$4),DS$4,IF(AND($C110=$E$5,DS110&gt;=DS$2),(DS110-DS$2)*DS$5,IF(AND($C110=$E$6,DS110&gt;=DS$2),(DS110-DS$2)*DS$6,0))))</f>
        <v>0</v>
      </c>
      <c r="DU110"/>
      <c r="DV110" s="39">
        <f t="shared" ref="DV110:DV119" si="964">IF(AND($C110=$E$5,IF(AND($C110=$E$5,DU110&gt;=DU$2),(DU110-DU$2)*DU$5,IF(AND($C110=$E$6,DU110&gt;=DU$2),(DU110-DU$2)*DU$6,0))&gt;DU$3),DU$3,IF(AND($C110=$E$6,IF(AND($C110=$E$5,DU110&gt;=DU$2),(DU110-DU$2)*DU$5,IF(AND($C110=$E$6,DU110&gt;=DU$2),(DU110-DU$2)*DU$6,0))&gt;DU$4),DU$4,IF(AND($C110=$E$5,DU110&gt;=DU$2),(DU110-DU$2)*DU$5,IF(AND($C110=$E$6,DU110&gt;=DU$2),(DU110-DU$2)*DU$6,0))))</f>
        <v>0</v>
      </c>
      <c r="DW110"/>
      <c r="DX110" s="39">
        <f t="shared" ref="DX110:DX119" si="965">IF(AND($C110=$E$5,IF(AND($C110=$E$5,DW110&gt;=DW$2),(DW110-DW$2)*DW$5,IF(AND($C110=$E$6,DW110&gt;=DW$2),(DW110-DW$2)*DW$6,0))&gt;DW$3),DW$3,IF(AND($C110=$E$6,IF(AND($C110=$E$5,DW110&gt;=DW$2),(DW110-DW$2)*DW$5,IF(AND($C110=$E$6,DW110&gt;=DW$2),(DW110-DW$2)*DW$6,0))&gt;DW$4),DW$4,IF(AND($C110=$E$5,DW110&gt;=DW$2),(DW110-DW$2)*DW$5,IF(AND($C110=$E$6,DW110&gt;=DW$2),(DW110-DW$2)*DW$6,0))))</f>
        <v>0</v>
      </c>
      <c r="DY110"/>
      <c r="DZ110" s="39">
        <f t="shared" ref="DZ110:DZ119" si="966">IF(AND($C110=$E$5,IF(AND($C110=$E$5,DY110&gt;=DY$2),(DY110-DY$2)*DY$5,IF(AND($C110=$E$6,DY110&gt;=DY$2),(DY110-DY$2)*DY$6,0))&gt;DY$3),DY$3,IF(AND($C110=$E$6,IF(AND($C110=$E$5,DY110&gt;=DY$2),(DY110-DY$2)*DY$5,IF(AND($C110=$E$6,DY110&gt;=DY$2),(DY110-DY$2)*DY$6,0))&gt;DY$4),DY$4,IF(AND($C110=$E$5,DY110&gt;=DY$2),(DY110-DY$2)*DY$5,IF(AND($C110=$E$6,DY110&gt;=DY$2),(DY110-DY$2)*DY$6,0))))</f>
        <v>0</v>
      </c>
      <c r="EA110"/>
      <c r="EB110" s="39">
        <f t="shared" ref="EB110:EB119" si="967">IF(AND($C110=$E$5,IF(AND($C110=$E$5,EA110&gt;=EA$2),(EA110-EA$2)*EA$5,IF(AND($C110=$E$6,EA110&gt;=EA$2),(EA110-EA$2)*EA$6,0))&gt;EA$3),EA$3,IF(AND($C110=$E$6,IF(AND($C110=$E$5,EA110&gt;=EA$2),(EA110-EA$2)*EA$5,IF(AND($C110=$E$6,EA110&gt;=EA$2),(EA110-EA$2)*EA$6,0))&gt;EA$4),EA$4,IF(AND($C110=$E$5,EA110&gt;=EA$2),(EA110-EA$2)*EA$5,IF(AND($C110=$E$6,EA110&gt;=EA$2),(EA110-EA$2)*EA$6,0))))</f>
        <v>0</v>
      </c>
      <c r="EC110"/>
      <c r="ED110" s="39">
        <f t="shared" ref="ED110:ED119" si="968">IF(AND($C110=$E$5,IF(AND($C110=$E$5,EC110&gt;=EC$2),(EC110-EC$2)*EC$5,IF(AND($C110=$E$6,EC110&gt;=EC$2),(EC110-EC$2)*EC$6,0))&gt;EC$3),EC$3,IF(AND($C110=$E$6,IF(AND($C110=$E$5,EC110&gt;=EC$2),(EC110-EC$2)*EC$5,IF(AND($C110=$E$6,EC110&gt;=EC$2),(EC110-EC$2)*EC$6,0))&gt;EC$4),EC$4,IF(AND($C110=$E$5,EC110&gt;=EC$2),(EC110-EC$2)*EC$5,IF(AND($C110=$E$6,EC110&gt;=EC$2),(EC110-EC$2)*EC$6,0))))</f>
        <v>0</v>
      </c>
      <c r="EE110"/>
      <c r="EF110" s="39">
        <f t="shared" ref="EF110:EF119" si="969">IF(AND($C110=$E$5,IF(AND($C110=$E$5,EE110&gt;=EE$2),(EE110-EE$2)*EE$5,IF(AND($C110=$E$6,EE110&gt;=EE$2),(EE110-EE$2)*EE$6,0))&gt;EE$3),EE$3,IF(AND($C110=$E$6,IF(AND($C110=$E$5,EE110&gt;=EE$2),(EE110-EE$2)*EE$5,IF(AND($C110=$E$6,EE110&gt;=EE$2),(EE110-EE$2)*EE$6,0))&gt;EE$4),EE$4,IF(AND($C110=$E$5,EE110&gt;=EE$2),(EE110-EE$2)*EE$5,IF(AND($C110=$E$6,EE110&gt;=EE$2),(EE110-EE$2)*EE$6,0))))</f>
        <v>0</v>
      </c>
      <c r="EG110"/>
      <c r="EH110" s="39">
        <f t="shared" ref="EH110:EH119" si="970">IF(AND($C110=$E$5,IF(AND($C110=$E$5,EG110&gt;=EG$2),(EG110-EG$2)*EG$5,IF(AND($C110=$E$6,EG110&gt;=EG$2),(EG110-EG$2)*EG$6,0))&gt;EG$3),EG$3,IF(AND($C110=$E$6,IF(AND($C110=$E$5,EG110&gt;=EG$2),(EG110-EG$2)*EG$5,IF(AND($C110=$E$6,EG110&gt;=EG$2),(EG110-EG$2)*EG$6,0))&gt;EG$4),EG$4,IF(AND($C110=$E$5,EG110&gt;=EG$2),(EG110-EG$2)*EG$5,IF(AND($C110=$E$6,EG110&gt;=EG$2),(EG110-EG$2)*EG$6,0))))</f>
        <v>0</v>
      </c>
      <c r="EI110"/>
      <c r="EJ110" s="39">
        <f t="shared" ref="EJ110:EJ119" si="971">IF(AND($C110=$E$5,IF(AND($C110=$E$5,EI110&gt;=EI$2),(EI110-EI$2)*EI$5,IF(AND($C110=$E$6,EI110&gt;=EI$2),(EI110-EI$2)*EI$6,0))&gt;EI$3),EI$3,IF(AND($C110=$E$6,IF(AND($C110=$E$5,EI110&gt;=EI$2),(EI110-EI$2)*EI$5,IF(AND($C110=$E$6,EI110&gt;=EI$2),(EI110-EI$2)*EI$6,0))&gt;EI$4),EI$4,IF(AND($C110=$E$5,EI110&gt;=EI$2),(EI110-EI$2)*EI$5,IF(AND($C110=$E$6,EI110&gt;=EI$2),(EI110-EI$2)*EI$6,0))))</f>
        <v>0</v>
      </c>
      <c r="EK110"/>
      <c r="EL110" s="39">
        <f t="shared" ref="EL110:EL119" si="972">IF(AND($C110=$E$5,IF(AND($C110=$E$5,EK110&gt;=EK$2),(EK110-EK$2)*EK$5,IF(AND($C110=$E$6,EK110&gt;=EK$2),(EK110-EK$2)*EK$6,0))&gt;EK$3),EK$3,IF(AND($C110=$E$6,IF(AND($C110=$E$5,EK110&gt;=EK$2),(EK110-EK$2)*EK$5,IF(AND($C110=$E$6,EK110&gt;=EK$2),(EK110-EK$2)*EK$6,0))&gt;EK$4),EK$4,IF(AND($C110=$E$5,EK110&gt;=EK$2),(EK110-EK$2)*EK$5,IF(AND($C110=$E$6,EK110&gt;=EK$2),(EK110-EK$2)*EK$6,0))))</f>
        <v>0</v>
      </c>
      <c r="EM110"/>
      <c r="EN110" s="39">
        <f t="shared" ref="EN110:EN119" si="973">IF(AND($C110=$E$5,IF(AND($C110=$E$5,EM110&gt;=EM$2),(EM110-EM$2)*EM$5,IF(AND($C110=$E$6,EM110&gt;=EM$2),(EM110-EM$2)*EM$6,0))&gt;EM$3),EM$3,IF(AND($C110=$E$6,IF(AND($C110=$E$5,EM110&gt;=EM$2),(EM110-EM$2)*EM$5,IF(AND($C110=$E$6,EM110&gt;=EM$2),(EM110-EM$2)*EM$6,0))&gt;EM$4),EM$4,IF(AND($C110=$E$5,EM110&gt;=EM$2),(EM110-EM$2)*EM$5,IF(AND($C110=$E$6,EM110&gt;=EM$2),(EM110-EM$2)*EM$6,0))))</f>
        <v>0</v>
      </c>
      <c r="EO110"/>
      <c r="EP110" s="39">
        <f t="shared" ref="EP110:EP119" si="974">IF(AND($C110=$E$5,IF(AND($C110=$E$5,EO110&gt;=EO$2),(EO110-EO$2)*EO$5,IF(AND($C110=$E$6,EO110&gt;=EO$2),(EO110-EO$2)*EO$6,0))&gt;EO$3),EO$3,IF(AND($C110=$E$6,IF(AND($C110=$E$5,EO110&gt;=EO$2),(EO110-EO$2)*EO$5,IF(AND($C110=$E$6,EO110&gt;=EO$2),(EO110-EO$2)*EO$6,0))&gt;EO$4),EO$4,IF(AND($C110=$E$5,EO110&gt;=EO$2),(EO110-EO$2)*EO$5,IF(AND($C110=$E$6,EO110&gt;=EO$2),(EO110-EO$2)*EO$6,0))))</f>
        <v>0</v>
      </c>
      <c r="EQ110"/>
      <c r="ER110" s="39">
        <f t="shared" ref="ER110:ER119" si="975">IF(AND($C110=$E$5,IF(AND($C110=$E$5,EQ110&gt;=EQ$2),(EQ110-EQ$2)*EQ$5,IF(AND($C110=$E$6,EQ110&gt;=EQ$2),(EQ110-EQ$2)*EQ$6,0))&gt;EQ$3),EQ$3,IF(AND($C110=$E$6,IF(AND($C110=$E$5,EQ110&gt;=EQ$2),(EQ110-EQ$2)*EQ$5,IF(AND($C110=$E$6,EQ110&gt;=EQ$2),(EQ110-EQ$2)*EQ$6,0))&gt;EQ$4),EQ$4,IF(AND($C110=$E$5,EQ110&gt;=EQ$2),(EQ110-EQ$2)*EQ$5,IF(AND($C110=$E$6,EQ110&gt;=EQ$2),(EQ110-EQ$2)*EQ$6,0))))</f>
        <v>0</v>
      </c>
      <c r="ES110"/>
      <c r="ET110" s="39">
        <f t="shared" ref="ET110:ET119" si="976">IF(AND($C110=$E$5,IF(AND($C110=$E$5,ES110&gt;=ES$2),(ES110-ES$2)*ES$5,IF(AND($C110=$E$6,ES110&gt;=ES$2),(ES110-ES$2)*ES$6,0))&gt;ES$3),ES$3,IF(AND($C110=$E$6,IF(AND($C110=$E$5,ES110&gt;=ES$2),(ES110-ES$2)*ES$5,IF(AND($C110=$E$6,ES110&gt;=ES$2),(ES110-ES$2)*ES$6,0))&gt;ES$4),ES$4,IF(AND($C110=$E$5,ES110&gt;=ES$2),(ES110-ES$2)*ES$5,IF(AND($C110=$E$6,ES110&gt;=ES$2),(ES110-ES$2)*ES$6,0))))</f>
        <v>0</v>
      </c>
      <c r="EU110"/>
      <c r="EV110" s="39">
        <f t="shared" ref="EV110:EV119" si="977">IF(AND($C110=$E$5,IF(AND($C110=$E$5,EU110&gt;=EU$2),(EU110-EU$2)*EU$5,IF(AND($C110=$E$6,EU110&gt;=EU$2),(EU110-EU$2)*EU$6,0))&gt;EU$3),EU$3,IF(AND($C110=$E$6,IF(AND($C110=$E$5,EU110&gt;=EU$2),(EU110-EU$2)*EU$5,IF(AND($C110=$E$6,EU110&gt;=EU$2),(EU110-EU$2)*EU$6,0))&gt;EU$4),EU$4,IF(AND($C110=$E$5,EU110&gt;=EU$2),(EU110-EU$2)*EU$5,IF(AND($C110=$E$6,EU110&gt;=EU$2),(EU110-EU$2)*EU$6,0))))</f>
        <v>0</v>
      </c>
      <c r="EW110"/>
      <c r="EX110" s="39">
        <f t="shared" ref="EX110:EX119" si="978">IF(AND($C110=$E$5,IF(AND($C110=$E$5,EW110&gt;=EW$2),(EW110-EW$2)*EW$5,IF(AND($C110=$E$6,EW110&gt;=EW$2),(EW110-EW$2)*EW$6,0))&gt;EW$3),EW$3,IF(AND($C110=$E$6,IF(AND($C110=$E$5,EW110&gt;=EW$2),(EW110-EW$2)*EW$5,IF(AND($C110=$E$6,EW110&gt;=EW$2),(EW110-EW$2)*EW$6,0))&gt;EW$4),EW$4,IF(AND($C110=$E$5,EW110&gt;=EW$2),(EW110-EW$2)*EW$5,IF(AND($C110=$E$6,EW110&gt;=EW$2),(EW110-EW$2)*EW$6,0))))</f>
        <v>0</v>
      </c>
      <c r="EY110"/>
      <c r="EZ110" s="39">
        <f t="shared" ref="EZ110:EZ119" si="979">IF(AND($C110=$E$5,IF(AND($C110=$E$5,EY110&gt;=EY$2),(EY110-EY$2)*EY$5,IF(AND($C110=$E$6,EY110&gt;=EY$2),(EY110-EY$2)*EY$6,0))&gt;EY$3),EY$3,IF(AND($C110=$E$6,IF(AND($C110=$E$5,EY110&gt;=EY$2),(EY110-EY$2)*EY$5,IF(AND($C110=$E$6,EY110&gt;=EY$2),(EY110-EY$2)*EY$6,0))&gt;EY$4),EY$4,IF(AND($C110=$E$5,EY110&gt;=EY$2),(EY110-EY$2)*EY$5,IF(AND($C110=$E$6,EY110&gt;=EY$2),(EY110-EY$2)*EY$6,0))))</f>
        <v>0</v>
      </c>
      <c r="FA110"/>
      <c r="FB110" s="39">
        <f t="shared" ref="FB110:FB119" si="980">IF(AND($C110=$E$5,IF(AND($C110=$E$5,FA110&gt;=FA$2),(FA110-FA$2)*FA$5,IF(AND($C110=$E$6,FA110&gt;=FA$2),(FA110-FA$2)*FA$6,0))&gt;FA$3),FA$3,IF(AND($C110=$E$6,IF(AND($C110=$E$5,FA110&gt;=FA$2),(FA110-FA$2)*FA$5,IF(AND($C110=$E$6,FA110&gt;=FA$2),(FA110-FA$2)*FA$6,0))&gt;FA$4),FA$4,IF(AND($C110=$E$5,FA110&gt;=FA$2),(FA110-FA$2)*FA$5,IF(AND($C110=$E$6,FA110&gt;=FA$2),(FA110-FA$2)*FA$6,0))))</f>
        <v>0</v>
      </c>
      <c r="FC110" s="67">
        <f>SUMIFS(CQ110:FB110,$CQ$8:$FB$8,$AM$1)</f>
        <v>0</v>
      </c>
    </row>
    <row r="111" spans="1:159" s="30" customFormat="1" outlineLevel="1" x14ac:dyDescent="0.25">
      <c r="A111">
        <v>2</v>
      </c>
      <c r="B111" s="26"/>
      <c r="C111" s="102">
        <f>IFERROR(VLOOKUP($B111,'Справочник ТТ'!$A:$R,16,0),0)</f>
        <v>0</v>
      </c>
      <c r="D111" s="103">
        <f>IFERROR(VLOOKUP($B111,'Справочник ТТ'!$A:$R,17,0),0)</f>
        <v>0</v>
      </c>
      <c r="E111" s="104">
        <f>IFERROR(VLOOKUP($B111,'Справочник ТТ'!$A:$R,18,0),0)</f>
        <v>0</v>
      </c>
      <c r="F111" s="7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 s="46">
        <f t="shared" ref="AK111:AK119" si="981">IF($C111=$E$5,SUMPRODUCT(G111:AJ111,$G$5:$AJ$5),IF($C111=$E$6,SUMPRODUCT(G111:AJ111,$G$6:$AJ$6),0))</f>
        <v>0</v>
      </c>
      <c r="AL111"/>
      <c r="AM111" s="39">
        <f t="shared" si="922"/>
        <v>0</v>
      </c>
      <c r="AN111"/>
      <c r="AO111" s="39">
        <f t="shared" si="923"/>
        <v>0</v>
      </c>
      <c r="AP111"/>
      <c r="AQ111" s="39">
        <f t="shared" si="924"/>
        <v>0</v>
      </c>
      <c r="AR111"/>
      <c r="AS111" s="39">
        <f t="shared" si="925"/>
        <v>0</v>
      </c>
      <c r="AT111"/>
      <c r="AU111" s="39">
        <f t="shared" si="926"/>
        <v>0</v>
      </c>
      <c r="AV111"/>
      <c r="AW111" s="39">
        <f>IF(AND($C111=$E$5,IF(AND($C111=$E$5,AV111&gt;=AV$2),(AV111-AV$2)*AV$5,IF(AND($C111=$E$6,AV111&gt;=AV$2),(AV111-AV$2)*AV$6,0))&gt;AV$3),AV$3,IF(AND($C111=$E$6,IF(AND($C111=$E$5,AV111&gt;=AV$2),(AV111-AV$2)*AV$5,IF(AND($C111=$E$6,AV111&gt;=AV$2),(AV111-AV$2)*AV$6,0))&gt;AV$4),AV$4,IF(AND($C111=$E$5,AV111&gt;=AV$2),(AV111-AV$2)*AV$5,IF(AND($C111=$E$6,AV111&gt;=AV$2),(AV111-AV$2)*AV$6,0))))</f>
        <v>0</v>
      </c>
      <c r="AX111"/>
      <c r="AY111" s="39" t="b">
        <f t="shared" si="927"/>
        <v>0</v>
      </c>
      <c r="AZ111"/>
      <c r="BA111" s="39" t="b">
        <f t="shared" si="928"/>
        <v>0</v>
      </c>
      <c r="BB111"/>
      <c r="BC111" s="39" t="b">
        <f t="shared" si="929"/>
        <v>0</v>
      </c>
      <c r="BD111"/>
      <c r="BE111" s="39" t="b">
        <f t="shared" si="930"/>
        <v>0</v>
      </c>
      <c r="BF111"/>
      <c r="BG111" s="39">
        <f t="shared" si="931"/>
        <v>0</v>
      </c>
      <c r="BH111"/>
      <c r="BI111" s="39">
        <f t="shared" si="932"/>
        <v>0</v>
      </c>
      <c r="BJ111"/>
      <c r="BK111" s="39">
        <f t="shared" si="933"/>
        <v>0</v>
      </c>
      <c r="BL111"/>
      <c r="BM111" s="39">
        <f t="shared" si="934"/>
        <v>0</v>
      </c>
      <c r="BN111"/>
      <c r="BO111" s="39">
        <f t="shared" si="935"/>
        <v>0</v>
      </c>
      <c r="BP111"/>
      <c r="BQ111" s="39">
        <f t="shared" si="936"/>
        <v>0</v>
      </c>
      <c r="BR111"/>
      <c r="BS111" s="39">
        <f t="shared" si="937"/>
        <v>0</v>
      </c>
      <c r="BT111"/>
      <c r="BU111" s="39">
        <f t="shared" si="938"/>
        <v>0</v>
      </c>
      <c r="BV111"/>
      <c r="BW111" s="39">
        <f t="shared" si="939"/>
        <v>0</v>
      </c>
      <c r="BX111"/>
      <c r="BY111" s="39">
        <f t="shared" si="940"/>
        <v>0</v>
      </c>
      <c r="BZ111"/>
      <c r="CA111" s="39">
        <f t="shared" si="941"/>
        <v>0</v>
      </c>
      <c r="CB111"/>
      <c r="CC111" s="39">
        <f t="shared" si="942"/>
        <v>0</v>
      </c>
      <c r="CD111"/>
      <c r="CE111" s="39">
        <f t="shared" si="943"/>
        <v>0</v>
      </c>
      <c r="CF111"/>
      <c r="CG111" s="39">
        <f t="shared" si="944"/>
        <v>0</v>
      </c>
      <c r="CH111"/>
      <c r="CI111" s="39">
        <f t="shared" si="945"/>
        <v>0</v>
      </c>
      <c r="CJ111"/>
      <c r="CK111" s="39">
        <f t="shared" si="946"/>
        <v>0</v>
      </c>
      <c r="CL111"/>
      <c r="CM111" s="39">
        <f t="shared" si="947"/>
        <v>0</v>
      </c>
      <c r="CN111"/>
      <c r="CO111" s="39">
        <f t="shared" si="948"/>
        <v>0</v>
      </c>
      <c r="CP111" s="67">
        <f t="shared" ref="CP111:CP119" si="982">SUMIFS(AL111:CO111,$AL$8:$CO$8,$AM$1)</f>
        <v>0</v>
      </c>
      <c r="CQ111"/>
      <c r="CR111" s="39">
        <f t="shared" si="949"/>
        <v>0</v>
      </c>
      <c r="CS111"/>
      <c r="CT111" s="39">
        <f t="shared" si="950"/>
        <v>0</v>
      </c>
      <c r="CU111"/>
      <c r="CV111" s="39">
        <f t="shared" si="951"/>
        <v>0</v>
      </c>
      <c r="CW111"/>
      <c r="CX111" s="39">
        <f t="shared" si="952"/>
        <v>0</v>
      </c>
      <c r="CY111"/>
      <c r="CZ111" s="39">
        <f t="shared" si="953"/>
        <v>0</v>
      </c>
      <c r="DA111"/>
      <c r="DB111" s="39">
        <f t="shared" si="954"/>
        <v>0</v>
      </c>
      <c r="DC111"/>
      <c r="DD111" s="39">
        <f t="shared" si="955"/>
        <v>0</v>
      </c>
      <c r="DE111"/>
      <c r="DF111" s="39">
        <f t="shared" si="956"/>
        <v>0</v>
      </c>
      <c r="DG111"/>
      <c r="DH111" s="39">
        <f t="shared" si="957"/>
        <v>0</v>
      </c>
      <c r="DI111"/>
      <c r="DJ111" s="39">
        <f t="shared" si="958"/>
        <v>0</v>
      </c>
      <c r="DK111"/>
      <c r="DL111" s="39">
        <f t="shared" si="959"/>
        <v>0</v>
      </c>
      <c r="DM111"/>
      <c r="DN111" s="39">
        <f t="shared" si="960"/>
        <v>0</v>
      </c>
      <c r="DO111"/>
      <c r="DP111" s="39">
        <f t="shared" si="961"/>
        <v>0</v>
      </c>
      <c r="DQ111"/>
      <c r="DR111" s="39">
        <f t="shared" si="962"/>
        <v>0</v>
      </c>
      <c r="DS111"/>
      <c r="DT111" s="39">
        <f t="shared" si="963"/>
        <v>0</v>
      </c>
      <c r="DU111"/>
      <c r="DV111" s="39">
        <f t="shared" si="964"/>
        <v>0</v>
      </c>
      <c r="DW111"/>
      <c r="DX111" s="39">
        <f t="shared" si="965"/>
        <v>0</v>
      </c>
      <c r="DY111"/>
      <c r="DZ111" s="39">
        <f t="shared" si="966"/>
        <v>0</v>
      </c>
      <c r="EA111"/>
      <c r="EB111" s="39">
        <f t="shared" si="967"/>
        <v>0</v>
      </c>
      <c r="EC111"/>
      <c r="ED111" s="39">
        <f t="shared" si="968"/>
        <v>0</v>
      </c>
      <c r="EE111"/>
      <c r="EF111" s="39">
        <f t="shared" si="969"/>
        <v>0</v>
      </c>
      <c r="EG111"/>
      <c r="EH111" s="39">
        <f t="shared" si="970"/>
        <v>0</v>
      </c>
      <c r="EI111"/>
      <c r="EJ111" s="39">
        <f t="shared" si="971"/>
        <v>0</v>
      </c>
      <c r="EK111"/>
      <c r="EL111" s="39">
        <f t="shared" si="972"/>
        <v>0</v>
      </c>
      <c r="EM111"/>
      <c r="EN111" s="39">
        <f t="shared" si="973"/>
        <v>0</v>
      </c>
      <c r="EO111"/>
      <c r="EP111" s="39">
        <f t="shared" si="974"/>
        <v>0</v>
      </c>
      <c r="EQ111"/>
      <c r="ER111" s="39">
        <f t="shared" si="975"/>
        <v>0</v>
      </c>
      <c r="ES111"/>
      <c r="ET111" s="39">
        <f t="shared" si="976"/>
        <v>0</v>
      </c>
      <c r="EU111"/>
      <c r="EV111" s="39">
        <f t="shared" si="977"/>
        <v>0</v>
      </c>
      <c r="EW111"/>
      <c r="EX111" s="39">
        <f t="shared" si="978"/>
        <v>0</v>
      </c>
      <c r="EY111"/>
      <c r="EZ111" s="39">
        <f t="shared" si="979"/>
        <v>0</v>
      </c>
      <c r="FA111"/>
      <c r="FB111" s="39">
        <f t="shared" si="980"/>
        <v>0</v>
      </c>
      <c r="FC111" s="67">
        <f t="shared" ref="FC111:FC119" si="983">SUMIFS(CQ111:FB111,$CQ$8:$FB$8,$AM$1)</f>
        <v>0</v>
      </c>
    </row>
    <row r="112" spans="1:159" s="30" customFormat="1" outlineLevel="1" x14ac:dyDescent="0.25">
      <c r="A112">
        <v>3</v>
      </c>
      <c r="B112" s="26"/>
      <c r="C112" s="102">
        <f>IFERROR(VLOOKUP($B112,'Справочник ТТ'!$A:$R,16,0),0)</f>
        <v>0</v>
      </c>
      <c r="D112" s="103">
        <f>IFERROR(VLOOKUP($B112,'Справочник ТТ'!$A:$R,17,0),0)</f>
        <v>0</v>
      </c>
      <c r="E112" s="104">
        <f>IFERROR(VLOOKUP($B112,'Справочник ТТ'!$A:$R,18,0),0)</f>
        <v>0</v>
      </c>
      <c r="F112" s="71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 s="46">
        <f t="shared" si="981"/>
        <v>0</v>
      </c>
      <c r="AL112"/>
      <c r="AM112" s="39">
        <f t="shared" si="922"/>
        <v>0</v>
      </c>
      <c r="AN112"/>
      <c r="AO112" s="39">
        <f t="shared" si="923"/>
        <v>0</v>
      </c>
      <c r="AP112"/>
      <c r="AQ112" s="39">
        <f t="shared" si="924"/>
        <v>0</v>
      </c>
      <c r="AR112"/>
      <c r="AS112" s="39">
        <f t="shared" si="925"/>
        <v>0</v>
      </c>
      <c r="AT112"/>
      <c r="AU112" s="39">
        <f t="shared" si="926"/>
        <v>0</v>
      </c>
      <c r="AV112"/>
      <c r="AW112" s="39">
        <f t="shared" ref="AW112:AW119" si="984">IF(AND($C112=$E$5,IF(AND($C112=$E$5,AV112&gt;=AV$2),(AV112-AV$2)*AV$5,IF(AND($C112=$E$6,AV112&gt;=AV$2),(AV112-AV$2)*AV$6,0))&gt;AV$3),AV$3,IF(AND($C112=$E$6,IF(AND($C112=$E$5,AV112&gt;=AV$2),(AV112-AV$2)*AV$5,IF(AND($C112=$E$6,AV112&gt;=AV$2),(AV112-AV$2)*AV$6,0))&gt;AV$4),AV$4,IF(AND($C112=$E$5,AV112&gt;=AV$2),(AV112-AV$2)*AV$5,IF(AND($C112=$E$6,AV112&gt;=AV$2),(AV112-AV$2)*AV$6,0))))</f>
        <v>0</v>
      </c>
      <c r="AX112"/>
      <c r="AY112" s="39" t="b">
        <f t="shared" si="927"/>
        <v>0</v>
      </c>
      <c r="AZ112"/>
      <c r="BA112" s="39" t="b">
        <f t="shared" si="928"/>
        <v>0</v>
      </c>
      <c r="BB112"/>
      <c r="BC112" s="39" t="b">
        <f t="shared" si="929"/>
        <v>0</v>
      </c>
      <c r="BD112"/>
      <c r="BE112" s="39" t="b">
        <f t="shared" si="930"/>
        <v>0</v>
      </c>
      <c r="BF112"/>
      <c r="BG112" s="39">
        <f t="shared" si="931"/>
        <v>0</v>
      </c>
      <c r="BH112"/>
      <c r="BI112" s="39">
        <f t="shared" si="932"/>
        <v>0</v>
      </c>
      <c r="BJ112"/>
      <c r="BK112" s="39">
        <f t="shared" si="933"/>
        <v>0</v>
      </c>
      <c r="BL112"/>
      <c r="BM112" s="39">
        <f t="shared" si="934"/>
        <v>0</v>
      </c>
      <c r="BN112"/>
      <c r="BO112" s="39">
        <f t="shared" si="935"/>
        <v>0</v>
      </c>
      <c r="BP112"/>
      <c r="BQ112" s="39">
        <f t="shared" si="936"/>
        <v>0</v>
      </c>
      <c r="BR112"/>
      <c r="BS112" s="39">
        <f t="shared" si="937"/>
        <v>0</v>
      </c>
      <c r="BT112"/>
      <c r="BU112" s="39">
        <f t="shared" si="938"/>
        <v>0</v>
      </c>
      <c r="BV112"/>
      <c r="BW112" s="39">
        <f t="shared" si="939"/>
        <v>0</v>
      </c>
      <c r="BX112"/>
      <c r="BY112" s="39">
        <f t="shared" si="940"/>
        <v>0</v>
      </c>
      <c r="BZ112"/>
      <c r="CA112" s="39">
        <f t="shared" si="941"/>
        <v>0</v>
      </c>
      <c r="CB112"/>
      <c r="CC112" s="39">
        <f t="shared" si="942"/>
        <v>0</v>
      </c>
      <c r="CD112"/>
      <c r="CE112" s="39">
        <f t="shared" si="943"/>
        <v>0</v>
      </c>
      <c r="CF112"/>
      <c r="CG112" s="39">
        <f t="shared" si="944"/>
        <v>0</v>
      </c>
      <c r="CH112"/>
      <c r="CI112" s="39">
        <f t="shared" si="945"/>
        <v>0</v>
      </c>
      <c r="CJ112"/>
      <c r="CK112" s="39">
        <f t="shared" si="946"/>
        <v>0</v>
      </c>
      <c r="CL112"/>
      <c r="CM112" s="39">
        <f t="shared" si="947"/>
        <v>0</v>
      </c>
      <c r="CN112"/>
      <c r="CO112" s="39">
        <f t="shared" si="948"/>
        <v>0</v>
      </c>
      <c r="CP112" s="67">
        <f t="shared" si="982"/>
        <v>0</v>
      </c>
      <c r="CQ112"/>
      <c r="CR112" s="39">
        <f t="shared" si="949"/>
        <v>0</v>
      </c>
      <c r="CS112"/>
      <c r="CT112" s="39">
        <f t="shared" si="950"/>
        <v>0</v>
      </c>
      <c r="CU112"/>
      <c r="CV112" s="39">
        <f t="shared" si="951"/>
        <v>0</v>
      </c>
      <c r="CW112"/>
      <c r="CX112" s="39">
        <f t="shared" si="952"/>
        <v>0</v>
      </c>
      <c r="CY112"/>
      <c r="CZ112" s="39">
        <f t="shared" si="953"/>
        <v>0</v>
      </c>
      <c r="DA112"/>
      <c r="DB112" s="39">
        <f t="shared" si="954"/>
        <v>0</v>
      </c>
      <c r="DC112"/>
      <c r="DD112" s="39">
        <f t="shared" si="955"/>
        <v>0</v>
      </c>
      <c r="DE112"/>
      <c r="DF112" s="39">
        <f t="shared" si="956"/>
        <v>0</v>
      </c>
      <c r="DG112"/>
      <c r="DH112" s="39">
        <f t="shared" si="957"/>
        <v>0</v>
      </c>
      <c r="DI112"/>
      <c r="DJ112" s="39">
        <f t="shared" si="958"/>
        <v>0</v>
      </c>
      <c r="DK112"/>
      <c r="DL112" s="39">
        <f t="shared" si="959"/>
        <v>0</v>
      </c>
      <c r="DM112"/>
      <c r="DN112" s="39">
        <f t="shared" si="960"/>
        <v>0</v>
      </c>
      <c r="DO112"/>
      <c r="DP112" s="39">
        <f t="shared" si="961"/>
        <v>0</v>
      </c>
      <c r="DQ112"/>
      <c r="DR112" s="39">
        <f t="shared" si="962"/>
        <v>0</v>
      </c>
      <c r="DS112"/>
      <c r="DT112" s="39">
        <f t="shared" si="963"/>
        <v>0</v>
      </c>
      <c r="DU112"/>
      <c r="DV112" s="39">
        <f t="shared" si="964"/>
        <v>0</v>
      </c>
      <c r="DW112"/>
      <c r="DX112" s="39">
        <f t="shared" si="965"/>
        <v>0</v>
      </c>
      <c r="DY112"/>
      <c r="DZ112" s="39">
        <f t="shared" si="966"/>
        <v>0</v>
      </c>
      <c r="EA112"/>
      <c r="EB112" s="39">
        <f t="shared" si="967"/>
        <v>0</v>
      </c>
      <c r="EC112"/>
      <c r="ED112" s="39">
        <f t="shared" si="968"/>
        <v>0</v>
      </c>
      <c r="EE112"/>
      <c r="EF112" s="39">
        <f t="shared" si="969"/>
        <v>0</v>
      </c>
      <c r="EG112"/>
      <c r="EH112" s="39">
        <f t="shared" si="970"/>
        <v>0</v>
      </c>
      <c r="EI112"/>
      <c r="EJ112" s="39">
        <f t="shared" si="971"/>
        <v>0</v>
      </c>
      <c r="EK112"/>
      <c r="EL112" s="39">
        <f t="shared" si="972"/>
        <v>0</v>
      </c>
      <c r="EM112"/>
      <c r="EN112" s="39">
        <f t="shared" si="973"/>
        <v>0</v>
      </c>
      <c r="EO112"/>
      <c r="EP112" s="39">
        <f t="shared" si="974"/>
        <v>0</v>
      </c>
      <c r="EQ112"/>
      <c r="ER112" s="39">
        <f t="shared" si="975"/>
        <v>0</v>
      </c>
      <c r="ES112"/>
      <c r="ET112" s="39">
        <f t="shared" si="976"/>
        <v>0</v>
      </c>
      <c r="EU112"/>
      <c r="EV112" s="39">
        <f t="shared" si="977"/>
        <v>0</v>
      </c>
      <c r="EW112"/>
      <c r="EX112" s="39">
        <f t="shared" si="978"/>
        <v>0</v>
      </c>
      <c r="EY112"/>
      <c r="EZ112" s="39">
        <f t="shared" si="979"/>
        <v>0</v>
      </c>
      <c r="FA112"/>
      <c r="FB112" s="39">
        <f t="shared" si="980"/>
        <v>0</v>
      </c>
      <c r="FC112" s="67">
        <f t="shared" si="983"/>
        <v>0</v>
      </c>
    </row>
    <row r="113" spans="1:159" s="30" customFormat="1" outlineLevel="1" x14ac:dyDescent="0.25">
      <c r="A113">
        <v>4</v>
      </c>
      <c r="B113" s="26"/>
      <c r="C113" s="102">
        <f>IFERROR(VLOOKUP($B113,'Справочник ТТ'!$A:$R,16,0),0)</f>
        <v>0</v>
      </c>
      <c r="D113" s="103">
        <f>IFERROR(VLOOKUP($B113,'Справочник ТТ'!$A:$R,17,0),0)</f>
        <v>0</v>
      </c>
      <c r="E113" s="104">
        <f>IFERROR(VLOOKUP($B113,'Справочник ТТ'!$A:$R,18,0),0)</f>
        <v>0</v>
      </c>
      <c r="F113" s="71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 s="46">
        <f t="shared" si="981"/>
        <v>0</v>
      </c>
      <c r="AL113"/>
      <c r="AM113" s="39">
        <f t="shared" si="922"/>
        <v>0</v>
      </c>
      <c r="AN113"/>
      <c r="AO113" s="39">
        <f t="shared" si="923"/>
        <v>0</v>
      </c>
      <c r="AP113"/>
      <c r="AQ113" s="39">
        <f t="shared" si="924"/>
        <v>0</v>
      </c>
      <c r="AR113"/>
      <c r="AS113" s="39">
        <f t="shared" si="925"/>
        <v>0</v>
      </c>
      <c r="AT113"/>
      <c r="AU113" s="39">
        <f t="shared" si="926"/>
        <v>0</v>
      </c>
      <c r="AV113"/>
      <c r="AW113" s="39">
        <f t="shared" si="984"/>
        <v>0</v>
      </c>
      <c r="AX113"/>
      <c r="AY113" s="39" t="b">
        <f t="shared" si="927"/>
        <v>0</v>
      </c>
      <c r="AZ113"/>
      <c r="BA113" s="39" t="b">
        <f t="shared" si="928"/>
        <v>0</v>
      </c>
      <c r="BB113"/>
      <c r="BC113" s="39" t="b">
        <f t="shared" si="929"/>
        <v>0</v>
      </c>
      <c r="BD113"/>
      <c r="BE113" s="39" t="b">
        <f t="shared" si="930"/>
        <v>0</v>
      </c>
      <c r="BF113"/>
      <c r="BG113" s="39">
        <f t="shared" si="931"/>
        <v>0</v>
      </c>
      <c r="BH113"/>
      <c r="BI113" s="39">
        <f t="shared" si="932"/>
        <v>0</v>
      </c>
      <c r="BJ113"/>
      <c r="BK113" s="39">
        <f t="shared" si="933"/>
        <v>0</v>
      </c>
      <c r="BL113"/>
      <c r="BM113" s="39">
        <f t="shared" si="934"/>
        <v>0</v>
      </c>
      <c r="BN113"/>
      <c r="BO113" s="39">
        <f t="shared" si="935"/>
        <v>0</v>
      </c>
      <c r="BP113"/>
      <c r="BQ113" s="39">
        <f t="shared" si="936"/>
        <v>0</v>
      </c>
      <c r="BR113"/>
      <c r="BS113" s="39">
        <f t="shared" si="937"/>
        <v>0</v>
      </c>
      <c r="BT113"/>
      <c r="BU113" s="39">
        <f t="shared" si="938"/>
        <v>0</v>
      </c>
      <c r="BV113"/>
      <c r="BW113" s="39">
        <f t="shared" si="939"/>
        <v>0</v>
      </c>
      <c r="BX113"/>
      <c r="BY113" s="39">
        <f t="shared" si="940"/>
        <v>0</v>
      </c>
      <c r="BZ113"/>
      <c r="CA113" s="39">
        <f t="shared" si="941"/>
        <v>0</v>
      </c>
      <c r="CB113"/>
      <c r="CC113" s="39">
        <f t="shared" si="942"/>
        <v>0</v>
      </c>
      <c r="CD113"/>
      <c r="CE113" s="39">
        <f t="shared" si="943"/>
        <v>0</v>
      </c>
      <c r="CF113"/>
      <c r="CG113" s="39">
        <f t="shared" si="944"/>
        <v>0</v>
      </c>
      <c r="CH113"/>
      <c r="CI113" s="39">
        <f t="shared" si="945"/>
        <v>0</v>
      </c>
      <c r="CJ113"/>
      <c r="CK113" s="39">
        <f t="shared" si="946"/>
        <v>0</v>
      </c>
      <c r="CL113"/>
      <c r="CM113" s="39">
        <f t="shared" si="947"/>
        <v>0</v>
      </c>
      <c r="CN113"/>
      <c r="CO113" s="39">
        <f t="shared" si="948"/>
        <v>0</v>
      </c>
      <c r="CP113" s="67">
        <f t="shared" si="982"/>
        <v>0</v>
      </c>
      <c r="CQ113"/>
      <c r="CR113" s="39">
        <f t="shared" si="949"/>
        <v>0</v>
      </c>
      <c r="CS113"/>
      <c r="CT113" s="39">
        <f t="shared" si="950"/>
        <v>0</v>
      </c>
      <c r="CU113"/>
      <c r="CV113" s="39">
        <f t="shared" si="951"/>
        <v>0</v>
      </c>
      <c r="CW113"/>
      <c r="CX113" s="39">
        <f t="shared" si="952"/>
        <v>0</v>
      </c>
      <c r="CY113"/>
      <c r="CZ113" s="39">
        <f t="shared" si="953"/>
        <v>0</v>
      </c>
      <c r="DA113"/>
      <c r="DB113" s="39">
        <f t="shared" si="954"/>
        <v>0</v>
      </c>
      <c r="DC113"/>
      <c r="DD113" s="39">
        <f t="shared" si="955"/>
        <v>0</v>
      </c>
      <c r="DE113"/>
      <c r="DF113" s="39">
        <f t="shared" si="956"/>
        <v>0</v>
      </c>
      <c r="DG113"/>
      <c r="DH113" s="39">
        <f t="shared" si="957"/>
        <v>0</v>
      </c>
      <c r="DI113"/>
      <c r="DJ113" s="39">
        <f t="shared" si="958"/>
        <v>0</v>
      </c>
      <c r="DK113"/>
      <c r="DL113" s="39">
        <f t="shared" si="959"/>
        <v>0</v>
      </c>
      <c r="DM113"/>
      <c r="DN113" s="39">
        <f t="shared" si="960"/>
        <v>0</v>
      </c>
      <c r="DO113"/>
      <c r="DP113" s="39">
        <f t="shared" si="961"/>
        <v>0</v>
      </c>
      <c r="DQ113"/>
      <c r="DR113" s="39">
        <f t="shared" si="962"/>
        <v>0</v>
      </c>
      <c r="DS113"/>
      <c r="DT113" s="39">
        <f t="shared" si="963"/>
        <v>0</v>
      </c>
      <c r="DU113"/>
      <c r="DV113" s="39">
        <f t="shared" si="964"/>
        <v>0</v>
      </c>
      <c r="DW113"/>
      <c r="DX113" s="39">
        <f t="shared" si="965"/>
        <v>0</v>
      </c>
      <c r="DY113"/>
      <c r="DZ113" s="39">
        <f t="shared" si="966"/>
        <v>0</v>
      </c>
      <c r="EA113"/>
      <c r="EB113" s="39">
        <f t="shared" si="967"/>
        <v>0</v>
      </c>
      <c r="EC113"/>
      <c r="ED113" s="39">
        <f t="shared" si="968"/>
        <v>0</v>
      </c>
      <c r="EE113"/>
      <c r="EF113" s="39">
        <f t="shared" si="969"/>
        <v>0</v>
      </c>
      <c r="EG113"/>
      <c r="EH113" s="39">
        <f t="shared" si="970"/>
        <v>0</v>
      </c>
      <c r="EI113"/>
      <c r="EJ113" s="39">
        <f t="shared" si="971"/>
        <v>0</v>
      </c>
      <c r="EK113"/>
      <c r="EL113" s="39">
        <f t="shared" si="972"/>
        <v>0</v>
      </c>
      <c r="EM113"/>
      <c r="EN113" s="39">
        <f t="shared" si="973"/>
        <v>0</v>
      </c>
      <c r="EO113"/>
      <c r="EP113" s="39">
        <f t="shared" si="974"/>
        <v>0</v>
      </c>
      <c r="EQ113"/>
      <c r="ER113" s="39">
        <f t="shared" si="975"/>
        <v>0</v>
      </c>
      <c r="ES113"/>
      <c r="ET113" s="39">
        <f t="shared" si="976"/>
        <v>0</v>
      </c>
      <c r="EU113"/>
      <c r="EV113" s="39">
        <f t="shared" si="977"/>
        <v>0</v>
      </c>
      <c r="EW113"/>
      <c r="EX113" s="39">
        <f t="shared" si="978"/>
        <v>0</v>
      </c>
      <c r="EY113"/>
      <c r="EZ113" s="39">
        <f t="shared" si="979"/>
        <v>0</v>
      </c>
      <c r="FA113"/>
      <c r="FB113" s="39">
        <f t="shared" si="980"/>
        <v>0</v>
      </c>
      <c r="FC113" s="67">
        <f t="shared" si="983"/>
        <v>0</v>
      </c>
    </row>
    <row r="114" spans="1:159" s="30" customFormat="1" outlineLevel="1" x14ac:dyDescent="0.25">
      <c r="A114">
        <v>5</v>
      </c>
      <c r="B114" s="26"/>
      <c r="C114" s="102">
        <f>IFERROR(VLOOKUP($B114,'Справочник ТТ'!$A:$R,16,0),0)</f>
        <v>0</v>
      </c>
      <c r="D114" s="103">
        <f>IFERROR(VLOOKUP($B114,'Справочник ТТ'!$A:$R,17,0),0)</f>
        <v>0</v>
      </c>
      <c r="E114" s="104">
        <f>IFERROR(VLOOKUP($B114,'Справочник ТТ'!$A:$R,18,0),0)</f>
        <v>0</v>
      </c>
      <c r="F114" s="71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 s="46">
        <f t="shared" si="981"/>
        <v>0</v>
      </c>
      <c r="AL114"/>
      <c r="AM114" s="39">
        <f t="shared" si="922"/>
        <v>0</v>
      </c>
      <c r="AN114"/>
      <c r="AO114" s="39">
        <f t="shared" si="923"/>
        <v>0</v>
      </c>
      <c r="AP114"/>
      <c r="AQ114" s="39">
        <f t="shared" si="924"/>
        <v>0</v>
      </c>
      <c r="AR114"/>
      <c r="AS114" s="39">
        <f t="shared" si="925"/>
        <v>0</v>
      </c>
      <c r="AT114"/>
      <c r="AU114" s="39">
        <f t="shared" si="926"/>
        <v>0</v>
      </c>
      <c r="AV114"/>
      <c r="AW114" s="39">
        <f t="shared" si="984"/>
        <v>0</v>
      </c>
      <c r="AX114"/>
      <c r="AY114" s="39" t="b">
        <f t="shared" si="927"/>
        <v>0</v>
      </c>
      <c r="AZ114"/>
      <c r="BA114" s="39" t="b">
        <f t="shared" si="928"/>
        <v>0</v>
      </c>
      <c r="BB114"/>
      <c r="BC114" s="39" t="b">
        <f t="shared" si="929"/>
        <v>0</v>
      </c>
      <c r="BD114"/>
      <c r="BE114" s="39" t="b">
        <f t="shared" si="930"/>
        <v>0</v>
      </c>
      <c r="BF114"/>
      <c r="BG114" s="39">
        <f t="shared" si="931"/>
        <v>0</v>
      </c>
      <c r="BH114"/>
      <c r="BI114" s="39">
        <f t="shared" si="932"/>
        <v>0</v>
      </c>
      <c r="BJ114"/>
      <c r="BK114" s="39">
        <f t="shared" si="933"/>
        <v>0</v>
      </c>
      <c r="BL114"/>
      <c r="BM114" s="39">
        <f t="shared" si="934"/>
        <v>0</v>
      </c>
      <c r="BN114"/>
      <c r="BO114" s="39">
        <f t="shared" si="935"/>
        <v>0</v>
      </c>
      <c r="BP114"/>
      <c r="BQ114" s="39">
        <f t="shared" si="936"/>
        <v>0</v>
      </c>
      <c r="BR114"/>
      <c r="BS114" s="39">
        <f t="shared" si="937"/>
        <v>0</v>
      </c>
      <c r="BT114"/>
      <c r="BU114" s="39">
        <f t="shared" si="938"/>
        <v>0</v>
      </c>
      <c r="BV114"/>
      <c r="BW114" s="39">
        <f t="shared" si="939"/>
        <v>0</v>
      </c>
      <c r="BX114"/>
      <c r="BY114" s="39">
        <f t="shared" si="940"/>
        <v>0</v>
      </c>
      <c r="BZ114"/>
      <c r="CA114" s="39">
        <f t="shared" si="941"/>
        <v>0</v>
      </c>
      <c r="CB114"/>
      <c r="CC114" s="39">
        <f t="shared" si="942"/>
        <v>0</v>
      </c>
      <c r="CD114"/>
      <c r="CE114" s="39">
        <f t="shared" si="943"/>
        <v>0</v>
      </c>
      <c r="CF114"/>
      <c r="CG114" s="39">
        <f t="shared" si="944"/>
        <v>0</v>
      </c>
      <c r="CH114"/>
      <c r="CI114" s="39">
        <f t="shared" si="945"/>
        <v>0</v>
      </c>
      <c r="CJ114"/>
      <c r="CK114" s="39">
        <f t="shared" si="946"/>
        <v>0</v>
      </c>
      <c r="CL114"/>
      <c r="CM114" s="39">
        <f t="shared" si="947"/>
        <v>0</v>
      </c>
      <c r="CN114"/>
      <c r="CO114" s="39">
        <f t="shared" si="948"/>
        <v>0</v>
      </c>
      <c r="CP114" s="67">
        <f t="shared" si="982"/>
        <v>0</v>
      </c>
      <c r="CQ114"/>
      <c r="CR114" s="39">
        <f t="shared" si="949"/>
        <v>0</v>
      </c>
      <c r="CS114"/>
      <c r="CT114" s="39">
        <f t="shared" si="950"/>
        <v>0</v>
      </c>
      <c r="CU114"/>
      <c r="CV114" s="39">
        <f t="shared" si="951"/>
        <v>0</v>
      </c>
      <c r="CW114"/>
      <c r="CX114" s="39">
        <f t="shared" si="952"/>
        <v>0</v>
      </c>
      <c r="CY114"/>
      <c r="CZ114" s="39">
        <f t="shared" si="953"/>
        <v>0</v>
      </c>
      <c r="DA114"/>
      <c r="DB114" s="39">
        <f t="shared" si="954"/>
        <v>0</v>
      </c>
      <c r="DC114"/>
      <c r="DD114" s="39">
        <f t="shared" si="955"/>
        <v>0</v>
      </c>
      <c r="DE114"/>
      <c r="DF114" s="39">
        <f t="shared" si="956"/>
        <v>0</v>
      </c>
      <c r="DG114"/>
      <c r="DH114" s="39">
        <f t="shared" si="957"/>
        <v>0</v>
      </c>
      <c r="DI114"/>
      <c r="DJ114" s="39">
        <f t="shared" si="958"/>
        <v>0</v>
      </c>
      <c r="DK114"/>
      <c r="DL114" s="39">
        <f t="shared" si="959"/>
        <v>0</v>
      </c>
      <c r="DM114"/>
      <c r="DN114" s="39">
        <f t="shared" si="960"/>
        <v>0</v>
      </c>
      <c r="DO114"/>
      <c r="DP114" s="39">
        <f t="shared" si="961"/>
        <v>0</v>
      </c>
      <c r="DQ114"/>
      <c r="DR114" s="39">
        <f t="shared" si="962"/>
        <v>0</v>
      </c>
      <c r="DS114"/>
      <c r="DT114" s="39">
        <f t="shared" si="963"/>
        <v>0</v>
      </c>
      <c r="DU114"/>
      <c r="DV114" s="39">
        <f t="shared" si="964"/>
        <v>0</v>
      </c>
      <c r="DW114"/>
      <c r="DX114" s="39">
        <f t="shared" si="965"/>
        <v>0</v>
      </c>
      <c r="DY114"/>
      <c r="DZ114" s="39">
        <f t="shared" si="966"/>
        <v>0</v>
      </c>
      <c r="EA114"/>
      <c r="EB114" s="39">
        <f t="shared" si="967"/>
        <v>0</v>
      </c>
      <c r="EC114"/>
      <c r="ED114" s="39">
        <f t="shared" si="968"/>
        <v>0</v>
      </c>
      <c r="EE114"/>
      <c r="EF114" s="39">
        <f t="shared" si="969"/>
        <v>0</v>
      </c>
      <c r="EG114"/>
      <c r="EH114" s="39">
        <f t="shared" si="970"/>
        <v>0</v>
      </c>
      <c r="EI114"/>
      <c r="EJ114" s="39">
        <f t="shared" si="971"/>
        <v>0</v>
      </c>
      <c r="EK114"/>
      <c r="EL114" s="39">
        <f t="shared" si="972"/>
        <v>0</v>
      </c>
      <c r="EM114"/>
      <c r="EN114" s="39">
        <f t="shared" si="973"/>
        <v>0</v>
      </c>
      <c r="EO114"/>
      <c r="EP114" s="39">
        <f t="shared" si="974"/>
        <v>0</v>
      </c>
      <c r="EQ114"/>
      <c r="ER114" s="39">
        <f t="shared" si="975"/>
        <v>0</v>
      </c>
      <c r="ES114"/>
      <c r="ET114" s="39">
        <f t="shared" si="976"/>
        <v>0</v>
      </c>
      <c r="EU114"/>
      <c r="EV114" s="39">
        <f t="shared" si="977"/>
        <v>0</v>
      </c>
      <c r="EW114"/>
      <c r="EX114" s="39">
        <f t="shared" si="978"/>
        <v>0</v>
      </c>
      <c r="EY114"/>
      <c r="EZ114" s="39">
        <f t="shared" si="979"/>
        <v>0</v>
      </c>
      <c r="FA114"/>
      <c r="FB114" s="39">
        <f t="shared" si="980"/>
        <v>0</v>
      </c>
      <c r="FC114" s="67">
        <f t="shared" si="983"/>
        <v>0</v>
      </c>
    </row>
    <row r="115" spans="1:159" s="30" customFormat="1" outlineLevel="1" x14ac:dyDescent="0.25">
      <c r="A115">
        <v>6</v>
      </c>
      <c r="B115" s="26"/>
      <c r="C115" s="102">
        <f>IFERROR(VLOOKUP($B115,'Справочник ТТ'!$A:$R,16,0),0)</f>
        <v>0</v>
      </c>
      <c r="D115" s="103">
        <f>IFERROR(VLOOKUP($B115,'Справочник ТТ'!$A:$R,17,0),0)</f>
        <v>0</v>
      </c>
      <c r="E115" s="104">
        <f>IFERROR(VLOOKUP($B115,'Справочник ТТ'!$A:$R,18,0),0)</f>
        <v>0</v>
      </c>
      <c r="F115" s="71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 s="46">
        <f t="shared" si="981"/>
        <v>0</v>
      </c>
      <c r="AL115"/>
      <c r="AM115" s="39">
        <f t="shared" si="922"/>
        <v>0</v>
      </c>
      <c r="AN115"/>
      <c r="AO115" s="39">
        <f t="shared" si="923"/>
        <v>0</v>
      </c>
      <c r="AP115"/>
      <c r="AQ115" s="39">
        <f t="shared" si="924"/>
        <v>0</v>
      </c>
      <c r="AR115"/>
      <c r="AS115" s="39">
        <f t="shared" si="925"/>
        <v>0</v>
      </c>
      <c r="AT115"/>
      <c r="AU115" s="39">
        <f t="shared" si="926"/>
        <v>0</v>
      </c>
      <c r="AV115"/>
      <c r="AW115" s="39">
        <f t="shared" si="984"/>
        <v>0</v>
      </c>
      <c r="AX115"/>
      <c r="AY115" s="39" t="b">
        <f t="shared" si="927"/>
        <v>0</v>
      </c>
      <c r="AZ115"/>
      <c r="BA115" s="39" t="b">
        <f t="shared" si="928"/>
        <v>0</v>
      </c>
      <c r="BB115"/>
      <c r="BC115" s="39" t="b">
        <f t="shared" si="929"/>
        <v>0</v>
      </c>
      <c r="BD115"/>
      <c r="BE115" s="39" t="b">
        <f t="shared" si="930"/>
        <v>0</v>
      </c>
      <c r="BF115"/>
      <c r="BG115" s="39">
        <f t="shared" si="931"/>
        <v>0</v>
      </c>
      <c r="BH115"/>
      <c r="BI115" s="39">
        <f t="shared" si="932"/>
        <v>0</v>
      </c>
      <c r="BJ115"/>
      <c r="BK115" s="39">
        <f t="shared" si="933"/>
        <v>0</v>
      </c>
      <c r="BL115"/>
      <c r="BM115" s="39">
        <f t="shared" si="934"/>
        <v>0</v>
      </c>
      <c r="BN115"/>
      <c r="BO115" s="39">
        <f t="shared" si="935"/>
        <v>0</v>
      </c>
      <c r="BP115"/>
      <c r="BQ115" s="39">
        <f t="shared" si="936"/>
        <v>0</v>
      </c>
      <c r="BR115"/>
      <c r="BS115" s="39">
        <f t="shared" si="937"/>
        <v>0</v>
      </c>
      <c r="BT115"/>
      <c r="BU115" s="39">
        <f t="shared" si="938"/>
        <v>0</v>
      </c>
      <c r="BV115"/>
      <c r="BW115" s="39">
        <f t="shared" si="939"/>
        <v>0</v>
      </c>
      <c r="BX115"/>
      <c r="BY115" s="39">
        <f t="shared" si="940"/>
        <v>0</v>
      </c>
      <c r="BZ115"/>
      <c r="CA115" s="39">
        <f t="shared" si="941"/>
        <v>0</v>
      </c>
      <c r="CB115"/>
      <c r="CC115" s="39">
        <f t="shared" si="942"/>
        <v>0</v>
      </c>
      <c r="CD115"/>
      <c r="CE115" s="39">
        <f t="shared" si="943"/>
        <v>0</v>
      </c>
      <c r="CF115"/>
      <c r="CG115" s="39">
        <f t="shared" si="944"/>
        <v>0</v>
      </c>
      <c r="CH115"/>
      <c r="CI115" s="39">
        <f t="shared" si="945"/>
        <v>0</v>
      </c>
      <c r="CJ115"/>
      <c r="CK115" s="39">
        <f t="shared" si="946"/>
        <v>0</v>
      </c>
      <c r="CL115"/>
      <c r="CM115" s="39">
        <f t="shared" si="947"/>
        <v>0</v>
      </c>
      <c r="CN115"/>
      <c r="CO115" s="39">
        <f t="shared" si="948"/>
        <v>0</v>
      </c>
      <c r="CP115" s="67">
        <f t="shared" si="982"/>
        <v>0</v>
      </c>
      <c r="CQ115"/>
      <c r="CR115" s="39">
        <f t="shared" si="949"/>
        <v>0</v>
      </c>
      <c r="CS115"/>
      <c r="CT115" s="39">
        <f t="shared" si="950"/>
        <v>0</v>
      </c>
      <c r="CU115"/>
      <c r="CV115" s="39">
        <f t="shared" si="951"/>
        <v>0</v>
      </c>
      <c r="CW115"/>
      <c r="CX115" s="39">
        <f t="shared" si="952"/>
        <v>0</v>
      </c>
      <c r="CY115"/>
      <c r="CZ115" s="39">
        <f t="shared" si="953"/>
        <v>0</v>
      </c>
      <c r="DA115"/>
      <c r="DB115" s="39">
        <f t="shared" si="954"/>
        <v>0</v>
      </c>
      <c r="DC115"/>
      <c r="DD115" s="39">
        <f t="shared" si="955"/>
        <v>0</v>
      </c>
      <c r="DE115"/>
      <c r="DF115" s="39">
        <f t="shared" si="956"/>
        <v>0</v>
      </c>
      <c r="DG115"/>
      <c r="DH115" s="39">
        <f t="shared" si="957"/>
        <v>0</v>
      </c>
      <c r="DI115"/>
      <c r="DJ115" s="39">
        <f t="shared" si="958"/>
        <v>0</v>
      </c>
      <c r="DK115"/>
      <c r="DL115" s="39">
        <f t="shared" si="959"/>
        <v>0</v>
      </c>
      <c r="DM115"/>
      <c r="DN115" s="39">
        <f t="shared" si="960"/>
        <v>0</v>
      </c>
      <c r="DO115"/>
      <c r="DP115" s="39">
        <f t="shared" si="961"/>
        <v>0</v>
      </c>
      <c r="DQ115"/>
      <c r="DR115" s="39">
        <f t="shared" si="962"/>
        <v>0</v>
      </c>
      <c r="DS115"/>
      <c r="DT115" s="39">
        <f t="shared" si="963"/>
        <v>0</v>
      </c>
      <c r="DU115"/>
      <c r="DV115" s="39">
        <f t="shared" si="964"/>
        <v>0</v>
      </c>
      <c r="DW115"/>
      <c r="DX115" s="39">
        <f t="shared" si="965"/>
        <v>0</v>
      </c>
      <c r="DY115"/>
      <c r="DZ115" s="39">
        <f t="shared" si="966"/>
        <v>0</v>
      </c>
      <c r="EA115"/>
      <c r="EB115" s="39">
        <f t="shared" si="967"/>
        <v>0</v>
      </c>
      <c r="EC115"/>
      <c r="ED115" s="39">
        <f t="shared" si="968"/>
        <v>0</v>
      </c>
      <c r="EE115"/>
      <c r="EF115" s="39">
        <f t="shared" si="969"/>
        <v>0</v>
      </c>
      <c r="EG115"/>
      <c r="EH115" s="39">
        <f t="shared" si="970"/>
        <v>0</v>
      </c>
      <c r="EI115"/>
      <c r="EJ115" s="39">
        <f t="shared" si="971"/>
        <v>0</v>
      </c>
      <c r="EK115"/>
      <c r="EL115" s="39">
        <f t="shared" si="972"/>
        <v>0</v>
      </c>
      <c r="EM115"/>
      <c r="EN115" s="39">
        <f t="shared" si="973"/>
        <v>0</v>
      </c>
      <c r="EO115"/>
      <c r="EP115" s="39">
        <f t="shared" si="974"/>
        <v>0</v>
      </c>
      <c r="EQ115"/>
      <c r="ER115" s="39">
        <f t="shared" si="975"/>
        <v>0</v>
      </c>
      <c r="ES115"/>
      <c r="ET115" s="39">
        <f t="shared" si="976"/>
        <v>0</v>
      </c>
      <c r="EU115"/>
      <c r="EV115" s="39">
        <f t="shared" si="977"/>
        <v>0</v>
      </c>
      <c r="EW115"/>
      <c r="EX115" s="39">
        <f t="shared" si="978"/>
        <v>0</v>
      </c>
      <c r="EY115"/>
      <c r="EZ115" s="39">
        <f t="shared" si="979"/>
        <v>0</v>
      </c>
      <c r="FA115"/>
      <c r="FB115" s="39">
        <f t="shared" si="980"/>
        <v>0</v>
      </c>
      <c r="FC115" s="67">
        <f t="shared" si="983"/>
        <v>0</v>
      </c>
    </row>
    <row r="116" spans="1:159" s="30" customFormat="1" outlineLevel="1" x14ac:dyDescent="0.25">
      <c r="A116">
        <v>7</v>
      </c>
      <c r="B116" s="26"/>
      <c r="C116" s="102">
        <f>IFERROR(VLOOKUP($B116,'Справочник ТТ'!$A:$R,16,0),0)</f>
        <v>0</v>
      </c>
      <c r="D116" s="103">
        <f>IFERROR(VLOOKUP($B116,'Справочник ТТ'!$A:$R,17,0),0)</f>
        <v>0</v>
      </c>
      <c r="E116" s="104">
        <f>IFERROR(VLOOKUP($B116,'Справочник ТТ'!$A:$R,18,0),0)</f>
        <v>0</v>
      </c>
      <c r="F116" s="71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 s="46">
        <f t="shared" si="981"/>
        <v>0</v>
      </c>
      <c r="AL116"/>
      <c r="AM116" s="39">
        <f t="shared" si="922"/>
        <v>0</v>
      </c>
      <c r="AN116"/>
      <c r="AO116" s="39">
        <f t="shared" si="923"/>
        <v>0</v>
      </c>
      <c r="AP116"/>
      <c r="AQ116" s="39">
        <f t="shared" si="924"/>
        <v>0</v>
      </c>
      <c r="AR116"/>
      <c r="AS116" s="39">
        <f t="shared" si="925"/>
        <v>0</v>
      </c>
      <c r="AT116"/>
      <c r="AU116" s="39">
        <f t="shared" si="926"/>
        <v>0</v>
      </c>
      <c r="AV116"/>
      <c r="AW116" s="39">
        <f t="shared" si="984"/>
        <v>0</v>
      </c>
      <c r="AX116"/>
      <c r="AY116" s="39" t="b">
        <f t="shared" si="927"/>
        <v>0</v>
      </c>
      <c r="AZ116"/>
      <c r="BA116" s="39" t="b">
        <f t="shared" si="928"/>
        <v>0</v>
      </c>
      <c r="BB116"/>
      <c r="BC116" s="39" t="b">
        <f t="shared" si="929"/>
        <v>0</v>
      </c>
      <c r="BD116"/>
      <c r="BE116" s="39" t="b">
        <f t="shared" si="930"/>
        <v>0</v>
      </c>
      <c r="BF116"/>
      <c r="BG116" s="39">
        <f t="shared" si="931"/>
        <v>0</v>
      </c>
      <c r="BH116"/>
      <c r="BI116" s="39">
        <f t="shared" si="932"/>
        <v>0</v>
      </c>
      <c r="BJ116"/>
      <c r="BK116" s="39">
        <f t="shared" si="933"/>
        <v>0</v>
      </c>
      <c r="BL116"/>
      <c r="BM116" s="39">
        <f t="shared" si="934"/>
        <v>0</v>
      </c>
      <c r="BN116"/>
      <c r="BO116" s="39">
        <f t="shared" si="935"/>
        <v>0</v>
      </c>
      <c r="BP116"/>
      <c r="BQ116" s="39">
        <f t="shared" si="936"/>
        <v>0</v>
      </c>
      <c r="BR116"/>
      <c r="BS116" s="39">
        <f t="shared" si="937"/>
        <v>0</v>
      </c>
      <c r="BT116"/>
      <c r="BU116" s="39">
        <f t="shared" si="938"/>
        <v>0</v>
      </c>
      <c r="BV116"/>
      <c r="BW116" s="39">
        <f t="shared" si="939"/>
        <v>0</v>
      </c>
      <c r="BX116"/>
      <c r="BY116" s="39">
        <f t="shared" si="940"/>
        <v>0</v>
      </c>
      <c r="BZ116"/>
      <c r="CA116" s="39">
        <f t="shared" si="941"/>
        <v>0</v>
      </c>
      <c r="CB116"/>
      <c r="CC116" s="39">
        <f t="shared" si="942"/>
        <v>0</v>
      </c>
      <c r="CD116"/>
      <c r="CE116" s="39">
        <f t="shared" si="943"/>
        <v>0</v>
      </c>
      <c r="CF116"/>
      <c r="CG116" s="39">
        <f t="shared" si="944"/>
        <v>0</v>
      </c>
      <c r="CH116"/>
      <c r="CI116" s="39">
        <f t="shared" si="945"/>
        <v>0</v>
      </c>
      <c r="CJ116"/>
      <c r="CK116" s="39">
        <f t="shared" si="946"/>
        <v>0</v>
      </c>
      <c r="CL116"/>
      <c r="CM116" s="39">
        <f t="shared" si="947"/>
        <v>0</v>
      </c>
      <c r="CN116"/>
      <c r="CO116" s="39">
        <f t="shared" si="948"/>
        <v>0</v>
      </c>
      <c r="CP116" s="67">
        <f t="shared" si="982"/>
        <v>0</v>
      </c>
      <c r="CQ116"/>
      <c r="CR116" s="39">
        <f t="shared" si="949"/>
        <v>0</v>
      </c>
      <c r="CS116"/>
      <c r="CT116" s="39">
        <f t="shared" si="950"/>
        <v>0</v>
      </c>
      <c r="CU116"/>
      <c r="CV116" s="39">
        <f t="shared" si="951"/>
        <v>0</v>
      </c>
      <c r="CW116"/>
      <c r="CX116" s="39">
        <f t="shared" si="952"/>
        <v>0</v>
      </c>
      <c r="CY116"/>
      <c r="CZ116" s="39">
        <f t="shared" si="953"/>
        <v>0</v>
      </c>
      <c r="DA116"/>
      <c r="DB116" s="39">
        <f t="shared" si="954"/>
        <v>0</v>
      </c>
      <c r="DC116"/>
      <c r="DD116" s="39">
        <f t="shared" si="955"/>
        <v>0</v>
      </c>
      <c r="DE116"/>
      <c r="DF116" s="39">
        <f t="shared" si="956"/>
        <v>0</v>
      </c>
      <c r="DG116"/>
      <c r="DH116" s="39">
        <f t="shared" si="957"/>
        <v>0</v>
      </c>
      <c r="DI116"/>
      <c r="DJ116" s="39">
        <f t="shared" si="958"/>
        <v>0</v>
      </c>
      <c r="DK116"/>
      <c r="DL116" s="39">
        <f t="shared" si="959"/>
        <v>0</v>
      </c>
      <c r="DM116"/>
      <c r="DN116" s="39">
        <f t="shared" si="960"/>
        <v>0</v>
      </c>
      <c r="DO116"/>
      <c r="DP116" s="39">
        <f t="shared" si="961"/>
        <v>0</v>
      </c>
      <c r="DQ116"/>
      <c r="DR116" s="39">
        <f t="shared" si="962"/>
        <v>0</v>
      </c>
      <c r="DS116"/>
      <c r="DT116" s="39">
        <f t="shared" si="963"/>
        <v>0</v>
      </c>
      <c r="DU116"/>
      <c r="DV116" s="39">
        <f t="shared" si="964"/>
        <v>0</v>
      </c>
      <c r="DW116"/>
      <c r="DX116" s="39">
        <f t="shared" si="965"/>
        <v>0</v>
      </c>
      <c r="DY116"/>
      <c r="DZ116" s="39">
        <f t="shared" si="966"/>
        <v>0</v>
      </c>
      <c r="EA116"/>
      <c r="EB116" s="39">
        <f t="shared" si="967"/>
        <v>0</v>
      </c>
      <c r="EC116"/>
      <c r="ED116" s="39">
        <f t="shared" si="968"/>
        <v>0</v>
      </c>
      <c r="EE116"/>
      <c r="EF116" s="39">
        <f t="shared" si="969"/>
        <v>0</v>
      </c>
      <c r="EG116"/>
      <c r="EH116" s="39">
        <f t="shared" si="970"/>
        <v>0</v>
      </c>
      <c r="EI116"/>
      <c r="EJ116" s="39">
        <f t="shared" si="971"/>
        <v>0</v>
      </c>
      <c r="EK116"/>
      <c r="EL116" s="39">
        <f t="shared" si="972"/>
        <v>0</v>
      </c>
      <c r="EM116"/>
      <c r="EN116" s="39">
        <f t="shared" si="973"/>
        <v>0</v>
      </c>
      <c r="EO116"/>
      <c r="EP116" s="39">
        <f t="shared" si="974"/>
        <v>0</v>
      </c>
      <c r="EQ116"/>
      <c r="ER116" s="39">
        <f t="shared" si="975"/>
        <v>0</v>
      </c>
      <c r="ES116"/>
      <c r="ET116" s="39">
        <f t="shared" si="976"/>
        <v>0</v>
      </c>
      <c r="EU116"/>
      <c r="EV116" s="39">
        <f t="shared" si="977"/>
        <v>0</v>
      </c>
      <c r="EW116"/>
      <c r="EX116" s="39">
        <f t="shared" si="978"/>
        <v>0</v>
      </c>
      <c r="EY116"/>
      <c r="EZ116" s="39">
        <f t="shared" si="979"/>
        <v>0</v>
      </c>
      <c r="FA116"/>
      <c r="FB116" s="39">
        <f t="shared" si="980"/>
        <v>0</v>
      </c>
      <c r="FC116" s="67">
        <f t="shared" si="983"/>
        <v>0</v>
      </c>
    </row>
    <row r="117" spans="1:159" s="30" customFormat="1" outlineLevel="1" x14ac:dyDescent="0.25">
      <c r="A117">
        <v>8</v>
      </c>
      <c r="B117" s="26"/>
      <c r="C117" s="102">
        <f>IFERROR(VLOOKUP($B117,'Справочник ТТ'!$A:$R,16,0),0)</f>
        <v>0</v>
      </c>
      <c r="D117" s="103">
        <f>IFERROR(VLOOKUP($B117,'Справочник ТТ'!$A:$R,17,0),0)</f>
        <v>0</v>
      </c>
      <c r="E117" s="104">
        <f>IFERROR(VLOOKUP($B117,'Справочник ТТ'!$A:$R,18,0),0)</f>
        <v>0</v>
      </c>
      <c r="F117" s="71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s="46">
        <f t="shared" si="981"/>
        <v>0</v>
      </c>
      <c r="AL117"/>
      <c r="AM117" s="39">
        <f t="shared" si="922"/>
        <v>0</v>
      </c>
      <c r="AN117"/>
      <c r="AO117" s="39">
        <f t="shared" si="923"/>
        <v>0</v>
      </c>
      <c r="AP117"/>
      <c r="AQ117" s="39">
        <f t="shared" si="924"/>
        <v>0</v>
      </c>
      <c r="AR117"/>
      <c r="AS117" s="39">
        <f t="shared" si="925"/>
        <v>0</v>
      </c>
      <c r="AT117"/>
      <c r="AU117" s="39">
        <f t="shared" si="926"/>
        <v>0</v>
      </c>
      <c r="AV117"/>
      <c r="AW117" s="39">
        <f t="shared" si="984"/>
        <v>0</v>
      </c>
      <c r="AX117"/>
      <c r="AY117" s="39" t="b">
        <f t="shared" si="927"/>
        <v>0</v>
      </c>
      <c r="AZ117"/>
      <c r="BA117" s="39" t="b">
        <f t="shared" si="928"/>
        <v>0</v>
      </c>
      <c r="BB117"/>
      <c r="BC117" s="39" t="b">
        <f t="shared" si="929"/>
        <v>0</v>
      </c>
      <c r="BD117"/>
      <c r="BE117" s="39" t="b">
        <f t="shared" si="930"/>
        <v>0</v>
      </c>
      <c r="BF117"/>
      <c r="BG117" s="39">
        <f t="shared" si="931"/>
        <v>0</v>
      </c>
      <c r="BH117"/>
      <c r="BI117" s="39">
        <f t="shared" si="932"/>
        <v>0</v>
      </c>
      <c r="BJ117"/>
      <c r="BK117" s="39">
        <f t="shared" si="933"/>
        <v>0</v>
      </c>
      <c r="BL117"/>
      <c r="BM117" s="39">
        <f t="shared" si="934"/>
        <v>0</v>
      </c>
      <c r="BN117"/>
      <c r="BO117" s="39">
        <f t="shared" si="935"/>
        <v>0</v>
      </c>
      <c r="BP117"/>
      <c r="BQ117" s="39">
        <f t="shared" si="936"/>
        <v>0</v>
      </c>
      <c r="BR117"/>
      <c r="BS117" s="39">
        <f t="shared" si="937"/>
        <v>0</v>
      </c>
      <c r="BT117"/>
      <c r="BU117" s="39">
        <f t="shared" si="938"/>
        <v>0</v>
      </c>
      <c r="BV117"/>
      <c r="BW117" s="39">
        <f t="shared" si="939"/>
        <v>0</v>
      </c>
      <c r="BX117"/>
      <c r="BY117" s="39">
        <f t="shared" si="940"/>
        <v>0</v>
      </c>
      <c r="BZ117"/>
      <c r="CA117" s="39">
        <f t="shared" si="941"/>
        <v>0</v>
      </c>
      <c r="CB117"/>
      <c r="CC117" s="39">
        <f t="shared" si="942"/>
        <v>0</v>
      </c>
      <c r="CD117"/>
      <c r="CE117" s="39">
        <f t="shared" si="943"/>
        <v>0</v>
      </c>
      <c r="CF117"/>
      <c r="CG117" s="39">
        <f t="shared" si="944"/>
        <v>0</v>
      </c>
      <c r="CH117"/>
      <c r="CI117" s="39">
        <f t="shared" si="945"/>
        <v>0</v>
      </c>
      <c r="CJ117"/>
      <c r="CK117" s="39">
        <f t="shared" si="946"/>
        <v>0</v>
      </c>
      <c r="CL117"/>
      <c r="CM117" s="39">
        <f t="shared" si="947"/>
        <v>0</v>
      </c>
      <c r="CN117"/>
      <c r="CO117" s="39">
        <f t="shared" si="948"/>
        <v>0</v>
      </c>
      <c r="CP117" s="67">
        <f t="shared" si="982"/>
        <v>0</v>
      </c>
      <c r="CQ117"/>
      <c r="CR117" s="39">
        <f t="shared" si="949"/>
        <v>0</v>
      </c>
      <c r="CS117"/>
      <c r="CT117" s="39">
        <f t="shared" si="950"/>
        <v>0</v>
      </c>
      <c r="CU117"/>
      <c r="CV117" s="39">
        <f t="shared" si="951"/>
        <v>0</v>
      </c>
      <c r="CW117"/>
      <c r="CX117" s="39">
        <f t="shared" si="952"/>
        <v>0</v>
      </c>
      <c r="CY117"/>
      <c r="CZ117" s="39">
        <f t="shared" si="953"/>
        <v>0</v>
      </c>
      <c r="DA117"/>
      <c r="DB117" s="39">
        <f t="shared" si="954"/>
        <v>0</v>
      </c>
      <c r="DC117"/>
      <c r="DD117" s="39">
        <f t="shared" si="955"/>
        <v>0</v>
      </c>
      <c r="DE117"/>
      <c r="DF117" s="39">
        <f t="shared" si="956"/>
        <v>0</v>
      </c>
      <c r="DG117"/>
      <c r="DH117" s="39">
        <f t="shared" si="957"/>
        <v>0</v>
      </c>
      <c r="DI117"/>
      <c r="DJ117" s="39">
        <f t="shared" si="958"/>
        <v>0</v>
      </c>
      <c r="DK117"/>
      <c r="DL117" s="39">
        <f t="shared" si="959"/>
        <v>0</v>
      </c>
      <c r="DM117"/>
      <c r="DN117" s="39">
        <f t="shared" si="960"/>
        <v>0</v>
      </c>
      <c r="DO117"/>
      <c r="DP117" s="39">
        <f t="shared" si="961"/>
        <v>0</v>
      </c>
      <c r="DQ117"/>
      <c r="DR117" s="39">
        <f t="shared" si="962"/>
        <v>0</v>
      </c>
      <c r="DS117"/>
      <c r="DT117" s="39">
        <f t="shared" si="963"/>
        <v>0</v>
      </c>
      <c r="DU117"/>
      <c r="DV117" s="39">
        <f t="shared" si="964"/>
        <v>0</v>
      </c>
      <c r="DW117"/>
      <c r="DX117" s="39">
        <f t="shared" si="965"/>
        <v>0</v>
      </c>
      <c r="DY117"/>
      <c r="DZ117" s="39">
        <f t="shared" si="966"/>
        <v>0</v>
      </c>
      <c r="EA117"/>
      <c r="EB117" s="39">
        <f t="shared" si="967"/>
        <v>0</v>
      </c>
      <c r="EC117"/>
      <c r="ED117" s="39">
        <f t="shared" si="968"/>
        <v>0</v>
      </c>
      <c r="EE117"/>
      <c r="EF117" s="39">
        <f t="shared" si="969"/>
        <v>0</v>
      </c>
      <c r="EG117"/>
      <c r="EH117" s="39">
        <f t="shared" si="970"/>
        <v>0</v>
      </c>
      <c r="EI117"/>
      <c r="EJ117" s="39">
        <f t="shared" si="971"/>
        <v>0</v>
      </c>
      <c r="EK117"/>
      <c r="EL117" s="39">
        <f t="shared" si="972"/>
        <v>0</v>
      </c>
      <c r="EM117"/>
      <c r="EN117" s="39">
        <f t="shared" si="973"/>
        <v>0</v>
      </c>
      <c r="EO117"/>
      <c r="EP117" s="39">
        <f t="shared" si="974"/>
        <v>0</v>
      </c>
      <c r="EQ117"/>
      <c r="ER117" s="39">
        <f t="shared" si="975"/>
        <v>0</v>
      </c>
      <c r="ES117"/>
      <c r="ET117" s="39">
        <f t="shared" si="976"/>
        <v>0</v>
      </c>
      <c r="EU117"/>
      <c r="EV117" s="39">
        <f t="shared" si="977"/>
        <v>0</v>
      </c>
      <c r="EW117"/>
      <c r="EX117" s="39">
        <f t="shared" si="978"/>
        <v>0</v>
      </c>
      <c r="EY117"/>
      <c r="EZ117" s="39">
        <f t="shared" si="979"/>
        <v>0</v>
      </c>
      <c r="FA117"/>
      <c r="FB117" s="39">
        <f t="shared" si="980"/>
        <v>0</v>
      </c>
      <c r="FC117" s="67">
        <f t="shared" si="983"/>
        <v>0</v>
      </c>
    </row>
    <row r="118" spans="1:159" s="30" customFormat="1" outlineLevel="1" x14ac:dyDescent="0.25">
      <c r="A118">
        <v>9</v>
      </c>
      <c r="B118" s="26"/>
      <c r="C118" s="102">
        <f>IFERROR(VLOOKUP($B118,'Справочник ТТ'!$A:$R,16,0),0)</f>
        <v>0</v>
      </c>
      <c r="D118" s="103">
        <f>IFERROR(VLOOKUP($B118,'Справочник ТТ'!$A:$R,17,0),0)</f>
        <v>0</v>
      </c>
      <c r="E118" s="104">
        <f>IFERROR(VLOOKUP($B118,'Справочник ТТ'!$A:$R,18,0),0)</f>
        <v>0</v>
      </c>
      <c r="F118" s="71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 s="46">
        <f t="shared" si="981"/>
        <v>0</v>
      </c>
      <c r="AL118"/>
      <c r="AM118" s="39">
        <f t="shared" si="922"/>
        <v>0</v>
      </c>
      <c r="AN118"/>
      <c r="AO118" s="39">
        <f t="shared" si="923"/>
        <v>0</v>
      </c>
      <c r="AP118"/>
      <c r="AQ118" s="39">
        <f t="shared" si="924"/>
        <v>0</v>
      </c>
      <c r="AR118"/>
      <c r="AS118" s="39">
        <f t="shared" si="925"/>
        <v>0</v>
      </c>
      <c r="AT118"/>
      <c r="AU118" s="39">
        <f t="shared" si="926"/>
        <v>0</v>
      </c>
      <c r="AV118"/>
      <c r="AW118" s="39">
        <f t="shared" si="984"/>
        <v>0</v>
      </c>
      <c r="AX118"/>
      <c r="AY118" s="39" t="b">
        <f t="shared" si="927"/>
        <v>0</v>
      </c>
      <c r="AZ118"/>
      <c r="BA118" s="39" t="b">
        <f t="shared" si="928"/>
        <v>0</v>
      </c>
      <c r="BB118"/>
      <c r="BC118" s="39" t="b">
        <f t="shared" si="929"/>
        <v>0</v>
      </c>
      <c r="BD118"/>
      <c r="BE118" s="39" t="b">
        <f t="shared" si="930"/>
        <v>0</v>
      </c>
      <c r="BF118"/>
      <c r="BG118" s="39">
        <f t="shared" si="931"/>
        <v>0</v>
      </c>
      <c r="BH118"/>
      <c r="BI118" s="39">
        <f t="shared" si="932"/>
        <v>0</v>
      </c>
      <c r="BJ118"/>
      <c r="BK118" s="39">
        <f t="shared" si="933"/>
        <v>0</v>
      </c>
      <c r="BL118"/>
      <c r="BM118" s="39">
        <f t="shared" si="934"/>
        <v>0</v>
      </c>
      <c r="BN118"/>
      <c r="BO118" s="39">
        <f t="shared" si="935"/>
        <v>0</v>
      </c>
      <c r="BP118"/>
      <c r="BQ118" s="39">
        <f t="shared" si="936"/>
        <v>0</v>
      </c>
      <c r="BR118"/>
      <c r="BS118" s="39">
        <f t="shared" si="937"/>
        <v>0</v>
      </c>
      <c r="BT118"/>
      <c r="BU118" s="39">
        <f t="shared" si="938"/>
        <v>0</v>
      </c>
      <c r="BV118"/>
      <c r="BW118" s="39">
        <f t="shared" si="939"/>
        <v>0</v>
      </c>
      <c r="BX118"/>
      <c r="BY118" s="39">
        <f t="shared" si="940"/>
        <v>0</v>
      </c>
      <c r="BZ118"/>
      <c r="CA118" s="39">
        <f t="shared" si="941"/>
        <v>0</v>
      </c>
      <c r="CB118"/>
      <c r="CC118" s="39">
        <f t="shared" si="942"/>
        <v>0</v>
      </c>
      <c r="CD118"/>
      <c r="CE118" s="39">
        <f t="shared" si="943"/>
        <v>0</v>
      </c>
      <c r="CF118"/>
      <c r="CG118" s="39">
        <f t="shared" si="944"/>
        <v>0</v>
      </c>
      <c r="CH118"/>
      <c r="CI118" s="39">
        <f t="shared" si="945"/>
        <v>0</v>
      </c>
      <c r="CJ118"/>
      <c r="CK118" s="39">
        <f t="shared" si="946"/>
        <v>0</v>
      </c>
      <c r="CL118"/>
      <c r="CM118" s="39">
        <f t="shared" si="947"/>
        <v>0</v>
      </c>
      <c r="CN118"/>
      <c r="CO118" s="39">
        <f t="shared" si="948"/>
        <v>0</v>
      </c>
      <c r="CP118" s="67">
        <f t="shared" si="982"/>
        <v>0</v>
      </c>
      <c r="CQ118"/>
      <c r="CR118" s="39">
        <f t="shared" si="949"/>
        <v>0</v>
      </c>
      <c r="CS118"/>
      <c r="CT118" s="39">
        <f t="shared" si="950"/>
        <v>0</v>
      </c>
      <c r="CU118"/>
      <c r="CV118" s="39">
        <f t="shared" si="951"/>
        <v>0</v>
      </c>
      <c r="CW118"/>
      <c r="CX118" s="39">
        <f t="shared" si="952"/>
        <v>0</v>
      </c>
      <c r="CY118"/>
      <c r="CZ118" s="39">
        <f t="shared" si="953"/>
        <v>0</v>
      </c>
      <c r="DA118"/>
      <c r="DB118" s="39">
        <f t="shared" si="954"/>
        <v>0</v>
      </c>
      <c r="DC118"/>
      <c r="DD118" s="39">
        <f t="shared" si="955"/>
        <v>0</v>
      </c>
      <c r="DE118"/>
      <c r="DF118" s="39">
        <f t="shared" si="956"/>
        <v>0</v>
      </c>
      <c r="DG118"/>
      <c r="DH118" s="39">
        <f t="shared" si="957"/>
        <v>0</v>
      </c>
      <c r="DI118"/>
      <c r="DJ118" s="39">
        <f t="shared" si="958"/>
        <v>0</v>
      </c>
      <c r="DK118"/>
      <c r="DL118" s="39">
        <f t="shared" si="959"/>
        <v>0</v>
      </c>
      <c r="DM118"/>
      <c r="DN118" s="39">
        <f t="shared" si="960"/>
        <v>0</v>
      </c>
      <c r="DO118"/>
      <c r="DP118" s="39">
        <f t="shared" si="961"/>
        <v>0</v>
      </c>
      <c r="DQ118"/>
      <c r="DR118" s="39">
        <f t="shared" si="962"/>
        <v>0</v>
      </c>
      <c r="DS118"/>
      <c r="DT118" s="39">
        <f t="shared" si="963"/>
        <v>0</v>
      </c>
      <c r="DU118"/>
      <c r="DV118" s="39">
        <f t="shared" si="964"/>
        <v>0</v>
      </c>
      <c r="DW118"/>
      <c r="DX118" s="39">
        <f t="shared" si="965"/>
        <v>0</v>
      </c>
      <c r="DY118"/>
      <c r="DZ118" s="39">
        <f t="shared" si="966"/>
        <v>0</v>
      </c>
      <c r="EA118"/>
      <c r="EB118" s="39">
        <f t="shared" si="967"/>
        <v>0</v>
      </c>
      <c r="EC118"/>
      <c r="ED118" s="39">
        <f t="shared" si="968"/>
        <v>0</v>
      </c>
      <c r="EE118"/>
      <c r="EF118" s="39">
        <f t="shared" si="969"/>
        <v>0</v>
      </c>
      <c r="EG118"/>
      <c r="EH118" s="39">
        <f t="shared" si="970"/>
        <v>0</v>
      </c>
      <c r="EI118"/>
      <c r="EJ118" s="39">
        <f t="shared" si="971"/>
        <v>0</v>
      </c>
      <c r="EK118"/>
      <c r="EL118" s="39">
        <f t="shared" si="972"/>
        <v>0</v>
      </c>
      <c r="EM118"/>
      <c r="EN118" s="39">
        <f t="shared" si="973"/>
        <v>0</v>
      </c>
      <c r="EO118"/>
      <c r="EP118" s="39">
        <f t="shared" si="974"/>
        <v>0</v>
      </c>
      <c r="EQ118"/>
      <c r="ER118" s="39">
        <f t="shared" si="975"/>
        <v>0</v>
      </c>
      <c r="ES118"/>
      <c r="ET118" s="39">
        <f t="shared" si="976"/>
        <v>0</v>
      </c>
      <c r="EU118"/>
      <c r="EV118" s="39">
        <f t="shared" si="977"/>
        <v>0</v>
      </c>
      <c r="EW118"/>
      <c r="EX118" s="39">
        <f t="shared" si="978"/>
        <v>0</v>
      </c>
      <c r="EY118"/>
      <c r="EZ118" s="39">
        <f t="shared" si="979"/>
        <v>0</v>
      </c>
      <c r="FA118"/>
      <c r="FB118" s="39">
        <f t="shared" si="980"/>
        <v>0</v>
      </c>
      <c r="FC118" s="67">
        <f t="shared" si="983"/>
        <v>0</v>
      </c>
    </row>
    <row r="119" spans="1:159" s="30" customFormat="1" outlineLevel="1" x14ac:dyDescent="0.25">
      <c r="A119">
        <v>10</v>
      </c>
      <c r="B119" s="26"/>
      <c r="C119" s="102">
        <f>IFERROR(VLOOKUP($B119,'Справочник ТТ'!$A:$R,16,0),0)</f>
        <v>0</v>
      </c>
      <c r="D119" s="103">
        <f>IFERROR(VLOOKUP($B119,'Справочник ТТ'!$A:$R,17,0),0)</f>
        <v>0</v>
      </c>
      <c r="E119" s="104">
        <f>IFERROR(VLOOKUP($B119,'Справочник ТТ'!$A:$R,18,0),0)</f>
        <v>0</v>
      </c>
      <c r="F119" s="71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 s="46">
        <f t="shared" si="981"/>
        <v>0</v>
      </c>
      <c r="AL119"/>
      <c r="AM119" s="39">
        <f t="shared" si="922"/>
        <v>0</v>
      </c>
      <c r="AN119"/>
      <c r="AO119" s="39">
        <f t="shared" si="923"/>
        <v>0</v>
      </c>
      <c r="AP119"/>
      <c r="AQ119" s="39">
        <f t="shared" si="924"/>
        <v>0</v>
      </c>
      <c r="AR119"/>
      <c r="AS119" s="39">
        <f t="shared" si="925"/>
        <v>0</v>
      </c>
      <c r="AT119"/>
      <c r="AU119" s="39">
        <f t="shared" si="926"/>
        <v>0</v>
      </c>
      <c r="AV119"/>
      <c r="AW119" s="39">
        <f t="shared" si="984"/>
        <v>0</v>
      </c>
      <c r="AX119"/>
      <c r="AY119" s="39" t="b">
        <f t="shared" si="927"/>
        <v>0</v>
      </c>
      <c r="AZ119"/>
      <c r="BA119" s="39" t="b">
        <f t="shared" si="928"/>
        <v>0</v>
      </c>
      <c r="BB119"/>
      <c r="BC119" s="39" t="b">
        <f t="shared" si="929"/>
        <v>0</v>
      </c>
      <c r="BD119"/>
      <c r="BE119" s="39" t="b">
        <f t="shared" si="930"/>
        <v>0</v>
      </c>
      <c r="BF119"/>
      <c r="BG119" s="39">
        <f t="shared" si="931"/>
        <v>0</v>
      </c>
      <c r="BH119"/>
      <c r="BI119" s="39">
        <f t="shared" si="932"/>
        <v>0</v>
      </c>
      <c r="BJ119"/>
      <c r="BK119" s="39">
        <f t="shared" si="933"/>
        <v>0</v>
      </c>
      <c r="BL119"/>
      <c r="BM119" s="39">
        <f t="shared" si="934"/>
        <v>0</v>
      </c>
      <c r="BN119"/>
      <c r="BO119" s="39">
        <f t="shared" si="935"/>
        <v>0</v>
      </c>
      <c r="BP119"/>
      <c r="BQ119" s="39">
        <f t="shared" si="936"/>
        <v>0</v>
      </c>
      <c r="BR119"/>
      <c r="BS119" s="39">
        <f t="shared" si="937"/>
        <v>0</v>
      </c>
      <c r="BT119"/>
      <c r="BU119" s="39">
        <f t="shared" si="938"/>
        <v>0</v>
      </c>
      <c r="BV119"/>
      <c r="BW119" s="39">
        <f t="shared" si="939"/>
        <v>0</v>
      </c>
      <c r="BX119"/>
      <c r="BY119" s="39">
        <f t="shared" si="940"/>
        <v>0</v>
      </c>
      <c r="BZ119"/>
      <c r="CA119" s="39">
        <f t="shared" si="941"/>
        <v>0</v>
      </c>
      <c r="CB119"/>
      <c r="CC119" s="39">
        <f t="shared" si="942"/>
        <v>0</v>
      </c>
      <c r="CD119"/>
      <c r="CE119" s="39">
        <f t="shared" si="943"/>
        <v>0</v>
      </c>
      <c r="CF119"/>
      <c r="CG119" s="39">
        <f t="shared" si="944"/>
        <v>0</v>
      </c>
      <c r="CH119"/>
      <c r="CI119" s="39">
        <f t="shared" si="945"/>
        <v>0</v>
      </c>
      <c r="CJ119"/>
      <c r="CK119" s="39">
        <f t="shared" si="946"/>
        <v>0</v>
      </c>
      <c r="CL119"/>
      <c r="CM119" s="39">
        <f t="shared" si="947"/>
        <v>0</v>
      </c>
      <c r="CN119"/>
      <c r="CO119" s="39">
        <f t="shared" si="948"/>
        <v>0</v>
      </c>
      <c r="CP119" s="67">
        <f t="shared" si="982"/>
        <v>0</v>
      </c>
      <c r="CQ119"/>
      <c r="CR119" s="39">
        <f t="shared" si="949"/>
        <v>0</v>
      </c>
      <c r="CS119"/>
      <c r="CT119" s="39">
        <f t="shared" si="950"/>
        <v>0</v>
      </c>
      <c r="CU119"/>
      <c r="CV119" s="39">
        <f t="shared" si="951"/>
        <v>0</v>
      </c>
      <c r="CW119"/>
      <c r="CX119" s="39">
        <f t="shared" si="952"/>
        <v>0</v>
      </c>
      <c r="CY119"/>
      <c r="CZ119" s="39">
        <f t="shared" si="953"/>
        <v>0</v>
      </c>
      <c r="DA119"/>
      <c r="DB119" s="39">
        <f t="shared" si="954"/>
        <v>0</v>
      </c>
      <c r="DC119"/>
      <c r="DD119" s="39">
        <f t="shared" si="955"/>
        <v>0</v>
      </c>
      <c r="DE119"/>
      <c r="DF119" s="39">
        <f t="shared" si="956"/>
        <v>0</v>
      </c>
      <c r="DG119"/>
      <c r="DH119" s="39">
        <f t="shared" si="957"/>
        <v>0</v>
      </c>
      <c r="DI119"/>
      <c r="DJ119" s="39">
        <f t="shared" si="958"/>
        <v>0</v>
      </c>
      <c r="DK119"/>
      <c r="DL119" s="39">
        <f t="shared" si="959"/>
        <v>0</v>
      </c>
      <c r="DM119"/>
      <c r="DN119" s="39">
        <f t="shared" si="960"/>
        <v>0</v>
      </c>
      <c r="DO119"/>
      <c r="DP119" s="39">
        <f t="shared" si="961"/>
        <v>0</v>
      </c>
      <c r="DQ119"/>
      <c r="DR119" s="39">
        <f t="shared" si="962"/>
        <v>0</v>
      </c>
      <c r="DS119"/>
      <c r="DT119" s="39">
        <f t="shared" si="963"/>
        <v>0</v>
      </c>
      <c r="DU119"/>
      <c r="DV119" s="39">
        <f t="shared" si="964"/>
        <v>0</v>
      </c>
      <c r="DW119"/>
      <c r="DX119" s="39">
        <f t="shared" si="965"/>
        <v>0</v>
      </c>
      <c r="DY119"/>
      <c r="DZ119" s="39">
        <f t="shared" si="966"/>
        <v>0</v>
      </c>
      <c r="EA119"/>
      <c r="EB119" s="39">
        <f t="shared" si="967"/>
        <v>0</v>
      </c>
      <c r="EC119"/>
      <c r="ED119" s="39">
        <f t="shared" si="968"/>
        <v>0</v>
      </c>
      <c r="EE119"/>
      <c r="EF119" s="39">
        <f t="shared" si="969"/>
        <v>0</v>
      </c>
      <c r="EG119"/>
      <c r="EH119" s="39">
        <f t="shared" si="970"/>
        <v>0</v>
      </c>
      <c r="EI119"/>
      <c r="EJ119" s="39">
        <f t="shared" si="971"/>
        <v>0</v>
      </c>
      <c r="EK119"/>
      <c r="EL119" s="39">
        <f t="shared" si="972"/>
        <v>0</v>
      </c>
      <c r="EM119"/>
      <c r="EN119" s="39">
        <f t="shared" si="973"/>
        <v>0</v>
      </c>
      <c r="EO119"/>
      <c r="EP119" s="39">
        <f t="shared" si="974"/>
        <v>0</v>
      </c>
      <c r="EQ119"/>
      <c r="ER119" s="39">
        <f t="shared" si="975"/>
        <v>0</v>
      </c>
      <c r="ES119"/>
      <c r="ET119" s="39">
        <f t="shared" si="976"/>
        <v>0</v>
      </c>
      <c r="EU119"/>
      <c r="EV119" s="39">
        <f t="shared" si="977"/>
        <v>0</v>
      </c>
      <c r="EW119"/>
      <c r="EX119" s="39">
        <f t="shared" si="978"/>
        <v>0</v>
      </c>
      <c r="EY119"/>
      <c r="EZ119" s="39">
        <f t="shared" si="979"/>
        <v>0</v>
      </c>
      <c r="FA119"/>
      <c r="FB119" s="39">
        <f t="shared" si="980"/>
        <v>0</v>
      </c>
      <c r="FC119" s="67">
        <f t="shared" si="983"/>
        <v>0</v>
      </c>
    </row>
    <row r="120" spans="1:159" s="30" customFormat="1" x14ac:dyDescent="0.25">
      <c r="A120" s="85"/>
      <c r="B120" s="85"/>
      <c r="C120" s="85"/>
      <c r="D120" s="85"/>
      <c r="E120" s="36" t="s">
        <v>11</v>
      </c>
      <c r="F120" s="70">
        <f>AK120+CP120+FC120</f>
        <v>0</v>
      </c>
      <c r="G120" s="42">
        <f>SUM(G110:G119)</f>
        <v>0</v>
      </c>
      <c r="H120" s="42">
        <f t="shared" ref="H120" si="985">SUM(H110:H119)</f>
        <v>0</v>
      </c>
      <c r="I120" s="42">
        <f t="shared" ref="I120" si="986">SUM(I110:I119)</f>
        <v>0</v>
      </c>
      <c r="J120" s="42">
        <f t="shared" ref="J120" si="987">SUM(J110:J119)</f>
        <v>0</v>
      </c>
      <c r="K120" s="42">
        <f t="shared" ref="K120" si="988">SUM(K110:K119)</f>
        <v>0</v>
      </c>
      <c r="L120" s="42">
        <f t="shared" ref="L120" si="989">SUM(L110:L119)</f>
        <v>0</v>
      </c>
      <c r="M120" s="42">
        <f t="shared" ref="M120" si="990">SUM(M110:M119)</f>
        <v>0</v>
      </c>
      <c r="N120" s="42">
        <f t="shared" ref="N120" si="991">SUM(N110:N119)</f>
        <v>0</v>
      </c>
      <c r="O120" s="42">
        <f t="shared" ref="O120" si="992">SUM(O110:O119)</f>
        <v>0</v>
      </c>
      <c r="P120" s="42">
        <f t="shared" ref="P120" si="993">SUM(P110:P119)</f>
        <v>0</v>
      </c>
      <c r="Q120" s="42">
        <f t="shared" ref="Q120" si="994">SUM(Q110:Q119)</f>
        <v>0</v>
      </c>
      <c r="R120" s="42">
        <f t="shared" ref="R120" si="995">SUM(R110:R119)</f>
        <v>0</v>
      </c>
      <c r="S120" s="42">
        <f t="shared" ref="S120" si="996">SUM(S110:S119)</f>
        <v>0</v>
      </c>
      <c r="T120" s="42">
        <f t="shared" ref="T120" si="997">SUM(T110:T119)</f>
        <v>0</v>
      </c>
      <c r="U120" s="42">
        <f t="shared" ref="U120" si="998">SUM(U110:U119)</f>
        <v>0</v>
      </c>
      <c r="V120" s="42">
        <f t="shared" ref="V120" si="999">SUM(V110:V119)</f>
        <v>0</v>
      </c>
      <c r="W120" s="42">
        <f t="shared" ref="W120" si="1000">SUM(W110:W119)</f>
        <v>0</v>
      </c>
      <c r="X120" s="42">
        <f t="shared" ref="X120" si="1001">SUM(X110:X119)</f>
        <v>0</v>
      </c>
      <c r="Y120" s="42">
        <f t="shared" ref="Y120" si="1002">SUM(Y110:Y119)</f>
        <v>0</v>
      </c>
      <c r="Z120" s="42">
        <f t="shared" ref="Z120" si="1003">SUM(Z110:Z119)</f>
        <v>0</v>
      </c>
      <c r="AA120" s="42">
        <f t="shared" ref="AA120" si="1004">SUM(AA110:AA119)</f>
        <v>0</v>
      </c>
      <c r="AB120" s="42">
        <f t="shared" ref="AB120" si="1005">SUM(AB110:AB119)</f>
        <v>0</v>
      </c>
      <c r="AC120" s="42">
        <f t="shared" ref="AC120" si="1006">SUM(AC110:AC119)</f>
        <v>0</v>
      </c>
      <c r="AD120" s="42">
        <f t="shared" ref="AD120" si="1007">SUM(AD110:AD119)</f>
        <v>0</v>
      </c>
      <c r="AE120" s="42">
        <f t="shared" ref="AE120" si="1008">SUM(AE110:AE119)</f>
        <v>0</v>
      </c>
      <c r="AF120" s="42">
        <f t="shared" ref="AF120" si="1009">SUM(AF110:AF119)</f>
        <v>0</v>
      </c>
      <c r="AG120" s="42">
        <f t="shared" ref="AG120" si="1010">SUM(AG110:AG119)</f>
        <v>0</v>
      </c>
      <c r="AH120" s="42">
        <f t="shared" ref="AH120" si="1011">SUM(AH110:AH119)</f>
        <v>0</v>
      </c>
      <c r="AI120" s="42">
        <f t="shared" ref="AI120" si="1012">SUM(AI110:AI119)</f>
        <v>0</v>
      </c>
      <c r="AJ120" s="42">
        <f t="shared" ref="AJ120" si="1013">SUM(AJ110:AJ119)</f>
        <v>0</v>
      </c>
      <c r="AK120" s="47">
        <f>SUM(AK110:AK119)*0.7</f>
        <v>0</v>
      </c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68">
        <f>SUM(CP110:CP119)*0.7</f>
        <v>0</v>
      </c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68">
        <f>SUM(FC110:FC119)*0.7</f>
        <v>0</v>
      </c>
    </row>
    <row r="121" spans="1:159" s="30" customFormat="1" outlineLevel="1" x14ac:dyDescent="0.25">
      <c r="A121">
        <v>1</v>
      </c>
      <c r="B121" s="26"/>
      <c r="C121" s="102">
        <f>IFERROR(VLOOKUP($B121,'Справочник ТТ'!$A:$R,16,0),0)</f>
        <v>0</v>
      </c>
      <c r="D121" s="103">
        <f>IFERROR(VLOOKUP($B121,'Справочник ТТ'!$A:$R,17,0),0)</f>
        <v>0</v>
      </c>
      <c r="E121" s="104">
        <f>IFERROR(VLOOKUP($B121,'Справочник ТТ'!$A:$R,18,0),0)</f>
        <v>0</v>
      </c>
      <c r="F121" s="7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 s="46">
        <f>IF($C121=$E$5,SUMPRODUCT(G121:AJ121,$G$5:$AJ$5),IF($C121=$E$6,SUMPRODUCT(G121:AJ121,$G$6:$AJ$6),0))</f>
        <v>0</v>
      </c>
      <c r="AL121"/>
      <c r="AM121" s="39">
        <f t="shared" ref="AM121:AM130" si="1014">IF(AND($C121=$E$5,IF(AND($C121=$E$5,AL121&gt;=AL$2),(AL121-AL$2)*AL$5,IF(AND($C121=$E$6,AL121&gt;=AL$2),(AL121-AL$2)*AL$6,0))&gt;AL$3),AL$3,IF(AND($C121=$E$6,IF(AND($C121=$E$5,AL121&gt;=AL$2),(AL121-AL$2)*AL$5,IF(AND($C121=$E$6,AL121&gt;=AL$2),(AL121-AL$2)*AL$6,0))&gt;AL$4),AL$4,IF(AND($C121=$E$5,AL121&gt;=AL$2),(AL121-AL$2)*AL$5,IF(AND($C121=$E$6,AL121&gt;=AL$2),(AL121-AL$2)*AL$6,0))))</f>
        <v>0</v>
      </c>
      <c r="AN121"/>
      <c r="AO121" s="39">
        <f t="shared" ref="AO121:AO130" si="1015">IF(AND($C121=$E$5,IF(AND($C121=$E$5,AN121&gt;=AN$2),(AN121-AN$2)*AN$5,IF(AND($C121=$E$6,AN121&gt;=AN$2),(AN121-AN$2)*AN$6,0))&gt;AN$3),AN$3,IF(AND($C121=$E$6,IF(AND($C121=$E$5,AN121&gt;=AN$2),(AN121-AN$2)*AN$5,IF(AND($C121=$E$6,AN121&gt;=AN$2),(AN121-AN$2)*AN$6,0))&gt;AN$4),AN$4,IF(AND($C121=$E$5,AN121&gt;=AN$2),(AN121-AN$2)*AN$5,IF(AND($C121=$E$6,AN121&gt;=AN$2),(AN121-AN$2)*AN$6,0))))</f>
        <v>0</v>
      </c>
      <c r="AP121"/>
      <c r="AQ121" s="39">
        <f t="shared" ref="AQ121:AQ130" si="1016">IF(AND($C121=$E$5,AP121&gt;0),$AP$5,IF(AND($C121=$E$6,AP121&gt;0),$AP$6,0))</f>
        <v>0</v>
      </c>
      <c r="AR121"/>
      <c r="AS121" s="39">
        <f t="shared" ref="AS121:AS130" si="1017">IF(AND($C121=$E$5,AR121&gt;0),$AR$5,IF(AND($C121=$E$6,AR121&gt;0),$AR$6,0))</f>
        <v>0</v>
      </c>
      <c r="AT121"/>
      <c r="AU121" s="39">
        <f t="shared" ref="AU121:AU130" si="1018">IF(AND($C121=$E$5,IF(AND($C121=$E$5,AT121&gt;=AT$2),(AT121-AT$2)*AT$5,IF(AND($C121=$E$6,AT121&gt;=AT$2),(AT121-AT$2)*AT$6,0))&gt;AT$3),AT$3,IF(AND($C121=$E$6,IF(AND($C121=$E$5,AT121&gt;=AT$2),(AT121-AT$2)*AT$5,IF(AND($C121=$E$6,AT121&gt;=AT$2),(AT121-AT$2)*AT$6,0))&gt;AT$4),AT$4,IF(AND($C121=$E$5,AT121&gt;=AT$2),(AT121-AT$2)*AT$5,IF(AND($C121=$E$6,AT121&gt;=AT$2),(AT121-AT$2)*AT$6,0))))</f>
        <v>0</v>
      </c>
      <c r="AV121"/>
      <c r="AW121" s="39">
        <f>IF(AND($C121=$E$5,IF(AND($C121=$E$5,AV121&gt;=AV$2),(AV121-AV$2)*AV$5,IF(AND($C121=$E$6,AV121&gt;=AV$2),(AV121-AV$2)*AV$6,0))&gt;AV$3),AV$3,IF(AND($C121=$E$6,IF(AND($C121=$E$5,AV121&gt;=AV$2),(AV121-AV$2)*AV$5,IF(AND($C121=$E$6,AV121&gt;=AV$2),(AV121-AV$2)*AV$6,0))&gt;AV$4),AV$4,IF(AND($C121=$E$5,AV121&gt;=AV$2),(AV121-AV$2)*AV$5,IF(AND($C121=$E$6,AV121&gt;=AV$2),(AV121-AV$2)*AV$6,0))))</f>
        <v>0</v>
      </c>
      <c r="AX121"/>
      <c r="AY121" s="39" t="b">
        <f t="shared" ref="AY121:AY130" si="1019">IF(AX121&gt;=AX$3,AX$4,IF(AND($C121=$E$5,IF($C121=$E$5,AX121*AX$5,IF($C121=$E$6,AX121*AX$6))&gt;AY$3),AY$3,IF(AND($C121=$E$6,IF($C121=$E$6,AX121*AX$6,IF($C121=$E$6,AX121*AX$6))&gt;AY$4),AY$4,IF($C121=$E$5,AX121*AX$5,IF($C121=$E$6,AX121*AX$6)))))</f>
        <v>0</v>
      </c>
      <c r="AZ121"/>
      <c r="BA121" s="39" t="b">
        <f t="shared" ref="BA121:BA130" si="1020">IF(AZ121&gt;=AZ$3,AZ$4,IF(AND($C121=$E$5,IF($C121=$E$5,AZ121*AZ$5,IF($C121=$E$6,AZ121*AZ$6))&gt;BA$3),BA$3,IF(AND($C121=$E$6,IF($C121=$E$6,AZ121*AZ$6,IF($C121=$E$6,AZ121*AZ$6))&gt;BA$4),BA$4,IF($C121=$E$5,AZ121*AZ$5,IF($C121=$E$6,AZ121*AZ$6)))))</f>
        <v>0</v>
      </c>
      <c r="BB121"/>
      <c r="BC121" s="39" t="b">
        <f t="shared" ref="BC121:BC130" si="1021">IF(BB121&gt;=BB$3,BB$4,IF(AND($C121=$E$5,IF($C121=$E$5,BB121*BB$5,IF($C121=$E$6,BB121*BB$6))&gt;BC$3),BC$3,IF(AND($C121=$E$6,IF($C121=$E$6,BB121*BB$6,IF($C121=$E$6,BB121*BB$6))&gt;BC$4),BC$4,IF($C121=$E$5,BB121*BB$5,IF($C121=$E$6,BB121*BB$6)))))</f>
        <v>0</v>
      </c>
      <c r="BD121"/>
      <c r="BE121" s="39" t="b">
        <f t="shared" ref="BE121:BE130" si="1022">IF(BD121&gt;=BD$3,BD$4,IF(AND($C121=$E$5,IF($C121=$E$5,BD121*BD$5,IF($C121=$E$6,BD121*BD$6))&gt;BE$3),BE$3,IF(AND($C121=$E$6,IF($C121=$E$6,BD121*BD$6,IF($C121=$E$6,BD121*BD$6))&gt;BE$4),BE$4,IF($C121=$E$5,BD121*BD$5,IF($C121=$E$6,BD121*BD$6)))))</f>
        <v>0</v>
      </c>
      <c r="BF121"/>
      <c r="BG121" s="39">
        <f t="shared" ref="BG121:BG130" si="1023">IF(AND($C121=$E$5,BF121&gt;0),$BF$5,IF(AND($C121=$E$6,BF121&gt;0),$BF$6,0))</f>
        <v>0</v>
      </c>
      <c r="BH121"/>
      <c r="BI121" s="39">
        <f t="shared" ref="BI121:BI130" si="1024">IF(AND($C121=$E$5,IF(AND($C121=$E$5,BH121&gt;=BH$2),(BH121-BH$2)*BH$5,IF(AND($C121=$E$6,BH121&gt;=BH$2),(BH121-BH$2)*BH$6,0))&gt;BH$3),BH$3,IF(AND($C121=$E$6,IF(AND($C121=$E$5,BH121&gt;=BH$2),(BH121-BH$2)*BH$5,IF(AND($C121=$E$6,BH121&gt;=BH$2),(BH121-BH$2)*BH$6,0))&gt;BH$4),BH$4,IF(AND($C121=$E$5,BH121&gt;=BH$2),(BH121-BH$2)*BH$5,IF(AND($C121=$E$6,BH121&gt;=BH$2),(BH121-BH$2)*BH$6,0))))</f>
        <v>0</v>
      </c>
      <c r="BJ121"/>
      <c r="BK121" s="39">
        <f t="shared" ref="BK121:BK130" si="1025">IF(AND($C121=$E$5,IF(AND($C121=$E$5,BJ121&gt;=BJ$2),(BJ121-BJ$2)*BJ$5,IF(AND($C121=$E$6,BJ121&gt;=BJ$2),(BJ121-BJ$2)*BJ$6,0))&gt;BJ$3),BJ$3,IF(AND($C121=$E$6,IF(AND($C121=$E$5,BJ121&gt;=BJ$2),(BJ121-BJ$2)*BJ$5,IF(AND($C121=$E$6,BJ121&gt;=BJ$2),(BJ121-BJ$2)*BJ$6,0))&gt;BJ$4),BJ$4,IF(AND($C121=$E$5,BJ121&gt;=BJ$2),(BJ121-BJ$2)*BJ$5,IF(AND($C121=$E$6,BJ121&gt;=BJ$2),(BJ121-BJ$2)*BJ$6,0))))</f>
        <v>0</v>
      </c>
      <c r="BL121"/>
      <c r="BM121" s="39">
        <f t="shared" ref="BM121:BM130" si="1026">IF(AND($C121=$E$5,IF(AND($C121=$E$5,BL121&gt;=BL$2),(BL121-BL$2)*BL$5,IF(AND($C121=$E$6,BL121&gt;=BL$2),(BL121-BL$2)*BL$6,0))&gt;BL$3),BL$3,IF(AND($C121=$E$6,IF(AND($C121=$E$5,BL121&gt;=BL$2),(BL121-BL$2)*BL$5,IF(AND($C121=$E$6,BL121&gt;=BL$2),(BL121-BL$2)*BL$6,0))&gt;BL$4),BL$4,IF(AND($C121=$E$5,BL121&gt;=BL$2),(BL121-BL$2)*BL$5,IF(AND($C121=$E$6,BL121&gt;=BL$2),(BL121-BL$2)*BL$6,0))))</f>
        <v>0</v>
      </c>
      <c r="BN121"/>
      <c r="BO121" s="39">
        <f t="shared" ref="BO121:BO130" si="1027">IF(AND($C121=$E$5,IF(AND($C121=$E$5,BN121&gt;=BN$2),(BN121-BN$2)*BN$5,IF(AND($C121=$E$6,BN121&gt;=BN$2),(BN121-BN$2)*BN$6,0))&gt;BN$3),BN$3,IF(AND($C121=$E$6,IF(AND($C121=$E$5,BN121&gt;=BN$2),(BN121-BN$2)*BN$5,IF(AND($C121=$E$6,BN121&gt;=BN$2),(BN121-BN$2)*BN$6,0))&gt;BN$4),BN$4,IF(AND($C121=$E$5,BN121&gt;=BN$2),(BN121-BN$2)*BN$5,IF(AND($C121=$E$6,BN121&gt;=BN$2),(BN121-BN$2)*BN$6,0))))</f>
        <v>0</v>
      </c>
      <c r="BP121"/>
      <c r="BQ121" s="39">
        <f t="shared" ref="BQ121:BQ130" si="1028">IF(AND($C121=$E$5,IF(AND($C121=$E$5,BP121&gt;=BP$2),(BP121-BP$2)*BP$5,IF(AND($C121=$E$6,BP121&gt;=BP$2),(BP121-BP$2)*BP$6,0))&gt;BP$3),BP$3,IF(AND($C121=$E$6,IF(AND($C121=$E$5,BP121&gt;=BP$2),(BP121-BP$2)*BP$5,IF(AND($C121=$E$6,BP121&gt;=BP$2),(BP121-BP$2)*BP$6,0))&gt;BP$4),BP$4,IF(AND($C121=$E$5,BP121&gt;=BP$2),(BP121-BP$2)*BP$5,IF(AND($C121=$E$6,BP121&gt;=BP$2),(BP121-BP$2)*BP$6,0))))</f>
        <v>0</v>
      </c>
      <c r="BR121"/>
      <c r="BS121" s="39">
        <f t="shared" ref="BS121:BS130" si="1029">IF(AND($C121=$E$5,IF(AND($C121=$E$5,BR121&gt;=BR$2),(BR121-BR$2)*BR$5,IF(AND($C121=$E$6,BR121&gt;=BR$2),(BR121-BR$2)*BR$6,0))&gt;BR$3),BR$3,IF(AND($C121=$E$6,IF(AND($C121=$E$5,BR121&gt;=BR$2),(BR121-BR$2)*BR$5,IF(AND($C121=$E$6,BR121&gt;=BR$2),(BR121-BR$2)*BR$6,0))&gt;BR$4),BR$4,IF(AND($C121=$E$5,BR121&gt;=BR$2),(BR121-BR$2)*BR$5,IF(AND($C121=$E$6,BR121&gt;=BR$2),(BR121-BR$2)*BR$6,0))))</f>
        <v>0</v>
      </c>
      <c r="BT121"/>
      <c r="BU121" s="39">
        <f t="shared" ref="BU121:BU130" si="1030">IF(AND($C121=$E$5,IF(AND($C121=$E$5,BT121&gt;=BT$2),(BT121-BT$2)*BT$5,IF(AND($C121=$E$6,BT121&gt;=BT$2),(BT121-BT$2)*BT$6,0))&gt;BT$3),BT$3,IF(AND($C121=$E$6,IF(AND($C121=$E$5,BT121&gt;=BT$2),(BT121-BT$2)*BT$5,IF(AND($C121=$E$6,BT121&gt;=BT$2),(BT121-BT$2)*BT$6,0))&gt;BT$4),BT$4,IF(AND($C121=$E$5,BT121&gt;=BT$2),(BT121-BT$2)*BT$5,IF(AND($C121=$E$6,BT121&gt;=BT$2),(BT121-BT$2)*BT$6,0))))</f>
        <v>0</v>
      </c>
      <c r="BV121"/>
      <c r="BW121" s="39">
        <f t="shared" ref="BW121:BW130" si="1031">IF(AND($C121=$E$5,IF(AND($C121=$E$5,BV121&gt;=BV$2),(BV121-BV$2)*BV$5,IF(AND($C121=$E$6,BV121&gt;=BV$2),(BV121-BV$2)*BV$6,0))&gt;BV$3),BV$3,IF(AND($C121=$E$6,IF(AND($C121=$E$5,BV121&gt;=BV$2),(BV121-BV$2)*BV$5,IF(AND($C121=$E$6,BV121&gt;=BV$2),(BV121-BV$2)*BV$6,0))&gt;BV$4),BV$4,IF(AND($C121=$E$5,BV121&gt;=BV$2),(BV121-BV$2)*BV$5,IF(AND($C121=$E$6,BV121&gt;=BV$2),(BV121-BV$2)*BV$6,0))))</f>
        <v>0</v>
      </c>
      <c r="BX121"/>
      <c r="BY121" s="39">
        <f t="shared" ref="BY121:BY130" si="1032">IF(AND($C121=$E$5,IF(AND($C121=$E$5,BX121&gt;=BX$2),(BX121-BX$2)*BX$5,IF(AND($C121=$E$6,BX121&gt;=BX$2),(BX121-BX$2)*BX$6,0))&gt;BX$3),BX$3,IF(AND($C121=$E$6,IF(AND($C121=$E$5,BX121&gt;=BX$2),(BX121-BX$2)*BX$5,IF(AND($C121=$E$6,BX121&gt;=BX$2),(BX121-BX$2)*BX$6,0))&gt;BX$4),BX$4,IF(AND($C121=$E$5,BX121&gt;=BX$2),(BX121-BX$2)*BX$5,IF(AND($C121=$E$6,BX121&gt;=BX$2),(BX121-BX$2)*BX$6,0))))</f>
        <v>0</v>
      </c>
      <c r="BZ121"/>
      <c r="CA121" s="39">
        <f t="shared" ref="CA121:CA130" si="1033">IF(AND($C121=$E$5,IF(AND($C121=$E$5,BZ121&gt;=BZ$2),(BZ121-BZ$2)*BZ$5,IF(AND($C121=$E$6,BZ121&gt;=BZ$2),(BZ121-BZ$2)*BZ$6,0))&gt;BZ$3),BZ$3,IF(AND($C121=$E$6,IF(AND($C121=$E$5,BZ121&gt;=BZ$2),(BZ121-BZ$2)*BZ$5,IF(AND($C121=$E$6,BZ121&gt;=BZ$2),(BZ121-BZ$2)*BZ$6,0))&gt;BZ$4),BZ$4,IF(AND($C121=$E$5,BZ121&gt;=BZ$2),(BZ121-BZ$2)*BZ$5,IF(AND($C121=$E$6,BZ121&gt;=BZ$2),(BZ121-BZ$2)*BZ$6,0))))</f>
        <v>0</v>
      </c>
      <c r="CB121"/>
      <c r="CC121" s="39">
        <f t="shared" ref="CC121:CC130" si="1034">IF(AND($C121=$E$5,IF(AND($C121=$E$5,CB121&gt;=CB$2),(CB121-CB$2)*CB$5,IF(AND($C121=$E$6,CB121&gt;=CB$2),(CB121-CB$2)*CB$6,0))&gt;CB$3),CB$3,IF(AND($C121=$E$6,IF(AND($C121=$E$5,CB121&gt;=CB$2),(CB121-CB$2)*CB$5,IF(AND($C121=$E$6,CB121&gt;=CB$2),(CB121-CB$2)*CB$6,0))&gt;CB$4),CB$4,IF(AND($C121=$E$5,CB121&gt;=CB$2),(CB121-CB$2)*CB$5,IF(AND($C121=$E$6,CB121&gt;=CB$2),(CB121-CB$2)*CB$6,0))))</f>
        <v>0</v>
      </c>
      <c r="CD121"/>
      <c r="CE121" s="39">
        <f t="shared" ref="CE121:CE130" si="1035">IF(AND($C121=$E$5,IF(AND($C121=$E$5,CD121&gt;=CD$2),(CD121-CD$2)*CD$5,IF(AND($C121=$E$6,CD121&gt;=CD$2),(CD121-CD$2)*CD$6,0))&gt;CD$3),CD$3,IF(AND($C121=$E$6,IF(AND($C121=$E$5,CD121&gt;=CD$2),(CD121-CD$2)*CD$5,IF(AND($C121=$E$6,CD121&gt;=CD$2),(CD121-CD$2)*CD$6,0))&gt;CD$4),CD$4,IF(AND($C121=$E$5,CD121&gt;=CD$2),(CD121-CD$2)*CD$5,IF(AND($C121=$E$6,CD121&gt;=CD$2),(CD121-CD$2)*CD$6,0))))</f>
        <v>0</v>
      </c>
      <c r="CF121"/>
      <c r="CG121" s="39">
        <f t="shared" ref="CG121:CG130" si="1036">IF(AND($C121=$E$5,IF(AND($C121=$E$5,CF121&gt;=CF$2),(CF121-CF$2)*CF$5,IF(AND($C121=$E$6,CF121&gt;=CF$2),(CF121-CF$2)*CF$6,0))&gt;CF$3),CF$3,IF(AND($C121=$E$6,IF(AND($C121=$E$5,CF121&gt;=CF$2),(CF121-CF$2)*CF$5,IF(AND($C121=$E$6,CF121&gt;=CF$2),(CF121-CF$2)*CF$6,0))&gt;CF$4),CF$4,IF(AND($C121=$E$5,CF121&gt;=CF$2),(CF121-CF$2)*CF$5,IF(AND($C121=$E$6,CF121&gt;=CF$2),(CF121-CF$2)*CF$6,0))))</f>
        <v>0</v>
      </c>
      <c r="CH121"/>
      <c r="CI121" s="39">
        <f t="shared" ref="CI121:CI130" si="1037">IF(AND($C121=$E$5,IF(AND($C121=$E$5,CH121&gt;=CH$2),(CH121-CH$2)*CH$5,IF(AND($C121=$E$6,CH121&gt;=CH$2),(CH121-CH$2)*CH$6,0))&gt;CH$3),CH$3,IF(AND($C121=$E$6,IF(AND($C121=$E$5,CH121&gt;=CH$2),(CH121-CH$2)*CH$5,IF(AND($C121=$E$6,CH121&gt;=CH$2),(CH121-CH$2)*CH$6,0))&gt;CH$4),CH$4,IF(AND($C121=$E$5,CH121&gt;=CH$2),(CH121-CH$2)*CH$5,IF(AND($C121=$E$6,CH121&gt;=CH$2),(CH121-CH$2)*CH$6,0))))</f>
        <v>0</v>
      </c>
      <c r="CJ121"/>
      <c r="CK121" s="39">
        <f t="shared" ref="CK121:CK130" si="1038">IF(AND($C121=$E$5,IF(AND($C121=$E$5,CJ121&gt;=CJ$2),(CJ121-CJ$2)*CJ$5,IF(AND($C121=$E$6,CJ121&gt;=CJ$2),(CJ121-CJ$2)*CJ$6,0))&gt;CJ$3),CJ$3,IF(AND($C121=$E$6,IF(AND($C121=$E$5,CJ121&gt;=CJ$2),(CJ121-CJ$2)*CJ$5,IF(AND($C121=$E$6,CJ121&gt;=CJ$2),(CJ121-CJ$2)*CJ$6,0))&gt;CJ$4),CJ$4,IF(AND($C121=$E$5,CJ121&gt;=CJ$2),(CJ121-CJ$2)*CJ$5,IF(AND($C121=$E$6,CJ121&gt;=CJ$2),(CJ121-CJ$2)*CJ$6,0))))</f>
        <v>0</v>
      </c>
      <c r="CL121"/>
      <c r="CM121" s="39">
        <f t="shared" ref="CM121:CM130" si="1039">IF(AND($C121=$E$5,IF(AND($C121=$E$5,CL121&gt;=CL$2),(CL121-CL$2)*CL$5,IF(AND($C121=$E$6,CL121&gt;=CL$2),(CL121-CL$2)*CL$6,0))&gt;CL$3),CL$3,IF(AND($C121=$E$6,IF(AND($C121=$E$5,CL121&gt;=CL$2),(CL121-CL$2)*CL$5,IF(AND($C121=$E$6,CL121&gt;=CL$2),(CL121-CL$2)*CL$6,0))&gt;CL$4),CL$4,IF(AND($C121=$E$5,CL121&gt;=CL$2),(CL121-CL$2)*CL$5,IF(AND($C121=$E$6,CL121&gt;=CL$2),(CL121-CL$2)*CL$6,0))))</f>
        <v>0</v>
      </c>
      <c r="CN121"/>
      <c r="CO121" s="39">
        <f t="shared" ref="CO121:CO130" si="1040">IF(AND($C121=$E$5,IF(AND($C121=$E$5,CN121&gt;=CN$2),(CN121-CN$2)*CN$5,IF(AND($C121=$E$6,CN121&gt;=CN$2),(CN121-CN$2)*CN$6,0))&gt;CN$3),CN$3,IF(AND($C121=$E$6,IF(AND($C121=$E$5,CN121&gt;=CN$2),(CN121-CN$2)*CN$5,IF(AND($C121=$E$6,CN121&gt;=CN$2),(CN121-CN$2)*CN$6,0))&gt;CN$4),CN$4,IF(AND($C121=$E$5,CN121&gt;=CN$2),(CN121-CN$2)*CN$5,IF(AND($C121=$E$6,CN121&gt;=CN$2),(CN121-CN$2)*CN$6,0))))</f>
        <v>0</v>
      </c>
      <c r="CP121" s="67">
        <f>SUMIFS(AL121:CO121,$AL$8:$CO$8,$AM$1)</f>
        <v>0</v>
      </c>
      <c r="CQ121"/>
      <c r="CR121" s="39">
        <f t="shared" ref="CR121:CR130" si="1041">IF(AND($C121=$E$5,IF(AND($C121=$E$5,CQ121&gt;=CQ$2),(CQ121-CQ$2)*CQ$5,IF(AND($C121=$E$6,CQ121&gt;=CQ$2),(CQ121-CQ$2)*CQ$6,0))&gt;CQ$3),CQ$3,IF(AND($C121=$E$6,IF(AND($C121=$E$5,CQ121&gt;=CQ$2),(CQ121-CQ$2)*CQ$5,IF(AND($C121=$E$6,CQ121&gt;=CQ$2),(CQ121-CQ$2)*CQ$6,0))&gt;CQ$4),CQ$4,IF(AND($C121=$E$5,CQ121&gt;=CQ$2),(CQ121-CQ$2)*CQ$5,IF(AND($C121=$E$6,CQ121&gt;=CQ$2),(CQ121-CQ$2)*CQ$6,0))))</f>
        <v>0</v>
      </c>
      <c r="CS121"/>
      <c r="CT121" s="39">
        <f t="shared" ref="CT121:CT130" si="1042">IF(AND($C121=$E$5,IF(AND($C121=$E$5,CS121&gt;=CS$2),(CS121-CS$2)*CS$5,IF(AND($C121=$E$6,CS121&gt;=CS$2),(CS121-CS$2)*CS$6,0))&gt;CS$3),CS$3,IF(AND($C121=$E$6,IF(AND($C121=$E$5,CS121&gt;=CS$2),(CS121-CS$2)*CS$5,IF(AND($C121=$E$6,CS121&gt;=CS$2),(CS121-CS$2)*CS$6,0))&gt;CS$4),CS$4,IF(AND($C121=$E$5,CS121&gt;=CS$2),(CS121-CS$2)*CS$5,IF(AND($C121=$E$6,CS121&gt;=CS$2),(CS121-CS$2)*CS$6,0))))</f>
        <v>0</v>
      </c>
      <c r="CU121"/>
      <c r="CV121" s="39">
        <f t="shared" ref="CV121:CV130" si="1043">IF(AND($C121=$E$5,IF(AND($C121=$E$5,CU121&gt;=CU$2),(CU121-CU$2)*CU$5,IF(AND($C121=$E$6,CU121&gt;=CU$2),(CU121-CU$2)*CU$6,0))&gt;CU$3),CU$3,IF(AND($C121=$E$6,IF(AND($C121=$E$5,CU121&gt;=CU$2),(CU121-CU$2)*CU$5,IF(AND($C121=$E$6,CU121&gt;=CU$2),(CU121-CU$2)*CU$6,0))&gt;CU$4),CU$4,IF(AND($C121=$E$5,CU121&gt;=CU$2),(CU121-CU$2)*CU$5,IF(AND($C121=$E$6,CU121&gt;=CU$2),(CU121-CU$2)*CU$6,0))))</f>
        <v>0</v>
      </c>
      <c r="CW121"/>
      <c r="CX121" s="39">
        <f t="shared" ref="CX121:CX130" si="1044">IF(AND($C121=$E$5,IF(AND($C121=$E$5,CW121&gt;=CW$2),(CW121-CW$2)*CW$5,IF(AND($C121=$E$6,CW121&gt;=CW$2),(CW121-CW$2)*CW$6,0))&gt;CW$3),CW$3,IF(AND($C121=$E$6,IF(AND($C121=$E$5,CW121&gt;=CW$2),(CW121-CW$2)*CW$5,IF(AND($C121=$E$6,CW121&gt;=CW$2),(CW121-CW$2)*CW$6,0))&gt;CW$4),CW$4,IF(AND($C121=$E$5,CW121&gt;=CW$2),(CW121-CW$2)*CW$5,IF(AND($C121=$E$6,CW121&gt;=CW$2),(CW121-CW$2)*CW$6,0))))</f>
        <v>0</v>
      </c>
      <c r="CY121"/>
      <c r="CZ121" s="39">
        <f t="shared" ref="CZ121:CZ130" si="1045">IF(AND($C121=$E$5,IF(AND($C121=$E$5,CY121&gt;=CY$2),(CY121-CY$2)*CY$5,IF(AND($C121=$E$6,CY121&gt;=CY$2),(CY121-CY$2)*CY$6,0))&gt;CY$3),CY$3,IF(AND($C121=$E$6,IF(AND($C121=$E$5,CY121&gt;=CY$2),(CY121-CY$2)*CY$5,IF(AND($C121=$E$6,CY121&gt;=CY$2),(CY121-CY$2)*CY$6,0))&gt;CY$4),CY$4,IF(AND($C121=$E$5,CY121&gt;=CY$2),(CY121-CY$2)*CY$5,IF(AND($C121=$E$6,CY121&gt;=CY$2),(CY121-CY$2)*CY$6,0))))</f>
        <v>0</v>
      </c>
      <c r="DA121"/>
      <c r="DB121" s="39">
        <f t="shared" ref="DB121:DB130" si="1046">IF(AND($C121=$E$5,IF(AND($C121=$E$5,DA121&gt;=DA$2),(DA121-DA$2)*DA$5,IF(AND($C121=$E$6,DA121&gt;=DA$2),(DA121-DA$2)*DA$6,0))&gt;DA$3),DA$3,IF(AND($C121=$E$6,IF(AND($C121=$E$5,DA121&gt;=DA$2),(DA121-DA$2)*DA$5,IF(AND($C121=$E$6,DA121&gt;=DA$2),(DA121-DA$2)*DA$6,0))&gt;DA$4),DA$4,IF(AND($C121=$E$5,DA121&gt;=DA$2),(DA121-DA$2)*DA$5,IF(AND($C121=$E$6,DA121&gt;=DA$2),(DA121-DA$2)*DA$6,0))))</f>
        <v>0</v>
      </c>
      <c r="DC121"/>
      <c r="DD121" s="39">
        <f t="shared" ref="DD121:DD130" si="1047">IF(AND($C121=$E$5,IF(AND($C121=$E$5,DC121&gt;=DC$2),(DC121-DC$2)*DC$5,IF(AND($C121=$E$6,DC121&gt;=DC$2),(DC121-DC$2)*DC$6,0))&gt;DC$3),DC$3,IF(AND($C121=$E$6,IF(AND($C121=$E$5,DC121&gt;=DC$2),(DC121-DC$2)*DC$5,IF(AND($C121=$E$6,DC121&gt;=DC$2),(DC121-DC$2)*DC$6,0))&gt;DC$4),DC$4,IF(AND($C121=$E$5,DC121&gt;=DC$2),(DC121-DC$2)*DC$5,IF(AND($C121=$E$6,DC121&gt;=DC$2),(DC121-DC$2)*DC$6,0))))</f>
        <v>0</v>
      </c>
      <c r="DE121"/>
      <c r="DF121" s="39">
        <f t="shared" ref="DF121:DF130" si="1048">IF(AND($C121=$E$5,IF(AND($C121=$E$5,DE121&gt;=DE$2),(DE121-DE$2)*DE$5,IF(AND($C121=$E$6,DE121&gt;=DE$2),(DE121-DE$2)*DE$6,0))&gt;DE$3),DE$3,IF(AND($C121=$E$6,IF(AND($C121=$E$5,DE121&gt;=DE$2),(DE121-DE$2)*DE$5,IF(AND($C121=$E$6,DE121&gt;=DE$2),(DE121-DE$2)*DE$6,0))&gt;DE$4),DE$4,IF(AND($C121=$E$5,DE121&gt;=DE$2),(DE121-DE$2)*DE$5,IF(AND($C121=$E$6,DE121&gt;=DE$2),(DE121-DE$2)*DE$6,0))))</f>
        <v>0</v>
      </c>
      <c r="DG121"/>
      <c r="DH121" s="39">
        <f t="shared" ref="DH121:DH130" si="1049">IF(AND($C121=$E$5,IF(AND($C121=$E$5,DG121&gt;=DG$2),(DG121-DG$2)*DG$5,IF(AND($C121=$E$6,DG121&gt;=DG$2),(DG121-DG$2)*DG$6,0))&gt;DG$3),DG$3,IF(AND($C121=$E$6,IF(AND($C121=$E$5,DG121&gt;=DG$2),(DG121-DG$2)*DG$5,IF(AND($C121=$E$6,DG121&gt;=DG$2),(DG121-DG$2)*DG$6,0))&gt;DG$4),DG$4,IF(AND($C121=$E$5,DG121&gt;=DG$2),(DG121-DG$2)*DG$5,IF(AND($C121=$E$6,DG121&gt;=DG$2),(DG121-DG$2)*DG$6,0))))</f>
        <v>0</v>
      </c>
      <c r="DI121"/>
      <c r="DJ121" s="39">
        <f t="shared" ref="DJ121:DJ130" si="1050">IF(AND($C121=$E$5,IF(AND($C121=$E$5,DI121&gt;=DI$2),(DI121-DI$2)*DI$5,IF(AND($C121=$E$6,DI121&gt;=DI$2),(DI121-DI$2)*DI$6,0))&gt;DI$3),DI$3,IF(AND($C121=$E$6,IF(AND($C121=$E$5,DI121&gt;=DI$2),(DI121-DI$2)*DI$5,IF(AND($C121=$E$6,DI121&gt;=DI$2),(DI121-DI$2)*DI$6,0))&gt;DI$4),DI$4,IF(AND($C121=$E$5,DI121&gt;=DI$2),(DI121-DI$2)*DI$5,IF(AND($C121=$E$6,DI121&gt;=DI$2),(DI121-DI$2)*DI$6,0))))</f>
        <v>0</v>
      </c>
      <c r="DK121"/>
      <c r="DL121" s="39">
        <f t="shared" ref="DL121:DL130" si="1051">IF(AND($C121=$E$5,IF(AND($C121=$E$5,DK121&gt;=DK$2),(DK121-DK$2)*DK$5,IF(AND($C121=$E$6,DK121&gt;=DK$2),(DK121-DK$2)*DK$6,0))&gt;DK$3),DK$3,IF(AND($C121=$E$6,IF(AND($C121=$E$5,DK121&gt;=DK$2),(DK121-DK$2)*DK$5,IF(AND($C121=$E$6,DK121&gt;=DK$2),(DK121-DK$2)*DK$6,0))&gt;DK$4),DK$4,IF(AND($C121=$E$5,DK121&gt;=DK$2),(DK121-DK$2)*DK$5,IF(AND($C121=$E$6,DK121&gt;=DK$2),(DK121-DK$2)*DK$6,0))))</f>
        <v>0</v>
      </c>
      <c r="DM121"/>
      <c r="DN121" s="39">
        <f t="shared" ref="DN121:DN130" si="1052">IF(AND($C121=$E$5,IF(AND($C121=$E$5,DM121&gt;=DM$2),(DM121-DM$2)*DM$5,IF(AND($C121=$E$6,DM121&gt;=DM$2),(DM121-DM$2)*DM$6,0))&gt;DM$3),DM$3,IF(AND($C121=$E$6,IF(AND($C121=$E$5,DM121&gt;=DM$2),(DM121-DM$2)*DM$5,IF(AND($C121=$E$6,DM121&gt;=DM$2),(DM121-DM$2)*DM$6,0))&gt;DM$4),DM$4,IF(AND($C121=$E$5,DM121&gt;=DM$2),(DM121-DM$2)*DM$5,IF(AND($C121=$E$6,DM121&gt;=DM$2),(DM121-DM$2)*DM$6,0))))</f>
        <v>0</v>
      </c>
      <c r="DO121"/>
      <c r="DP121" s="39">
        <f t="shared" ref="DP121:DP130" si="1053">IF(AND($C121=$E$5,IF(AND($C121=$E$5,DO121&gt;=DO$2),(DO121-DO$2)*DO$5,IF(AND($C121=$E$6,DO121&gt;=DO$2),(DO121-DO$2)*DO$6,0))&gt;DO$3),DO$3,IF(AND($C121=$E$6,IF(AND($C121=$E$5,DO121&gt;=DO$2),(DO121-DO$2)*DO$5,IF(AND($C121=$E$6,DO121&gt;=DO$2),(DO121-DO$2)*DO$6,0))&gt;DO$4),DO$4,IF(AND($C121=$E$5,DO121&gt;=DO$2),(DO121-DO$2)*DO$5,IF(AND($C121=$E$6,DO121&gt;=DO$2),(DO121-DO$2)*DO$6,0))))</f>
        <v>0</v>
      </c>
      <c r="DQ121"/>
      <c r="DR121" s="39">
        <f t="shared" ref="DR121:DR130" si="1054">IF(AND($C121=$E$5,IF(AND($C121=$E$5,DQ121&gt;=DQ$2),(DQ121-DQ$2)*DQ$5,IF(AND($C121=$E$6,DQ121&gt;=DQ$2),(DQ121-DQ$2)*DQ$6,0))&gt;DQ$3),DQ$3,IF(AND($C121=$E$6,IF(AND($C121=$E$5,DQ121&gt;=DQ$2),(DQ121-DQ$2)*DQ$5,IF(AND($C121=$E$6,DQ121&gt;=DQ$2),(DQ121-DQ$2)*DQ$6,0))&gt;DQ$4),DQ$4,IF(AND($C121=$E$5,DQ121&gt;=DQ$2),(DQ121-DQ$2)*DQ$5,IF(AND($C121=$E$6,DQ121&gt;=DQ$2),(DQ121-DQ$2)*DQ$6,0))))</f>
        <v>0</v>
      </c>
      <c r="DS121"/>
      <c r="DT121" s="39">
        <f t="shared" ref="DT121:DT130" si="1055">IF(AND($C121=$E$5,IF(AND($C121=$E$5,DS121&gt;=DS$2),(DS121-DS$2)*DS$5,IF(AND($C121=$E$6,DS121&gt;=DS$2),(DS121-DS$2)*DS$6,0))&gt;DS$3),DS$3,IF(AND($C121=$E$6,IF(AND($C121=$E$5,DS121&gt;=DS$2),(DS121-DS$2)*DS$5,IF(AND($C121=$E$6,DS121&gt;=DS$2),(DS121-DS$2)*DS$6,0))&gt;DS$4),DS$4,IF(AND($C121=$E$5,DS121&gt;=DS$2),(DS121-DS$2)*DS$5,IF(AND($C121=$E$6,DS121&gt;=DS$2),(DS121-DS$2)*DS$6,0))))</f>
        <v>0</v>
      </c>
      <c r="DU121"/>
      <c r="DV121" s="39">
        <f t="shared" ref="DV121:DV130" si="1056">IF(AND($C121=$E$5,IF(AND($C121=$E$5,DU121&gt;=DU$2),(DU121-DU$2)*DU$5,IF(AND($C121=$E$6,DU121&gt;=DU$2),(DU121-DU$2)*DU$6,0))&gt;DU$3),DU$3,IF(AND($C121=$E$6,IF(AND($C121=$E$5,DU121&gt;=DU$2),(DU121-DU$2)*DU$5,IF(AND($C121=$E$6,DU121&gt;=DU$2),(DU121-DU$2)*DU$6,0))&gt;DU$4),DU$4,IF(AND($C121=$E$5,DU121&gt;=DU$2),(DU121-DU$2)*DU$5,IF(AND($C121=$E$6,DU121&gt;=DU$2),(DU121-DU$2)*DU$6,0))))</f>
        <v>0</v>
      </c>
      <c r="DW121"/>
      <c r="DX121" s="39">
        <f t="shared" ref="DX121:DX130" si="1057">IF(AND($C121=$E$5,IF(AND($C121=$E$5,DW121&gt;=DW$2),(DW121-DW$2)*DW$5,IF(AND($C121=$E$6,DW121&gt;=DW$2),(DW121-DW$2)*DW$6,0))&gt;DW$3),DW$3,IF(AND($C121=$E$6,IF(AND($C121=$E$5,DW121&gt;=DW$2),(DW121-DW$2)*DW$5,IF(AND($C121=$E$6,DW121&gt;=DW$2),(DW121-DW$2)*DW$6,0))&gt;DW$4),DW$4,IF(AND($C121=$E$5,DW121&gt;=DW$2),(DW121-DW$2)*DW$5,IF(AND($C121=$E$6,DW121&gt;=DW$2),(DW121-DW$2)*DW$6,0))))</f>
        <v>0</v>
      </c>
      <c r="DY121"/>
      <c r="DZ121" s="39">
        <f t="shared" ref="DZ121:DZ130" si="1058">IF(AND($C121=$E$5,IF(AND($C121=$E$5,DY121&gt;=DY$2),(DY121-DY$2)*DY$5,IF(AND($C121=$E$6,DY121&gt;=DY$2),(DY121-DY$2)*DY$6,0))&gt;DY$3),DY$3,IF(AND($C121=$E$6,IF(AND($C121=$E$5,DY121&gt;=DY$2),(DY121-DY$2)*DY$5,IF(AND($C121=$E$6,DY121&gt;=DY$2),(DY121-DY$2)*DY$6,0))&gt;DY$4),DY$4,IF(AND($C121=$E$5,DY121&gt;=DY$2),(DY121-DY$2)*DY$5,IF(AND($C121=$E$6,DY121&gt;=DY$2),(DY121-DY$2)*DY$6,0))))</f>
        <v>0</v>
      </c>
      <c r="EA121"/>
      <c r="EB121" s="39">
        <f t="shared" ref="EB121:EB130" si="1059">IF(AND($C121=$E$5,IF(AND($C121=$E$5,EA121&gt;=EA$2),(EA121-EA$2)*EA$5,IF(AND($C121=$E$6,EA121&gt;=EA$2),(EA121-EA$2)*EA$6,0))&gt;EA$3),EA$3,IF(AND($C121=$E$6,IF(AND($C121=$E$5,EA121&gt;=EA$2),(EA121-EA$2)*EA$5,IF(AND($C121=$E$6,EA121&gt;=EA$2),(EA121-EA$2)*EA$6,0))&gt;EA$4),EA$4,IF(AND($C121=$E$5,EA121&gt;=EA$2),(EA121-EA$2)*EA$5,IF(AND($C121=$E$6,EA121&gt;=EA$2),(EA121-EA$2)*EA$6,0))))</f>
        <v>0</v>
      </c>
      <c r="EC121"/>
      <c r="ED121" s="39">
        <f t="shared" ref="ED121:ED130" si="1060">IF(AND($C121=$E$5,IF(AND($C121=$E$5,EC121&gt;=EC$2),(EC121-EC$2)*EC$5,IF(AND($C121=$E$6,EC121&gt;=EC$2),(EC121-EC$2)*EC$6,0))&gt;EC$3),EC$3,IF(AND($C121=$E$6,IF(AND($C121=$E$5,EC121&gt;=EC$2),(EC121-EC$2)*EC$5,IF(AND($C121=$E$6,EC121&gt;=EC$2),(EC121-EC$2)*EC$6,0))&gt;EC$4),EC$4,IF(AND($C121=$E$5,EC121&gt;=EC$2),(EC121-EC$2)*EC$5,IF(AND($C121=$E$6,EC121&gt;=EC$2),(EC121-EC$2)*EC$6,0))))</f>
        <v>0</v>
      </c>
      <c r="EE121"/>
      <c r="EF121" s="39">
        <f t="shared" ref="EF121:EF130" si="1061">IF(AND($C121=$E$5,IF(AND($C121=$E$5,EE121&gt;=EE$2),(EE121-EE$2)*EE$5,IF(AND($C121=$E$6,EE121&gt;=EE$2),(EE121-EE$2)*EE$6,0))&gt;EE$3),EE$3,IF(AND($C121=$E$6,IF(AND($C121=$E$5,EE121&gt;=EE$2),(EE121-EE$2)*EE$5,IF(AND($C121=$E$6,EE121&gt;=EE$2),(EE121-EE$2)*EE$6,0))&gt;EE$4),EE$4,IF(AND($C121=$E$5,EE121&gt;=EE$2),(EE121-EE$2)*EE$5,IF(AND($C121=$E$6,EE121&gt;=EE$2),(EE121-EE$2)*EE$6,0))))</f>
        <v>0</v>
      </c>
      <c r="EG121"/>
      <c r="EH121" s="39">
        <f t="shared" ref="EH121:EH130" si="1062">IF(AND($C121=$E$5,IF(AND($C121=$E$5,EG121&gt;=EG$2),(EG121-EG$2)*EG$5,IF(AND($C121=$E$6,EG121&gt;=EG$2),(EG121-EG$2)*EG$6,0))&gt;EG$3),EG$3,IF(AND($C121=$E$6,IF(AND($C121=$E$5,EG121&gt;=EG$2),(EG121-EG$2)*EG$5,IF(AND($C121=$E$6,EG121&gt;=EG$2),(EG121-EG$2)*EG$6,0))&gt;EG$4),EG$4,IF(AND($C121=$E$5,EG121&gt;=EG$2),(EG121-EG$2)*EG$5,IF(AND($C121=$E$6,EG121&gt;=EG$2),(EG121-EG$2)*EG$6,0))))</f>
        <v>0</v>
      </c>
      <c r="EI121"/>
      <c r="EJ121" s="39">
        <f t="shared" ref="EJ121:EJ130" si="1063">IF(AND($C121=$E$5,IF(AND($C121=$E$5,EI121&gt;=EI$2),(EI121-EI$2)*EI$5,IF(AND($C121=$E$6,EI121&gt;=EI$2),(EI121-EI$2)*EI$6,0))&gt;EI$3),EI$3,IF(AND($C121=$E$6,IF(AND($C121=$E$5,EI121&gt;=EI$2),(EI121-EI$2)*EI$5,IF(AND($C121=$E$6,EI121&gt;=EI$2),(EI121-EI$2)*EI$6,0))&gt;EI$4),EI$4,IF(AND($C121=$E$5,EI121&gt;=EI$2),(EI121-EI$2)*EI$5,IF(AND($C121=$E$6,EI121&gt;=EI$2),(EI121-EI$2)*EI$6,0))))</f>
        <v>0</v>
      </c>
      <c r="EK121"/>
      <c r="EL121" s="39">
        <f t="shared" ref="EL121:EL130" si="1064">IF(AND($C121=$E$5,IF(AND($C121=$E$5,EK121&gt;=EK$2),(EK121-EK$2)*EK$5,IF(AND($C121=$E$6,EK121&gt;=EK$2),(EK121-EK$2)*EK$6,0))&gt;EK$3),EK$3,IF(AND($C121=$E$6,IF(AND($C121=$E$5,EK121&gt;=EK$2),(EK121-EK$2)*EK$5,IF(AND($C121=$E$6,EK121&gt;=EK$2),(EK121-EK$2)*EK$6,0))&gt;EK$4),EK$4,IF(AND($C121=$E$5,EK121&gt;=EK$2),(EK121-EK$2)*EK$5,IF(AND($C121=$E$6,EK121&gt;=EK$2),(EK121-EK$2)*EK$6,0))))</f>
        <v>0</v>
      </c>
      <c r="EM121"/>
      <c r="EN121" s="39">
        <f t="shared" ref="EN121:EN130" si="1065">IF(AND($C121=$E$5,IF(AND($C121=$E$5,EM121&gt;=EM$2),(EM121-EM$2)*EM$5,IF(AND($C121=$E$6,EM121&gt;=EM$2),(EM121-EM$2)*EM$6,0))&gt;EM$3),EM$3,IF(AND($C121=$E$6,IF(AND($C121=$E$5,EM121&gt;=EM$2),(EM121-EM$2)*EM$5,IF(AND($C121=$E$6,EM121&gt;=EM$2),(EM121-EM$2)*EM$6,0))&gt;EM$4),EM$4,IF(AND($C121=$E$5,EM121&gt;=EM$2),(EM121-EM$2)*EM$5,IF(AND($C121=$E$6,EM121&gt;=EM$2),(EM121-EM$2)*EM$6,0))))</f>
        <v>0</v>
      </c>
      <c r="EO121"/>
      <c r="EP121" s="39">
        <f t="shared" ref="EP121:EP130" si="1066">IF(AND($C121=$E$5,IF(AND($C121=$E$5,EO121&gt;=EO$2),(EO121-EO$2)*EO$5,IF(AND($C121=$E$6,EO121&gt;=EO$2),(EO121-EO$2)*EO$6,0))&gt;EO$3),EO$3,IF(AND($C121=$E$6,IF(AND($C121=$E$5,EO121&gt;=EO$2),(EO121-EO$2)*EO$5,IF(AND($C121=$E$6,EO121&gt;=EO$2),(EO121-EO$2)*EO$6,0))&gt;EO$4),EO$4,IF(AND($C121=$E$5,EO121&gt;=EO$2),(EO121-EO$2)*EO$5,IF(AND($C121=$E$6,EO121&gt;=EO$2),(EO121-EO$2)*EO$6,0))))</f>
        <v>0</v>
      </c>
      <c r="EQ121"/>
      <c r="ER121" s="39">
        <f t="shared" ref="ER121:ER130" si="1067">IF(AND($C121=$E$5,IF(AND($C121=$E$5,EQ121&gt;=EQ$2),(EQ121-EQ$2)*EQ$5,IF(AND($C121=$E$6,EQ121&gt;=EQ$2),(EQ121-EQ$2)*EQ$6,0))&gt;EQ$3),EQ$3,IF(AND($C121=$E$6,IF(AND($C121=$E$5,EQ121&gt;=EQ$2),(EQ121-EQ$2)*EQ$5,IF(AND($C121=$E$6,EQ121&gt;=EQ$2),(EQ121-EQ$2)*EQ$6,0))&gt;EQ$4),EQ$4,IF(AND($C121=$E$5,EQ121&gt;=EQ$2),(EQ121-EQ$2)*EQ$5,IF(AND($C121=$E$6,EQ121&gt;=EQ$2),(EQ121-EQ$2)*EQ$6,0))))</f>
        <v>0</v>
      </c>
      <c r="ES121"/>
      <c r="ET121" s="39">
        <f t="shared" ref="ET121:ET130" si="1068">IF(AND($C121=$E$5,IF(AND($C121=$E$5,ES121&gt;=ES$2),(ES121-ES$2)*ES$5,IF(AND($C121=$E$6,ES121&gt;=ES$2),(ES121-ES$2)*ES$6,0))&gt;ES$3),ES$3,IF(AND($C121=$E$6,IF(AND($C121=$E$5,ES121&gt;=ES$2),(ES121-ES$2)*ES$5,IF(AND($C121=$E$6,ES121&gt;=ES$2),(ES121-ES$2)*ES$6,0))&gt;ES$4),ES$4,IF(AND($C121=$E$5,ES121&gt;=ES$2),(ES121-ES$2)*ES$5,IF(AND($C121=$E$6,ES121&gt;=ES$2),(ES121-ES$2)*ES$6,0))))</f>
        <v>0</v>
      </c>
      <c r="EU121"/>
      <c r="EV121" s="39">
        <f t="shared" ref="EV121:EV130" si="1069">IF(AND($C121=$E$5,IF(AND($C121=$E$5,EU121&gt;=EU$2),(EU121-EU$2)*EU$5,IF(AND($C121=$E$6,EU121&gt;=EU$2),(EU121-EU$2)*EU$6,0))&gt;EU$3),EU$3,IF(AND($C121=$E$6,IF(AND($C121=$E$5,EU121&gt;=EU$2),(EU121-EU$2)*EU$5,IF(AND($C121=$E$6,EU121&gt;=EU$2),(EU121-EU$2)*EU$6,0))&gt;EU$4),EU$4,IF(AND($C121=$E$5,EU121&gt;=EU$2),(EU121-EU$2)*EU$5,IF(AND($C121=$E$6,EU121&gt;=EU$2),(EU121-EU$2)*EU$6,0))))</f>
        <v>0</v>
      </c>
      <c r="EW121"/>
      <c r="EX121" s="39">
        <f t="shared" ref="EX121:EX130" si="1070">IF(AND($C121=$E$5,IF(AND($C121=$E$5,EW121&gt;=EW$2),(EW121-EW$2)*EW$5,IF(AND($C121=$E$6,EW121&gt;=EW$2),(EW121-EW$2)*EW$6,0))&gt;EW$3),EW$3,IF(AND($C121=$E$6,IF(AND($C121=$E$5,EW121&gt;=EW$2),(EW121-EW$2)*EW$5,IF(AND($C121=$E$6,EW121&gt;=EW$2),(EW121-EW$2)*EW$6,0))&gt;EW$4),EW$4,IF(AND($C121=$E$5,EW121&gt;=EW$2),(EW121-EW$2)*EW$5,IF(AND($C121=$E$6,EW121&gt;=EW$2),(EW121-EW$2)*EW$6,0))))</f>
        <v>0</v>
      </c>
      <c r="EY121"/>
      <c r="EZ121" s="39">
        <f t="shared" ref="EZ121:EZ130" si="1071">IF(AND($C121=$E$5,IF(AND($C121=$E$5,EY121&gt;=EY$2),(EY121-EY$2)*EY$5,IF(AND($C121=$E$6,EY121&gt;=EY$2),(EY121-EY$2)*EY$6,0))&gt;EY$3),EY$3,IF(AND($C121=$E$6,IF(AND($C121=$E$5,EY121&gt;=EY$2),(EY121-EY$2)*EY$5,IF(AND($C121=$E$6,EY121&gt;=EY$2),(EY121-EY$2)*EY$6,0))&gt;EY$4),EY$4,IF(AND($C121=$E$5,EY121&gt;=EY$2),(EY121-EY$2)*EY$5,IF(AND($C121=$E$6,EY121&gt;=EY$2),(EY121-EY$2)*EY$6,0))))</f>
        <v>0</v>
      </c>
      <c r="FA121"/>
      <c r="FB121" s="39">
        <f t="shared" ref="FB121:FB130" si="1072">IF(AND($C121=$E$5,IF(AND($C121=$E$5,FA121&gt;=FA$2),(FA121-FA$2)*FA$5,IF(AND($C121=$E$6,FA121&gt;=FA$2),(FA121-FA$2)*FA$6,0))&gt;FA$3),FA$3,IF(AND($C121=$E$6,IF(AND($C121=$E$5,FA121&gt;=FA$2),(FA121-FA$2)*FA$5,IF(AND($C121=$E$6,FA121&gt;=FA$2),(FA121-FA$2)*FA$6,0))&gt;FA$4),FA$4,IF(AND($C121=$E$5,FA121&gt;=FA$2),(FA121-FA$2)*FA$5,IF(AND($C121=$E$6,FA121&gt;=FA$2),(FA121-FA$2)*FA$6,0))))</f>
        <v>0</v>
      </c>
      <c r="FC121" s="67">
        <f>SUMIFS(CQ121:FB121,$CQ$8:$FB$8,$AM$1)</f>
        <v>0</v>
      </c>
    </row>
    <row r="122" spans="1:159" s="30" customFormat="1" outlineLevel="1" x14ac:dyDescent="0.25">
      <c r="A122">
        <v>2</v>
      </c>
      <c r="B122" s="26"/>
      <c r="C122" s="102">
        <f>IFERROR(VLOOKUP($B122,'Справочник ТТ'!$A:$R,16,0),0)</f>
        <v>0</v>
      </c>
      <c r="D122" s="103">
        <f>IFERROR(VLOOKUP($B122,'Справочник ТТ'!$A:$R,17,0),0)</f>
        <v>0</v>
      </c>
      <c r="E122" s="104">
        <f>IFERROR(VLOOKUP($B122,'Справочник ТТ'!$A:$R,18,0),0)</f>
        <v>0</v>
      </c>
      <c r="F122" s="71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 s="46">
        <f t="shared" ref="AK122:AK130" si="1073">IF($C122=$E$5,SUMPRODUCT(G122:AJ122,$G$5:$AJ$5),IF($C122=$E$6,SUMPRODUCT(G122:AJ122,$G$6:$AJ$6),0))</f>
        <v>0</v>
      </c>
      <c r="AL122"/>
      <c r="AM122" s="39">
        <f t="shared" si="1014"/>
        <v>0</v>
      </c>
      <c r="AN122"/>
      <c r="AO122" s="39">
        <f t="shared" si="1015"/>
        <v>0</v>
      </c>
      <c r="AP122"/>
      <c r="AQ122" s="39">
        <f t="shared" si="1016"/>
        <v>0</v>
      </c>
      <c r="AR122"/>
      <c r="AS122" s="39">
        <f t="shared" si="1017"/>
        <v>0</v>
      </c>
      <c r="AT122"/>
      <c r="AU122" s="39">
        <f t="shared" si="1018"/>
        <v>0</v>
      </c>
      <c r="AV122"/>
      <c r="AW122" s="39">
        <f>IF(AND($C122=$E$5,IF(AND($C122=$E$5,AV122&gt;=AV$2),(AV122-AV$2)*AV$5,IF(AND($C122=$E$6,AV122&gt;=AV$2),(AV122-AV$2)*AV$6,0))&gt;AV$3),AV$3,IF(AND($C122=$E$6,IF(AND($C122=$E$5,AV122&gt;=AV$2),(AV122-AV$2)*AV$5,IF(AND($C122=$E$6,AV122&gt;=AV$2),(AV122-AV$2)*AV$6,0))&gt;AV$4),AV$4,IF(AND($C122=$E$5,AV122&gt;=AV$2),(AV122-AV$2)*AV$5,IF(AND($C122=$E$6,AV122&gt;=AV$2),(AV122-AV$2)*AV$6,0))))</f>
        <v>0</v>
      </c>
      <c r="AX122"/>
      <c r="AY122" s="39" t="b">
        <f t="shared" si="1019"/>
        <v>0</v>
      </c>
      <c r="AZ122"/>
      <c r="BA122" s="39" t="b">
        <f t="shared" si="1020"/>
        <v>0</v>
      </c>
      <c r="BB122"/>
      <c r="BC122" s="39" t="b">
        <f t="shared" si="1021"/>
        <v>0</v>
      </c>
      <c r="BD122"/>
      <c r="BE122" s="39" t="b">
        <f t="shared" si="1022"/>
        <v>0</v>
      </c>
      <c r="BF122"/>
      <c r="BG122" s="39">
        <f t="shared" si="1023"/>
        <v>0</v>
      </c>
      <c r="BH122"/>
      <c r="BI122" s="39">
        <f t="shared" si="1024"/>
        <v>0</v>
      </c>
      <c r="BJ122"/>
      <c r="BK122" s="39">
        <f t="shared" si="1025"/>
        <v>0</v>
      </c>
      <c r="BL122"/>
      <c r="BM122" s="39">
        <f t="shared" si="1026"/>
        <v>0</v>
      </c>
      <c r="BN122"/>
      <c r="BO122" s="39">
        <f t="shared" si="1027"/>
        <v>0</v>
      </c>
      <c r="BP122"/>
      <c r="BQ122" s="39">
        <f t="shared" si="1028"/>
        <v>0</v>
      </c>
      <c r="BR122"/>
      <c r="BS122" s="39">
        <f t="shared" si="1029"/>
        <v>0</v>
      </c>
      <c r="BT122"/>
      <c r="BU122" s="39">
        <f t="shared" si="1030"/>
        <v>0</v>
      </c>
      <c r="BV122"/>
      <c r="BW122" s="39">
        <f t="shared" si="1031"/>
        <v>0</v>
      </c>
      <c r="BX122"/>
      <c r="BY122" s="39">
        <f t="shared" si="1032"/>
        <v>0</v>
      </c>
      <c r="BZ122"/>
      <c r="CA122" s="39">
        <f t="shared" si="1033"/>
        <v>0</v>
      </c>
      <c r="CB122"/>
      <c r="CC122" s="39">
        <f t="shared" si="1034"/>
        <v>0</v>
      </c>
      <c r="CD122"/>
      <c r="CE122" s="39">
        <f t="shared" si="1035"/>
        <v>0</v>
      </c>
      <c r="CF122"/>
      <c r="CG122" s="39">
        <f t="shared" si="1036"/>
        <v>0</v>
      </c>
      <c r="CH122"/>
      <c r="CI122" s="39">
        <f t="shared" si="1037"/>
        <v>0</v>
      </c>
      <c r="CJ122"/>
      <c r="CK122" s="39">
        <f t="shared" si="1038"/>
        <v>0</v>
      </c>
      <c r="CL122"/>
      <c r="CM122" s="39">
        <f t="shared" si="1039"/>
        <v>0</v>
      </c>
      <c r="CN122"/>
      <c r="CO122" s="39">
        <f t="shared" si="1040"/>
        <v>0</v>
      </c>
      <c r="CP122" s="67">
        <f t="shared" ref="CP122:CP130" si="1074">SUMIFS(AL122:CO122,$AL$8:$CO$8,$AM$1)</f>
        <v>0</v>
      </c>
      <c r="CQ122"/>
      <c r="CR122" s="39">
        <f t="shared" si="1041"/>
        <v>0</v>
      </c>
      <c r="CS122"/>
      <c r="CT122" s="39">
        <f t="shared" si="1042"/>
        <v>0</v>
      </c>
      <c r="CU122"/>
      <c r="CV122" s="39">
        <f t="shared" si="1043"/>
        <v>0</v>
      </c>
      <c r="CW122"/>
      <c r="CX122" s="39">
        <f t="shared" si="1044"/>
        <v>0</v>
      </c>
      <c r="CY122"/>
      <c r="CZ122" s="39">
        <f t="shared" si="1045"/>
        <v>0</v>
      </c>
      <c r="DA122"/>
      <c r="DB122" s="39">
        <f t="shared" si="1046"/>
        <v>0</v>
      </c>
      <c r="DC122"/>
      <c r="DD122" s="39">
        <f t="shared" si="1047"/>
        <v>0</v>
      </c>
      <c r="DE122"/>
      <c r="DF122" s="39">
        <f t="shared" si="1048"/>
        <v>0</v>
      </c>
      <c r="DG122"/>
      <c r="DH122" s="39">
        <f t="shared" si="1049"/>
        <v>0</v>
      </c>
      <c r="DI122"/>
      <c r="DJ122" s="39">
        <f t="shared" si="1050"/>
        <v>0</v>
      </c>
      <c r="DK122"/>
      <c r="DL122" s="39">
        <f t="shared" si="1051"/>
        <v>0</v>
      </c>
      <c r="DM122"/>
      <c r="DN122" s="39">
        <f t="shared" si="1052"/>
        <v>0</v>
      </c>
      <c r="DO122"/>
      <c r="DP122" s="39">
        <f t="shared" si="1053"/>
        <v>0</v>
      </c>
      <c r="DQ122"/>
      <c r="DR122" s="39">
        <f t="shared" si="1054"/>
        <v>0</v>
      </c>
      <c r="DS122"/>
      <c r="DT122" s="39">
        <f t="shared" si="1055"/>
        <v>0</v>
      </c>
      <c r="DU122"/>
      <c r="DV122" s="39">
        <f t="shared" si="1056"/>
        <v>0</v>
      </c>
      <c r="DW122"/>
      <c r="DX122" s="39">
        <f t="shared" si="1057"/>
        <v>0</v>
      </c>
      <c r="DY122"/>
      <c r="DZ122" s="39">
        <f t="shared" si="1058"/>
        <v>0</v>
      </c>
      <c r="EA122"/>
      <c r="EB122" s="39">
        <f t="shared" si="1059"/>
        <v>0</v>
      </c>
      <c r="EC122"/>
      <c r="ED122" s="39">
        <f t="shared" si="1060"/>
        <v>0</v>
      </c>
      <c r="EE122"/>
      <c r="EF122" s="39">
        <f t="shared" si="1061"/>
        <v>0</v>
      </c>
      <c r="EG122"/>
      <c r="EH122" s="39">
        <f t="shared" si="1062"/>
        <v>0</v>
      </c>
      <c r="EI122"/>
      <c r="EJ122" s="39">
        <f t="shared" si="1063"/>
        <v>0</v>
      </c>
      <c r="EK122"/>
      <c r="EL122" s="39">
        <f t="shared" si="1064"/>
        <v>0</v>
      </c>
      <c r="EM122"/>
      <c r="EN122" s="39">
        <f t="shared" si="1065"/>
        <v>0</v>
      </c>
      <c r="EO122"/>
      <c r="EP122" s="39">
        <f t="shared" si="1066"/>
        <v>0</v>
      </c>
      <c r="EQ122"/>
      <c r="ER122" s="39">
        <f t="shared" si="1067"/>
        <v>0</v>
      </c>
      <c r="ES122"/>
      <c r="ET122" s="39">
        <f t="shared" si="1068"/>
        <v>0</v>
      </c>
      <c r="EU122"/>
      <c r="EV122" s="39">
        <f t="shared" si="1069"/>
        <v>0</v>
      </c>
      <c r="EW122"/>
      <c r="EX122" s="39">
        <f t="shared" si="1070"/>
        <v>0</v>
      </c>
      <c r="EY122"/>
      <c r="EZ122" s="39">
        <f t="shared" si="1071"/>
        <v>0</v>
      </c>
      <c r="FA122"/>
      <c r="FB122" s="39">
        <f t="shared" si="1072"/>
        <v>0</v>
      </c>
      <c r="FC122" s="67">
        <f t="shared" ref="FC122:FC130" si="1075">SUMIFS(CQ122:FB122,$CQ$8:$FB$8,$AM$1)</f>
        <v>0</v>
      </c>
    </row>
    <row r="123" spans="1:159" s="30" customFormat="1" outlineLevel="1" x14ac:dyDescent="0.25">
      <c r="A123">
        <v>3</v>
      </c>
      <c r="B123" s="26"/>
      <c r="C123" s="102">
        <f>IFERROR(VLOOKUP($B123,'Справочник ТТ'!$A:$R,16,0),0)</f>
        <v>0</v>
      </c>
      <c r="D123" s="103">
        <f>IFERROR(VLOOKUP($B123,'Справочник ТТ'!$A:$R,17,0),0)</f>
        <v>0</v>
      </c>
      <c r="E123" s="104">
        <f>IFERROR(VLOOKUP($B123,'Справочник ТТ'!$A:$R,18,0),0)</f>
        <v>0</v>
      </c>
      <c r="F123" s="71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 s="46">
        <f t="shared" si="1073"/>
        <v>0</v>
      </c>
      <c r="AL123"/>
      <c r="AM123" s="39">
        <f t="shared" si="1014"/>
        <v>0</v>
      </c>
      <c r="AN123"/>
      <c r="AO123" s="39">
        <f t="shared" si="1015"/>
        <v>0</v>
      </c>
      <c r="AP123"/>
      <c r="AQ123" s="39">
        <f t="shared" si="1016"/>
        <v>0</v>
      </c>
      <c r="AR123"/>
      <c r="AS123" s="39">
        <f t="shared" si="1017"/>
        <v>0</v>
      </c>
      <c r="AT123"/>
      <c r="AU123" s="39">
        <f t="shared" si="1018"/>
        <v>0</v>
      </c>
      <c r="AV123"/>
      <c r="AW123" s="39">
        <f t="shared" ref="AW123:AW130" si="1076">IF(AND($C123=$E$5,IF(AND($C123=$E$5,AV123&gt;=AV$2),(AV123-AV$2)*AV$5,IF(AND($C123=$E$6,AV123&gt;=AV$2),(AV123-AV$2)*AV$6,0))&gt;AV$3),AV$3,IF(AND($C123=$E$6,IF(AND($C123=$E$5,AV123&gt;=AV$2),(AV123-AV$2)*AV$5,IF(AND($C123=$E$6,AV123&gt;=AV$2),(AV123-AV$2)*AV$6,0))&gt;AV$4),AV$4,IF(AND($C123=$E$5,AV123&gt;=AV$2),(AV123-AV$2)*AV$5,IF(AND($C123=$E$6,AV123&gt;=AV$2),(AV123-AV$2)*AV$6,0))))</f>
        <v>0</v>
      </c>
      <c r="AX123"/>
      <c r="AY123" s="39" t="b">
        <f t="shared" si="1019"/>
        <v>0</v>
      </c>
      <c r="AZ123"/>
      <c r="BA123" s="39" t="b">
        <f t="shared" si="1020"/>
        <v>0</v>
      </c>
      <c r="BB123"/>
      <c r="BC123" s="39" t="b">
        <f t="shared" si="1021"/>
        <v>0</v>
      </c>
      <c r="BD123"/>
      <c r="BE123" s="39" t="b">
        <f t="shared" si="1022"/>
        <v>0</v>
      </c>
      <c r="BF123"/>
      <c r="BG123" s="39">
        <f t="shared" si="1023"/>
        <v>0</v>
      </c>
      <c r="BH123"/>
      <c r="BI123" s="39">
        <f t="shared" si="1024"/>
        <v>0</v>
      </c>
      <c r="BJ123"/>
      <c r="BK123" s="39">
        <f t="shared" si="1025"/>
        <v>0</v>
      </c>
      <c r="BL123"/>
      <c r="BM123" s="39">
        <f t="shared" si="1026"/>
        <v>0</v>
      </c>
      <c r="BN123"/>
      <c r="BO123" s="39">
        <f t="shared" si="1027"/>
        <v>0</v>
      </c>
      <c r="BP123"/>
      <c r="BQ123" s="39">
        <f t="shared" si="1028"/>
        <v>0</v>
      </c>
      <c r="BR123"/>
      <c r="BS123" s="39">
        <f t="shared" si="1029"/>
        <v>0</v>
      </c>
      <c r="BT123"/>
      <c r="BU123" s="39">
        <f t="shared" si="1030"/>
        <v>0</v>
      </c>
      <c r="BV123"/>
      <c r="BW123" s="39">
        <f t="shared" si="1031"/>
        <v>0</v>
      </c>
      <c r="BX123"/>
      <c r="BY123" s="39">
        <f t="shared" si="1032"/>
        <v>0</v>
      </c>
      <c r="BZ123"/>
      <c r="CA123" s="39">
        <f t="shared" si="1033"/>
        <v>0</v>
      </c>
      <c r="CB123"/>
      <c r="CC123" s="39">
        <f t="shared" si="1034"/>
        <v>0</v>
      </c>
      <c r="CD123"/>
      <c r="CE123" s="39">
        <f t="shared" si="1035"/>
        <v>0</v>
      </c>
      <c r="CF123"/>
      <c r="CG123" s="39">
        <f t="shared" si="1036"/>
        <v>0</v>
      </c>
      <c r="CH123"/>
      <c r="CI123" s="39">
        <f t="shared" si="1037"/>
        <v>0</v>
      </c>
      <c r="CJ123"/>
      <c r="CK123" s="39">
        <f t="shared" si="1038"/>
        <v>0</v>
      </c>
      <c r="CL123"/>
      <c r="CM123" s="39">
        <f t="shared" si="1039"/>
        <v>0</v>
      </c>
      <c r="CN123"/>
      <c r="CO123" s="39">
        <f t="shared" si="1040"/>
        <v>0</v>
      </c>
      <c r="CP123" s="67">
        <f t="shared" si="1074"/>
        <v>0</v>
      </c>
      <c r="CQ123"/>
      <c r="CR123" s="39">
        <f t="shared" si="1041"/>
        <v>0</v>
      </c>
      <c r="CS123"/>
      <c r="CT123" s="39">
        <f t="shared" si="1042"/>
        <v>0</v>
      </c>
      <c r="CU123"/>
      <c r="CV123" s="39">
        <f t="shared" si="1043"/>
        <v>0</v>
      </c>
      <c r="CW123"/>
      <c r="CX123" s="39">
        <f t="shared" si="1044"/>
        <v>0</v>
      </c>
      <c r="CY123"/>
      <c r="CZ123" s="39">
        <f t="shared" si="1045"/>
        <v>0</v>
      </c>
      <c r="DA123"/>
      <c r="DB123" s="39">
        <f t="shared" si="1046"/>
        <v>0</v>
      </c>
      <c r="DC123"/>
      <c r="DD123" s="39">
        <f t="shared" si="1047"/>
        <v>0</v>
      </c>
      <c r="DE123"/>
      <c r="DF123" s="39">
        <f t="shared" si="1048"/>
        <v>0</v>
      </c>
      <c r="DG123"/>
      <c r="DH123" s="39">
        <f t="shared" si="1049"/>
        <v>0</v>
      </c>
      <c r="DI123"/>
      <c r="DJ123" s="39">
        <f t="shared" si="1050"/>
        <v>0</v>
      </c>
      <c r="DK123"/>
      <c r="DL123" s="39">
        <f t="shared" si="1051"/>
        <v>0</v>
      </c>
      <c r="DM123"/>
      <c r="DN123" s="39">
        <f t="shared" si="1052"/>
        <v>0</v>
      </c>
      <c r="DO123"/>
      <c r="DP123" s="39">
        <f t="shared" si="1053"/>
        <v>0</v>
      </c>
      <c r="DQ123"/>
      <c r="DR123" s="39">
        <f t="shared" si="1054"/>
        <v>0</v>
      </c>
      <c r="DS123"/>
      <c r="DT123" s="39">
        <f t="shared" si="1055"/>
        <v>0</v>
      </c>
      <c r="DU123"/>
      <c r="DV123" s="39">
        <f t="shared" si="1056"/>
        <v>0</v>
      </c>
      <c r="DW123"/>
      <c r="DX123" s="39">
        <f t="shared" si="1057"/>
        <v>0</v>
      </c>
      <c r="DY123"/>
      <c r="DZ123" s="39">
        <f t="shared" si="1058"/>
        <v>0</v>
      </c>
      <c r="EA123"/>
      <c r="EB123" s="39">
        <f t="shared" si="1059"/>
        <v>0</v>
      </c>
      <c r="EC123"/>
      <c r="ED123" s="39">
        <f t="shared" si="1060"/>
        <v>0</v>
      </c>
      <c r="EE123"/>
      <c r="EF123" s="39">
        <f t="shared" si="1061"/>
        <v>0</v>
      </c>
      <c r="EG123"/>
      <c r="EH123" s="39">
        <f t="shared" si="1062"/>
        <v>0</v>
      </c>
      <c r="EI123"/>
      <c r="EJ123" s="39">
        <f t="shared" si="1063"/>
        <v>0</v>
      </c>
      <c r="EK123"/>
      <c r="EL123" s="39">
        <f t="shared" si="1064"/>
        <v>0</v>
      </c>
      <c r="EM123"/>
      <c r="EN123" s="39">
        <f t="shared" si="1065"/>
        <v>0</v>
      </c>
      <c r="EO123"/>
      <c r="EP123" s="39">
        <f t="shared" si="1066"/>
        <v>0</v>
      </c>
      <c r="EQ123"/>
      <c r="ER123" s="39">
        <f t="shared" si="1067"/>
        <v>0</v>
      </c>
      <c r="ES123"/>
      <c r="ET123" s="39">
        <f t="shared" si="1068"/>
        <v>0</v>
      </c>
      <c r="EU123"/>
      <c r="EV123" s="39">
        <f t="shared" si="1069"/>
        <v>0</v>
      </c>
      <c r="EW123"/>
      <c r="EX123" s="39">
        <f t="shared" si="1070"/>
        <v>0</v>
      </c>
      <c r="EY123"/>
      <c r="EZ123" s="39">
        <f t="shared" si="1071"/>
        <v>0</v>
      </c>
      <c r="FA123"/>
      <c r="FB123" s="39">
        <f t="shared" si="1072"/>
        <v>0</v>
      </c>
      <c r="FC123" s="67">
        <f t="shared" si="1075"/>
        <v>0</v>
      </c>
    </row>
    <row r="124" spans="1:159" s="30" customFormat="1" outlineLevel="1" x14ac:dyDescent="0.25">
      <c r="A124">
        <v>4</v>
      </c>
      <c r="B124" s="26"/>
      <c r="C124" s="102">
        <f>IFERROR(VLOOKUP($B124,'Справочник ТТ'!$A:$R,16,0),0)</f>
        <v>0</v>
      </c>
      <c r="D124" s="103">
        <f>IFERROR(VLOOKUP($B124,'Справочник ТТ'!$A:$R,17,0),0)</f>
        <v>0</v>
      </c>
      <c r="E124" s="104">
        <f>IFERROR(VLOOKUP($B124,'Справочник ТТ'!$A:$R,18,0),0)</f>
        <v>0</v>
      </c>
      <c r="F124" s="71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 s="46">
        <f t="shared" si="1073"/>
        <v>0</v>
      </c>
      <c r="AL124"/>
      <c r="AM124" s="39">
        <f t="shared" si="1014"/>
        <v>0</v>
      </c>
      <c r="AN124"/>
      <c r="AO124" s="39">
        <f t="shared" si="1015"/>
        <v>0</v>
      </c>
      <c r="AP124"/>
      <c r="AQ124" s="39">
        <f t="shared" si="1016"/>
        <v>0</v>
      </c>
      <c r="AR124"/>
      <c r="AS124" s="39">
        <f t="shared" si="1017"/>
        <v>0</v>
      </c>
      <c r="AT124"/>
      <c r="AU124" s="39">
        <f t="shared" si="1018"/>
        <v>0</v>
      </c>
      <c r="AV124"/>
      <c r="AW124" s="39">
        <f t="shared" si="1076"/>
        <v>0</v>
      </c>
      <c r="AX124"/>
      <c r="AY124" s="39" t="b">
        <f t="shared" si="1019"/>
        <v>0</v>
      </c>
      <c r="AZ124"/>
      <c r="BA124" s="39" t="b">
        <f t="shared" si="1020"/>
        <v>0</v>
      </c>
      <c r="BB124"/>
      <c r="BC124" s="39" t="b">
        <f t="shared" si="1021"/>
        <v>0</v>
      </c>
      <c r="BD124"/>
      <c r="BE124" s="39" t="b">
        <f t="shared" si="1022"/>
        <v>0</v>
      </c>
      <c r="BF124"/>
      <c r="BG124" s="39">
        <f t="shared" si="1023"/>
        <v>0</v>
      </c>
      <c r="BH124"/>
      <c r="BI124" s="39">
        <f t="shared" si="1024"/>
        <v>0</v>
      </c>
      <c r="BJ124"/>
      <c r="BK124" s="39">
        <f t="shared" si="1025"/>
        <v>0</v>
      </c>
      <c r="BL124"/>
      <c r="BM124" s="39">
        <f t="shared" si="1026"/>
        <v>0</v>
      </c>
      <c r="BN124"/>
      <c r="BO124" s="39">
        <f t="shared" si="1027"/>
        <v>0</v>
      </c>
      <c r="BP124"/>
      <c r="BQ124" s="39">
        <f t="shared" si="1028"/>
        <v>0</v>
      </c>
      <c r="BR124"/>
      <c r="BS124" s="39">
        <f t="shared" si="1029"/>
        <v>0</v>
      </c>
      <c r="BT124"/>
      <c r="BU124" s="39">
        <f t="shared" si="1030"/>
        <v>0</v>
      </c>
      <c r="BV124"/>
      <c r="BW124" s="39">
        <f t="shared" si="1031"/>
        <v>0</v>
      </c>
      <c r="BX124"/>
      <c r="BY124" s="39">
        <f t="shared" si="1032"/>
        <v>0</v>
      </c>
      <c r="BZ124"/>
      <c r="CA124" s="39">
        <f t="shared" si="1033"/>
        <v>0</v>
      </c>
      <c r="CB124"/>
      <c r="CC124" s="39">
        <f t="shared" si="1034"/>
        <v>0</v>
      </c>
      <c r="CD124"/>
      <c r="CE124" s="39">
        <f t="shared" si="1035"/>
        <v>0</v>
      </c>
      <c r="CF124"/>
      <c r="CG124" s="39">
        <f t="shared" si="1036"/>
        <v>0</v>
      </c>
      <c r="CH124"/>
      <c r="CI124" s="39">
        <f t="shared" si="1037"/>
        <v>0</v>
      </c>
      <c r="CJ124"/>
      <c r="CK124" s="39">
        <f t="shared" si="1038"/>
        <v>0</v>
      </c>
      <c r="CL124"/>
      <c r="CM124" s="39">
        <f t="shared" si="1039"/>
        <v>0</v>
      </c>
      <c r="CN124"/>
      <c r="CO124" s="39">
        <f t="shared" si="1040"/>
        <v>0</v>
      </c>
      <c r="CP124" s="67">
        <f t="shared" si="1074"/>
        <v>0</v>
      </c>
      <c r="CQ124"/>
      <c r="CR124" s="39">
        <f t="shared" si="1041"/>
        <v>0</v>
      </c>
      <c r="CS124"/>
      <c r="CT124" s="39">
        <f t="shared" si="1042"/>
        <v>0</v>
      </c>
      <c r="CU124"/>
      <c r="CV124" s="39">
        <f t="shared" si="1043"/>
        <v>0</v>
      </c>
      <c r="CW124"/>
      <c r="CX124" s="39">
        <f t="shared" si="1044"/>
        <v>0</v>
      </c>
      <c r="CY124"/>
      <c r="CZ124" s="39">
        <f t="shared" si="1045"/>
        <v>0</v>
      </c>
      <c r="DA124"/>
      <c r="DB124" s="39">
        <f t="shared" si="1046"/>
        <v>0</v>
      </c>
      <c r="DC124"/>
      <c r="DD124" s="39">
        <f t="shared" si="1047"/>
        <v>0</v>
      </c>
      <c r="DE124"/>
      <c r="DF124" s="39">
        <f t="shared" si="1048"/>
        <v>0</v>
      </c>
      <c r="DG124"/>
      <c r="DH124" s="39">
        <f t="shared" si="1049"/>
        <v>0</v>
      </c>
      <c r="DI124"/>
      <c r="DJ124" s="39">
        <f t="shared" si="1050"/>
        <v>0</v>
      </c>
      <c r="DK124"/>
      <c r="DL124" s="39">
        <f t="shared" si="1051"/>
        <v>0</v>
      </c>
      <c r="DM124"/>
      <c r="DN124" s="39">
        <f t="shared" si="1052"/>
        <v>0</v>
      </c>
      <c r="DO124"/>
      <c r="DP124" s="39">
        <f t="shared" si="1053"/>
        <v>0</v>
      </c>
      <c r="DQ124"/>
      <c r="DR124" s="39">
        <f t="shared" si="1054"/>
        <v>0</v>
      </c>
      <c r="DS124"/>
      <c r="DT124" s="39">
        <f t="shared" si="1055"/>
        <v>0</v>
      </c>
      <c r="DU124"/>
      <c r="DV124" s="39">
        <f t="shared" si="1056"/>
        <v>0</v>
      </c>
      <c r="DW124"/>
      <c r="DX124" s="39">
        <f t="shared" si="1057"/>
        <v>0</v>
      </c>
      <c r="DY124"/>
      <c r="DZ124" s="39">
        <f t="shared" si="1058"/>
        <v>0</v>
      </c>
      <c r="EA124"/>
      <c r="EB124" s="39">
        <f t="shared" si="1059"/>
        <v>0</v>
      </c>
      <c r="EC124"/>
      <c r="ED124" s="39">
        <f t="shared" si="1060"/>
        <v>0</v>
      </c>
      <c r="EE124"/>
      <c r="EF124" s="39">
        <f t="shared" si="1061"/>
        <v>0</v>
      </c>
      <c r="EG124"/>
      <c r="EH124" s="39">
        <f t="shared" si="1062"/>
        <v>0</v>
      </c>
      <c r="EI124"/>
      <c r="EJ124" s="39">
        <f t="shared" si="1063"/>
        <v>0</v>
      </c>
      <c r="EK124"/>
      <c r="EL124" s="39">
        <f t="shared" si="1064"/>
        <v>0</v>
      </c>
      <c r="EM124"/>
      <c r="EN124" s="39">
        <f t="shared" si="1065"/>
        <v>0</v>
      </c>
      <c r="EO124"/>
      <c r="EP124" s="39">
        <f t="shared" si="1066"/>
        <v>0</v>
      </c>
      <c r="EQ124"/>
      <c r="ER124" s="39">
        <f t="shared" si="1067"/>
        <v>0</v>
      </c>
      <c r="ES124"/>
      <c r="ET124" s="39">
        <f t="shared" si="1068"/>
        <v>0</v>
      </c>
      <c r="EU124"/>
      <c r="EV124" s="39">
        <f t="shared" si="1069"/>
        <v>0</v>
      </c>
      <c r="EW124"/>
      <c r="EX124" s="39">
        <f t="shared" si="1070"/>
        <v>0</v>
      </c>
      <c r="EY124"/>
      <c r="EZ124" s="39">
        <f t="shared" si="1071"/>
        <v>0</v>
      </c>
      <c r="FA124"/>
      <c r="FB124" s="39">
        <f t="shared" si="1072"/>
        <v>0</v>
      </c>
      <c r="FC124" s="67">
        <f t="shared" si="1075"/>
        <v>0</v>
      </c>
    </row>
    <row r="125" spans="1:159" s="30" customFormat="1" outlineLevel="1" x14ac:dyDescent="0.25">
      <c r="A125">
        <v>5</v>
      </c>
      <c r="B125" s="26"/>
      <c r="C125" s="102">
        <f>IFERROR(VLOOKUP($B125,'Справочник ТТ'!$A:$R,16,0),0)</f>
        <v>0</v>
      </c>
      <c r="D125" s="103">
        <f>IFERROR(VLOOKUP($B125,'Справочник ТТ'!$A:$R,17,0),0)</f>
        <v>0</v>
      </c>
      <c r="E125" s="104">
        <f>IFERROR(VLOOKUP($B125,'Справочник ТТ'!$A:$R,18,0),0)</f>
        <v>0</v>
      </c>
      <c r="F125" s="71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 s="46">
        <f t="shared" si="1073"/>
        <v>0</v>
      </c>
      <c r="AL125"/>
      <c r="AM125" s="39">
        <f t="shared" si="1014"/>
        <v>0</v>
      </c>
      <c r="AN125"/>
      <c r="AO125" s="39">
        <f t="shared" si="1015"/>
        <v>0</v>
      </c>
      <c r="AP125"/>
      <c r="AQ125" s="39">
        <f t="shared" si="1016"/>
        <v>0</v>
      </c>
      <c r="AR125"/>
      <c r="AS125" s="39">
        <f t="shared" si="1017"/>
        <v>0</v>
      </c>
      <c r="AT125"/>
      <c r="AU125" s="39">
        <f t="shared" si="1018"/>
        <v>0</v>
      </c>
      <c r="AV125"/>
      <c r="AW125" s="39">
        <f t="shared" si="1076"/>
        <v>0</v>
      </c>
      <c r="AX125"/>
      <c r="AY125" s="39" t="b">
        <f t="shared" si="1019"/>
        <v>0</v>
      </c>
      <c r="AZ125"/>
      <c r="BA125" s="39" t="b">
        <f t="shared" si="1020"/>
        <v>0</v>
      </c>
      <c r="BB125"/>
      <c r="BC125" s="39" t="b">
        <f t="shared" si="1021"/>
        <v>0</v>
      </c>
      <c r="BD125"/>
      <c r="BE125" s="39" t="b">
        <f t="shared" si="1022"/>
        <v>0</v>
      </c>
      <c r="BF125"/>
      <c r="BG125" s="39">
        <f t="shared" si="1023"/>
        <v>0</v>
      </c>
      <c r="BH125"/>
      <c r="BI125" s="39">
        <f t="shared" si="1024"/>
        <v>0</v>
      </c>
      <c r="BJ125"/>
      <c r="BK125" s="39">
        <f t="shared" si="1025"/>
        <v>0</v>
      </c>
      <c r="BL125"/>
      <c r="BM125" s="39">
        <f t="shared" si="1026"/>
        <v>0</v>
      </c>
      <c r="BN125"/>
      <c r="BO125" s="39">
        <f t="shared" si="1027"/>
        <v>0</v>
      </c>
      <c r="BP125"/>
      <c r="BQ125" s="39">
        <f t="shared" si="1028"/>
        <v>0</v>
      </c>
      <c r="BR125"/>
      <c r="BS125" s="39">
        <f t="shared" si="1029"/>
        <v>0</v>
      </c>
      <c r="BT125"/>
      <c r="BU125" s="39">
        <f t="shared" si="1030"/>
        <v>0</v>
      </c>
      <c r="BV125"/>
      <c r="BW125" s="39">
        <f t="shared" si="1031"/>
        <v>0</v>
      </c>
      <c r="BX125"/>
      <c r="BY125" s="39">
        <f t="shared" si="1032"/>
        <v>0</v>
      </c>
      <c r="BZ125"/>
      <c r="CA125" s="39">
        <f t="shared" si="1033"/>
        <v>0</v>
      </c>
      <c r="CB125"/>
      <c r="CC125" s="39">
        <f t="shared" si="1034"/>
        <v>0</v>
      </c>
      <c r="CD125"/>
      <c r="CE125" s="39">
        <f t="shared" si="1035"/>
        <v>0</v>
      </c>
      <c r="CF125"/>
      <c r="CG125" s="39">
        <f t="shared" si="1036"/>
        <v>0</v>
      </c>
      <c r="CH125"/>
      <c r="CI125" s="39">
        <f t="shared" si="1037"/>
        <v>0</v>
      </c>
      <c r="CJ125"/>
      <c r="CK125" s="39">
        <f t="shared" si="1038"/>
        <v>0</v>
      </c>
      <c r="CL125"/>
      <c r="CM125" s="39">
        <f t="shared" si="1039"/>
        <v>0</v>
      </c>
      <c r="CN125"/>
      <c r="CO125" s="39">
        <f t="shared" si="1040"/>
        <v>0</v>
      </c>
      <c r="CP125" s="67">
        <f t="shared" si="1074"/>
        <v>0</v>
      </c>
      <c r="CQ125"/>
      <c r="CR125" s="39">
        <f t="shared" si="1041"/>
        <v>0</v>
      </c>
      <c r="CS125"/>
      <c r="CT125" s="39">
        <f t="shared" si="1042"/>
        <v>0</v>
      </c>
      <c r="CU125"/>
      <c r="CV125" s="39">
        <f t="shared" si="1043"/>
        <v>0</v>
      </c>
      <c r="CW125"/>
      <c r="CX125" s="39">
        <f t="shared" si="1044"/>
        <v>0</v>
      </c>
      <c r="CY125"/>
      <c r="CZ125" s="39">
        <f t="shared" si="1045"/>
        <v>0</v>
      </c>
      <c r="DA125"/>
      <c r="DB125" s="39">
        <f t="shared" si="1046"/>
        <v>0</v>
      </c>
      <c r="DC125"/>
      <c r="DD125" s="39">
        <f t="shared" si="1047"/>
        <v>0</v>
      </c>
      <c r="DE125"/>
      <c r="DF125" s="39">
        <f t="shared" si="1048"/>
        <v>0</v>
      </c>
      <c r="DG125"/>
      <c r="DH125" s="39">
        <f t="shared" si="1049"/>
        <v>0</v>
      </c>
      <c r="DI125"/>
      <c r="DJ125" s="39">
        <f t="shared" si="1050"/>
        <v>0</v>
      </c>
      <c r="DK125"/>
      <c r="DL125" s="39">
        <f t="shared" si="1051"/>
        <v>0</v>
      </c>
      <c r="DM125"/>
      <c r="DN125" s="39">
        <f t="shared" si="1052"/>
        <v>0</v>
      </c>
      <c r="DO125"/>
      <c r="DP125" s="39">
        <f t="shared" si="1053"/>
        <v>0</v>
      </c>
      <c r="DQ125"/>
      <c r="DR125" s="39">
        <f t="shared" si="1054"/>
        <v>0</v>
      </c>
      <c r="DS125"/>
      <c r="DT125" s="39">
        <f t="shared" si="1055"/>
        <v>0</v>
      </c>
      <c r="DU125"/>
      <c r="DV125" s="39">
        <f t="shared" si="1056"/>
        <v>0</v>
      </c>
      <c r="DW125"/>
      <c r="DX125" s="39">
        <f t="shared" si="1057"/>
        <v>0</v>
      </c>
      <c r="DY125"/>
      <c r="DZ125" s="39">
        <f t="shared" si="1058"/>
        <v>0</v>
      </c>
      <c r="EA125"/>
      <c r="EB125" s="39">
        <f t="shared" si="1059"/>
        <v>0</v>
      </c>
      <c r="EC125"/>
      <c r="ED125" s="39">
        <f t="shared" si="1060"/>
        <v>0</v>
      </c>
      <c r="EE125"/>
      <c r="EF125" s="39">
        <f t="shared" si="1061"/>
        <v>0</v>
      </c>
      <c r="EG125"/>
      <c r="EH125" s="39">
        <f t="shared" si="1062"/>
        <v>0</v>
      </c>
      <c r="EI125"/>
      <c r="EJ125" s="39">
        <f t="shared" si="1063"/>
        <v>0</v>
      </c>
      <c r="EK125"/>
      <c r="EL125" s="39">
        <f t="shared" si="1064"/>
        <v>0</v>
      </c>
      <c r="EM125"/>
      <c r="EN125" s="39">
        <f t="shared" si="1065"/>
        <v>0</v>
      </c>
      <c r="EO125"/>
      <c r="EP125" s="39">
        <f t="shared" si="1066"/>
        <v>0</v>
      </c>
      <c r="EQ125"/>
      <c r="ER125" s="39">
        <f t="shared" si="1067"/>
        <v>0</v>
      </c>
      <c r="ES125"/>
      <c r="ET125" s="39">
        <f t="shared" si="1068"/>
        <v>0</v>
      </c>
      <c r="EU125"/>
      <c r="EV125" s="39">
        <f t="shared" si="1069"/>
        <v>0</v>
      </c>
      <c r="EW125"/>
      <c r="EX125" s="39">
        <f t="shared" si="1070"/>
        <v>0</v>
      </c>
      <c r="EY125"/>
      <c r="EZ125" s="39">
        <f t="shared" si="1071"/>
        <v>0</v>
      </c>
      <c r="FA125"/>
      <c r="FB125" s="39">
        <f t="shared" si="1072"/>
        <v>0</v>
      </c>
      <c r="FC125" s="67">
        <f t="shared" si="1075"/>
        <v>0</v>
      </c>
    </row>
    <row r="126" spans="1:159" s="30" customFormat="1" outlineLevel="1" x14ac:dyDescent="0.25">
      <c r="A126">
        <v>6</v>
      </c>
      <c r="B126" s="26"/>
      <c r="C126" s="102">
        <f>IFERROR(VLOOKUP($B126,'Справочник ТТ'!$A:$R,16,0),0)</f>
        <v>0</v>
      </c>
      <c r="D126" s="103">
        <f>IFERROR(VLOOKUP($B126,'Справочник ТТ'!$A:$R,17,0),0)</f>
        <v>0</v>
      </c>
      <c r="E126" s="104">
        <f>IFERROR(VLOOKUP($B126,'Справочник ТТ'!$A:$R,18,0),0)</f>
        <v>0</v>
      </c>
      <c r="F126" s="71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 s="46">
        <f t="shared" si="1073"/>
        <v>0</v>
      </c>
      <c r="AL126"/>
      <c r="AM126" s="39">
        <f t="shared" si="1014"/>
        <v>0</v>
      </c>
      <c r="AN126"/>
      <c r="AO126" s="39">
        <f t="shared" si="1015"/>
        <v>0</v>
      </c>
      <c r="AP126"/>
      <c r="AQ126" s="39">
        <f t="shared" si="1016"/>
        <v>0</v>
      </c>
      <c r="AR126"/>
      <c r="AS126" s="39">
        <f t="shared" si="1017"/>
        <v>0</v>
      </c>
      <c r="AT126"/>
      <c r="AU126" s="39">
        <f t="shared" si="1018"/>
        <v>0</v>
      </c>
      <c r="AV126"/>
      <c r="AW126" s="39">
        <f t="shared" si="1076"/>
        <v>0</v>
      </c>
      <c r="AX126"/>
      <c r="AY126" s="39" t="b">
        <f t="shared" si="1019"/>
        <v>0</v>
      </c>
      <c r="AZ126"/>
      <c r="BA126" s="39" t="b">
        <f t="shared" si="1020"/>
        <v>0</v>
      </c>
      <c r="BB126"/>
      <c r="BC126" s="39" t="b">
        <f t="shared" si="1021"/>
        <v>0</v>
      </c>
      <c r="BD126"/>
      <c r="BE126" s="39" t="b">
        <f t="shared" si="1022"/>
        <v>0</v>
      </c>
      <c r="BF126"/>
      <c r="BG126" s="39">
        <f t="shared" si="1023"/>
        <v>0</v>
      </c>
      <c r="BH126"/>
      <c r="BI126" s="39">
        <f t="shared" si="1024"/>
        <v>0</v>
      </c>
      <c r="BJ126"/>
      <c r="BK126" s="39">
        <f t="shared" si="1025"/>
        <v>0</v>
      </c>
      <c r="BL126"/>
      <c r="BM126" s="39">
        <f t="shared" si="1026"/>
        <v>0</v>
      </c>
      <c r="BN126"/>
      <c r="BO126" s="39">
        <f t="shared" si="1027"/>
        <v>0</v>
      </c>
      <c r="BP126"/>
      <c r="BQ126" s="39">
        <f t="shared" si="1028"/>
        <v>0</v>
      </c>
      <c r="BR126"/>
      <c r="BS126" s="39">
        <f t="shared" si="1029"/>
        <v>0</v>
      </c>
      <c r="BT126"/>
      <c r="BU126" s="39">
        <f t="shared" si="1030"/>
        <v>0</v>
      </c>
      <c r="BV126"/>
      <c r="BW126" s="39">
        <f t="shared" si="1031"/>
        <v>0</v>
      </c>
      <c r="BX126"/>
      <c r="BY126" s="39">
        <f t="shared" si="1032"/>
        <v>0</v>
      </c>
      <c r="BZ126"/>
      <c r="CA126" s="39">
        <f t="shared" si="1033"/>
        <v>0</v>
      </c>
      <c r="CB126"/>
      <c r="CC126" s="39">
        <f t="shared" si="1034"/>
        <v>0</v>
      </c>
      <c r="CD126"/>
      <c r="CE126" s="39">
        <f t="shared" si="1035"/>
        <v>0</v>
      </c>
      <c r="CF126"/>
      <c r="CG126" s="39">
        <f t="shared" si="1036"/>
        <v>0</v>
      </c>
      <c r="CH126"/>
      <c r="CI126" s="39">
        <f t="shared" si="1037"/>
        <v>0</v>
      </c>
      <c r="CJ126"/>
      <c r="CK126" s="39">
        <f t="shared" si="1038"/>
        <v>0</v>
      </c>
      <c r="CL126"/>
      <c r="CM126" s="39">
        <f t="shared" si="1039"/>
        <v>0</v>
      </c>
      <c r="CN126"/>
      <c r="CO126" s="39">
        <f t="shared" si="1040"/>
        <v>0</v>
      </c>
      <c r="CP126" s="67">
        <f t="shared" si="1074"/>
        <v>0</v>
      </c>
      <c r="CQ126"/>
      <c r="CR126" s="39">
        <f t="shared" si="1041"/>
        <v>0</v>
      </c>
      <c r="CS126"/>
      <c r="CT126" s="39">
        <f t="shared" si="1042"/>
        <v>0</v>
      </c>
      <c r="CU126"/>
      <c r="CV126" s="39">
        <f t="shared" si="1043"/>
        <v>0</v>
      </c>
      <c r="CW126"/>
      <c r="CX126" s="39">
        <f t="shared" si="1044"/>
        <v>0</v>
      </c>
      <c r="CY126"/>
      <c r="CZ126" s="39">
        <f t="shared" si="1045"/>
        <v>0</v>
      </c>
      <c r="DA126"/>
      <c r="DB126" s="39">
        <f t="shared" si="1046"/>
        <v>0</v>
      </c>
      <c r="DC126"/>
      <c r="DD126" s="39">
        <f t="shared" si="1047"/>
        <v>0</v>
      </c>
      <c r="DE126"/>
      <c r="DF126" s="39">
        <f t="shared" si="1048"/>
        <v>0</v>
      </c>
      <c r="DG126"/>
      <c r="DH126" s="39">
        <f t="shared" si="1049"/>
        <v>0</v>
      </c>
      <c r="DI126"/>
      <c r="DJ126" s="39">
        <f t="shared" si="1050"/>
        <v>0</v>
      </c>
      <c r="DK126"/>
      <c r="DL126" s="39">
        <f t="shared" si="1051"/>
        <v>0</v>
      </c>
      <c r="DM126"/>
      <c r="DN126" s="39">
        <f t="shared" si="1052"/>
        <v>0</v>
      </c>
      <c r="DO126"/>
      <c r="DP126" s="39">
        <f t="shared" si="1053"/>
        <v>0</v>
      </c>
      <c r="DQ126"/>
      <c r="DR126" s="39">
        <f t="shared" si="1054"/>
        <v>0</v>
      </c>
      <c r="DS126"/>
      <c r="DT126" s="39">
        <f t="shared" si="1055"/>
        <v>0</v>
      </c>
      <c r="DU126"/>
      <c r="DV126" s="39">
        <f t="shared" si="1056"/>
        <v>0</v>
      </c>
      <c r="DW126"/>
      <c r="DX126" s="39">
        <f t="shared" si="1057"/>
        <v>0</v>
      </c>
      <c r="DY126"/>
      <c r="DZ126" s="39">
        <f t="shared" si="1058"/>
        <v>0</v>
      </c>
      <c r="EA126"/>
      <c r="EB126" s="39">
        <f t="shared" si="1059"/>
        <v>0</v>
      </c>
      <c r="EC126"/>
      <c r="ED126" s="39">
        <f t="shared" si="1060"/>
        <v>0</v>
      </c>
      <c r="EE126"/>
      <c r="EF126" s="39">
        <f t="shared" si="1061"/>
        <v>0</v>
      </c>
      <c r="EG126"/>
      <c r="EH126" s="39">
        <f t="shared" si="1062"/>
        <v>0</v>
      </c>
      <c r="EI126"/>
      <c r="EJ126" s="39">
        <f t="shared" si="1063"/>
        <v>0</v>
      </c>
      <c r="EK126"/>
      <c r="EL126" s="39">
        <f t="shared" si="1064"/>
        <v>0</v>
      </c>
      <c r="EM126"/>
      <c r="EN126" s="39">
        <f t="shared" si="1065"/>
        <v>0</v>
      </c>
      <c r="EO126"/>
      <c r="EP126" s="39">
        <f t="shared" si="1066"/>
        <v>0</v>
      </c>
      <c r="EQ126"/>
      <c r="ER126" s="39">
        <f t="shared" si="1067"/>
        <v>0</v>
      </c>
      <c r="ES126"/>
      <c r="ET126" s="39">
        <f t="shared" si="1068"/>
        <v>0</v>
      </c>
      <c r="EU126"/>
      <c r="EV126" s="39">
        <f t="shared" si="1069"/>
        <v>0</v>
      </c>
      <c r="EW126"/>
      <c r="EX126" s="39">
        <f t="shared" si="1070"/>
        <v>0</v>
      </c>
      <c r="EY126"/>
      <c r="EZ126" s="39">
        <f t="shared" si="1071"/>
        <v>0</v>
      </c>
      <c r="FA126"/>
      <c r="FB126" s="39">
        <f t="shared" si="1072"/>
        <v>0</v>
      </c>
      <c r="FC126" s="67">
        <f t="shared" si="1075"/>
        <v>0</v>
      </c>
    </row>
    <row r="127" spans="1:159" s="30" customFormat="1" outlineLevel="1" x14ac:dyDescent="0.25">
      <c r="A127">
        <v>7</v>
      </c>
      <c r="B127" s="26"/>
      <c r="C127" s="102">
        <f>IFERROR(VLOOKUP($B127,'Справочник ТТ'!$A:$R,16,0),0)</f>
        <v>0</v>
      </c>
      <c r="D127" s="103">
        <f>IFERROR(VLOOKUP($B127,'Справочник ТТ'!$A:$R,17,0),0)</f>
        <v>0</v>
      </c>
      <c r="E127" s="104">
        <f>IFERROR(VLOOKUP($B127,'Справочник ТТ'!$A:$R,18,0),0)</f>
        <v>0</v>
      </c>
      <c r="F127" s="71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 s="46">
        <f t="shared" si="1073"/>
        <v>0</v>
      </c>
      <c r="AL127"/>
      <c r="AM127" s="39">
        <f t="shared" si="1014"/>
        <v>0</v>
      </c>
      <c r="AN127"/>
      <c r="AO127" s="39">
        <f t="shared" si="1015"/>
        <v>0</v>
      </c>
      <c r="AP127"/>
      <c r="AQ127" s="39">
        <f t="shared" si="1016"/>
        <v>0</v>
      </c>
      <c r="AR127"/>
      <c r="AS127" s="39">
        <f t="shared" si="1017"/>
        <v>0</v>
      </c>
      <c r="AT127"/>
      <c r="AU127" s="39">
        <f t="shared" si="1018"/>
        <v>0</v>
      </c>
      <c r="AV127"/>
      <c r="AW127" s="39">
        <f t="shared" si="1076"/>
        <v>0</v>
      </c>
      <c r="AX127"/>
      <c r="AY127" s="39" t="b">
        <f t="shared" si="1019"/>
        <v>0</v>
      </c>
      <c r="AZ127"/>
      <c r="BA127" s="39" t="b">
        <f t="shared" si="1020"/>
        <v>0</v>
      </c>
      <c r="BB127"/>
      <c r="BC127" s="39" t="b">
        <f t="shared" si="1021"/>
        <v>0</v>
      </c>
      <c r="BD127"/>
      <c r="BE127" s="39" t="b">
        <f t="shared" si="1022"/>
        <v>0</v>
      </c>
      <c r="BF127"/>
      <c r="BG127" s="39">
        <f t="shared" si="1023"/>
        <v>0</v>
      </c>
      <c r="BH127"/>
      <c r="BI127" s="39">
        <f t="shared" si="1024"/>
        <v>0</v>
      </c>
      <c r="BJ127"/>
      <c r="BK127" s="39">
        <f t="shared" si="1025"/>
        <v>0</v>
      </c>
      <c r="BL127"/>
      <c r="BM127" s="39">
        <f t="shared" si="1026"/>
        <v>0</v>
      </c>
      <c r="BN127"/>
      <c r="BO127" s="39">
        <f t="shared" si="1027"/>
        <v>0</v>
      </c>
      <c r="BP127"/>
      <c r="BQ127" s="39">
        <f t="shared" si="1028"/>
        <v>0</v>
      </c>
      <c r="BR127"/>
      <c r="BS127" s="39">
        <f t="shared" si="1029"/>
        <v>0</v>
      </c>
      <c r="BT127"/>
      <c r="BU127" s="39">
        <f t="shared" si="1030"/>
        <v>0</v>
      </c>
      <c r="BV127"/>
      <c r="BW127" s="39">
        <f t="shared" si="1031"/>
        <v>0</v>
      </c>
      <c r="BX127"/>
      <c r="BY127" s="39">
        <f t="shared" si="1032"/>
        <v>0</v>
      </c>
      <c r="BZ127"/>
      <c r="CA127" s="39">
        <f t="shared" si="1033"/>
        <v>0</v>
      </c>
      <c r="CB127"/>
      <c r="CC127" s="39">
        <f t="shared" si="1034"/>
        <v>0</v>
      </c>
      <c r="CD127"/>
      <c r="CE127" s="39">
        <f t="shared" si="1035"/>
        <v>0</v>
      </c>
      <c r="CF127"/>
      <c r="CG127" s="39">
        <f t="shared" si="1036"/>
        <v>0</v>
      </c>
      <c r="CH127"/>
      <c r="CI127" s="39">
        <f t="shared" si="1037"/>
        <v>0</v>
      </c>
      <c r="CJ127"/>
      <c r="CK127" s="39">
        <f t="shared" si="1038"/>
        <v>0</v>
      </c>
      <c r="CL127"/>
      <c r="CM127" s="39">
        <f t="shared" si="1039"/>
        <v>0</v>
      </c>
      <c r="CN127"/>
      <c r="CO127" s="39">
        <f t="shared" si="1040"/>
        <v>0</v>
      </c>
      <c r="CP127" s="67">
        <f t="shared" si="1074"/>
        <v>0</v>
      </c>
      <c r="CQ127"/>
      <c r="CR127" s="39">
        <f t="shared" si="1041"/>
        <v>0</v>
      </c>
      <c r="CS127"/>
      <c r="CT127" s="39">
        <f t="shared" si="1042"/>
        <v>0</v>
      </c>
      <c r="CU127"/>
      <c r="CV127" s="39">
        <f t="shared" si="1043"/>
        <v>0</v>
      </c>
      <c r="CW127"/>
      <c r="CX127" s="39">
        <f t="shared" si="1044"/>
        <v>0</v>
      </c>
      <c r="CY127"/>
      <c r="CZ127" s="39">
        <f t="shared" si="1045"/>
        <v>0</v>
      </c>
      <c r="DA127"/>
      <c r="DB127" s="39">
        <f t="shared" si="1046"/>
        <v>0</v>
      </c>
      <c r="DC127"/>
      <c r="DD127" s="39">
        <f t="shared" si="1047"/>
        <v>0</v>
      </c>
      <c r="DE127"/>
      <c r="DF127" s="39">
        <f t="shared" si="1048"/>
        <v>0</v>
      </c>
      <c r="DG127"/>
      <c r="DH127" s="39">
        <f t="shared" si="1049"/>
        <v>0</v>
      </c>
      <c r="DI127"/>
      <c r="DJ127" s="39">
        <f t="shared" si="1050"/>
        <v>0</v>
      </c>
      <c r="DK127"/>
      <c r="DL127" s="39">
        <f t="shared" si="1051"/>
        <v>0</v>
      </c>
      <c r="DM127"/>
      <c r="DN127" s="39">
        <f t="shared" si="1052"/>
        <v>0</v>
      </c>
      <c r="DO127"/>
      <c r="DP127" s="39">
        <f t="shared" si="1053"/>
        <v>0</v>
      </c>
      <c r="DQ127"/>
      <c r="DR127" s="39">
        <f t="shared" si="1054"/>
        <v>0</v>
      </c>
      <c r="DS127"/>
      <c r="DT127" s="39">
        <f t="shared" si="1055"/>
        <v>0</v>
      </c>
      <c r="DU127"/>
      <c r="DV127" s="39">
        <f t="shared" si="1056"/>
        <v>0</v>
      </c>
      <c r="DW127"/>
      <c r="DX127" s="39">
        <f t="shared" si="1057"/>
        <v>0</v>
      </c>
      <c r="DY127"/>
      <c r="DZ127" s="39">
        <f t="shared" si="1058"/>
        <v>0</v>
      </c>
      <c r="EA127"/>
      <c r="EB127" s="39">
        <f t="shared" si="1059"/>
        <v>0</v>
      </c>
      <c r="EC127"/>
      <c r="ED127" s="39">
        <f t="shared" si="1060"/>
        <v>0</v>
      </c>
      <c r="EE127"/>
      <c r="EF127" s="39">
        <f t="shared" si="1061"/>
        <v>0</v>
      </c>
      <c r="EG127"/>
      <c r="EH127" s="39">
        <f t="shared" si="1062"/>
        <v>0</v>
      </c>
      <c r="EI127"/>
      <c r="EJ127" s="39">
        <f t="shared" si="1063"/>
        <v>0</v>
      </c>
      <c r="EK127"/>
      <c r="EL127" s="39">
        <f t="shared" si="1064"/>
        <v>0</v>
      </c>
      <c r="EM127"/>
      <c r="EN127" s="39">
        <f t="shared" si="1065"/>
        <v>0</v>
      </c>
      <c r="EO127"/>
      <c r="EP127" s="39">
        <f t="shared" si="1066"/>
        <v>0</v>
      </c>
      <c r="EQ127"/>
      <c r="ER127" s="39">
        <f t="shared" si="1067"/>
        <v>0</v>
      </c>
      <c r="ES127"/>
      <c r="ET127" s="39">
        <f t="shared" si="1068"/>
        <v>0</v>
      </c>
      <c r="EU127"/>
      <c r="EV127" s="39">
        <f t="shared" si="1069"/>
        <v>0</v>
      </c>
      <c r="EW127"/>
      <c r="EX127" s="39">
        <f t="shared" si="1070"/>
        <v>0</v>
      </c>
      <c r="EY127"/>
      <c r="EZ127" s="39">
        <f t="shared" si="1071"/>
        <v>0</v>
      </c>
      <c r="FA127"/>
      <c r="FB127" s="39">
        <f t="shared" si="1072"/>
        <v>0</v>
      </c>
      <c r="FC127" s="67">
        <f t="shared" si="1075"/>
        <v>0</v>
      </c>
    </row>
    <row r="128" spans="1:159" s="30" customFormat="1" outlineLevel="1" x14ac:dyDescent="0.25">
      <c r="A128">
        <v>8</v>
      </c>
      <c r="B128" s="26"/>
      <c r="C128" s="102">
        <f>IFERROR(VLOOKUP($B128,'Справочник ТТ'!$A:$R,16,0),0)</f>
        <v>0</v>
      </c>
      <c r="D128" s="103">
        <f>IFERROR(VLOOKUP($B128,'Справочник ТТ'!$A:$R,17,0),0)</f>
        <v>0</v>
      </c>
      <c r="E128" s="104">
        <f>IFERROR(VLOOKUP($B128,'Справочник ТТ'!$A:$R,18,0),0)</f>
        <v>0</v>
      </c>
      <c r="F128" s="71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 s="46">
        <f t="shared" si="1073"/>
        <v>0</v>
      </c>
      <c r="AL128"/>
      <c r="AM128" s="39">
        <f t="shared" si="1014"/>
        <v>0</v>
      </c>
      <c r="AN128"/>
      <c r="AO128" s="39">
        <f t="shared" si="1015"/>
        <v>0</v>
      </c>
      <c r="AP128"/>
      <c r="AQ128" s="39">
        <f t="shared" si="1016"/>
        <v>0</v>
      </c>
      <c r="AR128"/>
      <c r="AS128" s="39">
        <f t="shared" si="1017"/>
        <v>0</v>
      </c>
      <c r="AT128"/>
      <c r="AU128" s="39">
        <f t="shared" si="1018"/>
        <v>0</v>
      </c>
      <c r="AV128"/>
      <c r="AW128" s="39">
        <f t="shared" si="1076"/>
        <v>0</v>
      </c>
      <c r="AX128"/>
      <c r="AY128" s="39" t="b">
        <f t="shared" si="1019"/>
        <v>0</v>
      </c>
      <c r="AZ128"/>
      <c r="BA128" s="39" t="b">
        <f t="shared" si="1020"/>
        <v>0</v>
      </c>
      <c r="BB128"/>
      <c r="BC128" s="39" t="b">
        <f t="shared" si="1021"/>
        <v>0</v>
      </c>
      <c r="BD128"/>
      <c r="BE128" s="39" t="b">
        <f t="shared" si="1022"/>
        <v>0</v>
      </c>
      <c r="BF128"/>
      <c r="BG128" s="39">
        <f t="shared" si="1023"/>
        <v>0</v>
      </c>
      <c r="BH128"/>
      <c r="BI128" s="39">
        <f t="shared" si="1024"/>
        <v>0</v>
      </c>
      <c r="BJ128"/>
      <c r="BK128" s="39">
        <f t="shared" si="1025"/>
        <v>0</v>
      </c>
      <c r="BL128"/>
      <c r="BM128" s="39">
        <f t="shared" si="1026"/>
        <v>0</v>
      </c>
      <c r="BN128"/>
      <c r="BO128" s="39">
        <f t="shared" si="1027"/>
        <v>0</v>
      </c>
      <c r="BP128"/>
      <c r="BQ128" s="39">
        <f t="shared" si="1028"/>
        <v>0</v>
      </c>
      <c r="BR128"/>
      <c r="BS128" s="39">
        <f t="shared" si="1029"/>
        <v>0</v>
      </c>
      <c r="BT128"/>
      <c r="BU128" s="39">
        <f t="shared" si="1030"/>
        <v>0</v>
      </c>
      <c r="BV128"/>
      <c r="BW128" s="39">
        <f t="shared" si="1031"/>
        <v>0</v>
      </c>
      <c r="BX128"/>
      <c r="BY128" s="39">
        <f t="shared" si="1032"/>
        <v>0</v>
      </c>
      <c r="BZ128"/>
      <c r="CA128" s="39">
        <f t="shared" si="1033"/>
        <v>0</v>
      </c>
      <c r="CB128"/>
      <c r="CC128" s="39">
        <f t="shared" si="1034"/>
        <v>0</v>
      </c>
      <c r="CD128"/>
      <c r="CE128" s="39">
        <f t="shared" si="1035"/>
        <v>0</v>
      </c>
      <c r="CF128"/>
      <c r="CG128" s="39">
        <f t="shared" si="1036"/>
        <v>0</v>
      </c>
      <c r="CH128"/>
      <c r="CI128" s="39">
        <f t="shared" si="1037"/>
        <v>0</v>
      </c>
      <c r="CJ128"/>
      <c r="CK128" s="39">
        <f t="shared" si="1038"/>
        <v>0</v>
      </c>
      <c r="CL128"/>
      <c r="CM128" s="39">
        <f t="shared" si="1039"/>
        <v>0</v>
      </c>
      <c r="CN128"/>
      <c r="CO128" s="39">
        <f t="shared" si="1040"/>
        <v>0</v>
      </c>
      <c r="CP128" s="67">
        <f t="shared" si="1074"/>
        <v>0</v>
      </c>
      <c r="CQ128"/>
      <c r="CR128" s="39">
        <f t="shared" si="1041"/>
        <v>0</v>
      </c>
      <c r="CS128"/>
      <c r="CT128" s="39">
        <f t="shared" si="1042"/>
        <v>0</v>
      </c>
      <c r="CU128"/>
      <c r="CV128" s="39">
        <f t="shared" si="1043"/>
        <v>0</v>
      </c>
      <c r="CW128"/>
      <c r="CX128" s="39">
        <f t="shared" si="1044"/>
        <v>0</v>
      </c>
      <c r="CY128"/>
      <c r="CZ128" s="39">
        <f t="shared" si="1045"/>
        <v>0</v>
      </c>
      <c r="DA128"/>
      <c r="DB128" s="39">
        <f t="shared" si="1046"/>
        <v>0</v>
      </c>
      <c r="DC128"/>
      <c r="DD128" s="39">
        <f t="shared" si="1047"/>
        <v>0</v>
      </c>
      <c r="DE128"/>
      <c r="DF128" s="39">
        <f t="shared" si="1048"/>
        <v>0</v>
      </c>
      <c r="DG128"/>
      <c r="DH128" s="39">
        <f t="shared" si="1049"/>
        <v>0</v>
      </c>
      <c r="DI128"/>
      <c r="DJ128" s="39">
        <f t="shared" si="1050"/>
        <v>0</v>
      </c>
      <c r="DK128"/>
      <c r="DL128" s="39">
        <f t="shared" si="1051"/>
        <v>0</v>
      </c>
      <c r="DM128"/>
      <c r="DN128" s="39">
        <f t="shared" si="1052"/>
        <v>0</v>
      </c>
      <c r="DO128"/>
      <c r="DP128" s="39">
        <f t="shared" si="1053"/>
        <v>0</v>
      </c>
      <c r="DQ128"/>
      <c r="DR128" s="39">
        <f t="shared" si="1054"/>
        <v>0</v>
      </c>
      <c r="DS128"/>
      <c r="DT128" s="39">
        <f t="shared" si="1055"/>
        <v>0</v>
      </c>
      <c r="DU128"/>
      <c r="DV128" s="39">
        <f t="shared" si="1056"/>
        <v>0</v>
      </c>
      <c r="DW128"/>
      <c r="DX128" s="39">
        <f t="shared" si="1057"/>
        <v>0</v>
      </c>
      <c r="DY128"/>
      <c r="DZ128" s="39">
        <f t="shared" si="1058"/>
        <v>0</v>
      </c>
      <c r="EA128"/>
      <c r="EB128" s="39">
        <f t="shared" si="1059"/>
        <v>0</v>
      </c>
      <c r="EC128"/>
      <c r="ED128" s="39">
        <f t="shared" si="1060"/>
        <v>0</v>
      </c>
      <c r="EE128"/>
      <c r="EF128" s="39">
        <f t="shared" si="1061"/>
        <v>0</v>
      </c>
      <c r="EG128"/>
      <c r="EH128" s="39">
        <f t="shared" si="1062"/>
        <v>0</v>
      </c>
      <c r="EI128"/>
      <c r="EJ128" s="39">
        <f t="shared" si="1063"/>
        <v>0</v>
      </c>
      <c r="EK128"/>
      <c r="EL128" s="39">
        <f t="shared" si="1064"/>
        <v>0</v>
      </c>
      <c r="EM128"/>
      <c r="EN128" s="39">
        <f t="shared" si="1065"/>
        <v>0</v>
      </c>
      <c r="EO128"/>
      <c r="EP128" s="39">
        <f t="shared" si="1066"/>
        <v>0</v>
      </c>
      <c r="EQ128"/>
      <c r="ER128" s="39">
        <f t="shared" si="1067"/>
        <v>0</v>
      </c>
      <c r="ES128"/>
      <c r="ET128" s="39">
        <f t="shared" si="1068"/>
        <v>0</v>
      </c>
      <c r="EU128"/>
      <c r="EV128" s="39">
        <f t="shared" si="1069"/>
        <v>0</v>
      </c>
      <c r="EW128"/>
      <c r="EX128" s="39">
        <f t="shared" si="1070"/>
        <v>0</v>
      </c>
      <c r="EY128"/>
      <c r="EZ128" s="39">
        <f t="shared" si="1071"/>
        <v>0</v>
      </c>
      <c r="FA128"/>
      <c r="FB128" s="39">
        <f t="shared" si="1072"/>
        <v>0</v>
      </c>
      <c r="FC128" s="67">
        <f t="shared" si="1075"/>
        <v>0</v>
      </c>
    </row>
    <row r="129" spans="1:159" s="30" customFormat="1" outlineLevel="1" x14ac:dyDescent="0.25">
      <c r="A129">
        <v>9</v>
      </c>
      <c r="B129" s="26"/>
      <c r="C129" s="102">
        <f>IFERROR(VLOOKUP($B129,'Справочник ТТ'!$A:$R,16,0),0)</f>
        <v>0</v>
      </c>
      <c r="D129" s="103">
        <f>IFERROR(VLOOKUP($B129,'Справочник ТТ'!$A:$R,17,0),0)</f>
        <v>0</v>
      </c>
      <c r="E129" s="104">
        <f>IFERROR(VLOOKUP($B129,'Справочник ТТ'!$A:$R,18,0),0)</f>
        <v>0</v>
      </c>
      <c r="F129" s="71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 s="46">
        <f t="shared" si="1073"/>
        <v>0</v>
      </c>
      <c r="AL129"/>
      <c r="AM129" s="39">
        <f t="shared" si="1014"/>
        <v>0</v>
      </c>
      <c r="AN129"/>
      <c r="AO129" s="39">
        <f t="shared" si="1015"/>
        <v>0</v>
      </c>
      <c r="AP129"/>
      <c r="AQ129" s="39">
        <f t="shared" si="1016"/>
        <v>0</v>
      </c>
      <c r="AR129"/>
      <c r="AS129" s="39">
        <f t="shared" si="1017"/>
        <v>0</v>
      </c>
      <c r="AT129"/>
      <c r="AU129" s="39">
        <f t="shared" si="1018"/>
        <v>0</v>
      </c>
      <c r="AV129"/>
      <c r="AW129" s="39">
        <f t="shared" si="1076"/>
        <v>0</v>
      </c>
      <c r="AX129"/>
      <c r="AY129" s="39" t="b">
        <f t="shared" si="1019"/>
        <v>0</v>
      </c>
      <c r="AZ129"/>
      <c r="BA129" s="39" t="b">
        <f t="shared" si="1020"/>
        <v>0</v>
      </c>
      <c r="BB129"/>
      <c r="BC129" s="39" t="b">
        <f t="shared" si="1021"/>
        <v>0</v>
      </c>
      <c r="BD129"/>
      <c r="BE129" s="39" t="b">
        <f t="shared" si="1022"/>
        <v>0</v>
      </c>
      <c r="BF129"/>
      <c r="BG129" s="39">
        <f t="shared" si="1023"/>
        <v>0</v>
      </c>
      <c r="BH129"/>
      <c r="BI129" s="39">
        <f t="shared" si="1024"/>
        <v>0</v>
      </c>
      <c r="BJ129"/>
      <c r="BK129" s="39">
        <f t="shared" si="1025"/>
        <v>0</v>
      </c>
      <c r="BL129"/>
      <c r="BM129" s="39">
        <f t="shared" si="1026"/>
        <v>0</v>
      </c>
      <c r="BN129"/>
      <c r="BO129" s="39">
        <f t="shared" si="1027"/>
        <v>0</v>
      </c>
      <c r="BP129"/>
      <c r="BQ129" s="39">
        <f t="shared" si="1028"/>
        <v>0</v>
      </c>
      <c r="BR129"/>
      <c r="BS129" s="39">
        <f t="shared" si="1029"/>
        <v>0</v>
      </c>
      <c r="BT129"/>
      <c r="BU129" s="39">
        <f t="shared" si="1030"/>
        <v>0</v>
      </c>
      <c r="BV129"/>
      <c r="BW129" s="39">
        <f t="shared" si="1031"/>
        <v>0</v>
      </c>
      <c r="BX129"/>
      <c r="BY129" s="39">
        <f t="shared" si="1032"/>
        <v>0</v>
      </c>
      <c r="BZ129"/>
      <c r="CA129" s="39">
        <f t="shared" si="1033"/>
        <v>0</v>
      </c>
      <c r="CB129"/>
      <c r="CC129" s="39">
        <f t="shared" si="1034"/>
        <v>0</v>
      </c>
      <c r="CD129"/>
      <c r="CE129" s="39">
        <f t="shared" si="1035"/>
        <v>0</v>
      </c>
      <c r="CF129"/>
      <c r="CG129" s="39">
        <f t="shared" si="1036"/>
        <v>0</v>
      </c>
      <c r="CH129"/>
      <c r="CI129" s="39">
        <f t="shared" si="1037"/>
        <v>0</v>
      </c>
      <c r="CJ129"/>
      <c r="CK129" s="39">
        <f t="shared" si="1038"/>
        <v>0</v>
      </c>
      <c r="CL129"/>
      <c r="CM129" s="39">
        <f t="shared" si="1039"/>
        <v>0</v>
      </c>
      <c r="CN129"/>
      <c r="CO129" s="39">
        <f t="shared" si="1040"/>
        <v>0</v>
      </c>
      <c r="CP129" s="67">
        <f t="shared" si="1074"/>
        <v>0</v>
      </c>
      <c r="CQ129"/>
      <c r="CR129" s="39">
        <f t="shared" si="1041"/>
        <v>0</v>
      </c>
      <c r="CS129"/>
      <c r="CT129" s="39">
        <f t="shared" si="1042"/>
        <v>0</v>
      </c>
      <c r="CU129"/>
      <c r="CV129" s="39">
        <f t="shared" si="1043"/>
        <v>0</v>
      </c>
      <c r="CW129"/>
      <c r="CX129" s="39">
        <f t="shared" si="1044"/>
        <v>0</v>
      </c>
      <c r="CY129"/>
      <c r="CZ129" s="39">
        <f t="shared" si="1045"/>
        <v>0</v>
      </c>
      <c r="DA129"/>
      <c r="DB129" s="39">
        <f t="shared" si="1046"/>
        <v>0</v>
      </c>
      <c r="DC129"/>
      <c r="DD129" s="39">
        <f t="shared" si="1047"/>
        <v>0</v>
      </c>
      <c r="DE129"/>
      <c r="DF129" s="39">
        <f t="shared" si="1048"/>
        <v>0</v>
      </c>
      <c r="DG129"/>
      <c r="DH129" s="39">
        <f t="shared" si="1049"/>
        <v>0</v>
      </c>
      <c r="DI129"/>
      <c r="DJ129" s="39">
        <f t="shared" si="1050"/>
        <v>0</v>
      </c>
      <c r="DK129"/>
      <c r="DL129" s="39">
        <f t="shared" si="1051"/>
        <v>0</v>
      </c>
      <c r="DM129"/>
      <c r="DN129" s="39">
        <f t="shared" si="1052"/>
        <v>0</v>
      </c>
      <c r="DO129"/>
      <c r="DP129" s="39">
        <f t="shared" si="1053"/>
        <v>0</v>
      </c>
      <c r="DQ129"/>
      <c r="DR129" s="39">
        <f t="shared" si="1054"/>
        <v>0</v>
      </c>
      <c r="DS129"/>
      <c r="DT129" s="39">
        <f t="shared" si="1055"/>
        <v>0</v>
      </c>
      <c r="DU129"/>
      <c r="DV129" s="39">
        <f t="shared" si="1056"/>
        <v>0</v>
      </c>
      <c r="DW129"/>
      <c r="DX129" s="39">
        <f t="shared" si="1057"/>
        <v>0</v>
      </c>
      <c r="DY129"/>
      <c r="DZ129" s="39">
        <f t="shared" si="1058"/>
        <v>0</v>
      </c>
      <c r="EA129"/>
      <c r="EB129" s="39">
        <f t="shared" si="1059"/>
        <v>0</v>
      </c>
      <c r="EC129"/>
      <c r="ED129" s="39">
        <f t="shared" si="1060"/>
        <v>0</v>
      </c>
      <c r="EE129"/>
      <c r="EF129" s="39">
        <f t="shared" si="1061"/>
        <v>0</v>
      </c>
      <c r="EG129"/>
      <c r="EH129" s="39">
        <f t="shared" si="1062"/>
        <v>0</v>
      </c>
      <c r="EI129"/>
      <c r="EJ129" s="39">
        <f t="shared" si="1063"/>
        <v>0</v>
      </c>
      <c r="EK129"/>
      <c r="EL129" s="39">
        <f t="shared" si="1064"/>
        <v>0</v>
      </c>
      <c r="EM129"/>
      <c r="EN129" s="39">
        <f t="shared" si="1065"/>
        <v>0</v>
      </c>
      <c r="EO129"/>
      <c r="EP129" s="39">
        <f t="shared" si="1066"/>
        <v>0</v>
      </c>
      <c r="EQ129"/>
      <c r="ER129" s="39">
        <f t="shared" si="1067"/>
        <v>0</v>
      </c>
      <c r="ES129"/>
      <c r="ET129" s="39">
        <f t="shared" si="1068"/>
        <v>0</v>
      </c>
      <c r="EU129"/>
      <c r="EV129" s="39">
        <f t="shared" si="1069"/>
        <v>0</v>
      </c>
      <c r="EW129"/>
      <c r="EX129" s="39">
        <f t="shared" si="1070"/>
        <v>0</v>
      </c>
      <c r="EY129"/>
      <c r="EZ129" s="39">
        <f t="shared" si="1071"/>
        <v>0</v>
      </c>
      <c r="FA129"/>
      <c r="FB129" s="39">
        <f t="shared" si="1072"/>
        <v>0</v>
      </c>
      <c r="FC129" s="67">
        <f t="shared" si="1075"/>
        <v>0</v>
      </c>
    </row>
    <row r="130" spans="1:159" s="30" customFormat="1" outlineLevel="1" x14ac:dyDescent="0.25">
      <c r="A130">
        <v>10</v>
      </c>
      <c r="B130" s="26"/>
      <c r="C130" s="102">
        <f>IFERROR(VLOOKUP($B130,'Справочник ТТ'!$A:$R,16,0),0)</f>
        <v>0</v>
      </c>
      <c r="D130" s="103">
        <f>IFERROR(VLOOKUP($B130,'Справочник ТТ'!$A:$R,17,0),0)</f>
        <v>0</v>
      </c>
      <c r="E130" s="104">
        <f>IFERROR(VLOOKUP($B130,'Справочник ТТ'!$A:$R,18,0),0)</f>
        <v>0</v>
      </c>
      <c r="F130" s="71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 s="46">
        <f t="shared" si="1073"/>
        <v>0</v>
      </c>
      <c r="AL130"/>
      <c r="AM130" s="39">
        <f t="shared" si="1014"/>
        <v>0</v>
      </c>
      <c r="AN130"/>
      <c r="AO130" s="39">
        <f t="shared" si="1015"/>
        <v>0</v>
      </c>
      <c r="AP130"/>
      <c r="AQ130" s="39">
        <f t="shared" si="1016"/>
        <v>0</v>
      </c>
      <c r="AR130"/>
      <c r="AS130" s="39">
        <f t="shared" si="1017"/>
        <v>0</v>
      </c>
      <c r="AT130"/>
      <c r="AU130" s="39">
        <f t="shared" si="1018"/>
        <v>0</v>
      </c>
      <c r="AV130"/>
      <c r="AW130" s="39">
        <f t="shared" si="1076"/>
        <v>0</v>
      </c>
      <c r="AX130"/>
      <c r="AY130" s="39" t="b">
        <f t="shared" si="1019"/>
        <v>0</v>
      </c>
      <c r="AZ130"/>
      <c r="BA130" s="39" t="b">
        <f t="shared" si="1020"/>
        <v>0</v>
      </c>
      <c r="BB130"/>
      <c r="BC130" s="39" t="b">
        <f t="shared" si="1021"/>
        <v>0</v>
      </c>
      <c r="BD130"/>
      <c r="BE130" s="39" t="b">
        <f t="shared" si="1022"/>
        <v>0</v>
      </c>
      <c r="BF130"/>
      <c r="BG130" s="39">
        <f t="shared" si="1023"/>
        <v>0</v>
      </c>
      <c r="BH130"/>
      <c r="BI130" s="39">
        <f t="shared" si="1024"/>
        <v>0</v>
      </c>
      <c r="BJ130"/>
      <c r="BK130" s="39">
        <f t="shared" si="1025"/>
        <v>0</v>
      </c>
      <c r="BL130"/>
      <c r="BM130" s="39">
        <f t="shared" si="1026"/>
        <v>0</v>
      </c>
      <c r="BN130"/>
      <c r="BO130" s="39">
        <f t="shared" si="1027"/>
        <v>0</v>
      </c>
      <c r="BP130"/>
      <c r="BQ130" s="39">
        <f t="shared" si="1028"/>
        <v>0</v>
      </c>
      <c r="BR130"/>
      <c r="BS130" s="39">
        <f t="shared" si="1029"/>
        <v>0</v>
      </c>
      <c r="BT130"/>
      <c r="BU130" s="39">
        <f t="shared" si="1030"/>
        <v>0</v>
      </c>
      <c r="BV130"/>
      <c r="BW130" s="39">
        <f t="shared" si="1031"/>
        <v>0</v>
      </c>
      <c r="BX130"/>
      <c r="BY130" s="39">
        <f t="shared" si="1032"/>
        <v>0</v>
      </c>
      <c r="BZ130"/>
      <c r="CA130" s="39">
        <f t="shared" si="1033"/>
        <v>0</v>
      </c>
      <c r="CB130"/>
      <c r="CC130" s="39">
        <f t="shared" si="1034"/>
        <v>0</v>
      </c>
      <c r="CD130"/>
      <c r="CE130" s="39">
        <f t="shared" si="1035"/>
        <v>0</v>
      </c>
      <c r="CF130"/>
      <c r="CG130" s="39">
        <f t="shared" si="1036"/>
        <v>0</v>
      </c>
      <c r="CH130"/>
      <c r="CI130" s="39">
        <f t="shared" si="1037"/>
        <v>0</v>
      </c>
      <c r="CJ130"/>
      <c r="CK130" s="39">
        <f t="shared" si="1038"/>
        <v>0</v>
      </c>
      <c r="CL130"/>
      <c r="CM130" s="39">
        <f t="shared" si="1039"/>
        <v>0</v>
      </c>
      <c r="CN130"/>
      <c r="CO130" s="39">
        <f t="shared" si="1040"/>
        <v>0</v>
      </c>
      <c r="CP130" s="67">
        <f t="shared" si="1074"/>
        <v>0</v>
      </c>
      <c r="CQ130"/>
      <c r="CR130" s="39">
        <f t="shared" si="1041"/>
        <v>0</v>
      </c>
      <c r="CS130"/>
      <c r="CT130" s="39">
        <f t="shared" si="1042"/>
        <v>0</v>
      </c>
      <c r="CU130"/>
      <c r="CV130" s="39">
        <f t="shared" si="1043"/>
        <v>0</v>
      </c>
      <c r="CW130"/>
      <c r="CX130" s="39">
        <f t="shared" si="1044"/>
        <v>0</v>
      </c>
      <c r="CY130"/>
      <c r="CZ130" s="39">
        <f t="shared" si="1045"/>
        <v>0</v>
      </c>
      <c r="DA130"/>
      <c r="DB130" s="39">
        <f t="shared" si="1046"/>
        <v>0</v>
      </c>
      <c r="DC130"/>
      <c r="DD130" s="39">
        <f t="shared" si="1047"/>
        <v>0</v>
      </c>
      <c r="DE130"/>
      <c r="DF130" s="39">
        <f t="shared" si="1048"/>
        <v>0</v>
      </c>
      <c r="DG130"/>
      <c r="DH130" s="39">
        <f t="shared" si="1049"/>
        <v>0</v>
      </c>
      <c r="DI130"/>
      <c r="DJ130" s="39">
        <f t="shared" si="1050"/>
        <v>0</v>
      </c>
      <c r="DK130"/>
      <c r="DL130" s="39">
        <f t="shared" si="1051"/>
        <v>0</v>
      </c>
      <c r="DM130"/>
      <c r="DN130" s="39">
        <f t="shared" si="1052"/>
        <v>0</v>
      </c>
      <c r="DO130"/>
      <c r="DP130" s="39">
        <f t="shared" si="1053"/>
        <v>0</v>
      </c>
      <c r="DQ130"/>
      <c r="DR130" s="39">
        <f t="shared" si="1054"/>
        <v>0</v>
      </c>
      <c r="DS130"/>
      <c r="DT130" s="39">
        <f t="shared" si="1055"/>
        <v>0</v>
      </c>
      <c r="DU130"/>
      <c r="DV130" s="39">
        <f t="shared" si="1056"/>
        <v>0</v>
      </c>
      <c r="DW130"/>
      <c r="DX130" s="39">
        <f t="shared" si="1057"/>
        <v>0</v>
      </c>
      <c r="DY130"/>
      <c r="DZ130" s="39">
        <f t="shared" si="1058"/>
        <v>0</v>
      </c>
      <c r="EA130"/>
      <c r="EB130" s="39">
        <f t="shared" si="1059"/>
        <v>0</v>
      </c>
      <c r="EC130"/>
      <c r="ED130" s="39">
        <f t="shared" si="1060"/>
        <v>0</v>
      </c>
      <c r="EE130"/>
      <c r="EF130" s="39">
        <f t="shared" si="1061"/>
        <v>0</v>
      </c>
      <c r="EG130"/>
      <c r="EH130" s="39">
        <f t="shared" si="1062"/>
        <v>0</v>
      </c>
      <c r="EI130"/>
      <c r="EJ130" s="39">
        <f t="shared" si="1063"/>
        <v>0</v>
      </c>
      <c r="EK130"/>
      <c r="EL130" s="39">
        <f t="shared" si="1064"/>
        <v>0</v>
      </c>
      <c r="EM130"/>
      <c r="EN130" s="39">
        <f t="shared" si="1065"/>
        <v>0</v>
      </c>
      <c r="EO130"/>
      <c r="EP130" s="39">
        <f t="shared" si="1066"/>
        <v>0</v>
      </c>
      <c r="EQ130"/>
      <c r="ER130" s="39">
        <f t="shared" si="1067"/>
        <v>0</v>
      </c>
      <c r="ES130"/>
      <c r="ET130" s="39">
        <f t="shared" si="1068"/>
        <v>0</v>
      </c>
      <c r="EU130"/>
      <c r="EV130" s="39">
        <f t="shared" si="1069"/>
        <v>0</v>
      </c>
      <c r="EW130"/>
      <c r="EX130" s="39">
        <f t="shared" si="1070"/>
        <v>0</v>
      </c>
      <c r="EY130"/>
      <c r="EZ130" s="39">
        <f t="shared" si="1071"/>
        <v>0</v>
      </c>
      <c r="FA130"/>
      <c r="FB130" s="39">
        <f t="shared" si="1072"/>
        <v>0</v>
      </c>
      <c r="FC130" s="67">
        <f t="shared" si="1075"/>
        <v>0</v>
      </c>
    </row>
    <row r="131" spans="1:159" s="30" customFormat="1" x14ac:dyDescent="0.25">
      <c r="A131" s="85"/>
      <c r="B131" s="85"/>
      <c r="C131" s="85"/>
      <c r="D131" s="85"/>
      <c r="E131" s="36" t="s">
        <v>12</v>
      </c>
      <c r="F131" s="70">
        <f>AK131+CP131+FC131</f>
        <v>0</v>
      </c>
      <c r="G131" s="42">
        <f>SUM(G121:G130)</f>
        <v>0</v>
      </c>
      <c r="H131" s="42">
        <f t="shared" ref="H131" si="1077">SUM(H121:H130)</f>
        <v>0</v>
      </c>
      <c r="I131" s="42">
        <f t="shared" ref="I131" si="1078">SUM(I121:I130)</f>
        <v>0</v>
      </c>
      <c r="J131" s="42">
        <f t="shared" ref="J131" si="1079">SUM(J121:J130)</f>
        <v>0</v>
      </c>
      <c r="K131" s="42">
        <f t="shared" ref="K131" si="1080">SUM(K121:K130)</f>
        <v>0</v>
      </c>
      <c r="L131" s="42">
        <f t="shared" ref="L131" si="1081">SUM(L121:L130)</f>
        <v>0</v>
      </c>
      <c r="M131" s="42">
        <f t="shared" ref="M131" si="1082">SUM(M121:M130)</f>
        <v>0</v>
      </c>
      <c r="N131" s="42">
        <f t="shared" ref="N131" si="1083">SUM(N121:N130)</f>
        <v>0</v>
      </c>
      <c r="O131" s="42">
        <f t="shared" ref="O131" si="1084">SUM(O121:O130)</f>
        <v>0</v>
      </c>
      <c r="P131" s="42">
        <f t="shared" ref="P131" si="1085">SUM(P121:P130)</f>
        <v>0</v>
      </c>
      <c r="Q131" s="42">
        <f t="shared" ref="Q131" si="1086">SUM(Q121:Q130)</f>
        <v>0</v>
      </c>
      <c r="R131" s="42">
        <f t="shared" ref="R131" si="1087">SUM(R121:R130)</f>
        <v>0</v>
      </c>
      <c r="S131" s="42">
        <f t="shared" ref="S131" si="1088">SUM(S121:S130)</f>
        <v>0</v>
      </c>
      <c r="T131" s="42">
        <f t="shared" ref="T131" si="1089">SUM(T121:T130)</f>
        <v>0</v>
      </c>
      <c r="U131" s="42">
        <f t="shared" ref="U131" si="1090">SUM(U121:U130)</f>
        <v>0</v>
      </c>
      <c r="V131" s="42">
        <f t="shared" ref="V131" si="1091">SUM(V121:V130)</f>
        <v>0</v>
      </c>
      <c r="W131" s="42">
        <f t="shared" ref="W131" si="1092">SUM(W121:W130)</f>
        <v>0</v>
      </c>
      <c r="X131" s="42">
        <f t="shared" ref="X131" si="1093">SUM(X121:X130)</f>
        <v>0</v>
      </c>
      <c r="Y131" s="42">
        <f t="shared" ref="Y131" si="1094">SUM(Y121:Y130)</f>
        <v>0</v>
      </c>
      <c r="Z131" s="42">
        <f t="shared" ref="Z131" si="1095">SUM(Z121:Z130)</f>
        <v>0</v>
      </c>
      <c r="AA131" s="42">
        <f t="shared" ref="AA131" si="1096">SUM(AA121:AA130)</f>
        <v>0</v>
      </c>
      <c r="AB131" s="42">
        <f t="shared" ref="AB131" si="1097">SUM(AB121:AB130)</f>
        <v>0</v>
      </c>
      <c r="AC131" s="42">
        <f t="shared" ref="AC131" si="1098">SUM(AC121:AC130)</f>
        <v>0</v>
      </c>
      <c r="AD131" s="42">
        <f t="shared" ref="AD131" si="1099">SUM(AD121:AD130)</f>
        <v>0</v>
      </c>
      <c r="AE131" s="42">
        <f t="shared" ref="AE131" si="1100">SUM(AE121:AE130)</f>
        <v>0</v>
      </c>
      <c r="AF131" s="42">
        <f t="shared" ref="AF131" si="1101">SUM(AF121:AF130)</f>
        <v>0</v>
      </c>
      <c r="AG131" s="42">
        <f t="shared" ref="AG131" si="1102">SUM(AG121:AG130)</f>
        <v>0</v>
      </c>
      <c r="AH131" s="42">
        <f t="shared" ref="AH131" si="1103">SUM(AH121:AH130)</f>
        <v>0</v>
      </c>
      <c r="AI131" s="42">
        <f t="shared" ref="AI131" si="1104">SUM(AI121:AI130)</f>
        <v>0</v>
      </c>
      <c r="AJ131" s="42">
        <f t="shared" ref="AJ131" si="1105">SUM(AJ121:AJ130)</f>
        <v>0</v>
      </c>
      <c r="AK131" s="47">
        <f>SUM(AK121:AK130)*0.7</f>
        <v>0</v>
      </c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68">
        <f>SUM(CP121:CP130)*0.7</f>
        <v>0</v>
      </c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68">
        <f>SUM(FC121:FC130)*0.7</f>
        <v>0</v>
      </c>
    </row>
    <row r="132" spans="1:159" s="30" customFormat="1" x14ac:dyDescent="0.25">
      <c r="A132" s="89" t="s">
        <v>25958</v>
      </c>
      <c r="B132" s="89"/>
      <c r="C132" s="89"/>
      <c r="D132" s="89"/>
      <c r="E132" s="89"/>
      <c r="F132" s="70">
        <f>AK132+CP132+FC132</f>
        <v>0</v>
      </c>
      <c r="G132" s="56">
        <f>G76+G87+G98+G109+G120+G131</f>
        <v>0</v>
      </c>
      <c r="H132" s="56">
        <f t="shared" ref="H132:AJ132" si="1106">H76+H87+H98+H109+H120+H131</f>
        <v>0</v>
      </c>
      <c r="I132" s="56">
        <f t="shared" si="1106"/>
        <v>0</v>
      </c>
      <c r="J132" s="56">
        <f t="shared" si="1106"/>
        <v>0</v>
      </c>
      <c r="K132" s="56">
        <f t="shared" si="1106"/>
        <v>0</v>
      </c>
      <c r="L132" s="56">
        <f t="shared" si="1106"/>
        <v>0</v>
      </c>
      <c r="M132" s="56">
        <f t="shared" si="1106"/>
        <v>0</v>
      </c>
      <c r="N132" s="56">
        <f t="shared" si="1106"/>
        <v>0</v>
      </c>
      <c r="O132" s="56">
        <f t="shared" si="1106"/>
        <v>0</v>
      </c>
      <c r="P132" s="56">
        <f t="shared" si="1106"/>
        <v>0</v>
      </c>
      <c r="Q132" s="56">
        <f t="shared" si="1106"/>
        <v>0</v>
      </c>
      <c r="R132" s="56">
        <f t="shared" si="1106"/>
        <v>0</v>
      </c>
      <c r="S132" s="56">
        <f t="shared" si="1106"/>
        <v>0</v>
      </c>
      <c r="T132" s="56">
        <f t="shared" si="1106"/>
        <v>0</v>
      </c>
      <c r="U132" s="56">
        <f t="shared" si="1106"/>
        <v>0</v>
      </c>
      <c r="V132" s="56">
        <f t="shared" si="1106"/>
        <v>0</v>
      </c>
      <c r="W132" s="56">
        <f t="shared" si="1106"/>
        <v>0</v>
      </c>
      <c r="X132" s="56">
        <f t="shared" si="1106"/>
        <v>0</v>
      </c>
      <c r="Y132" s="56">
        <f t="shared" si="1106"/>
        <v>0</v>
      </c>
      <c r="Z132" s="56">
        <f t="shared" si="1106"/>
        <v>0</v>
      </c>
      <c r="AA132" s="56">
        <f t="shared" si="1106"/>
        <v>0</v>
      </c>
      <c r="AB132" s="56">
        <f t="shared" si="1106"/>
        <v>0</v>
      </c>
      <c r="AC132" s="56">
        <f t="shared" si="1106"/>
        <v>0</v>
      </c>
      <c r="AD132" s="56">
        <f t="shared" si="1106"/>
        <v>0</v>
      </c>
      <c r="AE132" s="56">
        <f t="shared" si="1106"/>
        <v>0</v>
      </c>
      <c r="AF132" s="56">
        <f t="shared" si="1106"/>
        <v>0</v>
      </c>
      <c r="AG132" s="56">
        <f t="shared" si="1106"/>
        <v>0</v>
      </c>
      <c r="AH132" s="56">
        <f t="shared" si="1106"/>
        <v>0</v>
      </c>
      <c r="AI132" s="56">
        <f t="shared" si="1106"/>
        <v>0</v>
      </c>
      <c r="AJ132" s="56">
        <f t="shared" si="1106"/>
        <v>0</v>
      </c>
      <c r="AK132" s="57">
        <f>((SUM(AK66:AK75)*0.3)+(SUM(AK77:AK86)*0.3)+(SUM(AK88:AK97)*0.3)+(SUM(AK99:AK108)*0.3)+(SUM(AK110:AK119)*0.3)+(SUM(AK121:AK130)*0.3))*1.5</f>
        <v>0</v>
      </c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57">
        <f>((SUM(CP66:CP75)*0.3)+(SUM(CP77:CP86)*0.3)+(SUM(CP88:CP97)*0.3)+(SUM(CP99:CP108)*0.3)+(SUM(CP110:CP119)*0.3)+(SUM(CP121:CP130)*0.3))*1.5</f>
        <v>0</v>
      </c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57">
        <f>((SUM(FC66:FC75)*0.3)+(SUM(FC77:FC86)*0.3)+(SUM(FC88:FC97)*0.3)+(SUM(FC99:FC108)*0.3)+(SUM(FC110:FC119)*0.3)+(SUM(FC121:FC130)*0.3))*1.5</f>
        <v>0</v>
      </c>
    </row>
    <row r="133" spans="1:159" s="30" customFormat="1" outlineLevel="1" x14ac:dyDescent="0.25">
      <c r="A133">
        <v>1</v>
      </c>
      <c r="B133" s="26"/>
      <c r="C133" s="102">
        <f>IFERROR(VLOOKUP($B133,'Справочник ТТ'!$A:$R,16,0),0)</f>
        <v>0</v>
      </c>
      <c r="D133" s="103">
        <f>IFERROR(VLOOKUP($B133,'Справочник ТТ'!$A:$R,17,0),0)</f>
        <v>0</v>
      </c>
      <c r="E133" s="104">
        <f>IFERROR(VLOOKUP($B133,'Справочник ТТ'!$A:$R,18,0),0)</f>
        <v>0</v>
      </c>
      <c r="F133" s="71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 s="46">
        <f>IF($C133=$E$5,SUMPRODUCT(G133:AJ133,$G$5:$AJ$5),IF($C133=$E$6,SUMPRODUCT(G133:AJ133,$G$6:$AJ$6),0))</f>
        <v>0</v>
      </c>
      <c r="AL133"/>
      <c r="AM133" s="39">
        <f t="shared" ref="AM133:AM142" si="1107">IF(AND($C133=$E$5,IF(AND($C133=$E$5,AL133&gt;=AL$2),(AL133-AL$2)*AL$5,IF(AND($C133=$E$6,AL133&gt;=AL$2),(AL133-AL$2)*AL$6,0))&gt;AL$3),AL$3,IF(AND($C133=$E$6,IF(AND($C133=$E$5,AL133&gt;=AL$2),(AL133-AL$2)*AL$5,IF(AND($C133=$E$6,AL133&gt;=AL$2),(AL133-AL$2)*AL$6,0))&gt;AL$4),AL$4,IF(AND($C133=$E$5,AL133&gt;=AL$2),(AL133-AL$2)*AL$5,IF(AND($C133=$E$6,AL133&gt;=AL$2),(AL133-AL$2)*AL$6,0))))</f>
        <v>0</v>
      </c>
      <c r="AN133"/>
      <c r="AO133" s="39">
        <f t="shared" ref="AO133:AO142" si="1108">IF(AND($C133=$E$5,IF(AND($C133=$E$5,AN133&gt;=AN$2),(AN133-AN$2)*AN$5,IF(AND($C133=$E$6,AN133&gt;=AN$2),(AN133-AN$2)*AN$6,0))&gt;AN$3),AN$3,IF(AND($C133=$E$6,IF(AND($C133=$E$5,AN133&gt;=AN$2),(AN133-AN$2)*AN$5,IF(AND($C133=$E$6,AN133&gt;=AN$2),(AN133-AN$2)*AN$6,0))&gt;AN$4),AN$4,IF(AND($C133=$E$5,AN133&gt;=AN$2),(AN133-AN$2)*AN$5,IF(AND($C133=$E$6,AN133&gt;=AN$2),(AN133-AN$2)*AN$6,0))))</f>
        <v>0</v>
      </c>
      <c r="AP133"/>
      <c r="AQ133" s="39">
        <f t="shared" ref="AQ133:AQ142" si="1109">IF(AND($C133=$E$5,AP133&gt;0),$AP$5,IF(AND($C133=$E$6,AP133&gt;0),$AP$6,0))</f>
        <v>0</v>
      </c>
      <c r="AR133"/>
      <c r="AS133" s="39">
        <f t="shared" ref="AS133:AS142" si="1110">IF(AND($C133=$E$5,AR133&gt;0),$AR$5,IF(AND($C133=$E$6,AR133&gt;0),$AR$6,0))</f>
        <v>0</v>
      </c>
      <c r="AT133"/>
      <c r="AU133" s="39">
        <f t="shared" ref="AU133:AU142" si="1111">IF(AND($C133=$E$5,IF(AND($C133=$E$5,AT133&gt;=AT$2),(AT133-AT$2)*AT$5,IF(AND($C133=$E$6,AT133&gt;=AT$2),(AT133-AT$2)*AT$6,0))&gt;AT$3),AT$3,IF(AND($C133=$E$6,IF(AND($C133=$E$5,AT133&gt;=AT$2),(AT133-AT$2)*AT$5,IF(AND($C133=$E$6,AT133&gt;=AT$2),(AT133-AT$2)*AT$6,0))&gt;AT$4),AT$4,IF(AND($C133=$E$5,AT133&gt;=AT$2),(AT133-AT$2)*AT$5,IF(AND($C133=$E$6,AT133&gt;=AT$2),(AT133-AT$2)*AT$6,0))))</f>
        <v>0</v>
      </c>
      <c r="AV133"/>
      <c r="AW133" s="39">
        <f>IF(AND($C133=$E$5,IF(AND($C133=$E$5,AV133&gt;=AV$2),(AV133-AV$2)*AV$5,IF(AND($C133=$E$6,AV133&gt;=AV$2),(AV133-AV$2)*AV$6,0))&gt;AV$3),AV$3,IF(AND($C133=$E$6,IF(AND($C133=$E$5,AV133&gt;=AV$2),(AV133-AV$2)*AV$5,IF(AND($C133=$E$6,AV133&gt;=AV$2),(AV133-AV$2)*AV$6,0))&gt;AV$4),AV$4,IF(AND($C133=$E$5,AV133&gt;=AV$2),(AV133-AV$2)*AV$5,IF(AND($C133=$E$6,AV133&gt;=AV$2),(AV133-AV$2)*AV$6,0))))</f>
        <v>0</v>
      </c>
      <c r="AX133"/>
      <c r="AY133" s="39" t="b">
        <f t="shared" ref="AY133:AY142" si="1112">IF(AX133&gt;=AX$3,AX$4,IF(AND($C133=$E$5,IF($C133=$E$5,AX133*AX$5,IF($C133=$E$6,AX133*AX$6))&gt;AY$3),AY$3,IF(AND($C133=$E$6,IF($C133=$E$6,AX133*AX$6,IF($C133=$E$6,AX133*AX$6))&gt;AY$4),AY$4,IF($C133=$E$5,AX133*AX$5,IF($C133=$E$6,AX133*AX$6)))))</f>
        <v>0</v>
      </c>
      <c r="AZ133"/>
      <c r="BA133" s="39" t="b">
        <f t="shared" ref="BA133:BA142" si="1113">IF(AZ133&gt;=AZ$3,AZ$4,IF(AND($C133=$E$5,IF($C133=$E$5,AZ133*AZ$5,IF($C133=$E$6,AZ133*AZ$6))&gt;BA$3),BA$3,IF(AND($C133=$E$6,IF($C133=$E$6,AZ133*AZ$6,IF($C133=$E$6,AZ133*AZ$6))&gt;BA$4),BA$4,IF($C133=$E$5,AZ133*AZ$5,IF($C133=$E$6,AZ133*AZ$6)))))</f>
        <v>0</v>
      </c>
      <c r="BB133"/>
      <c r="BC133" s="39" t="b">
        <f t="shared" ref="BC133:BC142" si="1114">IF(BB133&gt;=BB$3,BB$4,IF(AND($C133=$E$5,IF($C133=$E$5,BB133*BB$5,IF($C133=$E$6,BB133*BB$6))&gt;BC$3),BC$3,IF(AND($C133=$E$6,IF($C133=$E$6,BB133*BB$6,IF($C133=$E$6,BB133*BB$6))&gt;BC$4),BC$4,IF($C133=$E$5,BB133*BB$5,IF($C133=$E$6,BB133*BB$6)))))</f>
        <v>0</v>
      </c>
      <c r="BD133"/>
      <c r="BE133" s="39" t="b">
        <f t="shared" ref="BE133:BE142" si="1115">IF(BD133&gt;=BD$3,BD$4,IF(AND($C133=$E$5,IF($C133=$E$5,BD133*BD$5,IF($C133=$E$6,BD133*BD$6))&gt;BE$3),BE$3,IF(AND($C133=$E$6,IF($C133=$E$6,BD133*BD$6,IF($C133=$E$6,BD133*BD$6))&gt;BE$4),BE$4,IF($C133=$E$5,BD133*BD$5,IF($C133=$E$6,BD133*BD$6)))))</f>
        <v>0</v>
      </c>
      <c r="BF133"/>
      <c r="BG133" s="39">
        <f t="shared" ref="BG133:BG142" si="1116">IF(AND($C133=$E$5,BF133&gt;0),$BF$5,IF(AND($C133=$E$6,BF133&gt;0),$BF$6,0))</f>
        <v>0</v>
      </c>
      <c r="BH133"/>
      <c r="BI133" s="39">
        <f t="shared" ref="BI133:BI142" si="1117">IF(AND($C133=$E$5,IF(AND($C133=$E$5,BH133&gt;=BH$2),(BH133-BH$2)*BH$5,IF(AND($C133=$E$6,BH133&gt;=BH$2),(BH133-BH$2)*BH$6,0))&gt;BH$3),BH$3,IF(AND($C133=$E$6,IF(AND($C133=$E$5,BH133&gt;=BH$2),(BH133-BH$2)*BH$5,IF(AND($C133=$E$6,BH133&gt;=BH$2),(BH133-BH$2)*BH$6,0))&gt;BH$4),BH$4,IF(AND($C133=$E$5,BH133&gt;=BH$2),(BH133-BH$2)*BH$5,IF(AND($C133=$E$6,BH133&gt;=BH$2),(BH133-BH$2)*BH$6,0))))</f>
        <v>0</v>
      </c>
      <c r="BJ133"/>
      <c r="BK133" s="39">
        <f t="shared" ref="BK133:BK142" si="1118">IF(AND($C133=$E$5,IF(AND($C133=$E$5,BJ133&gt;=BJ$2),(BJ133-BJ$2)*BJ$5,IF(AND($C133=$E$6,BJ133&gt;=BJ$2),(BJ133-BJ$2)*BJ$6,0))&gt;BJ$3),BJ$3,IF(AND($C133=$E$6,IF(AND($C133=$E$5,BJ133&gt;=BJ$2),(BJ133-BJ$2)*BJ$5,IF(AND($C133=$E$6,BJ133&gt;=BJ$2),(BJ133-BJ$2)*BJ$6,0))&gt;BJ$4),BJ$4,IF(AND($C133=$E$5,BJ133&gt;=BJ$2),(BJ133-BJ$2)*BJ$5,IF(AND($C133=$E$6,BJ133&gt;=BJ$2),(BJ133-BJ$2)*BJ$6,0))))</f>
        <v>0</v>
      </c>
      <c r="BL133"/>
      <c r="BM133" s="39">
        <f t="shared" ref="BM133:BM142" si="1119">IF(AND($C133=$E$5,IF(AND($C133=$E$5,BL133&gt;=BL$2),(BL133-BL$2)*BL$5,IF(AND($C133=$E$6,BL133&gt;=BL$2),(BL133-BL$2)*BL$6,0))&gt;BL$3),BL$3,IF(AND($C133=$E$6,IF(AND($C133=$E$5,BL133&gt;=BL$2),(BL133-BL$2)*BL$5,IF(AND($C133=$E$6,BL133&gt;=BL$2),(BL133-BL$2)*BL$6,0))&gt;BL$4),BL$4,IF(AND($C133=$E$5,BL133&gt;=BL$2),(BL133-BL$2)*BL$5,IF(AND($C133=$E$6,BL133&gt;=BL$2),(BL133-BL$2)*BL$6,0))))</f>
        <v>0</v>
      </c>
      <c r="BN133"/>
      <c r="BO133" s="39">
        <f t="shared" ref="BO133:BO142" si="1120">IF(AND($C133=$E$5,IF(AND($C133=$E$5,BN133&gt;=BN$2),(BN133-BN$2)*BN$5,IF(AND($C133=$E$6,BN133&gt;=BN$2),(BN133-BN$2)*BN$6,0))&gt;BN$3),BN$3,IF(AND($C133=$E$6,IF(AND($C133=$E$5,BN133&gt;=BN$2),(BN133-BN$2)*BN$5,IF(AND($C133=$E$6,BN133&gt;=BN$2),(BN133-BN$2)*BN$6,0))&gt;BN$4),BN$4,IF(AND($C133=$E$5,BN133&gt;=BN$2),(BN133-BN$2)*BN$5,IF(AND($C133=$E$6,BN133&gt;=BN$2),(BN133-BN$2)*BN$6,0))))</f>
        <v>0</v>
      </c>
      <c r="BP133"/>
      <c r="BQ133" s="39">
        <f t="shared" ref="BQ133:BQ142" si="1121">IF(AND($C133=$E$5,IF(AND($C133=$E$5,BP133&gt;=BP$2),(BP133-BP$2)*BP$5,IF(AND($C133=$E$6,BP133&gt;=BP$2),(BP133-BP$2)*BP$6,0))&gt;BP$3),BP$3,IF(AND($C133=$E$6,IF(AND($C133=$E$5,BP133&gt;=BP$2),(BP133-BP$2)*BP$5,IF(AND($C133=$E$6,BP133&gt;=BP$2),(BP133-BP$2)*BP$6,0))&gt;BP$4),BP$4,IF(AND($C133=$E$5,BP133&gt;=BP$2),(BP133-BP$2)*BP$5,IF(AND($C133=$E$6,BP133&gt;=BP$2),(BP133-BP$2)*BP$6,0))))</f>
        <v>0</v>
      </c>
      <c r="BR133"/>
      <c r="BS133" s="39">
        <f t="shared" ref="BS133:BS142" si="1122">IF(AND($C133=$E$5,IF(AND($C133=$E$5,BR133&gt;=BR$2),(BR133-BR$2)*BR$5,IF(AND($C133=$E$6,BR133&gt;=BR$2),(BR133-BR$2)*BR$6,0))&gt;BR$3),BR$3,IF(AND($C133=$E$6,IF(AND($C133=$E$5,BR133&gt;=BR$2),(BR133-BR$2)*BR$5,IF(AND($C133=$E$6,BR133&gt;=BR$2),(BR133-BR$2)*BR$6,0))&gt;BR$4),BR$4,IF(AND($C133=$E$5,BR133&gt;=BR$2),(BR133-BR$2)*BR$5,IF(AND($C133=$E$6,BR133&gt;=BR$2),(BR133-BR$2)*BR$6,0))))</f>
        <v>0</v>
      </c>
      <c r="BT133"/>
      <c r="BU133" s="39">
        <f t="shared" ref="BU133:BU142" si="1123">IF(AND($C133=$E$5,IF(AND($C133=$E$5,BT133&gt;=BT$2),(BT133-BT$2)*BT$5,IF(AND($C133=$E$6,BT133&gt;=BT$2),(BT133-BT$2)*BT$6,0))&gt;BT$3),BT$3,IF(AND($C133=$E$6,IF(AND($C133=$E$5,BT133&gt;=BT$2),(BT133-BT$2)*BT$5,IF(AND($C133=$E$6,BT133&gt;=BT$2),(BT133-BT$2)*BT$6,0))&gt;BT$4),BT$4,IF(AND($C133=$E$5,BT133&gt;=BT$2),(BT133-BT$2)*BT$5,IF(AND($C133=$E$6,BT133&gt;=BT$2),(BT133-BT$2)*BT$6,0))))</f>
        <v>0</v>
      </c>
      <c r="BV133"/>
      <c r="BW133" s="39">
        <f t="shared" ref="BW133:BW142" si="1124">IF(AND($C133=$E$5,IF(AND($C133=$E$5,BV133&gt;=BV$2),(BV133-BV$2)*BV$5,IF(AND($C133=$E$6,BV133&gt;=BV$2),(BV133-BV$2)*BV$6,0))&gt;BV$3),BV$3,IF(AND($C133=$E$6,IF(AND($C133=$E$5,BV133&gt;=BV$2),(BV133-BV$2)*BV$5,IF(AND($C133=$E$6,BV133&gt;=BV$2),(BV133-BV$2)*BV$6,0))&gt;BV$4),BV$4,IF(AND($C133=$E$5,BV133&gt;=BV$2),(BV133-BV$2)*BV$5,IF(AND($C133=$E$6,BV133&gt;=BV$2),(BV133-BV$2)*BV$6,0))))</f>
        <v>0</v>
      </c>
      <c r="BX133"/>
      <c r="BY133" s="39">
        <f t="shared" ref="BY133:BY142" si="1125">IF(AND($C133=$E$5,IF(AND($C133=$E$5,BX133&gt;=BX$2),(BX133-BX$2)*BX$5,IF(AND($C133=$E$6,BX133&gt;=BX$2),(BX133-BX$2)*BX$6,0))&gt;BX$3),BX$3,IF(AND($C133=$E$6,IF(AND($C133=$E$5,BX133&gt;=BX$2),(BX133-BX$2)*BX$5,IF(AND($C133=$E$6,BX133&gt;=BX$2),(BX133-BX$2)*BX$6,0))&gt;BX$4),BX$4,IF(AND($C133=$E$5,BX133&gt;=BX$2),(BX133-BX$2)*BX$5,IF(AND($C133=$E$6,BX133&gt;=BX$2),(BX133-BX$2)*BX$6,0))))</f>
        <v>0</v>
      </c>
      <c r="BZ133"/>
      <c r="CA133" s="39">
        <f t="shared" ref="CA133:CA142" si="1126">IF(AND($C133=$E$5,IF(AND($C133=$E$5,BZ133&gt;=BZ$2),(BZ133-BZ$2)*BZ$5,IF(AND($C133=$E$6,BZ133&gt;=BZ$2),(BZ133-BZ$2)*BZ$6,0))&gt;BZ$3),BZ$3,IF(AND($C133=$E$6,IF(AND($C133=$E$5,BZ133&gt;=BZ$2),(BZ133-BZ$2)*BZ$5,IF(AND($C133=$E$6,BZ133&gt;=BZ$2),(BZ133-BZ$2)*BZ$6,0))&gt;BZ$4),BZ$4,IF(AND($C133=$E$5,BZ133&gt;=BZ$2),(BZ133-BZ$2)*BZ$5,IF(AND($C133=$E$6,BZ133&gt;=BZ$2),(BZ133-BZ$2)*BZ$6,0))))</f>
        <v>0</v>
      </c>
      <c r="CB133"/>
      <c r="CC133" s="39">
        <f t="shared" ref="CC133:CC142" si="1127">IF(AND($C133=$E$5,IF(AND($C133=$E$5,CB133&gt;=CB$2),(CB133-CB$2)*CB$5,IF(AND($C133=$E$6,CB133&gt;=CB$2),(CB133-CB$2)*CB$6,0))&gt;CB$3),CB$3,IF(AND($C133=$E$6,IF(AND($C133=$E$5,CB133&gt;=CB$2),(CB133-CB$2)*CB$5,IF(AND($C133=$E$6,CB133&gt;=CB$2),(CB133-CB$2)*CB$6,0))&gt;CB$4),CB$4,IF(AND($C133=$E$5,CB133&gt;=CB$2),(CB133-CB$2)*CB$5,IF(AND($C133=$E$6,CB133&gt;=CB$2),(CB133-CB$2)*CB$6,0))))</f>
        <v>0</v>
      </c>
      <c r="CD133"/>
      <c r="CE133" s="39">
        <f t="shared" ref="CE133:CE142" si="1128">IF(AND($C133=$E$5,IF(AND($C133=$E$5,CD133&gt;=CD$2),(CD133-CD$2)*CD$5,IF(AND($C133=$E$6,CD133&gt;=CD$2),(CD133-CD$2)*CD$6,0))&gt;CD$3),CD$3,IF(AND($C133=$E$6,IF(AND($C133=$E$5,CD133&gt;=CD$2),(CD133-CD$2)*CD$5,IF(AND($C133=$E$6,CD133&gt;=CD$2),(CD133-CD$2)*CD$6,0))&gt;CD$4),CD$4,IF(AND($C133=$E$5,CD133&gt;=CD$2),(CD133-CD$2)*CD$5,IF(AND($C133=$E$6,CD133&gt;=CD$2),(CD133-CD$2)*CD$6,0))))</f>
        <v>0</v>
      </c>
      <c r="CF133"/>
      <c r="CG133" s="39">
        <f t="shared" ref="CG133:CG142" si="1129">IF(AND($C133=$E$5,IF(AND($C133=$E$5,CF133&gt;=CF$2),(CF133-CF$2)*CF$5,IF(AND($C133=$E$6,CF133&gt;=CF$2),(CF133-CF$2)*CF$6,0))&gt;CF$3),CF$3,IF(AND($C133=$E$6,IF(AND($C133=$E$5,CF133&gt;=CF$2),(CF133-CF$2)*CF$5,IF(AND($C133=$E$6,CF133&gt;=CF$2),(CF133-CF$2)*CF$6,0))&gt;CF$4),CF$4,IF(AND($C133=$E$5,CF133&gt;=CF$2),(CF133-CF$2)*CF$5,IF(AND($C133=$E$6,CF133&gt;=CF$2),(CF133-CF$2)*CF$6,0))))</f>
        <v>0</v>
      </c>
      <c r="CH133"/>
      <c r="CI133" s="39">
        <f t="shared" ref="CI133:CI142" si="1130">IF(AND($C133=$E$5,IF(AND($C133=$E$5,CH133&gt;=CH$2),(CH133-CH$2)*CH$5,IF(AND($C133=$E$6,CH133&gt;=CH$2),(CH133-CH$2)*CH$6,0))&gt;CH$3),CH$3,IF(AND($C133=$E$6,IF(AND($C133=$E$5,CH133&gt;=CH$2),(CH133-CH$2)*CH$5,IF(AND($C133=$E$6,CH133&gt;=CH$2),(CH133-CH$2)*CH$6,0))&gt;CH$4),CH$4,IF(AND($C133=$E$5,CH133&gt;=CH$2),(CH133-CH$2)*CH$5,IF(AND($C133=$E$6,CH133&gt;=CH$2),(CH133-CH$2)*CH$6,0))))</f>
        <v>0</v>
      </c>
      <c r="CJ133"/>
      <c r="CK133" s="39">
        <f t="shared" ref="CK133:CK142" si="1131">IF(AND($C133=$E$5,IF(AND($C133=$E$5,CJ133&gt;=CJ$2),(CJ133-CJ$2)*CJ$5,IF(AND($C133=$E$6,CJ133&gt;=CJ$2),(CJ133-CJ$2)*CJ$6,0))&gt;CJ$3),CJ$3,IF(AND($C133=$E$6,IF(AND($C133=$E$5,CJ133&gt;=CJ$2),(CJ133-CJ$2)*CJ$5,IF(AND($C133=$E$6,CJ133&gt;=CJ$2),(CJ133-CJ$2)*CJ$6,0))&gt;CJ$4),CJ$4,IF(AND($C133=$E$5,CJ133&gt;=CJ$2),(CJ133-CJ$2)*CJ$5,IF(AND($C133=$E$6,CJ133&gt;=CJ$2),(CJ133-CJ$2)*CJ$6,0))))</f>
        <v>0</v>
      </c>
      <c r="CL133"/>
      <c r="CM133" s="39">
        <f t="shared" ref="CM133:CM142" si="1132">IF(AND($C133=$E$5,IF(AND($C133=$E$5,CL133&gt;=CL$2),(CL133-CL$2)*CL$5,IF(AND($C133=$E$6,CL133&gt;=CL$2),(CL133-CL$2)*CL$6,0))&gt;CL$3),CL$3,IF(AND($C133=$E$6,IF(AND($C133=$E$5,CL133&gt;=CL$2),(CL133-CL$2)*CL$5,IF(AND($C133=$E$6,CL133&gt;=CL$2),(CL133-CL$2)*CL$6,0))&gt;CL$4),CL$4,IF(AND($C133=$E$5,CL133&gt;=CL$2),(CL133-CL$2)*CL$5,IF(AND($C133=$E$6,CL133&gt;=CL$2),(CL133-CL$2)*CL$6,0))))</f>
        <v>0</v>
      </c>
      <c r="CN133"/>
      <c r="CO133" s="39">
        <f t="shared" ref="CO133:CO142" si="1133">IF(AND($C133=$E$5,IF(AND($C133=$E$5,CN133&gt;=CN$2),(CN133-CN$2)*CN$5,IF(AND($C133=$E$6,CN133&gt;=CN$2),(CN133-CN$2)*CN$6,0))&gt;CN$3),CN$3,IF(AND($C133=$E$6,IF(AND($C133=$E$5,CN133&gt;=CN$2),(CN133-CN$2)*CN$5,IF(AND($C133=$E$6,CN133&gt;=CN$2),(CN133-CN$2)*CN$6,0))&gt;CN$4),CN$4,IF(AND($C133=$E$5,CN133&gt;=CN$2),(CN133-CN$2)*CN$5,IF(AND($C133=$E$6,CN133&gt;=CN$2),(CN133-CN$2)*CN$6,0))))</f>
        <v>0</v>
      </c>
      <c r="CP133" s="67">
        <f>SUMIFS(AL133:CO133,$AL$8:$CO$8,$AM$1)</f>
        <v>0</v>
      </c>
      <c r="CQ133"/>
      <c r="CR133" s="39">
        <f t="shared" ref="CR133:CR142" si="1134">IF(AND($C133=$E$5,IF(AND($C133=$E$5,CQ133&gt;=CQ$2),(CQ133-CQ$2)*CQ$5,IF(AND($C133=$E$6,CQ133&gt;=CQ$2),(CQ133-CQ$2)*CQ$6,0))&gt;CQ$3),CQ$3,IF(AND($C133=$E$6,IF(AND($C133=$E$5,CQ133&gt;=CQ$2),(CQ133-CQ$2)*CQ$5,IF(AND($C133=$E$6,CQ133&gt;=CQ$2),(CQ133-CQ$2)*CQ$6,0))&gt;CQ$4),CQ$4,IF(AND($C133=$E$5,CQ133&gt;=CQ$2),(CQ133-CQ$2)*CQ$5,IF(AND($C133=$E$6,CQ133&gt;=CQ$2),(CQ133-CQ$2)*CQ$6,0))))</f>
        <v>0</v>
      </c>
      <c r="CS133"/>
      <c r="CT133" s="39">
        <f t="shared" ref="CT133:CT142" si="1135">IF(AND($C133=$E$5,IF(AND($C133=$E$5,CS133&gt;=CS$2),(CS133-CS$2)*CS$5,IF(AND($C133=$E$6,CS133&gt;=CS$2),(CS133-CS$2)*CS$6,0))&gt;CS$3),CS$3,IF(AND($C133=$E$6,IF(AND($C133=$E$5,CS133&gt;=CS$2),(CS133-CS$2)*CS$5,IF(AND($C133=$E$6,CS133&gt;=CS$2),(CS133-CS$2)*CS$6,0))&gt;CS$4),CS$4,IF(AND($C133=$E$5,CS133&gt;=CS$2),(CS133-CS$2)*CS$5,IF(AND($C133=$E$6,CS133&gt;=CS$2),(CS133-CS$2)*CS$6,0))))</f>
        <v>0</v>
      </c>
      <c r="CU133"/>
      <c r="CV133" s="39">
        <f t="shared" ref="CV133:CV142" si="1136">IF(AND($C133=$E$5,IF(AND($C133=$E$5,CU133&gt;=CU$2),(CU133-CU$2)*CU$5,IF(AND($C133=$E$6,CU133&gt;=CU$2),(CU133-CU$2)*CU$6,0))&gt;CU$3),CU$3,IF(AND($C133=$E$6,IF(AND($C133=$E$5,CU133&gt;=CU$2),(CU133-CU$2)*CU$5,IF(AND($C133=$E$6,CU133&gt;=CU$2),(CU133-CU$2)*CU$6,0))&gt;CU$4),CU$4,IF(AND($C133=$E$5,CU133&gt;=CU$2),(CU133-CU$2)*CU$5,IF(AND($C133=$E$6,CU133&gt;=CU$2),(CU133-CU$2)*CU$6,0))))</f>
        <v>0</v>
      </c>
      <c r="CW133"/>
      <c r="CX133" s="39">
        <f t="shared" ref="CX133:CX142" si="1137">IF(AND($C133=$E$5,IF(AND($C133=$E$5,CW133&gt;=CW$2),(CW133-CW$2)*CW$5,IF(AND($C133=$E$6,CW133&gt;=CW$2),(CW133-CW$2)*CW$6,0))&gt;CW$3),CW$3,IF(AND($C133=$E$6,IF(AND($C133=$E$5,CW133&gt;=CW$2),(CW133-CW$2)*CW$5,IF(AND($C133=$E$6,CW133&gt;=CW$2),(CW133-CW$2)*CW$6,0))&gt;CW$4),CW$4,IF(AND($C133=$E$5,CW133&gt;=CW$2),(CW133-CW$2)*CW$5,IF(AND($C133=$E$6,CW133&gt;=CW$2),(CW133-CW$2)*CW$6,0))))</f>
        <v>0</v>
      </c>
      <c r="CY133"/>
      <c r="CZ133" s="39">
        <f t="shared" ref="CZ133:CZ142" si="1138">IF(AND($C133=$E$5,IF(AND($C133=$E$5,CY133&gt;=CY$2),(CY133-CY$2)*CY$5,IF(AND($C133=$E$6,CY133&gt;=CY$2),(CY133-CY$2)*CY$6,0))&gt;CY$3),CY$3,IF(AND($C133=$E$6,IF(AND($C133=$E$5,CY133&gt;=CY$2),(CY133-CY$2)*CY$5,IF(AND($C133=$E$6,CY133&gt;=CY$2),(CY133-CY$2)*CY$6,0))&gt;CY$4),CY$4,IF(AND($C133=$E$5,CY133&gt;=CY$2),(CY133-CY$2)*CY$5,IF(AND($C133=$E$6,CY133&gt;=CY$2),(CY133-CY$2)*CY$6,0))))</f>
        <v>0</v>
      </c>
      <c r="DA133"/>
      <c r="DB133" s="39">
        <f t="shared" ref="DB133:DB142" si="1139">IF(AND($C133=$E$5,IF(AND($C133=$E$5,DA133&gt;=DA$2),(DA133-DA$2)*DA$5,IF(AND($C133=$E$6,DA133&gt;=DA$2),(DA133-DA$2)*DA$6,0))&gt;DA$3),DA$3,IF(AND($C133=$E$6,IF(AND($C133=$E$5,DA133&gt;=DA$2),(DA133-DA$2)*DA$5,IF(AND($C133=$E$6,DA133&gt;=DA$2),(DA133-DA$2)*DA$6,0))&gt;DA$4),DA$4,IF(AND($C133=$E$5,DA133&gt;=DA$2),(DA133-DA$2)*DA$5,IF(AND($C133=$E$6,DA133&gt;=DA$2),(DA133-DA$2)*DA$6,0))))</f>
        <v>0</v>
      </c>
      <c r="DC133"/>
      <c r="DD133" s="39">
        <f t="shared" ref="DD133:DD142" si="1140">IF(AND($C133=$E$5,IF(AND($C133=$E$5,DC133&gt;=DC$2),(DC133-DC$2)*DC$5,IF(AND($C133=$E$6,DC133&gt;=DC$2),(DC133-DC$2)*DC$6,0))&gt;DC$3),DC$3,IF(AND($C133=$E$6,IF(AND($C133=$E$5,DC133&gt;=DC$2),(DC133-DC$2)*DC$5,IF(AND($C133=$E$6,DC133&gt;=DC$2),(DC133-DC$2)*DC$6,0))&gt;DC$4),DC$4,IF(AND($C133=$E$5,DC133&gt;=DC$2),(DC133-DC$2)*DC$5,IF(AND($C133=$E$6,DC133&gt;=DC$2),(DC133-DC$2)*DC$6,0))))</f>
        <v>0</v>
      </c>
      <c r="DE133"/>
      <c r="DF133" s="39">
        <f t="shared" ref="DF133:DF142" si="1141">IF(AND($C133=$E$5,IF(AND($C133=$E$5,DE133&gt;=DE$2),(DE133-DE$2)*DE$5,IF(AND($C133=$E$6,DE133&gt;=DE$2),(DE133-DE$2)*DE$6,0))&gt;DE$3),DE$3,IF(AND($C133=$E$6,IF(AND($C133=$E$5,DE133&gt;=DE$2),(DE133-DE$2)*DE$5,IF(AND($C133=$E$6,DE133&gt;=DE$2),(DE133-DE$2)*DE$6,0))&gt;DE$4),DE$4,IF(AND($C133=$E$5,DE133&gt;=DE$2),(DE133-DE$2)*DE$5,IF(AND($C133=$E$6,DE133&gt;=DE$2),(DE133-DE$2)*DE$6,0))))</f>
        <v>0</v>
      </c>
      <c r="DG133"/>
      <c r="DH133" s="39">
        <f t="shared" ref="DH133:DH142" si="1142">IF(AND($C133=$E$5,IF(AND($C133=$E$5,DG133&gt;=DG$2),(DG133-DG$2)*DG$5,IF(AND($C133=$E$6,DG133&gt;=DG$2),(DG133-DG$2)*DG$6,0))&gt;DG$3),DG$3,IF(AND($C133=$E$6,IF(AND($C133=$E$5,DG133&gt;=DG$2),(DG133-DG$2)*DG$5,IF(AND($C133=$E$6,DG133&gt;=DG$2),(DG133-DG$2)*DG$6,0))&gt;DG$4),DG$4,IF(AND($C133=$E$5,DG133&gt;=DG$2),(DG133-DG$2)*DG$5,IF(AND($C133=$E$6,DG133&gt;=DG$2),(DG133-DG$2)*DG$6,0))))</f>
        <v>0</v>
      </c>
      <c r="DI133"/>
      <c r="DJ133" s="39">
        <f t="shared" ref="DJ133:DJ142" si="1143">IF(AND($C133=$E$5,IF(AND($C133=$E$5,DI133&gt;=DI$2),(DI133-DI$2)*DI$5,IF(AND($C133=$E$6,DI133&gt;=DI$2),(DI133-DI$2)*DI$6,0))&gt;DI$3),DI$3,IF(AND($C133=$E$6,IF(AND($C133=$E$5,DI133&gt;=DI$2),(DI133-DI$2)*DI$5,IF(AND($C133=$E$6,DI133&gt;=DI$2),(DI133-DI$2)*DI$6,0))&gt;DI$4),DI$4,IF(AND($C133=$E$5,DI133&gt;=DI$2),(DI133-DI$2)*DI$5,IF(AND($C133=$E$6,DI133&gt;=DI$2),(DI133-DI$2)*DI$6,0))))</f>
        <v>0</v>
      </c>
      <c r="DK133"/>
      <c r="DL133" s="39">
        <f t="shared" ref="DL133:DL142" si="1144">IF(AND($C133=$E$5,IF(AND($C133=$E$5,DK133&gt;=DK$2),(DK133-DK$2)*DK$5,IF(AND($C133=$E$6,DK133&gt;=DK$2),(DK133-DK$2)*DK$6,0))&gt;DK$3),DK$3,IF(AND($C133=$E$6,IF(AND($C133=$E$5,DK133&gt;=DK$2),(DK133-DK$2)*DK$5,IF(AND($C133=$E$6,DK133&gt;=DK$2),(DK133-DK$2)*DK$6,0))&gt;DK$4),DK$4,IF(AND($C133=$E$5,DK133&gt;=DK$2),(DK133-DK$2)*DK$5,IF(AND($C133=$E$6,DK133&gt;=DK$2),(DK133-DK$2)*DK$6,0))))</f>
        <v>0</v>
      </c>
      <c r="DM133"/>
      <c r="DN133" s="39">
        <f t="shared" ref="DN133:DN142" si="1145">IF(AND($C133=$E$5,IF(AND($C133=$E$5,DM133&gt;=DM$2),(DM133-DM$2)*DM$5,IF(AND($C133=$E$6,DM133&gt;=DM$2),(DM133-DM$2)*DM$6,0))&gt;DM$3),DM$3,IF(AND($C133=$E$6,IF(AND($C133=$E$5,DM133&gt;=DM$2),(DM133-DM$2)*DM$5,IF(AND($C133=$E$6,DM133&gt;=DM$2),(DM133-DM$2)*DM$6,0))&gt;DM$4),DM$4,IF(AND($C133=$E$5,DM133&gt;=DM$2),(DM133-DM$2)*DM$5,IF(AND($C133=$E$6,DM133&gt;=DM$2),(DM133-DM$2)*DM$6,0))))</f>
        <v>0</v>
      </c>
      <c r="DO133"/>
      <c r="DP133" s="39">
        <f t="shared" ref="DP133:DP142" si="1146">IF(AND($C133=$E$5,IF(AND($C133=$E$5,DO133&gt;=DO$2),(DO133-DO$2)*DO$5,IF(AND($C133=$E$6,DO133&gt;=DO$2),(DO133-DO$2)*DO$6,0))&gt;DO$3),DO$3,IF(AND($C133=$E$6,IF(AND($C133=$E$5,DO133&gt;=DO$2),(DO133-DO$2)*DO$5,IF(AND($C133=$E$6,DO133&gt;=DO$2),(DO133-DO$2)*DO$6,0))&gt;DO$4),DO$4,IF(AND($C133=$E$5,DO133&gt;=DO$2),(DO133-DO$2)*DO$5,IF(AND($C133=$E$6,DO133&gt;=DO$2),(DO133-DO$2)*DO$6,0))))</f>
        <v>0</v>
      </c>
      <c r="DQ133"/>
      <c r="DR133" s="39">
        <f t="shared" ref="DR133:DR142" si="1147">IF(AND($C133=$E$5,IF(AND($C133=$E$5,DQ133&gt;=DQ$2),(DQ133-DQ$2)*DQ$5,IF(AND($C133=$E$6,DQ133&gt;=DQ$2),(DQ133-DQ$2)*DQ$6,0))&gt;DQ$3),DQ$3,IF(AND($C133=$E$6,IF(AND($C133=$E$5,DQ133&gt;=DQ$2),(DQ133-DQ$2)*DQ$5,IF(AND($C133=$E$6,DQ133&gt;=DQ$2),(DQ133-DQ$2)*DQ$6,0))&gt;DQ$4),DQ$4,IF(AND($C133=$E$5,DQ133&gt;=DQ$2),(DQ133-DQ$2)*DQ$5,IF(AND($C133=$E$6,DQ133&gt;=DQ$2),(DQ133-DQ$2)*DQ$6,0))))</f>
        <v>0</v>
      </c>
      <c r="DS133"/>
      <c r="DT133" s="39">
        <f t="shared" ref="DT133:DT142" si="1148">IF(AND($C133=$E$5,IF(AND($C133=$E$5,DS133&gt;=DS$2),(DS133-DS$2)*DS$5,IF(AND($C133=$E$6,DS133&gt;=DS$2),(DS133-DS$2)*DS$6,0))&gt;DS$3),DS$3,IF(AND($C133=$E$6,IF(AND($C133=$E$5,DS133&gt;=DS$2),(DS133-DS$2)*DS$5,IF(AND($C133=$E$6,DS133&gt;=DS$2),(DS133-DS$2)*DS$6,0))&gt;DS$4),DS$4,IF(AND($C133=$E$5,DS133&gt;=DS$2),(DS133-DS$2)*DS$5,IF(AND($C133=$E$6,DS133&gt;=DS$2),(DS133-DS$2)*DS$6,0))))</f>
        <v>0</v>
      </c>
      <c r="DU133"/>
      <c r="DV133" s="39">
        <f t="shared" ref="DV133:DV142" si="1149">IF(AND($C133=$E$5,IF(AND($C133=$E$5,DU133&gt;=DU$2),(DU133-DU$2)*DU$5,IF(AND($C133=$E$6,DU133&gt;=DU$2),(DU133-DU$2)*DU$6,0))&gt;DU$3),DU$3,IF(AND($C133=$E$6,IF(AND($C133=$E$5,DU133&gt;=DU$2),(DU133-DU$2)*DU$5,IF(AND($C133=$E$6,DU133&gt;=DU$2),(DU133-DU$2)*DU$6,0))&gt;DU$4),DU$4,IF(AND($C133=$E$5,DU133&gt;=DU$2),(DU133-DU$2)*DU$5,IF(AND($C133=$E$6,DU133&gt;=DU$2),(DU133-DU$2)*DU$6,0))))</f>
        <v>0</v>
      </c>
      <c r="DW133"/>
      <c r="DX133" s="39">
        <f t="shared" ref="DX133:DX142" si="1150">IF(AND($C133=$E$5,IF(AND($C133=$E$5,DW133&gt;=DW$2),(DW133-DW$2)*DW$5,IF(AND($C133=$E$6,DW133&gt;=DW$2),(DW133-DW$2)*DW$6,0))&gt;DW$3),DW$3,IF(AND($C133=$E$6,IF(AND($C133=$E$5,DW133&gt;=DW$2),(DW133-DW$2)*DW$5,IF(AND($C133=$E$6,DW133&gt;=DW$2),(DW133-DW$2)*DW$6,0))&gt;DW$4),DW$4,IF(AND($C133=$E$5,DW133&gt;=DW$2),(DW133-DW$2)*DW$5,IF(AND($C133=$E$6,DW133&gt;=DW$2),(DW133-DW$2)*DW$6,0))))</f>
        <v>0</v>
      </c>
      <c r="DY133"/>
      <c r="DZ133" s="39">
        <f t="shared" ref="DZ133:DZ142" si="1151">IF(AND($C133=$E$5,IF(AND($C133=$E$5,DY133&gt;=DY$2),(DY133-DY$2)*DY$5,IF(AND($C133=$E$6,DY133&gt;=DY$2),(DY133-DY$2)*DY$6,0))&gt;DY$3),DY$3,IF(AND($C133=$E$6,IF(AND($C133=$E$5,DY133&gt;=DY$2),(DY133-DY$2)*DY$5,IF(AND($C133=$E$6,DY133&gt;=DY$2),(DY133-DY$2)*DY$6,0))&gt;DY$4),DY$4,IF(AND($C133=$E$5,DY133&gt;=DY$2),(DY133-DY$2)*DY$5,IF(AND($C133=$E$6,DY133&gt;=DY$2),(DY133-DY$2)*DY$6,0))))</f>
        <v>0</v>
      </c>
      <c r="EA133"/>
      <c r="EB133" s="39">
        <f t="shared" ref="EB133:EB142" si="1152">IF(AND($C133=$E$5,IF(AND($C133=$E$5,EA133&gt;=EA$2),(EA133-EA$2)*EA$5,IF(AND($C133=$E$6,EA133&gt;=EA$2),(EA133-EA$2)*EA$6,0))&gt;EA$3),EA$3,IF(AND($C133=$E$6,IF(AND($C133=$E$5,EA133&gt;=EA$2),(EA133-EA$2)*EA$5,IF(AND($C133=$E$6,EA133&gt;=EA$2),(EA133-EA$2)*EA$6,0))&gt;EA$4),EA$4,IF(AND($C133=$E$5,EA133&gt;=EA$2),(EA133-EA$2)*EA$5,IF(AND($C133=$E$6,EA133&gt;=EA$2),(EA133-EA$2)*EA$6,0))))</f>
        <v>0</v>
      </c>
      <c r="EC133"/>
      <c r="ED133" s="39">
        <f t="shared" ref="ED133:ED142" si="1153">IF(AND($C133=$E$5,IF(AND($C133=$E$5,EC133&gt;=EC$2),(EC133-EC$2)*EC$5,IF(AND($C133=$E$6,EC133&gt;=EC$2),(EC133-EC$2)*EC$6,0))&gt;EC$3),EC$3,IF(AND($C133=$E$6,IF(AND($C133=$E$5,EC133&gt;=EC$2),(EC133-EC$2)*EC$5,IF(AND($C133=$E$6,EC133&gt;=EC$2),(EC133-EC$2)*EC$6,0))&gt;EC$4),EC$4,IF(AND($C133=$E$5,EC133&gt;=EC$2),(EC133-EC$2)*EC$5,IF(AND($C133=$E$6,EC133&gt;=EC$2),(EC133-EC$2)*EC$6,0))))</f>
        <v>0</v>
      </c>
      <c r="EE133"/>
      <c r="EF133" s="39">
        <f t="shared" ref="EF133:EF142" si="1154">IF(AND($C133=$E$5,IF(AND($C133=$E$5,EE133&gt;=EE$2),(EE133-EE$2)*EE$5,IF(AND($C133=$E$6,EE133&gt;=EE$2),(EE133-EE$2)*EE$6,0))&gt;EE$3),EE$3,IF(AND($C133=$E$6,IF(AND($C133=$E$5,EE133&gt;=EE$2),(EE133-EE$2)*EE$5,IF(AND($C133=$E$6,EE133&gt;=EE$2),(EE133-EE$2)*EE$6,0))&gt;EE$4),EE$4,IF(AND($C133=$E$5,EE133&gt;=EE$2),(EE133-EE$2)*EE$5,IF(AND($C133=$E$6,EE133&gt;=EE$2),(EE133-EE$2)*EE$6,0))))</f>
        <v>0</v>
      </c>
      <c r="EG133"/>
      <c r="EH133" s="39">
        <f t="shared" ref="EH133:EH142" si="1155">IF(AND($C133=$E$5,IF(AND($C133=$E$5,EG133&gt;=EG$2),(EG133-EG$2)*EG$5,IF(AND($C133=$E$6,EG133&gt;=EG$2),(EG133-EG$2)*EG$6,0))&gt;EG$3),EG$3,IF(AND($C133=$E$6,IF(AND($C133=$E$5,EG133&gt;=EG$2),(EG133-EG$2)*EG$5,IF(AND($C133=$E$6,EG133&gt;=EG$2),(EG133-EG$2)*EG$6,0))&gt;EG$4),EG$4,IF(AND($C133=$E$5,EG133&gt;=EG$2),(EG133-EG$2)*EG$5,IF(AND($C133=$E$6,EG133&gt;=EG$2),(EG133-EG$2)*EG$6,0))))</f>
        <v>0</v>
      </c>
      <c r="EI133"/>
      <c r="EJ133" s="39">
        <f t="shared" ref="EJ133:EJ142" si="1156">IF(AND($C133=$E$5,IF(AND($C133=$E$5,EI133&gt;=EI$2),(EI133-EI$2)*EI$5,IF(AND($C133=$E$6,EI133&gt;=EI$2),(EI133-EI$2)*EI$6,0))&gt;EI$3),EI$3,IF(AND($C133=$E$6,IF(AND($C133=$E$5,EI133&gt;=EI$2),(EI133-EI$2)*EI$5,IF(AND($C133=$E$6,EI133&gt;=EI$2),(EI133-EI$2)*EI$6,0))&gt;EI$4),EI$4,IF(AND($C133=$E$5,EI133&gt;=EI$2),(EI133-EI$2)*EI$5,IF(AND($C133=$E$6,EI133&gt;=EI$2),(EI133-EI$2)*EI$6,0))))</f>
        <v>0</v>
      </c>
      <c r="EK133"/>
      <c r="EL133" s="39">
        <f t="shared" ref="EL133:EL142" si="1157">IF(AND($C133=$E$5,IF(AND($C133=$E$5,EK133&gt;=EK$2),(EK133-EK$2)*EK$5,IF(AND($C133=$E$6,EK133&gt;=EK$2),(EK133-EK$2)*EK$6,0))&gt;EK$3),EK$3,IF(AND($C133=$E$6,IF(AND($C133=$E$5,EK133&gt;=EK$2),(EK133-EK$2)*EK$5,IF(AND($C133=$E$6,EK133&gt;=EK$2),(EK133-EK$2)*EK$6,0))&gt;EK$4),EK$4,IF(AND($C133=$E$5,EK133&gt;=EK$2),(EK133-EK$2)*EK$5,IF(AND($C133=$E$6,EK133&gt;=EK$2),(EK133-EK$2)*EK$6,0))))</f>
        <v>0</v>
      </c>
      <c r="EM133"/>
      <c r="EN133" s="39">
        <f t="shared" ref="EN133:EN142" si="1158">IF(AND($C133=$E$5,IF(AND($C133=$E$5,EM133&gt;=EM$2),(EM133-EM$2)*EM$5,IF(AND($C133=$E$6,EM133&gt;=EM$2),(EM133-EM$2)*EM$6,0))&gt;EM$3),EM$3,IF(AND($C133=$E$6,IF(AND($C133=$E$5,EM133&gt;=EM$2),(EM133-EM$2)*EM$5,IF(AND($C133=$E$6,EM133&gt;=EM$2),(EM133-EM$2)*EM$6,0))&gt;EM$4),EM$4,IF(AND($C133=$E$5,EM133&gt;=EM$2),(EM133-EM$2)*EM$5,IF(AND($C133=$E$6,EM133&gt;=EM$2),(EM133-EM$2)*EM$6,0))))</f>
        <v>0</v>
      </c>
      <c r="EO133"/>
      <c r="EP133" s="39">
        <f t="shared" ref="EP133:EP142" si="1159">IF(AND($C133=$E$5,IF(AND($C133=$E$5,EO133&gt;=EO$2),(EO133-EO$2)*EO$5,IF(AND($C133=$E$6,EO133&gt;=EO$2),(EO133-EO$2)*EO$6,0))&gt;EO$3),EO$3,IF(AND($C133=$E$6,IF(AND($C133=$E$5,EO133&gt;=EO$2),(EO133-EO$2)*EO$5,IF(AND($C133=$E$6,EO133&gt;=EO$2),(EO133-EO$2)*EO$6,0))&gt;EO$4),EO$4,IF(AND($C133=$E$5,EO133&gt;=EO$2),(EO133-EO$2)*EO$5,IF(AND($C133=$E$6,EO133&gt;=EO$2),(EO133-EO$2)*EO$6,0))))</f>
        <v>0</v>
      </c>
      <c r="EQ133"/>
      <c r="ER133" s="39">
        <f t="shared" ref="ER133:ER142" si="1160">IF(AND($C133=$E$5,IF(AND($C133=$E$5,EQ133&gt;=EQ$2),(EQ133-EQ$2)*EQ$5,IF(AND($C133=$E$6,EQ133&gt;=EQ$2),(EQ133-EQ$2)*EQ$6,0))&gt;EQ$3),EQ$3,IF(AND($C133=$E$6,IF(AND($C133=$E$5,EQ133&gt;=EQ$2),(EQ133-EQ$2)*EQ$5,IF(AND($C133=$E$6,EQ133&gt;=EQ$2),(EQ133-EQ$2)*EQ$6,0))&gt;EQ$4),EQ$4,IF(AND($C133=$E$5,EQ133&gt;=EQ$2),(EQ133-EQ$2)*EQ$5,IF(AND($C133=$E$6,EQ133&gt;=EQ$2),(EQ133-EQ$2)*EQ$6,0))))</f>
        <v>0</v>
      </c>
      <c r="ES133"/>
      <c r="ET133" s="39">
        <f t="shared" ref="ET133:ET142" si="1161">IF(AND($C133=$E$5,IF(AND($C133=$E$5,ES133&gt;=ES$2),(ES133-ES$2)*ES$5,IF(AND($C133=$E$6,ES133&gt;=ES$2),(ES133-ES$2)*ES$6,0))&gt;ES$3),ES$3,IF(AND($C133=$E$6,IF(AND($C133=$E$5,ES133&gt;=ES$2),(ES133-ES$2)*ES$5,IF(AND($C133=$E$6,ES133&gt;=ES$2),(ES133-ES$2)*ES$6,0))&gt;ES$4),ES$4,IF(AND($C133=$E$5,ES133&gt;=ES$2),(ES133-ES$2)*ES$5,IF(AND($C133=$E$6,ES133&gt;=ES$2),(ES133-ES$2)*ES$6,0))))</f>
        <v>0</v>
      </c>
      <c r="EU133"/>
      <c r="EV133" s="39">
        <f t="shared" ref="EV133:EV142" si="1162">IF(AND($C133=$E$5,IF(AND($C133=$E$5,EU133&gt;=EU$2),(EU133-EU$2)*EU$5,IF(AND($C133=$E$6,EU133&gt;=EU$2),(EU133-EU$2)*EU$6,0))&gt;EU$3),EU$3,IF(AND($C133=$E$6,IF(AND($C133=$E$5,EU133&gt;=EU$2),(EU133-EU$2)*EU$5,IF(AND($C133=$E$6,EU133&gt;=EU$2),(EU133-EU$2)*EU$6,0))&gt;EU$4),EU$4,IF(AND($C133=$E$5,EU133&gt;=EU$2),(EU133-EU$2)*EU$5,IF(AND($C133=$E$6,EU133&gt;=EU$2),(EU133-EU$2)*EU$6,0))))</f>
        <v>0</v>
      </c>
      <c r="EW133"/>
      <c r="EX133" s="39">
        <f t="shared" ref="EX133:EX142" si="1163">IF(AND($C133=$E$5,IF(AND($C133=$E$5,EW133&gt;=EW$2),(EW133-EW$2)*EW$5,IF(AND($C133=$E$6,EW133&gt;=EW$2),(EW133-EW$2)*EW$6,0))&gt;EW$3),EW$3,IF(AND($C133=$E$6,IF(AND($C133=$E$5,EW133&gt;=EW$2),(EW133-EW$2)*EW$5,IF(AND($C133=$E$6,EW133&gt;=EW$2),(EW133-EW$2)*EW$6,0))&gt;EW$4),EW$4,IF(AND($C133=$E$5,EW133&gt;=EW$2),(EW133-EW$2)*EW$5,IF(AND($C133=$E$6,EW133&gt;=EW$2),(EW133-EW$2)*EW$6,0))))</f>
        <v>0</v>
      </c>
      <c r="EY133"/>
      <c r="EZ133" s="39">
        <f t="shared" ref="EZ133:EZ142" si="1164">IF(AND($C133=$E$5,IF(AND($C133=$E$5,EY133&gt;=EY$2),(EY133-EY$2)*EY$5,IF(AND($C133=$E$6,EY133&gt;=EY$2),(EY133-EY$2)*EY$6,0))&gt;EY$3),EY$3,IF(AND($C133=$E$6,IF(AND($C133=$E$5,EY133&gt;=EY$2),(EY133-EY$2)*EY$5,IF(AND($C133=$E$6,EY133&gt;=EY$2),(EY133-EY$2)*EY$6,0))&gt;EY$4),EY$4,IF(AND($C133=$E$5,EY133&gt;=EY$2),(EY133-EY$2)*EY$5,IF(AND($C133=$E$6,EY133&gt;=EY$2),(EY133-EY$2)*EY$6,0))))</f>
        <v>0</v>
      </c>
      <c r="FA133"/>
      <c r="FB133" s="39">
        <f t="shared" ref="FB133:FB142" si="1165">IF(AND($C133=$E$5,IF(AND($C133=$E$5,FA133&gt;=FA$2),(FA133-FA$2)*FA$5,IF(AND($C133=$E$6,FA133&gt;=FA$2),(FA133-FA$2)*FA$6,0))&gt;FA$3),FA$3,IF(AND($C133=$E$6,IF(AND($C133=$E$5,FA133&gt;=FA$2),(FA133-FA$2)*FA$5,IF(AND($C133=$E$6,FA133&gt;=FA$2),(FA133-FA$2)*FA$6,0))&gt;FA$4),FA$4,IF(AND($C133=$E$5,FA133&gt;=FA$2),(FA133-FA$2)*FA$5,IF(AND($C133=$E$6,FA133&gt;=FA$2),(FA133-FA$2)*FA$6,0))))</f>
        <v>0</v>
      </c>
      <c r="FC133" s="67">
        <f>SUMIFS(CQ133:FB133,$CQ$8:$FB$8,$AM$1)</f>
        <v>0</v>
      </c>
    </row>
    <row r="134" spans="1:159" s="30" customFormat="1" outlineLevel="1" x14ac:dyDescent="0.25">
      <c r="A134">
        <v>2</v>
      </c>
      <c r="B134" s="26"/>
      <c r="C134" s="102">
        <f>IFERROR(VLOOKUP($B134,'Справочник ТТ'!$A:$R,16,0),0)</f>
        <v>0</v>
      </c>
      <c r="D134" s="103">
        <f>IFERROR(VLOOKUP($B134,'Справочник ТТ'!$A:$R,17,0),0)</f>
        <v>0</v>
      </c>
      <c r="E134" s="104">
        <f>IFERROR(VLOOKUP($B134,'Справочник ТТ'!$A:$R,18,0),0)</f>
        <v>0</v>
      </c>
      <c r="F134" s="71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 s="46">
        <f t="shared" ref="AK134:AK142" si="1166">IF($C134=$E$5,SUMPRODUCT(G134:AJ134,$G$5:$AJ$5),IF($C134=$E$6,SUMPRODUCT(G134:AJ134,$G$6:$AJ$6),0))</f>
        <v>0</v>
      </c>
      <c r="AL134"/>
      <c r="AM134" s="39">
        <f t="shared" si="1107"/>
        <v>0</v>
      </c>
      <c r="AN134"/>
      <c r="AO134" s="39">
        <f t="shared" si="1108"/>
        <v>0</v>
      </c>
      <c r="AP134"/>
      <c r="AQ134" s="39">
        <f t="shared" si="1109"/>
        <v>0</v>
      </c>
      <c r="AR134"/>
      <c r="AS134" s="39">
        <f t="shared" si="1110"/>
        <v>0</v>
      </c>
      <c r="AT134"/>
      <c r="AU134" s="39">
        <f t="shared" si="1111"/>
        <v>0</v>
      </c>
      <c r="AV134"/>
      <c r="AW134" s="39">
        <f>IF(AND($C134=$E$5,IF(AND($C134=$E$5,AV134&gt;=AV$2),(AV134-AV$2)*AV$5,IF(AND($C134=$E$6,AV134&gt;=AV$2),(AV134-AV$2)*AV$6,0))&gt;AV$3),AV$3,IF(AND($C134=$E$6,IF(AND($C134=$E$5,AV134&gt;=AV$2),(AV134-AV$2)*AV$5,IF(AND($C134=$E$6,AV134&gt;=AV$2),(AV134-AV$2)*AV$6,0))&gt;AV$4),AV$4,IF(AND($C134=$E$5,AV134&gt;=AV$2),(AV134-AV$2)*AV$5,IF(AND($C134=$E$6,AV134&gt;=AV$2),(AV134-AV$2)*AV$6,0))))</f>
        <v>0</v>
      </c>
      <c r="AX134"/>
      <c r="AY134" s="39" t="b">
        <f t="shared" si="1112"/>
        <v>0</v>
      </c>
      <c r="AZ134"/>
      <c r="BA134" s="39" t="b">
        <f t="shared" si="1113"/>
        <v>0</v>
      </c>
      <c r="BB134"/>
      <c r="BC134" s="39" t="b">
        <f t="shared" si="1114"/>
        <v>0</v>
      </c>
      <c r="BD134"/>
      <c r="BE134" s="39" t="b">
        <f t="shared" si="1115"/>
        <v>0</v>
      </c>
      <c r="BF134"/>
      <c r="BG134" s="39">
        <f t="shared" si="1116"/>
        <v>0</v>
      </c>
      <c r="BH134"/>
      <c r="BI134" s="39">
        <f t="shared" si="1117"/>
        <v>0</v>
      </c>
      <c r="BJ134"/>
      <c r="BK134" s="39">
        <f t="shared" si="1118"/>
        <v>0</v>
      </c>
      <c r="BL134"/>
      <c r="BM134" s="39">
        <f t="shared" si="1119"/>
        <v>0</v>
      </c>
      <c r="BN134"/>
      <c r="BO134" s="39">
        <f t="shared" si="1120"/>
        <v>0</v>
      </c>
      <c r="BP134"/>
      <c r="BQ134" s="39">
        <f t="shared" si="1121"/>
        <v>0</v>
      </c>
      <c r="BR134"/>
      <c r="BS134" s="39">
        <f t="shared" si="1122"/>
        <v>0</v>
      </c>
      <c r="BT134"/>
      <c r="BU134" s="39">
        <f t="shared" si="1123"/>
        <v>0</v>
      </c>
      <c r="BV134"/>
      <c r="BW134" s="39">
        <f t="shared" si="1124"/>
        <v>0</v>
      </c>
      <c r="BX134"/>
      <c r="BY134" s="39">
        <f t="shared" si="1125"/>
        <v>0</v>
      </c>
      <c r="BZ134"/>
      <c r="CA134" s="39">
        <f t="shared" si="1126"/>
        <v>0</v>
      </c>
      <c r="CB134"/>
      <c r="CC134" s="39">
        <f t="shared" si="1127"/>
        <v>0</v>
      </c>
      <c r="CD134"/>
      <c r="CE134" s="39">
        <f t="shared" si="1128"/>
        <v>0</v>
      </c>
      <c r="CF134"/>
      <c r="CG134" s="39">
        <f t="shared" si="1129"/>
        <v>0</v>
      </c>
      <c r="CH134"/>
      <c r="CI134" s="39">
        <f t="shared" si="1130"/>
        <v>0</v>
      </c>
      <c r="CJ134"/>
      <c r="CK134" s="39">
        <f t="shared" si="1131"/>
        <v>0</v>
      </c>
      <c r="CL134"/>
      <c r="CM134" s="39">
        <f t="shared" si="1132"/>
        <v>0</v>
      </c>
      <c r="CN134"/>
      <c r="CO134" s="39">
        <f t="shared" si="1133"/>
        <v>0</v>
      </c>
      <c r="CP134" s="67">
        <f t="shared" ref="CP134:CP142" si="1167">SUMIFS(AL134:CO134,$AL$8:$CO$8,$AM$1)</f>
        <v>0</v>
      </c>
      <c r="CQ134"/>
      <c r="CR134" s="39">
        <f t="shared" si="1134"/>
        <v>0</v>
      </c>
      <c r="CS134"/>
      <c r="CT134" s="39">
        <f t="shared" si="1135"/>
        <v>0</v>
      </c>
      <c r="CU134"/>
      <c r="CV134" s="39">
        <f t="shared" si="1136"/>
        <v>0</v>
      </c>
      <c r="CW134"/>
      <c r="CX134" s="39">
        <f t="shared" si="1137"/>
        <v>0</v>
      </c>
      <c r="CY134"/>
      <c r="CZ134" s="39">
        <f t="shared" si="1138"/>
        <v>0</v>
      </c>
      <c r="DA134"/>
      <c r="DB134" s="39">
        <f t="shared" si="1139"/>
        <v>0</v>
      </c>
      <c r="DC134"/>
      <c r="DD134" s="39">
        <f t="shared" si="1140"/>
        <v>0</v>
      </c>
      <c r="DE134"/>
      <c r="DF134" s="39">
        <f t="shared" si="1141"/>
        <v>0</v>
      </c>
      <c r="DG134"/>
      <c r="DH134" s="39">
        <f t="shared" si="1142"/>
        <v>0</v>
      </c>
      <c r="DI134"/>
      <c r="DJ134" s="39">
        <f t="shared" si="1143"/>
        <v>0</v>
      </c>
      <c r="DK134"/>
      <c r="DL134" s="39">
        <f t="shared" si="1144"/>
        <v>0</v>
      </c>
      <c r="DM134"/>
      <c r="DN134" s="39">
        <f t="shared" si="1145"/>
        <v>0</v>
      </c>
      <c r="DO134"/>
      <c r="DP134" s="39">
        <f t="shared" si="1146"/>
        <v>0</v>
      </c>
      <c r="DQ134"/>
      <c r="DR134" s="39">
        <f t="shared" si="1147"/>
        <v>0</v>
      </c>
      <c r="DS134"/>
      <c r="DT134" s="39">
        <f t="shared" si="1148"/>
        <v>0</v>
      </c>
      <c r="DU134"/>
      <c r="DV134" s="39">
        <f t="shared" si="1149"/>
        <v>0</v>
      </c>
      <c r="DW134"/>
      <c r="DX134" s="39">
        <f t="shared" si="1150"/>
        <v>0</v>
      </c>
      <c r="DY134"/>
      <c r="DZ134" s="39">
        <f t="shared" si="1151"/>
        <v>0</v>
      </c>
      <c r="EA134"/>
      <c r="EB134" s="39">
        <f t="shared" si="1152"/>
        <v>0</v>
      </c>
      <c r="EC134"/>
      <c r="ED134" s="39">
        <f t="shared" si="1153"/>
        <v>0</v>
      </c>
      <c r="EE134"/>
      <c r="EF134" s="39">
        <f t="shared" si="1154"/>
        <v>0</v>
      </c>
      <c r="EG134"/>
      <c r="EH134" s="39">
        <f t="shared" si="1155"/>
        <v>0</v>
      </c>
      <c r="EI134"/>
      <c r="EJ134" s="39">
        <f t="shared" si="1156"/>
        <v>0</v>
      </c>
      <c r="EK134"/>
      <c r="EL134" s="39">
        <f t="shared" si="1157"/>
        <v>0</v>
      </c>
      <c r="EM134"/>
      <c r="EN134" s="39">
        <f t="shared" si="1158"/>
        <v>0</v>
      </c>
      <c r="EO134"/>
      <c r="EP134" s="39">
        <f t="shared" si="1159"/>
        <v>0</v>
      </c>
      <c r="EQ134"/>
      <c r="ER134" s="39">
        <f t="shared" si="1160"/>
        <v>0</v>
      </c>
      <c r="ES134"/>
      <c r="ET134" s="39">
        <f t="shared" si="1161"/>
        <v>0</v>
      </c>
      <c r="EU134"/>
      <c r="EV134" s="39">
        <f t="shared" si="1162"/>
        <v>0</v>
      </c>
      <c r="EW134"/>
      <c r="EX134" s="39">
        <f t="shared" si="1163"/>
        <v>0</v>
      </c>
      <c r="EY134"/>
      <c r="EZ134" s="39">
        <f t="shared" si="1164"/>
        <v>0</v>
      </c>
      <c r="FA134"/>
      <c r="FB134" s="39">
        <f t="shared" si="1165"/>
        <v>0</v>
      </c>
      <c r="FC134" s="67">
        <f t="shared" ref="FC134:FC142" si="1168">SUMIFS(CQ134:FB134,$CQ$8:$FB$8,$AM$1)</f>
        <v>0</v>
      </c>
    </row>
    <row r="135" spans="1:159" s="30" customFormat="1" outlineLevel="1" x14ac:dyDescent="0.25">
      <c r="A135">
        <v>3</v>
      </c>
      <c r="B135" s="26"/>
      <c r="C135" s="102">
        <f>IFERROR(VLOOKUP($B135,'Справочник ТТ'!$A:$R,16,0),0)</f>
        <v>0</v>
      </c>
      <c r="D135" s="103">
        <f>IFERROR(VLOOKUP($B135,'Справочник ТТ'!$A:$R,17,0),0)</f>
        <v>0</v>
      </c>
      <c r="E135" s="104">
        <f>IFERROR(VLOOKUP($B135,'Справочник ТТ'!$A:$R,18,0),0)</f>
        <v>0</v>
      </c>
      <c r="F135" s="71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 s="46">
        <f t="shared" si="1166"/>
        <v>0</v>
      </c>
      <c r="AL135"/>
      <c r="AM135" s="39">
        <f t="shared" si="1107"/>
        <v>0</v>
      </c>
      <c r="AN135"/>
      <c r="AO135" s="39">
        <f t="shared" si="1108"/>
        <v>0</v>
      </c>
      <c r="AP135"/>
      <c r="AQ135" s="39">
        <f t="shared" si="1109"/>
        <v>0</v>
      </c>
      <c r="AR135"/>
      <c r="AS135" s="39">
        <f t="shared" si="1110"/>
        <v>0</v>
      </c>
      <c r="AT135"/>
      <c r="AU135" s="39">
        <f t="shared" si="1111"/>
        <v>0</v>
      </c>
      <c r="AV135"/>
      <c r="AW135" s="39">
        <f t="shared" ref="AW135:AW142" si="1169">IF(AND($C135=$E$5,IF(AND($C135=$E$5,AV135&gt;=AV$2),(AV135-AV$2)*AV$5,IF(AND($C135=$E$6,AV135&gt;=AV$2),(AV135-AV$2)*AV$6,0))&gt;AV$3),AV$3,IF(AND($C135=$E$6,IF(AND($C135=$E$5,AV135&gt;=AV$2),(AV135-AV$2)*AV$5,IF(AND($C135=$E$6,AV135&gt;=AV$2),(AV135-AV$2)*AV$6,0))&gt;AV$4),AV$4,IF(AND($C135=$E$5,AV135&gt;=AV$2),(AV135-AV$2)*AV$5,IF(AND($C135=$E$6,AV135&gt;=AV$2),(AV135-AV$2)*AV$6,0))))</f>
        <v>0</v>
      </c>
      <c r="AX135"/>
      <c r="AY135" s="39" t="b">
        <f t="shared" si="1112"/>
        <v>0</v>
      </c>
      <c r="AZ135"/>
      <c r="BA135" s="39" t="b">
        <f t="shared" si="1113"/>
        <v>0</v>
      </c>
      <c r="BB135"/>
      <c r="BC135" s="39" t="b">
        <f t="shared" si="1114"/>
        <v>0</v>
      </c>
      <c r="BD135"/>
      <c r="BE135" s="39" t="b">
        <f t="shared" si="1115"/>
        <v>0</v>
      </c>
      <c r="BF135"/>
      <c r="BG135" s="39">
        <f t="shared" si="1116"/>
        <v>0</v>
      </c>
      <c r="BH135"/>
      <c r="BI135" s="39">
        <f t="shared" si="1117"/>
        <v>0</v>
      </c>
      <c r="BJ135"/>
      <c r="BK135" s="39">
        <f t="shared" si="1118"/>
        <v>0</v>
      </c>
      <c r="BL135"/>
      <c r="BM135" s="39">
        <f t="shared" si="1119"/>
        <v>0</v>
      </c>
      <c r="BN135"/>
      <c r="BO135" s="39">
        <f t="shared" si="1120"/>
        <v>0</v>
      </c>
      <c r="BP135"/>
      <c r="BQ135" s="39">
        <f t="shared" si="1121"/>
        <v>0</v>
      </c>
      <c r="BR135"/>
      <c r="BS135" s="39">
        <f t="shared" si="1122"/>
        <v>0</v>
      </c>
      <c r="BT135"/>
      <c r="BU135" s="39">
        <f t="shared" si="1123"/>
        <v>0</v>
      </c>
      <c r="BV135"/>
      <c r="BW135" s="39">
        <f t="shared" si="1124"/>
        <v>0</v>
      </c>
      <c r="BX135"/>
      <c r="BY135" s="39">
        <f t="shared" si="1125"/>
        <v>0</v>
      </c>
      <c r="BZ135"/>
      <c r="CA135" s="39">
        <f t="shared" si="1126"/>
        <v>0</v>
      </c>
      <c r="CB135"/>
      <c r="CC135" s="39">
        <f t="shared" si="1127"/>
        <v>0</v>
      </c>
      <c r="CD135"/>
      <c r="CE135" s="39">
        <f t="shared" si="1128"/>
        <v>0</v>
      </c>
      <c r="CF135"/>
      <c r="CG135" s="39">
        <f t="shared" si="1129"/>
        <v>0</v>
      </c>
      <c r="CH135"/>
      <c r="CI135" s="39">
        <f t="shared" si="1130"/>
        <v>0</v>
      </c>
      <c r="CJ135"/>
      <c r="CK135" s="39">
        <f t="shared" si="1131"/>
        <v>0</v>
      </c>
      <c r="CL135"/>
      <c r="CM135" s="39">
        <f t="shared" si="1132"/>
        <v>0</v>
      </c>
      <c r="CN135"/>
      <c r="CO135" s="39">
        <f t="shared" si="1133"/>
        <v>0</v>
      </c>
      <c r="CP135" s="67">
        <f t="shared" si="1167"/>
        <v>0</v>
      </c>
      <c r="CQ135"/>
      <c r="CR135" s="39">
        <f t="shared" si="1134"/>
        <v>0</v>
      </c>
      <c r="CS135"/>
      <c r="CT135" s="39">
        <f t="shared" si="1135"/>
        <v>0</v>
      </c>
      <c r="CU135"/>
      <c r="CV135" s="39">
        <f t="shared" si="1136"/>
        <v>0</v>
      </c>
      <c r="CW135"/>
      <c r="CX135" s="39">
        <f t="shared" si="1137"/>
        <v>0</v>
      </c>
      <c r="CY135"/>
      <c r="CZ135" s="39">
        <f t="shared" si="1138"/>
        <v>0</v>
      </c>
      <c r="DA135"/>
      <c r="DB135" s="39">
        <f t="shared" si="1139"/>
        <v>0</v>
      </c>
      <c r="DC135"/>
      <c r="DD135" s="39">
        <f t="shared" si="1140"/>
        <v>0</v>
      </c>
      <c r="DE135"/>
      <c r="DF135" s="39">
        <f t="shared" si="1141"/>
        <v>0</v>
      </c>
      <c r="DG135"/>
      <c r="DH135" s="39">
        <f t="shared" si="1142"/>
        <v>0</v>
      </c>
      <c r="DI135"/>
      <c r="DJ135" s="39">
        <f t="shared" si="1143"/>
        <v>0</v>
      </c>
      <c r="DK135"/>
      <c r="DL135" s="39">
        <f t="shared" si="1144"/>
        <v>0</v>
      </c>
      <c r="DM135"/>
      <c r="DN135" s="39">
        <f t="shared" si="1145"/>
        <v>0</v>
      </c>
      <c r="DO135"/>
      <c r="DP135" s="39">
        <f t="shared" si="1146"/>
        <v>0</v>
      </c>
      <c r="DQ135"/>
      <c r="DR135" s="39">
        <f t="shared" si="1147"/>
        <v>0</v>
      </c>
      <c r="DS135"/>
      <c r="DT135" s="39">
        <f t="shared" si="1148"/>
        <v>0</v>
      </c>
      <c r="DU135"/>
      <c r="DV135" s="39">
        <f t="shared" si="1149"/>
        <v>0</v>
      </c>
      <c r="DW135"/>
      <c r="DX135" s="39">
        <f t="shared" si="1150"/>
        <v>0</v>
      </c>
      <c r="DY135"/>
      <c r="DZ135" s="39">
        <f t="shared" si="1151"/>
        <v>0</v>
      </c>
      <c r="EA135"/>
      <c r="EB135" s="39">
        <f t="shared" si="1152"/>
        <v>0</v>
      </c>
      <c r="EC135"/>
      <c r="ED135" s="39">
        <f t="shared" si="1153"/>
        <v>0</v>
      </c>
      <c r="EE135"/>
      <c r="EF135" s="39">
        <f t="shared" si="1154"/>
        <v>0</v>
      </c>
      <c r="EG135"/>
      <c r="EH135" s="39">
        <f t="shared" si="1155"/>
        <v>0</v>
      </c>
      <c r="EI135"/>
      <c r="EJ135" s="39">
        <f t="shared" si="1156"/>
        <v>0</v>
      </c>
      <c r="EK135"/>
      <c r="EL135" s="39">
        <f t="shared" si="1157"/>
        <v>0</v>
      </c>
      <c r="EM135"/>
      <c r="EN135" s="39">
        <f t="shared" si="1158"/>
        <v>0</v>
      </c>
      <c r="EO135"/>
      <c r="EP135" s="39">
        <f t="shared" si="1159"/>
        <v>0</v>
      </c>
      <c r="EQ135"/>
      <c r="ER135" s="39">
        <f t="shared" si="1160"/>
        <v>0</v>
      </c>
      <c r="ES135"/>
      <c r="ET135" s="39">
        <f t="shared" si="1161"/>
        <v>0</v>
      </c>
      <c r="EU135"/>
      <c r="EV135" s="39">
        <f t="shared" si="1162"/>
        <v>0</v>
      </c>
      <c r="EW135"/>
      <c r="EX135" s="39">
        <f t="shared" si="1163"/>
        <v>0</v>
      </c>
      <c r="EY135"/>
      <c r="EZ135" s="39">
        <f t="shared" si="1164"/>
        <v>0</v>
      </c>
      <c r="FA135"/>
      <c r="FB135" s="39">
        <f t="shared" si="1165"/>
        <v>0</v>
      </c>
      <c r="FC135" s="67">
        <f t="shared" si="1168"/>
        <v>0</v>
      </c>
    </row>
    <row r="136" spans="1:159" s="30" customFormat="1" outlineLevel="1" x14ac:dyDescent="0.25">
      <c r="A136">
        <v>4</v>
      </c>
      <c r="B136" s="26"/>
      <c r="C136" s="102">
        <f>IFERROR(VLOOKUP($B136,'Справочник ТТ'!$A:$R,16,0),0)</f>
        <v>0</v>
      </c>
      <c r="D136" s="103">
        <f>IFERROR(VLOOKUP($B136,'Справочник ТТ'!$A:$R,17,0),0)</f>
        <v>0</v>
      </c>
      <c r="E136" s="104">
        <f>IFERROR(VLOOKUP($B136,'Справочник ТТ'!$A:$R,18,0),0)</f>
        <v>0</v>
      </c>
      <c r="F136" s="71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 s="46">
        <f t="shared" si="1166"/>
        <v>0</v>
      </c>
      <c r="AL136"/>
      <c r="AM136" s="39">
        <f t="shared" si="1107"/>
        <v>0</v>
      </c>
      <c r="AN136"/>
      <c r="AO136" s="39">
        <f t="shared" si="1108"/>
        <v>0</v>
      </c>
      <c r="AP136"/>
      <c r="AQ136" s="39">
        <f t="shared" si="1109"/>
        <v>0</v>
      </c>
      <c r="AR136"/>
      <c r="AS136" s="39">
        <f t="shared" si="1110"/>
        <v>0</v>
      </c>
      <c r="AT136"/>
      <c r="AU136" s="39">
        <f t="shared" si="1111"/>
        <v>0</v>
      </c>
      <c r="AV136"/>
      <c r="AW136" s="39">
        <f t="shared" si="1169"/>
        <v>0</v>
      </c>
      <c r="AX136"/>
      <c r="AY136" s="39" t="b">
        <f t="shared" si="1112"/>
        <v>0</v>
      </c>
      <c r="AZ136"/>
      <c r="BA136" s="39" t="b">
        <f t="shared" si="1113"/>
        <v>0</v>
      </c>
      <c r="BB136"/>
      <c r="BC136" s="39" t="b">
        <f t="shared" si="1114"/>
        <v>0</v>
      </c>
      <c r="BD136"/>
      <c r="BE136" s="39" t="b">
        <f t="shared" si="1115"/>
        <v>0</v>
      </c>
      <c r="BF136"/>
      <c r="BG136" s="39">
        <f t="shared" si="1116"/>
        <v>0</v>
      </c>
      <c r="BH136"/>
      <c r="BI136" s="39">
        <f t="shared" si="1117"/>
        <v>0</v>
      </c>
      <c r="BJ136"/>
      <c r="BK136" s="39">
        <f t="shared" si="1118"/>
        <v>0</v>
      </c>
      <c r="BL136"/>
      <c r="BM136" s="39">
        <f t="shared" si="1119"/>
        <v>0</v>
      </c>
      <c r="BN136"/>
      <c r="BO136" s="39">
        <f t="shared" si="1120"/>
        <v>0</v>
      </c>
      <c r="BP136"/>
      <c r="BQ136" s="39">
        <f t="shared" si="1121"/>
        <v>0</v>
      </c>
      <c r="BR136"/>
      <c r="BS136" s="39">
        <f t="shared" si="1122"/>
        <v>0</v>
      </c>
      <c r="BT136"/>
      <c r="BU136" s="39">
        <f t="shared" si="1123"/>
        <v>0</v>
      </c>
      <c r="BV136"/>
      <c r="BW136" s="39">
        <f t="shared" si="1124"/>
        <v>0</v>
      </c>
      <c r="BX136"/>
      <c r="BY136" s="39">
        <f t="shared" si="1125"/>
        <v>0</v>
      </c>
      <c r="BZ136"/>
      <c r="CA136" s="39">
        <f t="shared" si="1126"/>
        <v>0</v>
      </c>
      <c r="CB136"/>
      <c r="CC136" s="39">
        <f t="shared" si="1127"/>
        <v>0</v>
      </c>
      <c r="CD136"/>
      <c r="CE136" s="39">
        <f t="shared" si="1128"/>
        <v>0</v>
      </c>
      <c r="CF136"/>
      <c r="CG136" s="39">
        <f t="shared" si="1129"/>
        <v>0</v>
      </c>
      <c r="CH136"/>
      <c r="CI136" s="39">
        <f t="shared" si="1130"/>
        <v>0</v>
      </c>
      <c r="CJ136"/>
      <c r="CK136" s="39">
        <f t="shared" si="1131"/>
        <v>0</v>
      </c>
      <c r="CL136"/>
      <c r="CM136" s="39">
        <f t="shared" si="1132"/>
        <v>0</v>
      </c>
      <c r="CN136"/>
      <c r="CO136" s="39">
        <f t="shared" si="1133"/>
        <v>0</v>
      </c>
      <c r="CP136" s="67">
        <f t="shared" si="1167"/>
        <v>0</v>
      </c>
      <c r="CQ136"/>
      <c r="CR136" s="39">
        <f t="shared" si="1134"/>
        <v>0</v>
      </c>
      <c r="CS136"/>
      <c r="CT136" s="39">
        <f t="shared" si="1135"/>
        <v>0</v>
      </c>
      <c r="CU136"/>
      <c r="CV136" s="39">
        <f t="shared" si="1136"/>
        <v>0</v>
      </c>
      <c r="CW136"/>
      <c r="CX136" s="39">
        <f t="shared" si="1137"/>
        <v>0</v>
      </c>
      <c r="CY136"/>
      <c r="CZ136" s="39">
        <f t="shared" si="1138"/>
        <v>0</v>
      </c>
      <c r="DA136"/>
      <c r="DB136" s="39">
        <f t="shared" si="1139"/>
        <v>0</v>
      </c>
      <c r="DC136"/>
      <c r="DD136" s="39">
        <f t="shared" si="1140"/>
        <v>0</v>
      </c>
      <c r="DE136"/>
      <c r="DF136" s="39">
        <f t="shared" si="1141"/>
        <v>0</v>
      </c>
      <c r="DG136"/>
      <c r="DH136" s="39">
        <f t="shared" si="1142"/>
        <v>0</v>
      </c>
      <c r="DI136"/>
      <c r="DJ136" s="39">
        <f t="shared" si="1143"/>
        <v>0</v>
      </c>
      <c r="DK136"/>
      <c r="DL136" s="39">
        <f t="shared" si="1144"/>
        <v>0</v>
      </c>
      <c r="DM136"/>
      <c r="DN136" s="39">
        <f t="shared" si="1145"/>
        <v>0</v>
      </c>
      <c r="DO136"/>
      <c r="DP136" s="39">
        <f t="shared" si="1146"/>
        <v>0</v>
      </c>
      <c r="DQ136"/>
      <c r="DR136" s="39">
        <f t="shared" si="1147"/>
        <v>0</v>
      </c>
      <c r="DS136"/>
      <c r="DT136" s="39">
        <f t="shared" si="1148"/>
        <v>0</v>
      </c>
      <c r="DU136"/>
      <c r="DV136" s="39">
        <f t="shared" si="1149"/>
        <v>0</v>
      </c>
      <c r="DW136"/>
      <c r="DX136" s="39">
        <f t="shared" si="1150"/>
        <v>0</v>
      </c>
      <c r="DY136"/>
      <c r="DZ136" s="39">
        <f t="shared" si="1151"/>
        <v>0</v>
      </c>
      <c r="EA136"/>
      <c r="EB136" s="39">
        <f t="shared" si="1152"/>
        <v>0</v>
      </c>
      <c r="EC136"/>
      <c r="ED136" s="39">
        <f t="shared" si="1153"/>
        <v>0</v>
      </c>
      <c r="EE136"/>
      <c r="EF136" s="39">
        <f t="shared" si="1154"/>
        <v>0</v>
      </c>
      <c r="EG136"/>
      <c r="EH136" s="39">
        <f t="shared" si="1155"/>
        <v>0</v>
      </c>
      <c r="EI136"/>
      <c r="EJ136" s="39">
        <f t="shared" si="1156"/>
        <v>0</v>
      </c>
      <c r="EK136"/>
      <c r="EL136" s="39">
        <f t="shared" si="1157"/>
        <v>0</v>
      </c>
      <c r="EM136"/>
      <c r="EN136" s="39">
        <f t="shared" si="1158"/>
        <v>0</v>
      </c>
      <c r="EO136"/>
      <c r="EP136" s="39">
        <f t="shared" si="1159"/>
        <v>0</v>
      </c>
      <c r="EQ136"/>
      <c r="ER136" s="39">
        <f t="shared" si="1160"/>
        <v>0</v>
      </c>
      <c r="ES136"/>
      <c r="ET136" s="39">
        <f t="shared" si="1161"/>
        <v>0</v>
      </c>
      <c r="EU136"/>
      <c r="EV136" s="39">
        <f t="shared" si="1162"/>
        <v>0</v>
      </c>
      <c r="EW136"/>
      <c r="EX136" s="39">
        <f t="shared" si="1163"/>
        <v>0</v>
      </c>
      <c r="EY136"/>
      <c r="EZ136" s="39">
        <f t="shared" si="1164"/>
        <v>0</v>
      </c>
      <c r="FA136"/>
      <c r="FB136" s="39">
        <f t="shared" si="1165"/>
        <v>0</v>
      </c>
      <c r="FC136" s="67">
        <f t="shared" si="1168"/>
        <v>0</v>
      </c>
    </row>
    <row r="137" spans="1:159" s="30" customFormat="1" outlineLevel="1" x14ac:dyDescent="0.25">
      <c r="A137">
        <v>5</v>
      </c>
      <c r="B137" s="26"/>
      <c r="C137" s="102">
        <f>IFERROR(VLOOKUP($B137,'Справочник ТТ'!$A:$R,16,0),0)</f>
        <v>0</v>
      </c>
      <c r="D137" s="103">
        <f>IFERROR(VLOOKUP($B137,'Справочник ТТ'!$A:$R,17,0),0)</f>
        <v>0</v>
      </c>
      <c r="E137" s="104">
        <f>IFERROR(VLOOKUP($B137,'Справочник ТТ'!$A:$R,18,0),0)</f>
        <v>0</v>
      </c>
      <c r="F137" s="71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 s="46">
        <f t="shared" si="1166"/>
        <v>0</v>
      </c>
      <c r="AL137"/>
      <c r="AM137" s="39">
        <f t="shared" si="1107"/>
        <v>0</v>
      </c>
      <c r="AN137"/>
      <c r="AO137" s="39">
        <f t="shared" si="1108"/>
        <v>0</v>
      </c>
      <c r="AP137"/>
      <c r="AQ137" s="39">
        <f t="shared" si="1109"/>
        <v>0</v>
      </c>
      <c r="AR137"/>
      <c r="AS137" s="39">
        <f t="shared" si="1110"/>
        <v>0</v>
      </c>
      <c r="AT137"/>
      <c r="AU137" s="39">
        <f t="shared" si="1111"/>
        <v>0</v>
      </c>
      <c r="AV137"/>
      <c r="AW137" s="39">
        <f t="shared" si="1169"/>
        <v>0</v>
      </c>
      <c r="AX137"/>
      <c r="AY137" s="39" t="b">
        <f t="shared" si="1112"/>
        <v>0</v>
      </c>
      <c r="AZ137"/>
      <c r="BA137" s="39" t="b">
        <f t="shared" si="1113"/>
        <v>0</v>
      </c>
      <c r="BB137"/>
      <c r="BC137" s="39" t="b">
        <f t="shared" si="1114"/>
        <v>0</v>
      </c>
      <c r="BD137"/>
      <c r="BE137" s="39" t="b">
        <f t="shared" si="1115"/>
        <v>0</v>
      </c>
      <c r="BF137"/>
      <c r="BG137" s="39">
        <f t="shared" si="1116"/>
        <v>0</v>
      </c>
      <c r="BH137"/>
      <c r="BI137" s="39">
        <f t="shared" si="1117"/>
        <v>0</v>
      </c>
      <c r="BJ137"/>
      <c r="BK137" s="39">
        <f t="shared" si="1118"/>
        <v>0</v>
      </c>
      <c r="BL137"/>
      <c r="BM137" s="39">
        <f t="shared" si="1119"/>
        <v>0</v>
      </c>
      <c r="BN137"/>
      <c r="BO137" s="39">
        <f t="shared" si="1120"/>
        <v>0</v>
      </c>
      <c r="BP137"/>
      <c r="BQ137" s="39">
        <f t="shared" si="1121"/>
        <v>0</v>
      </c>
      <c r="BR137"/>
      <c r="BS137" s="39">
        <f t="shared" si="1122"/>
        <v>0</v>
      </c>
      <c r="BT137"/>
      <c r="BU137" s="39">
        <f t="shared" si="1123"/>
        <v>0</v>
      </c>
      <c r="BV137"/>
      <c r="BW137" s="39">
        <f t="shared" si="1124"/>
        <v>0</v>
      </c>
      <c r="BX137"/>
      <c r="BY137" s="39">
        <f t="shared" si="1125"/>
        <v>0</v>
      </c>
      <c r="BZ137"/>
      <c r="CA137" s="39">
        <f t="shared" si="1126"/>
        <v>0</v>
      </c>
      <c r="CB137"/>
      <c r="CC137" s="39">
        <f t="shared" si="1127"/>
        <v>0</v>
      </c>
      <c r="CD137"/>
      <c r="CE137" s="39">
        <f t="shared" si="1128"/>
        <v>0</v>
      </c>
      <c r="CF137"/>
      <c r="CG137" s="39">
        <f t="shared" si="1129"/>
        <v>0</v>
      </c>
      <c r="CH137"/>
      <c r="CI137" s="39">
        <f t="shared" si="1130"/>
        <v>0</v>
      </c>
      <c r="CJ137"/>
      <c r="CK137" s="39">
        <f t="shared" si="1131"/>
        <v>0</v>
      </c>
      <c r="CL137"/>
      <c r="CM137" s="39">
        <f t="shared" si="1132"/>
        <v>0</v>
      </c>
      <c r="CN137"/>
      <c r="CO137" s="39">
        <f t="shared" si="1133"/>
        <v>0</v>
      </c>
      <c r="CP137" s="67">
        <f t="shared" si="1167"/>
        <v>0</v>
      </c>
      <c r="CQ137"/>
      <c r="CR137" s="39">
        <f t="shared" si="1134"/>
        <v>0</v>
      </c>
      <c r="CS137"/>
      <c r="CT137" s="39">
        <f t="shared" si="1135"/>
        <v>0</v>
      </c>
      <c r="CU137"/>
      <c r="CV137" s="39">
        <f t="shared" si="1136"/>
        <v>0</v>
      </c>
      <c r="CW137"/>
      <c r="CX137" s="39">
        <f t="shared" si="1137"/>
        <v>0</v>
      </c>
      <c r="CY137"/>
      <c r="CZ137" s="39">
        <f t="shared" si="1138"/>
        <v>0</v>
      </c>
      <c r="DA137"/>
      <c r="DB137" s="39">
        <f t="shared" si="1139"/>
        <v>0</v>
      </c>
      <c r="DC137"/>
      <c r="DD137" s="39">
        <f t="shared" si="1140"/>
        <v>0</v>
      </c>
      <c r="DE137"/>
      <c r="DF137" s="39">
        <f t="shared" si="1141"/>
        <v>0</v>
      </c>
      <c r="DG137"/>
      <c r="DH137" s="39">
        <f t="shared" si="1142"/>
        <v>0</v>
      </c>
      <c r="DI137"/>
      <c r="DJ137" s="39">
        <f t="shared" si="1143"/>
        <v>0</v>
      </c>
      <c r="DK137"/>
      <c r="DL137" s="39">
        <f t="shared" si="1144"/>
        <v>0</v>
      </c>
      <c r="DM137"/>
      <c r="DN137" s="39">
        <f t="shared" si="1145"/>
        <v>0</v>
      </c>
      <c r="DO137"/>
      <c r="DP137" s="39">
        <f t="shared" si="1146"/>
        <v>0</v>
      </c>
      <c r="DQ137"/>
      <c r="DR137" s="39">
        <f t="shared" si="1147"/>
        <v>0</v>
      </c>
      <c r="DS137"/>
      <c r="DT137" s="39">
        <f t="shared" si="1148"/>
        <v>0</v>
      </c>
      <c r="DU137"/>
      <c r="DV137" s="39">
        <f t="shared" si="1149"/>
        <v>0</v>
      </c>
      <c r="DW137"/>
      <c r="DX137" s="39">
        <f t="shared" si="1150"/>
        <v>0</v>
      </c>
      <c r="DY137"/>
      <c r="DZ137" s="39">
        <f t="shared" si="1151"/>
        <v>0</v>
      </c>
      <c r="EA137"/>
      <c r="EB137" s="39">
        <f t="shared" si="1152"/>
        <v>0</v>
      </c>
      <c r="EC137"/>
      <c r="ED137" s="39">
        <f t="shared" si="1153"/>
        <v>0</v>
      </c>
      <c r="EE137"/>
      <c r="EF137" s="39">
        <f t="shared" si="1154"/>
        <v>0</v>
      </c>
      <c r="EG137"/>
      <c r="EH137" s="39">
        <f t="shared" si="1155"/>
        <v>0</v>
      </c>
      <c r="EI137"/>
      <c r="EJ137" s="39">
        <f t="shared" si="1156"/>
        <v>0</v>
      </c>
      <c r="EK137"/>
      <c r="EL137" s="39">
        <f t="shared" si="1157"/>
        <v>0</v>
      </c>
      <c r="EM137"/>
      <c r="EN137" s="39">
        <f t="shared" si="1158"/>
        <v>0</v>
      </c>
      <c r="EO137"/>
      <c r="EP137" s="39">
        <f t="shared" si="1159"/>
        <v>0</v>
      </c>
      <c r="EQ137"/>
      <c r="ER137" s="39">
        <f t="shared" si="1160"/>
        <v>0</v>
      </c>
      <c r="ES137"/>
      <c r="ET137" s="39">
        <f t="shared" si="1161"/>
        <v>0</v>
      </c>
      <c r="EU137"/>
      <c r="EV137" s="39">
        <f t="shared" si="1162"/>
        <v>0</v>
      </c>
      <c r="EW137"/>
      <c r="EX137" s="39">
        <f t="shared" si="1163"/>
        <v>0</v>
      </c>
      <c r="EY137"/>
      <c r="EZ137" s="39">
        <f t="shared" si="1164"/>
        <v>0</v>
      </c>
      <c r="FA137"/>
      <c r="FB137" s="39">
        <f t="shared" si="1165"/>
        <v>0</v>
      </c>
      <c r="FC137" s="67">
        <f t="shared" si="1168"/>
        <v>0</v>
      </c>
    </row>
    <row r="138" spans="1:159" s="30" customFormat="1" outlineLevel="1" x14ac:dyDescent="0.25">
      <c r="A138">
        <v>6</v>
      </c>
      <c r="B138" s="26"/>
      <c r="C138" s="102">
        <f>IFERROR(VLOOKUP($B138,'Справочник ТТ'!$A:$R,16,0),0)</f>
        <v>0</v>
      </c>
      <c r="D138" s="103">
        <f>IFERROR(VLOOKUP($B138,'Справочник ТТ'!$A:$R,17,0),0)</f>
        <v>0</v>
      </c>
      <c r="E138" s="104">
        <f>IFERROR(VLOOKUP($B138,'Справочник ТТ'!$A:$R,18,0),0)</f>
        <v>0</v>
      </c>
      <c r="F138" s="71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 s="46">
        <f t="shared" si="1166"/>
        <v>0</v>
      </c>
      <c r="AL138"/>
      <c r="AM138" s="39">
        <f t="shared" si="1107"/>
        <v>0</v>
      </c>
      <c r="AN138"/>
      <c r="AO138" s="39">
        <f t="shared" si="1108"/>
        <v>0</v>
      </c>
      <c r="AP138"/>
      <c r="AQ138" s="39">
        <f t="shared" si="1109"/>
        <v>0</v>
      </c>
      <c r="AR138"/>
      <c r="AS138" s="39">
        <f t="shared" si="1110"/>
        <v>0</v>
      </c>
      <c r="AT138"/>
      <c r="AU138" s="39">
        <f t="shared" si="1111"/>
        <v>0</v>
      </c>
      <c r="AV138"/>
      <c r="AW138" s="39">
        <f t="shared" si="1169"/>
        <v>0</v>
      </c>
      <c r="AX138"/>
      <c r="AY138" s="39" t="b">
        <f t="shared" si="1112"/>
        <v>0</v>
      </c>
      <c r="AZ138"/>
      <c r="BA138" s="39" t="b">
        <f t="shared" si="1113"/>
        <v>0</v>
      </c>
      <c r="BB138"/>
      <c r="BC138" s="39" t="b">
        <f t="shared" si="1114"/>
        <v>0</v>
      </c>
      <c r="BD138"/>
      <c r="BE138" s="39" t="b">
        <f t="shared" si="1115"/>
        <v>0</v>
      </c>
      <c r="BF138"/>
      <c r="BG138" s="39">
        <f t="shared" si="1116"/>
        <v>0</v>
      </c>
      <c r="BH138"/>
      <c r="BI138" s="39">
        <f t="shared" si="1117"/>
        <v>0</v>
      </c>
      <c r="BJ138"/>
      <c r="BK138" s="39">
        <f t="shared" si="1118"/>
        <v>0</v>
      </c>
      <c r="BL138"/>
      <c r="BM138" s="39">
        <f t="shared" si="1119"/>
        <v>0</v>
      </c>
      <c r="BN138"/>
      <c r="BO138" s="39">
        <f t="shared" si="1120"/>
        <v>0</v>
      </c>
      <c r="BP138"/>
      <c r="BQ138" s="39">
        <f t="shared" si="1121"/>
        <v>0</v>
      </c>
      <c r="BR138"/>
      <c r="BS138" s="39">
        <f t="shared" si="1122"/>
        <v>0</v>
      </c>
      <c r="BT138"/>
      <c r="BU138" s="39">
        <f t="shared" si="1123"/>
        <v>0</v>
      </c>
      <c r="BV138"/>
      <c r="BW138" s="39">
        <f t="shared" si="1124"/>
        <v>0</v>
      </c>
      <c r="BX138"/>
      <c r="BY138" s="39">
        <f t="shared" si="1125"/>
        <v>0</v>
      </c>
      <c r="BZ138"/>
      <c r="CA138" s="39">
        <f t="shared" si="1126"/>
        <v>0</v>
      </c>
      <c r="CB138"/>
      <c r="CC138" s="39">
        <f t="shared" si="1127"/>
        <v>0</v>
      </c>
      <c r="CD138"/>
      <c r="CE138" s="39">
        <f t="shared" si="1128"/>
        <v>0</v>
      </c>
      <c r="CF138"/>
      <c r="CG138" s="39">
        <f t="shared" si="1129"/>
        <v>0</v>
      </c>
      <c r="CH138"/>
      <c r="CI138" s="39">
        <f t="shared" si="1130"/>
        <v>0</v>
      </c>
      <c r="CJ138"/>
      <c r="CK138" s="39">
        <f t="shared" si="1131"/>
        <v>0</v>
      </c>
      <c r="CL138"/>
      <c r="CM138" s="39">
        <f t="shared" si="1132"/>
        <v>0</v>
      </c>
      <c r="CN138"/>
      <c r="CO138" s="39">
        <f t="shared" si="1133"/>
        <v>0</v>
      </c>
      <c r="CP138" s="67">
        <f t="shared" si="1167"/>
        <v>0</v>
      </c>
      <c r="CQ138"/>
      <c r="CR138" s="39">
        <f t="shared" si="1134"/>
        <v>0</v>
      </c>
      <c r="CS138"/>
      <c r="CT138" s="39">
        <f t="shared" si="1135"/>
        <v>0</v>
      </c>
      <c r="CU138"/>
      <c r="CV138" s="39">
        <f t="shared" si="1136"/>
        <v>0</v>
      </c>
      <c r="CW138"/>
      <c r="CX138" s="39">
        <f t="shared" si="1137"/>
        <v>0</v>
      </c>
      <c r="CY138"/>
      <c r="CZ138" s="39">
        <f t="shared" si="1138"/>
        <v>0</v>
      </c>
      <c r="DA138"/>
      <c r="DB138" s="39">
        <f t="shared" si="1139"/>
        <v>0</v>
      </c>
      <c r="DC138"/>
      <c r="DD138" s="39">
        <f t="shared" si="1140"/>
        <v>0</v>
      </c>
      <c r="DE138"/>
      <c r="DF138" s="39">
        <f t="shared" si="1141"/>
        <v>0</v>
      </c>
      <c r="DG138"/>
      <c r="DH138" s="39">
        <f t="shared" si="1142"/>
        <v>0</v>
      </c>
      <c r="DI138"/>
      <c r="DJ138" s="39">
        <f t="shared" si="1143"/>
        <v>0</v>
      </c>
      <c r="DK138"/>
      <c r="DL138" s="39">
        <f t="shared" si="1144"/>
        <v>0</v>
      </c>
      <c r="DM138"/>
      <c r="DN138" s="39">
        <f t="shared" si="1145"/>
        <v>0</v>
      </c>
      <c r="DO138"/>
      <c r="DP138" s="39">
        <f t="shared" si="1146"/>
        <v>0</v>
      </c>
      <c r="DQ138"/>
      <c r="DR138" s="39">
        <f t="shared" si="1147"/>
        <v>0</v>
      </c>
      <c r="DS138"/>
      <c r="DT138" s="39">
        <f t="shared" si="1148"/>
        <v>0</v>
      </c>
      <c r="DU138"/>
      <c r="DV138" s="39">
        <f t="shared" si="1149"/>
        <v>0</v>
      </c>
      <c r="DW138"/>
      <c r="DX138" s="39">
        <f t="shared" si="1150"/>
        <v>0</v>
      </c>
      <c r="DY138"/>
      <c r="DZ138" s="39">
        <f t="shared" si="1151"/>
        <v>0</v>
      </c>
      <c r="EA138"/>
      <c r="EB138" s="39">
        <f t="shared" si="1152"/>
        <v>0</v>
      </c>
      <c r="EC138"/>
      <c r="ED138" s="39">
        <f t="shared" si="1153"/>
        <v>0</v>
      </c>
      <c r="EE138"/>
      <c r="EF138" s="39">
        <f t="shared" si="1154"/>
        <v>0</v>
      </c>
      <c r="EG138"/>
      <c r="EH138" s="39">
        <f t="shared" si="1155"/>
        <v>0</v>
      </c>
      <c r="EI138"/>
      <c r="EJ138" s="39">
        <f t="shared" si="1156"/>
        <v>0</v>
      </c>
      <c r="EK138"/>
      <c r="EL138" s="39">
        <f t="shared" si="1157"/>
        <v>0</v>
      </c>
      <c r="EM138"/>
      <c r="EN138" s="39">
        <f t="shared" si="1158"/>
        <v>0</v>
      </c>
      <c r="EO138"/>
      <c r="EP138" s="39">
        <f t="shared" si="1159"/>
        <v>0</v>
      </c>
      <c r="EQ138"/>
      <c r="ER138" s="39">
        <f t="shared" si="1160"/>
        <v>0</v>
      </c>
      <c r="ES138"/>
      <c r="ET138" s="39">
        <f t="shared" si="1161"/>
        <v>0</v>
      </c>
      <c r="EU138"/>
      <c r="EV138" s="39">
        <f t="shared" si="1162"/>
        <v>0</v>
      </c>
      <c r="EW138"/>
      <c r="EX138" s="39">
        <f t="shared" si="1163"/>
        <v>0</v>
      </c>
      <c r="EY138"/>
      <c r="EZ138" s="39">
        <f t="shared" si="1164"/>
        <v>0</v>
      </c>
      <c r="FA138"/>
      <c r="FB138" s="39">
        <f t="shared" si="1165"/>
        <v>0</v>
      </c>
      <c r="FC138" s="67">
        <f t="shared" si="1168"/>
        <v>0</v>
      </c>
    </row>
    <row r="139" spans="1:159" s="30" customFormat="1" outlineLevel="1" x14ac:dyDescent="0.25">
      <c r="A139">
        <v>7</v>
      </c>
      <c r="B139" s="26"/>
      <c r="C139" s="102">
        <f>IFERROR(VLOOKUP($B139,'Справочник ТТ'!$A:$R,16,0),0)</f>
        <v>0</v>
      </c>
      <c r="D139" s="103">
        <f>IFERROR(VLOOKUP($B139,'Справочник ТТ'!$A:$R,17,0),0)</f>
        <v>0</v>
      </c>
      <c r="E139" s="104">
        <f>IFERROR(VLOOKUP($B139,'Справочник ТТ'!$A:$R,18,0),0)</f>
        <v>0</v>
      </c>
      <c r="F139" s="71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 s="46">
        <f t="shared" si="1166"/>
        <v>0</v>
      </c>
      <c r="AL139"/>
      <c r="AM139" s="39">
        <f t="shared" si="1107"/>
        <v>0</v>
      </c>
      <c r="AN139"/>
      <c r="AO139" s="39">
        <f t="shared" si="1108"/>
        <v>0</v>
      </c>
      <c r="AP139"/>
      <c r="AQ139" s="39">
        <f t="shared" si="1109"/>
        <v>0</v>
      </c>
      <c r="AR139"/>
      <c r="AS139" s="39">
        <f t="shared" si="1110"/>
        <v>0</v>
      </c>
      <c r="AT139"/>
      <c r="AU139" s="39">
        <f t="shared" si="1111"/>
        <v>0</v>
      </c>
      <c r="AV139"/>
      <c r="AW139" s="39">
        <f t="shared" si="1169"/>
        <v>0</v>
      </c>
      <c r="AX139"/>
      <c r="AY139" s="39" t="b">
        <f t="shared" si="1112"/>
        <v>0</v>
      </c>
      <c r="AZ139"/>
      <c r="BA139" s="39" t="b">
        <f t="shared" si="1113"/>
        <v>0</v>
      </c>
      <c r="BB139"/>
      <c r="BC139" s="39" t="b">
        <f t="shared" si="1114"/>
        <v>0</v>
      </c>
      <c r="BD139"/>
      <c r="BE139" s="39" t="b">
        <f t="shared" si="1115"/>
        <v>0</v>
      </c>
      <c r="BF139"/>
      <c r="BG139" s="39">
        <f t="shared" si="1116"/>
        <v>0</v>
      </c>
      <c r="BH139"/>
      <c r="BI139" s="39">
        <f t="shared" si="1117"/>
        <v>0</v>
      </c>
      <c r="BJ139"/>
      <c r="BK139" s="39">
        <f t="shared" si="1118"/>
        <v>0</v>
      </c>
      <c r="BL139"/>
      <c r="BM139" s="39">
        <f t="shared" si="1119"/>
        <v>0</v>
      </c>
      <c r="BN139"/>
      <c r="BO139" s="39">
        <f t="shared" si="1120"/>
        <v>0</v>
      </c>
      <c r="BP139"/>
      <c r="BQ139" s="39">
        <f t="shared" si="1121"/>
        <v>0</v>
      </c>
      <c r="BR139"/>
      <c r="BS139" s="39">
        <f t="shared" si="1122"/>
        <v>0</v>
      </c>
      <c r="BT139"/>
      <c r="BU139" s="39">
        <f t="shared" si="1123"/>
        <v>0</v>
      </c>
      <c r="BV139"/>
      <c r="BW139" s="39">
        <f t="shared" si="1124"/>
        <v>0</v>
      </c>
      <c r="BX139"/>
      <c r="BY139" s="39">
        <f t="shared" si="1125"/>
        <v>0</v>
      </c>
      <c r="BZ139"/>
      <c r="CA139" s="39">
        <f t="shared" si="1126"/>
        <v>0</v>
      </c>
      <c r="CB139"/>
      <c r="CC139" s="39">
        <f t="shared" si="1127"/>
        <v>0</v>
      </c>
      <c r="CD139"/>
      <c r="CE139" s="39">
        <f t="shared" si="1128"/>
        <v>0</v>
      </c>
      <c r="CF139"/>
      <c r="CG139" s="39">
        <f t="shared" si="1129"/>
        <v>0</v>
      </c>
      <c r="CH139"/>
      <c r="CI139" s="39">
        <f t="shared" si="1130"/>
        <v>0</v>
      </c>
      <c r="CJ139"/>
      <c r="CK139" s="39">
        <f t="shared" si="1131"/>
        <v>0</v>
      </c>
      <c r="CL139"/>
      <c r="CM139" s="39">
        <f t="shared" si="1132"/>
        <v>0</v>
      </c>
      <c r="CN139"/>
      <c r="CO139" s="39">
        <f t="shared" si="1133"/>
        <v>0</v>
      </c>
      <c r="CP139" s="67">
        <f t="shared" si="1167"/>
        <v>0</v>
      </c>
      <c r="CQ139"/>
      <c r="CR139" s="39">
        <f t="shared" si="1134"/>
        <v>0</v>
      </c>
      <c r="CS139"/>
      <c r="CT139" s="39">
        <f t="shared" si="1135"/>
        <v>0</v>
      </c>
      <c r="CU139"/>
      <c r="CV139" s="39">
        <f t="shared" si="1136"/>
        <v>0</v>
      </c>
      <c r="CW139"/>
      <c r="CX139" s="39">
        <f t="shared" si="1137"/>
        <v>0</v>
      </c>
      <c r="CY139"/>
      <c r="CZ139" s="39">
        <f t="shared" si="1138"/>
        <v>0</v>
      </c>
      <c r="DA139"/>
      <c r="DB139" s="39">
        <f t="shared" si="1139"/>
        <v>0</v>
      </c>
      <c r="DC139"/>
      <c r="DD139" s="39">
        <f t="shared" si="1140"/>
        <v>0</v>
      </c>
      <c r="DE139"/>
      <c r="DF139" s="39">
        <f t="shared" si="1141"/>
        <v>0</v>
      </c>
      <c r="DG139"/>
      <c r="DH139" s="39">
        <f t="shared" si="1142"/>
        <v>0</v>
      </c>
      <c r="DI139"/>
      <c r="DJ139" s="39">
        <f t="shared" si="1143"/>
        <v>0</v>
      </c>
      <c r="DK139"/>
      <c r="DL139" s="39">
        <f t="shared" si="1144"/>
        <v>0</v>
      </c>
      <c r="DM139"/>
      <c r="DN139" s="39">
        <f t="shared" si="1145"/>
        <v>0</v>
      </c>
      <c r="DO139"/>
      <c r="DP139" s="39">
        <f t="shared" si="1146"/>
        <v>0</v>
      </c>
      <c r="DQ139"/>
      <c r="DR139" s="39">
        <f t="shared" si="1147"/>
        <v>0</v>
      </c>
      <c r="DS139"/>
      <c r="DT139" s="39">
        <f t="shared" si="1148"/>
        <v>0</v>
      </c>
      <c r="DU139"/>
      <c r="DV139" s="39">
        <f t="shared" si="1149"/>
        <v>0</v>
      </c>
      <c r="DW139"/>
      <c r="DX139" s="39">
        <f t="shared" si="1150"/>
        <v>0</v>
      </c>
      <c r="DY139"/>
      <c r="DZ139" s="39">
        <f t="shared" si="1151"/>
        <v>0</v>
      </c>
      <c r="EA139"/>
      <c r="EB139" s="39">
        <f t="shared" si="1152"/>
        <v>0</v>
      </c>
      <c r="EC139"/>
      <c r="ED139" s="39">
        <f t="shared" si="1153"/>
        <v>0</v>
      </c>
      <c r="EE139"/>
      <c r="EF139" s="39">
        <f t="shared" si="1154"/>
        <v>0</v>
      </c>
      <c r="EG139"/>
      <c r="EH139" s="39">
        <f t="shared" si="1155"/>
        <v>0</v>
      </c>
      <c r="EI139"/>
      <c r="EJ139" s="39">
        <f t="shared" si="1156"/>
        <v>0</v>
      </c>
      <c r="EK139"/>
      <c r="EL139" s="39">
        <f t="shared" si="1157"/>
        <v>0</v>
      </c>
      <c r="EM139"/>
      <c r="EN139" s="39">
        <f t="shared" si="1158"/>
        <v>0</v>
      </c>
      <c r="EO139"/>
      <c r="EP139" s="39">
        <f t="shared" si="1159"/>
        <v>0</v>
      </c>
      <c r="EQ139"/>
      <c r="ER139" s="39">
        <f t="shared" si="1160"/>
        <v>0</v>
      </c>
      <c r="ES139"/>
      <c r="ET139" s="39">
        <f t="shared" si="1161"/>
        <v>0</v>
      </c>
      <c r="EU139"/>
      <c r="EV139" s="39">
        <f t="shared" si="1162"/>
        <v>0</v>
      </c>
      <c r="EW139"/>
      <c r="EX139" s="39">
        <f t="shared" si="1163"/>
        <v>0</v>
      </c>
      <c r="EY139"/>
      <c r="EZ139" s="39">
        <f t="shared" si="1164"/>
        <v>0</v>
      </c>
      <c r="FA139"/>
      <c r="FB139" s="39">
        <f t="shared" si="1165"/>
        <v>0</v>
      </c>
      <c r="FC139" s="67">
        <f t="shared" si="1168"/>
        <v>0</v>
      </c>
    </row>
    <row r="140" spans="1:159" s="30" customFormat="1" outlineLevel="1" x14ac:dyDescent="0.25">
      <c r="A140">
        <v>8</v>
      </c>
      <c r="B140" s="26"/>
      <c r="C140" s="102">
        <f>IFERROR(VLOOKUP($B140,'Справочник ТТ'!$A:$R,16,0),0)</f>
        <v>0</v>
      </c>
      <c r="D140" s="103">
        <f>IFERROR(VLOOKUP($B140,'Справочник ТТ'!$A:$R,17,0),0)</f>
        <v>0</v>
      </c>
      <c r="E140" s="104">
        <f>IFERROR(VLOOKUP($B140,'Справочник ТТ'!$A:$R,18,0),0)</f>
        <v>0</v>
      </c>
      <c r="F140" s="71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 s="46">
        <f t="shared" si="1166"/>
        <v>0</v>
      </c>
      <c r="AL140"/>
      <c r="AM140" s="39">
        <f t="shared" si="1107"/>
        <v>0</v>
      </c>
      <c r="AN140"/>
      <c r="AO140" s="39">
        <f t="shared" si="1108"/>
        <v>0</v>
      </c>
      <c r="AP140"/>
      <c r="AQ140" s="39">
        <f t="shared" si="1109"/>
        <v>0</v>
      </c>
      <c r="AR140"/>
      <c r="AS140" s="39">
        <f t="shared" si="1110"/>
        <v>0</v>
      </c>
      <c r="AT140"/>
      <c r="AU140" s="39">
        <f t="shared" si="1111"/>
        <v>0</v>
      </c>
      <c r="AV140"/>
      <c r="AW140" s="39">
        <f t="shared" si="1169"/>
        <v>0</v>
      </c>
      <c r="AX140"/>
      <c r="AY140" s="39" t="b">
        <f t="shared" si="1112"/>
        <v>0</v>
      </c>
      <c r="AZ140"/>
      <c r="BA140" s="39" t="b">
        <f t="shared" si="1113"/>
        <v>0</v>
      </c>
      <c r="BB140"/>
      <c r="BC140" s="39" t="b">
        <f t="shared" si="1114"/>
        <v>0</v>
      </c>
      <c r="BD140"/>
      <c r="BE140" s="39" t="b">
        <f t="shared" si="1115"/>
        <v>0</v>
      </c>
      <c r="BF140"/>
      <c r="BG140" s="39">
        <f t="shared" si="1116"/>
        <v>0</v>
      </c>
      <c r="BH140"/>
      <c r="BI140" s="39">
        <f t="shared" si="1117"/>
        <v>0</v>
      </c>
      <c r="BJ140"/>
      <c r="BK140" s="39">
        <f t="shared" si="1118"/>
        <v>0</v>
      </c>
      <c r="BL140"/>
      <c r="BM140" s="39">
        <f t="shared" si="1119"/>
        <v>0</v>
      </c>
      <c r="BN140"/>
      <c r="BO140" s="39">
        <f t="shared" si="1120"/>
        <v>0</v>
      </c>
      <c r="BP140"/>
      <c r="BQ140" s="39">
        <f t="shared" si="1121"/>
        <v>0</v>
      </c>
      <c r="BR140"/>
      <c r="BS140" s="39">
        <f t="shared" si="1122"/>
        <v>0</v>
      </c>
      <c r="BT140"/>
      <c r="BU140" s="39">
        <f t="shared" si="1123"/>
        <v>0</v>
      </c>
      <c r="BV140"/>
      <c r="BW140" s="39">
        <f t="shared" si="1124"/>
        <v>0</v>
      </c>
      <c r="BX140"/>
      <c r="BY140" s="39">
        <f t="shared" si="1125"/>
        <v>0</v>
      </c>
      <c r="BZ140"/>
      <c r="CA140" s="39">
        <f t="shared" si="1126"/>
        <v>0</v>
      </c>
      <c r="CB140"/>
      <c r="CC140" s="39">
        <f t="shared" si="1127"/>
        <v>0</v>
      </c>
      <c r="CD140"/>
      <c r="CE140" s="39">
        <f t="shared" si="1128"/>
        <v>0</v>
      </c>
      <c r="CF140"/>
      <c r="CG140" s="39">
        <f t="shared" si="1129"/>
        <v>0</v>
      </c>
      <c r="CH140"/>
      <c r="CI140" s="39">
        <f t="shared" si="1130"/>
        <v>0</v>
      </c>
      <c r="CJ140"/>
      <c r="CK140" s="39">
        <f t="shared" si="1131"/>
        <v>0</v>
      </c>
      <c r="CL140"/>
      <c r="CM140" s="39">
        <f t="shared" si="1132"/>
        <v>0</v>
      </c>
      <c r="CN140"/>
      <c r="CO140" s="39">
        <f t="shared" si="1133"/>
        <v>0</v>
      </c>
      <c r="CP140" s="67">
        <f t="shared" si="1167"/>
        <v>0</v>
      </c>
      <c r="CQ140"/>
      <c r="CR140" s="39">
        <f t="shared" si="1134"/>
        <v>0</v>
      </c>
      <c r="CS140"/>
      <c r="CT140" s="39">
        <f t="shared" si="1135"/>
        <v>0</v>
      </c>
      <c r="CU140"/>
      <c r="CV140" s="39">
        <f t="shared" si="1136"/>
        <v>0</v>
      </c>
      <c r="CW140"/>
      <c r="CX140" s="39">
        <f t="shared" si="1137"/>
        <v>0</v>
      </c>
      <c r="CY140"/>
      <c r="CZ140" s="39">
        <f t="shared" si="1138"/>
        <v>0</v>
      </c>
      <c r="DA140"/>
      <c r="DB140" s="39">
        <f t="shared" si="1139"/>
        <v>0</v>
      </c>
      <c r="DC140"/>
      <c r="DD140" s="39">
        <f t="shared" si="1140"/>
        <v>0</v>
      </c>
      <c r="DE140"/>
      <c r="DF140" s="39">
        <f t="shared" si="1141"/>
        <v>0</v>
      </c>
      <c r="DG140"/>
      <c r="DH140" s="39">
        <f t="shared" si="1142"/>
        <v>0</v>
      </c>
      <c r="DI140"/>
      <c r="DJ140" s="39">
        <f t="shared" si="1143"/>
        <v>0</v>
      </c>
      <c r="DK140"/>
      <c r="DL140" s="39">
        <f t="shared" si="1144"/>
        <v>0</v>
      </c>
      <c r="DM140"/>
      <c r="DN140" s="39">
        <f t="shared" si="1145"/>
        <v>0</v>
      </c>
      <c r="DO140"/>
      <c r="DP140" s="39">
        <f t="shared" si="1146"/>
        <v>0</v>
      </c>
      <c r="DQ140"/>
      <c r="DR140" s="39">
        <f t="shared" si="1147"/>
        <v>0</v>
      </c>
      <c r="DS140"/>
      <c r="DT140" s="39">
        <f t="shared" si="1148"/>
        <v>0</v>
      </c>
      <c r="DU140"/>
      <c r="DV140" s="39">
        <f t="shared" si="1149"/>
        <v>0</v>
      </c>
      <c r="DW140"/>
      <c r="DX140" s="39">
        <f t="shared" si="1150"/>
        <v>0</v>
      </c>
      <c r="DY140"/>
      <c r="DZ140" s="39">
        <f t="shared" si="1151"/>
        <v>0</v>
      </c>
      <c r="EA140"/>
      <c r="EB140" s="39">
        <f t="shared" si="1152"/>
        <v>0</v>
      </c>
      <c r="EC140"/>
      <c r="ED140" s="39">
        <f t="shared" si="1153"/>
        <v>0</v>
      </c>
      <c r="EE140"/>
      <c r="EF140" s="39">
        <f t="shared" si="1154"/>
        <v>0</v>
      </c>
      <c r="EG140"/>
      <c r="EH140" s="39">
        <f t="shared" si="1155"/>
        <v>0</v>
      </c>
      <c r="EI140"/>
      <c r="EJ140" s="39">
        <f t="shared" si="1156"/>
        <v>0</v>
      </c>
      <c r="EK140"/>
      <c r="EL140" s="39">
        <f t="shared" si="1157"/>
        <v>0</v>
      </c>
      <c r="EM140"/>
      <c r="EN140" s="39">
        <f t="shared" si="1158"/>
        <v>0</v>
      </c>
      <c r="EO140"/>
      <c r="EP140" s="39">
        <f t="shared" si="1159"/>
        <v>0</v>
      </c>
      <c r="EQ140"/>
      <c r="ER140" s="39">
        <f t="shared" si="1160"/>
        <v>0</v>
      </c>
      <c r="ES140"/>
      <c r="ET140" s="39">
        <f t="shared" si="1161"/>
        <v>0</v>
      </c>
      <c r="EU140"/>
      <c r="EV140" s="39">
        <f t="shared" si="1162"/>
        <v>0</v>
      </c>
      <c r="EW140"/>
      <c r="EX140" s="39">
        <f t="shared" si="1163"/>
        <v>0</v>
      </c>
      <c r="EY140"/>
      <c r="EZ140" s="39">
        <f t="shared" si="1164"/>
        <v>0</v>
      </c>
      <c r="FA140"/>
      <c r="FB140" s="39">
        <f t="shared" si="1165"/>
        <v>0</v>
      </c>
      <c r="FC140" s="67">
        <f t="shared" si="1168"/>
        <v>0</v>
      </c>
    </row>
    <row r="141" spans="1:159" s="30" customFormat="1" outlineLevel="1" x14ac:dyDescent="0.25">
      <c r="A141">
        <v>9</v>
      </c>
      <c r="B141" s="26"/>
      <c r="C141" s="102">
        <f>IFERROR(VLOOKUP($B141,'Справочник ТТ'!$A:$R,16,0),0)</f>
        <v>0</v>
      </c>
      <c r="D141" s="103">
        <f>IFERROR(VLOOKUP($B141,'Справочник ТТ'!$A:$R,17,0),0)</f>
        <v>0</v>
      </c>
      <c r="E141" s="104">
        <f>IFERROR(VLOOKUP($B141,'Справочник ТТ'!$A:$R,18,0),0)</f>
        <v>0</v>
      </c>
      <c r="F141" s="7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 s="46">
        <f t="shared" si="1166"/>
        <v>0</v>
      </c>
      <c r="AL141"/>
      <c r="AM141" s="39">
        <f t="shared" si="1107"/>
        <v>0</v>
      </c>
      <c r="AN141"/>
      <c r="AO141" s="39">
        <f t="shared" si="1108"/>
        <v>0</v>
      </c>
      <c r="AP141"/>
      <c r="AQ141" s="39">
        <f t="shared" si="1109"/>
        <v>0</v>
      </c>
      <c r="AR141"/>
      <c r="AS141" s="39">
        <f t="shared" si="1110"/>
        <v>0</v>
      </c>
      <c r="AT141"/>
      <c r="AU141" s="39">
        <f t="shared" si="1111"/>
        <v>0</v>
      </c>
      <c r="AV141"/>
      <c r="AW141" s="39">
        <f t="shared" si="1169"/>
        <v>0</v>
      </c>
      <c r="AX141"/>
      <c r="AY141" s="39" t="b">
        <f t="shared" si="1112"/>
        <v>0</v>
      </c>
      <c r="AZ141"/>
      <c r="BA141" s="39" t="b">
        <f t="shared" si="1113"/>
        <v>0</v>
      </c>
      <c r="BB141"/>
      <c r="BC141" s="39" t="b">
        <f t="shared" si="1114"/>
        <v>0</v>
      </c>
      <c r="BD141"/>
      <c r="BE141" s="39" t="b">
        <f t="shared" si="1115"/>
        <v>0</v>
      </c>
      <c r="BF141"/>
      <c r="BG141" s="39">
        <f t="shared" si="1116"/>
        <v>0</v>
      </c>
      <c r="BH141"/>
      <c r="BI141" s="39">
        <f t="shared" si="1117"/>
        <v>0</v>
      </c>
      <c r="BJ141"/>
      <c r="BK141" s="39">
        <f t="shared" si="1118"/>
        <v>0</v>
      </c>
      <c r="BL141"/>
      <c r="BM141" s="39">
        <f t="shared" si="1119"/>
        <v>0</v>
      </c>
      <c r="BN141"/>
      <c r="BO141" s="39">
        <f t="shared" si="1120"/>
        <v>0</v>
      </c>
      <c r="BP141"/>
      <c r="BQ141" s="39">
        <f t="shared" si="1121"/>
        <v>0</v>
      </c>
      <c r="BR141"/>
      <c r="BS141" s="39">
        <f t="shared" si="1122"/>
        <v>0</v>
      </c>
      <c r="BT141"/>
      <c r="BU141" s="39">
        <f t="shared" si="1123"/>
        <v>0</v>
      </c>
      <c r="BV141"/>
      <c r="BW141" s="39">
        <f t="shared" si="1124"/>
        <v>0</v>
      </c>
      <c r="BX141"/>
      <c r="BY141" s="39">
        <f t="shared" si="1125"/>
        <v>0</v>
      </c>
      <c r="BZ141"/>
      <c r="CA141" s="39">
        <f t="shared" si="1126"/>
        <v>0</v>
      </c>
      <c r="CB141"/>
      <c r="CC141" s="39">
        <f t="shared" si="1127"/>
        <v>0</v>
      </c>
      <c r="CD141"/>
      <c r="CE141" s="39">
        <f t="shared" si="1128"/>
        <v>0</v>
      </c>
      <c r="CF141"/>
      <c r="CG141" s="39">
        <f t="shared" si="1129"/>
        <v>0</v>
      </c>
      <c r="CH141"/>
      <c r="CI141" s="39">
        <f t="shared" si="1130"/>
        <v>0</v>
      </c>
      <c r="CJ141"/>
      <c r="CK141" s="39">
        <f t="shared" si="1131"/>
        <v>0</v>
      </c>
      <c r="CL141"/>
      <c r="CM141" s="39">
        <f t="shared" si="1132"/>
        <v>0</v>
      </c>
      <c r="CN141"/>
      <c r="CO141" s="39">
        <f t="shared" si="1133"/>
        <v>0</v>
      </c>
      <c r="CP141" s="67">
        <f t="shared" si="1167"/>
        <v>0</v>
      </c>
      <c r="CQ141"/>
      <c r="CR141" s="39">
        <f t="shared" si="1134"/>
        <v>0</v>
      </c>
      <c r="CS141"/>
      <c r="CT141" s="39">
        <f t="shared" si="1135"/>
        <v>0</v>
      </c>
      <c r="CU141"/>
      <c r="CV141" s="39">
        <f t="shared" si="1136"/>
        <v>0</v>
      </c>
      <c r="CW141"/>
      <c r="CX141" s="39">
        <f t="shared" si="1137"/>
        <v>0</v>
      </c>
      <c r="CY141"/>
      <c r="CZ141" s="39">
        <f t="shared" si="1138"/>
        <v>0</v>
      </c>
      <c r="DA141"/>
      <c r="DB141" s="39">
        <f t="shared" si="1139"/>
        <v>0</v>
      </c>
      <c r="DC141"/>
      <c r="DD141" s="39">
        <f t="shared" si="1140"/>
        <v>0</v>
      </c>
      <c r="DE141"/>
      <c r="DF141" s="39">
        <f t="shared" si="1141"/>
        <v>0</v>
      </c>
      <c r="DG141"/>
      <c r="DH141" s="39">
        <f t="shared" si="1142"/>
        <v>0</v>
      </c>
      <c r="DI141"/>
      <c r="DJ141" s="39">
        <f t="shared" si="1143"/>
        <v>0</v>
      </c>
      <c r="DK141"/>
      <c r="DL141" s="39">
        <f t="shared" si="1144"/>
        <v>0</v>
      </c>
      <c r="DM141"/>
      <c r="DN141" s="39">
        <f t="shared" si="1145"/>
        <v>0</v>
      </c>
      <c r="DO141"/>
      <c r="DP141" s="39">
        <f t="shared" si="1146"/>
        <v>0</v>
      </c>
      <c r="DQ141"/>
      <c r="DR141" s="39">
        <f t="shared" si="1147"/>
        <v>0</v>
      </c>
      <c r="DS141"/>
      <c r="DT141" s="39">
        <f t="shared" si="1148"/>
        <v>0</v>
      </c>
      <c r="DU141"/>
      <c r="DV141" s="39">
        <f t="shared" si="1149"/>
        <v>0</v>
      </c>
      <c r="DW141"/>
      <c r="DX141" s="39">
        <f t="shared" si="1150"/>
        <v>0</v>
      </c>
      <c r="DY141"/>
      <c r="DZ141" s="39">
        <f t="shared" si="1151"/>
        <v>0</v>
      </c>
      <c r="EA141"/>
      <c r="EB141" s="39">
        <f t="shared" si="1152"/>
        <v>0</v>
      </c>
      <c r="EC141"/>
      <c r="ED141" s="39">
        <f t="shared" si="1153"/>
        <v>0</v>
      </c>
      <c r="EE141"/>
      <c r="EF141" s="39">
        <f t="shared" si="1154"/>
        <v>0</v>
      </c>
      <c r="EG141"/>
      <c r="EH141" s="39">
        <f t="shared" si="1155"/>
        <v>0</v>
      </c>
      <c r="EI141"/>
      <c r="EJ141" s="39">
        <f t="shared" si="1156"/>
        <v>0</v>
      </c>
      <c r="EK141"/>
      <c r="EL141" s="39">
        <f t="shared" si="1157"/>
        <v>0</v>
      </c>
      <c r="EM141"/>
      <c r="EN141" s="39">
        <f t="shared" si="1158"/>
        <v>0</v>
      </c>
      <c r="EO141"/>
      <c r="EP141" s="39">
        <f t="shared" si="1159"/>
        <v>0</v>
      </c>
      <c r="EQ141"/>
      <c r="ER141" s="39">
        <f t="shared" si="1160"/>
        <v>0</v>
      </c>
      <c r="ES141"/>
      <c r="ET141" s="39">
        <f t="shared" si="1161"/>
        <v>0</v>
      </c>
      <c r="EU141"/>
      <c r="EV141" s="39">
        <f t="shared" si="1162"/>
        <v>0</v>
      </c>
      <c r="EW141"/>
      <c r="EX141" s="39">
        <f t="shared" si="1163"/>
        <v>0</v>
      </c>
      <c r="EY141"/>
      <c r="EZ141" s="39">
        <f t="shared" si="1164"/>
        <v>0</v>
      </c>
      <c r="FA141"/>
      <c r="FB141" s="39">
        <f t="shared" si="1165"/>
        <v>0</v>
      </c>
      <c r="FC141" s="67">
        <f t="shared" si="1168"/>
        <v>0</v>
      </c>
    </row>
    <row r="142" spans="1:159" s="30" customFormat="1" outlineLevel="1" x14ac:dyDescent="0.25">
      <c r="A142">
        <v>10</v>
      </c>
      <c r="B142" s="26"/>
      <c r="C142" s="102">
        <f>IFERROR(VLOOKUP($B142,'Справочник ТТ'!$A:$R,16,0),0)</f>
        <v>0</v>
      </c>
      <c r="D142" s="103">
        <f>IFERROR(VLOOKUP($B142,'Справочник ТТ'!$A:$R,17,0),0)</f>
        <v>0</v>
      </c>
      <c r="E142" s="104">
        <f>IFERROR(VLOOKUP($B142,'Справочник ТТ'!$A:$R,18,0),0)</f>
        <v>0</v>
      </c>
      <c r="F142" s="71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 s="46">
        <f t="shared" si="1166"/>
        <v>0</v>
      </c>
      <c r="AL142"/>
      <c r="AM142" s="39">
        <f t="shared" si="1107"/>
        <v>0</v>
      </c>
      <c r="AN142"/>
      <c r="AO142" s="39">
        <f t="shared" si="1108"/>
        <v>0</v>
      </c>
      <c r="AP142"/>
      <c r="AQ142" s="39">
        <f t="shared" si="1109"/>
        <v>0</v>
      </c>
      <c r="AR142"/>
      <c r="AS142" s="39">
        <f t="shared" si="1110"/>
        <v>0</v>
      </c>
      <c r="AT142"/>
      <c r="AU142" s="39">
        <f t="shared" si="1111"/>
        <v>0</v>
      </c>
      <c r="AV142"/>
      <c r="AW142" s="39">
        <f t="shared" si="1169"/>
        <v>0</v>
      </c>
      <c r="AX142"/>
      <c r="AY142" s="39" t="b">
        <f t="shared" si="1112"/>
        <v>0</v>
      </c>
      <c r="AZ142"/>
      <c r="BA142" s="39" t="b">
        <f t="shared" si="1113"/>
        <v>0</v>
      </c>
      <c r="BB142"/>
      <c r="BC142" s="39" t="b">
        <f t="shared" si="1114"/>
        <v>0</v>
      </c>
      <c r="BD142"/>
      <c r="BE142" s="39" t="b">
        <f t="shared" si="1115"/>
        <v>0</v>
      </c>
      <c r="BF142"/>
      <c r="BG142" s="39">
        <f t="shared" si="1116"/>
        <v>0</v>
      </c>
      <c r="BH142"/>
      <c r="BI142" s="39">
        <f t="shared" si="1117"/>
        <v>0</v>
      </c>
      <c r="BJ142"/>
      <c r="BK142" s="39">
        <f t="shared" si="1118"/>
        <v>0</v>
      </c>
      <c r="BL142"/>
      <c r="BM142" s="39">
        <f t="shared" si="1119"/>
        <v>0</v>
      </c>
      <c r="BN142"/>
      <c r="BO142" s="39">
        <f t="shared" si="1120"/>
        <v>0</v>
      </c>
      <c r="BP142"/>
      <c r="BQ142" s="39">
        <f t="shared" si="1121"/>
        <v>0</v>
      </c>
      <c r="BR142"/>
      <c r="BS142" s="39">
        <f t="shared" si="1122"/>
        <v>0</v>
      </c>
      <c r="BT142"/>
      <c r="BU142" s="39">
        <f t="shared" si="1123"/>
        <v>0</v>
      </c>
      <c r="BV142"/>
      <c r="BW142" s="39">
        <f t="shared" si="1124"/>
        <v>0</v>
      </c>
      <c r="BX142"/>
      <c r="BY142" s="39">
        <f t="shared" si="1125"/>
        <v>0</v>
      </c>
      <c r="BZ142"/>
      <c r="CA142" s="39">
        <f t="shared" si="1126"/>
        <v>0</v>
      </c>
      <c r="CB142"/>
      <c r="CC142" s="39">
        <f t="shared" si="1127"/>
        <v>0</v>
      </c>
      <c r="CD142"/>
      <c r="CE142" s="39">
        <f t="shared" si="1128"/>
        <v>0</v>
      </c>
      <c r="CF142"/>
      <c r="CG142" s="39">
        <f t="shared" si="1129"/>
        <v>0</v>
      </c>
      <c r="CH142"/>
      <c r="CI142" s="39">
        <f t="shared" si="1130"/>
        <v>0</v>
      </c>
      <c r="CJ142"/>
      <c r="CK142" s="39">
        <f t="shared" si="1131"/>
        <v>0</v>
      </c>
      <c r="CL142"/>
      <c r="CM142" s="39">
        <f t="shared" si="1132"/>
        <v>0</v>
      </c>
      <c r="CN142"/>
      <c r="CO142" s="39">
        <f t="shared" si="1133"/>
        <v>0</v>
      </c>
      <c r="CP142" s="67">
        <f t="shared" si="1167"/>
        <v>0</v>
      </c>
      <c r="CQ142"/>
      <c r="CR142" s="39">
        <f t="shared" si="1134"/>
        <v>0</v>
      </c>
      <c r="CS142"/>
      <c r="CT142" s="39">
        <f t="shared" si="1135"/>
        <v>0</v>
      </c>
      <c r="CU142"/>
      <c r="CV142" s="39">
        <f t="shared" si="1136"/>
        <v>0</v>
      </c>
      <c r="CW142"/>
      <c r="CX142" s="39">
        <f t="shared" si="1137"/>
        <v>0</v>
      </c>
      <c r="CY142"/>
      <c r="CZ142" s="39">
        <f t="shared" si="1138"/>
        <v>0</v>
      </c>
      <c r="DA142"/>
      <c r="DB142" s="39">
        <f t="shared" si="1139"/>
        <v>0</v>
      </c>
      <c r="DC142"/>
      <c r="DD142" s="39">
        <f t="shared" si="1140"/>
        <v>0</v>
      </c>
      <c r="DE142"/>
      <c r="DF142" s="39">
        <f t="shared" si="1141"/>
        <v>0</v>
      </c>
      <c r="DG142"/>
      <c r="DH142" s="39">
        <f t="shared" si="1142"/>
        <v>0</v>
      </c>
      <c r="DI142"/>
      <c r="DJ142" s="39">
        <f t="shared" si="1143"/>
        <v>0</v>
      </c>
      <c r="DK142"/>
      <c r="DL142" s="39">
        <f t="shared" si="1144"/>
        <v>0</v>
      </c>
      <c r="DM142"/>
      <c r="DN142" s="39">
        <f t="shared" si="1145"/>
        <v>0</v>
      </c>
      <c r="DO142"/>
      <c r="DP142" s="39">
        <f t="shared" si="1146"/>
        <v>0</v>
      </c>
      <c r="DQ142"/>
      <c r="DR142" s="39">
        <f t="shared" si="1147"/>
        <v>0</v>
      </c>
      <c r="DS142"/>
      <c r="DT142" s="39">
        <f t="shared" si="1148"/>
        <v>0</v>
      </c>
      <c r="DU142"/>
      <c r="DV142" s="39">
        <f t="shared" si="1149"/>
        <v>0</v>
      </c>
      <c r="DW142"/>
      <c r="DX142" s="39">
        <f t="shared" si="1150"/>
        <v>0</v>
      </c>
      <c r="DY142"/>
      <c r="DZ142" s="39">
        <f t="shared" si="1151"/>
        <v>0</v>
      </c>
      <c r="EA142"/>
      <c r="EB142" s="39">
        <f t="shared" si="1152"/>
        <v>0</v>
      </c>
      <c r="EC142"/>
      <c r="ED142" s="39">
        <f t="shared" si="1153"/>
        <v>0</v>
      </c>
      <c r="EE142"/>
      <c r="EF142" s="39">
        <f t="shared" si="1154"/>
        <v>0</v>
      </c>
      <c r="EG142"/>
      <c r="EH142" s="39">
        <f t="shared" si="1155"/>
        <v>0</v>
      </c>
      <c r="EI142"/>
      <c r="EJ142" s="39">
        <f t="shared" si="1156"/>
        <v>0</v>
      </c>
      <c r="EK142"/>
      <c r="EL142" s="39">
        <f t="shared" si="1157"/>
        <v>0</v>
      </c>
      <c r="EM142"/>
      <c r="EN142" s="39">
        <f t="shared" si="1158"/>
        <v>0</v>
      </c>
      <c r="EO142"/>
      <c r="EP142" s="39">
        <f t="shared" si="1159"/>
        <v>0</v>
      </c>
      <c r="EQ142"/>
      <c r="ER142" s="39">
        <f t="shared" si="1160"/>
        <v>0</v>
      </c>
      <c r="ES142"/>
      <c r="ET142" s="39">
        <f t="shared" si="1161"/>
        <v>0</v>
      </c>
      <c r="EU142"/>
      <c r="EV142" s="39">
        <f t="shared" si="1162"/>
        <v>0</v>
      </c>
      <c r="EW142"/>
      <c r="EX142" s="39">
        <f t="shared" si="1163"/>
        <v>0</v>
      </c>
      <c r="EY142"/>
      <c r="EZ142" s="39">
        <f t="shared" si="1164"/>
        <v>0</v>
      </c>
      <c r="FA142"/>
      <c r="FB142" s="39">
        <f t="shared" si="1165"/>
        <v>0</v>
      </c>
      <c r="FC142" s="67">
        <f t="shared" si="1168"/>
        <v>0</v>
      </c>
    </row>
    <row r="143" spans="1:159" s="30" customFormat="1" x14ac:dyDescent="0.25">
      <c r="A143" s="85"/>
      <c r="B143" s="85"/>
      <c r="C143" s="85"/>
      <c r="D143" s="85"/>
      <c r="E143" s="36" t="s">
        <v>13</v>
      </c>
      <c r="F143" s="70">
        <f>AK143+CP143+FC143</f>
        <v>0</v>
      </c>
      <c r="G143" s="42">
        <f>SUM(G133:G142)</f>
        <v>0</v>
      </c>
      <c r="H143" s="42">
        <f t="shared" ref="H143" si="1170">SUM(H133:H142)</f>
        <v>0</v>
      </c>
      <c r="I143" s="42">
        <f t="shared" ref="I143" si="1171">SUM(I133:I142)</f>
        <v>0</v>
      </c>
      <c r="J143" s="42">
        <f t="shared" ref="J143" si="1172">SUM(J133:J142)</f>
        <v>0</v>
      </c>
      <c r="K143" s="42">
        <f t="shared" ref="K143" si="1173">SUM(K133:K142)</f>
        <v>0</v>
      </c>
      <c r="L143" s="42">
        <f t="shared" ref="L143" si="1174">SUM(L133:L142)</f>
        <v>0</v>
      </c>
      <c r="M143" s="42">
        <f t="shared" ref="M143" si="1175">SUM(M133:M142)</f>
        <v>0</v>
      </c>
      <c r="N143" s="42">
        <f t="shared" ref="N143" si="1176">SUM(N133:N142)</f>
        <v>0</v>
      </c>
      <c r="O143" s="42">
        <f t="shared" ref="O143" si="1177">SUM(O133:O142)</f>
        <v>0</v>
      </c>
      <c r="P143" s="42">
        <f t="shared" ref="P143" si="1178">SUM(P133:P142)</f>
        <v>0</v>
      </c>
      <c r="Q143" s="42">
        <f t="shared" ref="Q143" si="1179">SUM(Q133:Q142)</f>
        <v>0</v>
      </c>
      <c r="R143" s="42">
        <f t="shared" ref="R143" si="1180">SUM(R133:R142)</f>
        <v>0</v>
      </c>
      <c r="S143" s="42">
        <f t="shared" ref="S143" si="1181">SUM(S133:S142)</f>
        <v>0</v>
      </c>
      <c r="T143" s="42">
        <f t="shared" ref="T143" si="1182">SUM(T133:T142)</f>
        <v>0</v>
      </c>
      <c r="U143" s="42">
        <f t="shared" ref="U143" si="1183">SUM(U133:U142)</f>
        <v>0</v>
      </c>
      <c r="V143" s="42">
        <f t="shared" ref="V143" si="1184">SUM(V133:V142)</f>
        <v>0</v>
      </c>
      <c r="W143" s="42">
        <f t="shared" ref="W143" si="1185">SUM(W133:W142)</f>
        <v>0</v>
      </c>
      <c r="X143" s="42">
        <f t="shared" ref="X143" si="1186">SUM(X133:X142)</f>
        <v>0</v>
      </c>
      <c r="Y143" s="42">
        <f t="shared" ref="Y143" si="1187">SUM(Y133:Y142)</f>
        <v>0</v>
      </c>
      <c r="Z143" s="42">
        <f t="shared" ref="Z143" si="1188">SUM(Z133:Z142)</f>
        <v>0</v>
      </c>
      <c r="AA143" s="42">
        <f t="shared" ref="AA143" si="1189">SUM(AA133:AA142)</f>
        <v>0</v>
      </c>
      <c r="AB143" s="42">
        <f t="shared" ref="AB143" si="1190">SUM(AB133:AB142)</f>
        <v>0</v>
      </c>
      <c r="AC143" s="42">
        <f t="shared" ref="AC143" si="1191">SUM(AC133:AC142)</f>
        <v>0</v>
      </c>
      <c r="AD143" s="42">
        <f t="shared" ref="AD143" si="1192">SUM(AD133:AD142)</f>
        <v>0</v>
      </c>
      <c r="AE143" s="42">
        <f t="shared" ref="AE143" si="1193">SUM(AE133:AE142)</f>
        <v>0</v>
      </c>
      <c r="AF143" s="42">
        <f t="shared" ref="AF143" si="1194">SUM(AF133:AF142)</f>
        <v>0</v>
      </c>
      <c r="AG143" s="42">
        <f t="shared" ref="AG143" si="1195">SUM(AG133:AG142)</f>
        <v>0</v>
      </c>
      <c r="AH143" s="42">
        <f t="shared" ref="AH143" si="1196">SUM(AH133:AH142)</f>
        <v>0</v>
      </c>
      <c r="AI143" s="42">
        <f t="shared" ref="AI143" si="1197">SUM(AI133:AI142)</f>
        <v>0</v>
      </c>
      <c r="AJ143" s="42">
        <f t="shared" ref="AJ143" si="1198">SUM(AJ133:AJ142)</f>
        <v>0</v>
      </c>
      <c r="AK143" s="47">
        <f>SUM(AK133:AK142)*0.7</f>
        <v>0</v>
      </c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/>
      <c r="CM143" s="88"/>
      <c r="CN143" s="88"/>
      <c r="CO143" s="88"/>
      <c r="CP143" s="68">
        <f>SUM(CP133:CP142)*0.7</f>
        <v>0</v>
      </c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68">
        <f>SUM(FC133:FC142)*0.7</f>
        <v>0</v>
      </c>
    </row>
    <row r="144" spans="1:159" s="30" customFormat="1" outlineLevel="1" x14ac:dyDescent="0.25">
      <c r="A144">
        <v>1</v>
      </c>
      <c r="B144" s="26"/>
      <c r="C144" s="102">
        <f>IFERROR(VLOOKUP($B144,'Справочник ТТ'!$A:$R,16,0),0)</f>
        <v>0</v>
      </c>
      <c r="D144" s="103">
        <f>IFERROR(VLOOKUP($B144,'Справочник ТТ'!$A:$R,17,0),0)</f>
        <v>0</v>
      </c>
      <c r="E144" s="104">
        <f>IFERROR(VLOOKUP($B144,'Справочник ТТ'!$A:$R,18,0),0)</f>
        <v>0</v>
      </c>
      <c r="F144" s="71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 s="46">
        <f>IF($C144=$E$5,SUMPRODUCT(G144:AJ144,$G$5:$AJ$5),IF($C144=$E$6,SUMPRODUCT(G144:AJ144,$G$6:$AJ$6),0))</f>
        <v>0</v>
      </c>
      <c r="AL144"/>
      <c r="AM144" s="39">
        <f t="shared" ref="AM144:AM153" si="1199">IF(AND($C144=$E$5,IF(AND($C144=$E$5,AL144&gt;=AL$2),(AL144-AL$2)*AL$5,IF(AND($C144=$E$6,AL144&gt;=AL$2),(AL144-AL$2)*AL$6,0))&gt;AL$3),AL$3,IF(AND($C144=$E$6,IF(AND($C144=$E$5,AL144&gt;=AL$2),(AL144-AL$2)*AL$5,IF(AND($C144=$E$6,AL144&gt;=AL$2),(AL144-AL$2)*AL$6,0))&gt;AL$4),AL$4,IF(AND($C144=$E$5,AL144&gt;=AL$2),(AL144-AL$2)*AL$5,IF(AND($C144=$E$6,AL144&gt;=AL$2),(AL144-AL$2)*AL$6,0))))</f>
        <v>0</v>
      </c>
      <c r="AN144"/>
      <c r="AO144" s="39">
        <f t="shared" ref="AO144:AO153" si="1200">IF(AND($C144=$E$5,IF(AND($C144=$E$5,AN144&gt;=AN$2),(AN144-AN$2)*AN$5,IF(AND($C144=$E$6,AN144&gt;=AN$2),(AN144-AN$2)*AN$6,0))&gt;AN$3),AN$3,IF(AND($C144=$E$6,IF(AND($C144=$E$5,AN144&gt;=AN$2),(AN144-AN$2)*AN$5,IF(AND($C144=$E$6,AN144&gt;=AN$2),(AN144-AN$2)*AN$6,0))&gt;AN$4),AN$4,IF(AND($C144=$E$5,AN144&gt;=AN$2),(AN144-AN$2)*AN$5,IF(AND($C144=$E$6,AN144&gt;=AN$2),(AN144-AN$2)*AN$6,0))))</f>
        <v>0</v>
      </c>
      <c r="AP144"/>
      <c r="AQ144" s="39">
        <f t="shared" ref="AQ144:AQ153" si="1201">IF(AND($C144=$E$5,AP144&gt;0),$AP$5,IF(AND($C144=$E$6,AP144&gt;0),$AP$6,0))</f>
        <v>0</v>
      </c>
      <c r="AR144"/>
      <c r="AS144" s="39">
        <f t="shared" ref="AS144:AS153" si="1202">IF(AND($C144=$E$5,AR144&gt;0),$AR$5,IF(AND($C144=$E$6,AR144&gt;0),$AR$6,0))</f>
        <v>0</v>
      </c>
      <c r="AT144"/>
      <c r="AU144" s="39">
        <f t="shared" ref="AU144:AU153" si="1203">IF(AND($C144=$E$5,IF(AND($C144=$E$5,AT144&gt;=AT$2),(AT144-AT$2)*AT$5,IF(AND($C144=$E$6,AT144&gt;=AT$2),(AT144-AT$2)*AT$6,0))&gt;AT$3),AT$3,IF(AND($C144=$E$6,IF(AND($C144=$E$5,AT144&gt;=AT$2),(AT144-AT$2)*AT$5,IF(AND($C144=$E$6,AT144&gt;=AT$2),(AT144-AT$2)*AT$6,0))&gt;AT$4),AT$4,IF(AND($C144=$E$5,AT144&gt;=AT$2),(AT144-AT$2)*AT$5,IF(AND($C144=$E$6,AT144&gt;=AT$2),(AT144-AT$2)*AT$6,0))))</f>
        <v>0</v>
      </c>
      <c r="AV144"/>
      <c r="AW144" s="39">
        <f>IF(AND($C144=$E$5,IF(AND($C144=$E$5,AV144&gt;=AV$2),(AV144-AV$2)*AV$5,IF(AND($C144=$E$6,AV144&gt;=AV$2),(AV144-AV$2)*AV$6,0))&gt;AV$3),AV$3,IF(AND($C144=$E$6,IF(AND($C144=$E$5,AV144&gt;=AV$2),(AV144-AV$2)*AV$5,IF(AND($C144=$E$6,AV144&gt;=AV$2),(AV144-AV$2)*AV$6,0))&gt;AV$4),AV$4,IF(AND($C144=$E$5,AV144&gt;=AV$2),(AV144-AV$2)*AV$5,IF(AND($C144=$E$6,AV144&gt;=AV$2),(AV144-AV$2)*AV$6,0))))</f>
        <v>0</v>
      </c>
      <c r="AX144"/>
      <c r="AY144" s="39" t="b">
        <f t="shared" ref="AY144:AY153" si="1204">IF(AX144&gt;=AX$3,AX$4,IF(AND($C144=$E$5,IF($C144=$E$5,AX144*AX$5,IF($C144=$E$6,AX144*AX$6))&gt;AY$3),AY$3,IF(AND($C144=$E$6,IF($C144=$E$6,AX144*AX$6,IF($C144=$E$6,AX144*AX$6))&gt;AY$4),AY$4,IF($C144=$E$5,AX144*AX$5,IF($C144=$E$6,AX144*AX$6)))))</f>
        <v>0</v>
      </c>
      <c r="AZ144"/>
      <c r="BA144" s="39" t="b">
        <f t="shared" ref="BA144:BA153" si="1205">IF(AZ144&gt;=AZ$3,AZ$4,IF(AND($C144=$E$5,IF($C144=$E$5,AZ144*AZ$5,IF($C144=$E$6,AZ144*AZ$6))&gt;BA$3),BA$3,IF(AND($C144=$E$6,IF($C144=$E$6,AZ144*AZ$6,IF($C144=$E$6,AZ144*AZ$6))&gt;BA$4),BA$4,IF($C144=$E$5,AZ144*AZ$5,IF($C144=$E$6,AZ144*AZ$6)))))</f>
        <v>0</v>
      </c>
      <c r="BB144"/>
      <c r="BC144" s="39" t="b">
        <f t="shared" ref="BC144:BC153" si="1206">IF(BB144&gt;=BB$3,BB$4,IF(AND($C144=$E$5,IF($C144=$E$5,BB144*BB$5,IF($C144=$E$6,BB144*BB$6))&gt;BC$3),BC$3,IF(AND($C144=$E$6,IF($C144=$E$6,BB144*BB$6,IF($C144=$E$6,BB144*BB$6))&gt;BC$4),BC$4,IF($C144=$E$5,BB144*BB$5,IF($C144=$E$6,BB144*BB$6)))))</f>
        <v>0</v>
      </c>
      <c r="BD144"/>
      <c r="BE144" s="39" t="b">
        <f t="shared" ref="BE144:BE153" si="1207">IF(BD144&gt;=BD$3,BD$4,IF(AND($C144=$E$5,IF($C144=$E$5,BD144*BD$5,IF($C144=$E$6,BD144*BD$6))&gt;BE$3),BE$3,IF(AND($C144=$E$6,IF($C144=$E$6,BD144*BD$6,IF($C144=$E$6,BD144*BD$6))&gt;BE$4),BE$4,IF($C144=$E$5,BD144*BD$5,IF($C144=$E$6,BD144*BD$6)))))</f>
        <v>0</v>
      </c>
      <c r="BF144"/>
      <c r="BG144" s="39">
        <f t="shared" ref="BG144:BG153" si="1208">IF(AND($C144=$E$5,BF144&gt;0),$BF$5,IF(AND($C144=$E$6,BF144&gt;0),$BF$6,0))</f>
        <v>0</v>
      </c>
      <c r="BH144"/>
      <c r="BI144" s="39">
        <f t="shared" ref="BI144:BI153" si="1209">IF(AND($C144=$E$5,IF(AND($C144=$E$5,BH144&gt;=BH$2),(BH144-BH$2)*BH$5,IF(AND($C144=$E$6,BH144&gt;=BH$2),(BH144-BH$2)*BH$6,0))&gt;BH$3),BH$3,IF(AND($C144=$E$6,IF(AND($C144=$E$5,BH144&gt;=BH$2),(BH144-BH$2)*BH$5,IF(AND($C144=$E$6,BH144&gt;=BH$2),(BH144-BH$2)*BH$6,0))&gt;BH$4),BH$4,IF(AND($C144=$E$5,BH144&gt;=BH$2),(BH144-BH$2)*BH$5,IF(AND($C144=$E$6,BH144&gt;=BH$2),(BH144-BH$2)*BH$6,0))))</f>
        <v>0</v>
      </c>
      <c r="BJ144"/>
      <c r="BK144" s="39">
        <f t="shared" ref="BK144:BK153" si="1210">IF(AND($C144=$E$5,IF(AND($C144=$E$5,BJ144&gt;=BJ$2),(BJ144-BJ$2)*BJ$5,IF(AND($C144=$E$6,BJ144&gt;=BJ$2),(BJ144-BJ$2)*BJ$6,0))&gt;BJ$3),BJ$3,IF(AND($C144=$E$6,IF(AND($C144=$E$5,BJ144&gt;=BJ$2),(BJ144-BJ$2)*BJ$5,IF(AND($C144=$E$6,BJ144&gt;=BJ$2),(BJ144-BJ$2)*BJ$6,0))&gt;BJ$4),BJ$4,IF(AND($C144=$E$5,BJ144&gt;=BJ$2),(BJ144-BJ$2)*BJ$5,IF(AND($C144=$E$6,BJ144&gt;=BJ$2),(BJ144-BJ$2)*BJ$6,0))))</f>
        <v>0</v>
      </c>
      <c r="BL144"/>
      <c r="BM144" s="39">
        <f t="shared" ref="BM144:BM153" si="1211">IF(AND($C144=$E$5,IF(AND($C144=$E$5,BL144&gt;=BL$2),(BL144-BL$2)*BL$5,IF(AND($C144=$E$6,BL144&gt;=BL$2),(BL144-BL$2)*BL$6,0))&gt;BL$3),BL$3,IF(AND($C144=$E$6,IF(AND($C144=$E$5,BL144&gt;=BL$2),(BL144-BL$2)*BL$5,IF(AND($C144=$E$6,BL144&gt;=BL$2),(BL144-BL$2)*BL$6,0))&gt;BL$4),BL$4,IF(AND($C144=$E$5,BL144&gt;=BL$2),(BL144-BL$2)*BL$5,IF(AND($C144=$E$6,BL144&gt;=BL$2),(BL144-BL$2)*BL$6,0))))</f>
        <v>0</v>
      </c>
      <c r="BN144"/>
      <c r="BO144" s="39">
        <f t="shared" ref="BO144:BO153" si="1212">IF(AND($C144=$E$5,IF(AND($C144=$E$5,BN144&gt;=BN$2),(BN144-BN$2)*BN$5,IF(AND($C144=$E$6,BN144&gt;=BN$2),(BN144-BN$2)*BN$6,0))&gt;BN$3),BN$3,IF(AND($C144=$E$6,IF(AND($C144=$E$5,BN144&gt;=BN$2),(BN144-BN$2)*BN$5,IF(AND($C144=$E$6,BN144&gt;=BN$2),(BN144-BN$2)*BN$6,0))&gt;BN$4),BN$4,IF(AND($C144=$E$5,BN144&gt;=BN$2),(BN144-BN$2)*BN$5,IF(AND($C144=$E$6,BN144&gt;=BN$2),(BN144-BN$2)*BN$6,0))))</f>
        <v>0</v>
      </c>
      <c r="BP144"/>
      <c r="BQ144" s="39">
        <f t="shared" ref="BQ144:BQ153" si="1213">IF(AND($C144=$E$5,IF(AND($C144=$E$5,BP144&gt;=BP$2),(BP144-BP$2)*BP$5,IF(AND($C144=$E$6,BP144&gt;=BP$2),(BP144-BP$2)*BP$6,0))&gt;BP$3),BP$3,IF(AND($C144=$E$6,IF(AND($C144=$E$5,BP144&gt;=BP$2),(BP144-BP$2)*BP$5,IF(AND($C144=$E$6,BP144&gt;=BP$2),(BP144-BP$2)*BP$6,0))&gt;BP$4),BP$4,IF(AND($C144=$E$5,BP144&gt;=BP$2),(BP144-BP$2)*BP$5,IF(AND($C144=$E$6,BP144&gt;=BP$2),(BP144-BP$2)*BP$6,0))))</f>
        <v>0</v>
      </c>
      <c r="BR144"/>
      <c r="BS144" s="39">
        <f t="shared" ref="BS144:BS153" si="1214">IF(AND($C144=$E$5,IF(AND($C144=$E$5,BR144&gt;=BR$2),(BR144-BR$2)*BR$5,IF(AND($C144=$E$6,BR144&gt;=BR$2),(BR144-BR$2)*BR$6,0))&gt;BR$3),BR$3,IF(AND($C144=$E$6,IF(AND($C144=$E$5,BR144&gt;=BR$2),(BR144-BR$2)*BR$5,IF(AND($C144=$E$6,BR144&gt;=BR$2),(BR144-BR$2)*BR$6,0))&gt;BR$4),BR$4,IF(AND($C144=$E$5,BR144&gt;=BR$2),(BR144-BR$2)*BR$5,IF(AND($C144=$E$6,BR144&gt;=BR$2),(BR144-BR$2)*BR$6,0))))</f>
        <v>0</v>
      </c>
      <c r="BT144"/>
      <c r="BU144" s="39">
        <f t="shared" ref="BU144:BU153" si="1215">IF(AND($C144=$E$5,IF(AND($C144=$E$5,BT144&gt;=BT$2),(BT144-BT$2)*BT$5,IF(AND($C144=$E$6,BT144&gt;=BT$2),(BT144-BT$2)*BT$6,0))&gt;BT$3),BT$3,IF(AND($C144=$E$6,IF(AND($C144=$E$5,BT144&gt;=BT$2),(BT144-BT$2)*BT$5,IF(AND($C144=$E$6,BT144&gt;=BT$2),(BT144-BT$2)*BT$6,0))&gt;BT$4),BT$4,IF(AND($C144=$E$5,BT144&gt;=BT$2),(BT144-BT$2)*BT$5,IF(AND($C144=$E$6,BT144&gt;=BT$2),(BT144-BT$2)*BT$6,0))))</f>
        <v>0</v>
      </c>
      <c r="BV144"/>
      <c r="BW144" s="39">
        <f t="shared" ref="BW144:BW153" si="1216">IF(AND($C144=$E$5,IF(AND($C144=$E$5,BV144&gt;=BV$2),(BV144-BV$2)*BV$5,IF(AND($C144=$E$6,BV144&gt;=BV$2),(BV144-BV$2)*BV$6,0))&gt;BV$3),BV$3,IF(AND($C144=$E$6,IF(AND($C144=$E$5,BV144&gt;=BV$2),(BV144-BV$2)*BV$5,IF(AND($C144=$E$6,BV144&gt;=BV$2),(BV144-BV$2)*BV$6,0))&gt;BV$4),BV$4,IF(AND($C144=$E$5,BV144&gt;=BV$2),(BV144-BV$2)*BV$5,IF(AND($C144=$E$6,BV144&gt;=BV$2),(BV144-BV$2)*BV$6,0))))</f>
        <v>0</v>
      </c>
      <c r="BX144"/>
      <c r="BY144" s="39">
        <f t="shared" ref="BY144:BY153" si="1217">IF(AND($C144=$E$5,IF(AND($C144=$E$5,BX144&gt;=BX$2),(BX144-BX$2)*BX$5,IF(AND($C144=$E$6,BX144&gt;=BX$2),(BX144-BX$2)*BX$6,0))&gt;BX$3),BX$3,IF(AND($C144=$E$6,IF(AND($C144=$E$5,BX144&gt;=BX$2),(BX144-BX$2)*BX$5,IF(AND($C144=$E$6,BX144&gt;=BX$2),(BX144-BX$2)*BX$6,0))&gt;BX$4),BX$4,IF(AND($C144=$E$5,BX144&gt;=BX$2),(BX144-BX$2)*BX$5,IF(AND($C144=$E$6,BX144&gt;=BX$2),(BX144-BX$2)*BX$6,0))))</f>
        <v>0</v>
      </c>
      <c r="BZ144"/>
      <c r="CA144" s="39">
        <f t="shared" ref="CA144:CA153" si="1218">IF(AND($C144=$E$5,IF(AND($C144=$E$5,BZ144&gt;=BZ$2),(BZ144-BZ$2)*BZ$5,IF(AND($C144=$E$6,BZ144&gt;=BZ$2),(BZ144-BZ$2)*BZ$6,0))&gt;BZ$3),BZ$3,IF(AND($C144=$E$6,IF(AND($C144=$E$5,BZ144&gt;=BZ$2),(BZ144-BZ$2)*BZ$5,IF(AND($C144=$E$6,BZ144&gt;=BZ$2),(BZ144-BZ$2)*BZ$6,0))&gt;BZ$4),BZ$4,IF(AND($C144=$E$5,BZ144&gt;=BZ$2),(BZ144-BZ$2)*BZ$5,IF(AND($C144=$E$6,BZ144&gt;=BZ$2),(BZ144-BZ$2)*BZ$6,0))))</f>
        <v>0</v>
      </c>
      <c r="CB144"/>
      <c r="CC144" s="39">
        <f t="shared" ref="CC144:CC153" si="1219">IF(AND($C144=$E$5,IF(AND($C144=$E$5,CB144&gt;=CB$2),(CB144-CB$2)*CB$5,IF(AND($C144=$E$6,CB144&gt;=CB$2),(CB144-CB$2)*CB$6,0))&gt;CB$3),CB$3,IF(AND($C144=$E$6,IF(AND($C144=$E$5,CB144&gt;=CB$2),(CB144-CB$2)*CB$5,IF(AND($C144=$E$6,CB144&gt;=CB$2),(CB144-CB$2)*CB$6,0))&gt;CB$4),CB$4,IF(AND($C144=$E$5,CB144&gt;=CB$2),(CB144-CB$2)*CB$5,IF(AND($C144=$E$6,CB144&gt;=CB$2),(CB144-CB$2)*CB$6,0))))</f>
        <v>0</v>
      </c>
      <c r="CD144"/>
      <c r="CE144" s="39">
        <f t="shared" ref="CE144:CE153" si="1220">IF(AND($C144=$E$5,IF(AND($C144=$E$5,CD144&gt;=CD$2),(CD144-CD$2)*CD$5,IF(AND($C144=$E$6,CD144&gt;=CD$2),(CD144-CD$2)*CD$6,0))&gt;CD$3),CD$3,IF(AND($C144=$E$6,IF(AND($C144=$E$5,CD144&gt;=CD$2),(CD144-CD$2)*CD$5,IF(AND($C144=$E$6,CD144&gt;=CD$2),(CD144-CD$2)*CD$6,0))&gt;CD$4),CD$4,IF(AND($C144=$E$5,CD144&gt;=CD$2),(CD144-CD$2)*CD$5,IF(AND($C144=$E$6,CD144&gt;=CD$2),(CD144-CD$2)*CD$6,0))))</f>
        <v>0</v>
      </c>
      <c r="CF144"/>
      <c r="CG144" s="39">
        <f t="shared" ref="CG144:CG153" si="1221">IF(AND($C144=$E$5,IF(AND($C144=$E$5,CF144&gt;=CF$2),(CF144-CF$2)*CF$5,IF(AND($C144=$E$6,CF144&gt;=CF$2),(CF144-CF$2)*CF$6,0))&gt;CF$3),CF$3,IF(AND($C144=$E$6,IF(AND($C144=$E$5,CF144&gt;=CF$2),(CF144-CF$2)*CF$5,IF(AND($C144=$E$6,CF144&gt;=CF$2),(CF144-CF$2)*CF$6,0))&gt;CF$4),CF$4,IF(AND($C144=$E$5,CF144&gt;=CF$2),(CF144-CF$2)*CF$5,IF(AND($C144=$E$6,CF144&gt;=CF$2),(CF144-CF$2)*CF$6,0))))</f>
        <v>0</v>
      </c>
      <c r="CH144"/>
      <c r="CI144" s="39">
        <f t="shared" ref="CI144:CI153" si="1222">IF(AND($C144=$E$5,IF(AND($C144=$E$5,CH144&gt;=CH$2),(CH144-CH$2)*CH$5,IF(AND($C144=$E$6,CH144&gt;=CH$2),(CH144-CH$2)*CH$6,0))&gt;CH$3),CH$3,IF(AND($C144=$E$6,IF(AND($C144=$E$5,CH144&gt;=CH$2),(CH144-CH$2)*CH$5,IF(AND($C144=$E$6,CH144&gt;=CH$2),(CH144-CH$2)*CH$6,0))&gt;CH$4),CH$4,IF(AND($C144=$E$5,CH144&gt;=CH$2),(CH144-CH$2)*CH$5,IF(AND($C144=$E$6,CH144&gt;=CH$2),(CH144-CH$2)*CH$6,0))))</f>
        <v>0</v>
      </c>
      <c r="CJ144"/>
      <c r="CK144" s="39">
        <f t="shared" ref="CK144:CK153" si="1223">IF(AND($C144=$E$5,IF(AND($C144=$E$5,CJ144&gt;=CJ$2),(CJ144-CJ$2)*CJ$5,IF(AND($C144=$E$6,CJ144&gt;=CJ$2),(CJ144-CJ$2)*CJ$6,0))&gt;CJ$3),CJ$3,IF(AND($C144=$E$6,IF(AND($C144=$E$5,CJ144&gt;=CJ$2),(CJ144-CJ$2)*CJ$5,IF(AND($C144=$E$6,CJ144&gt;=CJ$2),(CJ144-CJ$2)*CJ$6,0))&gt;CJ$4),CJ$4,IF(AND($C144=$E$5,CJ144&gt;=CJ$2),(CJ144-CJ$2)*CJ$5,IF(AND($C144=$E$6,CJ144&gt;=CJ$2),(CJ144-CJ$2)*CJ$6,0))))</f>
        <v>0</v>
      </c>
      <c r="CL144"/>
      <c r="CM144" s="39">
        <f t="shared" ref="CM144:CM153" si="1224">IF(AND($C144=$E$5,IF(AND($C144=$E$5,CL144&gt;=CL$2),(CL144-CL$2)*CL$5,IF(AND($C144=$E$6,CL144&gt;=CL$2),(CL144-CL$2)*CL$6,0))&gt;CL$3),CL$3,IF(AND($C144=$E$6,IF(AND($C144=$E$5,CL144&gt;=CL$2),(CL144-CL$2)*CL$5,IF(AND($C144=$E$6,CL144&gt;=CL$2),(CL144-CL$2)*CL$6,0))&gt;CL$4),CL$4,IF(AND($C144=$E$5,CL144&gt;=CL$2),(CL144-CL$2)*CL$5,IF(AND($C144=$E$6,CL144&gt;=CL$2),(CL144-CL$2)*CL$6,0))))</f>
        <v>0</v>
      </c>
      <c r="CN144"/>
      <c r="CO144" s="39">
        <f t="shared" ref="CO144:CO153" si="1225">IF(AND($C144=$E$5,IF(AND($C144=$E$5,CN144&gt;=CN$2),(CN144-CN$2)*CN$5,IF(AND($C144=$E$6,CN144&gt;=CN$2),(CN144-CN$2)*CN$6,0))&gt;CN$3),CN$3,IF(AND($C144=$E$6,IF(AND($C144=$E$5,CN144&gt;=CN$2),(CN144-CN$2)*CN$5,IF(AND($C144=$E$6,CN144&gt;=CN$2),(CN144-CN$2)*CN$6,0))&gt;CN$4),CN$4,IF(AND($C144=$E$5,CN144&gt;=CN$2),(CN144-CN$2)*CN$5,IF(AND($C144=$E$6,CN144&gt;=CN$2),(CN144-CN$2)*CN$6,0))))</f>
        <v>0</v>
      </c>
      <c r="CP144" s="67">
        <f>SUMIFS(AL144:CO144,$AL$8:$CO$8,$AM$1)</f>
        <v>0</v>
      </c>
      <c r="CQ144"/>
      <c r="CR144" s="39">
        <f t="shared" ref="CR144:CR153" si="1226">IF(AND($C144=$E$5,IF(AND($C144=$E$5,CQ144&gt;=CQ$2),(CQ144-CQ$2)*CQ$5,IF(AND($C144=$E$6,CQ144&gt;=CQ$2),(CQ144-CQ$2)*CQ$6,0))&gt;CQ$3),CQ$3,IF(AND($C144=$E$6,IF(AND($C144=$E$5,CQ144&gt;=CQ$2),(CQ144-CQ$2)*CQ$5,IF(AND($C144=$E$6,CQ144&gt;=CQ$2),(CQ144-CQ$2)*CQ$6,0))&gt;CQ$4),CQ$4,IF(AND($C144=$E$5,CQ144&gt;=CQ$2),(CQ144-CQ$2)*CQ$5,IF(AND($C144=$E$6,CQ144&gt;=CQ$2),(CQ144-CQ$2)*CQ$6,0))))</f>
        <v>0</v>
      </c>
      <c r="CS144"/>
      <c r="CT144" s="39">
        <f t="shared" ref="CT144:CT153" si="1227">IF(AND($C144=$E$5,IF(AND($C144=$E$5,CS144&gt;=CS$2),(CS144-CS$2)*CS$5,IF(AND($C144=$E$6,CS144&gt;=CS$2),(CS144-CS$2)*CS$6,0))&gt;CS$3),CS$3,IF(AND($C144=$E$6,IF(AND($C144=$E$5,CS144&gt;=CS$2),(CS144-CS$2)*CS$5,IF(AND($C144=$E$6,CS144&gt;=CS$2),(CS144-CS$2)*CS$6,0))&gt;CS$4),CS$4,IF(AND($C144=$E$5,CS144&gt;=CS$2),(CS144-CS$2)*CS$5,IF(AND($C144=$E$6,CS144&gt;=CS$2),(CS144-CS$2)*CS$6,0))))</f>
        <v>0</v>
      </c>
      <c r="CU144"/>
      <c r="CV144" s="39">
        <f t="shared" ref="CV144:CV153" si="1228">IF(AND($C144=$E$5,IF(AND($C144=$E$5,CU144&gt;=CU$2),(CU144-CU$2)*CU$5,IF(AND($C144=$E$6,CU144&gt;=CU$2),(CU144-CU$2)*CU$6,0))&gt;CU$3),CU$3,IF(AND($C144=$E$6,IF(AND($C144=$E$5,CU144&gt;=CU$2),(CU144-CU$2)*CU$5,IF(AND($C144=$E$6,CU144&gt;=CU$2),(CU144-CU$2)*CU$6,0))&gt;CU$4),CU$4,IF(AND($C144=$E$5,CU144&gt;=CU$2),(CU144-CU$2)*CU$5,IF(AND($C144=$E$6,CU144&gt;=CU$2),(CU144-CU$2)*CU$6,0))))</f>
        <v>0</v>
      </c>
      <c r="CW144"/>
      <c r="CX144" s="39">
        <f t="shared" ref="CX144:CX153" si="1229">IF(AND($C144=$E$5,IF(AND($C144=$E$5,CW144&gt;=CW$2),(CW144-CW$2)*CW$5,IF(AND($C144=$E$6,CW144&gt;=CW$2),(CW144-CW$2)*CW$6,0))&gt;CW$3),CW$3,IF(AND($C144=$E$6,IF(AND($C144=$E$5,CW144&gt;=CW$2),(CW144-CW$2)*CW$5,IF(AND($C144=$E$6,CW144&gt;=CW$2),(CW144-CW$2)*CW$6,0))&gt;CW$4),CW$4,IF(AND($C144=$E$5,CW144&gt;=CW$2),(CW144-CW$2)*CW$5,IF(AND($C144=$E$6,CW144&gt;=CW$2),(CW144-CW$2)*CW$6,0))))</f>
        <v>0</v>
      </c>
      <c r="CY144"/>
      <c r="CZ144" s="39">
        <f t="shared" ref="CZ144:CZ153" si="1230">IF(AND($C144=$E$5,IF(AND($C144=$E$5,CY144&gt;=CY$2),(CY144-CY$2)*CY$5,IF(AND($C144=$E$6,CY144&gt;=CY$2),(CY144-CY$2)*CY$6,0))&gt;CY$3),CY$3,IF(AND($C144=$E$6,IF(AND($C144=$E$5,CY144&gt;=CY$2),(CY144-CY$2)*CY$5,IF(AND($C144=$E$6,CY144&gt;=CY$2),(CY144-CY$2)*CY$6,0))&gt;CY$4),CY$4,IF(AND($C144=$E$5,CY144&gt;=CY$2),(CY144-CY$2)*CY$5,IF(AND($C144=$E$6,CY144&gt;=CY$2),(CY144-CY$2)*CY$6,0))))</f>
        <v>0</v>
      </c>
      <c r="DA144"/>
      <c r="DB144" s="39">
        <f t="shared" ref="DB144:DB153" si="1231">IF(AND($C144=$E$5,IF(AND($C144=$E$5,DA144&gt;=DA$2),(DA144-DA$2)*DA$5,IF(AND($C144=$E$6,DA144&gt;=DA$2),(DA144-DA$2)*DA$6,0))&gt;DA$3),DA$3,IF(AND($C144=$E$6,IF(AND($C144=$E$5,DA144&gt;=DA$2),(DA144-DA$2)*DA$5,IF(AND($C144=$E$6,DA144&gt;=DA$2),(DA144-DA$2)*DA$6,0))&gt;DA$4),DA$4,IF(AND($C144=$E$5,DA144&gt;=DA$2),(DA144-DA$2)*DA$5,IF(AND($C144=$E$6,DA144&gt;=DA$2),(DA144-DA$2)*DA$6,0))))</f>
        <v>0</v>
      </c>
      <c r="DC144"/>
      <c r="DD144" s="39">
        <f t="shared" ref="DD144:DD153" si="1232">IF(AND($C144=$E$5,IF(AND($C144=$E$5,DC144&gt;=DC$2),(DC144-DC$2)*DC$5,IF(AND($C144=$E$6,DC144&gt;=DC$2),(DC144-DC$2)*DC$6,0))&gt;DC$3),DC$3,IF(AND($C144=$E$6,IF(AND($C144=$E$5,DC144&gt;=DC$2),(DC144-DC$2)*DC$5,IF(AND($C144=$E$6,DC144&gt;=DC$2),(DC144-DC$2)*DC$6,0))&gt;DC$4),DC$4,IF(AND($C144=$E$5,DC144&gt;=DC$2),(DC144-DC$2)*DC$5,IF(AND($C144=$E$6,DC144&gt;=DC$2),(DC144-DC$2)*DC$6,0))))</f>
        <v>0</v>
      </c>
      <c r="DE144"/>
      <c r="DF144" s="39">
        <f t="shared" ref="DF144:DF153" si="1233">IF(AND($C144=$E$5,IF(AND($C144=$E$5,DE144&gt;=DE$2),(DE144-DE$2)*DE$5,IF(AND($C144=$E$6,DE144&gt;=DE$2),(DE144-DE$2)*DE$6,0))&gt;DE$3),DE$3,IF(AND($C144=$E$6,IF(AND($C144=$E$5,DE144&gt;=DE$2),(DE144-DE$2)*DE$5,IF(AND($C144=$E$6,DE144&gt;=DE$2),(DE144-DE$2)*DE$6,0))&gt;DE$4),DE$4,IF(AND($C144=$E$5,DE144&gt;=DE$2),(DE144-DE$2)*DE$5,IF(AND($C144=$E$6,DE144&gt;=DE$2),(DE144-DE$2)*DE$6,0))))</f>
        <v>0</v>
      </c>
      <c r="DG144"/>
      <c r="DH144" s="39">
        <f t="shared" ref="DH144:DH153" si="1234">IF(AND($C144=$E$5,IF(AND($C144=$E$5,DG144&gt;=DG$2),(DG144-DG$2)*DG$5,IF(AND($C144=$E$6,DG144&gt;=DG$2),(DG144-DG$2)*DG$6,0))&gt;DG$3),DG$3,IF(AND($C144=$E$6,IF(AND($C144=$E$5,DG144&gt;=DG$2),(DG144-DG$2)*DG$5,IF(AND($C144=$E$6,DG144&gt;=DG$2),(DG144-DG$2)*DG$6,0))&gt;DG$4),DG$4,IF(AND($C144=$E$5,DG144&gt;=DG$2),(DG144-DG$2)*DG$5,IF(AND($C144=$E$6,DG144&gt;=DG$2),(DG144-DG$2)*DG$6,0))))</f>
        <v>0</v>
      </c>
      <c r="DI144"/>
      <c r="DJ144" s="39">
        <f t="shared" ref="DJ144:DJ153" si="1235">IF(AND($C144=$E$5,IF(AND($C144=$E$5,DI144&gt;=DI$2),(DI144-DI$2)*DI$5,IF(AND($C144=$E$6,DI144&gt;=DI$2),(DI144-DI$2)*DI$6,0))&gt;DI$3),DI$3,IF(AND($C144=$E$6,IF(AND($C144=$E$5,DI144&gt;=DI$2),(DI144-DI$2)*DI$5,IF(AND($C144=$E$6,DI144&gt;=DI$2),(DI144-DI$2)*DI$6,0))&gt;DI$4),DI$4,IF(AND($C144=$E$5,DI144&gt;=DI$2),(DI144-DI$2)*DI$5,IF(AND($C144=$E$6,DI144&gt;=DI$2),(DI144-DI$2)*DI$6,0))))</f>
        <v>0</v>
      </c>
      <c r="DK144"/>
      <c r="DL144" s="39">
        <f t="shared" ref="DL144:DL153" si="1236">IF(AND($C144=$E$5,IF(AND($C144=$E$5,DK144&gt;=DK$2),(DK144-DK$2)*DK$5,IF(AND($C144=$E$6,DK144&gt;=DK$2),(DK144-DK$2)*DK$6,0))&gt;DK$3),DK$3,IF(AND($C144=$E$6,IF(AND($C144=$E$5,DK144&gt;=DK$2),(DK144-DK$2)*DK$5,IF(AND($C144=$E$6,DK144&gt;=DK$2),(DK144-DK$2)*DK$6,0))&gt;DK$4),DK$4,IF(AND($C144=$E$5,DK144&gt;=DK$2),(DK144-DK$2)*DK$5,IF(AND($C144=$E$6,DK144&gt;=DK$2),(DK144-DK$2)*DK$6,0))))</f>
        <v>0</v>
      </c>
      <c r="DM144"/>
      <c r="DN144" s="39">
        <f t="shared" ref="DN144:DN153" si="1237">IF(AND($C144=$E$5,IF(AND($C144=$E$5,DM144&gt;=DM$2),(DM144-DM$2)*DM$5,IF(AND($C144=$E$6,DM144&gt;=DM$2),(DM144-DM$2)*DM$6,0))&gt;DM$3),DM$3,IF(AND($C144=$E$6,IF(AND($C144=$E$5,DM144&gt;=DM$2),(DM144-DM$2)*DM$5,IF(AND($C144=$E$6,DM144&gt;=DM$2),(DM144-DM$2)*DM$6,0))&gt;DM$4),DM$4,IF(AND($C144=$E$5,DM144&gt;=DM$2),(DM144-DM$2)*DM$5,IF(AND($C144=$E$6,DM144&gt;=DM$2),(DM144-DM$2)*DM$6,0))))</f>
        <v>0</v>
      </c>
      <c r="DO144"/>
      <c r="DP144" s="39">
        <f t="shared" ref="DP144:DP153" si="1238">IF(AND($C144=$E$5,IF(AND($C144=$E$5,DO144&gt;=DO$2),(DO144-DO$2)*DO$5,IF(AND($C144=$E$6,DO144&gt;=DO$2),(DO144-DO$2)*DO$6,0))&gt;DO$3),DO$3,IF(AND($C144=$E$6,IF(AND($C144=$E$5,DO144&gt;=DO$2),(DO144-DO$2)*DO$5,IF(AND($C144=$E$6,DO144&gt;=DO$2),(DO144-DO$2)*DO$6,0))&gt;DO$4),DO$4,IF(AND($C144=$E$5,DO144&gt;=DO$2),(DO144-DO$2)*DO$5,IF(AND($C144=$E$6,DO144&gt;=DO$2),(DO144-DO$2)*DO$6,0))))</f>
        <v>0</v>
      </c>
      <c r="DQ144"/>
      <c r="DR144" s="39">
        <f t="shared" ref="DR144:DR153" si="1239">IF(AND($C144=$E$5,IF(AND($C144=$E$5,DQ144&gt;=DQ$2),(DQ144-DQ$2)*DQ$5,IF(AND($C144=$E$6,DQ144&gt;=DQ$2),(DQ144-DQ$2)*DQ$6,0))&gt;DQ$3),DQ$3,IF(AND($C144=$E$6,IF(AND($C144=$E$5,DQ144&gt;=DQ$2),(DQ144-DQ$2)*DQ$5,IF(AND($C144=$E$6,DQ144&gt;=DQ$2),(DQ144-DQ$2)*DQ$6,0))&gt;DQ$4),DQ$4,IF(AND($C144=$E$5,DQ144&gt;=DQ$2),(DQ144-DQ$2)*DQ$5,IF(AND($C144=$E$6,DQ144&gt;=DQ$2),(DQ144-DQ$2)*DQ$6,0))))</f>
        <v>0</v>
      </c>
      <c r="DS144"/>
      <c r="DT144" s="39">
        <f t="shared" ref="DT144:DT153" si="1240">IF(AND($C144=$E$5,IF(AND($C144=$E$5,DS144&gt;=DS$2),(DS144-DS$2)*DS$5,IF(AND($C144=$E$6,DS144&gt;=DS$2),(DS144-DS$2)*DS$6,0))&gt;DS$3),DS$3,IF(AND($C144=$E$6,IF(AND($C144=$E$5,DS144&gt;=DS$2),(DS144-DS$2)*DS$5,IF(AND($C144=$E$6,DS144&gt;=DS$2),(DS144-DS$2)*DS$6,0))&gt;DS$4),DS$4,IF(AND($C144=$E$5,DS144&gt;=DS$2),(DS144-DS$2)*DS$5,IF(AND($C144=$E$6,DS144&gt;=DS$2),(DS144-DS$2)*DS$6,0))))</f>
        <v>0</v>
      </c>
      <c r="DU144"/>
      <c r="DV144" s="39">
        <f t="shared" ref="DV144:DV153" si="1241">IF(AND($C144=$E$5,IF(AND($C144=$E$5,DU144&gt;=DU$2),(DU144-DU$2)*DU$5,IF(AND($C144=$E$6,DU144&gt;=DU$2),(DU144-DU$2)*DU$6,0))&gt;DU$3),DU$3,IF(AND($C144=$E$6,IF(AND($C144=$E$5,DU144&gt;=DU$2),(DU144-DU$2)*DU$5,IF(AND($C144=$E$6,DU144&gt;=DU$2),(DU144-DU$2)*DU$6,0))&gt;DU$4),DU$4,IF(AND($C144=$E$5,DU144&gt;=DU$2),(DU144-DU$2)*DU$5,IF(AND($C144=$E$6,DU144&gt;=DU$2),(DU144-DU$2)*DU$6,0))))</f>
        <v>0</v>
      </c>
      <c r="DW144"/>
      <c r="DX144" s="39">
        <f t="shared" ref="DX144:DX153" si="1242">IF(AND($C144=$E$5,IF(AND($C144=$E$5,DW144&gt;=DW$2),(DW144-DW$2)*DW$5,IF(AND($C144=$E$6,DW144&gt;=DW$2),(DW144-DW$2)*DW$6,0))&gt;DW$3),DW$3,IF(AND($C144=$E$6,IF(AND($C144=$E$5,DW144&gt;=DW$2),(DW144-DW$2)*DW$5,IF(AND($C144=$E$6,DW144&gt;=DW$2),(DW144-DW$2)*DW$6,0))&gt;DW$4),DW$4,IF(AND($C144=$E$5,DW144&gt;=DW$2),(DW144-DW$2)*DW$5,IF(AND($C144=$E$6,DW144&gt;=DW$2),(DW144-DW$2)*DW$6,0))))</f>
        <v>0</v>
      </c>
      <c r="DY144"/>
      <c r="DZ144" s="39">
        <f t="shared" ref="DZ144:DZ153" si="1243">IF(AND($C144=$E$5,IF(AND($C144=$E$5,DY144&gt;=DY$2),(DY144-DY$2)*DY$5,IF(AND($C144=$E$6,DY144&gt;=DY$2),(DY144-DY$2)*DY$6,0))&gt;DY$3),DY$3,IF(AND($C144=$E$6,IF(AND($C144=$E$5,DY144&gt;=DY$2),(DY144-DY$2)*DY$5,IF(AND($C144=$E$6,DY144&gt;=DY$2),(DY144-DY$2)*DY$6,0))&gt;DY$4),DY$4,IF(AND($C144=$E$5,DY144&gt;=DY$2),(DY144-DY$2)*DY$5,IF(AND($C144=$E$6,DY144&gt;=DY$2),(DY144-DY$2)*DY$6,0))))</f>
        <v>0</v>
      </c>
      <c r="EA144"/>
      <c r="EB144" s="39">
        <f t="shared" ref="EB144:EB153" si="1244">IF(AND($C144=$E$5,IF(AND($C144=$E$5,EA144&gt;=EA$2),(EA144-EA$2)*EA$5,IF(AND($C144=$E$6,EA144&gt;=EA$2),(EA144-EA$2)*EA$6,0))&gt;EA$3),EA$3,IF(AND($C144=$E$6,IF(AND($C144=$E$5,EA144&gt;=EA$2),(EA144-EA$2)*EA$5,IF(AND($C144=$E$6,EA144&gt;=EA$2),(EA144-EA$2)*EA$6,0))&gt;EA$4),EA$4,IF(AND($C144=$E$5,EA144&gt;=EA$2),(EA144-EA$2)*EA$5,IF(AND($C144=$E$6,EA144&gt;=EA$2),(EA144-EA$2)*EA$6,0))))</f>
        <v>0</v>
      </c>
      <c r="EC144"/>
      <c r="ED144" s="39">
        <f t="shared" ref="ED144:ED153" si="1245">IF(AND($C144=$E$5,IF(AND($C144=$E$5,EC144&gt;=EC$2),(EC144-EC$2)*EC$5,IF(AND($C144=$E$6,EC144&gt;=EC$2),(EC144-EC$2)*EC$6,0))&gt;EC$3),EC$3,IF(AND($C144=$E$6,IF(AND($C144=$E$5,EC144&gt;=EC$2),(EC144-EC$2)*EC$5,IF(AND($C144=$E$6,EC144&gt;=EC$2),(EC144-EC$2)*EC$6,0))&gt;EC$4),EC$4,IF(AND($C144=$E$5,EC144&gt;=EC$2),(EC144-EC$2)*EC$5,IF(AND($C144=$E$6,EC144&gt;=EC$2),(EC144-EC$2)*EC$6,0))))</f>
        <v>0</v>
      </c>
      <c r="EE144"/>
      <c r="EF144" s="39">
        <f t="shared" ref="EF144:EF153" si="1246">IF(AND($C144=$E$5,IF(AND($C144=$E$5,EE144&gt;=EE$2),(EE144-EE$2)*EE$5,IF(AND($C144=$E$6,EE144&gt;=EE$2),(EE144-EE$2)*EE$6,0))&gt;EE$3),EE$3,IF(AND($C144=$E$6,IF(AND($C144=$E$5,EE144&gt;=EE$2),(EE144-EE$2)*EE$5,IF(AND($C144=$E$6,EE144&gt;=EE$2),(EE144-EE$2)*EE$6,0))&gt;EE$4),EE$4,IF(AND($C144=$E$5,EE144&gt;=EE$2),(EE144-EE$2)*EE$5,IF(AND($C144=$E$6,EE144&gt;=EE$2),(EE144-EE$2)*EE$6,0))))</f>
        <v>0</v>
      </c>
      <c r="EG144"/>
      <c r="EH144" s="39">
        <f t="shared" ref="EH144:EH153" si="1247">IF(AND($C144=$E$5,IF(AND($C144=$E$5,EG144&gt;=EG$2),(EG144-EG$2)*EG$5,IF(AND($C144=$E$6,EG144&gt;=EG$2),(EG144-EG$2)*EG$6,0))&gt;EG$3),EG$3,IF(AND($C144=$E$6,IF(AND($C144=$E$5,EG144&gt;=EG$2),(EG144-EG$2)*EG$5,IF(AND($C144=$E$6,EG144&gt;=EG$2),(EG144-EG$2)*EG$6,0))&gt;EG$4),EG$4,IF(AND($C144=$E$5,EG144&gt;=EG$2),(EG144-EG$2)*EG$5,IF(AND($C144=$E$6,EG144&gt;=EG$2),(EG144-EG$2)*EG$6,0))))</f>
        <v>0</v>
      </c>
      <c r="EI144"/>
      <c r="EJ144" s="39">
        <f t="shared" ref="EJ144:EJ153" si="1248">IF(AND($C144=$E$5,IF(AND($C144=$E$5,EI144&gt;=EI$2),(EI144-EI$2)*EI$5,IF(AND($C144=$E$6,EI144&gt;=EI$2),(EI144-EI$2)*EI$6,0))&gt;EI$3),EI$3,IF(AND($C144=$E$6,IF(AND($C144=$E$5,EI144&gt;=EI$2),(EI144-EI$2)*EI$5,IF(AND($C144=$E$6,EI144&gt;=EI$2),(EI144-EI$2)*EI$6,0))&gt;EI$4),EI$4,IF(AND($C144=$E$5,EI144&gt;=EI$2),(EI144-EI$2)*EI$5,IF(AND($C144=$E$6,EI144&gt;=EI$2),(EI144-EI$2)*EI$6,0))))</f>
        <v>0</v>
      </c>
      <c r="EK144"/>
      <c r="EL144" s="39">
        <f t="shared" ref="EL144:EL153" si="1249">IF(AND($C144=$E$5,IF(AND($C144=$E$5,EK144&gt;=EK$2),(EK144-EK$2)*EK$5,IF(AND($C144=$E$6,EK144&gt;=EK$2),(EK144-EK$2)*EK$6,0))&gt;EK$3),EK$3,IF(AND($C144=$E$6,IF(AND($C144=$E$5,EK144&gt;=EK$2),(EK144-EK$2)*EK$5,IF(AND($C144=$E$6,EK144&gt;=EK$2),(EK144-EK$2)*EK$6,0))&gt;EK$4),EK$4,IF(AND($C144=$E$5,EK144&gt;=EK$2),(EK144-EK$2)*EK$5,IF(AND($C144=$E$6,EK144&gt;=EK$2),(EK144-EK$2)*EK$6,0))))</f>
        <v>0</v>
      </c>
      <c r="EM144"/>
      <c r="EN144" s="39">
        <f t="shared" ref="EN144:EN153" si="1250">IF(AND($C144=$E$5,IF(AND($C144=$E$5,EM144&gt;=EM$2),(EM144-EM$2)*EM$5,IF(AND($C144=$E$6,EM144&gt;=EM$2),(EM144-EM$2)*EM$6,0))&gt;EM$3),EM$3,IF(AND($C144=$E$6,IF(AND($C144=$E$5,EM144&gt;=EM$2),(EM144-EM$2)*EM$5,IF(AND($C144=$E$6,EM144&gt;=EM$2),(EM144-EM$2)*EM$6,0))&gt;EM$4),EM$4,IF(AND($C144=$E$5,EM144&gt;=EM$2),(EM144-EM$2)*EM$5,IF(AND($C144=$E$6,EM144&gt;=EM$2),(EM144-EM$2)*EM$6,0))))</f>
        <v>0</v>
      </c>
      <c r="EO144"/>
      <c r="EP144" s="39">
        <f t="shared" ref="EP144:EP153" si="1251">IF(AND($C144=$E$5,IF(AND($C144=$E$5,EO144&gt;=EO$2),(EO144-EO$2)*EO$5,IF(AND($C144=$E$6,EO144&gt;=EO$2),(EO144-EO$2)*EO$6,0))&gt;EO$3),EO$3,IF(AND($C144=$E$6,IF(AND($C144=$E$5,EO144&gt;=EO$2),(EO144-EO$2)*EO$5,IF(AND($C144=$E$6,EO144&gt;=EO$2),(EO144-EO$2)*EO$6,0))&gt;EO$4),EO$4,IF(AND($C144=$E$5,EO144&gt;=EO$2),(EO144-EO$2)*EO$5,IF(AND($C144=$E$6,EO144&gt;=EO$2),(EO144-EO$2)*EO$6,0))))</f>
        <v>0</v>
      </c>
      <c r="EQ144"/>
      <c r="ER144" s="39">
        <f t="shared" ref="ER144:ER153" si="1252">IF(AND($C144=$E$5,IF(AND($C144=$E$5,EQ144&gt;=EQ$2),(EQ144-EQ$2)*EQ$5,IF(AND($C144=$E$6,EQ144&gt;=EQ$2),(EQ144-EQ$2)*EQ$6,0))&gt;EQ$3),EQ$3,IF(AND($C144=$E$6,IF(AND($C144=$E$5,EQ144&gt;=EQ$2),(EQ144-EQ$2)*EQ$5,IF(AND($C144=$E$6,EQ144&gt;=EQ$2),(EQ144-EQ$2)*EQ$6,0))&gt;EQ$4),EQ$4,IF(AND($C144=$E$5,EQ144&gt;=EQ$2),(EQ144-EQ$2)*EQ$5,IF(AND($C144=$E$6,EQ144&gt;=EQ$2),(EQ144-EQ$2)*EQ$6,0))))</f>
        <v>0</v>
      </c>
      <c r="ES144"/>
      <c r="ET144" s="39">
        <f t="shared" ref="ET144:ET153" si="1253">IF(AND($C144=$E$5,IF(AND($C144=$E$5,ES144&gt;=ES$2),(ES144-ES$2)*ES$5,IF(AND($C144=$E$6,ES144&gt;=ES$2),(ES144-ES$2)*ES$6,0))&gt;ES$3),ES$3,IF(AND($C144=$E$6,IF(AND($C144=$E$5,ES144&gt;=ES$2),(ES144-ES$2)*ES$5,IF(AND($C144=$E$6,ES144&gt;=ES$2),(ES144-ES$2)*ES$6,0))&gt;ES$4),ES$4,IF(AND($C144=$E$5,ES144&gt;=ES$2),(ES144-ES$2)*ES$5,IF(AND($C144=$E$6,ES144&gt;=ES$2),(ES144-ES$2)*ES$6,0))))</f>
        <v>0</v>
      </c>
      <c r="EU144"/>
      <c r="EV144" s="39">
        <f t="shared" ref="EV144:EV153" si="1254">IF(AND($C144=$E$5,IF(AND($C144=$E$5,EU144&gt;=EU$2),(EU144-EU$2)*EU$5,IF(AND($C144=$E$6,EU144&gt;=EU$2),(EU144-EU$2)*EU$6,0))&gt;EU$3),EU$3,IF(AND($C144=$E$6,IF(AND($C144=$E$5,EU144&gt;=EU$2),(EU144-EU$2)*EU$5,IF(AND($C144=$E$6,EU144&gt;=EU$2),(EU144-EU$2)*EU$6,0))&gt;EU$4),EU$4,IF(AND($C144=$E$5,EU144&gt;=EU$2),(EU144-EU$2)*EU$5,IF(AND($C144=$E$6,EU144&gt;=EU$2),(EU144-EU$2)*EU$6,0))))</f>
        <v>0</v>
      </c>
      <c r="EW144"/>
      <c r="EX144" s="39">
        <f t="shared" ref="EX144:EX153" si="1255">IF(AND($C144=$E$5,IF(AND($C144=$E$5,EW144&gt;=EW$2),(EW144-EW$2)*EW$5,IF(AND($C144=$E$6,EW144&gt;=EW$2),(EW144-EW$2)*EW$6,0))&gt;EW$3),EW$3,IF(AND($C144=$E$6,IF(AND($C144=$E$5,EW144&gt;=EW$2),(EW144-EW$2)*EW$5,IF(AND($C144=$E$6,EW144&gt;=EW$2),(EW144-EW$2)*EW$6,0))&gt;EW$4),EW$4,IF(AND($C144=$E$5,EW144&gt;=EW$2),(EW144-EW$2)*EW$5,IF(AND($C144=$E$6,EW144&gt;=EW$2),(EW144-EW$2)*EW$6,0))))</f>
        <v>0</v>
      </c>
      <c r="EY144"/>
      <c r="EZ144" s="39">
        <f t="shared" ref="EZ144:EZ153" si="1256">IF(AND($C144=$E$5,IF(AND($C144=$E$5,EY144&gt;=EY$2),(EY144-EY$2)*EY$5,IF(AND($C144=$E$6,EY144&gt;=EY$2),(EY144-EY$2)*EY$6,0))&gt;EY$3),EY$3,IF(AND($C144=$E$6,IF(AND($C144=$E$5,EY144&gt;=EY$2),(EY144-EY$2)*EY$5,IF(AND($C144=$E$6,EY144&gt;=EY$2),(EY144-EY$2)*EY$6,0))&gt;EY$4),EY$4,IF(AND($C144=$E$5,EY144&gt;=EY$2),(EY144-EY$2)*EY$5,IF(AND($C144=$E$6,EY144&gt;=EY$2),(EY144-EY$2)*EY$6,0))))</f>
        <v>0</v>
      </c>
      <c r="FA144"/>
      <c r="FB144" s="39">
        <f t="shared" ref="FB144:FB153" si="1257">IF(AND($C144=$E$5,IF(AND($C144=$E$5,FA144&gt;=FA$2),(FA144-FA$2)*FA$5,IF(AND($C144=$E$6,FA144&gt;=FA$2),(FA144-FA$2)*FA$6,0))&gt;FA$3),FA$3,IF(AND($C144=$E$6,IF(AND($C144=$E$5,FA144&gt;=FA$2),(FA144-FA$2)*FA$5,IF(AND($C144=$E$6,FA144&gt;=FA$2),(FA144-FA$2)*FA$6,0))&gt;FA$4),FA$4,IF(AND($C144=$E$5,FA144&gt;=FA$2),(FA144-FA$2)*FA$5,IF(AND($C144=$E$6,FA144&gt;=FA$2),(FA144-FA$2)*FA$6,0))))</f>
        <v>0</v>
      </c>
      <c r="FC144" s="67">
        <f>SUMIFS(CQ144:FB144,$CQ$8:$FB$8,$AM$1)</f>
        <v>0</v>
      </c>
    </row>
    <row r="145" spans="1:159" s="30" customFormat="1" outlineLevel="1" x14ac:dyDescent="0.25">
      <c r="A145">
        <v>2</v>
      </c>
      <c r="B145" s="26"/>
      <c r="C145" s="102">
        <f>IFERROR(VLOOKUP($B145,'Справочник ТТ'!$A:$R,16,0),0)</f>
        <v>0</v>
      </c>
      <c r="D145" s="103">
        <f>IFERROR(VLOOKUP($B145,'Справочник ТТ'!$A:$R,17,0),0)</f>
        <v>0</v>
      </c>
      <c r="E145" s="104">
        <f>IFERROR(VLOOKUP($B145,'Справочник ТТ'!$A:$R,18,0),0)</f>
        <v>0</v>
      </c>
      <c r="F145" s="71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 s="46">
        <f t="shared" ref="AK145:AK153" si="1258">IF($C145=$E$5,SUMPRODUCT(G145:AJ145,$G$5:$AJ$5),IF($C145=$E$6,SUMPRODUCT(G145:AJ145,$G$6:$AJ$6),0))</f>
        <v>0</v>
      </c>
      <c r="AL145"/>
      <c r="AM145" s="39">
        <f t="shared" si="1199"/>
        <v>0</v>
      </c>
      <c r="AN145"/>
      <c r="AO145" s="39">
        <f t="shared" si="1200"/>
        <v>0</v>
      </c>
      <c r="AP145"/>
      <c r="AQ145" s="39">
        <f t="shared" si="1201"/>
        <v>0</v>
      </c>
      <c r="AR145"/>
      <c r="AS145" s="39">
        <f t="shared" si="1202"/>
        <v>0</v>
      </c>
      <c r="AT145"/>
      <c r="AU145" s="39">
        <f t="shared" si="1203"/>
        <v>0</v>
      </c>
      <c r="AV145"/>
      <c r="AW145" s="39">
        <f>IF(AND($C145=$E$5,IF(AND($C145=$E$5,AV145&gt;=AV$2),(AV145-AV$2)*AV$5,IF(AND($C145=$E$6,AV145&gt;=AV$2),(AV145-AV$2)*AV$6,0))&gt;AV$3),AV$3,IF(AND($C145=$E$6,IF(AND($C145=$E$5,AV145&gt;=AV$2),(AV145-AV$2)*AV$5,IF(AND($C145=$E$6,AV145&gt;=AV$2),(AV145-AV$2)*AV$6,0))&gt;AV$4),AV$4,IF(AND($C145=$E$5,AV145&gt;=AV$2),(AV145-AV$2)*AV$5,IF(AND($C145=$E$6,AV145&gt;=AV$2),(AV145-AV$2)*AV$6,0))))</f>
        <v>0</v>
      </c>
      <c r="AX145"/>
      <c r="AY145" s="39" t="b">
        <f t="shared" si="1204"/>
        <v>0</v>
      </c>
      <c r="AZ145"/>
      <c r="BA145" s="39" t="b">
        <f t="shared" si="1205"/>
        <v>0</v>
      </c>
      <c r="BB145"/>
      <c r="BC145" s="39" t="b">
        <f t="shared" si="1206"/>
        <v>0</v>
      </c>
      <c r="BD145"/>
      <c r="BE145" s="39" t="b">
        <f t="shared" si="1207"/>
        <v>0</v>
      </c>
      <c r="BF145"/>
      <c r="BG145" s="39">
        <f t="shared" si="1208"/>
        <v>0</v>
      </c>
      <c r="BH145"/>
      <c r="BI145" s="39">
        <f t="shared" si="1209"/>
        <v>0</v>
      </c>
      <c r="BJ145"/>
      <c r="BK145" s="39">
        <f t="shared" si="1210"/>
        <v>0</v>
      </c>
      <c r="BL145"/>
      <c r="BM145" s="39">
        <f t="shared" si="1211"/>
        <v>0</v>
      </c>
      <c r="BN145"/>
      <c r="BO145" s="39">
        <f t="shared" si="1212"/>
        <v>0</v>
      </c>
      <c r="BP145"/>
      <c r="BQ145" s="39">
        <f t="shared" si="1213"/>
        <v>0</v>
      </c>
      <c r="BR145"/>
      <c r="BS145" s="39">
        <f t="shared" si="1214"/>
        <v>0</v>
      </c>
      <c r="BT145"/>
      <c r="BU145" s="39">
        <f t="shared" si="1215"/>
        <v>0</v>
      </c>
      <c r="BV145"/>
      <c r="BW145" s="39">
        <f t="shared" si="1216"/>
        <v>0</v>
      </c>
      <c r="BX145"/>
      <c r="BY145" s="39">
        <f t="shared" si="1217"/>
        <v>0</v>
      </c>
      <c r="BZ145"/>
      <c r="CA145" s="39">
        <f t="shared" si="1218"/>
        <v>0</v>
      </c>
      <c r="CB145"/>
      <c r="CC145" s="39">
        <f t="shared" si="1219"/>
        <v>0</v>
      </c>
      <c r="CD145"/>
      <c r="CE145" s="39">
        <f t="shared" si="1220"/>
        <v>0</v>
      </c>
      <c r="CF145"/>
      <c r="CG145" s="39">
        <f t="shared" si="1221"/>
        <v>0</v>
      </c>
      <c r="CH145"/>
      <c r="CI145" s="39">
        <f t="shared" si="1222"/>
        <v>0</v>
      </c>
      <c r="CJ145"/>
      <c r="CK145" s="39">
        <f t="shared" si="1223"/>
        <v>0</v>
      </c>
      <c r="CL145"/>
      <c r="CM145" s="39">
        <f t="shared" si="1224"/>
        <v>0</v>
      </c>
      <c r="CN145"/>
      <c r="CO145" s="39">
        <f t="shared" si="1225"/>
        <v>0</v>
      </c>
      <c r="CP145" s="67">
        <f t="shared" ref="CP145:CP153" si="1259">SUMIFS(AL145:CO145,$AL$8:$CO$8,$AM$1)</f>
        <v>0</v>
      </c>
      <c r="CQ145"/>
      <c r="CR145" s="39">
        <f t="shared" si="1226"/>
        <v>0</v>
      </c>
      <c r="CS145"/>
      <c r="CT145" s="39">
        <f t="shared" si="1227"/>
        <v>0</v>
      </c>
      <c r="CU145"/>
      <c r="CV145" s="39">
        <f t="shared" si="1228"/>
        <v>0</v>
      </c>
      <c r="CW145"/>
      <c r="CX145" s="39">
        <f t="shared" si="1229"/>
        <v>0</v>
      </c>
      <c r="CY145"/>
      <c r="CZ145" s="39">
        <f t="shared" si="1230"/>
        <v>0</v>
      </c>
      <c r="DA145"/>
      <c r="DB145" s="39">
        <f t="shared" si="1231"/>
        <v>0</v>
      </c>
      <c r="DC145"/>
      <c r="DD145" s="39">
        <f t="shared" si="1232"/>
        <v>0</v>
      </c>
      <c r="DE145"/>
      <c r="DF145" s="39">
        <f t="shared" si="1233"/>
        <v>0</v>
      </c>
      <c r="DG145"/>
      <c r="DH145" s="39">
        <f t="shared" si="1234"/>
        <v>0</v>
      </c>
      <c r="DI145"/>
      <c r="DJ145" s="39">
        <f t="shared" si="1235"/>
        <v>0</v>
      </c>
      <c r="DK145"/>
      <c r="DL145" s="39">
        <f t="shared" si="1236"/>
        <v>0</v>
      </c>
      <c r="DM145"/>
      <c r="DN145" s="39">
        <f t="shared" si="1237"/>
        <v>0</v>
      </c>
      <c r="DO145"/>
      <c r="DP145" s="39">
        <f t="shared" si="1238"/>
        <v>0</v>
      </c>
      <c r="DQ145"/>
      <c r="DR145" s="39">
        <f t="shared" si="1239"/>
        <v>0</v>
      </c>
      <c r="DS145"/>
      <c r="DT145" s="39">
        <f t="shared" si="1240"/>
        <v>0</v>
      </c>
      <c r="DU145"/>
      <c r="DV145" s="39">
        <f t="shared" si="1241"/>
        <v>0</v>
      </c>
      <c r="DW145"/>
      <c r="DX145" s="39">
        <f t="shared" si="1242"/>
        <v>0</v>
      </c>
      <c r="DY145"/>
      <c r="DZ145" s="39">
        <f t="shared" si="1243"/>
        <v>0</v>
      </c>
      <c r="EA145"/>
      <c r="EB145" s="39">
        <f t="shared" si="1244"/>
        <v>0</v>
      </c>
      <c r="EC145"/>
      <c r="ED145" s="39">
        <f t="shared" si="1245"/>
        <v>0</v>
      </c>
      <c r="EE145"/>
      <c r="EF145" s="39">
        <f t="shared" si="1246"/>
        <v>0</v>
      </c>
      <c r="EG145"/>
      <c r="EH145" s="39">
        <f t="shared" si="1247"/>
        <v>0</v>
      </c>
      <c r="EI145"/>
      <c r="EJ145" s="39">
        <f t="shared" si="1248"/>
        <v>0</v>
      </c>
      <c r="EK145"/>
      <c r="EL145" s="39">
        <f t="shared" si="1249"/>
        <v>0</v>
      </c>
      <c r="EM145"/>
      <c r="EN145" s="39">
        <f t="shared" si="1250"/>
        <v>0</v>
      </c>
      <c r="EO145"/>
      <c r="EP145" s="39">
        <f t="shared" si="1251"/>
        <v>0</v>
      </c>
      <c r="EQ145"/>
      <c r="ER145" s="39">
        <f t="shared" si="1252"/>
        <v>0</v>
      </c>
      <c r="ES145"/>
      <c r="ET145" s="39">
        <f t="shared" si="1253"/>
        <v>0</v>
      </c>
      <c r="EU145"/>
      <c r="EV145" s="39">
        <f t="shared" si="1254"/>
        <v>0</v>
      </c>
      <c r="EW145"/>
      <c r="EX145" s="39">
        <f t="shared" si="1255"/>
        <v>0</v>
      </c>
      <c r="EY145"/>
      <c r="EZ145" s="39">
        <f t="shared" si="1256"/>
        <v>0</v>
      </c>
      <c r="FA145"/>
      <c r="FB145" s="39">
        <f t="shared" si="1257"/>
        <v>0</v>
      </c>
      <c r="FC145" s="67">
        <f t="shared" ref="FC145:FC153" si="1260">SUMIFS(CQ145:FB145,$CQ$8:$FB$8,$AM$1)</f>
        <v>0</v>
      </c>
    </row>
    <row r="146" spans="1:159" s="30" customFormat="1" outlineLevel="1" x14ac:dyDescent="0.25">
      <c r="A146">
        <v>3</v>
      </c>
      <c r="B146" s="26"/>
      <c r="C146" s="102">
        <f>IFERROR(VLOOKUP($B146,'Справочник ТТ'!$A:$R,16,0),0)</f>
        <v>0</v>
      </c>
      <c r="D146" s="103">
        <f>IFERROR(VLOOKUP($B146,'Справочник ТТ'!$A:$R,17,0),0)</f>
        <v>0</v>
      </c>
      <c r="E146" s="104">
        <f>IFERROR(VLOOKUP($B146,'Справочник ТТ'!$A:$R,18,0),0)</f>
        <v>0</v>
      </c>
      <c r="F146" s="71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 s="46">
        <f t="shared" si="1258"/>
        <v>0</v>
      </c>
      <c r="AL146"/>
      <c r="AM146" s="39">
        <f t="shared" si="1199"/>
        <v>0</v>
      </c>
      <c r="AN146"/>
      <c r="AO146" s="39">
        <f t="shared" si="1200"/>
        <v>0</v>
      </c>
      <c r="AP146"/>
      <c r="AQ146" s="39">
        <f t="shared" si="1201"/>
        <v>0</v>
      </c>
      <c r="AR146"/>
      <c r="AS146" s="39">
        <f t="shared" si="1202"/>
        <v>0</v>
      </c>
      <c r="AT146"/>
      <c r="AU146" s="39">
        <f t="shared" si="1203"/>
        <v>0</v>
      </c>
      <c r="AV146"/>
      <c r="AW146" s="39">
        <f t="shared" ref="AW146:AW153" si="1261">IF(AND($C146=$E$5,IF(AND($C146=$E$5,AV146&gt;=AV$2),(AV146-AV$2)*AV$5,IF(AND($C146=$E$6,AV146&gt;=AV$2),(AV146-AV$2)*AV$6,0))&gt;AV$3),AV$3,IF(AND($C146=$E$6,IF(AND($C146=$E$5,AV146&gt;=AV$2),(AV146-AV$2)*AV$5,IF(AND($C146=$E$6,AV146&gt;=AV$2),(AV146-AV$2)*AV$6,0))&gt;AV$4),AV$4,IF(AND($C146=$E$5,AV146&gt;=AV$2),(AV146-AV$2)*AV$5,IF(AND($C146=$E$6,AV146&gt;=AV$2),(AV146-AV$2)*AV$6,0))))</f>
        <v>0</v>
      </c>
      <c r="AX146"/>
      <c r="AY146" s="39" t="b">
        <f t="shared" si="1204"/>
        <v>0</v>
      </c>
      <c r="AZ146"/>
      <c r="BA146" s="39" t="b">
        <f t="shared" si="1205"/>
        <v>0</v>
      </c>
      <c r="BB146"/>
      <c r="BC146" s="39" t="b">
        <f t="shared" si="1206"/>
        <v>0</v>
      </c>
      <c r="BD146"/>
      <c r="BE146" s="39" t="b">
        <f t="shared" si="1207"/>
        <v>0</v>
      </c>
      <c r="BF146"/>
      <c r="BG146" s="39">
        <f t="shared" si="1208"/>
        <v>0</v>
      </c>
      <c r="BH146"/>
      <c r="BI146" s="39">
        <f t="shared" si="1209"/>
        <v>0</v>
      </c>
      <c r="BJ146"/>
      <c r="BK146" s="39">
        <f t="shared" si="1210"/>
        <v>0</v>
      </c>
      <c r="BL146"/>
      <c r="BM146" s="39">
        <f t="shared" si="1211"/>
        <v>0</v>
      </c>
      <c r="BN146"/>
      <c r="BO146" s="39">
        <f t="shared" si="1212"/>
        <v>0</v>
      </c>
      <c r="BP146"/>
      <c r="BQ146" s="39">
        <f t="shared" si="1213"/>
        <v>0</v>
      </c>
      <c r="BR146"/>
      <c r="BS146" s="39">
        <f t="shared" si="1214"/>
        <v>0</v>
      </c>
      <c r="BT146"/>
      <c r="BU146" s="39">
        <f t="shared" si="1215"/>
        <v>0</v>
      </c>
      <c r="BV146"/>
      <c r="BW146" s="39">
        <f t="shared" si="1216"/>
        <v>0</v>
      </c>
      <c r="BX146"/>
      <c r="BY146" s="39">
        <f t="shared" si="1217"/>
        <v>0</v>
      </c>
      <c r="BZ146"/>
      <c r="CA146" s="39">
        <f t="shared" si="1218"/>
        <v>0</v>
      </c>
      <c r="CB146"/>
      <c r="CC146" s="39">
        <f t="shared" si="1219"/>
        <v>0</v>
      </c>
      <c r="CD146"/>
      <c r="CE146" s="39">
        <f t="shared" si="1220"/>
        <v>0</v>
      </c>
      <c r="CF146"/>
      <c r="CG146" s="39">
        <f t="shared" si="1221"/>
        <v>0</v>
      </c>
      <c r="CH146"/>
      <c r="CI146" s="39">
        <f t="shared" si="1222"/>
        <v>0</v>
      </c>
      <c r="CJ146"/>
      <c r="CK146" s="39">
        <f t="shared" si="1223"/>
        <v>0</v>
      </c>
      <c r="CL146"/>
      <c r="CM146" s="39">
        <f t="shared" si="1224"/>
        <v>0</v>
      </c>
      <c r="CN146"/>
      <c r="CO146" s="39">
        <f t="shared" si="1225"/>
        <v>0</v>
      </c>
      <c r="CP146" s="67">
        <f t="shared" si="1259"/>
        <v>0</v>
      </c>
      <c r="CQ146"/>
      <c r="CR146" s="39">
        <f t="shared" si="1226"/>
        <v>0</v>
      </c>
      <c r="CS146"/>
      <c r="CT146" s="39">
        <f t="shared" si="1227"/>
        <v>0</v>
      </c>
      <c r="CU146"/>
      <c r="CV146" s="39">
        <f t="shared" si="1228"/>
        <v>0</v>
      </c>
      <c r="CW146"/>
      <c r="CX146" s="39">
        <f t="shared" si="1229"/>
        <v>0</v>
      </c>
      <c r="CY146"/>
      <c r="CZ146" s="39">
        <f t="shared" si="1230"/>
        <v>0</v>
      </c>
      <c r="DA146"/>
      <c r="DB146" s="39">
        <f t="shared" si="1231"/>
        <v>0</v>
      </c>
      <c r="DC146"/>
      <c r="DD146" s="39">
        <f t="shared" si="1232"/>
        <v>0</v>
      </c>
      <c r="DE146"/>
      <c r="DF146" s="39">
        <f t="shared" si="1233"/>
        <v>0</v>
      </c>
      <c r="DG146"/>
      <c r="DH146" s="39">
        <f t="shared" si="1234"/>
        <v>0</v>
      </c>
      <c r="DI146"/>
      <c r="DJ146" s="39">
        <f t="shared" si="1235"/>
        <v>0</v>
      </c>
      <c r="DK146"/>
      <c r="DL146" s="39">
        <f t="shared" si="1236"/>
        <v>0</v>
      </c>
      <c r="DM146"/>
      <c r="DN146" s="39">
        <f t="shared" si="1237"/>
        <v>0</v>
      </c>
      <c r="DO146"/>
      <c r="DP146" s="39">
        <f t="shared" si="1238"/>
        <v>0</v>
      </c>
      <c r="DQ146"/>
      <c r="DR146" s="39">
        <f t="shared" si="1239"/>
        <v>0</v>
      </c>
      <c r="DS146"/>
      <c r="DT146" s="39">
        <f t="shared" si="1240"/>
        <v>0</v>
      </c>
      <c r="DU146"/>
      <c r="DV146" s="39">
        <f t="shared" si="1241"/>
        <v>0</v>
      </c>
      <c r="DW146"/>
      <c r="DX146" s="39">
        <f t="shared" si="1242"/>
        <v>0</v>
      </c>
      <c r="DY146"/>
      <c r="DZ146" s="39">
        <f t="shared" si="1243"/>
        <v>0</v>
      </c>
      <c r="EA146"/>
      <c r="EB146" s="39">
        <f t="shared" si="1244"/>
        <v>0</v>
      </c>
      <c r="EC146"/>
      <c r="ED146" s="39">
        <f t="shared" si="1245"/>
        <v>0</v>
      </c>
      <c r="EE146"/>
      <c r="EF146" s="39">
        <f t="shared" si="1246"/>
        <v>0</v>
      </c>
      <c r="EG146"/>
      <c r="EH146" s="39">
        <f t="shared" si="1247"/>
        <v>0</v>
      </c>
      <c r="EI146"/>
      <c r="EJ146" s="39">
        <f t="shared" si="1248"/>
        <v>0</v>
      </c>
      <c r="EK146"/>
      <c r="EL146" s="39">
        <f t="shared" si="1249"/>
        <v>0</v>
      </c>
      <c r="EM146"/>
      <c r="EN146" s="39">
        <f t="shared" si="1250"/>
        <v>0</v>
      </c>
      <c r="EO146"/>
      <c r="EP146" s="39">
        <f t="shared" si="1251"/>
        <v>0</v>
      </c>
      <c r="EQ146"/>
      <c r="ER146" s="39">
        <f t="shared" si="1252"/>
        <v>0</v>
      </c>
      <c r="ES146"/>
      <c r="ET146" s="39">
        <f t="shared" si="1253"/>
        <v>0</v>
      </c>
      <c r="EU146"/>
      <c r="EV146" s="39">
        <f t="shared" si="1254"/>
        <v>0</v>
      </c>
      <c r="EW146"/>
      <c r="EX146" s="39">
        <f t="shared" si="1255"/>
        <v>0</v>
      </c>
      <c r="EY146"/>
      <c r="EZ146" s="39">
        <f t="shared" si="1256"/>
        <v>0</v>
      </c>
      <c r="FA146"/>
      <c r="FB146" s="39">
        <f t="shared" si="1257"/>
        <v>0</v>
      </c>
      <c r="FC146" s="67">
        <f t="shared" si="1260"/>
        <v>0</v>
      </c>
    </row>
    <row r="147" spans="1:159" s="30" customFormat="1" outlineLevel="1" x14ac:dyDescent="0.25">
      <c r="A147">
        <v>4</v>
      </c>
      <c r="B147" s="26"/>
      <c r="C147" s="102">
        <f>IFERROR(VLOOKUP($B147,'Справочник ТТ'!$A:$R,16,0),0)</f>
        <v>0</v>
      </c>
      <c r="D147" s="103">
        <f>IFERROR(VLOOKUP($B147,'Справочник ТТ'!$A:$R,17,0),0)</f>
        <v>0</v>
      </c>
      <c r="E147" s="104">
        <f>IFERROR(VLOOKUP($B147,'Справочник ТТ'!$A:$R,18,0),0)</f>
        <v>0</v>
      </c>
      <c r="F147" s="71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 s="46">
        <f t="shared" si="1258"/>
        <v>0</v>
      </c>
      <c r="AL147"/>
      <c r="AM147" s="39">
        <f t="shared" si="1199"/>
        <v>0</v>
      </c>
      <c r="AN147"/>
      <c r="AO147" s="39">
        <f t="shared" si="1200"/>
        <v>0</v>
      </c>
      <c r="AP147"/>
      <c r="AQ147" s="39">
        <f t="shared" si="1201"/>
        <v>0</v>
      </c>
      <c r="AR147"/>
      <c r="AS147" s="39">
        <f t="shared" si="1202"/>
        <v>0</v>
      </c>
      <c r="AT147"/>
      <c r="AU147" s="39">
        <f t="shared" si="1203"/>
        <v>0</v>
      </c>
      <c r="AV147"/>
      <c r="AW147" s="39">
        <f t="shared" si="1261"/>
        <v>0</v>
      </c>
      <c r="AX147"/>
      <c r="AY147" s="39" t="b">
        <f t="shared" si="1204"/>
        <v>0</v>
      </c>
      <c r="AZ147"/>
      <c r="BA147" s="39" t="b">
        <f t="shared" si="1205"/>
        <v>0</v>
      </c>
      <c r="BB147"/>
      <c r="BC147" s="39" t="b">
        <f t="shared" si="1206"/>
        <v>0</v>
      </c>
      <c r="BD147"/>
      <c r="BE147" s="39" t="b">
        <f t="shared" si="1207"/>
        <v>0</v>
      </c>
      <c r="BF147"/>
      <c r="BG147" s="39">
        <f t="shared" si="1208"/>
        <v>0</v>
      </c>
      <c r="BH147"/>
      <c r="BI147" s="39">
        <f t="shared" si="1209"/>
        <v>0</v>
      </c>
      <c r="BJ147"/>
      <c r="BK147" s="39">
        <f t="shared" si="1210"/>
        <v>0</v>
      </c>
      <c r="BL147"/>
      <c r="BM147" s="39">
        <f t="shared" si="1211"/>
        <v>0</v>
      </c>
      <c r="BN147"/>
      <c r="BO147" s="39">
        <f t="shared" si="1212"/>
        <v>0</v>
      </c>
      <c r="BP147"/>
      <c r="BQ147" s="39">
        <f t="shared" si="1213"/>
        <v>0</v>
      </c>
      <c r="BR147"/>
      <c r="BS147" s="39">
        <f t="shared" si="1214"/>
        <v>0</v>
      </c>
      <c r="BT147"/>
      <c r="BU147" s="39">
        <f t="shared" si="1215"/>
        <v>0</v>
      </c>
      <c r="BV147"/>
      <c r="BW147" s="39">
        <f t="shared" si="1216"/>
        <v>0</v>
      </c>
      <c r="BX147"/>
      <c r="BY147" s="39">
        <f t="shared" si="1217"/>
        <v>0</v>
      </c>
      <c r="BZ147"/>
      <c r="CA147" s="39">
        <f t="shared" si="1218"/>
        <v>0</v>
      </c>
      <c r="CB147"/>
      <c r="CC147" s="39">
        <f t="shared" si="1219"/>
        <v>0</v>
      </c>
      <c r="CD147"/>
      <c r="CE147" s="39">
        <f t="shared" si="1220"/>
        <v>0</v>
      </c>
      <c r="CF147"/>
      <c r="CG147" s="39">
        <f t="shared" si="1221"/>
        <v>0</v>
      </c>
      <c r="CH147"/>
      <c r="CI147" s="39">
        <f t="shared" si="1222"/>
        <v>0</v>
      </c>
      <c r="CJ147"/>
      <c r="CK147" s="39">
        <f t="shared" si="1223"/>
        <v>0</v>
      </c>
      <c r="CL147"/>
      <c r="CM147" s="39">
        <f t="shared" si="1224"/>
        <v>0</v>
      </c>
      <c r="CN147"/>
      <c r="CO147" s="39">
        <f t="shared" si="1225"/>
        <v>0</v>
      </c>
      <c r="CP147" s="67">
        <f t="shared" si="1259"/>
        <v>0</v>
      </c>
      <c r="CQ147"/>
      <c r="CR147" s="39">
        <f t="shared" si="1226"/>
        <v>0</v>
      </c>
      <c r="CS147"/>
      <c r="CT147" s="39">
        <f t="shared" si="1227"/>
        <v>0</v>
      </c>
      <c r="CU147"/>
      <c r="CV147" s="39">
        <f t="shared" si="1228"/>
        <v>0</v>
      </c>
      <c r="CW147"/>
      <c r="CX147" s="39">
        <f t="shared" si="1229"/>
        <v>0</v>
      </c>
      <c r="CY147"/>
      <c r="CZ147" s="39">
        <f t="shared" si="1230"/>
        <v>0</v>
      </c>
      <c r="DA147"/>
      <c r="DB147" s="39">
        <f t="shared" si="1231"/>
        <v>0</v>
      </c>
      <c r="DC147"/>
      <c r="DD147" s="39">
        <f t="shared" si="1232"/>
        <v>0</v>
      </c>
      <c r="DE147"/>
      <c r="DF147" s="39">
        <f t="shared" si="1233"/>
        <v>0</v>
      </c>
      <c r="DG147"/>
      <c r="DH147" s="39">
        <f t="shared" si="1234"/>
        <v>0</v>
      </c>
      <c r="DI147"/>
      <c r="DJ147" s="39">
        <f t="shared" si="1235"/>
        <v>0</v>
      </c>
      <c r="DK147"/>
      <c r="DL147" s="39">
        <f t="shared" si="1236"/>
        <v>0</v>
      </c>
      <c r="DM147"/>
      <c r="DN147" s="39">
        <f t="shared" si="1237"/>
        <v>0</v>
      </c>
      <c r="DO147"/>
      <c r="DP147" s="39">
        <f t="shared" si="1238"/>
        <v>0</v>
      </c>
      <c r="DQ147"/>
      <c r="DR147" s="39">
        <f t="shared" si="1239"/>
        <v>0</v>
      </c>
      <c r="DS147"/>
      <c r="DT147" s="39">
        <f t="shared" si="1240"/>
        <v>0</v>
      </c>
      <c r="DU147"/>
      <c r="DV147" s="39">
        <f t="shared" si="1241"/>
        <v>0</v>
      </c>
      <c r="DW147"/>
      <c r="DX147" s="39">
        <f t="shared" si="1242"/>
        <v>0</v>
      </c>
      <c r="DY147"/>
      <c r="DZ147" s="39">
        <f t="shared" si="1243"/>
        <v>0</v>
      </c>
      <c r="EA147"/>
      <c r="EB147" s="39">
        <f t="shared" si="1244"/>
        <v>0</v>
      </c>
      <c r="EC147"/>
      <c r="ED147" s="39">
        <f t="shared" si="1245"/>
        <v>0</v>
      </c>
      <c r="EE147"/>
      <c r="EF147" s="39">
        <f t="shared" si="1246"/>
        <v>0</v>
      </c>
      <c r="EG147"/>
      <c r="EH147" s="39">
        <f t="shared" si="1247"/>
        <v>0</v>
      </c>
      <c r="EI147"/>
      <c r="EJ147" s="39">
        <f t="shared" si="1248"/>
        <v>0</v>
      </c>
      <c r="EK147"/>
      <c r="EL147" s="39">
        <f t="shared" si="1249"/>
        <v>0</v>
      </c>
      <c r="EM147"/>
      <c r="EN147" s="39">
        <f t="shared" si="1250"/>
        <v>0</v>
      </c>
      <c r="EO147"/>
      <c r="EP147" s="39">
        <f t="shared" si="1251"/>
        <v>0</v>
      </c>
      <c r="EQ147"/>
      <c r="ER147" s="39">
        <f t="shared" si="1252"/>
        <v>0</v>
      </c>
      <c r="ES147"/>
      <c r="ET147" s="39">
        <f t="shared" si="1253"/>
        <v>0</v>
      </c>
      <c r="EU147"/>
      <c r="EV147" s="39">
        <f t="shared" si="1254"/>
        <v>0</v>
      </c>
      <c r="EW147"/>
      <c r="EX147" s="39">
        <f t="shared" si="1255"/>
        <v>0</v>
      </c>
      <c r="EY147"/>
      <c r="EZ147" s="39">
        <f t="shared" si="1256"/>
        <v>0</v>
      </c>
      <c r="FA147"/>
      <c r="FB147" s="39">
        <f t="shared" si="1257"/>
        <v>0</v>
      </c>
      <c r="FC147" s="67">
        <f t="shared" si="1260"/>
        <v>0</v>
      </c>
    </row>
    <row r="148" spans="1:159" s="30" customFormat="1" outlineLevel="1" x14ac:dyDescent="0.25">
      <c r="A148">
        <v>5</v>
      </c>
      <c r="B148" s="26"/>
      <c r="C148" s="102">
        <f>IFERROR(VLOOKUP($B148,'Справочник ТТ'!$A:$R,16,0),0)</f>
        <v>0</v>
      </c>
      <c r="D148" s="103">
        <f>IFERROR(VLOOKUP($B148,'Справочник ТТ'!$A:$R,17,0),0)</f>
        <v>0</v>
      </c>
      <c r="E148" s="104">
        <f>IFERROR(VLOOKUP($B148,'Справочник ТТ'!$A:$R,18,0),0)</f>
        <v>0</v>
      </c>
      <c r="F148" s="71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 s="46">
        <f t="shared" si="1258"/>
        <v>0</v>
      </c>
      <c r="AL148"/>
      <c r="AM148" s="39">
        <f t="shared" si="1199"/>
        <v>0</v>
      </c>
      <c r="AN148"/>
      <c r="AO148" s="39">
        <f t="shared" si="1200"/>
        <v>0</v>
      </c>
      <c r="AP148"/>
      <c r="AQ148" s="39">
        <f t="shared" si="1201"/>
        <v>0</v>
      </c>
      <c r="AR148"/>
      <c r="AS148" s="39">
        <f t="shared" si="1202"/>
        <v>0</v>
      </c>
      <c r="AT148"/>
      <c r="AU148" s="39">
        <f t="shared" si="1203"/>
        <v>0</v>
      </c>
      <c r="AV148"/>
      <c r="AW148" s="39">
        <f t="shared" si="1261"/>
        <v>0</v>
      </c>
      <c r="AX148"/>
      <c r="AY148" s="39" t="b">
        <f t="shared" si="1204"/>
        <v>0</v>
      </c>
      <c r="AZ148"/>
      <c r="BA148" s="39" t="b">
        <f t="shared" si="1205"/>
        <v>0</v>
      </c>
      <c r="BB148"/>
      <c r="BC148" s="39" t="b">
        <f t="shared" si="1206"/>
        <v>0</v>
      </c>
      <c r="BD148"/>
      <c r="BE148" s="39" t="b">
        <f t="shared" si="1207"/>
        <v>0</v>
      </c>
      <c r="BF148"/>
      <c r="BG148" s="39">
        <f t="shared" si="1208"/>
        <v>0</v>
      </c>
      <c r="BH148"/>
      <c r="BI148" s="39">
        <f t="shared" si="1209"/>
        <v>0</v>
      </c>
      <c r="BJ148"/>
      <c r="BK148" s="39">
        <f t="shared" si="1210"/>
        <v>0</v>
      </c>
      <c r="BL148"/>
      <c r="BM148" s="39">
        <f t="shared" si="1211"/>
        <v>0</v>
      </c>
      <c r="BN148"/>
      <c r="BO148" s="39">
        <f t="shared" si="1212"/>
        <v>0</v>
      </c>
      <c r="BP148"/>
      <c r="BQ148" s="39">
        <f t="shared" si="1213"/>
        <v>0</v>
      </c>
      <c r="BR148"/>
      <c r="BS148" s="39">
        <f t="shared" si="1214"/>
        <v>0</v>
      </c>
      <c r="BT148"/>
      <c r="BU148" s="39">
        <f t="shared" si="1215"/>
        <v>0</v>
      </c>
      <c r="BV148"/>
      <c r="BW148" s="39">
        <f t="shared" si="1216"/>
        <v>0</v>
      </c>
      <c r="BX148"/>
      <c r="BY148" s="39">
        <f t="shared" si="1217"/>
        <v>0</v>
      </c>
      <c r="BZ148"/>
      <c r="CA148" s="39">
        <f t="shared" si="1218"/>
        <v>0</v>
      </c>
      <c r="CB148"/>
      <c r="CC148" s="39">
        <f t="shared" si="1219"/>
        <v>0</v>
      </c>
      <c r="CD148"/>
      <c r="CE148" s="39">
        <f t="shared" si="1220"/>
        <v>0</v>
      </c>
      <c r="CF148"/>
      <c r="CG148" s="39">
        <f t="shared" si="1221"/>
        <v>0</v>
      </c>
      <c r="CH148"/>
      <c r="CI148" s="39">
        <f t="shared" si="1222"/>
        <v>0</v>
      </c>
      <c r="CJ148"/>
      <c r="CK148" s="39">
        <f t="shared" si="1223"/>
        <v>0</v>
      </c>
      <c r="CL148"/>
      <c r="CM148" s="39">
        <f t="shared" si="1224"/>
        <v>0</v>
      </c>
      <c r="CN148"/>
      <c r="CO148" s="39">
        <f t="shared" si="1225"/>
        <v>0</v>
      </c>
      <c r="CP148" s="67">
        <f t="shared" si="1259"/>
        <v>0</v>
      </c>
      <c r="CQ148"/>
      <c r="CR148" s="39">
        <f t="shared" si="1226"/>
        <v>0</v>
      </c>
      <c r="CS148"/>
      <c r="CT148" s="39">
        <f t="shared" si="1227"/>
        <v>0</v>
      </c>
      <c r="CU148"/>
      <c r="CV148" s="39">
        <f t="shared" si="1228"/>
        <v>0</v>
      </c>
      <c r="CW148"/>
      <c r="CX148" s="39">
        <f t="shared" si="1229"/>
        <v>0</v>
      </c>
      <c r="CY148"/>
      <c r="CZ148" s="39">
        <f t="shared" si="1230"/>
        <v>0</v>
      </c>
      <c r="DA148"/>
      <c r="DB148" s="39">
        <f t="shared" si="1231"/>
        <v>0</v>
      </c>
      <c r="DC148"/>
      <c r="DD148" s="39">
        <f t="shared" si="1232"/>
        <v>0</v>
      </c>
      <c r="DE148"/>
      <c r="DF148" s="39">
        <f t="shared" si="1233"/>
        <v>0</v>
      </c>
      <c r="DG148"/>
      <c r="DH148" s="39">
        <f t="shared" si="1234"/>
        <v>0</v>
      </c>
      <c r="DI148"/>
      <c r="DJ148" s="39">
        <f t="shared" si="1235"/>
        <v>0</v>
      </c>
      <c r="DK148"/>
      <c r="DL148" s="39">
        <f t="shared" si="1236"/>
        <v>0</v>
      </c>
      <c r="DM148"/>
      <c r="DN148" s="39">
        <f t="shared" si="1237"/>
        <v>0</v>
      </c>
      <c r="DO148"/>
      <c r="DP148" s="39">
        <f t="shared" si="1238"/>
        <v>0</v>
      </c>
      <c r="DQ148"/>
      <c r="DR148" s="39">
        <f t="shared" si="1239"/>
        <v>0</v>
      </c>
      <c r="DS148"/>
      <c r="DT148" s="39">
        <f t="shared" si="1240"/>
        <v>0</v>
      </c>
      <c r="DU148"/>
      <c r="DV148" s="39">
        <f t="shared" si="1241"/>
        <v>0</v>
      </c>
      <c r="DW148"/>
      <c r="DX148" s="39">
        <f t="shared" si="1242"/>
        <v>0</v>
      </c>
      <c r="DY148"/>
      <c r="DZ148" s="39">
        <f t="shared" si="1243"/>
        <v>0</v>
      </c>
      <c r="EA148"/>
      <c r="EB148" s="39">
        <f t="shared" si="1244"/>
        <v>0</v>
      </c>
      <c r="EC148"/>
      <c r="ED148" s="39">
        <f t="shared" si="1245"/>
        <v>0</v>
      </c>
      <c r="EE148"/>
      <c r="EF148" s="39">
        <f t="shared" si="1246"/>
        <v>0</v>
      </c>
      <c r="EG148"/>
      <c r="EH148" s="39">
        <f t="shared" si="1247"/>
        <v>0</v>
      </c>
      <c r="EI148"/>
      <c r="EJ148" s="39">
        <f t="shared" si="1248"/>
        <v>0</v>
      </c>
      <c r="EK148"/>
      <c r="EL148" s="39">
        <f t="shared" si="1249"/>
        <v>0</v>
      </c>
      <c r="EM148"/>
      <c r="EN148" s="39">
        <f t="shared" si="1250"/>
        <v>0</v>
      </c>
      <c r="EO148"/>
      <c r="EP148" s="39">
        <f t="shared" si="1251"/>
        <v>0</v>
      </c>
      <c r="EQ148"/>
      <c r="ER148" s="39">
        <f t="shared" si="1252"/>
        <v>0</v>
      </c>
      <c r="ES148"/>
      <c r="ET148" s="39">
        <f t="shared" si="1253"/>
        <v>0</v>
      </c>
      <c r="EU148"/>
      <c r="EV148" s="39">
        <f t="shared" si="1254"/>
        <v>0</v>
      </c>
      <c r="EW148"/>
      <c r="EX148" s="39">
        <f t="shared" si="1255"/>
        <v>0</v>
      </c>
      <c r="EY148"/>
      <c r="EZ148" s="39">
        <f t="shared" si="1256"/>
        <v>0</v>
      </c>
      <c r="FA148"/>
      <c r="FB148" s="39">
        <f t="shared" si="1257"/>
        <v>0</v>
      </c>
      <c r="FC148" s="67">
        <f t="shared" si="1260"/>
        <v>0</v>
      </c>
    </row>
    <row r="149" spans="1:159" s="30" customFormat="1" outlineLevel="1" x14ac:dyDescent="0.25">
      <c r="A149">
        <v>6</v>
      </c>
      <c r="B149" s="26"/>
      <c r="C149" s="102">
        <f>IFERROR(VLOOKUP($B149,'Справочник ТТ'!$A:$R,16,0),0)</f>
        <v>0</v>
      </c>
      <c r="D149" s="103">
        <f>IFERROR(VLOOKUP($B149,'Справочник ТТ'!$A:$R,17,0),0)</f>
        <v>0</v>
      </c>
      <c r="E149" s="104">
        <f>IFERROR(VLOOKUP($B149,'Справочник ТТ'!$A:$R,18,0),0)</f>
        <v>0</v>
      </c>
      <c r="F149" s="71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 s="46">
        <f t="shared" si="1258"/>
        <v>0</v>
      </c>
      <c r="AL149"/>
      <c r="AM149" s="39">
        <f t="shared" si="1199"/>
        <v>0</v>
      </c>
      <c r="AN149"/>
      <c r="AO149" s="39">
        <f t="shared" si="1200"/>
        <v>0</v>
      </c>
      <c r="AP149"/>
      <c r="AQ149" s="39">
        <f t="shared" si="1201"/>
        <v>0</v>
      </c>
      <c r="AR149"/>
      <c r="AS149" s="39">
        <f t="shared" si="1202"/>
        <v>0</v>
      </c>
      <c r="AT149"/>
      <c r="AU149" s="39">
        <f t="shared" si="1203"/>
        <v>0</v>
      </c>
      <c r="AV149"/>
      <c r="AW149" s="39">
        <f t="shared" si="1261"/>
        <v>0</v>
      </c>
      <c r="AX149"/>
      <c r="AY149" s="39" t="b">
        <f t="shared" si="1204"/>
        <v>0</v>
      </c>
      <c r="AZ149"/>
      <c r="BA149" s="39" t="b">
        <f t="shared" si="1205"/>
        <v>0</v>
      </c>
      <c r="BB149"/>
      <c r="BC149" s="39" t="b">
        <f t="shared" si="1206"/>
        <v>0</v>
      </c>
      <c r="BD149"/>
      <c r="BE149" s="39" t="b">
        <f t="shared" si="1207"/>
        <v>0</v>
      </c>
      <c r="BF149"/>
      <c r="BG149" s="39">
        <f t="shared" si="1208"/>
        <v>0</v>
      </c>
      <c r="BH149"/>
      <c r="BI149" s="39">
        <f t="shared" si="1209"/>
        <v>0</v>
      </c>
      <c r="BJ149"/>
      <c r="BK149" s="39">
        <f t="shared" si="1210"/>
        <v>0</v>
      </c>
      <c r="BL149"/>
      <c r="BM149" s="39">
        <f t="shared" si="1211"/>
        <v>0</v>
      </c>
      <c r="BN149"/>
      <c r="BO149" s="39">
        <f t="shared" si="1212"/>
        <v>0</v>
      </c>
      <c r="BP149"/>
      <c r="BQ149" s="39">
        <f t="shared" si="1213"/>
        <v>0</v>
      </c>
      <c r="BR149"/>
      <c r="BS149" s="39">
        <f t="shared" si="1214"/>
        <v>0</v>
      </c>
      <c r="BT149"/>
      <c r="BU149" s="39">
        <f t="shared" si="1215"/>
        <v>0</v>
      </c>
      <c r="BV149"/>
      <c r="BW149" s="39">
        <f t="shared" si="1216"/>
        <v>0</v>
      </c>
      <c r="BX149"/>
      <c r="BY149" s="39">
        <f t="shared" si="1217"/>
        <v>0</v>
      </c>
      <c r="BZ149"/>
      <c r="CA149" s="39">
        <f t="shared" si="1218"/>
        <v>0</v>
      </c>
      <c r="CB149"/>
      <c r="CC149" s="39">
        <f t="shared" si="1219"/>
        <v>0</v>
      </c>
      <c r="CD149"/>
      <c r="CE149" s="39">
        <f t="shared" si="1220"/>
        <v>0</v>
      </c>
      <c r="CF149"/>
      <c r="CG149" s="39">
        <f t="shared" si="1221"/>
        <v>0</v>
      </c>
      <c r="CH149"/>
      <c r="CI149" s="39">
        <f t="shared" si="1222"/>
        <v>0</v>
      </c>
      <c r="CJ149"/>
      <c r="CK149" s="39">
        <f t="shared" si="1223"/>
        <v>0</v>
      </c>
      <c r="CL149"/>
      <c r="CM149" s="39">
        <f t="shared" si="1224"/>
        <v>0</v>
      </c>
      <c r="CN149"/>
      <c r="CO149" s="39">
        <f t="shared" si="1225"/>
        <v>0</v>
      </c>
      <c r="CP149" s="67">
        <f t="shared" si="1259"/>
        <v>0</v>
      </c>
      <c r="CQ149"/>
      <c r="CR149" s="39">
        <f t="shared" si="1226"/>
        <v>0</v>
      </c>
      <c r="CS149"/>
      <c r="CT149" s="39">
        <f t="shared" si="1227"/>
        <v>0</v>
      </c>
      <c r="CU149"/>
      <c r="CV149" s="39">
        <f t="shared" si="1228"/>
        <v>0</v>
      </c>
      <c r="CW149"/>
      <c r="CX149" s="39">
        <f t="shared" si="1229"/>
        <v>0</v>
      </c>
      <c r="CY149"/>
      <c r="CZ149" s="39">
        <f t="shared" si="1230"/>
        <v>0</v>
      </c>
      <c r="DA149"/>
      <c r="DB149" s="39">
        <f t="shared" si="1231"/>
        <v>0</v>
      </c>
      <c r="DC149"/>
      <c r="DD149" s="39">
        <f t="shared" si="1232"/>
        <v>0</v>
      </c>
      <c r="DE149"/>
      <c r="DF149" s="39">
        <f t="shared" si="1233"/>
        <v>0</v>
      </c>
      <c r="DG149"/>
      <c r="DH149" s="39">
        <f t="shared" si="1234"/>
        <v>0</v>
      </c>
      <c r="DI149"/>
      <c r="DJ149" s="39">
        <f t="shared" si="1235"/>
        <v>0</v>
      </c>
      <c r="DK149"/>
      <c r="DL149" s="39">
        <f t="shared" si="1236"/>
        <v>0</v>
      </c>
      <c r="DM149"/>
      <c r="DN149" s="39">
        <f t="shared" si="1237"/>
        <v>0</v>
      </c>
      <c r="DO149"/>
      <c r="DP149" s="39">
        <f t="shared" si="1238"/>
        <v>0</v>
      </c>
      <c r="DQ149"/>
      <c r="DR149" s="39">
        <f t="shared" si="1239"/>
        <v>0</v>
      </c>
      <c r="DS149"/>
      <c r="DT149" s="39">
        <f t="shared" si="1240"/>
        <v>0</v>
      </c>
      <c r="DU149"/>
      <c r="DV149" s="39">
        <f t="shared" si="1241"/>
        <v>0</v>
      </c>
      <c r="DW149"/>
      <c r="DX149" s="39">
        <f t="shared" si="1242"/>
        <v>0</v>
      </c>
      <c r="DY149"/>
      <c r="DZ149" s="39">
        <f t="shared" si="1243"/>
        <v>0</v>
      </c>
      <c r="EA149"/>
      <c r="EB149" s="39">
        <f t="shared" si="1244"/>
        <v>0</v>
      </c>
      <c r="EC149"/>
      <c r="ED149" s="39">
        <f t="shared" si="1245"/>
        <v>0</v>
      </c>
      <c r="EE149"/>
      <c r="EF149" s="39">
        <f t="shared" si="1246"/>
        <v>0</v>
      </c>
      <c r="EG149"/>
      <c r="EH149" s="39">
        <f t="shared" si="1247"/>
        <v>0</v>
      </c>
      <c r="EI149"/>
      <c r="EJ149" s="39">
        <f t="shared" si="1248"/>
        <v>0</v>
      </c>
      <c r="EK149"/>
      <c r="EL149" s="39">
        <f t="shared" si="1249"/>
        <v>0</v>
      </c>
      <c r="EM149"/>
      <c r="EN149" s="39">
        <f t="shared" si="1250"/>
        <v>0</v>
      </c>
      <c r="EO149"/>
      <c r="EP149" s="39">
        <f t="shared" si="1251"/>
        <v>0</v>
      </c>
      <c r="EQ149"/>
      <c r="ER149" s="39">
        <f t="shared" si="1252"/>
        <v>0</v>
      </c>
      <c r="ES149"/>
      <c r="ET149" s="39">
        <f t="shared" si="1253"/>
        <v>0</v>
      </c>
      <c r="EU149"/>
      <c r="EV149" s="39">
        <f t="shared" si="1254"/>
        <v>0</v>
      </c>
      <c r="EW149"/>
      <c r="EX149" s="39">
        <f t="shared" si="1255"/>
        <v>0</v>
      </c>
      <c r="EY149"/>
      <c r="EZ149" s="39">
        <f t="shared" si="1256"/>
        <v>0</v>
      </c>
      <c r="FA149"/>
      <c r="FB149" s="39">
        <f t="shared" si="1257"/>
        <v>0</v>
      </c>
      <c r="FC149" s="67">
        <f t="shared" si="1260"/>
        <v>0</v>
      </c>
    </row>
    <row r="150" spans="1:159" s="30" customFormat="1" outlineLevel="1" x14ac:dyDescent="0.25">
      <c r="A150">
        <v>7</v>
      </c>
      <c r="B150" s="26"/>
      <c r="C150" s="102">
        <f>IFERROR(VLOOKUP($B150,'Справочник ТТ'!$A:$R,16,0),0)</f>
        <v>0</v>
      </c>
      <c r="D150" s="103">
        <f>IFERROR(VLOOKUP($B150,'Справочник ТТ'!$A:$R,17,0),0)</f>
        <v>0</v>
      </c>
      <c r="E150" s="104">
        <f>IFERROR(VLOOKUP($B150,'Справочник ТТ'!$A:$R,18,0),0)</f>
        <v>0</v>
      </c>
      <c r="F150" s="71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 s="46">
        <f t="shared" si="1258"/>
        <v>0</v>
      </c>
      <c r="AL150"/>
      <c r="AM150" s="39">
        <f t="shared" si="1199"/>
        <v>0</v>
      </c>
      <c r="AN150"/>
      <c r="AO150" s="39">
        <f t="shared" si="1200"/>
        <v>0</v>
      </c>
      <c r="AP150"/>
      <c r="AQ150" s="39">
        <f t="shared" si="1201"/>
        <v>0</v>
      </c>
      <c r="AR150"/>
      <c r="AS150" s="39">
        <f t="shared" si="1202"/>
        <v>0</v>
      </c>
      <c r="AT150"/>
      <c r="AU150" s="39">
        <f t="shared" si="1203"/>
        <v>0</v>
      </c>
      <c r="AV150"/>
      <c r="AW150" s="39">
        <f t="shared" si="1261"/>
        <v>0</v>
      </c>
      <c r="AX150"/>
      <c r="AY150" s="39" t="b">
        <f t="shared" si="1204"/>
        <v>0</v>
      </c>
      <c r="AZ150"/>
      <c r="BA150" s="39" t="b">
        <f t="shared" si="1205"/>
        <v>0</v>
      </c>
      <c r="BB150"/>
      <c r="BC150" s="39" t="b">
        <f t="shared" si="1206"/>
        <v>0</v>
      </c>
      <c r="BD150"/>
      <c r="BE150" s="39" t="b">
        <f t="shared" si="1207"/>
        <v>0</v>
      </c>
      <c r="BF150"/>
      <c r="BG150" s="39">
        <f t="shared" si="1208"/>
        <v>0</v>
      </c>
      <c r="BH150"/>
      <c r="BI150" s="39">
        <f t="shared" si="1209"/>
        <v>0</v>
      </c>
      <c r="BJ150"/>
      <c r="BK150" s="39">
        <f t="shared" si="1210"/>
        <v>0</v>
      </c>
      <c r="BL150"/>
      <c r="BM150" s="39">
        <f t="shared" si="1211"/>
        <v>0</v>
      </c>
      <c r="BN150"/>
      <c r="BO150" s="39">
        <f t="shared" si="1212"/>
        <v>0</v>
      </c>
      <c r="BP150"/>
      <c r="BQ150" s="39">
        <f t="shared" si="1213"/>
        <v>0</v>
      </c>
      <c r="BR150"/>
      <c r="BS150" s="39">
        <f t="shared" si="1214"/>
        <v>0</v>
      </c>
      <c r="BT150"/>
      <c r="BU150" s="39">
        <f t="shared" si="1215"/>
        <v>0</v>
      </c>
      <c r="BV150"/>
      <c r="BW150" s="39">
        <f t="shared" si="1216"/>
        <v>0</v>
      </c>
      <c r="BX150"/>
      <c r="BY150" s="39">
        <f t="shared" si="1217"/>
        <v>0</v>
      </c>
      <c r="BZ150"/>
      <c r="CA150" s="39">
        <f t="shared" si="1218"/>
        <v>0</v>
      </c>
      <c r="CB150"/>
      <c r="CC150" s="39">
        <f t="shared" si="1219"/>
        <v>0</v>
      </c>
      <c r="CD150"/>
      <c r="CE150" s="39">
        <f t="shared" si="1220"/>
        <v>0</v>
      </c>
      <c r="CF150"/>
      <c r="CG150" s="39">
        <f t="shared" si="1221"/>
        <v>0</v>
      </c>
      <c r="CH150"/>
      <c r="CI150" s="39">
        <f t="shared" si="1222"/>
        <v>0</v>
      </c>
      <c r="CJ150"/>
      <c r="CK150" s="39">
        <f t="shared" si="1223"/>
        <v>0</v>
      </c>
      <c r="CL150"/>
      <c r="CM150" s="39">
        <f t="shared" si="1224"/>
        <v>0</v>
      </c>
      <c r="CN150"/>
      <c r="CO150" s="39">
        <f t="shared" si="1225"/>
        <v>0</v>
      </c>
      <c r="CP150" s="67">
        <f t="shared" si="1259"/>
        <v>0</v>
      </c>
      <c r="CQ150"/>
      <c r="CR150" s="39">
        <f t="shared" si="1226"/>
        <v>0</v>
      </c>
      <c r="CS150"/>
      <c r="CT150" s="39">
        <f t="shared" si="1227"/>
        <v>0</v>
      </c>
      <c r="CU150"/>
      <c r="CV150" s="39">
        <f t="shared" si="1228"/>
        <v>0</v>
      </c>
      <c r="CW150"/>
      <c r="CX150" s="39">
        <f t="shared" si="1229"/>
        <v>0</v>
      </c>
      <c r="CY150"/>
      <c r="CZ150" s="39">
        <f t="shared" si="1230"/>
        <v>0</v>
      </c>
      <c r="DA150"/>
      <c r="DB150" s="39">
        <f t="shared" si="1231"/>
        <v>0</v>
      </c>
      <c r="DC150"/>
      <c r="DD150" s="39">
        <f t="shared" si="1232"/>
        <v>0</v>
      </c>
      <c r="DE150"/>
      <c r="DF150" s="39">
        <f t="shared" si="1233"/>
        <v>0</v>
      </c>
      <c r="DG150"/>
      <c r="DH150" s="39">
        <f t="shared" si="1234"/>
        <v>0</v>
      </c>
      <c r="DI150"/>
      <c r="DJ150" s="39">
        <f t="shared" si="1235"/>
        <v>0</v>
      </c>
      <c r="DK150"/>
      <c r="DL150" s="39">
        <f t="shared" si="1236"/>
        <v>0</v>
      </c>
      <c r="DM150"/>
      <c r="DN150" s="39">
        <f t="shared" si="1237"/>
        <v>0</v>
      </c>
      <c r="DO150"/>
      <c r="DP150" s="39">
        <f t="shared" si="1238"/>
        <v>0</v>
      </c>
      <c r="DQ150"/>
      <c r="DR150" s="39">
        <f t="shared" si="1239"/>
        <v>0</v>
      </c>
      <c r="DS150"/>
      <c r="DT150" s="39">
        <f t="shared" si="1240"/>
        <v>0</v>
      </c>
      <c r="DU150"/>
      <c r="DV150" s="39">
        <f t="shared" si="1241"/>
        <v>0</v>
      </c>
      <c r="DW150"/>
      <c r="DX150" s="39">
        <f t="shared" si="1242"/>
        <v>0</v>
      </c>
      <c r="DY150"/>
      <c r="DZ150" s="39">
        <f t="shared" si="1243"/>
        <v>0</v>
      </c>
      <c r="EA150"/>
      <c r="EB150" s="39">
        <f t="shared" si="1244"/>
        <v>0</v>
      </c>
      <c r="EC150"/>
      <c r="ED150" s="39">
        <f t="shared" si="1245"/>
        <v>0</v>
      </c>
      <c r="EE150"/>
      <c r="EF150" s="39">
        <f t="shared" si="1246"/>
        <v>0</v>
      </c>
      <c r="EG150"/>
      <c r="EH150" s="39">
        <f t="shared" si="1247"/>
        <v>0</v>
      </c>
      <c r="EI150"/>
      <c r="EJ150" s="39">
        <f t="shared" si="1248"/>
        <v>0</v>
      </c>
      <c r="EK150"/>
      <c r="EL150" s="39">
        <f t="shared" si="1249"/>
        <v>0</v>
      </c>
      <c r="EM150"/>
      <c r="EN150" s="39">
        <f t="shared" si="1250"/>
        <v>0</v>
      </c>
      <c r="EO150"/>
      <c r="EP150" s="39">
        <f t="shared" si="1251"/>
        <v>0</v>
      </c>
      <c r="EQ150"/>
      <c r="ER150" s="39">
        <f t="shared" si="1252"/>
        <v>0</v>
      </c>
      <c r="ES150"/>
      <c r="ET150" s="39">
        <f t="shared" si="1253"/>
        <v>0</v>
      </c>
      <c r="EU150"/>
      <c r="EV150" s="39">
        <f t="shared" si="1254"/>
        <v>0</v>
      </c>
      <c r="EW150"/>
      <c r="EX150" s="39">
        <f t="shared" si="1255"/>
        <v>0</v>
      </c>
      <c r="EY150"/>
      <c r="EZ150" s="39">
        <f t="shared" si="1256"/>
        <v>0</v>
      </c>
      <c r="FA150"/>
      <c r="FB150" s="39">
        <f t="shared" si="1257"/>
        <v>0</v>
      </c>
      <c r="FC150" s="67">
        <f t="shared" si="1260"/>
        <v>0</v>
      </c>
    </row>
    <row r="151" spans="1:159" s="30" customFormat="1" outlineLevel="1" x14ac:dyDescent="0.25">
      <c r="A151">
        <v>8</v>
      </c>
      <c r="B151" s="26"/>
      <c r="C151" s="102">
        <f>IFERROR(VLOOKUP($B151,'Справочник ТТ'!$A:$R,16,0),0)</f>
        <v>0</v>
      </c>
      <c r="D151" s="103">
        <f>IFERROR(VLOOKUP($B151,'Справочник ТТ'!$A:$R,17,0),0)</f>
        <v>0</v>
      </c>
      <c r="E151" s="104">
        <f>IFERROR(VLOOKUP($B151,'Справочник ТТ'!$A:$R,18,0),0)</f>
        <v>0</v>
      </c>
      <c r="F151" s="7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 s="46">
        <f t="shared" si="1258"/>
        <v>0</v>
      </c>
      <c r="AL151"/>
      <c r="AM151" s="39">
        <f t="shared" si="1199"/>
        <v>0</v>
      </c>
      <c r="AN151"/>
      <c r="AO151" s="39">
        <f t="shared" si="1200"/>
        <v>0</v>
      </c>
      <c r="AP151"/>
      <c r="AQ151" s="39">
        <f t="shared" si="1201"/>
        <v>0</v>
      </c>
      <c r="AR151"/>
      <c r="AS151" s="39">
        <f t="shared" si="1202"/>
        <v>0</v>
      </c>
      <c r="AT151"/>
      <c r="AU151" s="39">
        <f t="shared" si="1203"/>
        <v>0</v>
      </c>
      <c r="AV151"/>
      <c r="AW151" s="39">
        <f t="shared" si="1261"/>
        <v>0</v>
      </c>
      <c r="AX151"/>
      <c r="AY151" s="39" t="b">
        <f t="shared" si="1204"/>
        <v>0</v>
      </c>
      <c r="AZ151"/>
      <c r="BA151" s="39" t="b">
        <f t="shared" si="1205"/>
        <v>0</v>
      </c>
      <c r="BB151"/>
      <c r="BC151" s="39" t="b">
        <f t="shared" si="1206"/>
        <v>0</v>
      </c>
      <c r="BD151"/>
      <c r="BE151" s="39" t="b">
        <f t="shared" si="1207"/>
        <v>0</v>
      </c>
      <c r="BF151"/>
      <c r="BG151" s="39">
        <f t="shared" si="1208"/>
        <v>0</v>
      </c>
      <c r="BH151"/>
      <c r="BI151" s="39">
        <f t="shared" si="1209"/>
        <v>0</v>
      </c>
      <c r="BJ151"/>
      <c r="BK151" s="39">
        <f t="shared" si="1210"/>
        <v>0</v>
      </c>
      <c r="BL151"/>
      <c r="BM151" s="39">
        <f t="shared" si="1211"/>
        <v>0</v>
      </c>
      <c r="BN151"/>
      <c r="BO151" s="39">
        <f t="shared" si="1212"/>
        <v>0</v>
      </c>
      <c r="BP151"/>
      <c r="BQ151" s="39">
        <f t="shared" si="1213"/>
        <v>0</v>
      </c>
      <c r="BR151"/>
      <c r="BS151" s="39">
        <f t="shared" si="1214"/>
        <v>0</v>
      </c>
      <c r="BT151"/>
      <c r="BU151" s="39">
        <f t="shared" si="1215"/>
        <v>0</v>
      </c>
      <c r="BV151"/>
      <c r="BW151" s="39">
        <f t="shared" si="1216"/>
        <v>0</v>
      </c>
      <c r="BX151"/>
      <c r="BY151" s="39">
        <f t="shared" si="1217"/>
        <v>0</v>
      </c>
      <c r="BZ151"/>
      <c r="CA151" s="39">
        <f t="shared" si="1218"/>
        <v>0</v>
      </c>
      <c r="CB151"/>
      <c r="CC151" s="39">
        <f t="shared" si="1219"/>
        <v>0</v>
      </c>
      <c r="CD151"/>
      <c r="CE151" s="39">
        <f t="shared" si="1220"/>
        <v>0</v>
      </c>
      <c r="CF151"/>
      <c r="CG151" s="39">
        <f t="shared" si="1221"/>
        <v>0</v>
      </c>
      <c r="CH151"/>
      <c r="CI151" s="39">
        <f t="shared" si="1222"/>
        <v>0</v>
      </c>
      <c r="CJ151"/>
      <c r="CK151" s="39">
        <f t="shared" si="1223"/>
        <v>0</v>
      </c>
      <c r="CL151"/>
      <c r="CM151" s="39">
        <f t="shared" si="1224"/>
        <v>0</v>
      </c>
      <c r="CN151"/>
      <c r="CO151" s="39">
        <f t="shared" si="1225"/>
        <v>0</v>
      </c>
      <c r="CP151" s="67">
        <f t="shared" si="1259"/>
        <v>0</v>
      </c>
      <c r="CQ151"/>
      <c r="CR151" s="39">
        <f t="shared" si="1226"/>
        <v>0</v>
      </c>
      <c r="CS151"/>
      <c r="CT151" s="39">
        <f t="shared" si="1227"/>
        <v>0</v>
      </c>
      <c r="CU151"/>
      <c r="CV151" s="39">
        <f t="shared" si="1228"/>
        <v>0</v>
      </c>
      <c r="CW151"/>
      <c r="CX151" s="39">
        <f t="shared" si="1229"/>
        <v>0</v>
      </c>
      <c r="CY151"/>
      <c r="CZ151" s="39">
        <f t="shared" si="1230"/>
        <v>0</v>
      </c>
      <c r="DA151"/>
      <c r="DB151" s="39">
        <f t="shared" si="1231"/>
        <v>0</v>
      </c>
      <c r="DC151"/>
      <c r="DD151" s="39">
        <f t="shared" si="1232"/>
        <v>0</v>
      </c>
      <c r="DE151"/>
      <c r="DF151" s="39">
        <f t="shared" si="1233"/>
        <v>0</v>
      </c>
      <c r="DG151"/>
      <c r="DH151" s="39">
        <f t="shared" si="1234"/>
        <v>0</v>
      </c>
      <c r="DI151"/>
      <c r="DJ151" s="39">
        <f t="shared" si="1235"/>
        <v>0</v>
      </c>
      <c r="DK151"/>
      <c r="DL151" s="39">
        <f t="shared" si="1236"/>
        <v>0</v>
      </c>
      <c r="DM151"/>
      <c r="DN151" s="39">
        <f t="shared" si="1237"/>
        <v>0</v>
      </c>
      <c r="DO151"/>
      <c r="DP151" s="39">
        <f t="shared" si="1238"/>
        <v>0</v>
      </c>
      <c r="DQ151"/>
      <c r="DR151" s="39">
        <f t="shared" si="1239"/>
        <v>0</v>
      </c>
      <c r="DS151"/>
      <c r="DT151" s="39">
        <f t="shared" si="1240"/>
        <v>0</v>
      </c>
      <c r="DU151"/>
      <c r="DV151" s="39">
        <f t="shared" si="1241"/>
        <v>0</v>
      </c>
      <c r="DW151"/>
      <c r="DX151" s="39">
        <f t="shared" si="1242"/>
        <v>0</v>
      </c>
      <c r="DY151"/>
      <c r="DZ151" s="39">
        <f t="shared" si="1243"/>
        <v>0</v>
      </c>
      <c r="EA151"/>
      <c r="EB151" s="39">
        <f t="shared" si="1244"/>
        <v>0</v>
      </c>
      <c r="EC151"/>
      <c r="ED151" s="39">
        <f t="shared" si="1245"/>
        <v>0</v>
      </c>
      <c r="EE151"/>
      <c r="EF151" s="39">
        <f t="shared" si="1246"/>
        <v>0</v>
      </c>
      <c r="EG151"/>
      <c r="EH151" s="39">
        <f t="shared" si="1247"/>
        <v>0</v>
      </c>
      <c r="EI151"/>
      <c r="EJ151" s="39">
        <f t="shared" si="1248"/>
        <v>0</v>
      </c>
      <c r="EK151"/>
      <c r="EL151" s="39">
        <f t="shared" si="1249"/>
        <v>0</v>
      </c>
      <c r="EM151"/>
      <c r="EN151" s="39">
        <f t="shared" si="1250"/>
        <v>0</v>
      </c>
      <c r="EO151"/>
      <c r="EP151" s="39">
        <f t="shared" si="1251"/>
        <v>0</v>
      </c>
      <c r="EQ151"/>
      <c r="ER151" s="39">
        <f t="shared" si="1252"/>
        <v>0</v>
      </c>
      <c r="ES151"/>
      <c r="ET151" s="39">
        <f t="shared" si="1253"/>
        <v>0</v>
      </c>
      <c r="EU151"/>
      <c r="EV151" s="39">
        <f t="shared" si="1254"/>
        <v>0</v>
      </c>
      <c r="EW151"/>
      <c r="EX151" s="39">
        <f t="shared" si="1255"/>
        <v>0</v>
      </c>
      <c r="EY151"/>
      <c r="EZ151" s="39">
        <f t="shared" si="1256"/>
        <v>0</v>
      </c>
      <c r="FA151"/>
      <c r="FB151" s="39">
        <f t="shared" si="1257"/>
        <v>0</v>
      </c>
      <c r="FC151" s="67">
        <f t="shared" si="1260"/>
        <v>0</v>
      </c>
    </row>
    <row r="152" spans="1:159" s="30" customFormat="1" outlineLevel="1" x14ac:dyDescent="0.25">
      <c r="A152">
        <v>9</v>
      </c>
      <c r="B152" s="26"/>
      <c r="C152" s="102">
        <f>IFERROR(VLOOKUP($B152,'Справочник ТТ'!$A:$R,16,0),0)</f>
        <v>0</v>
      </c>
      <c r="D152" s="103">
        <f>IFERROR(VLOOKUP($B152,'Справочник ТТ'!$A:$R,17,0),0)</f>
        <v>0</v>
      </c>
      <c r="E152" s="104">
        <f>IFERROR(VLOOKUP($B152,'Справочник ТТ'!$A:$R,18,0),0)</f>
        <v>0</v>
      </c>
      <c r="F152" s="71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 s="46">
        <f t="shared" si="1258"/>
        <v>0</v>
      </c>
      <c r="AL152"/>
      <c r="AM152" s="39">
        <f t="shared" si="1199"/>
        <v>0</v>
      </c>
      <c r="AN152"/>
      <c r="AO152" s="39">
        <f t="shared" si="1200"/>
        <v>0</v>
      </c>
      <c r="AP152"/>
      <c r="AQ152" s="39">
        <f t="shared" si="1201"/>
        <v>0</v>
      </c>
      <c r="AR152"/>
      <c r="AS152" s="39">
        <f t="shared" si="1202"/>
        <v>0</v>
      </c>
      <c r="AT152"/>
      <c r="AU152" s="39">
        <f t="shared" si="1203"/>
        <v>0</v>
      </c>
      <c r="AV152"/>
      <c r="AW152" s="39">
        <f t="shared" si="1261"/>
        <v>0</v>
      </c>
      <c r="AX152"/>
      <c r="AY152" s="39" t="b">
        <f t="shared" si="1204"/>
        <v>0</v>
      </c>
      <c r="AZ152"/>
      <c r="BA152" s="39" t="b">
        <f t="shared" si="1205"/>
        <v>0</v>
      </c>
      <c r="BB152"/>
      <c r="BC152" s="39" t="b">
        <f t="shared" si="1206"/>
        <v>0</v>
      </c>
      <c r="BD152"/>
      <c r="BE152" s="39" t="b">
        <f t="shared" si="1207"/>
        <v>0</v>
      </c>
      <c r="BF152"/>
      <c r="BG152" s="39">
        <f t="shared" si="1208"/>
        <v>0</v>
      </c>
      <c r="BH152"/>
      <c r="BI152" s="39">
        <f t="shared" si="1209"/>
        <v>0</v>
      </c>
      <c r="BJ152"/>
      <c r="BK152" s="39">
        <f t="shared" si="1210"/>
        <v>0</v>
      </c>
      <c r="BL152"/>
      <c r="BM152" s="39">
        <f t="shared" si="1211"/>
        <v>0</v>
      </c>
      <c r="BN152"/>
      <c r="BO152" s="39">
        <f t="shared" si="1212"/>
        <v>0</v>
      </c>
      <c r="BP152"/>
      <c r="BQ152" s="39">
        <f t="shared" si="1213"/>
        <v>0</v>
      </c>
      <c r="BR152"/>
      <c r="BS152" s="39">
        <f t="shared" si="1214"/>
        <v>0</v>
      </c>
      <c r="BT152"/>
      <c r="BU152" s="39">
        <f t="shared" si="1215"/>
        <v>0</v>
      </c>
      <c r="BV152"/>
      <c r="BW152" s="39">
        <f t="shared" si="1216"/>
        <v>0</v>
      </c>
      <c r="BX152"/>
      <c r="BY152" s="39">
        <f t="shared" si="1217"/>
        <v>0</v>
      </c>
      <c r="BZ152"/>
      <c r="CA152" s="39">
        <f t="shared" si="1218"/>
        <v>0</v>
      </c>
      <c r="CB152"/>
      <c r="CC152" s="39">
        <f t="shared" si="1219"/>
        <v>0</v>
      </c>
      <c r="CD152"/>
      <c r="CE152" s="39">
        <f t="shared" si="1220"/>
        <v>0</v>
      </c>
      <c r="CF152"/>
      <c r="CG152" s="39">
        <f t="shared" si="1221"/>
        <v>0</v>
      </c>
      <c r="CH152"/>
      <c r="CI152" s="39">
        <f t="shared" si="1222"/>
        <v>0</v>
      </c>
      <c r="CJ152"/>
      <c r="CK152" s="39">
        <f t="shared" si="1223"/>
        <v>0</v>
      </c>
      <c r="CL152"/>
      <c r="CM152" s="39">
        <f t="shared" si="1224"/>
        <v>0</v>
      </c>
      <c r="CN152"/>
      <c r="CO152" s="39">
        <f t="shared" si="1225"/>
        <v>0</v>
      </c>
      <c r="CP152" s="67">
        <f t="shared" si="1259"/>
        <v>0</v>
      </c>
      <c r="CQ152"/>
      <c r="CR152" s="39">
        <f t="shared" si="1226"/>
        <v>0</v>
      </c>
      <c r="CS152"/>
      <c r="CT152" s="39">
        <f t="shared" si="1227"/>
        <v>0</v>
      </c>
      <c r="CU152"/>
      <c r="CV152" s="39">
        <f t="shared" si="1228"/>
        <v>0</v>
      </c>
      <c r="CW152"/>
      <c r="CX152" s="39">
        <f t="shared" si="1229"/>
        <v>0</v>
      </c>
      <c r="CY152"/>
      <c r="CZ152" s="39">
        <f t="shared" si="1230"/>
        <v>0</v>
      </c>
      <c r="DA152"/>
      <c r="DB152" s="39">
        <f t="shared" si="1231"/>
        <v>0</v>
      </c>
      <c r="DC152"/>
      <c r="DD152" s="39">
        <f t="shared" si="1232"/>
        <v>0</v>
      </c>
      <c r="DE152"/>
      <c r="DF152" s="39">
        <f t="shared" si="1233"/>
        <v>0</v>
      </c>
      <c r="DG152"/>
      <c r="DH152" s="39">
        <f t="shared" si="1234"/>
        <v>0</v>
      </c>
      <c r="DI152"/>
      <c r="DJ152" s="39">
        <f t="shared" si="1235"/>
        <v>0</v>
      </c>
      <c r="DK152"/>
      <c r="DL152" s="39">
        <f t="shared" si="1236"/>
        <v>0</v>
      </c>
      <c r="DM152"/>
      <c r="DN152" s="39">
        <f t="shared" si="1237"/>
        <v>0</v>
      </c>
      <c r="DO152"/>
      <c r="DP152" s="39">
        <f t="shared" si="1238"/>
        <v>0</v>
      </c>
      <c r="DQ152"/>
      <c r="DR152" s="39">
        <f t="shared" si="1239"/>
        <v>0</v>
      </c>
      <c r="DS152"/>
      <c r="DT152" s="39">
        <f t="shared" si="1240"/>
        <v>0</v>
      </c>
      <c r="DU152"/>
      <c r="DV152" s="39">
        <f t="shared" si="1241"/>
        <v>0</v>
      </c>
      <c r="DW152"/>
      <c r="DX152" s="39">
        <f t="shared" si="1242"/>
        <v>0</v>
      </c>
      <c r="DY152"/>
      <c r="DZ152" s="39">
        <f t="shared" si="1243"/>
        <v>0</v>
      </c>
      <c r="EA152"/>
      <c r="EB152" s="39">
        <f t="shared" si="1244"/>
        <v>0</v>
      </c>
      <c r="EC152"/>
      <c r="ED152" s="39">
        <f t="shared" si="1245"/>
        <v>0</v>
      </c>
      <c r="EE152"/>
      <c r="EF152" s="39">
        <f t="shared" si="1246"/>
        <v>0</v>
      </c>
      <c r="EG152"/>
      <c r="EH152" s="39">
        <f t="shared" si="1247"/>
        <v>0</v>
      </c>
      <c r="EI152"/>
      <c r="EJ152" s="39">
        <f t="shared" si="1248"/>
        <v>0</v>
      </c>
      <c r="EK152"/>
      <c r="EL152" s="39">
        <f t="shared" si="1249"/>
        <v>0</v>
      </c>
      <c r="EM152"/>
      <c r="EN152" s="39">
        <f t="shared" si="1250"/>
        <v>0</v>
      </c>
      <c r="EO152"/>
      <c r="EP152" s="39">
        <f t="shared" si="1251"/>
        <v>0</v>
      </c>
      <c r="EQ152"/>
      <c r="ER152" s="39">
        <f t="shared" si="1252"/>
        <v>0</v>
      </c>
      <c r="ES152"/>
      <c r="ET152" s="39">
        <f t="shared" si="1253"/>
        <v>0</v>
      </c>
      <c r="EU152"/>
      <c r="EV152" s="39">
        <f t="shared" si="1254"/>
        <v>0</v>
      </c>
      <c r="EW152"/>
      <c r="EX152" s="39">
        <f t="shared" si="1255"/>
        <v>0</v>
      </c>
      <c r="EY152"/>
      <c r="EZ152" s="39">
        <f t="shared" si="1256"/>
        <v>0</v>
      </c>
      <c r="FA152"/>
      <c r="FB152" s="39">
        <f t="shared" si="1257"/>
        <v>0</v>
      </c>
      <c r="FC152" s="67">
        <f t="shared" si="1260"/>
        <v>0</v>
      </c>
    </row>
    <row r="153" spans="1:159" s="30" customFormat="1" outlineLevel="1" x14ac:dyDescent="0.25">
      <c r="A153">
        <v>10</v>
      </c>
      <c r="B153" s="26"/>
      <c r="C153" s="102">
        <f>IFERROR(VLOOKUP($B153,'Справочник ТТ'!$A:$R,16,0),0)</f>
        <v>0</v>
      </c>
      <c r="D153" s="103">
        <f>IFERROR(VLOOKUP($B153,'Справочник ТТ'!$A:$R,17,0),0)</f>
        <v>0</v>
      </c>
      <c r="E153" s="104">
        <f>IFERROR(VLOOKUP($B153,'Справочник ТТ'!$A:$R,18,0),0)</f>
        <v>0</v>
      </c>
      <c r="F153" s="71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 s="46">
        <f t="shared" si="1258"/>
        <v>0</v>
      </c>
      <c r="AL153"/>
      <c r="AM153" s="39">
        <f t="shared" si="1199"/>
        <v>0</v>
      </c>
      <c r="AN153"/>
      <c r="AO153" s="39">
        <f t="shared" si="1200"/>
        <v>0</v>
      </c>
      <c r="AP153"/>
      <c r="AQ153" s="39">
        <f t="shared" si="1201"/>
        <v>0</v>
      </c>
      <c r="AR153"/>
      <c r="AS153" s="39">
        <f t="shared" si="1202"/>
        <v>0</v>
      </c>
      <c r="AT153"/>
      <c r="AU153" s="39">
        <f t="shared" si="1203"/>
        <v>0</v>
      </c>
      <c r="AV153"/>
      <c r="AW153" s="39">
        <f t="shared" si="1261"/>
        <v>0</v>
      </c>
      <c r="AX153"/>
      <c r="AY153" s="39" t="b">
        <f t="shared" si="1204"/>
        <v>0</v>
      </c>
      <c r="AZ153"/>
      <c r="BA153" s="39" t="b">
        <f t="shared" si="1205"/>
        <v>0</v>
      </c>
      <c r="BB153"/>
      <c r="BC153" s="39" t="b">
        <f t="shared" si="1206"/>
        <v>0</v>
      </c>
      <c r="BD153"/>
      <c r="BE153" s="39" t="b">
        <f t="shared" si="1207"/>
        <v>0</v>
      </c>
      <c r="BF153"/>
      <c r="BG153" s="39">
        <f t="shared" si="1208"/>
        <v>0</v>
      </c>
      <c r="BH153"/>
      <c r="BI153" s="39">
        <f t="shared" si="1209"/>
        <v>0</v>
      </c>
      <c r="BJ153"/>
      <c r="BK153" s="39">
        <f t="shared" si="1210"/>
        <v>0</v>
      </c>
      <c r="BL153"/>
      <c r="BM153" s="39">
        <f t="shared" si="1211"/>
        <v>0</v>
      </c>
      <c r="BN153"/>
      <c r="BO153" s="39">
        <f t="shared" si="1212"/>
        <v>0</v>
      </c>
      <c r="BP153"/>
      <c r="BQ153" s="39">
        <f t="shared" si="1213"/>
        <v>0</v>
      </c>
      <c r="BR153"/>
      <c r="BS153" s="39">
        <f t="shared" si="1214"/>
        <v>0</v>
      </c>
      <c r="BT153"/>
      <c r="BU153" s="39">
        <f t="shared" si="1215"/>
        <v>0</v>
      </c>
      <c r="BV153"/>
      <c r="BW153" s="39">
        <f t="shared" si="1216"/>
        <v>0</v>
      </c>
      <c r="BX153"/>
      <c r="BY153" s="39">
        <f t="shared" si="1217"/>
        <v>0</v>
      </c>
      <c r="BZ153"/>
      <c r="CA153" s="39">
        <f t="shared" si="1218"/>
        <v>0</v>
      </c>
      <c r="CB153"/>
      <c r="CC153" s="39">
        <f t="shared" si="1219"/>
        <v>0</v>
      </c>
      <c r="CD153"/>
      <c r="CE153" s="39">
        <f t="shared" si="1220"/>
        <v>0</v>
      </c>
      <c r="CF153"/>
      <c r="CG153" s="39">
        <f t="shared" si="1221"/>
        <v>0</v>
      </c>
      <c r="CH153"/>
      <c r="CI153" s="39">
        <f t="shared" si="1222"/>
        <v>0</v>
      </c>
      <c r="CJ153"/>
      <c r="CK153" s="39">
        <f t="shared" si="1223"/>
        <v>0</v>
      </c>
      <c r="CL153"/>
      <c r="CM153" s="39">
        <f t="shared" si="1224"/>
        <v>0</v>
      </c>
      <c r="CN153"/>
      <c r="CO153" s="39">
        <f t="shared" si="1225"/>
        <v>0</v>
      </c>
      <c r="CP153" s="67">
        <f t="shared" si="1259"/>
        <v>0</v>
      </c>
      <c r="CQ153"/>
      <c r="CR153" s="39">
        <f t="shared" si="1226"/>
        <v>0</v>
      </c>
      <c r="CS153"/>
      <c r="CT153" s="39">
        <f t="shared" si="1227"/>
        <v>0</v>
      </c>
      <c r="CU153"/>
      <c r="CV153" s="39">
        <f t="shared" si="1228"/>
        <v>0</v>
      </c>
      <c r="CW153"/>
      <c r="CX153" s="39">
        <f t="shared" si="1229"/>
        <v>0</v>
      </c>
      <c r="CY153"/>
      <c r="CZ153" s="39">
        <f t="shared" si="1230"/>
        <v>0</v>
      </c>
      <c r="DA153"/>
      <c r="DB153" s="39">
        <f t="shared" si="1231"/>
        <v>0</v>
      </c>
      <c r="DC153"/>
      <c r="DD153" s="39">
        <f t="shared" si="1232"/>
        <v>0</v>
      </c>
      <c r="DE153"/>
      <c r="DF153" s="39">
        <f t="shared" si="1233"/>
        <v>0</v>
      </c>
      <c r="DG153"/>
      <c r="DH153" s="39">
        <f t="shared" si="1234"/>
        <v>0</v>
      </c>
      <c r="DI153"/>
      <c r="DJ153" s="39">
        <f t="shared" si="1235"/>
        <v>0</v>
      </c>
      <c r="DK153"/>
      <c r="DL153" s="39">
        <f t="shared" si="1236"/>
        <v>0</v>
      </c>
      <c r="DM153"/>
      <c r="DN153" s="39">
        <f t="shared" si="1237"/>
        <v>0</v>
      </c>
      <c r="DO153"/>
      <c r="DP153" s="39">
        <f t="shared" si="1238"/>
        <v>0</v>
      </c>
      <c r="DQ153"/>
      <c r="DR153" s="39">
        <f t="shared" si="1239"/>
        <v>0</v>
      </c>
      <c r="DS153"/>
      <c r="DT153" s="39">
        <f t="shared" si="1240"/>
        <v>0</v>
      </c>
      <c r="DU153"/>
      <c r="DV153" s="39">
        <f t="shared" si="1241"/>
        <v>0</v>
      </c>
      <c r="DW153"/>
      <c r="DX153" s="39">
        <f t="shared" si="1242"/>
        <v>0</v>
      </c>
      <c r="DY153"/>
      <c r="DZ153" s="39">
        <f t="shared" si="1243"/>
        <v>0</v>
      </c>
      <c r="EA153"/>
      <c r="EB153" s="39">
        <f t="shared" si="1244"/>
        <v>0</v>
      </c>
      <c r="EC153"/>
      <c r="ED153" s="39">
        <f t="shared" si="1245"/>
        <v>0</v>
      </c>
      <c r="EE153"/>
      <c r="EF153" s="39">
        <f t="shared" si="1246"/>
        <v>0</v>
      </c>
      <c r="EG153"/>
      <c r="EH153" s="39">
        <f t="shared" si="1247"/>
        <v>0</v>
      </c>
      <c r="EI153"/>
      <c r="EJ153" s="39">
        <f t="shared" si="1248"/>
        <v>0</v>
      </c>
      <c r="EK153"/>
      <c r="EL153" s="39">
        <f t="shared" si="1249"/>
        <v>0</v>
      </c>
      <c r="EM153"/>
      <c r="EN153" s="39">
        <f t="shared" si="1250"/>
        <v>0</v>
      </c>
      <c r="EO153"/>
      <c r="EP153" s="39">
        <f t="shared" si="1251"/>
        <v>0</v>
      </c>
      <c r="EQ153"/>
      <c r="ER153" s="39">
        <f t="shared" si="1252"/>
        <v>0</v>
      </c>
      <c r="ES153"/>
      <c r="ET153" s="39">
        <f t="shared" si="1253"/>
        <v>0</v>
      </c>
      <c r="EU153"/>
      <c r="EV153" s="39">
        <f t="shared" si="1254"/>
        <v>0</v>
      </c>
      <c r="EW153"/>
      <c r="EX153" s="39">
        <f t="shared" si="1255"/>
        <v>0</v>
      </c>
      <c r="EY153"/>
      <c r="EZ153" s="39">
        <f t="shared" si="1256"/>
        <v>0</v>
      </c>
      <c r="FA153"/>
      <c r="FB153" s="39">
        <f t="shared" si="1257"/>
        <v>0</v>
      </c>
      <c r="FC153" s="67">
        <f t="shared" si="1260"/>
        <v>0</v>
      </c>
    </row>
    <row r="154" spans="1:159" s="30" customFormat="1" x14ac:dyDescent="0.25">
      <c r="A154" s="85"/>
      <c r="B154" s="85"/>
      <c r="C154" s="85"/>
      <c r="D154" s="85"/>
      <c r="E154" s="36" t="s">
        <v>25936</v>
      </c>
      <c r="F154" s="70">
        <f>AK154+CP154+FC154</f>
        <v>0</v>
      </c>
      <c r="G154" s="42">
        <f>SUM(G144:G153)</f>
        <v>0</v>
      </c>
      <c r="H154" s="42">
        <f t="shared" ref="H154" si="1262">SUM(H144:H153)</f>
        <v>0</v>
      </c>
      <c r="I154" s="42">
        <f t="shared" ref="I154" si="1263">SUM(I144:I153)</f>
        <v>0</v>
      </c>
      <c r="J154" s="42">
        <f t="shared" ref="J154" si="1264">SUM(J144:J153)</f>
        <v>0</v>
      </c>
      <c r="K154" s="42">
        <f t="shared" ref="K154" si="1265">SUM(K144:K153)</f>
        <v>0</v>
      </c>
      <c r="L154" s="42">
        <f t="shared" ref="L154" si="1266">SUM(L144:L153)</f>
        <v>0</v>
      </c>
      <c r="M154" s="42">
        <f t="shared" ref="M154" si="1267">SUM(M144:M153)</f>
        <v>0</v>
      </c>
      <c r="N154" s="42">
        <f t="shared" ref="N154" si="1268">SUM(N144:N153)</f>
        <v>0</v>
      </c>
      <c r="O154" s="42">
        <f t="shared" ref="O154" si="1269">SUM(O144:O153)</f>
        <v>0</v>
      </c>
      <c r="P154" s="42">
        <f t="shared" ref="P154" si="1270">SUM(P144:P153)</f>
        <v>0</v>
      </c>
      <c r="Q154" s="42">
        <f t="shared" ref="Q154" si="1271">SUM(Q144:Q153)</f>
        <v>0</v>
      </c>
      <c r="R154" s="42">
        <f t="shared" ref="R154" si="1272">SUM(R144:R153)</f>
        <v>0</v>
      </c>
      <c r="S154" s="42">
        <f t="shared" ref="S154" si="1273">SUM(S144:S153)</f>
        <v>0</v>
      </c>
      <c r="T154" s="42">
        <f t="shared" ref="T154" si="1274">SUM(T144:T153)</f>
        <v>0</v>
      </c>
      <c r="U154" s="42">
        <f t="shared" ref="U154" si="1275">SUM(U144:U153)</f>
        <v>0</v>
      </c>
      <c r="V154" s="42">
        <f t="shared" ref="V154" si="1276">SUM(V144:V153)</f>
        <v>0</v>
      </c>
      <c r="W154" s="42">
        <f t="shared" ref="W154" si="1277">SUM(W144:W153)</f>
        <v>0</v>
      </c>
      <c r="X154" s="42">
        <f t="shared" ref="X154" si="1278">SUM(X144:X153)</f>
        <v>0</v>
      </c>
      <c r="Y154" s="42">
        <f t="shared" ref="Y154" si="1279">SUM(Y144:Y153)</f>
        <v>0</v>
      </c>
      <c r="Z154" s="42">
        <f t="shared" ref="Z154" si="1280">SUM(Z144:Z153)</f>
        <v>0</v>
      </c>
      <c r="AA154" s="42">
        <f t="shared" ref="AA154" si="1281">SUM(AA144:AA153)</f>
        <v>0</v>
      </c>
      <c r="AB154" s="42">
        <f t="shared" ref="AB154" si="1282">SUM(AB144:AB153)</f>
        <v>0</v>
      </c>
      <c r="AC154" s="42">
        <f t="shared" ref="AC154" si="1283">SUM(AC144:AC153)</f>
        <v>0</v>
      </c>
      <c r="AD154" s="42">
        <f t="shared" ref="AD154" si="1284">SUM(AD144:AD153)</f>
        <v>0</v>
      </c>
      <c r="AE154" s="42">
        <f t="shared" ref="AE154" si="1285">SUM(AE144:AE153)</f>
        <v>0</v>
      </c>
      <c r="AF154" s="42">
        <f t="shared" ref="AF154" si="1286">SUM(AF144:AF153)</f>
        <v>0</v>
      </c>
      <c r="AG154" s="42">
        <f t="shared" ref="AG154" si="1287">SUM(AG144:AG153)</f>
        <v>0</v>
      </c>
      <c r="AH154" s="42">
        <f t="shared" ref="AH154" si="1288">SUM(AH144:AH153)</f>
        <v>0</v>
      </c>
      <c r="AI154" s="42">
        <f t="shared" ref="AI154" si="1289">SUM(AI144:AI153)</f>
        <v>0</v>
      </c>
      <c r="AJ154" s="42">
        <f t="shared" ref="AJ154" si="1290">SUM(AJ144:AJ153)</f>
        <v>0</v>
      </c>
      <c r="AK154" s="47">
        <f>SUM(AK144:AK153)*0.7</f>
        <v>0</v>
      </c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  <c r="CF154" s="88"/>
      <c r="CG154" s="88"/>
      <c r="CH154" s="88"/>
      <c r="CI154" s="88"/>
      <c r="CJ154" s="88"/>
      <c r="CK154" s="88"/>
      <c r="CL154" s="88"/>
      <c r="CM154" s="88"/>
      <c r="CN154" s="88"/>
      <c r="CO154" s="88"/>
      <c r="CP154" s="68">
        <f>SUM(CP144:CP153)*0.7</f>
        <v>0</v>
      </c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68">
        <f>SUM(FC144:FC153)*0.7</f>
        <v>0</v>
      </c>
    </row>
    <row r="155" spans="1:159" s="30" customFormat="1" outlineLevel="1" x14ac:dyDescent="0.25">
      <c r="A155">
        <v>1</v>
      </c>
      <c r="B155" s="26"/>
      <c r="C155" s="102">
        <f>IFERROR(VLOOKUP($B155,'Справочник ТТ'!$A:$R,16,0),0)</f>
        <v>0</v>
      </c>
      <c r="D155" s="103">
        <f>IFERROR(VLOOKUP($B155,'Справочник ТТ'!$A:$R,17,0),0)</f>
        <v>0</v>
      </c>
      <c r="E155" s="104">
        <f>IFERROR(VLOOKUP($B155,'Справочник ТТ'!$A:$R,18,0),0)</f>
        <v>0</v>
      </c>
      <c r="F155" s="71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 s="46">
        <f>IF($C155=$E$5,SUMPRODUCT(G155:AJ155,$G$5:$AJ$5),IF($C155=$E$6,SUMPRODUCT(G155:AJ155,$G$6:$AJ$6),0))</f>
        <v>0</v>
      </c>
      <c r="AL155"/>
      <c r="AM155" s="39">
        <f t="shared" ref="AM155:AM164" si="1291">IF(AND($C155=$E$5,IF(AND($C155=$E$5,AL155&gt;=AL$2),(AL155-AL$2)*AL$5,IF(AND($C155=$E$6,AL155&gt;=AL$2),(AL155-AL$2)*AL$6,0))&gt;AL$3),AL$3,IF(AND($C155=$E$6,IF(AND($C155=$E$5,AL155&gt;=AL$2),(AL155-AL$2)*AL$5,IF(AND($C155=$E$6,AL155&gt;=AL$2),(AL155-AL$2)*AL$6,0))&gt;AL$4),AL$4,IF(AND($C155=$E$5,AL155&gt;=AL$2),(AL155-AL$2)*AL$5,IF(AND($C155=$E$6,AL155&gt;=AL$2),(AL155-AL$2)*AL$6,0))))</f>
        <v>0</v>
      </c>
      <c r="AN155"/>
      <c r="AO155" s="39">
        <f t="shared" ref="AO155:AO164" si="1292">IF(AND($C155=$E$5,IF(AND($C155=$E$5,AN155&gt;=AN$2),(AN155-AN$2)*AN$5,IF(AND($C155=$E$6,AN155&gt;=AN$2),(AN155-AN$2)*AN$6,0))&gt;AN$3),AN$3,IF(AND($C155=$E$6,IF(AND($C155=$E$5,AN155&gt;=AN$2),(AN155-AN$2)*AN$5,IF(AND($C155=$E$6,AN155&gt;=AN$2),(AN155-AN$2)*AN$6,0))&gt;AN$4),AN$4,IF(AND($C155=$E$5,AN155&gt;=AN$2),(AN155-AN$2)*AN$5,IF(AND($C155=$E$6,AN155&gt;=AN$2),(AN155-AN$2)*AN$6,0))))</f>
        <v>0</v>
      </c>
      <c r="AP155"/>
      <c r="AQ155" s="39">
        <f t="shared" ref="AQ155:AQ164" si="1293">IF(AND($C155=$E$5,AP155&gt;0),$AP$5,IF(AND($C155=$E$6,AP155&gt;0),$AP$6,0))</f>
        <v>0</v>
      </c>
      <c r="AR155"/>
      <c r="AS155" s="39">
        <f t="shared" ref="AS155:AS164" si="1294">IF(AND($C155=$E$5,AR155&gt;0),$AR$5,IF(AND($C155=$E$6,AR155&gt;0),$AR$6,0))</f>
        <v>0</v>
      </c>
      <c r="AT155"/>
      <c r="AU155" s="39">
        <f t="shared" ref="AU155:AU164" si="1295">IF(AND($C155=$E$5,IF(AND($C155=$E$5,AT155&gt;=AT$2),(AT155-AT$2)*AT$5,IF(AND($C155=$E$6,AT155&gt;=AT$2),(AT155-AT$2)*AT$6,0))&gt;AT$3),AT$3,IF(AND($C155=$E$6,IF(AND($C155=$E$5,AT155&gt;=AT$2),(AT155-AT$2)*AT$5,IF(AND($C155=$E$6,AT155&gt;=AT$2),(AT155-AT$2)*AT$6,0))&gt;AT$4),AT$4,IF(AND($C155=$E$5,AT155&gt;=AT$2),(AT155-AT$2)*AT$5,IF(AND($C155=$E$6,AT155&gt;=AT$2),(AT155-AT$2)*AT$6,0))))</f>
        <v>0</v>
      </c>
      <c r="AV155"/>
      <c r="AW155" s="39">
        <f>IF(AND($C155=$E$5,IF(AND($C155=$E$5,AV155&gt;=AV$2),(AV155-AV$2)*AV$5,IF(AND($C155=$E$6,AV155&gt;=AV$2),(AV155-AV$2)*AV$6,0))&gt;AV$3),AV$3,IF(AND($C155=$E$6,IF(AND($C155=$E$5,AV155&gt;=AV$2),(AV155-AV$2)*AV$5,IF(AND($C155=$E$6,AV155&gt;=AV$2),(AV155-AV$2)*AV$6,0))&gt;AV$4),AV$4,IF(AND($C155=$E$5,AV155&gt;=AV$2),(AV155-AV$2)*AV$5,IF(AND($C155=$E$6,AV155&gt;=AV$2),(AV155-AV$2)*AV$6,0))))</f>
        <v>0</v>
      </c>
      <c r="AX155"/>
      <c r="AY155" s="39" t="b">
        <f t="shared" ref="AY155:AY164" si="1296">IF(AX155&gt;=AX$3,AX$4,IF(AND($C155=$E$5,IF($C155=$E$5,AX155*AX$5,IF($C155=$E$6,AX155*AX$6))&gt;AY$3),AY$3,IF(AND($C155=$E$6,IF($C155=$E$6,AX155*AX$6,IF($C155=$E$6,AX155*AX$6))&gt;AY$4),AY$4,IF($C155=$E$5,AX155*AX$5,IF($C155=$E$6,AX155*AX$6)))))</f>
        <v>0</v>
      </c>
      <c r="AZ155"/>
      <c r="BA155" s="39" t="b">
        <f t="shared" ref="BA155:BA164" si="1297">IF(AZ155&gt;=AZ$3,AZ$4,IF(AND($C155=$E$5,IF($C155=$E$5,AZ155*AZ$5,IF($C155=$E$6,AZ155*AZ$6))&gt;BA$3),BA$3,IF(AND($C155=$E$6,IF($C155=$E$6,AZ155*AZ$6,IF($C155=$E$6,AZ155*AZ$6))&gt;BA$4),BA$4,IF($C155=$E$5,AZ155*AZ$5,IF($C155=$E$6,AZ155*AZ$6)))))</f>
        <v>0</v>
      </c>
      <c r="BB155"/>
      <c r="BC155" s="39" t="b">
        <f t="shared" ref="BC155:BC164" si="1298">IF(BB155&gt;=BB$3,BB$4,IF(AND($C155=$E$5,IF($C155=$E$5,BB155*BB$5,IF($C155=$E$6,BB155*BB$6))&gt;BC$3),BC$3,IF(AND($C155=$E$6,IF($C155=$E$6,BB155*BB$6,IF($C155=$E$6,BB155*BB$6))&gt;BC$4),BC$4,IF($C155=$E$5,BB155*BB$5,IF($C155=$E$6,BB155*BB$6)))))</f>
        <v>0</v>
      </c>
      <c r="BD155"/>
      <c r="BE155" s="39" t="b">
        <f t="shared" ref="BE155:BE164" si="1299">IF(BD155&gt;=BD$3,BD$4,IF(AND($C155=$E$5,IF($C155=$E$5,BD155*BD$5,IF($C155=$E$6,BD155*BD$6))&gt;BE$3),BE$3,IF(AND($C155=$E$6,IF($C155=$E$6,BD155*BD$6,IF($C155=$E$6,BD155*BD$6))&gt;BE$4),BE$4,IF($C155=$E$5,BD155*BD$5,IF($C155=$E$6,BD155*BD$6)))))</f>
        <v>0</v>
      </c>
      <c r="BF155"/>
      <c r="BG155" s="39">
        <f t="shared" ref="BG155:BG164" si="1300">IF(AND($C155=$E$5,BF155&gt;0),$BF$5,IF(AND($C155=$E$6,BF155&gt;0),$BF$6,0))</f>
        <v>0</v>
      </c>
      <c r="BH155"/>
      <c r="BI155" s="39">
        <f t="shared" ref="BI155:BI164" si="1301">IF(AND($C155=$E$5,IF(AND($C155=$E$5,BH155&gt;=BH$2),(BH155-BH$2)*BH$5,IF(AND($C155=$E$6,BH155&gt;=BH$2),(BH155-BH$2)*BH$6,0))&gt;BH$3),BH$3,IF(AND($C155=$E$6,IF(AND($C155=$E$5,BH155&gt;=BH$2),(BH155-BH$2)*BH$5,IF(AND($C155=$E$6,BH155&gt;=BH$2),(BH155-BH$2)*BH$6,0))&gt;BH$4),BH$4,IF(AND($C155=$E$5,BH155&gt;=BH$2),(BH155-BH$2)*BH$5,IF(AND($C155=$E$6,BH155&gt;=BH$2),(BH155-BH$2)*BH$6,0))))</f>
        <v>0</v>
      </c>
      <c r="BJ155"/>
      <c r="BK155" s="39">
        <f t="shared" ref="BK155:BK164" si="1302">IF(AND($C155=$E$5,IF(AND($C155=$E$5,BJ155&gt;=BJ$2),(BJ155-BJ$2)*BJ$5,IF(AND($C155=$E$6,BJ155&gt;=BJ$2),(BJ155-BJ$2)*BJ$6,0))&gt;BJ$3),BJ$3,IF(AND($C155=$E$6,IF(AND($C155=$E$5,BJ155&gt;=BJ$2),(BJ155-BJ$2)*BJ$5,IF(AND($C155=$E$6,BJ155&gt;=BJ$2),(BJ155-BJ$2)*BJ$6,0))&gt;BJ$4),BJ$4,IF(AND($C155=$E$5,BJ155&gt;=BJ$2),(BJ155-BJ$2)*BJ$5,IF(AND($C155=$E$6,BJ155&gt;=BJ$2),(BJ155-BJ$2)*BJ$6,0))))</f>
        <v>0</v>
      </c>
      <c r="BL155"/>
      <c r="BM155" s="39">
        <f t="shared" ref="BM155:BM164" si="1303">IF(AND($C155=$E$5,IF(AND($C155=$E$5,BL155&gt;=BL$2),(BL155-BL$2)*BL$5,IF(AND($C155=$E$6,BL155&gt;=BL$2),(BL155-BL$2)*BL$6,0))&gt;BL$3),BL$3,IF(AND($C155=$E$6,IF(AND($C155=$E$5,BL155&gt;=BL$2),(BL155-BL$2)*BL$5,IF(AND($C155=$E$6,BL155&gt;=BL$2),(BL155-BL$2)*BL$6,0))&gt;BL$4),BL$4,IF(AND($C155=$E$5,BL155&gt;=BL$2),(BL155-BL$2)*BL$5,IF(AND($C155=$E$6,BL155&gt;=BL$2),(BL155-BL$2)*BL$6,0))))</f>
        <v>0</v>
      </c>
      <c r="BN155"/>
      <c r="BO155" s="39">
        <f t="shared" ref="BO155:BO164" si="1304">IF(AND($C155=$E$5,IF(AND($C155=$E$5,BN155&gt;=BN$2),(BN155-BN$2)*BN$5,IF(AND($C155=$E$6,BN155&gt;=BN$2),(BN155-BN$2)*BN$6,0))&gt;BN$3),BN$3,IF(AND($C155=$E$6,IF(AND($C155=$E$5,BN155&gt;=BN$2),(BN155-BN$2)*BN$5,IF(AND($C155=$E$6,BN155&gt;=BN$2),(BN155-BN$2)*BN$6,0))&gt;BN$4),BN$4,IF(AND($C155=$E$5,BN155&gt;=BN$2),(BN155-BN$2)*BN$5,IF(AND($C155=$E$6,BN155&gt;=BN$2),(BN155-BN$2)*BN$6,0))))</f>
        <v>0</v>
      </c>
      <c r="BP155"/>
      <c r="BQ155" s="39">
        <f t="shared" ref="BQ155:BQ164" si="1305">IF(AND($C155=$E$5,IF(AND($C155=$E$5,BP155&gt;=BP$2),(BP155-BP$2)*BP$5,IF(AND($C155=$E$6,BP155&gt;=BP$2),(BP155-BP$2)*BP$6,0))&gt;BP$3),BP$3,IF(AND($C155=$E$6,IF(AND($C155=$E$5,BP155&gt;=BP$2),(BP155-BP$2)*BP$5,IF(AND($C155=$E$6,BP155&gt;=BP$2),(BP155-BP$2)*BP$6,0))&gt;BP$4),BP$4,IF(AND($C155=$E$5,BP155&gt;=BP$2),(BP155-BP$2)*BP$5,IF(AND($C155=$E$6,BP155&gt;=BP$2),(BP155-BP$2)*BP$6,0))))</f>
        <v>0</v>
      </c>
      <c r="BR155"/>
      <c r="BS155" s="39">
        <f t="shared" ref="BS155:BS164" si="1306">IF(AND($C155=$E$5,IF(AND($C155=$E$5,BR155&gt;=BR$2),(BR155-BR$2)*BR$5,IF(AND($C155=$E$6,BR155&gt;=BR$2),(BR155-BR$2)*BR$6,0))&gt;BR$3),BR$3,IF(AND($C155=$E$6,IF(AND($C155=$E$5,BR155&gt;=BR$2),(BR155-BR$2)*BR$5,IF(AND($C155=$E$6,BR155&gt;=BR$2),(BR155-BR$2)*BR$6,0))&gt;BR$4),BR$4,IF(AND($C155=$E$5,BR155&gt;=BR$2),(BR155-BR$2)*BR$5,IF(AND($C155=$E$6,BR155&gt;=BR$2),(BR155-BR$2)*BR$6,0))))</f>
        <v>0</v>
      </c>
      <c r="BT155"/>
      <c r="BU155" s="39">
        <f t="shared" ref="BU155:BU164" si="1307">IF(AND($C155=$E$5,IF(AND($C155=$E$5,BT155&gt;=BT$2),(BT155-BT$2)*BT$5,IF(AND($C155=$E$6,BT155&gt;=BT$2),(BT155-BT$2)*BT$6,0))&gt;BT$3),BT$3,IF(AND($C155=$E$6,IF(AND($C155=$E$5,BT155&gt;=BT$2),(BT155-BT$2)*BT$5,IF(AND($C155=$E$6,BT155&gt;=BT$2),(BT155-BT$2)*BT$6,0))&gt;BT$4),BT$4,IF(AND($C155=$E$5,BT155&gt;=BT$2),(BT155-BT$2)*BT$5,IF(AND($C155=$E$6,BT155&gt;=BT$2),(BT155-BT$2)*BT$6,0))))</f>
        <v>0</v>
      </c>
      <c r="BV155"/>
      <c r="BW155" s="39">
        <f t="shared" ref="BW155:BW164" si="1308">IF(AND($C155=$E$5,IF(AND($C155=$E$5,BV155&gt;=BV$2),(BV155-BV$2)*BV$5,IF(AND($C155=$E$6,BV155&gt;=BV$2),(BV155-BV$2)*BV$6,0))&gt;BV$3),BV$3,IF(AND($C155=$E$6,IF(AND($C155=$E$5,BV155&gt;=BV$2),(BV155-BV$2)*BV$5,IF(AND($C155=$E$6,BV155&gt;=BV$2),(BV155-BV$2)*BV$6,0))&gt;BV$4),BV$4,IF(AND($C155=$E$5,BV155&gt;=BV$2),(BV155-BV$2)*BV$5,IF(AND($C155=$E$6,BV155&gt;=BV$2),(BV155-BV$2)*BV$6,0))))</f>
        <v>0</v>
      </c>
      <c r="BX155"/>
      <c r="BY155" s="39">
        <f t="shared" ref="BY155:BY164" si="1309">IF(AND($C155=$E$5,IF(AND($C155=$E$5,BX155&gt;=BX$2),(BX155-BX$2)*BX$5,IF(AND($C155=$E$6,BX155&gt;=BX$2),(BX155-BX$2)*BX$6,0))&gt;BX$3),BX$3,IF(AND($C155=$E$6,IF(AND($C155=$E$5,BX155&gt;=BX$2),(BX155-BX$2)*BX$5,IF(AND($C155=$E$6,BX155&gt;=BX$2),(BX155-BX$2)*BX$6,0))&gt;BX$4),BX$4,IF(AND($C155=$E$5,BX155&gt;=BX$2),(BX155-BX$2)*BX$5,IF(AND($C155=$E$6,BX155&gt;=BX$2),(BX155-BX$2)*BX$6,0))))</f>
        <v>0</v>
      </c>
      <c r="BZ155"/>
      <c r="CA155" s="39">
        <f t="shared" ref="CA155:CA164" si="1310">IF(AND($C155=$E$5,IF(AND($C155=$E$5,BZ155&gt;=BZ$2),(BZ155-BZ$2)*BZ$5,IF(AND($C155=$E$6,BZ155&gt;=BZ$2),(BZ155-BZ$2)*BZ$6,0))&gt;BZ$3),BZ$3,IF(AND($C155=$E$6,IF(AND($C155=$E$5,BZ155&gt;=BZ$2),(BZ155-BZ$2)*BZ$5,IF(AND($C155=$E$6,BZ155&gt;=BZ$2),(BZ155-BZ$2)*BZ$6,0))&gt;BZ$4),BZ$4,IF(AND($C155=$E$5,BZ155&gt;=BZ$2),(BZ155-BZ$2)*BZ$5,IF(AND($C155=$E$6,BZ155&gt;=BZ$2),(BZ155-BZ$2)*BZ$6,0))))</f>
        <v>0</v>
      </c>
      <c r="CB155"/>
      <c r="CC155" s="39">
        <f t="shared" ref="CC155:CC164" si="1311">IF(AND($C155=$E$5,IF(AND($C155=$E$5,CB155&gt;=CB$2),(CB155-CB$2)*CB$5,IF(AND($C155=$E$6,CB155&gt;=CB$2),(CB155-CB$2)*CB$6,0))&gt;CB$3),CB$3,IF(AND($C155=$E$6,IF(AND($C155=$E$5,CB155&gt;=CB$2),(CB155-CB$2)*CB$5,IF(AND($C155=$E$6,CB155&gt;=CB$2),(CB155-CB$2)*CB$6,0))&gt;CB$4),CB$4,IF(AND($C155=$E$5,CB155&gt;=CB$2),(CB155-CB$2)*CB$5,IF(AND($C155=$E$6,CB155&gt;=CB$2),(CB155-CB$2)*CB$6,0))))</f>
        <v>0</v>
      </c>
      <c r="CD155"/>
      <c r="CE155" s="39">
        <f t="shared" ref="CE155:CE164" si="1312">IF(AND($C155=$E$5,IF(AND($C155=$E$5,CD155&gt;=CD$2),(CD155-CD$2)*CD$5,IF(AND($C155=$E$6,CD155&gt;=CD$2),(CD155-CD$2)*CD$6,0))&gt;CD$3),CD$3,IF(AND($C155=$E$6,IF(AND($C155=$E$5,CD155&gt;=CD$2),(CD155-CD$2)*CD$5,IF(AND($C155=$E$6,CD155&gt;=CD$2),(CD155-CD$2)*CD$6,0))&gt;CD$4),CD$4,IF(AND($C155=$E$5,CD155&gt;=CD$2),(CD155-CD$2)*CD$5,IF(AND($C155=$E$6,CD155&gt;=CD$2),(CD155-CD$2)*CD$6,0))))</f>
        <v>0</v>
      </c>
      <c r="CF155"/>
      <c r="CG155" s="39">
        <f t="shared" ref="CG155:CG164" si="1313">IF(AND($C155=$E$5,IF(AND($C155=$E$5,CF155&gt;=CF$2),(CF155-CF$2)*CF$5,IF(AND($C155=$E$6,CF155&gt;=CF$2),(CF155-CF$2)*CF$6,0))&gt;CF$3),CF$3,IF(AND($C155=$E$6,IF(AND($C155=$E$5,CF155&gt;=CF$2),(CF155-CF$2)*CF$5,IF(AND($C155=$E$6,CF155&gt;=CF$2),(CF155-CF$2)*CF$6,0))&gt;CF$4),CF$4,IF(AND($C155=$E$5,CF155&gt;=CF$2),(CF155-CF$2)*CF$5,IF(AND($C155=$E$6,CF155&gt;=CF$2),(CF155-CF$2)*CF$6,0))))</f>
        <v>0</v>
      </c>
      <c r="CH155"/>
      <c r="CI155" s="39">
        <f t="shared" ref="CI155:CI164" si="1314">IF(AND($C155=$E$5,IF(AND($C155=$E$5,CH155&gt;=CH$2),(CH155-CH$2)*CH$5,IF(AND($C155=$E$6,CH155&gt;=CH$2),(CH155-CH$2)*CH$6,0))&gt;CH$3),CH$3,IF(AND($C155=$E$6,IF(AND($C155=$E$5,CH155&gt;=CH$2),(CH155-CH$2)*CH$5,IF(AND($C155=$E$6,CH155&gt;=CH$2),(CH155-CH$2)*CH$6,0))&gt;CH$4),CH$4,IF(AND($C155=$E$5,CH155&gt;=CH$2),(CH155-CH$2)*CH$5,IF(AND($C155=$E$6,CH155&gt;=CH$2),(CH155-CH$2)*CH$6,0))))</f>
        <v>0</v>
      </c>
      <c r="CJ155"/>
      <c r="CK155" s="39">
        <f t="shared" ref="CK155:CK164" si="1315">IF(AND($C155=$E$5,IF(AND($C155=$E$5,CJ155&gt;=CJ$2),(CJ155-CJ$2)*CJ$5,IF(AND($C155=$E$6,CJ155&gt;=CJ$2),(CJ155-CJ$2)*CJ$6,0))&gt;CJ$3),CJ$3,IF(AND($C155=$E$6,IF(AND($C155=$E$5,CJ155&gt;=CJ$2),(CJ155-CJ$2)*CJ$5,IF(AND($C155=$E$6,CJ155&gt;=CJ$2),(CJ155-CJ$2)*CJ$6,0))&gt;CJ$4),CJ$4,IF(AND($C155=$E$5,CJ155&gt;=CJ$2),(CJ155-CJ$2)*CJ$5,IF(AND($C155=$E$6,CJ155&gt;=CJ$2),(CJ155-CJ$2)*CJ$6,0))))</f>
        <v>0</v>
      </c>
      <c r="CL155"/>
      <c r="CM155" s="39">
        <f t="shared" ref="CM155:CM164" si="1316">IF(AND($C155=$E$5,IF(AND($C155=$E$5,CL155&gt;=CL$2),(CL155-CL$2)*CL$5,IF(AND($C155=$E$6,CL155&gt;=CL$2),(CL155-CL$2)*CL$6,0))&gt;CL$3),CL$3,IF(AND($C155=$E$6,IF(AND($C155=$E$5,CL155&gt;=CL$2),(CL155-CL$2)*CL$5,IF(AND($C155=$E$6,CL155&gt;=CL$2),(CL155-CL$2)*CL$6,0))&gt;CL$4),CL$4,IF(AND($C155=$E$5,CL155&gt;=CL$2),(CL155-CL$2)*CL$5,IF(AND($C155=$E$6,CL155&gt;=CL$2),(CL155-CL$2)*CL$6,0))))</f>
        <v>0</v>
      </c>
      <c r="CN155"/>
      <c r="CO155" s="39">
        <f t="shared" ref="CO155:CO164" si="1317">IF(AND($C155=$E$5,IF(AND($C155=$E$5,CN155&gt;=CN$2),(CN155-CN$2)*CN$5,IF(AND($C155=$E$6,CN155&gt;=CN$2),(CN155-CN$2)*CN$6,0))&gt;CN$3),CN$3,IF(AND($C155=$E$6,IF(AND($C155=$E$5,CN155&gt;=CN$2),(CN155-CN$2)*CN$5,IF(AND($C155=$E$6,CN155&gt;=CN$2),(CN155-CN$2)*CN$6,0))&gt;CN$4),CN$4,IF(AND($C155=$E$5,CN155&gt;=CN$2),(CN155-CN$2)*CN$5,IF(AND($C155=$E$6,CN155&gt;=CN$2),(CN155-CN$2)*CN$6,0))))</f>
        <v>0</v>
      </c>
      <c r="CP155" s="67">
        <f>SUMIFS(AL155:CO155,$AL$8:$CO$8,$AM$1)</f>
        <v>0</v>
      </c>
      <c r="CQ155"/>
      <c r="CR155" s="39">
        <f t="shared" ref="CR155:CR164" si="1318">IF(AND($C155=$E$5,IF(AND($C155=$E$5,CQ155&gt;=CQ$2),(CQ155-CQ$2)*CQ$5,IF(AND($C155=$E$6,CQ155&gt;=CQ$2),(CQ155-CQ$2)*CQ$6,0))&gt;CQ$3),CQ$3,IF(AND($C155=$E$6,IF(AND($C155=$E$5,CQ155&gt;=CQ$2),(CQ155-CQ$2)*CQ$5,IF(AND($C155=$E$6,CQ155&gt;=CQ$2),(CQ155-CQ$2)*CQ$6,0))&gt;CQ$4),CQ$4,IF(AND($C155=$E$5,CQ155&gt;=CQ$2),(CQ155-CQ$2)*CQ$5,IF(AND($C155=$E$6,CQ155&gt;=CQ$2),(CQ155-CQ$2)*CQ$6,0))))</f>
        <v>0</v>
      </c>
      <c r="CS155"/>
      <c r="CT155" s="39">
        <f t="shared" ref="CT155:CT164" si="1319">IF(AND($C155=$E$5,IF(AND($C155=$E$5,CS155&gt;=CS$2),(CS155-CS$2)*CS$5,IF(AND($C155=$E$6,CS155&gt;=CS$2),(CS155-CS$2)*CS$6,0))&gt;CS$3),CS$3,IF(AND($C155=$E$6,IF(AND($C155=$E$5,CS155&gt;=CS$2),(CS155-CS$2)*CS$5,IF(AND($C155=$E$6,CS155&gt;=CS$2),(CS155-CS$2)*CS$6,0))&gt;CS$4),CS$4,IF(AND($C155=$E$5,CS155&gt;=CS$2),(CS155-CS$2)*CS$5,IF(AND($C155=$E$6,CS155&gt;=CS$2),(CS155-CS$2)*CS$6,0))))</f>
        <v>0</v>
      </c>
      <c r="CU155"/>
      <c r="CV155" s="39">
        <f t="shared" ref="CV155:CV164" si="1320">IF(AND($C155=$E$5,IF(AND($C155=$E$5,CU155&gt;=CU$2),(CU155-CU$2)*CU$5,IF(AND($C155=$E$6,CU155&gt;=CU$2),(CU155-CU$2)*CU$6,0))&gt;CU$3),CU$3,IF(AND($C155=$E$6,IF(AND($C155=$E$5,CU155&gt;=CU$2),(CU155-CU$2)*CU$5,IF(AND($C155=$E$6,CU155&gt;=CU$2),(CU155-CU$2)*CU$6,0))&gt;CU$4),CU$4,IF(AND($C155=$E$5,CU155&gt;=CU$2),(CU155-CU$2)*CU$5,IF(AND($C155=$E$6,CU155&gt;=CU$2),(CU155-CU$2)*CU$6,0))))</f>
        <v>0</v>
      </c>
      <c r="CW155"/>
      <c r="CX155" s="39">
        <f t="shared" ref="CX155:CX164" si="1321">IF(AND($C155=$E$5,IF(AND($C155=$E$5,CW155&gt;=CW$2),(CW155-CW$2)*CW$5,IF(AND($C155=$E$6,CW155&gt;=CW$2),(CW155-CW$2)*CW$6,0))&gt;CW$3),CW$3,IF(AND($C155=$E$6,IF(AND($C155=$E$5,CW155&gt;=CW$2),(CW155-CW$2)*CW$5,IF(AND($C155=$E$6,CW155&gt;=CW$2),(CW155-CW$2)*CW$6,0))&gt;CW$4),CW$4,IF(AND($C155=$E$5,CW155&gt;=CW$2),(CW155-CW$2)*CW$5,IF(AND($C155=$E$6,CW155&gt;=CW$2),(CW155-CW$2)*CW$6,0))))</f>
        <v>0</v>
      </c>
      <c r="CY155"/>
      <c r="CZ155" s="39">
        <f t="shared" ref="CZ155:CZ164" si="1322">IF(AND($C155=$E$5,IF(AND($C155=$E$5,CY155&gt;=CY$2),(CY155-CY$2)*CY$5,IF(AND($C155=$E$6,CY155&gt;=CY$2),(CY155-CY$2)*CY$6,0))&gt;CY$3),CY$3,IF(AND($C155=$E$6,IF(AND($C155=$E$5,CY155&gt;=CY$2),(CY155-CY$2)*CY$5,IF(AND($C155=$E$6,CY155&gt;=CY$2),(CY155-CY$2)*CY$6,0))&gt;CY$4),CY$4,IF(AND($C155=$E$5,CY155&gt;=CY$2),(CY155-CY$2)*CY$5,IF(AND($C155=$E$6,CY155&gt;=CY$2),(CY155-CY$2)*CY$6,0))))</f>
        <v>0</v>
      </c>
      <c r="DA155"/>
      <c r="DB155" s="39">
        <f t="shared" ref="DB155:DB164" si="1323">IF(AND($C155=$E$5,IF(AND($C155=$E$5,DA155&gt;=DA$2),(DA155-DA$2)*DA$5,IF(AND($C155=$E$6,DA155&gt;=DA$2),(DA155-DA$2)*DA$6,0))&gt;DA$3),DA$3,IF(AND($C155=$E$6,IF(AND($C155=$E$5,DA155&gt;=DA$2),(DA155-DA$2)*DA$5,IF(AND($C155=$E$6,DA155&gt;=DA$2),(DA155-DA$2)*DA$6,0))&gt;DA$4),DA$4,IF(AND($C155=$E$5,DA155&gt;=DA$2),(DA155-DA$2)*DA$5,IF(AND($C155=$E$6,DA155&gt;=DA$2),(DA155-DA$2)*DA$6,0))))</f>
        <v>0</v>
      </c>
      <c r="DC155"/>
      <c r="DD155" s="39">
        <f t="shared" ref="DD155:DD164" si="1324">IF(AND($C155=$E$5,IF(AND($C155=$E$5,DC155&gt;=DC$2),(DC155-DC$2)*DC$5,IF(AND($C155=$E$6,DC155&gt;=DC$2),(DC155-DC$2)*DC$6,0))&gt;DC$3),DC$3,IF(AND($C155=$E$6,IF(AND($C155=$E$5,DC155&gt;=DC$2),(DC155-DC$2)*DC$5,IF(AND($C155=$E$6,DC155&gt;=DC$2),(DC155-DC$2)*DC$6,0))&gt;DC$4),DC$4,IF(AND($C155=$E$5,DC155&gt;=DC$2),(DC155-DC$2)*DC$5,IF(AND($C155=$E$6,DC155&gt;=DC$2),(DC155-DC$2)*DC$6,0))))</f>
        <v>0</v>
      </c>
      <c r="DE155"/>
      <c r="DF155" s="39">
        <f t="shared" ref="DF155:DF164" si="1325">IF(AND($C155=$E$5,IF(AND($C155=$E$5,DE155&gt;=DE$2),(DE155-DE$2)*DE$5,IF(AND($C155=$E$6,DE155&gt;=DE$2),(DE155-DE$2)*DE$6,0))&gt;DE$3),DE$3,IF(AND($C155=$E$6,IF(AND($C155=$E$5,DE155&gt;=DE$2),(DE155-DE$2)*DE$5,IF(AND($C155=$E$6,DE155&gt;=DE$2),(DE155-DE$2)*DE$6,0))&gt;DE$4),DE$4,IF(AND($C155=$E$5,DE155&gt;=DE$2),(DE155-DE$2)*DE$5,IF(AND($C155=$E$6,DE155&gt;=DE$2),(DE155-DE$2)*DE$6,0))))</f>
        <v>0</v>
      </c>
      <c r="DG155"/>
      <c r="DH155" s="39">
        <f t="shared" ref="DH155:DH164" si="1326">IF(AND($C155=$E$5,IF(AND($C155=$E$5,DG155&gt;=DG$2),(DG155-DG$2)*DG$5,IF(AND($C155=$E$6,DG155&gt;=DG$2),(DG155-DG$2)*DG$6,0))&gt;DG$3),DG$3,IF(AND($C155=$E$6,IF(AND($C155=$E$5,DG155&gt;=DG$2),(DG155-DG$2)*DG$5,IF(AND($C155=$E$6,DG155&gt;=DG$2),(DG155-DG$2)*DG$6,0))&gt;DG$4),DG$4,IF(AND($C155=$E$5,DG155&gt;=DG$2),(DG155-DG$2)*DG$5,IF(AND($C155=$E$6,DG155&gt;=DG$2),(DG155-DG$2)*DG$6,0))))</f>
        <v>0</v>
      </c>
      <c r="DI155"/>
      <c r="DJ155" s="39">
        <f t="shared" ref="DJ155:DJ164" si="1327">IF(AND($C155=$E$5,IF(AND($C155=$E$5,DI155&gt;=DI$2),(DI155-DI$2)*DI$5,IF(AND($C155=$E$6,DI155&gt;=DI$2),(DI155-DI$2)*DI$6,0))&gt;DI$3),DI$3,IF(AND($C155=$E$6,IF(AND($C155=$E$5,DI155&gt;=DI$2),(DI155-DI$2)*DI$5,IF(AND($C155=$E$6,DI155&gt;=DI$2),(DI155-DI$2)*DI$6,0))&gt;DI$4),DI$4,IF(AND($C155=$E$5,DI155&gt;=DI$2),(DI155-DI$2)*DI$5,IF(AND($C155=$E$6,DI155&gt;=DI$2),(DI155-DI$2)*DI$6,0))))</f>
        <v>0</v>
      </c>
      <c r="DK155"/>
      <c r="DL155" s="39">
        <f t="shared" ref="DL155:DL164" si="1328">IF(AND($C155=$E$5,IF(AND($C155=$E$5,DK155&gt;=DK$2),(DK155-DK$2)*DK$5,IF(AND($C155=$E$6,DK155&gt;=DK$2),(DK155-DK$2)*DK$6,0))&gt;DK$3),DK$3,IF(AND($C155=$E$6,IF(AND($C155=$E$5,DK155&gt;=DK$2),(DK155-DK$2)*DK$5,IF(AND($C155=$E$6,DK155&gt;=DK$2),(DK155-DK$2)*DK$6,0))&gt;DK$4),DK$4,IF(AND($C155=$E$5,DK155&gt;=DK$2),(DK155-DK$2)*DK$5,IF(AND($C155=$E$6,DK155&gt;=DK$2),(DK155-DK$2)*DK$6,0))))</f>
        <v>0</v>
      </c>
      <c r="DM155"/>
      <c r="DN155" s="39">
        <f t="shared" ref="DN155:DN164" si="1329">IF(AND($C155=$E$5,IF(AND($C155=$E$5,DM155&gt;=DM$2),(DM155-DM$2)*DM$5,IF(AND($C155=$E$6,DM155&gt;=DM$2),(DM155-DM$2)*DM$6,0))&gt;DM$3),DM$3,IF(AND($C155=$E$6,IF(AND($C155=$E$5,DM155&gt;=DM$2),(DM155-DM$2)*DM$5,IF(AND($C155=$E$6,DM155&gt;=DM$2),(DM155-DM$2)*DM$6,0))&gt;DM$4),DM$4,IF(AND($C155=$E$5,DM155&gt;=DM$2),(DM155-DM$2)*DM$5,IF(AND($C155=$E$6,DM155&gt;=DM$2),(DM155-DM$2)*DM$6,0))))</f>
        <v>0</v>
      </c>
      <c r="DO155"/>
      <c r="DP155" s="39">
        <f t="shared" ref="DP155:DP164" si="1330">IF(AND($C155=$E$5,IF(AND($C155=$E$5,DO155&gt;=DO$2),(DO155-DO$2)*DO$5,IF(AND($C155=$E$6,DO155&gt;=DO$2),(DO155-DO$2)*DO$6,0))&gt;DO$3),DO$3,IF(AND($C155=$E$6,IF(AND($C155=$E$5,DO155&gt;=DO$2),(DO155-DO$2)*DO$5,IF(AND($C155=$E$6,DO155&gt;=DO$2),(DO155-DO$2)*DO$6,0))&gt;DO$4),DO$4,IF(AND($C155=$E$5,DO155&gt;=DO$2),(DO155-DO$2)*DO$5,IF(AND($C155=$E$6,DO155&gt;=DO$2),(DO155-DO$2)*DO$6,0))))</f>
        <v>0</v>
      </c>
      <c r="DQ155"/>
      <c r="DR155" s="39">
        <f t="shared" ref="DR155:DR164" si="1331">IF(AND($C155=$E$5,IF(AND($C155=$E$5,DQ155&gt;=DQ$2),(DQ155-DQ$2)*DQ$5,IF(AND($C155=$E$6,DQ155&gt;=DQ$2),(DQ155-DQ$2)*DQ$6,0))&gt;DQ$3),DQ$3,IF(AND($C155=$E$6,IF(AND($C155=$E$5,DQ155&gt;=DQ$2),(DQ155-DQ$2)*DQ$5,IF(AND($C155=$E$6,DQ155&gt;=DQ$2),(DQ155-DQ$2)*DQ$6,0))&gt;DQ$4),DQ$4,IF(AND($C155=$E$5,DQ155&gt;=DQ$2),(DQ155-DQ$2)*DQ$5,IF(AND($C155=$E$6,DQ155&gt;=DQ$2),(DQ155-DQ$2)*DQ$6,0))))</f>
        <v>0</v>
      </c>
      <c r="DS155"/>
      <c r="DT155" s="39">
        <f t="shared" ref="DT155:DT164" si="1332">IF(AND($C155=$E$5,IF(AND($C155=$E$5,DS155&gt;=DS$2),(DS155-DS$2)*DS$5,IF(AND($C155=$E$6,DS155&gt;=DS$2),(DS155-DS$2)*DS$6,0))&gt;DS$3),DS$3,IF(AND($C155=$E$6,IF(AND($C155=$E$5,DS155&gt;=DS$2),(DS155-DS$2)*DS$5,IF(AND($C155=$E$6,DS155&gt;=DS$2),(DS155-DS$2)*DS$6,0))&gt;DS$4),DS$4,IF(AND($C155=$E$5,DS155&gt;=DS$2),(DS155-DS$2)*DS$5,IF(AND($C155=$E$6,DS155&gt;=DS$2),(DS155-DS$2)*DS$6,0))))</f>
        <v>0</v>
      </c>
      <c r="DU155"/>
      <c r="DV155" s="39">
        <f t="shared" ref="DV155:DV164" si="1333">IF(AND($C155=$E$5,IF(AND($C155=$E$5,DU155&gt;=DU$2),(DU155-DU$2)*DU$5,IF(AND($C155=$E$6,DU155&gt;=DU$2),(DU155-DU$2)*DU$6,0))&gt;DU$3),DU$3,IF(AND($C155=$E$6,IF(AND($C155=$E$5,DU155&gt;=DU$2),(DU155-DU$2)*DU$5,IF(AND($C155=$E$6,DU155&gt;=DU$2),(DU155-DU$2)*DU$6,0))&gt;DU$4),DU$4,IF(AND($C155=$E$5,DU155&gt;=DU$2),(DU155-DU$2)*DU$5,IF(AND($C155=$E$6,DU155&gt;=DU$2),(DU155-DU$2)*DU$6,0))))</f>
        <v>0</v>
      </c>
      <c r="DW155"/>
      <c r="DX155" s="39">
        <f t="shared" ref="DX155:DX164" si="1334">IF(AND($C155=$E$5,IF(AND($C155=$E$5,DW155&gt;=DW$2),(DW155-DW$2)*DW$5,IF(AND($C155=$E$6,DW155&gt;=DW$2),(DW155-DW$2)*DW$6,0))&gt;DW$3),DW$3,IF(AND($C155=$E$6,IF(AND($C155=$E$5,DW155&gt;=DW$2),(DW155-DW$2)*DW$5,IF(AND($C155=$E$6,DW155&gt;=DW$2),(DW155-DW$2)*DW$6,0))&gt;DW$4),DW$4,IF(AND($C155=$E$5,DW155&gt;=DW$2),(DW155-DW$2)*DW$5,IF(AND($C155=$E$6,DW155&gt;=DW$2),(DW155-DW$2)*DW$6,0))))</f>
        <v>0</v>
      </c>
      <c r="DY155"/>
      <c r="DZ155" s="39">
        <f t="shared" ref="DZ155:DZ164" si="1335">IF(AND($C155=$E$5,IF(AND($C155=$E$5,DY155&gt;=DY$2),(DY155-DY$2)*DY$5,IF(AND($C155=$E$6,DY155&gt;=DY$2),(DY155-DY$2)*DY$6,0))&gt;DY$3),DY$3,IF(AND($C155=$E$6,IF(AND($C155=$E$5,DY155&gt;=DY$2),(DY155-DY$2)*DY$5,IF(AND($C155=$E$6,DY155&gt;=DY$2),(DY155-DY$2)*DY$6,0))&gt;DY$4),DY$4,IF(AND($C155=$E$5,DY155&gt;=DY$2),(DY155-DY$2)*DY$5,IF(AND($C155=$E$6,DY155&gt;=DY$2),(DY155-DY$2)*DY$6,0))))</f>
        <v>0</v>
      </c>
      <c r="EA155"/>
      <c r="EB155" s="39">
        <f t="shared" ref="EB155:EB164" si="1336">IF(AND($C155=$E$5,IF(AND($C155=$E$5,EA155&gt;=EA$2),(EA155-EA$2)*EA$5,IF(AND($C155=$E$6,EA155&gt;=EA$2),(EA155-EA$2)*EA$6,0))&gt;EA$3),EA$3,IF(AND($C155=$E$6,IF(AND($C155=$E$5,EA155&gt;=EA$2),(EA155-EA$2)*EA$5,IF(AND($C155=$E$6,EA155&gt;=EA$2),(EA155-EA$2)*EA$6,0))&gt;EA$4),EA$4,IF(AND($C155=$E$5,EA155&gt;=EA$2),(EA155-EA$2)*EA$5,IF(AND($C155=$E$6,EA155&gt;=EA$2),(EA155-EA$2)*EA$6,0))))</f>
        <v>0</v>
      </c>
      <c r="EC155"/>
      <c r="ED155" s="39">
        <f t="shared" ref="ED155:ED164" si="1337">IF(AND($C155=$E$5,IF(AND($C155=$E$5,EC155&gt;=EC$2),(EC155-EC$2)*EC$5,IF(AND($C155=$E$6,EC155&gt;=EC$2),(EC155-EC$2)*EC$6,0))&gt;EC$3),EC$3,IF(AND($C155=$E$6,IF(AND($C155=$E$5,EC155&gt;=EC$2),(EC155-EC$2)*EC$5,IF(AND($C155=$E$6,EC155&gt;=EC$2),(EC155-EC$2)*EC$6,0))&gt;EC$4),EC$4,IF(AND($C155=$E$5,EC155&gt;=EC$2),(EC155-EC$2)*EC$5,IF(AND($C155=$E$6,EC155&gt;=EC$2),(EC155-EC$2)*EC$6,0))))</f>
        <v>0</v>
      </c>
      <c r="EE155"/>
      <c r="EF155" s="39">
        <f t="shared" ref="EF155:EF164" si="1338">IF(AND($C155=$E$5,IF(AND($C155=$E$5,EE155&gt;=EE$2),(EE155-EE$2)*EE$5,IF(AND($C155=$E$6,EE155&gt;=EE$2),(EE155-EE$2)*EE$6,0))&gt;EE$3),EE$3,IF(AND($C155=$E$6,IF(AND($C155=$E$5,EE155&gt;=EE$2),(EE155-EE$2)*EE$5,IF(AND($C155=$E$6,EE155&gt;=EE$2),(EE155-EE$2)*EE$6,0))&gt;EE$4),EE$4,IF(AND($C155=$E$5,EE155&gt;=EE$2),(EE155-EE$2)*EE$5,IF(AND($C155=$E$6,EE155&gt;=EE$2),(EE155-EE$2)*EE$6,0))))</f>
        <v>0</v>
      </c>
      <c r="EG155"/>
      <c r="EH155" s="39">
        <f t="shared" ref="EH155:EH164" si="1339">IF(AND($C155=$E$5,IF(AND($C155=$E$5,EG155&gt;=EG$2),(EG155-EG$2)*EG$5,IF(AND($C155=$E$6,EG155&gt;=EG$2),(EG155-EG$2)*EG$6,0))&gt;EG$3),EG$3,IF(AND($C155=$E$6,IF(AND($C155=$E$5,EG155&gt;=EG$2),(EG155-EG$2)*EG$5,IF(AND($C155=$E$6,EG155&gt;=EG$2),(EG155-EG$2)*EG$6,0))&gt;EG$4),EG$4,IF(AND($C155=$E$5,EG155&gt;=EG$2),(EG155-EG$2)*EG$5,IF(AND($C155=$E$6,EG155&gt;=EG$2),(EG155-EG$2)*EG$6,0))))</f>
        <v>0</v>
      </c>
      <c r="EI155"/>
      <c r="EJ155" s="39">
        <f t="shared" ref="EJ155:EJ164" si="1340">IF(AND($C155=$E$5,IF(AND($C155=$E$5,EI155&gt;=EI$2),(EI155-EI$2)*EI$5,IF(AND($C155=$E$6,EI155&gt;=EI$2),(EI155-EI$2)*EI$6,0))&gt;EI$3),EI$3,IF(AND($C155=$E$6,IF(AND($C155=$E$5,EI155&gt;=EI$2),(EI155-EI$2)*EI$5,IF(AND($C155=$E$6,EI155&gt;=EI$2),(EI155-EI$2)*EI$6,0))&gt;EI$4),EI$4,IF(AND($C155=$E$5,EI155&gt;=EI$2),(EI155-EI$2)*EI$5,IF(AND($C155=$E$6,EI155&gt;=EI$2),(EI155-EI$2)*EI$6,0))))</f>
        <v>0</v>
      </c>
      <c r="EK155"/>
      <c r="EL155" s="39">
        <f t="shared" ref="EL155:EL164" si="1341">IF(AND($C155=$E$5,IF(AND($C155=$E$5,EK155&gt;=EK$2),(EK155-EK$2)*EK$5,IF(AND($C155=$E$6,EK155&gt;=EK$2),(EK155-EK$2)*EK$6,0))&gt;EK$3),EK$3,IF(AND($C155=$E$6,IF(AND($C155=$E$5,EK155&gt;=EK$2),(EK155-EK$2)*EK$5,IF(AND($C155=$E$6,EK155&gt;=EK$2),(EK155-EK$2)*EK$6,0))&gt;EK$4),EK$4,IF(AND($C155=$E$5,EK155&gt;=EK$2),(EK155-EK$2)*EK$5,IF(AND($C155=$E$6,EK155&gt;=EK$2),(EK155-EK$2)*EK$6,0))))</f>
        <v>0</v>
      </c>
      <c r="EM155"/>
      <c r="EN155" s="39">
        <f t="shared" ref="EN155:EN164" si="1342">IF(AND($C155=$E$5,IF(AND($C155=$E$5,EM155&gt;=EM$2),(EM155-EM$2)*EM$5,IF(AND($C155=$E$6,EM155&gt;=EM$2),(EM155-EM$2)*EM$6,0))&gt;EM$3),EM$3,IF(AND($C155=$E$6,IF(AND($C155=$E$5,EM155&gt;=EM$2),(EM155-EM$2)*EM$5,IF(AND($C155=$E$6,EM155&gt;=EM$2),(EM155-EM$2)*EM$6,0))&gt;EM$4),EM$4,IF(AND($C155=$E$5,EM155&gt;=EM$2),(EM155-EM$2)*EM$5,IF(AND($C155=$E$6,EM155&gt;=EM$2),(EM155-EM$2)*EM$6,0))))</f>
        <v>0</v>
      </c>
      <c r="EO155"/>
      <c r="EP155" s="39">
        <f t="shared" ref="EP155:EP164" si="1343">IF(AND($C155=$E$5,IF(AND($C155=$E$5,EO155&gt;=EO$2),(EO155-EO$2)*EO$5,IF(AND($C155=$E$6,EO155&gt;=EO$2),(EO155-EO$2)*EO$6,0))&gt;EO$3),EO$3,IF(AND($C155=$E$6,IF(AND($C155=$E$5,EO155&gt;=EO$2),(EO155-EO$2)*EO$5,IF(AND($C155=$E$6,EO155&gt;=EO$2),(EO155-EO$2)*EO$6,0))&gt;EO$4),EO$4,IF(AND($C155=$E$5,EO155&gt;=EO$2),(EO155-EO$2)*EO$5,IF(AND($C155=$E$6,EO155&gt;=EO$2),(EO155-EO$2)*EO$6,0))))</f>
        <v>0</v>
      </c>
      <c r="EQ155"/>
      <c r="ER155" s="39">
        <f t="shared" ref="ER155:ER164" si="1344">IF(AND($C155=$E$5,IF(AND($C155=$E$5,EQ155&gt;=EQ$2),(EQ155-EQ$2)*EQ$5,IF(AND($C155=$E$6,EQ155&gt;=EQ$2),(EQ155-EQ$2)*EQ$6,0))&gt;EQ$3),EQ$3,IF(AND($C155=$E$6,IF(AND($C155=$E$5,EQ155&gt;=EQ$2),(EQ155-EQ$2)*EQ$5,IF(AND($C155=$E$6,EQ155&gt;=EQ$2),(EQ155-EQ$2)*EQ$6,0))&gt;EQ$4),EQ$4,IF(AND($C155=$E$5,EQ155&gt;=EQ$2),(EQ155-EQ$2)*EQ$5,IF(AND($C155=$E$6,EQ155&gt;=EQ$2),(EQ155-EQ$2)*EQ$6,0))))</f>
        <v>0</v>
      </c>
      <c r="ES155"/>
      <c r="ET155" s="39">
        <f t="shared" ref="ET155:ET164" si="1345">IF(AND($C155=$E$5,IF(AND($C155=$E$5,ES155&gt;=ES$2),(ES155-ES$2)*ES$5,IF(AND($C155=$E$6,ES155&gt;=ES$2),(ES155-ES$2)*ES$6,0))&gt;ES$3),ES$3,IF(AND($C155=$E$6,IF(AND($C155=$E$5,ES155&gt;=ES$2),(ES155-ES$2)*ES$5,IF(AND($C155=$E$6,ES155&gt;=ES$2),(ES155-ES$2)*ES$6,0))&gt;ES$4),ES$4,IF(AND($C155=$E$5,ES155&gt;=ES$2),(ES155-ES$2)*ES$5,IF(AND($C155=$E$6,ES155&gt;=ES$2),(ES155-ES$2)*ES$6,0))))</f>
        <v>0</v>
      </c>
      <c r="EU155"/>
      <c r="EV155" s="39">
        <f t="shared" ref="EV155:EV164" si="1346">IF(AND($C155=$E$5,IF(AND($C155=$E$5,EU155&gt;=EU$2),(EU155-EU$2)*EU$5,IF(AND($C155=$E$6,EU155&gt;=EU$2),(EU155-EU$2)*EU$6,0))&gt;EU$3),EU$3,IF(AND($C155=$E$6,IF(AND($C155=$E$5,EU155&gt;=EU$2),(EU155-EU$2)*EU$5,IF(AND($C155=$E$6,EU155&gt;=EU$2),(EU155-EU$2)*EU$6,0))&gt;EU$4),EU$4,IF(AND($C155=$E$5,EU155&gt;=EU$2),(EU155-EU$2)*EU$5,IF(AND($C155=$E$6,EU155&gt;=EU$2),(EU155-EU$2)*EU$6,0))))</f>
        <v>0</v>
      </c>
      <c r="EW155"/>
      <c r="EX155" s="39">
        <f t="shared" ref="EX155:EX164" si="1347">IF(AND($C155=$E$5,IF(AND($C155=$E$5,EW155&gt;=EW$2),(EW155-EW$2)*EW$5,IF(AND($C155=$E$6,EW155&gt;=EW$2),(EW155-EW$2)*EW$6,0))&gt;EW$3),EW$3,IF(AND($C155=$E$6,IF(AND($C155=$E$5,EW155&gt;=EW$2),(EW155-EW$2)*EW$5,IF(AND($C155=$E$6,EW155&gt;=EW$2),(EW155-EW$2)*EW$6,0))&gt;EW$4),EW$4,IF(AND($C155=$E$5,EW155&gt;=EW$2),(EW155-EW$2)*EW$5,IF(AND($C155=$E$6,EW155&gt;=EW$2),(EW155-EW$2)*EW$6,0))))</f>
        <v>0</v>
      </c>
      <c r="EY155"/>
      <c r="EZ155" s="39">
        <f t="shared" ref="EZ155:EZ164" si="1348">IF(AND($C155=$E$5,IF(AND($C155=$E$5,EY155&gt;=EY$2),(EY155-EY$2)*EY$5,IF(AND($C155=$E$6,EY155&gt;=EY$2),(EY155-EY$2)*EY$6,0))&gt;EY$3),EY$3,IF(AND($C155=$E$6,IF(AND($C155=$E$5,EY155&gt;=EY$2),(EY155-EY$2)*EY$5,IF(AND($C155=$E$6,EY155&gt;=EY$2),(EY155-EY$2)*EY$6,0))&gt;EY$4),EY$4,IF(AND($C155=$E$5,EY155&gt;=EY$2),(EY155-EY$2)*EY$5,IF(AND($C155=$E$6,EY155&gt;=EY$2),(EY155-EY$2)*EY$6,0))))</f>
        <v>0</v>
      </c>
      <c r="FA155"/>
      <c r="FB155" s="39">
        <f t="shared" ref="FB155:FB164" si="1349">IF(AND($C155=$E$5,IF(AND($C155=$E$5,FA155&gt;=FA$2),(FA155-FA$2)*FA$5,IF(AND($C155=$E$6,FA155&gt;=FA$2),(FA155-FA$2)*FA$6,0))&gt;FA$3),FA$3,IF(AND($C155=$E$6,IF(AND($C155=$E$5,FA155&gt;=FA$2),(FA155-FA$2)*FA$5,IF(AND($C155=$E$6,FA155&gt;=FA$2),(FA155-FA$2)*FA$6,0))&gt;FA$4),FA$4,IF(AND($C155=$E$5,FA155&gt;=FA$2),(FA155-FA$2)*FA$5,IF(AND($C155=$E$6,FA155&gt;=FA$2),(FA155-FA$2)*FA$6,0))))</f>
        <v>0</v>
      </c>
      <c r="FC155" s="67">
        <f>SUMIFS(CQ155:FB155,$CQ$8:$FB$8,$AM$1)</f>
        <v>0</v>
      </c>
    </row>
    <row r="156" spans="1:159" s="30" customFormat="1" outlineLevel="1" x14ac:dyDescent="0.25">
      <c r="A156">
        <v>2</v>
      </c>
      <c r="B156" s="26"/>
      <c r="C156" s="102">
        <f>IFERROR(VLOOKUP($B156,'Справочник ТТ'!$A:$R,16,0),0)</f>
        <v>0</v>
      </c>
      <c r="D156" s="103">
        <f>IFERROR(VLOOKUP($B156,'Справочник ТТ'!$A:$R,17,0),0)</f>
        <v>0</v>
      </c>
      <c r="E156" s="104">
        <f>IFERROR(VLOOKUP($B156,'Справочник ТТ'!$A:$R,18,0),0)</f>
        <v>0</v>
      </c>
      <c r="F156" s="71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 s="46">
        <f t="shared" ref="AK156:AK164" si="1350">IF($C156=$E$5,SUMPRODUCT(G156:AJ156,$G$5:$AJ$5),IF($C156=$E$6,SUMPRODUCT(G156:AJ156,$G$6:$AJ$6),0))</f>
        <v>0</v>
      </c>
      <c r="AL156"/>
      <c r="AM156" s="39">
        <f t="shared" si="1291"/>
        <v>0</v>
      </c>
      <c r="AN156"/>
      <c r="AO156" s="39">
        <f t="shared" si="1292"/>
        <v>0</v>
      </c>
      <c r="AP156"/>
      <c r="AQ156" s="39">
        <f t="shared" si="1293"/>
        <v>0</v>
      </c>
      <c r="AR156"/>
      <c r="AS156" s="39">
        <f t="shared" si="1294"/>
        <v>0</v>
      </c>
      <c r="AT156"/>
      <c r="AU156" s="39">
        <f t="shared" si="1295"/>
        <v>0</v>
      </c>
      <c r="AV156"/>
      <c r="AW156" s="39">
        <f>IF(AND($C156=$E$5,IF(AND($C156=$E$5,AV156&gt;=AV$2),(AV156-AV$2)*AV$5,IF(AND($C156=$E$6,AV156&gt;=AV$2),(AV156-AV$2)*AV$6,0))&gt;AV$3),AV$3,IF(AND($C156=$E$6,IF(AND($C156=$E$5,AV156&gt;=AV$2),(AV156-AV$2)*AV$5,IF(AND($C156=$E$6,AV156&gt;=AV$2),(AV156-AV$2)*AV$6,0))&gt;AV$4),AV$4,IF(AND($C156=$E$5,AV156&gt;=AV$2),(AV156-AV$2)*AV$5,IF(AND($C156=$E$6,AV156&gt;=AV$2),(AV156-AV$2)*AV$6,0))))</f>
        <v>0</v>
      </c>
      <c r="AX156"/>
      <c r="AY156" s="39" t="b">
        <f t="shared" si="1296"/>
        <v>0</v>
      </c>
      <c r="AZ156"/>
      <c r="BA156" s="39" t="b">
        <f t="shared" si="1297"/>
        <v>0</v>
      </c>
      <c r="BB156"/>
      <c r="BC156" s="39" t="b">
        <f t="shared" si="1298"/>
        <v>0</v>
      </c>
      <c r="BD156"/>
      <c r="BE156" s="39" t="b">
        <f t="shared" si="1299"/>
        <v>0</v>
      </c>
      <c r="BF156"/>
      <c r="BG156" s="39">
        <f t="shared" si="1300"/>
        <v>0</v>
      </c>
      <c r="BH156"/>
      <c r="BI156" s="39">
        <f t="shared" si="1301"/>
        <v>0</v>
      </c>
      <c r="BJ156"/>
      <c r="BK156" s="39">
        <f t="shared" si="1302"/>
        <v>0</v>
      </c>
      <c r="BL156"/>
      <c r="BM156" s="39">
        <f t="shared" si="1303"/>
        <v>0</v>
      </c>
      <c r="BN156"/>
      <c r="BO156" s="39">
        <f t="shared" si="1304"/>
        <v>0</v>
      </c>
      <c r="BP156"/>
      <c r="BQ156" s="39">
        <f t="shared" si="1305"/>
        <v>0</v>
      </c>
      <c r="BR156"/>
      <c r="BS156" s="39">
        <f t="shared" si="1306"/>
        <v>0</v>
      </c>
      <c r="BT156"/>
      <c r="BU156" s="39">
        <f t="shared" si="1307"/>
        <v>0</v>
      </c>
      <c r="BV156"/>
      <c r="BW156" s="39">
        <f t="shared" si="1308"/>
        <v>0</v>
      </c>
      <c r="BX156"/>
      <c r="BY156" s="39">
        <f t="shared" si="1309"/>
        <v>0</v>
      </c>
      <c r="BZ156"/>
      <c r="CA156" s="39">
        <f t="shared" si="1310"/>
        <v>0</v>
      </c>
      <c r="CB156"/>
      <c r="CC156" s="39">
        <f t="shared" si="1311"/>
        <v>0</v>
      </c>
      <c r="CD156"/>
      <c r="CE156" s="39">
        <f t="shared" si="1312"/>
        <v>0</v>
      </c>
      <c r="CF156"/>
      <c r="CG156" s="39">
        <f t="shared" si="1313"/>
        <v>0</v>
      </c>
      <c r="CH156"/>
      <c r="CI156" s="39">
        <f t="shared" si="1314"/>
        <v>0</v>
      </c>
      <c r="CJ156"/>
      <c r="CK156" s="39">
        <f t="shared" si="1315"/>
        <v>0</v>
      </c>
      <c r="CL156"/>
      <c r="CM156" s="39">
        <f t="shared" si="1316"/>
        <v>0</v>
      </c>
      <c r="CN156"/>
      <c r="CO156" s="39">
        <f t="shared" si="1317"/>
        <v>0</v>
      </c>
      <c r="CP156" s="67">
        <f t="shared" ref="CP156:CP164" si="1351">SUMIFS(AL156:CO156,$AL$8:$CO$8,$AM$1)</f>
        <v>0</v>
      </c>
      <c r="CQ156"/>
      <c r="CR156" s="39">
        <f t="shared" si="1318"/>
        <v>0</v>
      </c>
      <c r="CS156"/>
      <c r="CT156" s="39">
        <f t="shared" si="1319"/>
        <v>0</v>
      </c>
      <c r="CU156"/>
      <c r="CV156" s="39">
        <f t="shared" si="1320"/>
        <v>0</v>
      </c>
      <c r="CW156"/>
      <c r="CX156" s="39">
        <f t="shared" si="1321"/>
        <v>0</v>
      </c>
      <c r="CY156"/>
      <c r="CZ156" s="39">
        <f t="shared" si="1322"/>
        <v>0</v>
      </c>
      <c r="DA156"/>
      <c r="DB156" s="39">
        <f t="shared" si="1323"/>
        <v>0</v>
      </c>
      <c r="DC156"/>
      <c r="DD156" s="39">
        <f t="shared" si="1324"/>
        <v>0</v>
      </c>
      <c r="DE156"/>
      <c r="DF156" s="39">
        <f t="shared" si="1325"/>
        <v>0</v>
      </c>
      <c r="DG156"/>
      <c r="DH156" s="39">
        <f t="shared" si="1326"/>
        <v>0</v>
      </c>
      <c r="DI156"/>
      <c r="DJ156" s="39">
        <f t="shared" si="1327"/>
        <v>0</v>
      </c>
      <c r="DK156"/>
      <c r="DL156" s="39">
        <f t="shared" si="1328"/>
        <v>0</v>
      </c>
      <c r="DM156"/>
      <c r="DN156" s="39">
        <f t="shared" si="1329"/>
        <v>0</v>
      </c>
      <c r="DO156"/>
      <c r="DP156" s="39">
        <f t="shared" si="1330"/>
        <v>0</v>
      </c>
      <c r="DQ156"/>
      <c r="DR156" s="39">
        <f t="shared" si="1331"/>
        <v>0</v>
      </c>
      <c r="DS156"/>
      <c r="DT156" s="39">
        <f t="shared" si="1332"/>
        <v>0</v>
      </c>
      <c r="DU156"/>
      <c r="DV156" s="39">
        <f t="shared" si="1333"/>
        <v>0</v>
      </c>
      <c r="DW156"/>
      <c r="DX156" s="39">
        <f t="shared" si="1334"/>
        <v>0</v>
      </c>
      <c r="DY156"/>
      <c r="DZ156" s="39">
        <f t="shared" si="1335"/>
        <v>0</v>
      </c>
      <c r="EA156"/>
      <c r="EB156" s="39">
        <f t="shared" si="1336"/>
        <v>0</v>
      </c>
      <c r="EC156"/>
      <c r="ED156" s="39">
        <f t="shared" si="1337"/>
        <v>0</v>
      </c>
      <c r="EE156"/>
      <c r="EF156" s="39">
        <f t="shared" si="1338"/>
        <v>0</v>
      </c>
      <c r="EG156"/>
      <c r="EH156" s="39">
        <f t="shared" si="1339"/>
        <v>0</v>
      </c>
      <c r="EI156"/>
      <c r="EJ156" s="39">
        <f t="shared" si="1340"/>
        <v>0</v>
      </c>
      <c r="EK156"/>
      <c r="EL156" s="39">
        <f t="shared" si="1341"/>
        <v>0</v>
      </c>
      <c r="EM156"/>
      <c r="EN156" s="39">
        <f t="shared" si="1342"/>
        <v>0</v>
      </c>
      <c r="EO156"/>
      <c r="EP156" s="39">
        <f t="shared" si="1343"/>
        <v>0</v>
      </c>
      <c r="EQ156"/>
      <c r="ER156" s="39">
        <f t="shared" si="1344"/>
        <v>0</v>
      </c>
      <c r="ES156"/>
      <c r="ET156" s="39">
        <f t="shared" si="1345"/>
        <v>0</v>
      </c>
      <c r="EU156"/>
      <c r="EV156" s="39">
        <f t="shared" si="1346"/>
        <v>0</v>
      </c>
      <c r="EW156"/>
      <c r="EX156" s="39">
        <f t="shared" si="1347"/>
        <v>0</v>
      </c>
      <c r="EY156"/>
      <c r="EZ156" s="39">
        <f t="shared" si="1348"/>
        <v>0</v>
      </c>
      <c r="FA156"/>
      <c r="FB156" s="39">
        <f t="shared" si="1349"/>
        <v>0</v>
      </c>
      <c r="FC156" s="67">
        <f t="shared" ref="FC156:FC164" si="1352">SUMIFS(CQ156:FB156,$CQ$8:$FB$8,$AM$1)</f>
        <v>0</v>
      </c>
    </row>
    <row r="157" spans="1:159" s="30" customFormat="1" outlineLevel="1" x14ac:dyDescent="0.25">
      <c r="A157">
        <v>3</v>
      </c>
      <c r="B157" s="26"/>
      <c r="C157" s="102">
        <f>IFERROR(VLOOKUP($B157,'Справочник ТТ'!$A:$R,16,0),0)</f>
        <v>0</v>
      </c>
      <c r="D157" s="103">
        <f>IFERROR(VLOOKUP($B157,'Справочник ТТ'!$A:$R,17,0),0)</f>
        <v>0</v>
      </c>
      <c r="E157" s="104">
        <f>IFERROR(VLOOKUP($B157,'Справочник ТТ'!$A:$R,18,0),0)</f>
        <v>0</v>
      </c>
      <c r="F157" s="71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 s="46">
        <f t="shared" si="1350"/>
        <v>0</v>
      </c>
      <c r="AL157"/>
      <c r="AM157" s="39">
        <f t="shared" si="1291"/>
        <v>0</v>
      </c>
      <c r="AN157"/>
      <c r="AO157" s="39">
        <f t="shared" si="1292"/>
        <v>0</v>
      </c>
      <c r="AP157"/>
      <c r="AQ157" s="39">
        <f t="shared" si="1293"/>
        <v>0</v>
      </c>
      <c r="AR157"/>
      <c r="AS157" s="39">
        <f t="shared" si="1294"/>
        <v>0</v>
      </c>
      <c r="AT157"/>
      <c r="AU157" s="39">
        <f t="shared" si="1295"/>
        <v>0</v>
      </c>
      <c r="AV157"/>
      <c r="AW157" s="39">
        <f t="shared" ref="AW157:AW164" si="1353">IF(AND($C157=$E$5,IF(AND($C157=$E$5,AV157&gt;=AV$2),(AV157-AV$2)*AV$5,IF(AND($C157=$E$6,AV157&gt;=AV$2),(AV157-AV$2)*AV$6,0))&gt;AV$3),AV$3,IF(AND($C157=$E$6,IF(AND($C157=$E$5,AV157&gt;=AV$2),(AV157-AV$2)*AV$5,IF(AND($C157=$E$6,AV157&gt;=AV$2),(AV157-AV$2)*AV$6,0))&gt;AV$4),AV$4,IF(AND($C157=$E$5,AV157&gt;=AV$2),(AV157-AV$2)*AV$5,IF(AND($C157=$E$6,AV157&gt;=AV$2),(AV157-AV$2)*AV$6,0))))</f>
        <v>0</v>
      </c>
      <c r="AX157"/>
      <c r="AY157" s="39" t="b">
        <f t="shared" si="1296"/>
        <v>0</v>
      </c>
      <c r="AZ157"/>
      <c r="BA157" s="39" t="b">
        <f t="shared" si="1297"/>
        <v>0</v>
      </c>
      <c r="BB157"/>
      <c r="BC157" s="39" t="b">
        <f t="shared" si="1298"/>
        <v>0</v>
      </c>
      <c r="BD157"/>
      <c r="BE157" s="39" t="b">
        <f t="shared" si="1299"/>
        <v>0</v>
      </c>
      <c r="BF157"/>
      <c r="BG157" s="39">
        <f t="shared" si="1300"/>
        <v>0</v>
      </c>
      <c r="BH157"/>
      <c r="BI157" s="39">
        <f t="shared" si="1301"/>
        <v>0</v>
      </c>
      <c r="BJ157"/>
      <c r="BK157" s="39">
        <f t="shared" si="1302"/>
        <v>0</v>
      </c>
      <c r="BL157"/>
      <c r="BM157" s="39">
        <f t="shared" si="1303"/>
        <v>0</v>
      </c>
      <c r="BN157"/>
      <c r="BO157" s="39">
        <f t="shared" si="1304"/>
        <v>0</v>
      </c>
      <c r="BP157"/>
      <c r="BQ157" s="39">
        <f t="shared" si="1305"/>
        <v>0</v>
      </c>
      <c r="BR157"/>
      <c r="BS157" s="39">
        <f t="shared" si="1306"/>
        <v>0</v>
      </c>
      <c r="BT157"/>
      <c r="BU157" s="39">
        <f t="shared" si="1307"/>
        <v>0</v>
      </c>
      <c r="BV157"/>
      <c r="BW157" s="39">
        <f t="shared" si="1308"/>
        <v>0</v>
      </c>
      <c r="BX157"/>
      <c r="BY157" s="39">
        <f t="shared" si="1309"/>
        <v>0</v>
      </c>
      <c r="BZ157"/>
      <c r="CA157" s="39">
        <f t="shared" si="1310"/>
        <v>0</v>
      </c>
      <c r="CB157"/>
      <c r="CC157" s="39">
        <f t="shared" si="1311"/>
        <v>0</v>
      </c>
      <c r="CD157"/>
      <c r="CE157" s="39">
        <f t="shared" si="1312"/>
        <v>0</v>
      </c>
      <c r="CF157"/>
      <c r="CG157" s="39">
        <f t="shared" si="1313"/>
        <v>0</v>
      </c>
      <c r="CH157"/>
      <c r="CI157" s="39">
        <f t="shared" si="1314"/>
        <v>0</v>
      </c>
      <c r="CJ157"/>
      <c r="CK157" s="39">
        <f t="shared" si="1315"/>
        <v>0</v>
      </c>
      <c r="CL157"/>
      <c r="CM157" s="39">
        <f t="shared" si="1316"/>
        <v>0</v>
      </c>
      <c r="CN157"/>
      <c r="CO157" s="39">
        <f t="shared" si="1317"/>
        <v>0</v>
      </c>
      <c r="CP157" s="67">
        <f t="shared" si="1351"/>
        <v>0</v>
      </c>
      <c r="CQ157"/>
      <c r="CR157" s="39">
        <f t="shared" si="1318"/>
        <v>0</v>
      </c>
      <c r="CS157"/>
      <c r="CT157" s="39">
        <f t="shared" si="1319"/>
        <v>0</v>
      </c>
      <c r="CU157"/>
      <c r="CV157" s="39">
        <f t="shared" si="1320"/>
        <v>0</v>
      </c>
      <c r="CW157"/>
      <c r="CX157" s="39">
        <f t="shared" si="1321"/>
        <v>0</v>
      </c>
      <c r="CY157"/>
      <c r="CZ157" s="39">
        <f t="shared" si="1322"/>
        <v>0</v>
      </c>
      <c r="DA157"/>
      <c r="DB157" s="39">
        <f t="shared" si="1323"/>
        <v>0</v>
      </c>
      <c r="DC157"/>
      <c r="DD157" s="39">
        <f t="shared" si="1324"/>
        <v>0</v>
      </c>
      <c r="DE157"/>
      <c r="DF157" s="39">
        <f t="shared" si="1325"/>
        <v>0</v>
      </c>
      <c r="DG157"/>
      <c r="DH157" s="39">
        <f t="shared" si="1326"/>
        <v>0</v>
      </c>
      <c r="DI157"/>
      <c r="DJ157" s="39">
        <f t="shared" si="1327"/>
        <v>0</v>
      </c>
      <c r="DK157"/>
      <c r="DL157" s="39">
        <f t="shared" si="1328"/>
        <v>0</v>
      </c>
      <c r="DM157"/>
      <c r="DN157" s="39">
        <f t="shared" si="1329"/>
        <v>0</v>
      </c>
      <c r="DO157"/>
      <c r="DP157" s="39">
        <f t="shared" si="1330"/>
        <v>0</v>
      </c>
      <c r="DQ157"/>
      <c r="DR157" s="39">
        <f t="shared" si="1331"/>
        <v>0</v>
      </c>
      <c r="DS157"/>
      <c r="DT157" s="39">
        <f t="shared" si="1332"/>
        <v>0</v>
      </c>
      <c r="DU157"/>
      <c r="DV157" s="39">
        <f t="shared" si="1333"/>
        <v>0</v>
      </c>
      <c r="DW157"/>
      <c r="DX157" s="39">
        <f t="shared" si="1334"/>
        <v>0</v>
      </c>
      <c r="DY157"/>
      <c r="DZ157" s="39">
        <f t="shared" si="1335"/>
        <v>0</v>
      </c>
      <c r="EA157"/>
      <c r="EB157" s="39">
        <f t="shared" si="1336"/>
        <v>0</v>
      </c>
      <c r="EC157"/>
      <c r="ED157" s="39">
        <f t="shared" si="1337"/>
        <v>0</v>
      </c>
      <c r="EE157"/>
      <c r="EF157" s="39">
        <f t="shared" si="1338"/>
        <v>0</v>
      </c>
      <c r="EG157"/>
      <c r="EH157" s="39">
        <f t="shared" si="1339"/>
        <v>0</v>
      </c>
      <c r="EI157"/>
      <c r="EJ157" s="39">
        <f t="shared" si="1340"/>
        <v>0</v>
      </c>
      <c r="EK157"/>
      <c r="EL157" s="39">
        <f t="shared" si="1341"/>
        <v>0</v>
      </c>
      <c r="EM157"/>
      <c r="EN157" s="39">
        <f t="shared" si="1342"/>
        <v>0</v>
      </c>
      <c r="EO157"/>
      <c r="EP157" s="39">
        <f t="shared" si="1343"/>
        <v>0</v>
      </c>
      <c r="EQ157"/>
      <c r="ER157" s="39">
        <f t="shared" si="1344"/>
        <v>0</v>
      </c>
      <c r="ES157"/>
      <c r="ET157" s="39">
        <f t="shared" si="1345"/>
        <v>0</v>
      </c>
      <c r="EU157"/>
      <c r="EV157" s="39">
        <f t="shared" si="1346"/>
        <v>0</v>
      </c>
      <c r="EW157"/>
      <c r="EX157" s="39">
        <f t="shared" si="1347"/>
        <v>0</v>
      </c>
      <c r="EY157"/>
      <c r="EZ157" s="39">
        <f t="shared" si="1348"/>
        <v>0</v>
      </c>
      <c r="FA157"/>
      <c r="FB157" s="39">
        <f t="shared" si="1349"/>
        <v>0</v>
      </c>
      <c r="FC157" s="67">
        <f t="shared" si="1352"/>
        <v>0</v>
      </c>
    </row>
    <row r="158" spans="1:159" s="30" customFormat="1" outlineLevel="1" x14ac:dyDescent="0.25">
      <c r="A158">
        <v>4</v>
      </c>
      <c r="B158" s="26"/>
      <c r="C158" s="102">
        <f>IFERROR(VLOOKUP($B158,'Справочник ТТ'!$A:$R,16,0),0)</f>
        <v>0</v>
      </c>
      <c r="D158" s="103">
        <f>IFERROR(VLOOKUP($B158,'Справочник ТТ'!$A:$R,17,0),0)</f>
        <v>0</v>
      </c>
      <c r="E158" s="104">
        <f>IFERROR(VLOOKUP($B158,'Справочник ТТ'!$A:$R,18,0),0)</f>
        <v>0</v>
      </c>
      <c r="F158" s="71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 s="46">
        <f t="shared" si="1350"/>
        <v>0</v>
      </c>
      <c r="AL158"/>
      <c r="AM158" s="39">
        <f t="shared" si="1291"/>
        <v>0</v>
      </c>
      <c r="AN158"/>
      <c r="AO158" s="39">
        <f t="shared" si="1292"/>
        <v>0</v>
      </c>
      <c r="AP158"/>
      <c r="AQ158" s="39">
        <f t="shared" si="1293"/>
        <v>0</v>
      </c>
      <c r="AR158"/>
      <c r="AS158" s="39">
        <f t="shared" si="1294"/>
        <v>0</v>
      </c>
      <c r="AT158"/>
      <c r="AU158" s="39">
        <f t="shared" si="1295"/>
        <v>0</v>
      </c>
      <c r="AV158"/>
      <c r="AW158" s="39">
        <f t="shared" si="1353"/>
        <v>0</v>
      </c>
      <c r="AX158"/>
      <c r="AY158" s="39" t="b">
        <f t="shared" si="1296"/>
        <v>0</v>
      </c>
      <c r="AZ158"/>
      <c r="BA158" s="39" t="b">
        <f t="shared" si="1297"/>
        <v>0</v>
      </c>
      <c r="BB158"/>
      <c r="BC158" s="39" t="b">
        <f t="shared" si="1298"/>
        <v>0</v>
      </c>
      <c r="BD158"/>
      <c r="BE158" s="39" t="b">
        <f t="shared" si="1299"/>
        <v>0</v>
      </c>
      <c r="BF158"/>
      <c r="BG158" s="39">
        <f t="shared" si="1300"/>
        <v>0</v>
      </c>
      <c r="BH158"/>
      <c r="BI158" s="39">
        <f t="shared" si="1301"/>
        <v>0</v>
      </c>
      <c r="BJ158"/>
      <c r="BK158" s="39">
        <f t="shared" si="1302"/>
        <v>0</v>
      </c>
      <c r="BL158"/>
      <c r="BM158" s="39">
        <f t="shared" si="1303"/>
        <v>0</v>
      </c>
      <c r="BN158"/>
      <c r="BO158" s="39">
        <f t="shared" si="1304"/>
        <v>0</v>
      </c>
      <c r="BP158"/>
      <c r="BQ158" s="39">
        <f t="shared" si="1305"/>
        <v>0</v>
      </c>
      <c r="BR158"/>
      <c r="BS158" s="39">
        <f t="shared" si="1306"/>
        <v>0</v>
      </c>
      <c r="BT158"/>
      <c r="BU158" s="39">
        <f t="shared" si="1307"/>
        <v>0</v>
      </c>
      <c r="BV158"/>
      <c r="BW158" s="39">
        <f t="shared" si="1308"/>
        <v>0</v>
      </c>
      <c r="BX158"/>
      <c r="BY158" s="39">
        <f t="shared" si="1309"/>
        <v>0</v>
      </c>
      <c r="BZ158"/>
      <c r="CA158" s="39">
        <f t="shared" si="1310"/>
        <v>0</v>
      </c>
      <c r="CB158"/>
      <c r="CC158" s="39">
        <f t="shared" si="1311"/>
        <v>0</v>
      </c>
      <c r="CD158"/>
      <c r="CE158" s="39">
        <f t="shared" si="1312"/>
        <v>0</v>
      </c>
      <c r="CF158"/>
      <c r="CG158" s="39">
        <f t="shared" si="1313"/>
        <v>0</v>
      </c>
      <c r="CH158"/>
      <c r="CI158" s="39">
        <f t="shared" si="1314"/>
        <v>0</v>
      </c>
      <c r="CJ158"/>
      <c r="CK158" s="39">
        <f t="shared" si="1315"/>
        <v>0</v>
      </c>
      <c r="CL158"/>
      <c r="CM158" s="39">
        <f t="shared" si="1316"/>
        <v>0</v>
      </c>
      <c r="CN158"/>
      <c r="CO158" s="39">
        <f t="shared" si="1317"/>
        <v>0</v>
      </c>
      <c r="CP158" s="67">
        <f t="shared" si="1351"/>
        <v>0</v>
      </c>
      <c r="CQ158"/>
      <c r="CR158" s="39">
        <f t="shared" si="1318"/>
        <v>0</v>
      </c>
      <c r="CS158"/>
      <c r="CT158" s="39">
        <f t="shared" si="1319"/>
        <v>0</v>
      </c>
      <c r="CU158"/>
      <c r="CV158" s="39">
        <f t="shared" si="1320"/>
        <v>0</v>
      </c>
      <c r="CW158"/>
      <c r="CX158" s="39">
        <f t="shared" si="1321"/>
        <v>0</v>
      </c>
      <c r="CY158"/>
      <c r="CZ158" s="39">
        <f t="shared" si="1322"/>
        <v>0</v>
      </c>
      <c r="DA158"/>
      <c r="DB158" s="39">
        <f t="shared" si="1323"/>
        <v>0</v>
      </c>
      <c r="DC158"/>
      <c r="DD158" s="39">
        <f t="shared" si="1324"/>
        <v>0</v>
      </c>
      <c r="DE158"/>
      <c r="DF158" s="39">
        <f t="shared" si="1325"/>
        <v>0</v>
      </c>
      <c r="DG158"/>
      <c r="DH158" s="39">
        <f t="shared" si="1326"/>
        <v>0</v>
      </c>
      <c r="DI158"/>
      <c r="DJ158" s="39">
        <f t="shared" si="1327"/>
        <v>0</v>
      </c>
      <c r="DK158"/>
      <c r="DL158" s="39">
        <f t="shared" si="1328"/>
        <v>0</v>
      </c>
      <c r="DM158"/>
      <c r="DN158" s="39">
        <f t="shared" si="1329"/>
        <v>0</v>
      </c>
      <c r="DO158"/>
      <c r="DP158" s="39">
        <f t="shared" si="1330"/>
        <v>0</v>
      </c>
      <c r="DQ158"/>
      <c r="DR158" s="39">
        <f t="shared" si="1331"/>
        <v>0</v>
      </c>
      <c r="DS158"/>
      <c r="DT158" s="39">
        <f t="shared" si="1332"/>
        <v>0</v>
      </c>
      <c r="DU158"/>
      <c r="DV158" s="39">
        <f t="shared" si="1333"/>
        <v>0</v>
      </c>
      <c r="DW158"/>
      <c r="DX158" s="39">
        <f t="shared" si="1334"/>
        <v>0</v>
      </c>
      <c r="DY158"/>
      <c r="DZ158" s="39">
        <f t="shared" si="1335"/>
        <v>0</v>
      </c>
      <c r="EA158"/>
      <c r="EB158" s="39">
        <f t="shared" si="1336"/>
        <v>0</v>
      </c>
      <c r="EC158"/>
      <c r="ED158" s="39">
        <f t="shared" si="1337"/>
        <v>0</v>
      </c>
      <c r="EE158"/>
      <c r="EF158" s="39">
        <f t="shared" si="1338"/>
        <v>0</v>
      </c>
      <c r="EG158"/>
      <c r="EH158" s="39">
        <f t="shared" si="1339"/>
        <v>0</v>
      </c>
      <c r="EI158"/>
      <c r="EJ158" s="39">
        <f t="shared" si="1340"/>
        <v>0</v>
      </c>
      <c r="EK158"/>
      <c r="EL158" s="39">
        <f t="shared" si="1341"/>
        <v>0</v>
      </c>
      <c r="EM158"/>
      <c r="EN158" s="39">
        <f t="shared" si="1342"/>
        <v>0</v>
      </c>
      <c r="EO158"/>
      <c r="EP158" s="39">
        <f t="shared" si="1343"/>
        <v>0</v>
      </c>
      <c r="EQ158"/>
      <c r="ER158" s="39">
        <f t="shared" si="1344"/>
        <v>0</v>
      </c>
      <c r="ES158"/>
      <c r="ET158" s="39">
        <f t="shared" si="1345"/>
        <v>0</v>
      </c>
      <c r="EU158"/>
      <c r="EV158" s="39">
        <f t="shared" si="1346"/>
        <v>0</v>
      </c>
      <c r="EW158"/>
      <c r="EX158" s="39">
        <f t="shared" si="1347"/>
        <v>0</v>
      </c>
      <c r="EY158"/>
      <c r="EZ158" s="39">
        <f t="shared" si="1348"/>
        <v>0</v>
      </c>
      <c r="FA158"/>
      <c r="FB158" s="39">
        <f t="shared" si="1349"/>
        <v>0</v>
      </c>
      <c r="FC158" s="67">
        <f t="shared" si="1352"/>
        <v>0</v>
      </c>
    </row>
    <row r="159" spans="1:159" s="30" customFormat="1" outlineLevel="1" x14ac:dyDescent="0.25">
      <c r="A159">
        <v>5</v>
      </c>
      <c r="B159" s="26"/>
      <c r="C159" s="102">
        <f>IFERROR(VLOOKUP($B159,'Справочник ТТ'!$A:$R,16,0),0)</f>
        <v>0</v>
      </c>
      <c r="D159" s="103">
        <f>IFERROR(VLOOKUP($B159,'Справочник ТТ'!$A:$R,17,0),0)</f>
        <v>0</v>
      </c>
      <c r="E159" s="104">
        <f>IFERROR(VLOOKUP($B159,'Справочник ТТ'!$A:$R,18,0),0)</f>
        <v>0</v>
      </c>
      <c r="F159" s="71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 s="46">
        <f t="shared" si="1350"/>
        <v>0</v>
      </c>
      <c r="AL159"/>
      <c r="AM159" s="39">
        <f t="shared" si="1291"/>
        <v>0</v>
      </c>
      <c r="AN159"/>
      <c r="AO159" s="39">
        <f t="shared" si="1292"/>
        <v>0</v>
      </c>
      <c r="AP159"/>
      <c r="AQ159" s="39">
        <f t="shared" si="1293"/>
        <v>0</v>
      </c>
      <c r="AR159"/>
      <c r="AS159" s="39">
        <f t="shared" si="1294"/>
        <v>0</v>
      </c>
      <c r="AT159"/>
      <c r="AU159" s="39">
        <f t="shared" si="1295"/>
        <v>0</v>
      </c>
      <c r="AV159"/>
      <c r="AW159" s="39">
        <f t="shared" si="1353"/>
        <v>0</v>
      </c>
      <c r="AX159"/>
      <c r="AY159" s="39" t="b">
        <f t="shared" si="1296"/>
        <v>0</v>
      </c>
      <c r="AZ159"/>
      <c r="BA159" s="39" t="b">
        <f t="shared" si="1297"/>
        <v>0</v>
      </c>
      <c r="BB159"/>
      <c r="BC159" s="39" t="b">
        <f t="shared" si="1298"/>
        <v>0</v>
      </c>
      <c r="BD159"/>
      <c r="BE159" s="39" t="b">
        <f t="shared" si="1299"/>
        <v>0</v>
      </c>
      <c r="BF159"/>
      <c r="BG159" s="39">
        <f t="shared" si="1300"/>
        <v>0</v>
      </c>
      <c r="BH159"/>
      <c r="BI159" s="39">
        <f t="shared" si="1301"/>
        <v>0</v>
      </c>
      <c r="BJ159"/>
      <c r="BK159" s="39">
        <f t="shared" si="1302"/>
        <v>0</v>
      </c>
      <c r="BL159"/>
      <c r="BM159" s="39">
        <f t="shared" si="1303"/>
        <v>0</v>
      </c>
      <c r="BN159"/>
      <c r="BO159" s="39">
        <f t="shared" si="1304"/>
        <v>0</v>
      </c>
      <c r="BP159"/>
      <c r="BQ159" s="39">
        <f t="shared" si="1305"/>
        <v>0</v>
      </c>
      <c r="BR159"/>
      <c r="BS159" s="39">
        <f t="shared" si="1306"/>
        <v>0</v>
      </c>
      <c r="BT159"/>
      <c r="BU159" s="39">
        <f t="shared" si="1307"/>
        <v>0</v>
      </c>
      <c r="BV159"/>
      <c r="BW159" s="39">
        <f t="shared" si="1308"/>
        <v>0</v>
      </c>
      <c r="BX159"/>
      <c r="BY159" s="39">
        <f t="shared" si="1309"/>
        <v>0</v>
      </c>
      <c r="BZ159"/>
      <c r="CA159" s="39">
        <f t="shared" si="1310"/>
        <v>0</v>
      </c>
      <c r="CB159"/>
      <c r="CC159" s="39">
        <f t="shared" si="1311"/>
        <v>0</v>
      </c>
      <c r="CD159"/>
      <c r="CE159" s="39">
        <f t="shared" si="1312"/>
        <v>0</v>
      </c>
      <c r="CF159"/>
      <c r="CG159" s="39">
        <f t="shared" si="1313"/>
        <v>0</v>
      </c>
      <c r="CH159"/>
      <c r="CI159" s="39">
        <f t="shared" si="1314"/>
        <v>0</v>
      </c>
      <c r="CJ159"/>
      <c r="CK159" s="39">
        <f t="shared" si="1315"/>
        <v>0</v>
      </c>
      <c r="CL159"/>
      <c r="CM159" s="39">
        <f t="shared" si="1316"/>
        <v>0</v>
      </c>
      <c r="CN159"/>
      <c r="CO159" s="39">
        <f t="shared" si="1317"/>
        <v>0</v>
      </c>
      <c r="CP159" s="67">
        <f t="shared" si="1351"/>
        <v>0</v>
      </c>
      <c r="CQ159"/>
      <c r="CR159" s="39">
        <f t="shared" si="1318"/>
        <v>0</v>
      </c>
      <c r="CS159"/>
      <c r="CT159" s="39">
        <f t="shared" si="1319"/>
        <v>0</v>
      </c>
      <c r="CU159"/>
      <c r="CV159" s="39">
        <f t="shared" si="1320"/>
        <v>0</v>
      </c>
      <c r="CW159"/>
      <c r="CX159" s="39">
        <f t="shared" si="1321"/>
        <v>0</v>
      </c>
      <c r="CY159"/>
      <c r="CZ159" s="39">
        <f t="shared" si="1322"/>
        <v>0</v>
      </c>
      <c r="DA159"/>
      <c r="DB159" s="39">
        <f t="shared" si="1323"/>
        <v>0</v>
      </c>
      <c r="DC159"/>
      <c r="DD159" s="39">
        <f t="shared" si="1324"/>
        <v>0</v>
      </c>
      <c r="DE159"/>
      <c r="DF159" s="39">
        <f t="shared" si="1325"/>
        <v>0</v>
      </c>
      <c r="DG159"/>
      <c r="DH159" s="39">
        <f t="shared" si="1326"/>
        <v>0</v>
      </c>
      <c r="DI159"/>
      <c r="DJ159" s="39">
        <f t="shared" si="1327"/>
        <v>0</v>
      </c>
      <c r="DK159"/>
      <c r="DL159" s="39">
        <f t="shared" si="1328"/>
        <v>0</v>
      </c>
      <c r="DM159"/>
      <c r="DN159" s="39">
        <f t="shared" si="1329"/>
        <v>0</v>
      </c>
      <c r="DO159"/>
      <c r="DP159" s="39">
        <f t="shared" si="1330"/>
        <v>0</v>
      </c>
      <c r="DQ159"/>
      <c r="DR159" s="39">
        <f t="shared" si="1331"/>
        <v>0</v>
      </c>
      <c r="DS159"/>
      <c r="DT159" s="39">
        <f t="shared" si="1332"/>
        <v>0</v>
      </c>
      <c r="DU159"/>
      <c r="DV159" s="39">
        <f t="shared" si="1333"/>
        <v>0</v>
      </c>
      <c r="DW159"/>
      <c r="DX159" s="39">
        <f t="shared" si="1334"/>
        <v>0</v>
      </c>
      <c r="DY159"/>
      <c r="DZ159" s="39">
        <f t="shared" si="1335"/>
        <v>0</v>
      </c>
      <c r="EA159"/>
      <c r="EB159" s="39">
        <f t="shared" si="1336"/>
        <v>0</v>
      </c>
      <c r="EC159"/>
      <c r="ED159" s="39">
        <f t="shared" si="1337"/>
        <v>0</v>
      </c>
      <c r="EE159"/>
      <c r="EF159" s="39">
        <f t="shared" si="1338"/>
        <v>0</v>
      </c>
      <c r="EG159"/>
      <c r="EH159" s="39">
        <f t="shared" si="1339"/>
        <v>0</v>
      </c>
      <c r="EI159"/>
      <c r="EJ159" s="39">
        <f t="shared" si="1340"/>
        <v>0</v>
      </c>
      <c r="EK159"/>
      <c r="EL159" s="39">
        <f t="shared" si="1341"/>
        <v>0</v>
      </c>
      <c r="EM159"/>
      <c r="EN159" s="39">
        <f t="shared" si="1342"/>
        <v>0</v>
      </c>
      <c r="EO159"/>
      <c r="EP159" s="39">
        <f t="shared" si="1343"/>
        <v>0</v>
      </c>
      <c r="EQ159"/>
      <c r="ER159" s="39">
        <f t="shared" si="1344"/>
        <v>0</v>
      </c>
      <c r="ES159"/>
      <c r="ET159" s="39">
        <f t="shared" si="1345"/>
        <v>0</v>
      </c>
      <c r="EU159"/>
      <c r="EV159" s="39">
        <f t="shared" si="1346"/>
        <v>0</v>
      </c>
      <c r="EW159"/>
      <c r="EX159" s="39">
        <f t="shared" si="1347"/>
        <v>0</v>
      </c>
      <c r="EY159"/>
      <c r="EZ159" s="39">
        <f t="shared" si="1348"/>
        <v>0</v>
      </c>
      <c r="FA159"/>
      <c r="FB159" s="39">
        <f t="shared" si="1349"/>
        <v>0</v>
      </c>
      <c r="FC159" s="67">
        <f t="shared" si="1352"/>
        <v>0</v>
      </c>
    </row>
    <row r="160" spans="1:159" s="30" customFormat="1" outlineLevel="1" x14ac:dyDescent="0.25">
      <c r="A160">
        <v>6</v>
      </c>
      <c r="B160" s="26"/>
      <c r="C160" s="102">
        <f>IFERROR(VLOOKUP($B160,'Справочник ТТ'!$A:$R,16,0),0)</f>
        <v>0</v>
      </c>
      <c r="D160" s="103">
        <f>IFERROR(VLOOKUP($B160,'Справочник ТТ'!$A:$R,17,0),0)</f>
        <v>0</v>
      </c>
      <c r="E160" s="104">
        <f>IFERROR(VLOOKUP($B160,'Справочник ТТ'!$A:$R,18,0),0)</f>
        <v>0</v>
      </c>
      <c r="F160" s="71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 s="46">
        <f t="shared" si="1350"/>
        <v>0</v>
      </c>
      <c r="AL160"/>
      <c r="AM160" s="39">
        <f t="shared" si="1291"/>
        <v>0</v>
      </c>
      <c r="AN160"/>
      <c r="AO160" s="39">
        <f t="shared" si="1292"/>
        <v>0</v>
      </c>
      <c r="AP160"/>
      <c r="AQ160" s="39">
        <f t="shared" si="1293"/>
        <v>0</v>
      </c>
      <c r="AR160"/>
      <c r="AS160" s="39">
        <f t="shared" si="1294"/>
        <v>0</v>
      </c>
      <c r="AT160"/>
      <c r="AU160" s="39">
        <f t="shared" si="1295"/>
        <v>0</v>
      </c>
      <c r="AV160"/>
      <c r="AW160" s="39">
        <f t="shared" si="1353"/>
        <v>0</v>
      </c>
      <c r="AX160"/>
      <c r="AY160" s="39" t="b">
        <f t="shared" si="1296"/>
        <v>0</v>
      </c>
      <c r="AZ160"/>
      <c r="BA160" s="39" t="b">
        <f t="shared" si="1297"/>
        <v>0</v>
      </c>
      <c r="BB160"/>
      <c r="BC160" s="39" t="b">
        <f t="shared" si="1298"/>
        <v>0</v>
      </c>
      <c r="BD160"/>
      <c r="BE160" s="39" t="b">
        <f t="shared" si="1299"/>
        <v>0</v>
      </c>
      <c r="BF160"/>
      <c r="BG160" s="39">
        <f t="shared" si="1300"/>
        <v>0</v>
      </c>
      <c r="BH160"/>
      <c r="BI160" s="39">
        <f t="shared" si="1301"/>
        <v>0</v>
      </c>
      <c r="BJ160"/>
      <c r="BK160" s="39">
        <f t="shared" si="1302"/>
        <v>0</v>
      </c>
      <c r="BL160"/>
      <c r="BM160" s="39">
        <f t="shared" si="1303"/>
        <v>0</v>
      </c>
      <c r="BN160"/>
      <c r="BO160" s="39">
        <f t="shared" si="1304"/>
        <v>0</v>
      </c>
      <c r="BP160"/>
      <c r="BQ160" s="39">
        <f t="shared" si="1305"/>
        <v>0</v>
      </c>
      <c r="BR160"/>
      <c r="BS160" s="39">
        <f t="shared" si="1306"/>
        <v>0</v>
      </c>
      <c r="BT160"/>
      <c r="BU160" s="39">
        <f t="shared" si="1307"/>
        <v>0</v>
      </c>
      <c r="BV160"/>
      <c r="BW160" s="39">
        <f t="shared" si="1308"/>
        <v>0</v>
      </c>
      <c r="BX160"/>
      <c r="BY160" s="39">
        <f t="shared" si="1309"/>
        <v>0</v>
      </c>
      <c r="BZ160"/>
      <c r="CA160" s="39">
        <f t="shared" si="1310"/>
        <v>0</v>
      </c>
      <c r="CB160"/>
      <c r="CC160" s="39">
        <f t="shared" si="1311"/>
        <v>0</v>
      </c>
      <c r="CD160"/>
      <c r="CE160" s="39">
        <f t="shared" si="1312"/>
        <v>0</v>
      </c>
      <c r="CF160"/>
      <c r="CG160" s="39">
        <f t="shared" si="1313"/>
        <v>0</v>
      </c>
      <c r="CH160"/>
      <c r="CI160" s="39">
        <f t="shared" si="1314"/>
        <v>0</v>
      </c>
      <c r="CJ160"/>
      <c r="CK160" s="39">
        <f t="shared" si="1315"/>
        <v>0</v>
      </c>
      <c r="CL160"/>
      <c r="CM160" s="39">
        <f t="shared" si="1316"/>
        <v>0</v>
      </c>
      <c r="CN160"/>
      <c r="CO160" s="39">
        <f t="shared" si="1317"/>
        <v>0</v>
      </c>
      <c r="CP160" s="67">
        <f t="shared" si="1351"/>
        <v>0</v>
      </c>
      <c r="CQ160"/>
      <c r="CR160" s="39">
        <f t="shared" si="1318"/>
        <v>0</v>
      </c>
      <c r="CS160"/>
      <c r="CT160" s="39">
        <f t="shared" si="1319"/>
        <v>0</v>
      </c>
      <c r="CU160"/>
      <c r="CV160" s="39">
        <f t="shared" si="1320"/>
        <v>0</v>
      </c>
      <c r="CW160"/>
      <c r="CX160" s="39">
        <f t="shared" si="1321"/>
        <v>0</v>
      </c>
      <c r="CY160"/>
      <c r="CZ160" s="39">
        <f t="shared" si="1322"/>
        <v>0</v>
      </c>
      <c r="DA160"/>
      <c r="DB160" s="39">
        <f t="shared" si="1323"/>
        <v>0</v>
      </c>
      <c r="DC160"/>
      <c r="DD160" s="39">
        <f t="shared" si="1324"/>
        <v>0</v>
      </c>
      <c r="DE160"/>
      <c r="DF160" s="39">
        <f t="shared" si="1325"/>
        <v>0</v>
      </c>
      <c r="DG160"/>
      <c r="DH160" s="39">
        <f t="shared" si="1326"/>
        <v>0</v>
      </c>
      <c r="DI160"/>
      <c r="DJ160" s="39">
        <f t="shared" si="1327"/>
        <v>0</v>
      </c>
      <c r="DK160"/>
      <c r="DL160" s="39">
        <f t="shared" si="1328"/>
        <v>0</v>
      </c>
      <c r="DM160"/>
      <c r="DN160" s="39">
        <f t="shared" si="1329"/>
        <v>0</v>
      </c>
      <c r="DO160"/>
      <c r="DP160" s="39">
        <f t="shared" si="1330"/>
        <v>0</v>
      </c>
      <c r="DQ160"/>
      <c r="DR160" s="39">
        <f t="shared" si="1331"/>
        <v>0</v>
      </c>
      <c r="DS160"/>
      <c r="DT160" s="39">
        <f t="shared" si="1332"/>
        <v>0</v>
      </c>
      <c r="DU160"/>
      <c r="DV160" s="39">
        <f t="shared" si="1333"/>
        <v>0</v>
      </c>
      <c r="DW160"/>
      <c r="DX160" s="39">
        <f t="shared" si="1334"/>
        <v>0</v>
      </c>
      <c r="DY160"/>
      <c r="DZ160" s="39">
        <f t="shared" si="1335"/>
        <v>0</v>
      </c>
      <c r="EA160"/>
      <c r="EB160" s="39">
        <f t="shared" si="1336"/>
        <v>0</v>
      </c>
      <c r="EC160"/>
      <c r="ED160" s="39">
        <f t="shared" si="1337"/>
        <v>0</v>
      </c>
      <c r="EE160"/>
      <c r="EF160" s="39">
        <f t="shared" si="1338"/>
        <v>0</v>
      </c>
      <c r="EG160"/>
      <c r="EH160" s="39">
        <f t="shared" si="1339"/>
        <v>0</v>
      </c>
      <c r="EI160"/>
      <c r="EJ160" s="39">
        <f t="shared" si="1340"/>
        <v>0</v>
      </c>
      <c r="EK160"/>
      <c r="EL160" s="39">
        <f t="shared" si="1341"/>
        <v>0</v>
      </c>
      <c r="EM160"/>
      <c r="EN160" s="39">
        <f t="shared" si="1342"/>
        <v>0</v>
      </c>
      <c r="EO160"/>
      <c r="EP160" s="39">
        <f t="shared" si="1343"/>
        <v>0</v>
      </c>
      <c r="EQ160"/>
      <c r="ER160" s="39">
        <f t="shared" si="1344"/>
        <v>0</v>
      </c>
      <c r="ES160"/>
      <c r="ET160" s="39">
        <f t="shared" si="1345"/>
        <v>0</v>
      </c>
      <c r="EU160"/>
      <c r="EV160" s="39">
        <f t="shared" si="1346"/>
        <v>0</v>
      </c>
      <c r="EW160"/>
      <c r="EX160" s="39">
        <f t="shared" si="1347"/>
        <v>0</v>
      </c>
      <c r="EY160"/>
      <c r="EZ160" s="39">
        <f t="shared" si="1348"/>
        <v>0</v>
      </c>
      <c r="FA160"/>
      <c r="FB160" s="39">
        <f t="shared" si="1349"/>
        <v>0</v>
      </c>
      <c r="FC160" s="67">
        <f t="shared" si="1352"/>
        <v>0</v>
      </c>
    </row>
    <row r="161" spans="1:159" s="30" customFormat="1" outlineLevel="1" x14ac:dyDescent="0.25">
      <c r="A161">
        <v>7</v>
      </c>
      <c r="B161" s="26"/>
      <c r="C161" s="102">
        <f>IFERROR(VLOOKUP($B161,'Справочник ТТ'!$A:$R,16,0),0)</f>
        <v>0</v>
      </c>
      <c r="D161" s="103">
        <f>IFERROR(VLOOKUP($B161,'Справочник ТТ'!$A:$R,17,0),0)</f>
        <v>0</v>
      </c>
      <c r="E161" s="104">
        <f>IFERROR(VLOOKUP($B161,'Справочник ТТ'!$A:$R,18,0),0)</f>
        <v>0</v>
      </c>
      <c r="F161" s="7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 s="46">
        <f t="shared" si="1350"/>
        <v>0</v>
      </c>
      <c r="AL161"/>
      <c r="AM161" s="39">
        <f t="shared" si="1291"/>
        <v>0</v>
      </c>
      <c r="AN161"/>
      <c r="AO161" s="39">
        <f t="shared" si="1292"/>
        <v>0</v>
      </c>
      <c r="AP161"/>
      <c r="AQ161" s="39">
        <f t="shared" si="1293"/>
        <v>0</v>
      </c>
      <c r="AR161"/>
      <c r="AS161" s="39">
        <f t="shared" si="1294"/>
        <v>0</v>
      </c>
      <c r="AT161"/>
      <c r="AU161" s="39">
        <f t="shared" si="1295"/>
        <v>0</v>
      </c>
      <c r="AV161"/>
      <c r="AW161" s="39">
        <f t="shared" si="1353"/>
        <v>0</v>
      </c>
      <c r="AX161"/>
      <c r="AY161" s="39" t="b">
        <f t="shared" si="1296"/>
        <v>0</v>
      </c>
      <c r="AZ161"/>
      <c r="BA161" s="39" t="b">
        <f t="shared" si="1297"/>
        <v>0</v>
      </c>
      <c r="BB161"/>
      <c r="BC161" s="39" t="b">
        <f t="shared" si="1298"/>
        <v>0</v>
      </c>
      <c r="BD161"/>
      <c r="BE161" s="39" t="b">
        <f t="shared" si="1299"/>
        <v>0</v>
      </c>
      <c r="BF161"/>
      <c r="BG161" s="39">
        <f t="shared" si="1300"/>
        <v>0</v>
      </c>
      <c r="BH161"/>
      <c r="BI161" s="39">
        <f t="shared" si="1301"/>
        <v>0</v>
      </c>
      <c r="BJ161"/>
      <c r="BK161" s="39">
        <f t="shared" si="1302"/>
        <v>0</v>
      </c>
      <c r="BL161"/>
      <c r="BM161" s="39">
        <f t="shared" si="1303"/>
        <v>0</v>
      </c>
      <c r="BN161"/>
      <c r="BO161" s="39">
        <f t="shared" si="1304"/>
        <v>0</v>
      </c>
      <c r="BP161"/>
      <c r="BQ161" s="39">
        <f t="shared" si="1305"/>
        <v>0</v>
      </c>
      <c r="BR161"/>
      <c r="BS161" s="39">
        <f t="shared" si="1306"/>
        <v>0</v>
      </c>
      <c r="BT161"/>
      <c r="BU161" s="39">
        <f t="shared" si="1307"/>
        <v>0</v>
      </c>
      <c r="BV161"/>
      <c r="BW161" s="39">
        <f t="shared" si="1308"/>
        <v>0</v>
      </c>
      <c r="BX161"/>
      <c r="BY161" s="39">
        <f t="shared" si="1309"/>
        <v>0</v>
      </c>
      <c r="BZ161"/>
      <c r="CA161" s="39">
        <f t="shared" si="1310"/>
        <v>0</v>
      </c>
      <c r="CB161"/>
      <c r="CC161" s="39">
        <f t="shared" si="1311"/>
        <v>0</v>
      </c>
      <c r="CD161"/>
      <c r="CE161" s="39">
        <f t="shared" si="1312"/>
        <v>0</v>
      </c>
      <c r="CF161"/>
      <c r="CG161" s="39">
        <f t="shared" si="1313"/>
        <v>0</v>
      </c>
      <c r="CH161"/>
      <c r="CI161" s="39">
        <f t="shared" si="1314"/>
        <v>0</v>
      </c>
      <c r="CJ161"/>
      <c r="CK161" s="39">
        <f t="shared" si="1315"/>
        <v>0</v>
      </c>
      <c r="CL161"/>
      <c r="CM161" s="39">
        <f t="shared" si="1316"/>
        <v>0</v>
      </c>
      <c r="CN161"/>
      <c r="CO161" s="39">
        <f t="shared" si="1317"/>
        <v>0</v>
      </c>
      <c r="CP161" s="67">
        <f t="shared" si="1351"/>
        <v>0</v>
      </c>
      <c r="CQ161"/>
      <c r="CR161" s="39">
        <f t="shared" si="1318"/>
        <v>0</v>
      </c>
      <c r="CS161"/>
      <c r="CT161" s="39">
        <f t="shared" si="1319"/>
        <v>0</v>
      </c>
      <c r="CU161"/>
      <c r="CV161" s="39">
        <f t="shared" si="1320"/>
        <v>0</v>
      </c>
      <c r="CW161"/>
      <c r="CX161" s="39">
        <f t="shared" si="1321"/>
        <v>0</v>
      </c>
      <c r="CY161"/>
      <c r="CZ161" s="39">
        <f t="shared" si="1322"/>
        <v>0</v>
      </c>
      <c r="DA161"/>
      <c r="DB161" s="39">
        <f t="shared" si="1323"/>
        <v>0</v>
      </c>
      <c r="DC161"/>
      <c r="DD161" s="39">
        <f t="shared" si="1324"/>
        <v>0</v>
      </c>
      <c r="DE161"/>
      <c r="DF161" s="39">
        <f t="shared" si="1325"/>
        <v>0</v>
      </c>
      <c r="DG161"/>
      <c r="DH161" s="39">
        <f t="shared" si="1326"/>
        <v>0</v>
      </c>
      <c r="DI161"/>
      <c r="DJ161" s="39">
        <f t="shared" si="1327"/>
        <v>0</v>
      </c>
      <c r="DK161"/>
      <c r="DL161" s="39">
        <f t="shared" si="1328"/>
        <v>0</v>
      </c>
      <c r="DM161"/>
      <c r="DN161" s="39">
        <f t="shared" si="1329"/>
        <v>0</v>
      </c>
      <c r="DO161"/>
      <c r="DP161" s="39">
        <f t="shared" si="1330"/>
        <v>0</v>
      </c>
      <c r="DQ161"/>
      <c r="DR161" s="39">
        <f t="shared" si="1331"/>
        <v>0</v>
      </c>
      <c r="DS161"/>
      <c r="DT161" s="39">
        <f t="shared" si="1332"/>
        <v>0</v>
      </c>
      <c r="DU161"/>
      <c r="DV161" s="39">
        <f t="shared" si="1333"/>
        <v>0</v>
      </c>
      <c r="DW161"/>
      <c r="DX161" s="39">
        <f t="shared" si="1334"/>
        <v>0</v>
      </c>
      <c r="DY161"/>
      <c r="DZ161" s="39">
        <f t="shared" si="1335"/>
        <v>0</v>
      </c>
      <c r="EA161"/>
      <c r="EB161" s="39">
        <f t="shared" si="1336"/>
        <v>0</v>
      </c>
      <c r="EC161"/>
      <c r="ED161" s="39">
        <f t="shared" si="1337"/>
        <v>0</v>
      </c>
      <c r="EE161"/>
      <c r="EF161" s="39">
        <f t="shared" si="1338"/>
        <v>0</v>
      </c>
      <c r="EG161"/>
      <c r="EH161" s="39">
        <f t="shared" si="1339"/>
        <v>0</v>
      </c>
      <c r="EI161"/>
      <c r="EJ161" s="39">
        <f t="shared" si="1340"/>
        <v>0</v>
      </c>
      <c r="EK161"/>
      <c r="EL161" s="39">
        <f t="shared" si="1341"/>
        <v>0</v>
      </c>
      <c r="EM161"/>
      <c r="EN161" s="39">
        <f t="shared" si="1342"/>
        <v>0</v>
      </c>
      <c r="EO161"/>
      <c r="EP161" s="39">
        <f t="shared" si="1343"/>
        <v>0</v>
      </c>
      <c r="EQ161"/>
      <c r="ER161" s="39">
        <f t="shared" si="1344"/>
        <v>0</v>
      </c>
      <c r="ES161"/>
      <c r="ET161" s="39">
        <f t="shared" si="1345"/>
        <v>0</v>
      </c>
      <c r="EU161"/>
      <c r="EV161" s="39">
        <f t="shared" si="1346"/>
        <v>0</v>
      </c>
      <c r="EW161"/>
      <c r="EX161" s="39">
        <f t="shared" si="1347"/>
        <v>0</v>
      </c>
      <c r="EY161"/>
      <c r="EZ161" s="39">
        <f t="shared" si="1348"/>
        <v>0</v>
      </c>
      <c r="FA161"/>
      <c r="FB161" s="39">
        <f t="shared" si="1349"/>
        <v>0</v>
      </c>
      <c r="FC161" s="67">
        <f t="shared" si="1352"/>
        <v>0</v>
      </c>
    </row>
    <row r="162" spans="1:159" s="30" customFormat="1" outlineLevel="1" x14ac:dyDescent="0.25">
      <c r="A162">
        <v>8</v>
      </c>
      <c r="B162" s="26"/>
      <c r="C162" s="102">
        <f>IFERROR(VLOOKUP($B162,'Справочник ТТ'!$A:$R,16,0),0)</f>
        <v>0</v>
      </c>
      <c r="D162" s="103">
        <f>IFERROR(VLOOKUP($B162,'Справочник ТТ'!$A:$R,17,0),0)</f>
        <v>0</v>
      </c>
      <c r="E162" s="104">
        <f>IFERROR(VLOOKUP($B162,'Справочник ТТ'!$A:$R,18,0),0)</f>
        <v>0</v>
      </c>
      <c r="F162" s="71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 s="46">
        <f t="shared" si="1350"/>
        <v>0</v>
      </c>
      <c r="AL162"/>
      <c r="AM162" s="39">
        <f t="shared" si="1291"/>
        <v>0</v>
      </c>
      <c r="AN162"/>
      <c r="AO162" s="39">
        <f t="shared" si="1292"/>
        <v>0</v>
      </c>
      <c r="AP162"/>
      <c r="AQ162" s="39">
        <f t="shared" si="1293"/>
        <v>0</v>
      </c>
      <c r="AR162"/>
      <c r="AS162" s="39">
        <f t="shared" si="1294"/>
        <v>0</v>
      </c>
      <c r="AT162"/>
      <c r="AU162" s="39">
        <f t="shared" si="1295"/>
        <v>0</v>
      </c>
      <c r="AV162"/>
      <c r="AW162" s="39">
        <f t="shared" si="1353"/>
        <v>0</v>
      </c>
      <c r="AX162"/>
      <c r="AY162" s="39" t="b">
        <f t="shared" si="1296"/>
        <v>0</v>
      </c>
      <c r="AZ162"/>
      <c r="BA162" s="39" t="b">
        <f t="shared" si="1297"/>
        <v>0</v>
      </c>
      <c r="BB162"/>
      <c r="BC162" s="39" t="b">
        <f t="shared" si="1298"/>
        <v>0</v>
      </c>
      <c r="BD162"/>
      <c r="BE162" s="39" t="b">
        <f t="shared" si="1299"/>
        <v>0</v>
      </c>
      <c r="BF162"/>
      <c r="BG162" s="39">
        <f t="shared" si="1300"/>
        <v>0</v>
      </c>
      <c r="BH162"/>
      <c r="BI162" s="39">
        <f t="shared" si="1301"/>
        <v>0</v>
      </c>
      <c r="BJ162"/>
      <c r="BK162" s="39">
        <f t="shared" si="1302"/>
        <v>0</v>
      </c>
      <c r="BL162"/>
      <c r="BM162" s="39">
        <f t="shared" si="1303"/>
        <v>0</v>
      </c>
      <c r="BN162"/>
      <c r="BO162" s="39">
        <f t="shared" si="1304"/>
        <v>0</v>
      </c>
      <c r="BP162"/>
      <c r="BQ162" s="39">
        <f t="shared" si="1305"/>
        <v>0</v>
      </c>
      <c r="BR162"/>
      <c r="BS162" s="39">
        <f t="shared" si="1306"/>
        <v>0</v>
      </c>
      <c r="BT162"/>
      <c r="BU162" s="39">
        <f t="shared" si="1307"/>
        <v>0</v>
      </c>
      <c r="BV162"/>
      <c r="BW162" s="39">
        <f t="shared" si="1308"/>
        <v>0</v>
      </c>
      <c r="BX162"/>
      <c r="BY162" s="39">
        <f t="shared" si="1309"/>
        <v>0</v>
      </c>
      <c r="BZ162"/>
      <c r="CA162" s="39">
        <f t="shared" si="1310"/>
        <v>0</v>
      </c>
      <c r="CB162"/>
      <c r="CC162" s="39">
        <f t="shared" si="1311"/>
        <v>0</v>
      </c>
      <c r="CD162"/>
      <c r="CE162" s="39">
        <f t="shared" si="1312"/>
        <v>0</v>
      </c>
      <c r="CF162"/>
      <c r="CG162" s="39">
        <f t="shared" si="1313"/>
        <v>0</v>
      </c>
      <c r="CH162"/>
      <c r="CI162" s="39">
        <f t="shared" si="1314"/>
        <v>0</v>
      </c>
      <c r="CJ162"/>
      <c r="CK162" s="39">
        <f t="shared" si="1315"/>
        <v>0</v>
      </c>
      <c r="CL162"/>
      <c r="CM162" s="39">
        <f t="shared" si="1316"/>
        <v>0</v>
      </c>
      <c r="CN162"/>
      <c r="CO162" s="39">
        <f t="shared" si="1317"/>
        <v>0</v>
      </c>
      <c r="CP162" s="67">
        <f t="shared" si="1351"/>
        <v>0</v>
      </c>
      <c r="CQ162"/>
      <c r="CR162" s="39">
        <f t="shared" si="1318"/>
        <v>0</v>
      </c>
      <c r="CS162"/>
      <c r="CT162" s="39">
        <f t="shared" si="1319"/>
        <v>0</v>
      </c>
      <c r="CU162"/>
      <c r="CV162" s="39">
        <f t="shared" si="1320"/>
        <v>0</v>
      </c>
      <c r="CW162"/>
      <c r="CX162" s="39">
        <f t="shared" si="1321"/>
        <v>0</v>
      </c>
      <c r="CY162"/>
      <c r="CZ162" s="39">
        <f t="shared" si="1322"/>
        <v>0</v>
      </c>
      <c r="DA162"/>
      <c r="DB162" s="39">
        <f t="shared" si="1323"/>
        <v>0</v>
      </c>
      <c r="DC162"/>
      <c r="DD162" s="39">
        <f t="shared" si="1324"/>
        <v>0</v>
      </c>
      <c r="DE162"/>
      <c r="DF162" s="39">
        <f t="shared" si="1325"/>
        <v>0</v>
      </c>
      <c r="DG162"/>
      <c r="DH162" s="39">
        <f t="shared" si="1326"/>
        <v>0</v>
      </c>
      <c r="DI162"/>
      <c r="DJ162" s="39">
        <f t="shared" si="1327"/>
        <v>0</v>
      </c>
      <c r="DK162"/>
      <c r="DL162" s="39">
        <f t="shared" si="1328"/>
        <v>0</v>
      </c>
      <c r="DM162"/>
      <c r="DN162" s="39">
        <f t="shared" si="1329"/>
        <v>0</v>
      </c>
      <c r="DO162"/>
      <c r="DP162" s="39">
        <f t="shared" si="1330"/>
        <v>0</v>
      </c>
      <c r="DQ162"/>
      <c r="DR162" s="39">
        <f t="shared" si="1331"/>
        <v>0</v>
      </c>
      <c r="DS162"/>
      <c r="DT162" s="39">
        <f t="shared" si="1332"/>
        <v>0</v>
      </c>
      <c r="DU162"/>
      <c r="DV162" s="39">
        <f t="shared" si="1333"/>
        <v>0</v>
      </c>
      <c r="DW162"/>
      <c r="DX162" s="39">
        <f t="shared" si="1334"/>
        <v>0</v>
      </c>
      <c r="DY162"/>
      <c r="DZ162" s="39">
        <f t="shared" si="1335"/>
        <v>0</v>
      </c>
      <c r="EA162"/>
      <c r="EB162" s="39">
        <f t="shared" si="1336"/>
        <v>0</v>
      </c>
      <c r="EC162"/>
      <c r="ED162" s="39">
        <f t="shared" si="1337"/>
        <v>0</v>
      </c>
      <c r="EE162"/>
      <c r="EF162" s="39">
        <f t="shared" si="1338"/>
        <v>0</v>
      </c>
      <c r="EG162"/>
      <c r="EH162" s="39">
        <f t="shared" si="1339"/>
        <v>0</v>
      </c>
      <c r="EI162"/>
      <c r="EJ162" s="39">
        <f t="shared" si="1340"/>
        <v>0</v>
      </c>
      <c r="EK162"/>
      <c r="EL162" s="39">
        <f t="shared" si="1341"/>
        <v>0</v>
      </c>
      <c r="EM162"/>
      <c r="EN162" s="39">
        <f t="shared" si="1342"/>
        <v>0</v>
      </c>
      <c r="EO162"/>
      <c r="EP162" s="39">
        <f t="shared" si="1343"/>
        <v>0</v>
      </c>
      <c r="EQ162"/>
      <c r="ER162" s="39">
        <f t="shared" si="1344"/>
        <v>0</v>
      </c>
      <c r="ES162"/>
      <c r="ET162" s="39">
        <f t="shared" si="1345"/>
        <v>0</v>
      </c>
      <c r="EU162"/>
      <c r="EV162" s="39">
        <f t="shared" si="1346"/>
        <v>0</v>
      </c>
      <c r="EW162"/>
      <c r="EX162" s="39">
        <f t="shared" si="1347"/>
        <v>0</v>
      </c>
      <c r="EY162"/>
      <c r="EZ162" s="39">
        <f t="shared" si="1348"/>
        <v>0</v>
      </c>
      <c r="FA162"/>
      <c r="FB162" s="39">
        <f t="shared" si="1349"/>
        <v>0</v>
      </c>
      <c r="FC162" s="67">
        <f t="shared" si="1352"/>
        <v>0</v>
      </c>
    </row>
    <row r="163" spans="1:159" s="30" customFormat="1" outlineLevel="1" x14ac:dyDescent="0.25">
      <c r="A163">
        <v>9</v>
      </c>
      <c r="B163" s="26"/>
      <c r="C163" s="102">
        <f>IFERROR(VLOOKUP($B163,'Справочник ТТ'!$A:$R,16,0),0)</f>
        <v>0</v>
      </c>
      <c r="D163" s="103">
        <f>IFERROR(VLOOKUP($B163,'Справочник ТТ'!$A:$R,17,0),0)</f>
        <v>0</v>
      </c>
      <c r="E163" s="104">
        <f>IFERROR(VLOOKUP($B163,'Справочник ТТ'!$A:$R,18,0),0)</f>
        <v>0</v>
      </c>
      <c r="F163" s="71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 s="46">
        <f t="shared" si="1350"/>
        <v>0</v>
      </c>
      <c r="AL163"/>
      <c r="AM163" s="39">
        <f t="shared" si="1291"/>
        <v>0</v>
      </c>
      <c r="AN163"/>
      <c r="AO163" s="39">
        <f t="shared" si="1292"/>
        <v>0</v>
      </c>
      <c r="AP163"/>
      <c r="AQ163" s="39">
        <f t="shared" si="1293"/>
        <v>0</v>
      </c>
      <c r="AR163"/>
      <c r="AS163" s="39">
        <f t="shared" si="1294"/>
        <v>0</v>
      </c>
      <c r="AT163"/>
      <c r="AU163" s="39">
        <f t="shared" si="1295"/>
        <v>0</v>
      </c>
      <c r="AV163"/>
      <c r="AW163" s="39">
        <f t="shared" si="1353"/>
        <v>0</v>
      </c>
      <c r="AX163"/>
      <c r="AY163" s="39" t="b">
        <f t="shared" si="1296"/>
        <v>0</v>
      </c>
      <c r="AZ163"/>
      <c r="BA163" s="39" t="b">
        <f t="shared" si="1297"/>
        <v>0</v>
      </c>
      <c r="BB163"/>
      <c r="BC163" s="39" t="b">
        <f t="shared" si="1298"/>
        <v>0</v>
      </c>
      <c r="BD163"/>
      <c r="BE163" s="39" t="b">
        <f t="shared" si="1299"/>
        <v>0</v>
      </c>
      <c r="BF163"/>
      <c r="BG163" s="39">
        <f t="shared" si="1300"/>
        <v>0</v>
      </c>
      <c r="BH163"/>
      <c r="BI163" s="39">
        <f t="shared" si="1301"/>
        <v>0</v>
      </c>
      <c r="BJ163"/>
      <c r="BK163" s="39">
        <f t="shared" si="1302"/>
        <v>0</v>
      </c>
      <c r="BL163"/>
      <c r="BM163" s="39">
        <f t="shared" si="1303"/>
        <v>0</v>
      </c>
      <c r="BN163"/>
      <c r="BO163" s="39">
        <f t="shared" si="1304"/>
        <v>0</v>
      </c>
      <c r="BP163"/>
      <c r="BQ163" s="39">
        <f t="shared" si="1305"/>
        <v>0</v>
      </c>
      <c r="BR163"/>
      <c r="BS163" s="39">
        <f t="shared" si="1306"/>
        <v>0</v>
      </c>
      <c r="BT163"/>
      <c r="BU163" s="39">
        <f t="shared" si="1307"/>
        <v>0</v>
      </c>
      <c r="BV163"/>
      <c r="BW163" s="39">
        <f t="shared" si="1308"/>
        <v>0</v>
      </c>
      <c r="BX163"/>
      <c r="BY163" s="39">
        <f t="shared" si="1309"/>
        <v>0</v>
      </c>
      <c r="BZ163"/>
      <c r="CA163" s="39">
        <f t="shared" si="1310"/>
        <v>0</v>
      </c>
      <c r="CB163"/>
      <c r="CC163" s="39">
        <f t="shared" si="1311"/>
        <v>0</v>
      </c>
      <c r="CD163"/>
      <c r="CE163" s="39">
        <f t="shared" si="1312"/>
        <v>0</v>
      </c>
      <c r="CF163"/>
      <c r="CG163" s="39">
        <f t="shared" si="1313"/>
        <v>0</v>
      </c>
      <c r="CH163"/>
      <c r="CI163" s="39">
        <f t="shared" si="1314"/>
        <v>0</v>
      </c>
      <c r="CJ163"/>
      <c r="CK163" s="39">
        <f t="shared" si="1315"/>
        <v>0</v>
      </c>
      <c r="CL163"/>
      <c r="CM163" s="39">
        <f t="shared" si="1316"/>
        <v>0</v>
      </c>
      <c r="CN163"/>
      <c r="CO163" s="39">
        <f t="shared" si="1317"/>
        <v>0</v>
      </c>
      <c r="CP163" s="67">
        <f t="shared" si="1351"/>
        <v>0</v>
      </c>
      <c r="CQ163"/>
      <c r="CR163" s="39">
        <f t="shared" si="1318"/>
        <v>0</v>
      </c>
      <c r="CS163"/>
      <c r="CT163" s="39">
        <f t="shared" si="1319"/>
        <v>0</v>
      </c>
      <c r="CU163"/>
      <c r="CV163" s="39">
        <f t="shared" si="1320"/>
        <v>0</v>
      </c>
      <c r="CW163"/>
      <c r="CX163" s="39">
        <f t="shared" si="1321"/>
        <v>0</v>
      </c>
      <c r="CY163"/>
      <c r="CZ163" s="39">
        <f t="shared" si="1322"/>
        <v>0</v>
      </c>
      <c r="DA163"/>
      <c r="DB163" s="39">
        <f t="shared" si="1323"/>
        <v>0</v>
      </c>
      <c r="DC163"/>
      <c r="DD163" s="39">
        <f t="shared" si="1324"/>
        <v>0</v>
      </c>
      <c r="DE163"/>
      <c r="DF163" s="39">
        <f t="shared" si="1325"/>
        <v>0</v>
      </c>
      <c r="DG163"/>
      <c r="DH163" s="39">
        <f t="shared" si="1326"/>
        <v>0</v>
      </c>
      <c r="DI163"/>
      <c r="DJ163" s="39">
        <f t="shared" si="1327"/>
        <v>0</v>
      </c>
      <c r="DK163"/>
      <c r="DL163" s="39">
        <f t="shared" si="1328"/>
        <v>0</v>
      </c>
      <c r="DM163"/>
      <c r="DN163" s="39">
        <f t="shared" si="1329"/>
        <v>0</v>
      </c>
      <c r="DO163"/>
      <c r="DP163" s="39">
        <f t="shared" si="1330"/>
        <v>0</v>
      </c>
      <c r="DQ163"/>
      <c r="DR163" s="39">
        <f t="shared" si="1331"/>
        <v>0</v>
      </c>
      <c r="DS163"/>
      <c r="DT163" s="39">
        <f t="shared" si="1332"/>
        <v>0</v>
      </c>
      <c r="DU163"/>
      <c r="DV163" s="39">
        <f t="shared" si="1333"/>
        <v>0</v>
      </c>
      <c r="DW163"/>
      <c r="DX163" s="39">
        <f t="shared" si="1334"/>
        <v>0</v>
      </c>
      <c r="DY163"/>
      <c r="DZ163" s="39">
        <f t="shared" si="1335"/>
        <v>0</v>
      </c>
      <c r="EA163"/>
      <c r="EB163" s="39">
        <f t="shared" si="1336"/>
        <v>0</v>
      </c>
      <c r="EC163"/>
      <c r="ED163" s="39">
        <f t="shared" si="1337"/>
        <v>0</v>
      </c>
      <c r="EE163"/>
      <c r="EF163" s="39">
        <f t="shared" si="1338"/>
        <v>0</v>
      </c>
      <c r="EG163"/>
      <c r="EH163" s="39">
        <f t="shared" si="1339"/>
        <v>0</v>
      </c>
      <c r="EI163"/>
      <c r="EJ163" s="39">
        <f t="shared" si="1340"/>
        <v>0</v>
      </c>
      <c r="EK163"/>
      <c r="EL163" s="39">
        <f t="shared" si="1341"/>
        <v>0</v>
      </c>
      <c r="EM163"/>
      <c r="EN163" s="39">
        <f t="shared" si="1342"/>
        <v>0</v>
      </c>
      <c r="EO163"/>
      <c r="EP163" s="39">
        <f t="shared" si="1343"/>
        <v>0</v>
      </c>
      <c r="EQ163"/>
      <c r="ER163" s="39">
        <f t="shared" si="1344"/>
        <v>0</v>
      </c>
      <c r="ES163"/>
      <c r="ET163" s="39">
        <f t="shared" si="1345"/>
        <v>0</v>
      </c>
      <c r="EU163"/>
      <c r="EV163" s="39">
        <f t="shared" si="1346"/>
        <v>0</v>
      </c>
      <c r="EW163"/>
      <c r="EX163" s="39">
        <f t="shared" si="1347"/>
        <v>0</v>
      </c>
      <c r="EY163"/>
      <c r="EZ163" s="39">
        <f t="shared" si="1348"/>
        <v>0</v>
      </c>
      <c r="FA163"/>
      <c r="FB163" s="39">
        <f t="shared" si="1349"/>
        <v>0</v>
      </c>
      <c r="FC163" s="67">
        <f t="shared" si="1352"/>
        <v>0</v>
      </c>
    </row>
    <row r="164" spans="1:159" s="30" customFormat="1" outlineLevel="1" x14ac:dyDescent="0.25">
      <c r="A164">
        <v>10</v>
      </c>
      <c r="B164" s="26"/>
      <c r="C164" s="102">
        <f>IFERROR(VLOOKUP($B164,'Справочник ТТ'!$A:$R,16,0),0)</f>
        <v>0</v>
      </c>
      <c r="D164" s="103">
        <f>IFERROR(VLOOKUP($B164,'Справочник ТТ'!$A:$R,17,0),0)</f>
        <v>0</v>
      </c>
      <c r="E164" s="104">
        <f>IFERROR(VLOOKUP($B164,'Справочник ТТ'!$A:$R,18,0),0)</f>
        <v>0</v>
      </c>
      <c r="F164" s="71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 s="46">
        <f t="shared" si="1350"/>
        <v>0</v>
      </c>
      <c r="AL164"/>
      <c r="AM164" s="39">
        <f t="shared" si="1291"/>
        <v>0</v>
      </c>
      <c r="AN164"/>
      <c r="AO164" s="39">
        <f t="shared" si="1292"/>
        <v>0</v>
      </c>
      <c r="AP164"/>
      <c r="AQ164" s="39">
        <f t="shared" si="1293"/>
        <v>0</v>
      </c>
      <c r="AR164"/>
      <c r="AS164" s="39">
        <f t="shared" si="1294"/>
        <v>0</v>
      </c>
      <c r="AT164"/>
      <c r="AU164" s="39">
        <f t="shared" si="1295"/>
        <v>0</v>
      </c>
      <c r="AV164"/>
      <c r="AW164" s="39">
        <f t="shared" si="1353"/>
        <v>0</v>
      </c>
      <c r="AX164"/>
      <c r="AY164" s="39" t="b">
        <f t="shared" si="1296"/>
        <v>0</v>
      </c>
      <c r="AZ164"/>
      <c r="BA164" s="39" t="b">
        <f t="shared" si="1297"/>
        <v>0</v>
      </c>
      <c r="BB164"/>
      <c r="BC164" s="39" t="b">
        <f t="shared" si="1298"/>
        <v>0</v>
      </c>
      <c r="BD164"/>
      <c r="BE164" s="39" t="b">
        <f t="shared" si="1299"/>
        <v>0</v>
      </c>
      <c r="BF164"/>
      <c r="BG164" s="39">
        <f t="shared" si="1300"/>
        <v>0</v>
      </c>
      <c r="BH164"/>
      <c r="BI164" s="39">
        <f t="shared" si="1301"/>
        <v>0</v>
      </c>
      <c r="BJ164"/>
      <c r="BK164" s="39">
        <f t="shared" si="1302"/>
        <v>0</v>
      </c>
      <c r="BL164"/>
      <c r="BM164" s="39">
        <f t="shared" si="1303"/>
        <v>0</v>
      </c>
      <c r="BN164"/>
      <c r="BO164" s="39">
        <f t="shared" si="1304"/>
        <v>0</v>
      </c>
      <c r="BP164"/>
      <c r="BQ164" s="39">
        <f t="shared" si="1305"/>
        <v>0</v>
      </c>
      <c r="BR164"/>
      <c r="BS164" s="39">
        <f t="shared" si="1306"/>
        <v>0</v>
      </c>
      <c r="BT164"/>
      <c r="BU164" s="39">
        <f t="shared" si="1307"/>
        <v>0</v>
      </c>
      <c r="BV164"/>
      <c r="BW164" s="39">
        <f t="shared" si="1308"/>
        <v>0</v>
      </c>
      <c r="BX164"/>
      <c r="BY164" s="39">
        <f t="shared" si="1309"/>
        <v>0</v>
      </c>
      <c r="BZ164"/>
      <c r="CA164" s="39">
        <f t="shared" si="1310"/>
        <v>0</v>
      </c>
      <c r="CB164"/>
      <c r="CC164" s="39">
        <f t="shared" si="1311"/>
        <v>0</v>
      </c>
      <c r="CD164"/>
      <c r="CE164" s="39">
        <f t="shared" si="1312"/>
        <v>0</v>
      </c>
      <c r="CF164"/>
      <c r="CG164" s="39">
        <f t="shared" si="1313"/>
        <v>0</v>
      </c>
      <c r="CH164"/>
      <c r="CI164" s="39">
        <f t="shared" si="1314"/>
        <v>0</v>
      </c>
      <c r="CJ164"/>
      <c r="CK164" s="39">
        <f t="shared" si="1315"/>
        <v>0</v>
      </c>
      <c r="CL164"/>
      <c r="CM164" s="39">
        <f t="shared" si="1316"/>
        <v>0</v>
      </c>
      <c r="CN164"/>
      <c r="CO164" s="39">
        <f t="shared" si="1317"/>
        <v>0</v>
      </c>
      <c r="CP164" s="67">
        <f t="shared" si="1351"/>
        <v>0</v>
      </c>
      <c r="CQ164"/>
      <c r="CR164" s="39">
        <f t="shared" si="1318"/>
        <v>0</v>
      </c>
      <c r="CS164"/>
      <c r="CT164" s="39">
        <f t="shared" si="1319"/>
        <v>0</v>
      </c>
      <c r="CU164"/>
      <c r="CV164" s="39">
        <f t="shared" si="1320"/>
        <v>0</v>
      </c>
      <c r="CW164"/>
      <c r="CX164" s="39">
        <f t="shared" si="1321"/>
        <v>0</v>
      </c>
      <c r="CY164"/>
      <c r="CZ164" s="39">
        <f t="shared" si="1322"/>
        <v>0</v>
      </c>
      <c r="DA164"/>
      <c r="DB164" s="39">
        <f t="shared" si="1323"/>
        <v>0</v>
      </c>
      <c r="DC164"/>
      <c r="DD164" s="39">
        <f t="shared" si="1324"/>
        <v>0</v>
      </c>
      <c r="DE164"/>
      <c r="DF164" s="39">
        <f t="shared" si="1325"/>
        <v>0</v>
      </c>
      <c r="DG164"/>
      <c r="DH164" s="39">
        <f t="shared" si="1326"/>
        <v>0</v>
      </c>
      <c r="DI164"/>
      <c r="DJ164" s="39">
        <f t="shared" si="1327"/>
        <v>0</v>
      </c>
      <c r="DK164"/>
      <c r="DL164" s="39">
        <f t="shared" si="1328"/>
        <v>0</v>
      </c>
      <c r="DM164"/>
      <c r="DN164" s="39">
        <f t="shared" si="1329"/>
        <v>0</v>
      </c>
      <c r="DO164"/>
      <c r="DP164" s="39">
        <f t="shared" si="1330"/>
        <v>0</v>
      </c>
      <c r="DQ164"/>
      <c r="DR164" s="39">
        <f t="shared" si="1331"/>
        <v>0</v>
      </c>
      <c r="DS164"/>
      <c r="DT164" s="39">
        <f t="shared" si="1332"/>
        <v>0</v>
      </c>
      <c r="DU164"/>
      <c r="DV164" s="39">
        <f t="shared" si="1333"/>
        <v>0</v>
      </c>
      <c r="DW164"/>
      <c r="DX164" s="39">
        <f t="shared" si="1334"/>
        <v>0</v>
      </c>
      <c r="DY164"/>
      <c r="DZ164" s="39">
        <f t="shared" si="1335"/>
        <v>0</v>
      </c>
      <c r="EA164"/>
      <c r="EB164" s="39">
        <f t="shared" si="1336"/>
        <v>0</v>
      </c>
      <c r="EC164"/>
      <c r="ED164" s="39">
        <f t="shared" si="1337"/>
        <v>0</v>
      </c>
      <c r="EE164"/>
      <c r="EF164" s="39">
        <f t="shared" si="1338"/>
        <v>0</v>
      </c>
      <c r="EG164"/>
      <c r="EH164" s="39">
        <f t="shared" si="1339"/>
        <v>0</v>
      </c>
      <c r="EI164"/>
      <c r="EJ164" s="39">
        <f t="shared" si="1340"/>
        <v>0</v>
      </c>
      <c r="EK164"/>
      <c r="EL164" s="39">
        <f t="shared" si="1341"/>
        <v>0</v>
      </c>
      <c r="EM164"/>
      <c r="EN164" s="39">
        <f t="shared" si="1342"/>
        <v>0</v>
      </c>
      <c r="EO164"/>
      <c r="EP164" s="39">
        <f t="shared" si="1343"/>
        <v>0</v>
      </c>
      <c r="EQ164"/>
      <c r="ER164" s="39">
        <f t="shared" si="1344"/>
        <v>0</v>
      </c>
      <c r="ES164"/>
      <c r="ET164" s="39">
        <f t="shared" si="1345"/>
        <v>0</v>
      </c>
      <c r="EU164"/>
      <c r="EV164" s="39">
        <f t="shared" si="1346"/>
        <v>0</v>
      </c>
      <c r="EW164"/>
      <c r="EX164" s="39">
        <f t="shared" si="1347"/>
        <v>0</v>
      </c>
      <c r="EY164"/>
      <c r="EZ164" s="39">
        <f t="shared" si="1348"/>
        <v>0</v>
      </c>
      <c r="FA164"/>
      <c r="FB164" s="39">
        <f t="shared" si="1349"/>
        <v>0</v>
      </c>
      <c r="FC164" s="67">
        <f t="shared" si="1352"/>
        <v>0</v>
      </c>
    </row>
    <row r="165" spans="1:159" s="30" customFormat="1" x14ac:dyDescent="0.25">
      <c r="A165" s="85"/>
      <c r="B165" s="85"/>
      <c r="C165" s="85"/>
      <c r="D165" s="85"/>
      <c r="E165" s="36" t="s">
        <v>14</v>
      </c>
      <c r="F165" s="70">
        <f>AK165+CP165+FC165</f>
        <v>0</v>
      </c>
      <c r="G165" s="42">
        <f>SUM(G155:G164)</f>
        <v>0</v>
      </c>
      <c r="H165" s="42">
        <f t="shared" ref="H165" si="1354">SUM(H155:H164)</f>
        <v>0</v>
      </c>
      <c r="I165" s="42">
        <f t="shared" ref="I165" si="1355">SUM(I155:I164)</f>
        <v>0</v>
      </c>
      <c r="J165" s="42">
        <f t="shared" ref="J165" si="1356">SUM(J155:J164)</f>
        <v>0</v>
      </c>
      <c r="K165" s="42">
        <f t="shared" ref="K165" si="1357">SUM(K155:K164)</f>
        <v>0</v>
      </c>
      <c r="L165" s="42">
        <f t="shared" ref="L165" si="1358">SUM(L155:L164)</f>
        <v>0</v>
      </c>
      <c r="M165" s="42">
        <f t="shared" ref="M165" si="1359">SUM(M155:M164)</f>
        <v>0</v>
      </c>
      <c r="N165" s="42">
        <f t="shared" ref="N165" si="1360">SUM(N155:N164)</f>
        <v>0</v>
      </c>
      <c r="O165" s="42">
        <f t="shared" ref="O165" si="1361">SUM(O155:O164)</f>
        <v>0</v>
      </c>
      <c r="P165" s="42">
        <f t="shared" ref="P165" si="1362">SUM(P155:P164)</f>
        <v>0</v>
      </c>
      <c r="Q165" s="42">
        <f t="shared" ref="Q165" si="1363">SUM(Q155:Q164)</f>
        <v>0</v>
      </c>
      <c r="R165" s="42">
        <f t="shared" ref="R165" si="1364">SUM(R155:R164)</f>
        <v>0</v>
      </c>
      <c r="S165" s="42">
        <f t="shared" ref="S165" si="1365">SUM(S155:S164)</f>
        <v>0</v>
      </c>
      <c r="T165" s="42">
        <f t="shared" ref="T165" si="1366">SUM(T155:T164)</f>
        <v>0</v>
      </c>
      <c r="U165" s="42">
        <f t="shared" ref="U165" si="1367">SUM(U155:U164)</f>
        <v>0</v>
      </c>
      <c r="V165" s="42">
        <f t="shared" ref="V165" si="1368">SUM(V155:V164)</f>
        <v>0</v>
      </c>
      <c r="W165" s="42">
        <f t="shared" ref="W165" si="1369">SUM(W155:W164)</f>
        <v>0</v>
      </c>
      <c r="X165" s="42">
        <f t="shared" ref="X165" si="1370">SUM(X155:X164)</f>
        <v>0</v>
      </c>
      <c r="Y165" s="42">
        <f t="shared" ref="Y165" si="1371">SUM(Y155:Y164)</f>
        <v>0</v>
      </c>
      <c r="Z165" s="42">
        <f t="shared" ref="Z165" si="1372">SUM(Z155:Z164)</f>
        <v>0</v>
      </c>
      <c r="AA165" s="42">
        <f t="shared" ref="AA165" si="1373">SUM(AA155:AA164)</f>
        <v>0</v>
      </c>
      <c r="AB165" s="42">
        <f t="shared" ref="AB165" si="1374">SUM(AB155:AB164)</f>
        <v>0</v>
      </c>
      <c r="AC165" s="42">
        <f t="shared" ref="AC165" si="1375">SUM(AC155:AC164)</f>
        <v>0</v>
      </c>
      <c r="AD165" s="42">
        <f t="shared" ref="AD165" si="1376">SUM(AD155:AD164)</f>
        <v>0</v>
      </c>
      <c r="AE165" s="42">
        <f t="shared" ref="AE165" si="1377">SUM(AE155:AE164)</f>
        <v>0</v>
      </c>
      <c r="AF165" s="42">
        <f t="shared" ref="AF165" si="1378">SUM(AF155:AF164)</f>
        <v>0</v>
      </c>
      <c r="AG165" s="42">
        <f t="shared" ref="AG165" si="1379">SUM(AG155:AG164)</f>
        <v>0</v>
      </c>
      <c r="AH165" s="42">
        <f t="shared" ref="AH165" si="1380">SUM(AH155:AH164)</f>
        <v>0</v>
      </c>
      <c r="AI165" s="42">
        <f t="shared" ref="AI165" si="1381">SUM(AI155:AI164)</f>
        <v>0</v>
      </c>
      <c r="AJ165" s="42">
        <f t="shared" ref="AJ165" si="1382">SUM(AJ155:AJ164)</f>
        <v>0</v>
      </c>
      <c r="AK165" s="47">
        <f>SUM(AK155:AK164)*0.7</f>
        <v>0</v>
      </c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88"/>
      <c r="BW165" s="88"/>
      <c r="BX165" s="88"/>
      <c r="BY165" s="88"/>
      <c r="BZ165" s="88"/>
      <c r="CA165" s="88"/>
      <c r="CB165" s="88"/>
      <c r="CC165" s="88"/>
      <c r="CD165" s="88"/>
      <c r="CE165" s="88"/>
      <c r="CF165" s="88"/>
      <c r="CG165" s="88"/>
      <c r="CH165" s="88"/>
      <c r="CI165" s="88"/>
      <c r="CJ165" s="88"/>
      <c r="CK165" s="88"/>
      <c r="CL165" s="88"/>
      <c r="CM165" s="88"/>
      <c r="CN165" s="88"/>
      <c r="CO165" s="88"/>
      <c r="CP165" s="68">
        <f>SUM(CP155:CP164)*0.7</f>
        <v>0</v>
      </c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68">
        <f>SUM(FC155:FC164)*0.7</f>
        <v>0</v>
      </c>
    </row>
    <row r="166" spans="1:159" s="30" customFormat="1" outlineLevel="1" x14ac:dyDescent="0.25">
      <c r="A166">
        <v>1</v>
      </c>
      <c r="B166" s="26"/>
      <c r="C166" s="102">
        <f>IFERROR(VLOOKUP($B166,'Справочник ТТ'!$A:$R,16,0),0)</f>
        <v>0</v>
      </c>
      <c r="D166" s="103">
        <f>IFERROR(VLOOKUP($B166,'Справочник ТТ'!$A:$R,17,0),0)</f>
        <v>0</v>
      </c>
      <c r="E166" s="104">
        <f>IFERROR(VLOOKUP($B166,'Справочник ТТ'!$A:$R,18,0),0)</f>
        <v>0</v>
      </c>
      <c r="F166" s="71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 s="46">
        <f>IF($C166=$E$5,SUMPRODUCT(G166:AJ166,$G$5:$AJ$5),IF($C166=$E$6,SUMPRODUCT(G166:AJ166,$G$6:$AJ$6),0))</f>
        <v>0</v>
      </c>
      <c r="AL166"/>
      <c r="AM166" s="39">
        <f t="shared" ref="AM166:AM175" si="1383">IF(AND($C166=$E$5,IF(AND($C166=$E$5,AL166&gt;=AL$2),(AL166-AL$2)*AL$5,IF(AND($C166=$E$6,AL166&gt;=AL$2),(AL166-AL$2)*AL$6,0))&gt;AL$3),AL$3,IF(AND($C166=$E$6,IF(AND($C166=$E$5,AL166&gt;=AL$2),(AL166-AL$2)*AL$5,IF(AND($C166=$E$6,AL166&gt;=AL$2),(AL166-AL$2)*AL$6,0))&gt;AL$4),AL$4,IF(AND($C166=$E$5,AL166&gt;=AL$2),(AL166-AL$2)*AL$5,IF(AND($C166=$E$6,AL166&gt;=AL$2),(AL166-AL$2)*AL$6,0))))</f>
        <v>0</v>
      </c>
      <c r="AN166"/>
      <c r="AO166" s="39">
        <f t="shared" ref="AO166:AO175" si="1384">IF(AND($C166=$E$5,IF(AND($C166=$E$5,AN166&gt;=AN$2),(AN166-AN$2)*AN$5,IF(AND($C166=$E$6,AN166&gt;=AN$2),(AN166-AN$2)*AN$6,0))&gt;AN$3),AN$3,IF(AND($C166=$E$6,IF(AND($C166=$E$5,AN166&gt;=AN$2),(AN166-AN$2)*AN$5,IF(AND($C166=$E$6,AN166&gt;=AN$2),(AN166-AN$2)*AN$6,0))&gt;AN$4),AN$4,IF(AND($C166=$E$5,AN166&gt;=AN$2),(AN166-AN$2)*AN$5,IF(AND($C166=$E$6,AN166&gt;=AN$2),(AN166-AN$2)*AN$6,0))))</f>
        <v>0</v>
      </c>
      <c r="AP166"/>
      <c r="AQ166" s="39">
        <f t="shared" ref="AQ166:AQ175" si="1385">IF(AND($C166=$E$5,AP166&gt;0),$AP$5,IF(AND($C166=$E$6,AP166&gt;0),$AP$6,0))</f>
        <v>0</v>
      </c>
      <c r="AR166"/>
      <c r="AS166" s="39">
        <f t="shared" ref="AS166:AS175" si="1386">IF(AND($C166=$E$5,AR166&gt;0),$AR$5,IF(AND($C166=$E$6,AR166&gt;0),$AR$6,0))</f>
        <v>0</v>
      </c>
      <c r="AT166"/>
      <c r="AU166" s="39">
        <f t="shared" ref="AU166:AU175" si="1387">IF(AND($C166=$E$5,IF(AND($C166=$E$5,AT166&gt;=AT$2),(AT166-AT$2)*AT$5,IF(AND($C166=$E$6,AT166&gt;=AT$2),(AT166-AT$2)*AT$6,0))&gt;AT$3),AT$3,IF(AND($C166=$E$6,IF(AND($C166=$E$5,AT166&gt;=AT$2),(AT166-AT$2)*AT$5,IF(AND($C166=$E$6,AT166&gt;=AT$2),(AT166-AT$2)*AT$6,0))&gt;AT$4),AT$4,IF(AND($C166=$E$5,AT166&gt;=AT$2),(AT166-AT$2)*AT$5,IF(AND($C166=$E$6,AT166&gt;=AT$2),(AT166-AT$2)*AT$6,0))))</f>
        <v>0</v>
      </c>
      <c r="AV166"/>
      <c r="AW166" s="39">
        <f>IF(AND($C166=$E$5,IF(AND($C166=$E$5,AV166&gt;=AV$2),(AV166-AV$2)*AV$5,IF(AND($C166=$E$6,AV166&gt;=AV$2),(AV166-AV$2)*AV$6,0))&gt;AV$3),AV$3,IF(AND($C166=$E$6,IF(AND($C166=$E$5,AV166&gt;=AV$2),(AV166-AV$2)*AV$5,IF(AND($C166=$E$6,AV166&gt;=AV$2),(AV166-AV$2)*AV$6,0))&gt;AV$4),AV$4,IF(AND($C166=$E$5,AV166&gt;=AV$2),(AV166-AV$2)*AV$5,IF(AND($C166=$E$6,AV166&gt;=AV$2),(AV166-AV$2)*AV$6,0))))</f>
        <v>0</v>
      </c>
      <c r="AX166"/>
      <c r="AY166" s="39" t="b">
        <f t="shared" ref="AY166:AY175" si="1388">IF(AX166&gt;=AX$3,AX$4,IF(AND($C166=$E$5,IF($C166=$E$5,AX166*AX$5,IF($C166=$E$6,AX166*AX$6))&gt;AY$3),AY$3,IF(AND($C166=$E$6,IF($C166=$E$6,AX166*AX$6,IF($C166=$E$6,AX166*AX$6))&gt;AY$4),AY$4,IF($C166=$E$5,AX166*AX$5,IF($C166=$E$6,AX166*AX$6)))))</f>
        <v>0</v>
      </c>
      <c r="AZ166"/>
      <c r="BA166" s="39" t="b">
        <f t="shared" ref="BA166:BA175" si="1389">IF(AZ166&gt;=AZ$3,AZ$4,IF(AND($C166=$E$5,IF($C166=$E$5,AZ166*AZ$5,IF($C166=$E$6,AZ166*AZ$6))&gt;BA$3),BA$3,IF(AND($C166=$E$6,IF($C166=$E$6,AZ166*AZ$6,IF($C166=$E$6,AZ166*AZ$6))&gt;BA$4),BA$4,IF($C166=$E$5,AZ166*AZ$5,IF($C166=$E$6,AZ166*AZ$6)))))</f>
        <v>0</v>
      </c>
      <c r="BB166"/>
      <c r="BC166" s="39" t="b">
        <f t="shared" ref="BC166:BC175" si="1390">IF(BB166&gt;=BB$3,BB$4,IF(AND($C166=$E$5,IF($C166=$E$5,BB166*BB$5,IF($C166=$E$6,BB166*BB$6))&gt;BC$3),BC$3,IF(AND($C166=$E$6,IF($C166=$E$6,BB166*BB$6,IF($C166=$E$6,BB166*BB$6))&gt;BC$4),BC$4,IF($C166=$E$5,BB166*BB$5,IF($C166=$E$6,BB166*BB$6)))))</f>
        <v>0</v>
      </c>
      <c r="BD166"/>
      <c r="BE166" s="39" t="b">
        <f t="shared" ref="BE166:BE175" si="1391">IF(BD166&gt;=BD$3,BD$4,IF(AND($C166=$E$5,IF($C166=$E$5,BD166*BD$5,IF($C166=$E$6,BD166*BD$6))&gt;BE$3),BE$3,IF(AND($C166=$E$6,IF($C166=$E$6,BD166*BD$6,IF($C166=$E$6,BD166*BD$6))&gt;BE$4),BE$4,IF($C166=$E$5,BD166*BD$5,IF($C166=$E$6,BD166*BD$6)))))</f>
        <v>0</v>
      </c>
      <c r="BF166"/>
      <c r="BG166" s="39">
        <f t="shared" ref="BG166:BG175" si="1392">IF(AND($C166=$E$5,BF166&gt;0),$BF$5,IF(AND($C166=$E$6,BF166&gt;0),$BF$6,0))</f>
        <v>0</v>
      </c>
      <c r="BH166"/>
      <c r="BI166" s="39">
        <f t="shared" ref="BI166:BI175" si="1393">IF(AND($C166=$E$5,IF(AND($C166=$E$5,BH166&gt;=BH$2),(BH166-BH$2)*BH$5,IF(AND($C166=$E$6,BH166&gt;=BH$2),(BH166-BH$2)*BH$6,0))&gt;BH$3),BH$3,IF(AND($C166=$E$6,IF(AND($C166=$E$5,BH166&gt;=BH$2),(BH166-BH$2)*BH$5,IF(AND($C166=$E$6,BH166&gt;=BH$2),(BH166-BH$2)*BH$6,0))&gt;BH$4),BH$4,IF(AND($C166=$E$5,BH166&gt;=BH$2),(BH166-BH$2)*BH$5,IF(AND($C166=$E$6,BH166&gt;=BH$2),(BH166-BH$2)*BH$6,0))))</f>
        <v>0</v>
      </c>
      <c r="BJ166"/>
      <c r="BK166" s="39">
        <f t="shared" ref="BK166:BK175" si="1394">IF(AND($C166=$E$5,IF(AND($C166=$E$5,BJ166&gt;=BJ$2),(BJ166-BJ$2)*BJ$5,IF(AND($C166=$E$6,BJ166&gt;=BJ$2),(BJ166-BJ$2)*BJ$6,0))&gt;BJ$3),BJ$3,IF(AND($C166=$E$6,IF(AND($C166=$E$5,BJ166&gt;=BJ$2),(BJ166-BJ$2)*BJ$5,IF(AND($C166=$E$6,BJ166&gt;=BJ$2),(BJ166-BJ$2)*BJ$6,0))&gt;BJ$4),BJ$4,IF(AND($C166=$E$5,BJ166&gt;=BJ$2),(BJ166-BJ$2)*BJ$5,IF(AND($C166=$E$6,BJ166&gt;=BJ$2),(BJ166-BJ$2)*BJ$6,0))))</f>
        <v>0</v>
      </c>
      <c r="BL166"/>
      <c r="BM166" s="39">
        <f t="shared" ref="BM166:BM175" si="1395">IF(AND($C166=$E$5,IF(AND($C166=$E$5,BL166&gt;=BL$2),(BL166-BL$2)*BL$5,IF(AND($C166=$E$6,BL166&gt;=BL$2),(BL166-BL$2)*BL$6,0))&gt;BL$3),BL$3,IF(AND($C166=$E$6,IF(AND($C166=$E$5,BL166&gt;=BL$2),(BL166-BL$2)*BL$5,IF(AND($C166=$E$6,BL166&gt;=BL$2),(BL166-BL$2)*BL$6,0))&gt;BL$4),BL$4,IF(AND($C166=$E$5,BL166&gt;=BL$2),(BL166-BL$2)*BL$5,IF(AND($C166=$E$6,BL166&gt;=BL$2),(BL166-BL$2)*BL$6,0))))</f>
        <v>0</v>
      </c>
      <c r="BN166"/>
      <c r="BO166" s="39">
        <f t="shared" ref="BO166:BO175" si="1396">IF(AND($C166=$E$5,IF(AND($C166=$E$5,BN166&gt;=BN$2),(BN166-BN$2)*BN$5,IF(AND($C166=$E$6,BN166&gt;=BN$2),(BN166-BN$2)*BN$6,0))&gt;BN$3),BN$3,IF(AND($C166=$E$6,IF(AND($C166=$E$5,BN166&gt;=BN$2),(BN166-BN$2)*BN$5,IF(AND($C166=$E$6,BN166&gt;=BN$2),(BN166-BN$2)*BN$6,0))&gt;BN$4),BN$4,IF(AND($C166=$E$5,BN166&gt;=BN$2),(BN166-BN$2)*BN$5,IF(AND($C166=$E$6,BN166&gt;=BN$2),(BN166-BN$2)*BN$6,0))))</f>
        <v>0</v>
      </c>
      <c r="BP166"/>
      <c r="BQ166" s="39">
        <f t="shared" ref="BQ166:BQ175" si="1397">IF(AND($C166=$E$5,IF(AND($C166=$E$5,BP166&gt;=BP$2),(BP166-BP$2)*BP$5,IF(AND($C166=$E$6,BP166&gt;=BP$2),(BP166-BP$2)*BP$6,0))&gt;BP$3),BP$3,IF(AND($C166=$E$6,IF(AND($C166=$E$5,BP166&gt;=BP$2),(BP166-BP$2)*BP$5,IF(AND($C166=$E$6,BP166&gt;=BP$2),(BP166-BP$2)*BP$6,0))&gt;BP$4),BP$4,IF(AND($C166=$E$5,BP166&gt;=BP$2),(BP166-BP$2)*BP$5,IF(AND($C166=$E$6,BP166&gt;=BP$2),(BP166-BP$2)*BP$6,0))))</f>
        <v>0</v>
      </c>
      <c r="BR166"/>
      <c r="BS166" s="39">
        <f t="shared" ref="BS166:BS175" si="1398">IF(AND($C166=$E$5,IF(AND($C166=$E$5,BR166&gt;=BR$2),(BR166-BR$2)*BR$5,IF(AND($C166=$E$6,BR166&gt;=BR$2),(BR166-BR$2)*BR$6,0))&gt;BR$3),BR$3,IF(AND($C166=$E$6,IF(AND($C166=$E$5,BR166&gt;=BR$2),(BR166-BR$2)*BR$5,IF(AND($C166=$E$6,BR166&gt;=BR$2),(BR166-BR$2)*BR$6,0))&gt;BR$4),BR$4,IF(AND($C166=$E$5,BR166&gt;=BR$2),(BR166-BR$2)*BR$5,IF(AND($C166=$E$6,BR166&gt;=BR$2),(BR166-BR$2)*BR$6,0))))</f>
        <v>0</v>
      </c>
      <c r="BT166"/>
      <c r="BU166" s="39">
        <f t="shared" ref="BU166:BU175" si="1399">IF(AND($C166=$E$5,IF(AND($C166=$E$5,BT166&gt;=BT$2),(BT166-BT$2)*BT$5,IF(AND($C166=$E$6,BT166&gt;=BT$2),(BT166-BT$2)*BT$6,0))&gt;BT$3),BT$3,IF(AND($C166=$E$6,IF(AND($C166=$E$5,BT166&gt;=BT$2),(BT166-BT$2)*BT$5,IF(AND($C166=$E$6,BT166&gt;=BT$2),(BT166-BT$2)*BT$6,0))&gt;BT$4),BT$4,IF(AND($C166=$E$5,BT166&gt;=BT$2),(BT166-BT$2)*BT$5,IF(AND($C166=$E$6,BT166&gt;=BT$2),(BT166-BT$2)*BT$6,0))))</f>
        <v>0</v>
      </c>
      <c r="BV166"/>
      <c r="BW166" s="39">
        <f t="shared" ref="BW166:BW175" si="1400">IF(AND($C166=$E$5,IF(AND($C166=$E$5,BV166&gt;=BV$2),(BV166-BV$2)*BV$5,IF(AND($C166=$E$6,BV166&gt;=BV$2),(BV166-BV$2)*BV$6,0))&gt;BV$3),BV$3,IF(AND($C166=$E$6,IF(AND($C166=$E$5,BV166&gt;=BV$2),(BV166-BV$2)*BV$5,IF(AND($C166=$E$6,BV166&gt;=BV$2),(BV166-BV$2)*BV$6,0))&gt;BV$4),BV$4,IF(AND($C166=$E$5,BV166&gt;=BV$2),(BV166-BV$2)*BV$5,IF(AND($C166=$E$6,BV166&gt;=BV$2),(BV166-BV$2)*BV$6,0))))</f>
        <v>0</v>
      </c>
      <c r="BX166"/>
      <c r="BY166" s="39">
        <f t="shared" ref="BY166:BY175" si="1401">IF(AND($C166=$E$5,IF(AND($C166=$E$5,BX166&gt;=BX$2),(BX166-BX$2)*BX$5,IF(AND($C166=$E$6,BX166&gt;=BX$2),(BX166-BX$2)*BX$6,0))&gt;BX$3),BX$3,IF(AND($C166=$E$6,IF(AND($C166=$E$5,BX166&gt;=BX$2),(BX166-BX$2)*BX$5,IF(AND($C166=$E$6,BX166&gt;=BX$2),(BX166-BX$2)*BX$6,0))&gt;BX$4),BX$4,IF(AND($C166=$E$5,BX166&gt;=BX$2),(BX166-BX$2)*BX$5,IF(AND($C166=$E$6,BX166&gt;=BX$2),(BX166-BX$2)*BX$6,0))))</f>
        <v>0</v>
      </c>
      <c r="BZ166"/>
      <c r="CA166" s="39">
        <f t="shared" ref="CA166:CA175" si="1402">IF(AND($C166=$E$5,IF(AND($C166=$E$5,BZ166&gt;=BZ$2),(BZ166-BZ$2)*BZ$5,IF(AND($C166=$E$6,BZ166&gt;=BZ$2),(BZ166-BZ$2)*BZ$6,0))&gt;BZ$3),BZ$3,IF(AND($C166=$E$6,IF(AND($C166=$E$5,BZ166&gt;=BZ$2),(BZ166-BZ$2)*BZ$5,IF(AND($C166=$E$6,BZ166&gt;=BZ$2),(BZ166-BZ$2)*BZ$6,0))&gt;BZ$4),BZ$4,IF(AND($C166=$E$5,BZ166&gt;=BZ$2),(BZ166-BZ$2)*BZ$5,IF(AND($C166=$E$6,BZ166&gt;=BZ$2),(BZ166-BZ$2)*BZ$6,0))))</f>
        <v>0</v>
      </c>
      <c r="CB166"/>
      <c r="CC166" s="39">
        <f t="shared" ref="CC166:CC175" si="1403">IF(AND($C166=$E$5,IF(AND($C166=$E$5,CB166&gt;=CB$2),(CB166-CB$2)*CB$5,IF(AND($C166=$E$6,CB166&gt;=CB$2),(CB166-CB$2)*CB$6,0))&gt;CB$3),CB$3,IF(AND($C166=$E$6,IF(AND($C166=$E$5,CB166&gt;=CB$2),(CB166-CB$2)*CB$5,IF(AND($C166=$E$6,CB166&gt;=CB$2),(CB166-CB$2)*CB$6,0))&gt;CB$4),CB$4,IF(AND($C166=$E$5,CB166&gt;=CB$2),(CB166-CB$2)*CB$5,IF(AND($C166=$E$6,CB166&gt;=CB$2),(CB166-CB$2)*CB$6,0))))</f>
        <v>0</v>
      </c>
      <c r="CD166"/>
      <c r="CE166" s="39">
        <f t="shared" ref="CE166:CE175" si="1404">IF(AND($C166=$E$5,IF(AND($C166=$E$5,CD166&gt;=CD$2),(CD166-CD$2)*CD$5,IF(AND($C166=$E$6,CD166&gt;=CD$2),(CD166-CD$2)*CD$6,0))&gt;CD$3),CD$3,IF(AND($C166=$E$6,IF(AND($C166=$E$5,CD166&gt;=CD$2),(CD166-CD$2)*CD$5,IF(AND($C166=$E$6,CD166&gt;=CD$2),(CD166-CD$2)*CD$6,0))&gt;CD$4),CD$4,IF(AND($C166=$E$5,CD166&gt;=CD$2),(CD166-CD$2)*CD$5,IF(AND($C166=$E$6,CD166&gt;=CD$2),(CD166-CD$2)*CD$6,0))))</f>
        <v>0</v>
      </c>
      <c r="CF166"/>
      <c r="CG166" s="39">
        <f t="shared" ref="CG166:CG175" si="1405">IF(AND($C166=$E$5,IF(AND($C166=$E$5,CF166&gt;=CF$2),(CF166-CF$2)*CF$5,IF(AND($C166=$E$6,CF166&gt;=CF$2),(CF166-CF$2)*CF$6,0))&gt;CF$3),CF$3,IF(AND($C166=$E$6,IF(AND($C166=$E$5,CF166&gt;=CF$2),(CF166-CF$2)*CF$5,IF(AND($C166=$E$6,CF166&gt;=CF$2),(CF166-CF$2)*CF$6,0))&gt;CF$4),CF$4,IF(AND($C166=$E$5,CF166&gt;=CF$2),(CF166-CF$2)*CF$5,IF(AND($C166=$E$6,CF166&gt;=CF$2),(CF166-CF$2)*CF$6,0))))</f>
        <v>0</v>
      </c>
      <c r="CH166"/>
      <c r="CI166" s="39">
        <f t="shared" ref="CI166:CI175" si="1406">IF(AND($C166=$E$5,IF(AND($C166=$E$5,CH166&gt;=CH$2),(CH166-CH$2)*CH$5,IF(AND($C166=$E$6,CH166&gt;=CH$2),(CH166-CH$2)*CH$6,0))&gt;CH$3),CH$3,IF(AND($C166=$E$6,IF(AND($C166=$E$5,CH166&gt;=CH$2),(CH166-CH$2)*CH$5,IF(AND($C166=$E$6,CH166&gt;=CH$2),(CH166-CH$2)*CH$6,0))&gt;CH$4),CH$4,IF(AND($C166=$E$5,CH166&gt;=CH$2),(CH166-CH$2)*CH$5,IF(AND($C166=$E$6,CH166&gt;=CH$2),(CH166-CH$2)*CH$6,0))))</f>
        <v>0</v>
      </c>
      <c r="CJ166"/>
      <c r="CK166" s="39">
        <f t="shared" ref="CK166:CK175" si="1407">IF(AND($C166=$E$5,IF(AND($C166=$E$5,CJ166&gt;=CJ$2),(CJ166-CJ$2)*CJ$5,IF(AND($C166=$E$6,CJ166&gt;=CJ$2),(CJ166-CJ$2)*CJ$6,0))&gt;CJ$3),CJ$3,IF(AND($C166=$E$6,IF(AND($C166=$E$5,CJ166&gt;=CJ$2),(CJ166-CJ$2)*CJ$5,IF(AND($C166=$E$6,CJ166&gt;=CJ$2),(CJ166-CJ$2)*CJ$6,0))&gt;CJ$4),CJ$4,IF(AND($C166=$E$5,CJ166&gt;=CJ$2),(CJ166-CJ$2)*CJ$5,IF(AND($C166=$E$6,CJ166&gt;=CJ$2),(CJ166-CJ$2)*CJ$6,0))))</f>
        <v>0</v>
      </c>
      <c r="CL166"/>
      <c r="CM166" s="39">
        <f t="shared" ref="CM166:CM175" si="1408">IF(AND($C166=$E$5,IF(AND($C166=$E$5,CL166&gt;=CL$2),(CL166-CL$2)*CL$5,IF(AND($C166=$E$6,CL166&gt;=CL$2),(CL166-CL$2)*CL$6,0))&gt;CL$3),CL$3,IF(AND($C166=$E$6,IF(AND($C166=$E$5,CL166&gt;=CL$2),(CL166-CL$2)*CL$5,IF(AND($C166=$E$6,CL166&gt;=CL$2),(CL166-CL$2)*CL$6,0))&gt;CL$4),CL$4,IF(AND($C166=$E$5,CL166&gt;=CL$2),(CL166-CL$2)*CL$5,IF(AND($C166=$E$6,CL166&gt;=CL$2),(CL166-CL$2)*CL$6,0))))</f>
        <v>0</v>
      </c>
      <c r="CN166"/>
      <c r="CO166" s="39">
        <f t="shared" ref="CO166:CO175" si="1409">IF(AND($C166=$E$5,IF(AND($C166=$E$5,CN166&gt;=CN$2),(CN166-CN$2)*CN$5,IF(AND($C166=$E$6,CN166&gt;=CN$2),(CN166-CN$2)*CN$6,0))&gt;CN$3),CN$3,IF(AND($C166=$E$6,IF(AND($C166=$E$5,CN166&gt;=CN$2),(CN166-CN$2)*CN$5,IF(AND($C166=$E$6,CN166&gt;=CN$2),(CN166-CN$2)*CN$6,0))&gt;CN$4),CN$4,IF(AND($C166=$E$5,CN166&gt;=CN$2),(CN166-CN$2)*CN$5,IF(AND($C166=$E$6,CN166&gt;=CN$2),(CN166-CN$2)*CN$6,0))))</f>
        <v>0</v>
      </c>
      <c r="CP166" s="67">
        <f>SUMIFS(AL166:CO166,$AL$8:$CO$8,$AM$1)</f>
        <v>0</v>
      </c>
      <c r="CQ166"/>
      <c r="CR166" s="39">
        <f t="shared" ref="CR166:CR175" si="1410">IF(AND($C166=$E$5,IF(AND($C166=$E$5,CQ166&gt;=CQ$2),(CQ166-CQ$2)*CQ$5,IF(AND($C166=$E$6,CQ166&gt;=CQ$2),(CQ166-CQ$2)*CQ$6,0))&gt;CQ$3),CQ$3,IF(AND($C166=$E$6,IF(AND($C166=$E$5,CQ166&gt;=CQ$2),(CQ166-CQ$2)*CQ$5,IF(AND($C166=$E$6,CQ166&gt;=CQ$2),(CQ166-CQ$2)*CQ$6,0))&gt;CQ$4),CQ$4,IF(AND($C166=$E$5,CQ166&gt;=CQ$2),(CQ166-CQ$2)*CQ$5,IF(AND($C166=$E$6,CQ166&gt;=CQ$2),(CQ166-CQ$2)*CQ$6,0))))</f>
        <v>0</v>
      </c>
      <c r="CS166"/>
      <c r="CT166" s="39">
        <f t="shared" ref="CT166:CT175" si="1411">IF(AND($C166=$E$5,IF(AND($C166=$E$5,CS166&gt;=CS$2),(CS166-CS$2)*CS$5,IF(AND($C166=$E$6,CS166&gt;=CS$2),(CS166-CS$2)*CS$6,0))&gt;CS$3),CS$3,IF(AND($C166=$E$6,IF(AND($C166=$E$5,CS166&gt;=CS$2),(CS166-CS$2)*CS$5,IF(AND($C166=$E$6,CS166&gt;=CS$2),(CS166-CS$2)*CS$6,0))&gt;CS$4),CS$4,IF(AND($C166=$E$5,CS166&gt;=CS$2),(CS166-CS$2)*CS$5,IF(AND($C166=$E$6,CS166&gt;=CS$2),(CS166-CS$2)*CS$6,0))))</f>
        <v>0</v>
      </c>
      <c r="CU166"/>
      <c r="CV166" s="39">
        <f t="shared" ref="CV166:CV175" si="1412">IF(AND($C166=$E$5,IF(AND($C166=$E$5,CU166&gt;=CU$2),(CU166-CU$2)*CU$5,IF(AND($C166=$E$6,CU166&gt;=CU$2),(CU166-CU$2)*CU$6,0))&gt;CU$3),CU$3,IF(AND($C166=$E$6,IF(AND($C166=$E$5,CU166&gt;=CU$2),(CU166-CU$2)*CU$5,IF(AND($C166=$E$6,CU166&gt;=CU$2),(CU166-CU$2)*CU$6,0))&gt;CU$4),CU$4,IF(AND($C166=$E$5,CU166&gt;=CU$2),(CU166-CU$2)*CU$5,IF(AND($C166=$E$6,CU166&gt;=CU$2),(CU166-CU$2)*CU$6,0))))</f>
        <v>0</v>
      </c>
      <c r="CW166"/>
      <c r="CX166" s="39">
        <f t="shared" ref="CX166:CX175" si="1413">IF(AND($C166=$E$5,IF(AND($C166=$E$5,CW166&gt;=CW$2),(CW166-CW$2)*CW$5,IF(AND($C166=$E$6,CW166&gt;=CW$2),(CW166-CW$2)*CW$6,0))&gt;CW$3),CW$3,IF(AND($C166=$E$6,IF(AND($C166=$E$5,CW166&gt;=CW$2),(CW166-CW$2)*CW$5,IF(AND($C166=$E$6,CW166&gt;=CW$2),(CW166-CW$2)*CW$6,0))&gt;CW$4),CW$4,IF(AND($C166=$E$5,CW166&gt;=CW$2),(CW166-CW$2)*CW$5,IF(AND($C166=$E$6,CW166&gt;=CW$2),(CW166-CW$2)*CW$6,0))))</f>
        <v>0</v>
      </c>
      <c r="CY166"/>
      <c r="CZ166" s="39">
        <f t="shared" ref="CZ166:CZ175" si="1414">IF(AND($C166=$E$5,IF(AND($C166=$E$5,CY166&gt;=CY$2),(CY166-CY$2)*CY$5,IF(AND($C166=$E$6,CY166&gt;=CY$2),(CY166-CY$2)*CY$6,0))&gt;CY$3),CY$3,IF(AND($C166=$E$6,IF(AND($C166=$E$5,CY166&gt;=CY$2),(CY166-CY$2)*CY$5,IF(AND($C166=$E$6,CY166&gt;=CY$2),(CY166-CY$2)*CY$6,0))&gt;CY$4),CY$4,IF(AND($C166=$E$5,CY166&gt;=CY$2),(CY166-CY$2)*CY$5,IF(AND($C166=$E$6,CY166&gt;=CY$2),(CY166-CY$2)*CY$6,0))))</f>
        <v>0</v>
      </c>
      <c r="DA166"/>
      <c r="DB166" s="39">
        <f t="shared" ref="DB166:DB175" si="1415">IF(AND($C166=$E$5,IF(AND($C166=$E$5,DA166&gt;=DA$2),(DA166-DA$2)*DA$5,IF(AND($C166=$E$6,DA166&gt;=DA$2),(DA166-DA$2)*DA$6,0))&gt;DA$3),DA$3,IF(AND($C166=$E$6,IF(AND($C166=$E$5,DA166&gt;=DA$2),(DA166-DA$2)*DA$5,IF(AND($C166=$E$6,DA166&gt;=DA$2),(DA166-DA$2)*DA$6,0))&gt;DA$4),DA$4,IF(AND($C166=$E$5,DA166&gt;=DA$2),(DA166-DA$2)*DA$5,IF(AND($C166=$E$6,DA166&gt;=DA$2),(DA166-DA$2)*DA$6,0))))</f>
        <v>0</v>
      </c>
      <c r="DC166"/>
      <c r="DD166" s="39">
        <f t="shared" ref="DD166:DD175" si="1416">IF(AND($C166=$E$5,IF(AND($C166=$E$5,DC166&gt;=DC$2),(DC166-DC$2)*DC$5,IF(AND($C166=$E$6,DC166&gt;=DC$2),(DC166-DC$2)*DC$6,0))&gt;DC$3),DC$3,IF(AND($C166=$E$6,IF(AND($C166=$E$5,DC166&gt;=DC$2),(DC166-DC$2)*DC$5,IF(AND($C166=$E$6,DC166&gt;=DC$2),(DC166-DC$2)*DC$6,0))&gt;DC$4),DC$4,IF(AND($C166=$E$5,DC166&gt;=DC$2),(DC166-DC$2)*DC$5,IF(AND($C166=$E$6,DC166&gt;=DC$2),(DC166-DC$2)*DC$6,0))))</f>
        <v>0</v>
      </c>
      <c r="DE166"/>
      <c r="DF166" s="39">
        <f t="shared" ref="DF166:DF175" si="1417">IF(AND($C166=$E$5,IF(AND($C166=$E$5,DE166&gt;=DE$2),(DE166-DE$2)*DE$5,IF(AND($C166=$E$6,DE166&gt;=DE$2),(DE166-DE$2)*DE$6,0))&gt;DE$3),DE$3,IF(AND($C166=$E$6,IF(AND($C166=$E$5,DE166&gt;=DE$2),(DE166-DE$2)*DE$5,IF(AND($C166=$E$6,DE166&gt;=DE$2),(DE166-DE$2)*DE$6,0))&gt;DE$4),DE$4,IF(AND($C166=$E$5,DE166&gt;=DE$2),(DE166-DE$2)*DE$5,IF(AND($C166=$E$6,DE166&gt;=DE$2),(DE166-DE$2)*DE$6,0))))</f>
        <v>0</v>
      </c>
      <c r="DG166"/>
      <c r="DH166" s="39">
        <f t="shared" ref="DH166:DH175" si="1418">IF(AND($C166=$E$5,IF(AND($C166=$E$5,DG166&gt;=DG$2),(DG166-DG$2)*DG$5,IF(AND($C166=$E$6,DG166&gt;=DG$2),(DG166-DG$2)*DG$6,0))&gt;DG$3),DG$3,IF(AND($C166=$E$6,IF(AND($C166=$E$5,DG166&gt;=DG$2),(DG166-DG$2)*DG$5,IF(AND($C166=$E$6,DG166&gt;=DG$2),(DG166-DG$2)*DG$6,0))&gt;DG$4),DG$4,IF(AND($C166=$E$5,DG166&gt;=DG$2),(DG166-DG$2)*DG$5,IF(AND($C166=$E$6,DG166&gt;=DG$2),(DG166-DG$2)*DG$6,0))))</f>
        <v>0</v>
      </c>
      <c r="DI166"/>
      <c r="DJ166" s="39">
        <f t="shared" ref="DJ166:DJ175" si="1419">IF(AND($C166=$E$5,IF(AND($C166=$E$5,DI166&gt;=DI$2),(DI166-DI$2)*DI$5,IF(AND($C166=$E$6,DI166&gt;=DI$2),(DI166-DI$2)*DI$6,0))&gt;DI$3),DI$3,IF(AND($C166=$E$6,IF(AND($C166=$E$5,DI166&gt;=DI$2),(DI166-DI$2)*DI$5,IF(AND($C166=$E$6,DI166&gt;=DI$2),(DI166-DI$2)*DI$6,0))&gt;DI$4),DI$4,IF(AND($C166=$E$5,DI166&gt;=DI$2),(DI166-DI$2)*DI$5,IF(AND($C166=$E$6,DI166&gt;=DI$2),(DI166-DI$2)*DI$6,0))))</f>
        <v>0</v>
      </c>
      <c r="DK166"/>
      <c r="DL166" s="39">
        <f t="shared" ref="DL166:DL175" si="1420">IF(AND($C166=$E$5,IF(AND($C166=$E$5,DK166&gt;=DK$2),(DK166-DK$2)*DK$5,IF(AND($C166=$E$6,DK166&gt;=DK$2),(DK166-DK$2)*DK$6,0))&gt;DK$3),DK$3,IF(AND($C166=$E$6,IF(AND($C166=$E$5,DK166&gt;=DK$2),(DK166-DK$2)*DK$5,IF(AND($C166=$E$6,DK166&gt;=DK$2),(DK166-DK$2)*DK$6,0))&gt;DK$4),DK$4,IF(AND($C166=$E$5,DK166&gt;=DK$2),(DK166-DK$2)*DK$5,IF(AND($C166=$E$6,DK166&gt;=DK$2),(DK166-DK$2)*DK$6,0))))</f>
        <v>0</v>
      </c>
      <c r="DM166"/>
      <c r="DN166" s="39">
        <f t="shared" ref="DN166:DN175" si="1421">IF(AND($C166=$E$5,IF(AND($C166=$E$5,DM166&gt;=DM$2),(DM166-DM$2)*DM$5,IF(AND($C166=$E$6,DM166&gt;=DM$2),(DM166-DM$2)*DM$6,0))&gt;DM$3),DM$3,IF(AND($C166=$E$6,IF(AND($C166=$E$5,DM166&gt;=DM$2),(DM166-DM$2)*DM$5,IF(AND($C166=$E$6,DM166&gt;=DM$2),(DM166-DM$2)*DM$6,0))&gt;DM$4),DM$4,IF(AND($C166=$E$5,DM166&gt;=DM$2),(DM166-DM$2)*DM$5,IF(AND($C166=$E$6,DM166&gt;=DM$2),(DM166-DM$2)*DM$6,0))))</f>
        <v>0</v>
      </c>
      <c r="DO166"/>
      <c r="DP166" s="39">
        <f t="shared" ref="DP166:DP175" si="1422">IF(AND($C166=$E$5,IF(AND($C166=$E$5,DO166&gt;=DO$2),(DO166-DO$2)*DO$5,IF(AND($C166=$E$6,DO166&gt;=DO$2),(DO166-DO$2)*DO$6,0))&gt;DO$3),DO$3,IF(AND($C166=$E$6,IF(AND($C166=$E$5,DO166&gt;=DO$2),(DO166-DO$2)*DO$5,IF(AND($C166=$E$6,DO166&gt;=DO$2),(DO166-DO$2)*DO$6,0))&gt;DO$4),DO$4,IF(AND($C166=$E$5,DO166&gt;=DO$2),(DO166-DO$2)*DO$5,IF(AND($C166=$E$6,DO166&gt;=DO$2),(DO166-DO$2)*DO$6,0))))</f>
        <v>0</v>
      </c>
      <c r="DQ166"/>
      <c r="DR166" s="39">
        <f t="shared" ref="DR166:DR175" si="1423">IF(AND($C166=$E$5,IF(AND($C166=$E$5,DQ166&gt;=DQ$2),(DQ166-DQ$2)*DQ$5,IF(AND($C166=$E$6,DQ166&gt;=DQ$2),(DQ166-DQ$2)*DQ$6,0))&gt;DQ$3),DQ$3,IF(AND($C166=$E$6,IF(AND($C166=$E$5,DQ166&gt;=DQ$2),(DQ166-DQ$2)*DQ$5,IF(AND($C166=$E$6,DQ166&gt;=DQ$2),(DQ166-DQ$2)*DQ$6,0))&gt;DQ$4),DQ$4,IF(AND($C166=$E$5,DQ166&gt;=DQ$2),(DQ166-DQ$2)*DQ$5,IF(AND($C166=$E$6,DQ166&gt;=DQ$2),(DQ166-DQ$2)*DQ$6,0))))</f>
        <v>0</v>
      </c>
      <c r="DS166"/>
      <c r="DT166" s="39">
        <f t="shared" ref="DT166:DT175" si="1424">IF(AND($C166=$E$5,IF(AND($C166=$E$5,DS166&gt;=DS$2),(DS166-DS$2)*DS$5,IF(AND($C166=$E$6,DS166&gt;=DS$2),(DS166-DS$2)*DS$6,0))&gt;DS$3),DS$3,IF(AND($C166=$E$6,IF(AND($C166=$E$5,DS166&gt;=DS$2),(DS166-DS$2)*DS$5,IF(AND($C166=$E$6,DS166&gt;=DS$2),(DS166-DS$2)*DS$6,0))&gt;DS$4),DS$4,IF(AND($C166=$E$5,DS166&gt;=DS$2),(DS166-DS$2)*DS$5,IF(AND($C166=$E$6,DS166&gt;=DS$2),(DS166-DS$2)*DS$6,0))))</f>
        <v>0</v>
      </c>
      <c r="DU166"/>
      <c r="DV166" s="39">
        <f t="shared" ref="DV166:DV175" si="1425">IF(AND($C166=$E$5,IF(AND($C166=$E$5,DU166&gt;=DU$2),(DU166-DU$2)*DU$5,IF(AND($C166=$E$6,DU166&gt;=DU$2),(DU166-DU$2)*DU$6,0))&gt;DU$3),DU$3,IF(AND($C166=$E$6,IF(AND($C166=$E$5,DU166&gt;=DU$2),(DU166-DU$2)*DU$5,IF(AND($C166=$E$6,DU166&gt;=DU$2),(DU166-DU$2)*DU$6,0))&gt;DU$4),DU$4,IF(AND($C166=$E$5,DU166&gt;=DU$2),(DU166-DU$2)*DU$5,IF(AND($C166=$E$6,DU166&gt;=DU$2),(DU166-DU$2)*DU$6,0))))</f>
        <v>0</v>
      </c>
      <c r="DW166"/>
      <c r="DX166" s="39">
        <f t="shared" ref="DX166:DX175" si="1426">IF(AND($C166=$E$5,IF(AND($C166=$E$5,DW166&gt;=DW$2),(DW166-DW$2)*DW$5,IF(AND($C166=$E$6,DW166&gt;=DW$2),(DW166-DW$2)*DW$6,0))&gt;DW$3),DW$3,IF(AND($C166=$E$6,IF(AND($C166=$E$5,DW166&gt;=DW$2),(DW166-DW$2)*DW$5,IF(AND($C166=$E$6,DW166&gt;=DW$2),(DW166-DW$2)*DW$6,0))&gt;DW$4),DW$4,IF(AND($C166=$E$5,DW166&gt;=DW$2),(DW166-DW$2)*DW$5,IF(AND($C166=$E$6,DW166&gt;=DW$2),(DW166-DW$2)*DW$6,0))))</f>
        <v>0</v>
      </c>
      <c r="DY166"/>
      <c r="DZ166" s="39">
        <f t="shared" ref="DZ166:DZ175" si="1427">IF(AND($C166=$E$5,IF(AND($C166=$E$5,DY166&gt;=DY$2),(DY166-DY$2)*DY$5,IF(AND($C166=$E$6,DY166&gt;=DY$2),(DY166-DY$2)*DY$6,0))&gt;DY$3),DY$3,IF(AND($C166=$E$6,IF(AND($C166=$E$5,DY166&gt;=DY$2),(DY166-DY$2)*DY$5,IF(AND($C166=$E$6,DY166&gt;=DY$2),(DY166-DY$2)*DY$6,0))&gt;DY$4),DY$4,IF(AND($C166=$E$5,DY166&gt;=DY$2),(DY166-DY$2)*DY$5,IF(AND($C166=$E$6,DY166&gt;=DY$2),(DY166-DY$2)*DY$6,0))))</f>
        <v>0</v>
      </c>
      <c r="EA166"/>
      <c r="EB166" s="39">
        <f t="shared" ref="EB166:EB175" si="1428">IF(AND($C166=$E$5,IF(AND($C166=$E$5,EA166&gt;=EA$2),(EA166-EA$2)*EA$5,IF(AND($C166=$E$6,EA166&gt;=EA$2),(EA166-EA$2)*EA$6,0))&gt;EA$3),EA$3,IF(AND($C166=$E$6,IF(AND($C166=$E$5,EA166&gt;=EA$2),(EA166-EA$2)*EA$5,IF(AND($C166=$E$6,EA166&gt;=EA$2),(EA166-EA$2)*EA$6,0))&gt;EA$4),EA$4,IF(AND($C166=$E$5,EA166&gt;=EA$2),(EA166-EA$2)*EA$5,IF(AND($C166=$E$6,EA166&gt;=EA$2),(EA166-EA$2)*EA$6,0))))</f>
        <v>0</v>
      </c>
      <c r="EC166"/>
      <c r="ED166" s="39">
        <f t="shared" ref="ED166:ED175" si="1429">IF(AND($C166=$E$5,IF(AND($C166=$E$5,EC166&gt;=EC$2),(EC166-EC$2)*EC$5,IF(AND($C166=$E$6,EC166&gt;=EC$2),(EC166-EC$2)*EC$6,0))&gt;EC$3),EC$3,IF(AND($C166=$E$6,IF(AND($C166=$E$5,EC166&gt;=EC$2),(EC166-EC$2)*EC$5,IF(AND($C166=$E$6,EC166&gt;=EC$2),(EC166-EC$2)*EC$6,0))&gt;EC$4),EC$4,IF(AND($C166=$E$5,EC166&gt;=EC$2),(EC166-EC$2)*EC$5,IF(AND($C166=$E$6,EC166&gt;=EC$2),(EC166-EC$2)*EC$6,0))))</f>
        <v>0</v>
      </c>
      <c r="EE166"/>
      <c r="EF166" s="39">
        <f t="shared" ref="EF166:EF175" si="1430">IF(AND($C166=$E$5,IF(AND($C166=$E$5,EE166&gt;=EE$2),(EE166-EE$2)*EE$5,IF(AND($C166=$E$6,EE166&gt;=EE$2),(EE166-EE$2)*EE$6,0))&gt;EE$3),EE$3,IF(AND($C166=$E$6,IF(AND($C166=$E$5,EE166&gt;=EE$2),(EE166-EE$2)*EE$5,IF(AND($C166=$E$6,EE166&gt;=EE$2),(EE166-EE$2)*EE$6,0))&gt;EE$4),EE$4,IF(AND($C166=$E$5,EE166&gt;=EE$2),(EE166-EE$2)*EE$5,IF(AND($C166=$E$6,EE166&gt;=EE$2),(EE166-EE$2)*EE$6,0))))</f>
        <v>0</v>
      </c>
      <c r="EG166"/>
      <c r="EH166" s="39">
        <f t="shared" ref="EH166:EH175" si="1431">IF(AND($C166=$E$5,IF(AND($C166=$E$5,EG166&gt;=EG$2),(EG166-EG$2)*EG$5,IF(AND($C166=$E$6,EG166&gt;=EG$2),(EG166-EG$2)*EG$6,0))&gt;EG$3),EG$3,IF(AND($C166=$E$6,IF(AND($C166=$E$5,EG166&gt;=EG$2),(EG166-EG$2)*EG$5,IF(AND($C166=$E$6,EG166&gt;=EG$2),(EG166-EG$2)*EG$6,0))&gt;EG$4),EG$4,IF(AND($C166=$E$5,EG166&gt;=EG$2),(EG166-EG$2)*EG$5,IF(AND($C166=$E$6,EG166&gt;=EG$2),(EG166-EG$2)*EG$6,0))))</f>
        <v>0</v>
      </c>
      <c r="EI166"/>
      <c r="EJ166" s="39">
        <f t="shared" ref="EJ166:EJ175" si="1432">IF(AND($C166=$E$5,IF(AND($C166=$E$5,EI166&gt;=EI$2),(EI166-EI$2)*EI$5,IF(AND($C166=$E$6,EI166&gt;=EI$2),(EI166-EI$2)*EI$6,0))&gt;EI$3),EI$3,IF(AND($C166=$E$6,IF(AND($C166=$E$5,EI166&gt;=EI$2),(EI166-EI$2)*EI$5,IF(AND($C166=$E$6,EI166&gt;=EI$2),(EI166-EI$2)*EI$6,0))&gt;EI$4),EI$4,IF(AND($C166=$E$5,EI166&gt;=EI$2),(EI166-EI$2)*EI$5,IF(AND($C166=$E$6,EI166&gt;=EI$2),(EI166-EI$2)*EI$6,0))))</f>
        <v>0</v>
      </c>
      <c r="EK166"/>
      <c r="EL166" s="39">
        <f t="shared" ref="EL166:EL175" si="1433">IF(AND($C166=$E$5,IF(AND($C166=$E$5,EK166&gt;=EK$2),(EK166-EK$2)*EK$5,IF(AND($C166=$E$6,EK166&gt;=EK$2),(EK166-EK$2)*EK$6,0))&gt;EK$3),EK$3,IF(AND($C166=$E$6,IF(AND($C166=$E$5,EK166&gt;=EK$2),(EK166-EK$2)*EK$5,IF(AND($C166=$E$6,EK166&gt;=EK$2),(EK166-EK$2)*EK$6,0))&gt;EK$4),EK$4,IF(AND($C166=$E$5,EK166&gt;=EK$2),(EK166-EK$2)*EK$5,IF(AND($C166=$E$6,EK166&gt;=EK$2),(EK166-EK$2)*EK$6,0))))</f>
        <v>0</v>
      </c>
      <c r="EM166"/>
      <c r="EN166" s="39">
        <f t="shared" ref="EN166:EN175" si="1434">IF(AND($C166=$E$5,IF(AND($C166=$E$5,EM166&gt;=EM$2),(EM166-EM$2)*EM$5,IF(AND($C166=$E$6,EM166&gt;=EM$2),(EM166-EM$2)*EM$6,0))&gt;EM$3),EM$3,IF(AND($C166=$E$6,IF(AND($C166=$E$5,EM166&gt;=EM$2),(EM166-EM$2)*EM$5,IF(AND($C166=$E$6,EM166&gt;=EM$2),(EM166-EM$2)*EM$6,0))&gt;EM$4),EM$4,IF(AND($C166=$E$5,EM166&gt;=EM$2),(EM166-EM$2)*EM$5,IF(AND($C166=$E$6,EM166&gt;=EM$2),(EM166-EM$2)*EM$6,0))))</f>
        <v>0</v>
      </c>
      <c r="EO166"/>
      <c r="EP166" s="39">
        <f t="shared" ref="EP166:EP175" si="1435">IF(AND($C166=$E$5,IF(AND($C166=$E$5,EO166&gt;=EO$2),(EO166-EO$2)*EO$5,IF(AND($C166=$E$6,EO166&gt;=EO$2),(EO166-EO$2)*EO$6,0))&gt;EO$3),EO$3,IF(AND($C166=$E$6,IF(AND($C166=$E$5,EO166&gt;=EO$2),(EO166-EO$2)*EO$5,IF(AND($C166=$E$6,EO166&gt;=EO$2),(EO166-EO$2)*EO$6,0))&gt;EO$4),EO$4,IF(AND($C166=$E$5,EO166&gt;=EO$2),(EO166-EO$2)*EO$5,IF(AND($C166=$E$6,EO166&gt;=EO$2),(EO166-EO$2)*EO$6,0))))</f>
        <v>0</v>
      </c>
      <c r="EQ166"/>
      <c r="ER166" s="39">
        <f t="shared" ref="ER166:ER175" si="1436">IF(AND($C166=$E$5,IF(AND($C166=$E$5,EQ166&gt;=EQ$2),(EQ166-EQ$2)*EQ$5,IF(AND($C166=$E$6,EQ166&gt;=EQ$2),(EQ166-EQ$2)*EQ$6,0))&gt;EQ$3),EQ$3,IF(AND($C166=$E$6,IF(AND($C166=$E$5,EQ166&gt;=EQ$2),(EQ166-EQ$2)*EQ$5,IF(AND($C166=$E$6,EQ166&gt;=EQ$2),(EQ166-EQ$2)*EQ$6,0))&gt;EQ$4),EQ$4,IF(AND($C166=$E$5,EQ166&gt;=EQ$2),(EQ166-EQ$2)*EQ$5,IF(AND($C166=$E$6,EQ166&gt;=EQ$2),(EQ166-EQ$2)*EQ$6,0))))</f>
        <v>0</v>
      </c>
      <c r="ES166"/>
      <c r="ET166" s="39">
        <f t="shared" ref="ET166:ET175" si="1437">IF(AND($C166=$E$5,IF(AND($C166=$E$5,ES166&gt;=ES$2),(ES166-ES$2)*ES$5,IF(AND($C166=$E$6,ES166&gt;=ES$2),(ES166-ES$2)*ES$6,0))&gt;ES$3),ES$3,IF(AND($C166=$E$6,IF(AND($C166=$E$5,ES166&gt;=ES$2),(ES166-ES$2)*ES$5,IF(AND($C166=$E$6,ES166&gt;=ES$2),(ES166-ES$2)*ES$6,0))&gt;ES$4),ES$4,IF(AND($C166=$E$5,ES166&gt;=ES$2),(ES166-ES$2)*ES$5,IF(AND($C166=$E$6,ES166&gt;=ES$2),(ES166-ES$2)*ES$6,0))))</f>
        <v>0</v>
      </c>
      <c r="EU166"/>
      <c r="EV166" s="39">
        <f t="shared" ref="EV166:EV175" si="1438">IF(AND($C166=$E$5,IF(AND($C166=$E$5,EU166&gt;=EU$2),(EU166-EU$2)*EU$5,IF(AND($C166=$E$6,EU166&gt;=EU$2),(EU166-EU$2)*EU$6,0))&gt;EU$3),EU$3,IF(AND($C166=$E$6,IF(AND($C166=$E$5,EU166&gt;=EU$2),(EU166-EU$2)*EU$5,IF(AND($C166=$E$6,EU166&gt;=EU$2),(EU166-EU$2)*EU$6,0))&gt;EU$4),EU$4,IF(AND($C166=$E$5,EU166&gt;=EU$2),(EU166-EU$2)*EU$5,IF(AND($C166=$E$6,EU166&gt;=EU$2),(EU166-EU$2)*EU$6,0))))</f>
        <v>0</v>
      </c>
      <c r="EW166"/>
      <c r="EX166" s="39">
        <f t="shared" ref="EX166:EX175" si="1439">IF(AND($C166=$E$5,IF(AND($C166=$E$5,EW166&gt;=EW$2),(EW166-EW$2)*EW$5,IF(AND($C166=$E$6,EW166&gt;=EW$2),(EW166-EW$2)*EW$6,0))&gt;EW$3),EW$3,IF(AND($C166=$E$6,IF(AND($C166=$E$5,EW166&gt;=EW$2),(EW166-EW$2)*EW$5,IF(AND($C166=$E$6,EW166&gt;=EW$2),(EW166-EW$2)*EW$6,0))&gt;EW$4),EW$4,IF(AND($C166=$E$5,EW166&gt;=EW$2),(EW166-EW$2)*EW$5,IF(AND($C166=$E$6,EW166&gt;=EW$2),(EW166-EW$2)*EW$6,0))))</f>
        <v>0</v>
      </c>
      <c r="EY166"/>
      <c r="EZ166" s="39">
        <f t="shared" ref="EZ166:EZ175" si="1440">IF(AND($C166=$E$5,IF(AND($C166=$E$5,EY166&gt;=EY$2),(EY166-EY$2)*EY$5,IF(AND($C166=$E$6,EY166&gt;=EY$2),(EY166-EY$2)*EY$6,0))&gt;EY$3),EY$3,IF(AND($C166=$E$6,IF(AND($C166=$E$5,EY166&gt;=EY$2),(EY166-EY$2)*EY$5,IF(AND($C166=$E$6,EY166&gt;=EY$2),(EY166-EY$2)*EY$6,0))&gt;EY$4),EY$4,IF(AND($C166=$E$5,EY166&gt;=EY$2),(EY166-EY$2)*EY$5,IF(AND($C166=$E$6,EY166&gt;=EY$2),(EY166-EY$2)*EY$6,0))))</f>
        <v>0</v>
      </c>
      <c r="FA166"/>
      <c r="FB166" s="39">
        <f t="shared" ref="FB166:FB175" si="1441">IF(AND($C166=$E$5,IF(AND($C166=$E$5,FA166&gt;=FA$2),(FA166-FA$2)*FA$5,IF(AND($C166=$E$6,FA166&gt;=FA$2),(FA166-FA$2)*FA$6,0))&gt;FA$3),FA$3,IF(AND($C166=$E$6,IF(AND($C166=$E$5,FA166&gt;=FA$2),(FA166-FA$2)*FA$5,IF(AND($C166=$E$6,FA166&gt;=FA$2),(FA166-FA$2)*FA$6,0))&gt;FA$4),FA$4,IF(AND($C166=$E$5,FA166&gt;=FA$2),(FA166-FA$2)*FA$5,IF(AND($C166=$E$6,FA166&gt;=FA$2),(FA166-FA$2)*FA$6,0))))</f>
        <v>0</v>
      </c>
      <c r="FC166" s="67">
        <f>SUMIFS(CQ166:FB166,$CQ$8:$FB$8,$AM$1)</f>
        <v>0</v>
      </c>
    </row>
    <row r="167" spans="1:159" s="30" customFormat="1" outlineLevel="1" x14ac:dyDescent="0.25">
      <c r="A167">
        <v>2</v>
      </c>
      <c r="B167" s="26"/>
      <c r="C167" s="102">
        <f>IFERROR(VLOOKUP($B167,'Справочник ТТ'!$A:$R,16,0),0)</f>
        <v>0</v>
      </c>
      <c r="D167" s="103">
        <f>IFERROR(VLOOKUP($B167,'Справочник ТТ'!$A:$R,17,0),0)</f>
        <v>0</v>
      </c>
      <c r="E167" s="104">
        <f>IFERROR(VLOOKUP($B167,'Справочник ТТ'!$A:$R,18,0),0)</f>
        <v>0</v>
      </c>
      <c r="F167" s="71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 s="46">
        <f t="shared" ref="AK167:AK175" si="1442">IF($C167=$E$5,SUMPRODUCT(G167:AJ167,$G$5:$AJ$5),IF($C167=$E$6,SUMPRODUCT(G167:AJ167,$G$6:$AJ$6),0))</f>
        <v>0</v>
      </c>
      <c r="AL167"/>
      <c r="AM167" s="39">
        <f t="shared" si="1383"/>
        <v>0</v>
      </c>
      <c r="AN167"/>
      <c r="AO167" s="39">
        <f t="shared" si="1384"/>
        <v>0</v>
      </c>
      <c r="AP167"/>
      <c r="AQ167" s="39">
        <f t="shared" si="1385"/>
        <v>0</v>
      </c>
      <c r="AR167"/>
      <c r="AS167" s="39">
        <f t="shared" si="1386"/>
        <v>0</v>
      </c>
      <c r="AT167"/>
      <c r="AU167" s="39">
        <f t="shared" si="1387"/>
        <v>0</v>
      </c>
      <c r="AV167"/>
      <c r="AW167" s="39">
        <f>IF(AND($C167=$E$5,IF(AND($C167=$E$5,AV167&gt;=AV$2),(AV167-AV$2)*AV$5,IF(AND($C167=$E$6,AV167&gt;=AV$2),(AV167-AV$2)*AV$6,0))&gt;AV$3),AV$3,IF(AND($C167=$E$6,IF(AND($C167=$E$5,AV167&gt;=AV$2),(AV167-AV$2)*AV$5,IF(AND($C167=$E$6,AV167&gt;=AV$2),(AV167-AV$2)*AV$6,0))&gt;AV$4),AV$4,IF(AND($C167=$E$5,AV167&gt;=AV$2),(AV167-AV$2)*AV$5,IF(AND($C167=$E$6,AV167&gt;=AV$2),(AV167-AV$2)*AV$6,0))))</f>
        <v>0</v>
      </c>
      <c r="AX167"/>
      <c r="AY167" s="39" t="b">
        <f t="shared" si="1388"/>
        <v>0</v>
      </c>
      <c r="AZ167"/>
      <c r="BA167" s="39" t="b">
        <f t="shared" si="1389"/>
        <v>0</v>
      </c>
      <c r="BB167"/>
      <c r="BC167" s="39" t="b">
        <f t="shared" si="1390"/>
        <v>0</v>
      </c>
      <c r="BD167"/>
      <c r="BE167" s="39" t="b">
        <f t="shared" si="1391"/>
        <v>0</v>
      </c>
      <c r="BF167"/>
      <c r="BG167" s="39">
        <f t="shared" si="1392"/>
        <v>0</v>
      </c>
      <c r="BH167"/>
      <c r="BI167" s="39">
        <f t="shared" si="1393"/>
        <v>0</v>
      </c>
      <c r="BJ167"/>
      <c r="BK167" s="39">
        <f t="shared" si="1394"/>
        <v>0</v>
      </c>
      <c r="BL167"/>
      <c r="BM167" s="39">
        <f t="shared" si="1395"/>
        <v>0</v>
      </c>
      <c r="BN167"/>
      <c r="BO167" s="39">
        <f t="shared" si="1396"/>
        <v>0</v>
      </c>
      <c r="BP167"/>
      <c r="BQ167" s="39">
        <f t="shared" si="1397"/>
        <v>0</v>
      </c>
      <c r="BR167"/>
      <c r="BS167" s="39">
        <f t="shared" si="1398"/>
        <v>0</v>
      </c>
      <c r="BT167"/>
      <c r="BU167" s="39">
        <f t="shared" si="1399"/>
        <v>0</v>
      </c>
      <c r="BV167"/>
      <c r="BW167" s="39">
        <f t="shared" si="1400"/>
        <v>0</v>
      </c>
      <c r="BX167"/>
      <c r="BY167" s="39">
        <f t="shared" si="1401"/>
        <v>0</v>
      </c>
      <c r="BZ167"/>
      <c r="CA167" s="39">
        <f t="shared" si="1402"/>
        <v>0</v>
      </c>
      <c r="CB167"/>
      <c r="CC167" s="39">
        <f t="shared" si="1403"/>
        <v>0</v>
      </c>
      <c r="CD167"/>
      <c r="CE167" s="39">
        <f t="shared" si="1404"/>
        <v>0</v>
      </c>
      <c r="CF167"/>
      <c r="CG167" s="39">
        <f t="shared" si="1405"/>
        <v>0</v>
      </c>
      <c r="CH167"/>
      <c r="CI167" s="39">
        <f t="shared" si="1406"/>
        <v>0</v>
      </c>
      <c r="CJ167"/>
      <c r="CK167" s="39">
        <f t="shared" si="1407"/>
        <v>0</v>
      </c>
      <c r="CL167"/>
      <c r="CM167" s="39">
        <f t="shared" si="1408"/>
        <v>0</v>
      </c>
      <c r="CN167"/>
      <c r="CO167" s="39">
        <f t="shared" si="1409"/>
        <v>0</v>
      </c>
      <c r="CP167" s="67">
        <f t="shared" ref="CP167:CP175" si="1443">SUMIFS(AL167:CO167,$AL$8:$CO$8,$AM$1)</f>
        <v>0</v>
      </c>
      <c r="CQ167"/>
      <c r="CR167" s="39">
        <f t="shared" si="1410"/>
        <v>0</v>
      </c>
      <c r="CS167"/>
      <c r="CT167" s="39">
        <f t="shared" si="1411"/>
        <v>0</v>
      </c>
      <c r="CU167"/>
      <c r="CV167" s="39">
        <f t="shared" si="1412"/>
        <v>0</v>
      </c>
      <c r="CW167"/>
      <c r="CX167" s="39">
        <f t="shared" si="1413"/>
        <v>0</v>
      </c>
      <c r="CY167"/>
      <c r="CZ167" s="39">
        <f t="shared" si="1414"/>
        <v>0</v>
      </c>
      <c r="DA167"/>
      <c r="DB167" s="39">
        <f t="shared" si="1415"/>
        <v>0</v>
      </c>
      <c r="DC167"/>
      <c r="DD167" s="39">
        <f t="shared" si="1416"/>
        <v>0</v>
      </c>
      <c r="DE167"/>
      <c r="DF167" s="39">
        <f t="shared" si="1417"/>
        <v>0</v>
      </c>
      <c r="DG167"/>
      <c r="DH167" s="39">
        <f t="shared" si="1418"/>
        <v>0</v>
      </c>
      <c r="DI167"/>
      <c r="DJ167" s="39">
        <f t="shared" si="1419"/>
        <v>0</v>
      </c>
      <c r="DK167"/>
      <c r="DL167" s="39">
        <f t="shared" si="1420"/>
        <v>0</v>
      </c>
      <c r="DM167"/>
      <c r="DN167" s="39">
        <f t="shared" si="1421"/>
        <v>0</v>
      </c>
      <c r="DO167"/>
      <c r="DP167" s="39">
        <f t="shared" si="1422"/>
        <v>0</v>
      </c>
      <c r="DQ167"/>
      <c r="DR167" s="39">
        <f t="shared" si="1423"/>
        <v>0</v>
      </c>
      <c r="DS167"/>
      <c r="DT167" s="39">
        <f t="shared" si="1424"/>
        <v>0</v>
      </c>
      <c r="DU167"/>
      <c r="DV167" s="39">
        <f t="shared" si="1425"/>
        <v>0</v>
      </c>
      <c r="DW167"/>
      <c r="DX167" s="39">
        <f t="shared" si="1426"/>
        <v>0</v>
      </c>
      <c r="DY167"/>
      <c r="DZ167" s="39">
        <f t="shared" si="1427"/>
        <v>0</v>
      </c>
      <c r="EA167"/>
      <c r="EB167" s="39">
        <f t="shared" si="1428"/>
        <v>0</v>
      </c>
      <c r="EC167"/>
      <c r="ED167" s="39">
        <f t="shared" si="1429"/>
        <v>0</v>
      </c>
      <c r="EE167"/>
      <c r="EF167" s="39">
        <f t="shared" si="1430"/>
        <v>0</v>
      </c>
      <c r="EG167"/>
      <c r="EH167" s="39">
        <f t="shared" si="1431"/>
        <v>0</v>
      </c>
      <c r="EI167"/>
      <c r="EJ167" s="39">
        <f t="shared" si="1432"/>
        <v>0</v>
      </c>
      <c r="EK167"/>
      <c r="EL167" s="39">
        <f t="shared" si="1433"/>
        <v>0</v>
      </c>
      <c r="EM167"/>
      <c r="EN167" s="39">
        <f t="shared" si="1434"/>
        <v>0</v>
      </c>
      <c r="EO167"/>
      <c r="EP167" s="39">
        <f t="shared" si="1435"/>
        <v>0</v>
      </c>
      <c r="EQ167"/>
      <c r="ER167" s="39">
        <f t="shared" si="1436"/>
        <v>0</v>
      </c>
      <c r="ES167"/>
      <c r="ET167" s="39">
        <f t="shared" si="1437"/>
        <v>0</v>
      </c>
      <c r="EU167"/>
      <c r="EV167" s="39">
        <f t="shared" si="1438"/>
        <v>0</v>
      </c>
      <c r="EW167"/>
      <c r="EX167" s="39">
        <f t="shared" si="1439"/>
        <v>0</v>
      </c>
      <c r="EY167"/>
      <c r="EZ167" s="39">
        <f t="shared" si="1440"/>
        <v>0</v>
      </c>
      <c r="FA167"/>
      <c r="FB167" s="39">
        <f t="shared" si="1441"/>
        <v>0</v>
      </c>
      <c r="FC167" s="67">
        <f t="shared" ref="FC167:FC175" si="1444">SUMIFS(CQ167:FB167,$CQ$8:$FB$8,$AM$1)</f>
        <v>0</v>
      </c>
    </row>
    <row r="168" spans="1:159" s="30" customFormat="1" outlineLevel="1" x14ac:dyDescent="0.25">
      <c r="A168">
        <v>3</v>
      </c>
      <c r="B168" s="26"/>
      <c r="C168" s="102">
        <f>IFERROR(VLOOKUP($B168,'Справочник ТТ'!$A:$R,16,0),0)</f>
        <v>0</v>
      </c>
      <c r="D168" s="103">
        <f>IFERROR(VLOOKUP($B168,'Справочник ТТ'!$A:$R,17,0),0)</f>
        <v>0</v>
      </c>
      <c r="E168" s="104">
        <f>IFERROR(VLOOKUP($B168,'Справочник ТТ'!$A:$R,18,0),0)</f>
        <v>0</v>
      </c>
      <c r="F168" s="71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 s="46">
        <f t="shared" si="1442"/>
        <v>0</v>
      </c>
      <c r="AL168"/>
      <c r="AM168" s="39">
        <f t="shared" si="1383"/>
        <v>0</v>
      </c>
      <c r="AN168"/>
      <c r="AO168" s="39">
        <f t="shared" si="1384"/>
        <v>0</v>
      </c>
      <c r="AP168"/>
      <c r="AQ168" s="39">
        <f t="shared" si="1385"/>
        <v>0</v>
      </c>
      <c r="AR168"/>
      <c r="AS168" s="39">
        <f t="shared" si="1386"/>
        <v>0</v>
      </c>
      <c r="AT168"/>
      <c r="AU168" s="39">
        <f t="shared" si="1387"/>
        <v>0</v>
      </c>
      <c r="AV168"/>
      <c r="AW168" s="39">
        <f t="shared" ref="AW168:AW175" si="1445">IF(AND($C168=$E$5,IF(AND($C168=$E$5,AV168&gt;=AV$2),(AV168-AV$2)*AV$5,IF(AND($C168=$E$6,AV168&gt;=AV$2),(AV168-AV$2)*AV$6,0))&gt;AV$3),AV$3,IF(AND($C168=$E$6,IF(AND($C168=$E$5,AV168&gt;=AV$2),(AV168-AV$2)*AV$5,IF(AND($C168=$E$6,AV168&gt;=AV$2),(AV168-AV$2)*AV$6,0))&gt;AV$4),AV$4,IF(AND($C168=$E$5,AV168&gt;=AV$2),(AV168-AV$2)*AV$5,IF(AND($C168=$E$6,AV168&gt;=AV$2),(AV168-AV$2)*AV$6,0))))</f>
        <v>0</v>
      </c>
      <c r="AX168"/>
      <c r="AY168" s="39" t="b">
        <f t="shared" si="1388"/>
        <v>0</v>
      </c>
      <c r="AZ168"/>
      <c r="BA168" s="39" t="b">
        <f t="shared" si="1389"/>
        <v>0</v>
      </c>
      <c r="BB168"/>
      <c r="BC168" s="39" t="b">
        <f t="shared" si="1390"/>
        <v>0</v>
      </c>
      <c r="BD168"/>
      <c r="BE168" s="39" t="b">
        <f t="shared" si="1391"/>
        <v>0</v>
      </c>
      <c r="BF168"/>
      <c r="BG168" s="39">
        <f t="shared" si="1392"/>
        <v>0</v>
      </c>
      <c r="BH168"/>
      <c r="BI168" s="39">
        <f t="shared" si="1393"/>
        <v>0</v>
      </c>
      <c r="BJ168"/>
      <c r="BK168" s="39">
        <f t="shared" si="1394"/>
        <v>0</v>
      </c>
      <c r="BL168"/>
      <c r="BM168" s="39">
        <f t="shared" si="1395"/>
        <v>0</v>
      </c>
      <c r="BN168"/>
      <c r="BO168" s="39">
        <f t="shared" si="1396"/>
        <v>0</v>
      </c>
      <c r="BP168"/>
      <c r="BQ168" s="39">
        <f t="shared" si="1397"/>
        <v>0</v>
      </c>
      <c r="BR168"/>
      <c r="BS168" s="39">
        <f t="shared" si="1398"/>
        <v>0</v>
      </c>
      <c r="BT168"/>
      <c r="BU168" s="39">
        <f t="shared" si="1399"/>
        <v>0</v>
      </c>
      <c r="BV168"/>
      <c r="BW168" s="39">
        <f t="shared" si="1400"/>
        <v>0</v>
      </c>
      <c r="BX168"/>
      <c r="BY168" s="39">
        <f t="shared" si="1401"/>
        <v>0</v>
      </c>
      <c r="BZ168"/>
      <c r="CA168" s="39">
        <f t="shared" si="1402"/>
        <v>0</v>
      </c>
      <c r="CB168"/>
      <c r="CC168" s="39">
        <f t="shared" si="1403"/>
        <v>0</v>
      </c>
      <c r="CD168"/>
      <c r="CE168" s="39">
        <f t="shared" si="1404"/>
        <v>0</v>
      </c>
      <c r="CF168"/>
      <c r="CG168" s="39">
        <f t="shared" si="1405"/>
        <v>0</v>
      </c>
      <c r="CH168"/>
      <c r="CI168" s="39">
        <f t="shared" si="1406"/>
        <v>0</v>
      </c>
      <c r="CJ168"/>
      <c r="CK168" s="39">
        <f t="shared" si="1407"/>
        <v>0</v>
      </c>
      <c r="CL168"/>
      <c r="CM168" s="39">
        <f t="shared" si="1408"/>
        <v>0</v>
      </c>
      <c r="CN168"/>
      <c r="CO168" s="39">
        <f t="shared" si="1409"/>
        <v>0</v>
      </c>
      <c r="CP168" s="67">
        <f t="shared" si="1443"/>
        <v>0</v>
      </c>
      <c r="CQ168"/>
      <c r="CR168" s="39">
        <f t="shared" si="1410"/>
        <v>0</v>
      </c>
      <c r="CS168"/>
      <c r="CT168" s="39">
        <f t="shared" si="1411"/>
        <v>0</v>
      </c>
      <c r="CU168"/>
      <c r="CV168" s="39">
        <f t="shared" si="1412"/>
        <v>0</v>
      </c>
      <c r="CW168"/>
      <c r="CX168" s="39">
        <f t="shared" si="1413"/>
        <v>0</v>
      </c>
      <c r="CY168"/>
      <c r="CZ168" s="39">
        <f t="shared" si="1414"/>
        <v>0</v>
      </c>
      <c r="DA168"/>
      <c r="DB168" s="39">
        <f t="shared" si="1415"/>
        <v>0</v>
      </c>
      <c r="DC168"/>
      <c r="DD168" s="39">
        <f t="shared" si="1416"/>
        <v>0</v>
      </c>
      <c r="DE168"/>
      <c r="DF168" s="39">
        <f t="shared" si="1417"/>
        <v>0</v>
      </c>
      <c r="DG168"/>
      <c r="DH168" s="39">
        <f t="shared" si="1418"/>
        <v>0</v>
      </c>
      <c r="DI168"/>
      <c r="DJ168" s="39">
        <f t="shared" si="1419"/>
        <v>0</v>
      </c>
      <c r="DK168"/>
      <c r="DL168" s="39">
        <f t="shared" si="1420"/>
        <v>0</v>
      </c>
      <c r="DM168"/>
      <c r="DN168" s="39">
        <f t="shared" si="1421"/>
        <v>0</v>
      </c>
      <c r="DO168"/>
      <c r="DP168" s="39">
        <f t="shared" si="1422"/>
        <v>0</v>
      </c>
      <c r="DQ168"/>
      <c r="DR168" s="39">
        <f t="shared" si="1423"/>
        <v>0</v>
      </c>
      <c r="DS168"/>
      <c r="DT168" s="39">
        <f t="shared" si="1424"/>
        <v>0</v>
      </c>
      <c r="DU168"/>
      <c r="DV168" s="39">
        <f t="shared" si="1425"/>
        <v>0</v>
      </c>
      <c r="DW168"/>
      <c r="DX168" s="39">
        <f t="shared" si="1426"/>
        <v>0</v>
      </c>
      <c r="DY168"/>
      <c r="DZ168" s="39">
        <f t="shared" si="1427"/>
        <v>0</v>
      </c>
      <c r="EA168"/>
      <c r="EB168" s="39">
        <f t="shared" si="1428"/>
        <v>0</v>
      </c>
      <c r="EC168"/>
      <c r="ED168" s="39">
        <f t="shared" si="1429"/>
        <v>0</v>
      </c>
      <c r="EE168"/>
      <c r="EF168" s="39">
        <f t="shared" si="1430"/>
        <v>0</v>
      </c>
      <c r="EG168"/>
      <c r="EH168" s="39">
        <f t="shared" si="1431"/>
        <v>0</v>
      </c>
      <c r="EI168"/>
      <c r="EJ168" s="39">
        <f t="shared" si="1432"/>
        <v>0</v>
      </c>
      <c r="EK168"/>
      <c r="EL168" s="39">
        <f t="shared" si="1433"/>
        <v>0</v>
      </c>
      <c r="EM168"/>
      <c r="EN168" s="39">
        <f t="shared" si="1434"/>
        <v>0</v>
      </c>
      <c r="EO168"/>
      <c r="EP168" s="39">
        <f t="shared" si="1435"/>
        <v>0</v>
      </c>
      <c r="EQ168"/>
      <c r="ER168" s="39">
        <f t="shared" si="1436"/>
        <v>0</v>
      </c>
      <c r="ES168"/>
      <c r="ET168" s="39">
        <f t="shared" si="1437"/>
        <v>0</v>
      </c>
      <c r="EU168"/>
      <c r="EV168" s="39">
        <f t="shared" si="1438"/>
        <v>0</v>
      </c>
      <c r="EW168"/>
      <c r="EX168" s="39">
        <f t="shared" si="1439"/>
        <v>0</v>
      </c>
      <c r="EY168"/>
      <c r="EZ168" s="39">
        <f t="shared" si="1440"/>
        <v>0</v>
      </c>
      <c r="FA168"/>
      <c r="FB168" s="39">
        <f t="shared" si="1441"/>
        <v>0</v>
      </c>
      <c r="FC168" s="67">
        <f t="shared" si="1444"/>
        <v>0</v>
      </c>
    </row>
    <row r="169" spans="1:159" s="30" customFormat="1" outlineLevel="1" x14ac:dyDescent="0.25">
      <c r="A169">
        <v>4</v>
      </c>
      <c r="B169" s="26"/>
      <c r="C169" s="102">
        <f>IFERROR(VLOOKUP($B169,'Справочник ТТ'!$A:$R,16,0),0)</f>
        <v>0</v>
      </c>
      <c r="D169" s="103">
        <f>IFERROR(VLOOKUP($B169,'Справочник ТТ'!$A:$R,17,0),0)</f>
        <v>0</v>
      </c>
      <c r="E169" s="104">
        <f>IFERROR(VLOOKUP($B169,'Справочник ТТ'!$A:$R,18,0),0)</f>
        <v>0</v>
      </c>
      <c r="F169" s="71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 s="46">
        <f t="shared" si="1442"/>
        <v>0</v>
      </c>
      <c r="AL169"/>
      <c r="AM169" s="39">
        <f t="shared" si="1383"/>
        <v>0</v>
      </c>
      <c r="AN169"/>
      <c r="AO169" s="39">
        <f t="shared" si="1384"/>
        <v>0</v>
      </c>
      <c r="AP169"/>
      <c r="AQ169" s="39">
        <f t="shared" si="1385"/>
        <v>0</v>
      </c>
      <c r="AR169"/>
      <c r="AS169" s="39">
        <f t="shared" si="1386"/>
        <v>0</v>
      </c>
      <c r="AT169"/>
      <c r="AU169" s="39">
        <f t="shared" si="1387"/>
        <v>0</v>
      </c>
      <c r="AV169"/>
      <c r="AW169" s="39">
        <f t="shared" si="1445"/>
        <v>0</v>
      </c>
      <c r="AX169"/>
      <c r="AY169" s="39" t="b">
        <f t="shared" si="1388"/>
        <v>0</v>
      </c>
      <c r="AZ169"/>
      <c r="BA169" s="39" t="b">
        <f t="shared" si="1389"/>
        <v>0</v>
      </c>
      <c r="BB169"/>
      <c r="BC169" s="39" t="b">
        <f t="shared" si="1390"/>
        <v>0</v>
      </c>
      <c r="BD169"/>
      <c r="BE169" s="39" t="b">
        <f t="shared" si="1391"/>
        <v>0</v>
      </c>
      <c r="BF169"/>
      <c r="BG169" s="39">
        <f t="shared" si="1392"/>
        <v>0</v>
      </c>
      <c r="BH169"/>
      <c r="BI169" s="39">
        <f t="shared" si="1393"/>
        <v>0</v>
      </c>
      <c r="BJ169"/>
      <c r="BK169" s="39">
        <f t="shared" si="1394"/>
        <v>0</v>
      </c>
      <c r="BL169"/>
      <c r="BM169" s="39">
        <f t="shared" si="1395"/>
        <v>0</v>
      </c>
      <c r="BN169"/>
      <c r="BO169" s="39">
        <f t="shared" si="1396"/>
        <v>0</v>
      </c>
      <c r="BP169"/>
      <c r="BQ169" s="39">
        <f t="shared" si="1397"/>
        <v>0</v>
      </c>
      <c r="BR169"/>
      <c r="BS169" s="39">
        <f t="shared" si="1398"/>
        <v>0</v>
      </c>
      <c r="BT169"/>
      <c r="BU169" s="39">
        <f t="shared" si="1399"/>
        <v>0</v>
      </c>
      <c r="BV169"/>
      <c r="BW169" s="39">
        <f t="shared" si="1400"/>
        <v>0</v>
      </c>
      <c r="BX169"/>
      <c r="BY169" s="39">
        <f t="shared" si="1401"/>
        <v>0</v>
      </c>
      <c r="BZ169"/>
      <c r="CA169" s="39">
        <f t="shared" si="1402"/>
        <v>0</v>
      </c>
      <c r="CB169"/>
      <c r="CC169" s="39">
        <f t="shared" si="1403"/>
        <v>0</v>
      </c>
      <c r="CD169"/>
      <c r="CE169" s="39">
        <f t="shared" si="1404"/>
        <v>0</v>
      </c>
      <c r="CF169"/>
      <c r="CG169" s="39">
        <f t="shared" si="1405"/>
        <v>0</v>
      </c>
      <c r="CH169"/>
      <c r="CI169" s="39">
        <f t="shared" si="1406"/>
        <v>0</v>
      </c>
      <c r="CJ169"/>
      <c r="CK169" s="39">
        <f t="shared" si="1407"/>
        <v>0</v>
      </c>
      <c r="CL169"/>
      <c r="CM169" s="39">
        <f t="shared" si="1408"/>
        <v>0</v>
      </c>
      <c r="CN169"/>
      <c r="CO169" s="39">
        <f t="shared" si="1409"/>
        <v>0</v>
      </c>
      <c r="CP169" s="67">
        <f t="shared" si="1443"/>
        <v>0</v>
      </c>
      <c r="CQ169"/>
      <c r="CR169" s="39">
        <f t="shared" si="1410"/>
        <v>0</v>
      </c>
      <c r="CS169"/>
      <c r="CT169" s="39">
        <f t="shared" si="1411"/>
        <v>0</v>
      </c>
      <c r="CU169"/>
      <c r="CV169" s="39">
        <f t="shared" si="1412"/>
        <v>0</v>
      </c>
      <c r="CW169"/>
      <c r="CX169" s="39">
        <f t="shared" si="1413"/>
        <v>0</v>
      </c>
      <c r="CY169"/>
      <c r="CZ169" s="39">
        <f t="shared" si="1414"/>
        <v>0</v>
      </c>
      <c r="DA169"/>
      <c r="DB169" s="39">
        <f t="shared" si="1415"/>
        <v>0</v>
      </c>
      <c r="DC169"/>
      <c r="DD169" s="39">
        <f t="shared" si="1416"/>
        <v>0</v>
      </c>
      <c r="DE169"/>
      <c r="DF169" s="39">
        <f t="shared" si="1417"/>
        <v>0</v>
      </c>
      <c r="DG169"/>
      <c r="DH169" s="39">
        <f t="shared" si="1418"/>
        <v>0</v>
      </c>
      <c r="DI169"/>
      <c r="DJ169" s="39">
        <f t="shared" si="1419"/>
        <v>0</v>
      </c>
      <c r="DK169"/>
      <c r="DL169" s="39">
        <f t="shared" si="1420"/>
        <v>0</v>
      </c>
      <c r="DM169"/>
      <c r="DN169" s="39">
        <f t="shared" si="1421"/>
        <v>0</v>
      </c>
      <c r="DO169"/>
      <c r="DP169" s="39">
        <f t="shared" si="1422"/>
        <v>0</v>
      </c>
      <c r="DQ169"/>
      <c r="DR169" s="39">
        <f t="shared" si="1423"/>
        <v>0</v>
      </c>
      <c r="DS169"/>
      <c r="DT169" s="39">
        <f t="shared" si="1424"/>
        <v>0</v>
      </c>
      <c r="DU169"/>
      <c r="DV169" s="39">
        <f t="shared" si="1425"/>
        <v>0</v>
      </c>
      <c r="DW169"/>
      <c r="DX169" s="39">
        <f t="shared" si="1426"/>
        <v>0</v>
      </c>
      <c r="DY169"/>
      <c r="DZ169" s="39">
        <f t="shared" si="1427"/>
        <v>0</v>
      </c>
      <c r="EA169"/>
      <c r="EB169" s="39">
        <f t="shared" si="1428"/>
        <v>0</v>
      </c>
      <c r="EC169"/>
      <c r="ED169" s="39">
        <f t="shared" si="1429"/>
        <v>0</v>
      </c>
      <c r="EE169"/>
      <c r="EF169" s="39">
        <f t="shared" si="1430"/>
        <v>0</v>
      </c>
      <c r="EG169"/>
      <c r="EH169" s="39">
        <f t="shared" si="1431"/>
        <v>0</v>
      </c>
      <c r="EI169"/>
      <c r="EJ169" s="39">
        <f t="shared" si="1432"/>
        <v>0</v>
      </c>
      <c r="EK169"/>
      <c r="EL169" s="39">
        <f t="shared" si="1433"/>
        <v>0</v>
      </c>
      <c r="EM169"/>
      <c r="EN169" s="39">
        <f t="shared" si="1434"/>
        <v>0</v>
      </c>
      <c r="EO169"/>
      <c r="EP169" s="39">
        <f t="shared" si="1435"/>
        <v>0</v>
      </c>
      <c r="EQ169"/>
      <c r="ER169" s="39">
        <f t="shared" si="1436"/>
        <v>0</v>
      </c>
      <c r="ES169"/>
      <c r="ET169" s="39">
        <f t="shared" si="1437"/>
        <v>0</v>
      </c>
      <c r="EU169"/>
      <c r="EV169" s="39">
        <f t="shared" si="1438"/>
        <v>0</v>
      </c>
      <c r="EW169"/>
      <c r="EX169" s="39">
        <f t="shared" si="1439"/>
        <v>0</v>
      </c>
      <c r="EY169"/>
      <c r="EZ169" s="39">
        <f t="shared" si="1440"/>
        <v>0</v>
      </c>
      <c r="FA169"/>
      <c r="FB169" s="39">
        <f t="shared" si="1441"/>
        <v>0</v>
      </c>
      <c r="FC169" s="67">
        <f t="shared" si="1444"/>
        <v>0</v>
      </c>
    </row>
    <row r="170" spans="1:159" s="30" customFormat="1" outlineLevel="1" x14ac:dyDescent="0.25">
      <c r="A170">
        <v>5</v>
      </c>
      <c r="B170" s="26"/>
      <c r="C170" s="102">
        <f>IFERROR(VLOOKUP($B170,'Справочник ТТ'!$A:$R,16,0),0)</f>
        <v>0</v>
      </c>
      <c r="D170" s="103">
        <f>IFERROR(VLOOKUP($B170,'Справочник ТТ'!$A:$R,17,0),0)</f>
        <v>0</v>
      </c>
      <c r="E170" s="104">
        <f>IFERROR(VLOOKUP($B170,'Справочник ТТ'!$A:$R,18,0),0)</f>
        <v>0</v>
      </c>
      <c r="F170" s="71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 s="46">
        <f t="shared" si="1442"/>
        <v>0</v>
      </c>
      <c r="AL170"/>
      <c r="AM170" s="39">
        <f t="shared" si="1383"/>
        <v>0</v>
      </c>
      <c r="AN170"/>
      <c r="AO170" s="39">
        <f t="shared" si="1384"/>
        <v>0</v>
      </c>
      <c r="AP170"/>
      <c r="AQ170" s="39">
        <f t="shared" si="1385"/>
        <v>0</v>
      </c>
      <c r="AR170"/>
      <c r="AS170" s="39">
        <f t="shared" si="1386"/>
        <v>0</v>
      </c>
      <c r="AT170"/>
      <c r="AU170" s="39">
        <f t="shared" si="1387"/>
        <v>0</v>
      </c>
      <c r="AV170"/>
      <c r="AW170" s="39">
        <f t="shared" si="1445"/>
        <v>0</v>
      </c>
      <c r="AX170"/>
      <c r="AY170" s="39" t="b">
        <f t="shared" si="1388"/>
        <v>0</v>
      </c>
      <c r="AZ170"/>
      <c r="BA170" s="39" t="b">
        <f t="shared" si="1389"/>
        <v>0</v>
      </c>
      <c r="BB170"/>
      <c r="BC170" s="39" t="b">
        <f t="shared" si="1390"/>
        <v>0</v>
      </c>
      <c r="BD170"/>
      <c r="BE170" s="39" t="b">
        <f t="shared" si="1391"/>
        <v>0</v>
      </c>
      <c r="BF170"/>
      <c r="BG170" s="39">
        <f t="shared" si="1392"/>
        <v>0</v>
      </c>
      <c r="BH170"/>
      <c r="BI170" s="39">
        <f t="shared" si="1393"/>
        <v>0</v>
      </c>
      <c r="BJ170"/>
      <c r="BK170" s="39">
        <f t="shared" si="1394"/>
        <v>0</v>
      </c>
      <c r="BL170"/>
      <c r="BM170" s="39">
        <f t="shared" si="1395"/>
        <v>0</v>
      </c>
      <c r="BN170"/>
      <c r="BO170" s="39">
        <f t="shared" si="1396"/>
        <v>0</v>
      </c>
      <c r="BP170"/>
      <c r="BQ170" s="39">
        <f t="shared" si="1397"/>
        <v>0</v>
      </c>
      <c r="BR170"/>
      <c r="BS170" s="39">
        <f t="shared" si="1398"/>
        <v>0</v>
      </c>
      <c r="BT170"/>
      <c r="BU170" s="39">
        <f t="shared" si="1399"/>
        <v>0</v>
      </c>
      <c r="BV170"/>
      <c r="BW170" s="39">
        <f t="shared" si="1400"/>
        <v>0</v>
      </c>
      <c r="BX170"/>
      <c r="BY170" s="39">
        <f t="shared" si="1401"/>
        <v>0</v>
      </c>
      <c r="BZ170"/>
      <c r="CA170" s="39">
        <f t="shared" si="1402"/>
        <v>0</v>
      </c>
      <c r="CB170"/>
      <c r="CC170" s="39">
        <f t="shared" si="1403"/>
        <v>0</v>
      </c>
      <c r="CD170"/>
      <c r="CE170" s="39">
        <f t="shared" si="1404"/>
        <v>0</v>
      </c>
      <c r="CF170"/>
      <c r="CG170" s="39">
        <f t="shared" si="1405"/>
        <v>0</v>
      </c>
      <c r="CH170"/>
      <c r="CI170" s="39">
        <f t="shared" si="1406"/>
        <v>0</v>
      </c>
      <c r="CJ170"/>
      <c r="CK170" s="39">
        <f t="shared" si="1407"/>
        <v>0</v>
      </c>
      <c r="CL170"/>
      <c r="CM170" s="39">
        <f t="shared" si="1408"/>
        <v>0</v>
      </c>
      <c r="CN170"/>
      <c r="CO170" s="39">
        <f t="shared" si="1409"/>
        <v>0</v>
      </c>
      <c r="CP170" s="67">
        <f t="shared" si="1443"/>
        <v>0</v>
      </c>
      <c r="CQ170"/>
      <c r="CR170" s="39">
        <f t="shared" si="1410"/>
        <v>0</v>
      </c>
      <c r="CS170"/>
      <c r="CT170" s="39">
        <f t="shared" si="1411"/>
        <v>0</v>
      </c>
      <c r="CU170"/>
      <c r="CV170" s="39">
        <f t="shared" si="1412"/>
        <v>0</v>
      </c>
      <c r="CW170"/>
      <c r="CX170" s="39">
        <f t="shared" si="1413"/>
        <v>0</v>
      </c>
      <c r="CY170"/>
      <c r="CZ170" s="39">
        <f t="shared" si="1414"/>
        <v>0</v>
      </c>
      <c r="DA170"/>
      <c r="DB170" s="39">
        <f t="shared" si="1415"/>
        <v>0</v>
      </c>
      <c r="DC170"/>
      <c r="DD170" s="39">
        <f t="shared" si="1416"/>
        <v>0</v>
      </c>
      <c r="DE170"/>
      <c r="DF170" s="39">
        <f t="shared" si="1417"/>
        <v>0</v>
      </c>
      <c r="DG170"/>
      <c r="DH170" s="39">
        <f t="shared" si="1418"/>
        <v>0</v>
      </c>
      <c r="DI170"/>
      <c r="DJ170" s="39">
        <f t="shared" si="1419"/>
        <v>0</v>
      </c>
      <c r="DK170"/>
      <c r="DL170" s="39">
        <f t="shared" si="1420"/>
        <v>0</v>
      </c>
      <c r="DM170"/>
      <c r="DN170" s="39">
        <f t="shared" si="1421"/>
        <v>0</v>
      </c>
      <c r="DO170"/>
      <c r="DP170" s="39">
        <f t="shared" si="1422"/>
        <v>0</v>
      </c>
      <c r="DQ170"/>
      <c r="DR170" s="39">
        <f t="shared" si="1423"/>
        <v>0</v>
      </c>
      <c r="DS170"/>
      <c r="DT170" s="39">
        <f t="shared" si="1424"/>
        <v>0</v>
      </c>
      <c r="DU170"/>
      <c r="DV170" s="39">
        <f t="shared" si="1425"/>
        <v>0</v>
      </c>
      <c r="DW170"/>
      <c r="DX170" s="39">
        <f t="shared" si="1426"/>
        <v>0</v>
      </c>
      <c r="DY170"/>
      <c r="DZ170" s="39">
        <f t="shared" si="1427"/>
        <v>0</v>
      </c>
      <c r="EA170"/>
      <c r="EB170" s="39">
        <f t="shared" si="1428"/>
        <v>0</v>
      </c>
      <c r="EC170"/>
      <c r="ED170" s="39">
        <f t="shared" si="1429"/>
        <v>0</v>
      </c>
      <c r="EE170"/>
      <c r="EF170" s="39">
        <f t="shared" si="1430"/>
        <v>0</v>
      </c>
      <c r="EG170"/>
      <c r="EH170" s="39">
        <f t="shared" si="1431"/>
        <v>0</v>
      </c>
      <c r="EI170"/>
      <c r="EJ170" s="39">
        <f t="shared" si="1432"/>
        <v>0</v>
      </c>
      <c r="EK170"/>
      <c r="EL170" s="39">
        <f t="shared" si="1433"/>
        <v>0</v>
      </c>
      <c r="EM170"/>
      <c r="EN170" s="39">
        <f t="shared" si="1434"/>
        <v>0</v>
      </c>
      <c r="EO170"/>
      <c r="EP170" s="39">
        <f t="shared" si="1435"/>
        <v>0</v>
      </c>
      <c r="EQ170"/>
      <c r="ER170" s="39">
        <f t="shared" si="1436"/>
        <v>0</v>
      </c>
      <c r="ES170"/>
      <c r="ET170" s="39">
        <f t="shared" si="1437"/>
        <v>0</v>
      </c>
      <c r="EU170"/>
      <c r="EV170" s="39">
        <f t="shared" si="1438"/>
        <v>0</v>
      </c>
      <c r="EW170"/>
      <c r="EX170" s="39">
        <f t="shared" si="1439"/>
        <v>0</v>
      </c>
      <c r="EY170"/>
      <c r="EZ170" s="39">
        <f t="shared" si="1440"/>
        <v>0</v>
      </c>
      <c r="FA170"/>
      <c r="FB170" s="39">
        <f t="shared" si="1441"/>
        <v>0</v>
      </c>
      <c r="FC170" s="67">
        <f t="shared" si="1444"/>
        <v>0</v>
      </c>
    </row>
    <row r="171" spans="1:159" s="30" customFormat="1" outlineLevel="1" x14ac:dyDescent="0.25">
      <c r="A171">
        <v>6</v>
      </c>
      <c r="B171" s="26"/>
      <c r="C171" s="102">
        <f>IFERROR(VLOOKUP($B171,'Справочник ТТ'!$A:$R,16,0),0)</f>
        <v>0</v>
      </c>
      <c r="D171" s="103">
        <f>IFERROR(VLOOKUP($B171,'Справочник ТТ'!$A:$R,17,0),0)</f>
        <v>0</v>
      </c>
      <c r="E171" s="104">
        <f>IFERROR(VLOOKUP($B171,'Справочник ТТ'!$A:$R,18,0),0)</f>
        <v>0</v>
      </c>
      <c r="F171" s="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 s="46">
        <f t="shared" si="1442"/>
        <v>0</v>
      </c>
      <c r="AL171"/>
      <c r="AM171" s="39">
        <f t="shared" si="1383"/>
        <v>0</v>
      </c>
      <c r="AN171"/>
      <c r="AO171" s="39">
        <f t="shared" si="1384"/>
        <v>0</v>
      </c>
      <c r="AP171"/>
      <c r="AQ171" s="39">
        <f t="shared" si="1385"/>
        <v>0</v>
      </c>
      <c r="AR171"/>
      <c r="AS171" s="39">
        <f t="shared" si="1386"/>
        <v>0</v>
      </c>
      <c r="AT171"/>
      <c r="AU171" s="39">
        <f t="shared" si="1387"/>
        <v>0</v>
      </c>
      <c r="AV171"/>
      <c r="AW171" s="39">
        <f t="shared" si="1445"/>
        <v>0</v>
      </c>
      <c r="AX171"/>
      <c r="AY171" s="39" t="b">
        <f t="shared" si="1388"/>
        <v>0</v>
      </c>
      <c r="AZ171"/>
      <c r="BA171" s="39" t="b">
        <f t="shared" si="1389"/>
        <v>0</v>
      </c>
      <c r="BB171"/>
      <c r="BC171" s="39" t="b">
        <f t="shared" si="1390"/>
        <v>0</v>
      </c>
      <c r="BD171"/>
      <c r="BE171" s="39" t="b">
        <f t="shared" si="1391"/>
        <v>0</v>
      </c>
      <c r="BF171"/>
      <c r="BG171" s="39">
        <f t="shared" si="1392"/>
        <v>0</v>
      </c>
      <c r="BH171"/>
      <c r="BI171" s="39">
        <f t="shared" si="1393"/>
        <v>0</v>
      </c>
      <c r="BJ171"/>
      <c r="BK171" s="39">
        <f t="shared" si="1394"/>
        <v>0</v>
      </c>
      <c r="BL171"/>
      <c r="BM171" s="39">
        <f t="shared" si="1395"/>
        <v>0</v>
      </c>
      <c r="BN171"/>
      <c r="BO171" s="39">
        <f t="shared" si="1396"/>
        <v>0</v>
      </c>
      <c r="BP171"/>
      <c r="BQ171" s="39">
        <f t="shared" si="1397"/>
        <v>0</v>
      </c>
      <c r="BR171"/>
      <c r="BS171" s="39">
        <f t="shared" si="1398"/>
        <v>0</v>
      </c>
      <c r="BT171"/>
      <c r="BU171" s="39">
        <f t="shared" si="1399"/>
        <v>0</v>
      </c>
      <c r="BV171"/>
      <c r="BW171" s="39">
        <f t="shared" si="1400"/>
        <v>0</v>
      </c>
      <c r="BX171"/>
      <c r="BY171" s="39">
        <f t="shared" si="1401"/>
        <v>0</v>
      </c>
      <c r="BZ171"/>
      <c r="CA171" s="39">
        <f t="shared" si="1402"/>
        <v>0</v>
      </c>
      <c r="CB171"/>
      <c r="CC171" s="39">
        <f t="shared" si="1403"/>
        <v>0</v>
      </c>
      <c r="CD171"/>
      <c r="CE171" s="39">
        <f t="shared" si="1404"/>
        <v>0</v>
      </c>
      <c r="CF171"/>
      <c r="CG171" s="39">
        <f t="shared" si="1405"/>
        <v>0</v>
      </c>
      <c r="CH171"/>
      <c r="CI171" s="39">
        <f t="shared" si="1406"/>
        <v>0</v>
      </c>
      <c r="CJ171"/>
      <c r="CK171" s="39">
        <f t="shared" si="1407"/>
        <v>0</v>
      </c>
      <c r="CL171"/>
      <c r="CM171" s="39">
        <f t="shared" si="1408"/>
        <v>0</v>
      </c>
      <c r="CN171"/>
      <c r="CO171" s="39">
        <f t="shared" si="1409"/>
        <v>0</v>
      </c>
      <c r="CP171" s="67">
        <f t="shared" si="1443"/>
        <v>0</v>
      </c>
      <c r="CQ171"/>
      <c r="CR171" s="39">
        <f t="shared" si="1410"/>
        <v>0</v>
      </c>
      <c r="CS171"/>
      <c r="CT171" s="39">
        <f t="shared" si="1411"/>
        <v>0</v>
      </c>
      <c r="CU171"/>
      <c r="CV171" s="39">
        <f t="shared" si="1412"/>
        <v>0</v>
      </c>
      <c r="CW171"/>
      <c r="CX171" s="39">
        <f t="shared" si="1413"/>
        <v>0</v>
      </c>
      <c r="CY171"/>
      <c r="CZ171" s="39">
        <f t="shared" si="1414"/>
        <v>0</v>
      </c>
      <c r="DA171"/>
      <c r="DB171" s="39">
        <f t="shared" si="1415"/>
        <v>0</v>
      </c>
      <c r="DC171"/>
      <c r="DD171" s="39">
        <f t="shared" si="1416"/>
        <v>0</v>
      </c>
      <c r="DE171"/>
      <c r="DF171" s="39">
        <f t="shared" si="1417"/>
        <v>0</v>
      </c>
      <c r="DG171"/>
      <c r="DH171" s="39">
        <f t="shared" si="1418"/>
        <v>0</v>
      </c>
      <c r="DI171"/>
      <c r="DJ171" s="39">
        <f t="shared" si="1419"/>
        <v>0</v>
      </c>
      <c r="DK171"/>
      <c r="DL171" s="39">
        <f t="shared" si="1420"/>
        <v>0</v>
      </c>
      <c r="DM171"/>
      <c r="DN171" s="39">
        <f t="shared" si="1421"/>
        <v>0</v>
      </c>
      <c r="DO171"/>
      <c r="DP171" s="39">
        <f t="shared" si="1422"/>
        <v>0</v>
      </c>
      <c r="DQ171"/>
      <c r="DR171" s="39">
        <f t="shared" si="1423"/>
        <v>0</v>
      </c>
      <c r="DS171"/>
      <c r="DT171" s="39">
        <f t="shared" si="1424"/>
        <v>0</v>
      </c>
      <c r="DU171"/>
      <c r="DV171" s="39">
        <f t="shared" si="1425"/>
        <v>0</v>
      </c>
      <c r="DW171"/>
      <c r="DX171" s="39">
        <f t="shared" si="1426"/>
        <v>0</v>
      </c>
      <c r="DY171"/>
      <c r="DZ171" s="39">
        <f t="shared" si="1427"/>
        <v>0</v>
      </c>
      <c r="EA171"/>
      <c r="EB171" s="39">
        <f t="shared" si="1428"/>
        <v>0</v>
      </c>
      <c r="EC171"/>
      <c r="ED171" s="39">
        <f t="shared" si="1429"/>
        <v>0</v>
      </c>
      <c r="EE171"/>
      <c r="EF171" s="39">
        <f t="shared" si="1430"/>
        <v>0</v>
      </c>
      <c r="EG171"/>
      <c r="EH171" s="39">
        <f t="shared" si="1431"/>
        <v>0</v>
      </c>
      <c r="EI171"/>
      <c r="EJ171" s="39">
        <f t="shared" si="1432"/>
        <v>0</v>
      </c>
      <c r="EK171"/>
      <c r="EL171" s="39">
        <f t="shared" si="1433"/>
        <v>0</v>
      </c>
      <c r="EM171"/>
      <c r="EN171" s="39">
        <f t="shared" si="1434"/>
        <v>0</v>
      </c>
      <c r="EO171"/>
      <c r="EP171" s="39">
        <f t="shared" si="1435"/>
        <v>0</v>
      </c>
      <c r="EQ171"/>
      <c r="ER171" s="39">
        <f t="shared" si="1436"/>
        <v>0</v>
      </c>
      <c r="ES171"/>
      <c r="ET171" s="39">
        <f t="shared" si="1437"/>
        <v>0</v>
      </c>
      <c r="EU171"/>
      <c r="EV171" s="39">
        <f t="shared" si="1438"/>
        <v>0</v>
      </c>
      <c r="EW171"/>
      <c r="EX171" s="39">
        <f t="shared" si="1439"/>
        <v>0</v>
      </c>
      <c r="EY171"/>
      <c r="EZ171" s="39">
        <f t="shared" si="1440"/>
        <v>0</v>
      </c>
      <c r="FA171"/>
      <c r="FB171" s="39">
        <f t="shared" si="1441"/>
        <v>0</v>
      </c>
      <c r="FC171" s="67">
        <f t="shared" si="1444"/>
        <v>0</v>
      </c>
    </row>
    <row r="172" spans="1:159" s="30" customFormat="1" outlineLevel="1" x14ac:dyDescent="0.25">
      <c r="A172">
        <v>7</v>
      </c>
      <c r="B172" s="26"/>
      <c r="C172" s="102">
        <f>IFERROR(VLOOKUP($B172,'Справочник ТТ'!$A:$R,16,0),0)</f>
        <v>0</v>
      </c>
      <c r="D172" s="103">
        <f>IFERROR(VLOOKUP($B172,'Справочник ТТ'!$A:$R,17,0),0)</f>
        <v>0</v>
      </c>
      <c r="E172" s="104">
        <f>IFERROR(VLOOKUP($B172,'Справочник ТТ'!$A:$R,18,0),0)</f>
        <v>0</v>
      </c>
      <c r="F172" s="71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 s="46">
        <f t="shared" si="1442"/>
        <v>0</v>
      </c>
      <c r="AL172"/>
      <c r="AM172" s="39">
        <f t="shared" si="1383"/>
        <v>0</v>
      </c>
      <c r="AN172"/>
      <c r="AO172" s="39">
        <f t="shared" si="1384"/>
        <v>0</v>
      </c>
      <c r="AP172"/>
      <c r="AQ172" s="39">
        <f t="shared" si="1385"/>
        <v>0</v>
      </c>
      <c r="AR172"/>
      <c r="AS172" s="39">
        <f t="shared" si="1386"/>
        <v>0</v>
      </c>
      <c r="AT172"/>
      <c r="AU172" s="39">
        <f t="shared" si="1387"/>
        <v>0</v>
      </c>
      <c r="AV172"/>
      <c r="AW172" s="39">
        <f t="shared" si="1445"/>
        <v>0</v>
      </c>
      <c r="AX172"/>
      <c r="AY172" s="39" t="b">
        <f t="shared" si="1388"/>
        <v>0</v>
      </c>
      <c r="AZ172"/>
      <c r="BA172" s="39" t="b">
        <f t="shared" si="1389"/>
        <v>0</v>
      </c>
      <c r="BB172"/>
      <c r="BC172" s="39" t="b">
        <f t="shared" si="1390"/>
        <v>0</v>
      </c>
      <c r="BD172"/>
      <c r="BE172" s="39" t="b">
        <f t="shared" si="1391"/>
        <v>0</v>
      </c>
      <c r="BF172"/>
      <c r="BG172" s="39">
        <f t="shared" si="1392"/>
        <v>0</v>
      </c>
      <c r="BH172"/>
      <c r="BI172" s="39">
        <f t="shared" si="1393"/>
        <v>0</v>
      </c>
      <c r="BJ172"/>
      <c r="BK172" s="39">
        <f t="shared" si="1394"/>
        <v>0</v>
      </c>
      <c r="BL172"/>
      <c r="BM172" s="39">
        <f t="shared" si="1395"/>
        <v>0</v>
      </c>
      <c r="BN172"/>
      <c r="BO172" s="39">
        <f t="shared" si="1396"/>
        <v>0</v>
      </c>
      <c r="BP172"/>
      <c r="BQ172" s="39">
        <f t="shared" si="1397"/>
        <v>0</v>
      </c>
      <c r="BR172"/>
      <c r="BS172" s="39">
        <f t="shared" si="1398"/>
        <v>0</v>
      </c>
      <c r="BT172"/>
      <c r="BU172" s="39">
        <f t="shared" si="1399"/>
        <v>0</v>
      </c>
      <c r="BV172"/>
      <c r="BW172" s="39">
        <f t="shared" si="1400"/>
        <v>0</v>
      </c>
      <c r="BX172"/>
      <c r="BY172" s="39">
        <f t="shared" si="1401"/>
        <v>0</v>
      </c>
      <c r="BZ172"/>
      <c r="CA172" s="39">
        <f t="shared" si="1402"/>
        <v>0</v>
      </c>
      <c r="CB172"/>
      <c r="CC172" s="39">
        <f t="shared" si="1403"/>
        <v>0</v>
      </c>
      <c r="CD172"/>
      <c r="CE172" s="39">
        <f t="shared" si="1404"/>
        <v>0</v>
      </c>
      <c r="CF172"/>
      <c r="CG172" s="39">
        <f t="shared" si="1405"/>
        <v>0</v>
      </c>
      <c r="CH172"/>
      <c r="CI172" s="39">
        <f t="shared" si="1406"/>
        <v>0</v>
      </c>
      <c r="CJ172"/>
      <c r="CK172" s="39">
        <f t="shared" si="1407"/>
        <v>0</v>
      </c>
      <c r="CL172"/>
      <c r="CM172" s="39">
        <f t="shared" si="1408"/>
        <v>0</v>
      </c>
      <c r="CN172"/>
      <c r="CO172" s="39">
        <f t="shared" si="1409"/>
        <v>0</v>
      </c>
      <c r="CP172" s="67">
        <f t="shared" si="1443"/>
        <v>0</v>
      </c>
      <c r="CQ172"/>
      <c r="CR172" s="39">
        <f t="shared" si="1410"/>
        <v>0</v>
      </c>
      <c r="CS172"/>
      <c r="CT172" s="39">
        <f t="shared" si="1411"/>
        <v>0</v>
      </c>
      <c r="CU172"/>
      <c r="CV172" s="39">
        <f t="shared" si="1412"/>
        <v>0</v>
      </c>
      <c r="CW172"/>
      <c r="CX172" s="39">
        <f t="shared" si="1413"/>
        <v>0</v>
      </c>
      <c r="CY172"/>
      <c r="CZ172" s="39">
        <f t="shared" si="1414"/>
        <v>0</v>
      </c>
      <c r="DA172"/>
      <c r="DB172" s="39">
        <f t="shared" si="1415"/>
        <v>0</v>
      </c>
      <c r="DC172"/>
      <c r="DD172" s="39">
        <f t="shared" si="1416"/>
        <v>0</v>
      </c>
      <c r="DE172"/>
      <c r="DF172" s="39">
        <f t="shared" si="1417"/>
        <v>0</v>
      </c>
      <c r="DG172"/>
      <c r="DH172" s="39">
        <f t="shared" si="1418"/>
        <v>0</v>
      </c>
      <c r="DI172"/>
      <c r="DJ172" s="39">
        <f t="shared" si="1419"/>
        <v>0</v>
      </c>
      <c r="DK172"/>
      <c r="DL172" s="39">
        <f t="shared" si="1420"/>
        <v>0</v>
      </c>
      <c r="DM172"/>
      <c r="DN172" s="39">
        <f t="shared" si="1421"/>
        <v>0</v>
      </c>
      <c r="DO172"/>
      <c r="DP172" s="39">
        <f t="shared" si="1422"/>
        <v>0</v>
      </c>
      <c r="DQ172"/>
      <c r="DR172" s="39">
        <f t="shared" si="1423"/>
        <v>0</v>
      </c>
      <c r="DS172"/>
      <c r="DT172" s="39">
        <f t="shared" si="1424"/>
        <v>0</v>
      </c>
      <c r="DU172"/>
      <c r="DV172" s="39">
        <f t="shared" si="1425"/>
        <v>0</v>
      </c>
      <c r="DW172"/>
      <c r="DX172" s="39">
        <f t="shared" si="1426"/>
        <v>0</v>
      </c>
      <c r="DY172"/>
      <c r="DZ172" s="39">
        <f t="shared" si="1427"/>
        <v>0</v>
      </c>
      <c r="EA172"/>
      <c r="EB172" s="39">
        <f t="shared" si="1428"/>
        <v>0</v>
      </c>
      <c r="EC172"/>
      <c r="ED172" s="39">
        <f t="shared" si="1429"/>
        <v>0</v>
      </c>
      <c r="EE172"/>
      <c r="EF172" s="39">
        <f t="shared" si="1430"/>
        <v>0</v>
      </c>
      <c r="EG172"/>
      <c r="EH172" s="39">
        <f t="shared" si="1431"/>
        <v>0</v>
      </c>
      <c r="EI172"/>
      <c r="EJ172" s="39">
        <f t="shared" si="1432"/>
        <v>0</v>
      </c>
      <c r="EK172"/>
      <c r="EL172" s="39">
        <f t="shared" si="1433"/>
        <v>0</v>
      </c>
      <c r="EM172"/>
      <c r="EN172" s="39">
        <f t="shared" si="1434"/>
        <v>0</v>
      </c>
      <c r="EO172"/>
      <c r="EP172" s="39">
        <f t="shared" si="1435"/>
        <v>0</v>
      </c>
      <c r="EQ172"/>
      <c r="ER172" s="39">
        <f t="shared" si="1436"/>
        <v>0</v>
      </c>
      <c r="ES172"/>
      <c r="ET172" s="39">
        <f t="shared" si="1437"/>
        <v>0</v>
      </c>
      <c r="EU172"/>
      <c r="EV172" s="39">
        <f t="shared" si="1438"/>
        <v>0</v>
      </c>
      <c r="EW172"/>
      <c r="EX172" s="39">
        <f t="shared" si="1439"/>
        <v>0</v>
      </c>
      <c r="EY172"/>
      <c r="EZ172" s="39">
        <f t="shared" si="1440"/>
        <v>0</v>
      </c>
      <c r="FA172"/>
      <c r="FB172" s="39">
        <f t="shared" si="1441"/>
        <v>0</v>
      </c>
      <c r="FC172" s="67">
        <f t="shared" si="1444"/>
        <v>0</v>
      </c>
    </row>
    <row r="173" spans="1:159" s="30" customFormat="1" outlineLevel="1" x14ac:dyDescent="0.25">
      <c r="A173">
        <v>8</v>
      </c>
      <c r="B173" s="26"/>
      <c r="C173" s="102">
        <f>IFERROR(VLOOKUP($B173,'Справочник ТТ'!$A:$R,16,0),0)</f>
        <v>0</v>
      </c>
      <c r="D173" s="103">
        <f>IFERROR(VLOOKUP($B173,'Справочник ТТ'!$A:$R,17,0),0)</f>
        <v>0</v>
      </c>
      <c r="E173" s="104">
        <f>IFERROR(VLOOKUP($B173,'Справочник ТТ'!$A:$R,18,0),0)</f>
        <v>0</v>
      </c>
      <c r="F173" s="71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 s="46">
        <f t="shared" si="1442"/>
        <v>0</v>
      </c>
      <c r="AL173"/>
      <c r="AM173" s="39">
        <f t="shared" si="1383"/>
        <v>0</v>
      </c>
      <c r="AN173"/>
      <c r="AO173" s="39">
        <f t="shared" si="1384"/>
        <v>0</v>
      </c>
      <c r="AP173"/>
      <c r="AQ173" s="39">
        <f t="shared" si="1385"/>
        <v>0</v>
      </c>
      <c r="AR173"/>
      <c r="AS173" s="39">
        <f t="shared" si="1386"/>
        <v>0</v>
      </c>
      <c r="AT173"/>
      <c r="AU173" s="39">
        <f t="shared" si="1387"/>
        <v>0</v>
      </c>
      <c r="AV173"/>
      <c r="AW173" s="39">
        <f t="shared" si="1445"/>
        <v>0</v>
      </c>
      <c r="AX173"/>
      <c r="AY173" s="39" t="b">
        <f t="shared" si="1388"/>
        <v>0</v>
      </c>
      <c r="AZ173"/>
      <c r="BA173" s="39" t="b">
        <f t="shared" si="1389"/>
        <v>0</v>
      </c>
      <c r="BB173"/>
      <c r="BC173" s="39" t="b">
        <f t="shared" si="1390"/>
        <v>0</v>
      </c>
      <c r="BD173"/>
      <c r="BE173" s="39" t="b">
        <f t="shared" si="1391"/>
        <v>0</v>
      </c>
      <c r="BF173"/>
      <c r="BG173" s="39">
        <f t="shared" si="1392"/>
        <v>0</v>
      </c>
      <c r="BH173"/>
      <c r="BI173" s="39">
        <f t="shared" si="1393"/>
        <v>0</v>
      </c>
      <c r="BJ173"/>
      <c r="BK173" s="39">
        <f t="shared" si="1394"/>
        <v>0</v>
      </c>
      <c r="BL173"/>
      <c r="BM173" s="39">
        <f t="shared" si="1395"/>
        <v>0</v>
      </c>
      <c r="BN173"/>
      <c r="BO173" s="39">
        <f t="shared" si="1396"/>
        <v>0</v>
      </c>
      <c r="BP173"/>
      <c r="BQ173" s="39">
        <f t="shared" si="1397"/>
        <v>0</v>
      </c>
      <c r="BR173"/>
      <c r="BS173" s="39">
        <f t="shared" si="1398"/>
        <v>0</v>
      </c>
      <c r="BT173"/>
      <c r="BU173" s="39">
        <f t="shared" si="1399"/>
        <v>0</v>
      </c>
      <c r="BV173"/>
      <c r="BW173" s="39">
        <f t="shared" si="1400"/>
        <v>0</v>
      </c>
      <c r="BX173"/>
      <c r="BY173" s="39">
        <f t="shared" si="1401"/>
        <v>0</v>
      </c>
      <c r="BZ173"/>
      <c r="CA173" s="39">
        <f t="shared" si="1402"/>
        <v>0</v>
      </c>
      <c r="CB173"/>
      <c r="CC173" s="39">
        <f t="shared" si="1403"/>
        <v>0</v>
      </c>
      <c r="CD173"/>
      <c r="CE173" s="39">
        <f t="shared" si="1404"/>
        <v>0</v>
      </c>
      <c r="CF173"/>
      <c r="CG173" s="39">
        <f t="shared" si="1405"/>
        <v>0</v>
      </c>
      <c r="CH173"/>
      <c r="CI173" s="39">
        <f t="shared" si="1406"/>
        <v>0</v>
      </c>
      <c r="CJ173"/>
      <c r="CK173" s="39">
        <f t="shared" si="1407"/>
        <v>0</v>
      </c>
      <c r="CL173"/>
      <c r="CM173" s="39">
        <f t="shared" si="1408"/>
        <v>0</v>
      </c>
      <c r="CN173"/>
      <c r="CO173" s="39">
        <f t="shared" si="1409"/>
        <v>0</v>
      </c>
      <c r="CP173" s="67">
        <f t="shared" si="1443"/>
        <v>0</v>
      </c>
      <c r="CQ173"/>
      <c r="CR173" s="39">
        <f t="shared" si="1410"/>
        <v>0</v>
      </c>
      <c r="CS173"/>
      <c r="CT173" s="39">
        <f t="shared" si="1411"/>
        <v>0</v>
      </c>
      <c r="CU173"/>
      <c r="CV173" s="39">
        <f t="shared" si="1412"/>
        <v>0</v>
      </c>
      <c r="CW173"/>
      <c r="CX173" s="39">
        <f t="shared" si="1413"/>
        <v>0</v>
      </c>
      <c r="CY173"/>
      <c r="CZ173" s="39">
        <f t="shared" si="1414"/>
        <v>0</v>
      </c>
      <c r="DA173"/>
      <c r="DB173" s="39">
        <f t="shared" si="1415"/>
        <v>0</v>
      </c>
      <c r="DC173"/>
      <c r="DD173" s="39">
        <f t="shared" si="1416"/>
        <v>0</v>
      </c>
      <c r="DE173"/>
      <c r="DF173" s="39">
        <f t="shared" si="1417"/>
        <v>0</v>
      </c>
      <c r="DG173"/>
      <c r="DH173" s="39">
        <f t="shared" si="1418"/>
        <v>0</v>
      </c>
      <c r="DI173"/>
      <c r="DJ173" s="39">
        <f t="shared" si="1419"/>
        <v>0</v>
      </c>
      <c r="DK173"/>
      <c r="DL173" s="39">
        <f t="shared" si="1420"/>
        <v>0</v>
      </c>
      <c r="DM173"/>
      <c r="DN173" s="39">
        <f t="shared" si="1421"/>
        <v>0</v>
      </c>
      <c r="DO173"/>
      <c r="DP173" s="39">
        <f t="shared" si="1422"/>
        <v>0</v>
      </c>
      <c r="DQ173"/>
      <c r="DR173" s="39">
        <f t="shared" si="1423"/>
        <v>0</v>
      </c>
      <c r="DS173"/>
      <c r="DT173" s="39">
        <f t="shared" si="1424"/>
        <v>0</v>
      </c>
      <c r="DU173"/>
      <c r="DV173" s="39">
        <f t="shared" si="1425"/>
        <v>0</v>
      </c>
      <c r="DW173"/>
      <c r="DX173" s="39">
        <f t="shared" si="1426"/>
        <v>0</v>
      </c>
      <c r="DY173"/>
      <c r="DZ173" s="39">
        <f t="shared" si="1427"/>
        <v>0</v>
      </c>
      <c r="EA173"/>
      <c r="EB173" s="39">
        <f t="shared" si="1428"/>
        <v>0</v>
      </c>
      <c r="EC173"/>
      <c r="ED173" s="39">
        <f t="shared" si="1429"/>
        <v>0</v>
      </c>
      <c r="EE173"/>
      <c r="EF173" s="39">
        <f t="shared" si="1430"/>
        <v>0</v>
      </c>
      <c r="EG173"/>
      <c r="EH173" s="39">
        <f t="shared" si="1431"/>
        <v>0</v>
      </c>
      <c r="EI173"/>
      <c r="EJ173" s="39">
        <f t="shared" si="1432"/>
        <v>0</v>
      </c>
      <c r="EK173"/>
      <c r="EL173" s="39">
        <f t="shared" si="1433"/>
        <v>0</v>
      </c>
      <c r="EM173"/>
      <c r="EN173" s="39">
        <f t="shared" si="1434"/>
        <v>0</v>
      </c>
      <c r="EO173"/>
      <c r="EP173" s="39">
        <f t="shared" si="1435"/>
        <v>0</v>
      </c>
      <c r="EQ173"/>
      <c r="ER173" s="39">
        <f t="shared" si="1436"/>
        <v>0</v>
      </c>
      <c r="ES173"/>
      <c r="ET173" s="39">
        <f t="shared" si="1437"/>
        <v>0</v>
      </c>
      <c r="EU173"/>
      <c r="EV173" s="39">
        <f t="shared" si="1438"/>
        <v>0</v>
      </c>
      <c r="EW173"/>
      <c r="EX173" s="39">
        <f t="shared" si="1439"/>
        <v>0</v>
      </c>
      <c r="EY173"/>
      <c r="EZ173" s="39">
        <f t="shared" si="1440"/>
        <v>0</v>
      </c>
      <c r="FA173"/>
      <c r="FB173" s="39">
        <f t="shared" si="1441"/>
        <v>0</v>
      </c>
      <c r="FC173" s="67">
        <f t="shared" si="1444"/>
        <v>0</v>
      </c>
    </row>
    <row r="174" spans="1:159" s="30" customFormat="1" outlineLevel="1" x14ac:dyDescent="0.25">
      <c r="A174">
        <v>9</v>
      </c>
      <c r="B174" s="26"/>
      <c r="C174" s="102">
        <f>IFERROR(VLOOKUP($B174,'Справочник ТТ'!$A:$R,16,0),0)</f>
        <v>0</v>
      </c>
      <c r="D174" s="103">
        <f>IFERROR(VLOOKUP($B174,'Справочник ТТ'!$A:$R,17,0),0)</f>
        <v>0</v>
      </c>
      <c r="E174" s="104">
        <f>IFERROR(VLOOKUP($B174,'Справочник ТТ'!$A:$R,18,0),0)</f>
        <v>0</v>
      </c>
      <c r="F174" s="71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 s="46">
        <f t="shared" si="1442"/>
        <v>0</v>
      </c>
      <c r="AL174"/>
      <c r="AM174" s="39">
        <f t="shared" si="1383"/>
        <v>0</v>
      </c>
      <c r="AN174"/>
      <c r="AO174" s="39">
        <f t="shared" si="1384"/>
        <v>0</v>
      </c>
      <c r="AP174"/>
      <c r="AQ174" s="39">
        <f t="shared" si="1385"/>
        <v>0</v>
      </c>
      <c r="AR174"/>
      <c r="AS174" s="39">
        <f t="shared" si="1386"/>
        <v>0</v>
      </c>
      <c r="AT174"/>
      <c r="AU174" s="39">
        <f t="shared" si="1387"/>
        <v>0</v>
      </c>
      <c r="AV174"/>
      <c r="AW174" s="39">
        <f t="shared" si="1445"/>
        <v>0</v>
      </c>
      <c r="AX174"/>
      <c r="AY174" s="39" t="b">
        <f t="shared" si="1388"/>
        <v>0</v>
      </c>
      <c r="AZ174"/>
      <c r="BA174" s="39" t="b">
        <f t="shared" si="1389"/>
        <v>0</v>
      </c>
      <c r="BB174"/>
      <c r="BC174" s="39" t="b">
        <f t="shared" si="1390"/>
        <v>0</v>
      </c>
      <c r="BD174"/>
      <c r="BE174" s="39" t="b">
        <f t="shared" si="1391"/>
        <v>0</v>
      </c>
      <c r="BF174"/>
      <c r="BG174" s="39">
        <f t="shared" si="1392"/>
        <v>0</v>
      </c>
      <c r="BH174"/>
      <c r="BI174" s="39">
        <f t="shared" si="1393"/>
        <v>0</v>
      </c>
      <c r="BJ174"/>
      <c r="BK174" s="39">
        <f t="shared" si="1394"/>
        <v>0</v>
      </c>
      <c r="BL174"/>
      <c r="BM174" s="39">
        <f t="shared" si="1395"/>
        <v>0</v>
      </c>
      <c r="BN174"/>
      <c r="BO174" s="39">
        <f t="shared" si="1396"/>
        <v>0</v>
      </c>
      <c r="BP174"/>
      <c r="BQ174" s="39">
        <f t="shared" si="1397"/>
        <v>0</v>
      </c>
      <c r="BR174"/>
      <c r="BS174" s="39">
        <f t="shared" si="1398"/>
        <v>0</v>
      </c>
      <c r="BT174"/>
      <c r="BU174" s="39">
        <f t="shared" si="1399"/>
        <v>0</v>
      </c>
      <c r="BV174"/>
      <c r="BW174" s="39">
        <f t="shared" si="1400"/>
        <v>0</v>
      </c>
      <c r="BX174"/>
      <c r="BY174" s="39">
        <f t="shared" si="1401"/>
        <v>0</v>
      </c>
      <c r="BZ174"/>
      <c r="CA174" s="39">
        <f t="shared" si="1402"/>
        <v>0</v>
      </c>
      <c r="CB174"/>
      <c r="CC174" s="39">
        <f t="shared" si="1403"/>
        <v>0</v>
      </c>
      <c r="CD174"/>
      <c r="CE174" s="39">
        <f t="shared" si="1404"/>
        <v>0</v>
      </c>
      <c r="CF174"/>
      <c r="CG174" s="39">
        <f t="shared" si="1405"/>
        <v>0</v>
      </c>
      <c r="CH174"/>
      <c r="CI174" s="39">
        <f t="shared" si="1406"/>
        <v>0</v>
      </c>
      <c r="CJ174"/>
      <c r="CK174" s="39">
        <f t="shared" si="1407"/>
        <v>0</v>
      </c>
      <c r="CL174"/>
      <c r="CM174" s="39">
        <f t="shared" si="1408"/>
        <v>0</v>
      </c>
      <c r="CN174"/>
      <c r="CO174" s="39">
        <f t="shared" si="1409"/>
        <v>0</v>
      </c>
      <c r="CP174" s="67">
        <f t="shared" si="1443"/>
        <v>0</v>
      </c>
      <c r="CQ174"/>
      <c r="CR174" s="39">
        <f t="shared" si="1410"/>
        <v>0</v>
      </c>
      <c r="CS174"/>
      <c r="CT174" s="39">
        <f t="shared" si="1411"/>
        <v>0</v>
      </c>
      <c r="CU174"/>
      <c r="CV174" s="39">
        <f t="shared" si="1412"/>
        <v>0</v>
      </c>
      <c r="CW174"/>
      <c r="CX174" s="39">
        <f t="shared" si="1413"/>
        <v>0</v>
      </c>
      <c r="CY174"/>
      <c r="CZ174" s="39">
        <f t="shared" si="1414"/>
        <v>0</v>
      </c>
      <c r="DA174"/>
      <c r="DB174" s="39">
        <f t="shared" si="1415"/>
        <v>0</v>
      </c>
      <c r="DC174"/>
      <c r="DD174" s="39">
        <f t="shared" si="1416"/>
        <v>0</v>
      </c>
      <c r="DE174"/>
      <c r="DF174" s="39">
        <f t="shared" si="1417"/>
        <v>0</v>
      </c>
      <c r="DG174"/>
      <c r="DH174" s="39">
        <f t="shared" si="1418"/>
        <v>0</v>
      </c>
      <c r="DI174"/>
      <c r="DJ174" s="39">
        <f t="shared" si="1419"/>
        <v>0</v>
      </c>
      <c r="DK174"/>
      <c r="DL174" s="39">
        <f t="shared" si="1420"/>
        <v>0</v>
      </c>
      <c r="DM174"/>
      <c r="DN174" s="39">
        <f t="shared" si="1421"/>
        <v>0</v>
      </c>
      <c r="DO174"/>
      <c r="DP174" s="39">
        <f t="shared" si="1422"/>
        <v>0</v>
      </c>
      <c r="DQ174"/>
      <c r="DR174" s="39">
        <f t="shared" si="1423"/>
        <v>0</v>
      </c>
      <c r="DS174"/>
      <c r="DT174" s="39">
        <f t="shared" si="1424"/>
        <v>0</v>
      </c>
      <c r="DU174"/>
      <c r="DV174" s="39">
        <f t="shared" si="1425"/>
        <v>0</v>
      </c>
      <c r="DW174"/>
      <c r="DX174" s="39">
        <f t="shared" si="1426"/>
        <v>0</v>
      </c>
      <c r="DY174"/>
      <c r="DZ174" s="39">
        <f t="shared" si="1427"/>
        <v>0</v>
      </c>
      <c r="EA174"/>
      <c r="EB174" s="39">
        <f t="shared" si="1428"/>
        <v>0</v>
      </c>
      <c r="EC174"/>
      <c r="ED174" s="39">
        <f t="shared" si="1429"/>
        <v>0</v>
      </c>
      <c r="EE174"/>
      <c r="EF174" s="39">
        <f t="shared" si="1430"/>
        <v>0</v>
      </c>
      <c r="EG174"/>
      <c r="EH174" s="39">
        <f t="shared" si="1431"/>
        <v>0</v>
      </c>
      <c r="EI174"/>
      <c r="EJ174" s="39">
        <f t="shared" si="1432"/>
        <v>0</v>
      </c>
      <c r="EK174"/>
      <c r="EL174" s="39">
        <f t="shared" si="1433"/>
        <v>0</v>
      </c>
      <c r="EM174"/>
      <c r="EN174" s="39">
        <f t="shared" si="1434"/>
        <v>0</v>
      </c>
      <c r="EO174"/>
      <c r="EP174" s="39">
        <f t="shared" si="1435"/>
        <v>0</v>
      </c>
      <c r="EQ174"/>
      <c r="ER174" s="39">
        <f t="shared" si="1436"/>
        <v>0</v>
      </c>
      <c r="ES174"/>
      <c r="ET174" s="39">
        <f t="shared" si="1437"/>
        <v>0</v>
      </c>
      <c r="EU174"/>
      <c r="EV174" s="39">
        <f t="shared" si="1438"/>
        <v>0</v>
      </c>
      <c r="EW174"/>
      <c r="EX174" s="39">
        <f t="shared" si="1439"/>
        <v>0</v>
      </c>
      <c r="EY174"/>
      <c r="EZ174" s="39">
        <f t="shared" si="1440"/>
        <v>0</v>
      </c>
      <c r="FA174"/>
      <c r="FB174" s="39">
        <f t="shared" si="1441"/>
        <v>0</v>
      </c>
      <c r="FC174" s="67">
        <f t="shared" si="1444"/>
        <v>0</v>
      </c>
    </row>
    <row r="175" spans="1:159" s="30" customFormat="1" outlineLevel="1" x14ac:dyDescent="0.25">
      <c r="A175">
        <v>10</v>
      </c>
      <c r="B175" s="26"/>
      <c r="C175" s="102">
        <f>IFERROR(VLOOKUP($B175,'Справочник ТТ'!$A:$R,16,0),0)</f>
        <v>0</v>
      </c>
      <c r="D175" s="103">
        <f>IFERROR(VLOOKUP($B175,'Справочник ТТ'!$A:$R,17,0),0)</f>
        <v>0</v>
      </c>
      <c r="E175" s="104">
        <f>IFERROR(VLOOKUP($B175,'Справочник ТТ'!$A:$R,18,0),0)</f>
        <v>0</v>
      </c>
      <c r="F175" s="71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 s="46">
        <f t="shared" si="1442"/>
        <v>0</v>
      </c>
      <c r="AL175"/>
      <c r="AM175" s="39">
        <f t="shared" si="1383"/>
        <v>0</v>
      </c>
      <c r="AN175"/>
      <c r="AO175" s="39">
        <f t="shared" si="1384"/>
        <v>0</v>
      </c>
      <c r="AP175"/>
      <c r="AQ175" s="39">
        <f t="shared" si="1385"/>
        <v>0</v>
      </c>
      <c r="AR175"/>
      <c r="AS175" s="39">
        <f t="shared" si="1386"/>
        <v>0</v>
      </c>
      <c r="AT175"/>
      <c r="AU175" s="39">
        <f t="shared" si="1387"/>
        <v>0</v>
      </c>
      <c r="AV175"/>
      <c r="AW175" s="39">
        <f t="shared" si="1445"/>
        <v>0</v>
      </c>
      <c r="AX175"/>
      <c r="AY175" s="39" t="b">
        <f t="shared" si="1388"/>
        <v>0</v>
      </c>
      <c r="AZ175"/>
      <c r="BA175" s="39" t="b">
        <f t="shared" si="1389"/>
        <v>0</v>
      </c>
      <c r="BB175"/>
      <c r="BC175" s="39" t="b">
        <f t="shared" si="1390"/>
        <v>0</v>
      </c>
      <c r="BD175"/>
      <c r="BE175" s="39" t="b">
        <f t="shared" si="1391"/>
        <v>0</v>
      </c>
      <c r="BF175"/>
      <c r="BG175" s="39">
        <f t="shared" si="1392"/>
        <v>0</v>
      </c>
      <c r="BH175"/>
      <c r="BI175" s="39">
        <f t="shared" si="1393"/>
        <v>0</v>
      </c>
      <c r="BJ175"/>
      <c r="BK175" s="39">
        <f t="shared" si="1394"/>
        <v>0</v>
      </c>
      <c r="BL175"/>
      <c r="BM175" s="39">
        <f t="shared" si="1395"/>
        <v>0</v>
      </c>
      <c r="BN175"/>
      <c r="BO175" s="39">
        <f t="shared" si="1396"/>
        <v>0</v>
      </c>
      <c r="BP175"/>
      <c r="BQ175" s="39">
        <f t="shared" si="1397"/>
        <v>0</v>
      </c>
      <c r="BR175"/>
      <c r="BS175" s="39">
        <f t="shared" si="1398"/>
        <v>0</v>
      </c>
      <c r="BT175"/>
      <c r="BU175" s="39">
        <f t="shared" si="1399"/>
        <v>0</v>
      </c>
      <c r="BV175"/>
      <c r="BW175" s="39">
        <f t="shared" si="1400"/>
        <v>0</v>
      </c>
      <c r="BX175"/>
      <c r="BY175" s="39">
        <f t="shared" si="1401"/>
        <v>0</v>
      </c>
      <c r="BZ175"/>
      <c r="CA175" s="39">
        <f t="shared" si="1402"/>
        <v>0</v>
      </c>
      <c r="CB175"/>
      <c r="CC175" s="39">
        <f t="shared" si="1403"/>
        <v>0</v>
      </c>
      <c r="CD175"/>
      <c r="CE175" s="39">
        <f t="shared" si="1404"/>
        <v>0</v>
      </c>
      <c r="CF175"/>
      <c r="CG175" s="39">
        <f t="shared" si="1405"/>
        <v>0</v>
      </c>
      <c r="CH175"/>
      <c r="CI175" s="39">
        <f t="shared" si="1406"/>
        <v>0</v>
      </c>
      <c r="CJ175"/>
      <c r="CK175" s="39">
        <f t="shared" si="1407"/>
        <v>0</v>
      </c>
      <c r="CL175"/>
      <c r="CM175" s="39">
        <f t="shared" si="1408"/>
        <v>0</v>
      </c>
      <c r="CN175"/>
      <c r="CO175" s="39">
        <f t="shared" si="1409"/>
        <v>0</v>
      </c>
      <c r="CP175" s="67">
        <f t="shared" si="1443"/>
        <v>0</v>
      </c>
      <c r="CQ175"/>
      <c r="CR175" s="39">
        <f t="shared" si="1410"/>
        <v>0</v>
      </c>
      <c r="CS175"/>
      <c r="CT175" s="39">
        <f t="shared" si="1411"/>
        <v>0</v>
      </c>
      <c r="CU175"/>
      <c r="CV175" s="39">
        <f t="shared" si="1412"/>
        <v>0</v>
      </c>
      <c r="CW175"/>
      <c r="CX175" s="39">
        <f t="shared" si="1413"/>
        <v>0</v>
      </c>
      <c r="CY175"/>
      <c r="CZ175" s="39">
        <f t="shared" si="1414"/>
        <v>0</v>
      </c>
      <c r="DA175"/>
      <c r="DB175" s="39">
        <f t="shared" si="1415"/>
        <v>0</v>
      </c>
      <c r="DC175"/>
      <c r="DD175" s="39">
        <f t="shared" si="1416"/>
        <v>0</v>
      </c>
      <c r="DE175"/>
      <c r="DF175" s="39">
        <f t="shared" si="1417"/>
        <v>0</v>
      </c>
      <c r="DG175"/>
      <c r="DH175" s="39">
        <f t="shared" si="1418"/>
        <v>0</v>
      </c>
      <c r="DI175"/>
      <c r="DJ175" s="39">
        <f t="shared" si="1419"/>
        <v>0</v>
      </c>
      <c r="DK175"/>
      <c r="DL175" s="39">
        <f t="shared" si="1420"/>
        <v>0</v>
      </c>
      <c r="DM175"/>
      <c r="DN175" s="39">
        <f t="shared" si="1421"/>
        <v>0</v>
      </c>
      <c r="DO175"/>
      <c r="DP175" s="39">
        <f t="shared" si="1422"/>
        <v>0</v>
      </c>
      <c r="DQ175"/>
      <c r="DR175" s="39">
        <f t="shared" si="1423"/>
        <v>0</v>
      </c>
      <c r="DS175"/>
      <c r="DT175" s="39">
        <f t="shared" si="1424"/>
        <v>0</v>
      </c>
      <c r="DU175"/>
      <c r="DV175" s="39">
        <f t="shared" si="1425"/>
        <v>0</v>
      </c>
      <c r="DW175"/>
      <c r="DX175" s="39">
        <f t="shared" si="1426"/>
        <v>0</v>
      </c>
      <c r="DY175"/>
      <c r="DZ175" s="39">
        <f t="shared" si="1427"/>
        <v>0</v>
      </c>
      <c r="EA175"/>
      <c r="EB175" s="39">
        <f t="shared" si="1428"/>
        <v>0</v>
      </c>
      <c r="EC175"/>
      <c r="ED175" s="39">
        <f t="shared" si="1429"/>
        <v>0</v>
      </c>
      <c r="EE175"/>
      <c r="EF175" s="39">
        <f t="shared" si="1430"/>
        <v>0</v>
      </c>
      <c r="EG175"/>
      <c r="EH175" s="39">
        <f t="shared" si="1431"/>
        <v>0</v>
      </c>
      <c r="EI175"/>
      <c r="EJ175" s="39">
        <f t="shared" si="1432"/>
        <v>0</v>
      </c>
      <c r="EK175"/>
      <c r="EL175" s="39">
        <f t="shared" si="1433"/>
        <v>0</v>
      </c>
      <c r="EM175"/>
      <c r="EN175" s="39">
        <f t="shared" si="1434"/>
        <v>0</v>
      </c>
      <c r="EO175"/>
      <c r="EP175" s="39">
        <f t="shared" si="1435"/>
        <v>0</v>
      </c>
      <c r="EQ175"/>
      <c r="ER175" s="39">
        <f t="shared" si="1436"/>
        <v>0</v>
      </c>
      <c r="ES175"/>
      <c r="ET175" s="39">
        <f t="shared" si="1437"/>
        <v>0</v>
      </c>
      <c r="EU175"/>
      <c r="EV175" s="39">
        <f t="shared" si="1438"/>
        <v>0</v>
      </c>
      <c r="EW175"/>
      <c r="EX175" s="39">
        <f t="shared" si="1439"/>
        <v>0</v>
      </c>
      <c r="EY175"/>
      <c r="EZ175" s="39">
        <f t="shared" si="1440"/>
        <v>0</v>
      </c>
      <c r="FA175"/>
      <c r="FB175" s="39">
        <f t="shared" si="1441"/>
        <v>0</v>
      </c>
      <c r="FC175" s="67">
        <f t="shared" si="1444"/>
        <v>0</v>
      </c>
    </row>
    <row r="176" spans="1:159" s="30" customFormat="1" x14ac:dyDescent="0.25">
      <c r="A176" s="85"/>
      <c r="B176" s="85"/>
      <c r="C176" s="85"/>
      <c r="D176" s="85"/>
      <c r="E176" s="36" t="s">
        <v>15</v>
      </c>
      <c r="F176" s="70">
        <f>AK176+CP176+FC176</f>
        <v>0</v>
      </c>
      <c r="G176" s="42">
        <f>SUM(G166:G175)</f>
        <v>0</v>
      </c>
      <c r="H176" s="42">
        <f t="shared" ref="H176" si="1446">SUM(H166:H175)</f>
        <v>0</v>
      </c>
      <c r="I176" s="42">
        <f t="shared" ref="I176" si="1447">SUM(I166:I175)</f>
        <v>0</v>
      </c>
      <c r="J176" s="42">
        <f t="shared" ref="J176" si="1448">SUM(J166:J175)</f>
        <v>0</v>
      </c>
      <c r="K176" s="42">
        <f t="shared" ref="K176" si="1449">SUM(K166:K175)</f>
        <v>0</v>
      </c>
      <c r="L176" s="42">
        <f t="shared" ref="L176" si="1450">SUM(L166:L175)</f>
        <v>0</v>
      </c>
      <c r="M176" s="42">
        <f t="shared" ref="M176" si="1451">SUM(M166:M175)</f>
        <v>0</v>
      </c>
      <c r="N176" s="42">
        <f t="shared" ref="N176" si="1452">SUM(N166:N175)</f>
        <v>0</v>
      </c>
      <c r="O176" s="42">
        <f t="shared" ref="O176" si="1453">SUM(O166:O175)</f>
        <v>0</v>
      </c>
      <c r="P176" s="42">
        <f t="shared" ref="P176" si="1454">SUM(P166:P175)</f>
        <v>0</v>
      </c>
      <c r="Q176" s="42">
        <f t="shared" ref="Q176" si="1455">SUM(Q166:Q175)</f>
        <v>0</v>
      </c>
      <c r="R176" s="42">
        <f t="shared" ref="R176" si="1456">SUM(R166:R175)</f>
        <v>0</v>
      </c>
      <c r="S176" s="42">
        <f t="shared" ref="S176" si="1457">SUM(S166:S175)</f>
        <v>0</v>
      </c>
      <c r="T176" s="42">
        <f t="shared" ref="T176" si="1458">SUM(T166:T175)</f>
        <v>0</v>
      </c>
      <c r="U176" s="42">
        <f t="shared" ref="U176" si="1459">SUM(U166:U175)</f>
        <v>0</v>
      </c>
      <c r="V176" s="42">
        <f t="shared" ref="V176" si="1460">SUM(V166:V175)</f>
        <v>0</v>
      </c>
      <c r="W176" s="42">
        <f t="shared" ref="W176" si="1461">SUM(W166:W175)</f>
        <v>0</v>
      </c>
      <c r="X176" s="42">
        <f t="shared" ref="X176" si="1462">SUM(X166:X175)</f>
        <v>0</v>
      </c>
      <c r="Y176" s="42">
        <f t="shared" ref="Y176" si="1463">SUM(Y166:Y175)</f>
        <v>0</v>
      </c>
      <c r="Z176" s="42">
        <f t="shared" ref="Z176" si="1464">SUM(Z166:Z175)</f>
        <v>0</v>
      </c>
      <c r="AA176" s="42">
        <f t="shared" ref="AA176" si="1465">SUM(AA166:AA175)</f>
        <v>0</v>
      </c>
      <c r="AB176" s="42">
        <f t="shared" ref="AB176" si="1466">SUM(AB166:AB175)</f>
        <v>0</v>
      </c>
      <c r="AC176" s="42">
        <f t="shared" ref="AC176" si="1467">SUM(AC166:AC175)</f>
        <v>0</v>
      </c>
      <c r="AD176" s="42">
        <f t="shared" ref="AD176" si="1468">SUM(AD166:AD175)</f>
        <v>0</v>
      </c>
      <c r="AE176" s="42">
        <f t="shared" ref="AE176" si="1469">SUM(AE166:AE175)</f>
        <v>0</v>
      </c>
      <c r="AF176" s="42">
        <f t="shared" ref="AF176" si="1470">SUM(AF166:AF175)</f>
        <v>0</v>
      </c>
      <c r="AG176" s="42">
        <f t="shared" ref="AG176" si="1471">SUM(AG166:AG175)</f>
        <v>0</v>
      </c>
      <c r="AH176" s="42">
        <f t="shared" ref="AH176" si="1472">SUM(AH166:AH175)</f>
        <v>0</v>
      </c>
      <c r="AI176" s="42">
        <f t="shared" ref="AI176" si="1473">SUM(AI166:AI175)</f>
        <v>0</v>
      </c>
      <c r="AJ176" s="42">
        <f t="shared" ref="AJ176" si="1474">SUM(AJ166:AJ175)</f>
        <v>0</v>
      </c>
      <c r="AK176" s="47">
        <f>SUM(AK166:AK175)*0.7</f>
        <v>0</v>
      </c>
      <c r="AL176" s="88"/>
      <c r="AM176" s="88"/>
      <c r="AN176" s="88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/>
      <c r="BE176" s="88"/>
      <c r="BF176" s="88"/>
      <c r="BG176" s="88"/>
      <c r="BH176" s="88"/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/>
      <c r="BV176" s="88"/>
      <c r="BW176" s="88"/>
      <c r="BX176" s="88"/>
      <c r="BY176" s="88"/>
      <c r="BZ176" s="88"/>
      <c r="CA176" s="88"/>
      <c r="CB176" s="88"/>
      <c r="CC176" s="88"/>
      <c r="CD176" s="88"/>
      <c r="CE176" s="88"/>
      <c r="CF176" s="88"/>
      <c r="CG176" s="88"/>
      <c r="CH176" s="88"/>
      <c r="CI176" s="88"/>
      <c r="CJ176" s="88"/>
      <c r="CK176" s="88"/>
      <c r="CL176" s="88"/>
      <c r="CM176" s="88"/>
      <c r="CN176" s="88"/>
      <c r="CO176" s="88"/>
      <c r="CP176" s="68">
        <f>SUM(CP166:CP175)*0.7</f>
        <v>0</v>
      </c>
      <c r="CQ176" s="29"/>
      <c r="CR176" s="29"/>
      <c r="CS176" s="29"/>
      <c r="CT176" s="29"/>
      <c r="CU176" s="29"/>
      <c r="CV176" s="29"/>
      <c r="CW176" s="29"/>
      <c r="CX176" s="29"/>
      <c r="CY176" s="29"/>
      <c r="CZ176" s="29"/>
      <c r="DA176" s="29"/>
      <c r="DB176" s="29"/>
      <c r="DC176" s="29"/>
      <c r="DD176" s="29"/>
      <c r="DE176" s="29"/>
      <c r="DF176" s="29"/>
      <c r="DG176" s="29"/>
      <c r="DH176" s="29"/>
      <c r="DI176" s="29"/>
      <c r="DJ176" s="29"/>
      <c r="DK176" s="29"/>
      <c r="DL176" s="29"/>
      <c r="DM176" s="29"/>
      <c r="DN176" s="29"/>
      <c r="DO176" s="29"/>
      <c r="DP176" s="29"/>
      <c r="DQ176" s="29"/>
      <c r="DR176" s="29"/>
      <c r="DS176" s="29"/>
      <c r="DT176" s="29"/>
      <c r="DU176" s="29"/>
      <c r="DV176" s="29"/>
      <c r="DW176" s="29"/>
      <c r="DX176" s="29"/>
      <c r="DY176" s="29"/>
      <c r="DZ176" s="29"/>
      <c r="EA176" s="29"/>
      <c r="EB176" s="29"/>
      <c r="EC176" s="29"/>
      <c r="ED176" s="29"/>
      <c r="EE176" s="29"/>
      <c r="EF176" s="29"/>
      <c r="EG176" s="29"/>
      <c r="EH176" s="29"/>
      <c r="EI176" s="29"/>
      <c r="EJ176" s="29"/>
      <c r="EK176" s="29"/>
      <c r="EL176" s="29"/>
      <c r="EM176" s="29"/>
      <c r="EN176" s="29"/>
      <c r="EO176" s="29"/>
      <c r="EP176" s="29"/>
      <c r="EQ176" s="29"/>
      <c r="ER176" s="29"/>
      <c r="ES176" s="29"/>
      <c r="ET176" s="29"/>
      <c r="EU176" s="29"/>
      <c r="EV176" s="29"/>
      <c r="EW176" s="29"/>
      <c r="EX176" s="29"/>
      <c r="EY176" s="29"/>
      <c r="EZ176" s="29"/>
      <c r="FA176" s="29"/>
      <c r="FB176" s="29"/>
      <c r="FC176" s="68">
        <f>SUM(FC166:FC175)*0.7</f>
        <v>0</v>
      </c>
    </row>
    <row r="177" spans="1:159" s="30" customFormat="1" outlineLevel="1" x14ac:dyDescent="0.25">
      <c r="A177">
        <v>1</v>
      </c>
      <c r="B177" s="26"/>
      <c r="C177" s="102">
        <f>IFERROR(VLOOKUP($B177,'Справочник ТТ'!$A:$R,16,0),0)</f>
        <v>0</v>
      </c>
      <c r="D177" s="103">
        <f>IFERROR(VLOOKUP($B177,'Справочник ТТ'!$A:$R,17,0),0)</f>
        <v>0</v>
      </c>
      <c r="E177" s="104">
        <f>IFERROR(VLOOKUP($B177,'Справочник ТТ'!$A:$R,18,0),0)</f>
        <v>0</v>
      </c>
      <c r="F177" s="71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 s="46">
        <f>IF($C177=$E$5,SUMPRODUCT(G177:AJ177,$G$5:$AJ$5),IF($C177=$E$6,SUMPRODUCT(G177:AJ177,$G$6:$AJ$6),0))</f>
        <v>0</v>
      </c>
      <c r="AL177"/>
      <c r="AM177" s="39">
        <f t="shared" ref="AM177:AM186" si="1475">IF(AND($C177=$E$5,IF(AND($C177=$E$5,AL177&gt;=AL$2),(AL177-AL$2)*AL$5,IF(AND($C177=$E$6,AL177&gt;=AL$2),(AL177-AL$2)*AL$6,0))&gt;AL$3),AL$3,IF(AND($C177=$E$6,IF(AND($C177=$E$5,AL177&gt;=AL$2),(AL177-AL$2)*AL$5,IF(AND($C177=$E$6,AL177&gt;=AL$2),(AL177-AL$2)*AL$6,0))&gt;AL$4),AL$4,IF(AND($C177=$E$5,AL177&gt;=AL$2),(AL177-AL$2)*AL$5,IF(AND($C177=$E$6,AL177&gt;=AL$2),(AL177-AL$2)*AL$6,0))))</f>
        <v>0</v>
      </c>
      <c r="AN177"/>
      <c r="AO177" s="39">
        <f t="shared" ref="AO177:AO186" si="1476">IF(AND($C177=$E$5,IF(AND($C177=$E$5,AN177&gt;=AN$2),(AN177-AN$2)*AN$5,IF(AND($C177=$E$6,AN177&gt;=AN$2),(AN177-AN$2)*AN$6,0))&gt;AN$3),AN$3,IF(AND($C177=$E$6,IF(AND($C177=$E$5,AN177&gt;=AN$2),(AN177-AN$2)*AN$5,IF(AND($C177=$E$6,AN177&gt;=AN$2),(AN177-AN$2)*AN$6,0))&gt;AN$4),AN$4,IF(AND($C177=$E$5,AN177&gt;=AN$2),(AN177-AN$2)*AN$5,IF(AND($C177=$E$6,AN177&gt;=AN$2),(AN177-AN$2)*AN$6,0))))</f>
        <v>0</v>
      </c>
      <c r="AP177"/>
      <c r="AQ177" s="39">
        <f t="shared" ref="AQ177:AQ186" si="1477">IF(AND($C177=$E$5,AP177&gt;0),$AP$5,IF(AND($C177=$E$6,AP177&gt;0),$AP$6,0))</f>
        <v>0</v>
      </c>
      <c r="AR177"/>
      <c r="AS177" s="39">
        <f t="shared" ref="AS177:AS186" si="1478">IF(AND($C177=$E$5,AR177&gt;0),$AR$5,IF(AND($C177=$E$6,AR177&gt;0),$AR$6,0))</f>
        <v>0</v>
      </c>
      <c r="AT177"/>
      <c r="AU177" s="39">
        <f t="shared" ref="AU177:AU186" si="1479">IF(AND($C177=$E$5,IF(AND($C177=$E$5,AT177&gt;=AT$2),(AT177-AT$2)*AT$5,IF(AND($C177=$E$6,AT177&gt;=AT$2),(AT177-AT$2)*AT$6,0))&gt;AT$3),AT$3,IF(AND($C177=$E$6,IF(AND($C177=$E$5,AT177&gt;=AT$2),(AT177-AT$2)*AT$5,IF(AND($C177=$E$6,AT177&gt;=AT$2),(AT177-AT$2)*AT$6,0))&gt;AT$4),AT$4,IF(AND($C177=$E$5,AT177&gt;=AT$2),(AT177-AT$2)*AT$5,IF(AND($C177=$E$6,AT177&gt;=AT$2),(AT177-AT$2)*AT$6,0))))</f>
        <v>0</v>
      </c>
      <c r="AV177"/>
      <c r="AW177" s="39">
        <f>IF(AND($C177=$E$5,IF(AND($C177=$E$5,AV177&gt;=AV$2),(AV177-AV$2)*AV$5,IF(AND($C177=$E$6,AV177&gt;=AV$2),(AV177-AV$2)*AV$6,0))&gt;AV$3),AV$3,IF(AND($C177=$E$6,IF(AND($C177=$E$5,AV177&gt;=AV$2),(AV177-AV$2)*AV$5,IF(AND($C177=$E$6,AV177&gt;=AV$2),(AV177-AV$2)*AV$6,0))&gt;AV$4),AV$4,IF(AND($C177=$E$5,AV177&gt;=AV$2),(AV177-AV$2)*AV$5,IF(AND($C177=$E$6,AV177&gt;=AV$2),(AV177-AV$2)*AV$6,0))))</f>
        <v>0</v>
      </c>
      <c r="AX177"/>
      <c r="AY177" s="39" t="b">
        <f t="shared" ref="AY177:AY186" si="1480">IF(AX177&gt;=AX$3,AX$4,IF(AND($C177=$E$5,IF($C177=$E$5,AX177*AX$5,IF($C177=$E$6,AX177*AX$6))&gt;AY$3),AY$3,IF(AND($C177=$E$6,IF($C177=$E$6,AX177*AX$6,IF($C177=$E$6,AX177*AX$6))&gt;AY$4),AY$4,IF($C177=$E$5,AX177*AX$5,IF($C177=$E$6,AX177*AX$6)))))</f>
        <v>0</v>
      </c>
      <c r="AZ177"/>
      <c r="BA177" s="39" t="b">
        <f t="shared" ref="BA177:BA186" si="1481">IF(AZ177&gt;=AZ$3,AZ$4,IF(AND($C177=$E$5,IF($C177=$E$5,AZ177*AZ$5,IF($C177=$E$6,AZ177*AZ$6))&gt;BA$3),BA$3,IF(AND($C177=$E$6,IF($C177=$E$6,AZ177*AZ$6,IF($C177=$E$6,AZ177*AZ$6))&gt;BA$4),BA$4,IF($C177=$E$5,AZ177*AZ$5,IF($C177=$E$6,AZ177*AZ$6)))))</f>
        <v>0</v>
      </c>
      <c r="BB177"/>
      <c r="BC177" s="39" t="b">
        <f t="shared" ref="BC177:BC186" si="1482">IF(BB177&gt;=BB$3,BB$4,IF(AND($C177=$E$5,IF($C177=$E$5,BB177*BB$5,IF($C177=$E$6,BB177*BB$6))&gt;BC$3),BC$3,IF(AND($C177=$E$6,IF($C177=$E$6,BB177*BB$6,IF($C177=$E$6,BB177*BB$6))&gt;BC$4),BC$4,IF($C177=$E$5,BB177*BB$5,IF($C177=$E$6,BB177*BB$6)))))</f>
        <v>0</v>
      </c>
      <c r="BD177"/>
      <c r="BE177" s="39" t="b">
        <f t="shared" ref="BE177:BE186" si="1483">IF(BD177&gt;=BD$3,BD$4,IF(AND($C177=$E$5,IF($C177=$E$5,BD177*BD$5,IF($C177=$E$6,BD177*BD$6))&gt;BE$3),BE$3,IF(AND($C177=$E$6,IF($C177=$E$6,BD177*BD$6,IF($C177=$E$6,BD177*BD$6))&gt;BE$4),BE$4,IF($C177=$E$5,BD177*BD$5,IF($C177=$E$6,BD177*BD$6)))))</f>
        <v>0</v>
      </c>
      <c r="BF177"/>
      <c r="BG177" s="39">
        <f t="shared" ref="BG177:BG186" si="1484">IF(AND($C177=$E$5,BF177&gt;0),$BF$5,IF(AND($C177=$E$6,BF177&gt;0),$BF$6,0))</f>
        <v>0</v>
      </c>
      <c r="BH177"/>
      <c r="BI177" s="39">
        <f t="shared" ref="BI177:BI186" si="1485">IF(AND($C177=$E$5,IF(AND($C177=$E$5,BH177&gt;=BH$2),(BH177-BH$2)*BH$5,IF(AND($C177=$E$6,BH177&gt;=BH$2),(BH177-BH$2)*BH$6,0))&gt;BH$3),BH$3,IF(AND($C177=$E$6,IF(AND($C177=$E$5,BH177&gt;=BH$2),(BH177-BH$2)*BH$5,IF(AND($C177=$E$6,BH177&gt;=BH$2),(BH177-BH$2)*BH$6,0))&gt;BH$4),BH$4,IF(AND($C177=$E$5,BH177&gt;=BH$2),(BH177-BH$2)*BH$5,IF(AND($C177=$E$6,BH177&gt;=BH$2),(BH177-BH$2)*BH$6,0))))</f>
        <v>0</v>
      </c>
      <c r="BJ177"/>
      <c r="BK177" s="39">
        <f t="shared" ref="BK177:BK186" si="1486">IF(AND($C177=$E$5,IF(AND($C177=$E$5,BJ177&gt;=BJ$2),(BJ177-BJ$2)*BJ$5,IF(AND($C177=$E$6,BJ177&gt;=BJ$2),(BJ177-BJ$2)*BJ$6,0))&gt;BJ$3),BJ$3,IF(AND($C177=$E$6,IF(AND($C177=$E$5,BJ177&gt;=BJ$2),(BJ177-BJ$2)*BJ$5,IF(AND($C177=$E$6,BJ177&gt;=BJ$2),(BJ177-BJ$2)*BJ$6,0))&gt;BJ$4),BJ$4,IF(AND($C177=$E$5,BJ177&gt;=BJ$2),(BJ177-BJ$2)*BJ$5,IF(AND($C177=$E$6,BJ177&gt;=BJ$2),(BJ177-BJ$2)*BJ$6,0))))</f>
        <v>0</v>
      </c>
      <c r="BL177"/>
      <c r="BM177" s="39">
        <f t="shared" ref="BM177:BM186" si="1487">IF(AND($C177=$E$5,IF(AND($C177=$E$5,BL177&gt;=BL$2),(BL177-BL$2)*BL$5,IF(AND($C177=$E$6,BL177&gt;=BL$2),(BL177-BL$2)*BL$6,0))&gt;BL$3),BL$3,IF(AND($C177=$E$6,IF(AND($C177=$E$5,BL177&gt;=BL$2),(BL177-BL$2)*BL$5,IF(AND($C177=$E$6,BL177&gt;=BL$2),(BL177-BL$2)*BL$6,0))&gt;BL$4),BL$4,IF(AND($C177=$E$5,BL177&gt;=BL$2),(BL177-BL$2)*BL$5,IF(AND($C177=$E$6,BL177&gt;=BL$2),(BL177-BL$2)*BL$6,0))))</f>
        <v>0</v>
      </c>
      <c r="BN177"/>
      <c r="BO177" s="39">
        <f t="shared" ref="BO177:BO186" si="1488">IF(AND($C177=$E$5,IF(AND($C177=$E$5,BN177&gt;=BN$2),(BN177-BN$2)*BN$5,IF(AND($C177=$E$6,BN177&gt;=BN$2),(BN177-BN$2)*BN$6,0))&gt;BN$3),BN$3,IF(AND($C177=$E$6,IF(AND($C177=$E$5,BN177&gt;=BN$2),(BN177-BN$2)*BN$5,IF(AND($C177=$E$6,BN177&gt;=BN$2),(BN177-BN$2)*BN$6,0))&gt;BN$4),BN$4,IF(AND($C177=$E$5,BN177&gt;=BN$2),(BN177-BN$2)*BN$5,IF(AND($C177=$E$6,BN177&gt;=BN$2),(BN177-BN$2)*BN$6,0))))</f>
        <v>0</v>
      </c>
      <c r="BP177"/>
      <c r="BQ177" s="39">
        <f t="shared" ref="BQ177:BQ186" si="1489">IF(AND($C177=$E$5,IF(AND($C177=$E$5,BP177&gt;=BP$2),(BP177-BP$2)*BP$5,IF(AND($C177=$E$6,BP177&gt;=BP$2),(BP177-BP$2)*BP$6,0))&gt;BP$3),BP$3,IF(AND($C177=$E$6,IF(AND($C177=$E$5,BP177&gt;=BP$2),(BP177-BP$2)*BP$5,IF(AND($C177=$E$6,BP177&gt;=BP$2),(BP177-BP$2)*BP$6,0))&gt;BP$4),BP$4,IF(AND($C177=$E$5,BP177&gt;=BP$2),(BP177-BP$2)*BP$5,IF(AND($C177=$E$6,BP177&gt;=BP$2),(BP177-BP$2)*BP$6,0))))</f>
        <v>0</v>
      </c>
      <c r="BR177"/>
      <c r="BS177" s="39">
        <f t="shared" ref="BS177:BS186" si="1490">IF(AND($C177=$E$5,IF(AND($C177=$E$5,BR177&gt;=BR$2),(BR177-BR$2)*BR$5,IF(AND($C177=$E$6,BR177&gt;=BR$2),(BR177-BR$2)*BR$6,0))&gt;BR$3),BR$3,IF(AND($C177=$E$6,IF(AND($C177=$E$5,BR177&gt;=BR$2),(BR177-BR$2)*BR$5,IF(AND($C177=$E$6,BR177&gt;=BR$2),(BR177-BR$2)*BR$6,0))&gt;BR$4),BR$4,IF(AND($C177=$E$5,BR177&gt;=BR$2),(BR177-BR$2)*BR$5,IF(AND($C177=$E$6,BR177&gt;=BR$2),(BR177-BR$2)*BR$6,0))))</f>
        <v>0</v>
      </c>
      <c r="BT177"/>
      <c r="BU177" s="39">
        <f t="shared" ref="BU177:BU186" si="1491">IF(AND($C177=$E$5,IF(AND($C177=$E$5,BT177&gt;=BT$2),(BT177-BT$2)*BT$5,IF(AND($C177=$E$6,BT177&gt;=BT$2),(BT177-BT$2)*BT$6,0))&gt;BT$3),BT$3,IF(AND($C177=$E$6,IF(AND($C177=$E$5,BT177&gt;=BT$2),(BT177-BT$2)*BT$5,IF(AND($C177=$E$6,BT177&gt;=BT$2),(BT177-BT$2)*BT$6,0))&gt;BT$4),BT$4,IF(AND($C177=$E$5,BT177&gt;=BT$2),(BT177-BT$2)*BT$5,IF(AND($C177=$E$6,BT177&gt;=BT$2),(BT177-BT$2)*BT$6,0))))</f>
        <v>0</v>
      </c>
      <c r="BV177"/>
      <c r="BW177" s="39">
        <f t="shared" ref="BW177:BW186" si="1492">IF(AND($C177=$E$5,IF(AND($C177=$E$5,BV177&gt;=BV$2),(BV177-BV$2)*BV$5,IF(AND($C177=$E$6,BV177&gt;=BV$2),(BV177-BV$2)*BV$6,0))&gt;BV$3),BV$3,IF(AND($C177=$E$6,IF(AND($C177=$E$5,BV177&gt;=BV$2),(BV177-BV$2)*BV$5,IF(AND($C177=$E$6,BV177&gt;=BV$2),(BV177-BV$2)*BV$6,0))&gt;BV$4),BV$4,IF(AND($C177=$E$5,BV177&gt;=BV$2),(BV177-BV$2)*BV$5,IF(AND($C177=$E$6,BV177&gt;=BV$2),(BV177-BV$2)*BV$6,0))))</f>
        <v>0</v>
      </c>
      <c r="BX177"/>
      <c r="BY177" s="39">
        <f t="shared" ref="BY177:BY186" si="1493">IF(AND($C177=$E$5,IF(AND($C177=$E$5,BX177&gt;=BX$2),(BX177-BX$2)*BX$5,IF(AND($C177=$E$6,BX177&gt;=BX$2),(BX177-BX$2)*BX$6,0))&gt;BX$3),BX$3,IF(AND($C177=$E$6,IF(AND($C177=$E$5,BX177&gt;=BX$2),(BX177-BX$2)*BX$5,IF(AND($C177=$E$6,BX177&gt;=BX$2),(BX177-BX$2)*BX$6,0))&gt;BX$4),BX$4,IF(AND($C177=$E$5,BX177&gt;=BX$2),(BX177-BX$2)*BX$5,IF(AND($C177=$E$6,BX177&gt;=BX$2),(BX177-BX$2)*BX$6,0))))</f>
        <v>0</v>
      </c>
      <c r="BZ177"/>
      <c r="CA177" s="39">
        <f t="shared" ref="CA177:CA186" si="1494">IF(AND($C177=$E$5,IF(AND($C177=$E$5,BZ177&gt;=BZ$2),(BZ177-BZ$2)*BZ$5,IF(AND($C177=$E$6,BZ177&gt;=BZ$2),(BZ177-BZ$2)*BZ$6,0))&gt;BZ$3),BZ$3,IF(AND($C177=$E$6,IF(AND($C177=$E$5,BZ177&gt;=BZ$2),(BZ177-BZ$2)*BZ$5,IF(AND($C177=$E$6,BZ177&gt;=BZ$2),(BZ177-BZ$2)*BZ$6,0))&gt;BZ$4),BZ$4,IF(AND($C177=$E$5,BZ177&gt;=BZ$2),(BZ177-BZ$2)*BZ$5,IF(AND($C177=$E$6,BZ177&gt;=BZ$2),(BZ177-BZ$2)*BZ$6,0))))</f>
        <v>0</v>
      </c>
      <c r="CB177"/>
      <c r="CC177" s="39">
        <f t="shared" ref="CC177:CC186" si="1495">IF(AND($C177=$E$5,IF(AND($C177=$E$5,CB177&gt;=CB$2),(CB177-CB$2)*CB$5,IF(AND($C177=$E$6,CB177&gt;=CB$2),(CB177-CB$2)*CB$6,0))&gt;CB$3),CB$3,IF(AND($C177=$E$6,IF(AND($C177=$E$5,CB177&gt;=CB$2),(CB177-CB$2)*CB$5,IF(AND($C177=$E$6,CB177&gt;=CB$2),(CB177-CB$2)*CB$6,0))&gt;CB$4),CB$4,IF(AND($C177=$E$5,CB177&gt;=CB$2),(CB177-CB$2)*CB$5,IF(AND($C177=$E$6,CB177&gt;=CB$2),(CB177-CB$2)*CB$6,0))))</f>
        <v>0</v>
      </c>
      <c r="CD177"/>
      <c r="CE177" s="39">
        <f t="shared" ref="CE177:CE186" si="1496">IF(AND($C177=$E$5,IF(AND($C177=$E$5,CD177&gt;=CD$2),(CD177-CD$2)*CD$5,IF(AND($C177=$E$6,CD177&gt;=CD$2),(CD177-CD$2)*CD$6,0))&gt;CD$3),CD$3,IF(AND($C177=$E$6,IF(AND($C177=$E$5,CD177&gt;=CD$2),(CD177-CD$2)*CD$5,IF(AND($C177=$E$6,CD177&gt;=CD$2),(CD177-CD$2)*CD$6,0))&gt;CD$4),CD$4,IF(AND($C177=$E$5,CD177&gt;=CD$2),(CD177-CD$2)*CD$5,IF(AND($C177=$E$6,CD177&gt;=CD$2),(CD177-CD$2)*CD$6,0))))</f>
        <v>0</v>
      </c>
      <c r="CF177"/>
      <c r="CG177" s="39">
        <f t="shared" ref="CG177:CG186" si="1497">IF(AND($C177=$E$5,IF(AND($C177=$E$5,CF177&gt;=CF$2),(CF177-CF$2)*CF$5,IF(AND($C177=$E$6,CF177&gt;=CF$2),(CF177-CF$2)*CF$6,0))&gt;CF$3),CF$3,IF(AND($C177=$E$6,IF(AND($C177=$E$5,CF177&gt;=CF$2),(CF177-CF$2)*CF$5,IF(AND($C177=$E$6,CF177&gt;=CF$2),(CF177-CF$2)*CF$6,0))&gt;CF$4),CF$4,IF(AND($C177=$E$5,CF177&gt;=CF$2),(CF177-CF$2)*CF$5,IF(AND($C177=$E$6,CF177&gt;=CF$2),(CF177-CF$2)*CF$6,0))))</f>
        <v>0</v>
      </c>
      <c r="CH177"/>
      <c r="CI177" s="39">
        <f t="shared" ref="CI177:CI186" si="1498">IF(AND($C177=$E$5,IF(AND($C177=$E$5,CH177&gt;=CH$2),(CH177-CH$2)*CH$5,IF(AND($C177=$E$6,CH177&gt;=CH$2),(CH177-CH$2)*CH$6,0))&gt;CH$3),CH$3,IF(AND($C177=$E$6,IF(AND($C177=$E$5,CH177&gt;=CH$2),(CH177-CH$2)*CH$5,IF(AND($C177=$E$6,CH177&gt;=CH$2),(CH177-CH$2)*CH$6,0))&gt;CH$4),CH$4,IF(AND($C177=$E$5,CH177&gt;=CH$2),(CH177-CH$2)*CH$5,IF(AND($C177=$E$6,CH177&gt;=CH$2),(CH177-CH$2)*CH$6,0))))</f>
        <v>0</v>
      </c>
      <c r="CJ177"/>
      <c r="CK177" s="39">
        <f t="shared" ref="CK177:CK186" si="1499">IF(AND($C177=$E$5,IF(AND($C177=$E$5,CJ177&gt;=CJ$2),(CJ177-CJ$2)*CJ$5,IF(AND($C177=$E$6,CJ177&gt;=CJ$2),(CJ177-CJ$2)*CJ$6,0))&gt;CJ$3),CJ$3,IF(AND($C177=$E$6,IF(AND($C177=$E$5,CJ177&gt;=CJ$2),(CJ177-CJ$2)*CJ$5,IF(AND($C177=$E$6,CJ177&gt;=CJ$2),(CJ177-CJ$2)*CJ$6,0))&gt;CJ$4),CJ$4,IF(AND($C177=$E$5,CJ177&gt;=CJ$2),(CJ177-CJ$2)*CJ$5,IF(AND($C177=$E$6,CJ177&gt;=CJ$2),(CJ177-CJ$2)*CJ$6,0))))</f>
        <v>0</v>
      </c>
      <c r="CL177"/>
      <c r="CM177" s="39">
        <f t="shared" ref="CM177:CM186" si="1500">IF(AND($C177=$E$5,IF(AND($C177=$E$5,CL177&gt;=CL$2),(CL177-CL$2)*CL$5,IF(AND($C177=$E$6,CL177&gt;=CL$2),(CL177-CL$2)*CL$6,0))&gt;CL$3),CL$3,IF(AND($C177=$E$6,IF(AND($C177=$E$5,CL177&gt;=CL$2),(CL177-CL$2)*CL$5,IF(AND($C177=$E$6,CL177&gt;=CL$2),(CL177-CL$2)*CL$6,0))&gt;CL$4),CL$4,IF(AND($C177=$E$5,CL177&gt;=CL$2),(CL177-CL$2)*CL$5,IF(AND($C177=$E$6,CL177&gt;=CL$2),(CL177-CL$2)*CL$6,0))))</f>
        <v>0</v>
      </c>
      <c r="CN177"/>
      <c r="CO177" s="39">
        <f t="shared" ref="CO177:CO186" si="1501">IF(AND($C177=$E$5,IF(AND($C177=$E$5,CN177&gt;=CN$2),(CN177-CN$2)*CN$5,IF(AND($C177=$E$6,CN177&gt;=CN$2),(CN177-CN$2)*CN$6,0))&gt;CN$3),CN$3,IF(AND($C177=$E$6,IF(AND($C177=$E$5,CN177&gt;=CN$2),(CN177-CN$2)*CN$5,IF(AND($C177=$E$6,CN177&gt;=CN$2),(CN177-CN$2)*CN$6,0))&gt;CN$4),CN$4,IF(AND($C177=$E$5,CN177&gt;=CN$2),(CN177-CN$2)*CN$5,IF(AND($C177=$E$6,CN177&gt;=CN$2),(CN177-CN$2)*CN$6,0))))</f>
        <v>0</v>
      </c>
      <c r="CP177" s="67">
        <f>SUMIFS(AL177:CO177,$AL$8:$CO$8,$AM$1)</f>
        <v>0</v>
      </c>
      <c r="CQ177"/>
      <c r="CR177" s="39">
        <f t="shared" ref="CR177:CR186" si="1502">IF(AND($C177=$E$5,IF(AND($C177=$E$5,CQ177&gt;=CQ$2),(CQ177-CQ$2)*CQ$5,IF(AND($C177=$E$6,CQ177&gt;=CQ$2),(CQ177-CQ$2)*CQ$6,0))&gt;CQ$3),CQ$3,IF(AND($C177=$E$6,IF(AND($C177=$E$5,CQ177&gt;=CQ$2),(CQ177-CQ$2)*CQ$5,IF(AND($C177=$E$6,CQ177&gt;=CQ$2),(CQ177-CQ$2)*CQ$6,0))&gt;CQ$4),CQ$4,IF(AND($C177=$E$5,CQ177&gt;=CQ$2),(CQ177-CQ$2)*CQ$5,IF(AND($C177=$E$6,CQ177&gt;=CQ$2),(CQ177-CQ$2)*CQ$6,0))))</f>
        <v>0</v>
      </c>
      <c r="CS177"/>
      <c r="CT177" s="39">
        <f t="shared" ref="CT177:CT186" si="1503">IF(AND($C177=$E$5,IF(AND($C177=$E$5,CS177&gt;=CS$2),(CS177-CS$2)*CS$5,IF(AND($C177=$E$6,CS177&gt;=CS$2),(CS177-CS$2)*CS$6,0))&gt;CS$3),CS$3,IF(AND($C177=$E$6,IF(AND($C177=$E$5,CS177&gt;=CS$2),(CS177-CS$2)*CS$5,IF(AND($C177=$E$6,CS177&gt;=CS$2),(CS177-CS$2)*CS$6,0))&gt;CS$4),CS$4,IF(AND($C177=$E$5,CS177&gt;=CS$2),(CS177-CS$2)*CS$5,IF(AND($C177=$E$6,CS177&gt;=CS$2),(CS177-CS$2)*CS$6,0))))</f>
        <v>0</v>
      </c>
      <c r="CU177"/>
      <c r="CV177" s="39">
        <f t="shared" ref="CV177:CV186" si="1504">IF(AND($C177=$E$5,IF(AND($C177=$E$5,CU177&gt;=CU$2),(CU177-CU$2)*CU$5,IF(AND($C177=$E$6,CU177&gt;=CU$2),(CU177-CU$2)*CU$6,0))&gt;CU$3),CU$3,IF(AND($C177=$E$6,IF(AND($C177=$E$5,CU177&gt;=CU$2),(CU177-CU$2)*CU$5,IF(AND($C177=$E$6,CU177&gt;=CU$2),(CU177-CU$2)*CU$6,0))&gt;CU$4),CU$4,IF(AND($C177=$E$5,CU177&gt;=CU$2),(CU177-CU$2)*CU$5,IF(AND($C177=$E$6,CU177&gt;=CU$2),(CU177-CU$2)*CU$6,0))))</f>
        <v>0</v>
      </c>
      <c r="CW177"/>
      <c r="CX177" s="39">
        <f t="shared" ref="CX177:CX186" si="1505">IF(AND($C177=$E$5,IF(AND($C177=$E$5,CW177&gt;=CW$2),(CW177-CW$2)*CW$5,IF(AND($C177=$E$6,CW177&gt;=CW$2),(CW177-CW$2)*CW$6,0))&gt;CW$3),CW$3,IF(AND($C177=$E$6,IF(AND($C177=$E$5,CW177&gt;=CW$2),(CW177-CW$2)*CW$5,IF(AND($C177=$E$6,CW177&gt;=CW$2),(CW177-CW$2)*CW$6,0))&gt;CW$4),CW$4,IF(AND($C177=$E$5,CW177&gt;=CW$2),(CW177-CW$2)*CW$5,IF(AND($C177=$E$6,CW177&gt;=CW$2),(CW177-CW$2)*CW$6,0))))</f>
        <v>0</v>
      </c>
      <c r="CY177"/>
      <c r="CZ177" s="39">
        <f t="shared" ref="CZ177:CZ186" si="1506">IF(AND($C177=$E$5,IF(AND($C177=$E$5,CY177&gt;=CY$2),(CY177-CY$2)*CY$5,IF(AND($C177=$E$6,CY177&gt;=CY$2),(CY177-CY$2)*CY$6,0))&gt;CY$3),CY$3,IF(AND($C177=$E$6,IF(AND($C177=$E$5,CY177&gt;=CY$2),(CY177-CY$2)*CY$5,IF(AND($C177=$E$6,CY177&gt;=CY$2),(CY177-CY$2)*CY$6,0))&gt;CY$4),CY$4,IF(AND($C177=$E$5,CY177&gt;=CY$2),(CY177-CY$2)*CY$5,IF(AND($C177=$E$6,CY177&gt;=CY$2),(CY177-CY$2)*CY$6,0))))</f>
        <v>0</v>
      </c>
      <c r="DA177"/>
      <c r="DB177" s="39">
        <f t="shared" ref="DB177:DB186" si="1507">IF(AND($C177=$E$5,IF(AND($C177=$E$5,DA177&gt;=DA$2),(DA177-DA$2)*DA$5,IF(AND($C177=$E$6,DA177&gt;=DA$2),(DA177-DA$2)*DA$6,0))&gt;DA$3),DA$3,IF(AND($C177=$E$6,IF(AND($C177=$E$5,DA177&gt;=DA$2),(DA177-DA$2)*DA$5,IF(AND($C177=$E$6,DA177&gt;=DA$2),(DA177-DA$2)*DA$6,0))&gt;DA$4),DA$4,IF(AND($C177=$E$5,DA177&gt;=DA$2),(DA177-DA$2)*DA$5,IF(AND($C177=$E$6,DA177&gt;=DA$2),(DA177-DA$2)*DA$6,0))))</f>
        <v>0</v>
      </c>
      <c r="DC177"/>
      <c r="DD177" s="39">
        <f t="shared" ref="DD177:DD186" si="1508">IF(AND($C177=$E$5,IF(AND($C177=$E$5,DC177&gt;=DC$2),(DC177-DC$2)*DC$5,IF(AND($C177=$E$6,DC177&gt;=DC$2),(DC177-DC$2)*DC$6,0))&gt;DC$3),DC$3,IF(AND($C177=$E$6,IF(AND($C177=$E$5,DC177&gt;=DC$2),(DC177-DC$2)*DC$5,IF(AND($C177=$E$6,DC177&gt;=DC$2),(DC177-DC$2)*DC$6,0))&gt;DC$4),DC$4,IF(AND($C177=$E$5,DC177&gt;=DC$2),(DC177-DC$2)*DC$5,IF(AND($C177=$E$6,DC177&gt;=DC$2),(DC177-DC$2)*DC$6,0))))</f>
        <v>0</v>
      </c>
      <c r="DE177"/>
      <c r="DF177" s="39">
        <f t="shared" ref="DF177:DF186" si="1509">IF(AND($C177=$E$5,IF(AND($C177=$E$5,DE177&gt;=DE$2),(DE177-DE$2)*DE$5,IF(AND($C177=$E$6,DE177&gt;=DE$2),(DE177-DE$2)*DE$6,0))&gt;DE$3),DE$3,IF(AND($C177=$E$6,IF(AND($C177=$E$5,DE177&gt;=DE$2),(DE177-DE$2)*DE$5,IF(AND($C177=$E$6,DE177&gt;=DE$2),(DE177-DE$2)*DE$6,0))&gt;DE$4),DE$4,IF(AND($C177=$E$5,DE177&gt;=DE$2),(DE177-DE$2)*DE$5,IF(AND($C177=$E$6,DE177&gt;=DE$2),(DE177-DE$2)*DE$6,0))))</f>
        <v>0</v>
      </c>
      <c r="DG177"/>
      <c r="DH177" s="39">
        <f t="shared" ref="DH177:DH186" si="1510">IF(AND($C177=$E$5,IF(AND($C177=$E$5,DG177&gt;=DG$2),(DG177-DG$2)*DG$5,IF(AND($C177=$E$6,DG177&gt;=DG$2),(DG177-DG$2)*DG$6,0))&gt;DG$3),DG$3,IF(AND($C177=$E$6,IF(AND($C177=$E$5,DG177&gt;=DG$2),(DG177-DG$2)*DG$5,IF(AND($C177=$E$6,DG177&gt;=DG$2),(DG177-DG$2)*DG$6,0))&gt;DG$4),DG$4,IF(AND($C177=$E$5,DG177&gt;=DG$2),(DG177-DG$2)*DG$5,IF(AND($C177=$E$6,DG177&gt;=DG$2),(DG177-DG$2)*DG$6,0))))</f>
        <v>0</v>
      </c>
      <c r="DI177"/>
      <c r="DJ177" s="39">
        <f t="shared" ref="DJ177:DJ186" si="1511">IF(AND($C177=$E$5,IF(AND($C177=$E$5,DI177&gt;=DI$2),(DI177-DI$2)*DI$5,IF(AND($C177=$E$6,DI177&gt;=DI$2),(DI177-DI$2)*DI$6,0))&gt;DI$3),DI$3,IF(AND($C177=$E$6,IF(AND($C177=$E$5,DI177&gt;=DI$2),(DI177-DI$2)*DI$5,IF(AND($C177=$E$6,DI177&gt;=DI$2),(DI177-DI$2)*DI$6,0))&gt;DI$4),DI$4,IF(AND($C177=$E$5,DI177&gt;=DI$2),(DI177-DI$2)*DI$5,IF(AND($C177=$E$6,DI177&gt;=DI$2),(DI177-DI$2)*DI$6,0))))</f>
        <v>0</v>
      </c>
      <c r="DK177"/>
      <c r="DL177" s="39">
        <f t="shared" ref="DL177:DL186" si="1512">IF(AND($C177=$E$5,IF(AND($C177=$E$5,DK177&gt;=DK$2),(DK177-DK$2)*DK$5,IF(AND($C177=$E$6,DK177&gt;=DK$2),(DK177-DK$2)*DK$6,0))&gt;DK$3),DK$3,IF(AND($C177=$E$6,IF(AND($C177=$E$5,DK177&gt;=DK$2),(DK177-DK$2)*DK$5,IF(AND($C177=$E$6,DK177&gt;=DK$2),(DK177-DK$2)*DK$6,0))&gt;DK$4),DK$4,IF(AND($C177=$E$5,DK177&gt;=DK$2),(DK177-DK$2)*DK$5,IF(AND($C177=$E$6,DK177&gt;=DK$2),(DK177-DK$2)*DK$6,0))))</f>
        <v>0</v>
      </c>
      <c r="DM177"/>
      <c r="DN177" s="39">
        <f t="shared" ref="DN177:DN186" si="1513">IF(AND($C177=$E$5,IF(AND($C177=$E$5,DM177&gt;=DM$2),(DM177-DM$2)*DM$5,IF(AND($C177=$E$6,DM177&gt;=DM$2),(DM177-DM$2)*DM$6,0))&gt;DM$3),DM$3,IF(AND($C177=$E$6,IF(AND($C177=$E$5,DM177&gt;=DM$2),(DM177-DM$2)*DM$5,IF(AND($C177=$E$6,DM177&gt;=DM$2),(DM177-DM$2)*DM$6,0))&gt;DM$4),DM$4,IF(AND($C177=$E$5,DM177&gt;=DM$2),(DM177-DM$2)*DM$5,IF(AND($C177=$E$6,DM177&gt;=DM$2),(DM177-DM$2)*DM$6,0))))</f>
        <v>0</v>
      </c>
      <c r="DO177"/>
      <c r="DP177" s="39">
        <f t="shared" ref="DP177:DP186" si="1514">IF(AND($C177=$E$5,IF(AND($C177=$E$5,DO177&gt;=DO$2),(DO177-DO$2)*DO$5,IF(AND($C177=$E$6,DO177&gt;=DO$2),(DO177-DO$2)*DO$6,0))&gt;DO$3),DO$3,IF(AND($C177=$E$6,IF(AND($C177=$E$5,DO177&gt;=DO$2),(DO177-DO$2)*DO$5,IF(AND($C177=$E$6,DO177&gt;=DO$2),(DO177-DO$2)*DO$6,0))&gt;DO$4),DO$4,IF(AND($C177=$E$5,DO177&gt;=DO$2),(DO177-DO$2)*DO$5,IF(AND($C177=$E$6,DO177&gt;=DO$2),(DO177-DO$2)*DO$6,0))))</f>
        <v>0</v>
      </c>
      <c r="DQ177"/>
      <c r="DR177" s="39">
        <f t="shared" ref="DR177:DR186" si="1515">IF(AND($C177=$E$5,IF(AND($C177=$E$5,DQ177&gt;=DQ$2),(DQ177-DQ$2)*DQ$5,IF(AND($C177=$E$6,DQ177&gt;=DQ$2),(DQ177-DQ$2)*DQ$6,0))&gt;DQ$3),DQ$3,IF(AND($C177=$E$6,IF(AND($C177=$E$5,DQ177&gt;=DQ$2),(DQ177-DQ$2)*DQ$5,IF(AND($C177=$E$6,DQ177&gt;=DQ$2),(DQ177-DQ$2)*DQ$6,0))&gt;DQ$4),DQ$4,IF(AND($C177=$E$5,DQ177&gt;=DQ$2),(DQ177-DQ$2)*DQ$5,IF(AND($C177=$E$6,DQ177&gt;=DQ$2),(DQ177-DQ$2)*DQ$6,0))))</f>
        <v>0</v>
      </c>
      <c r="DS177"/>
      <c r="DT177" s="39">
        <f t="shared" ref="DT177:DT186" si="1516">IF(AND($C177=$E$5,IF(AND($C177=$E$5,DS177&gt;=DS$2),(DS177-DS$2)*DS$5,IF(AND($C177=$E$6,DS177&gt;=DS$2),(DS177-DS$2)*DS$6,0))&gt;DS$3),DS$3,IF(AND($C177=$E$6,IF(AND($C177=$E$5,DS177&gt;=DS$2),(DS177-DS$2)*DS$5,IF(AND($C177=$E$6,DS177&gt;=DS$2),(DS177-DS$2)*DS$6,0))&gt;DS$4),DS$4,IF(AND($C177=$E$5,DS177&gt;=DS$2),(DS177-DS$2)*DS$5,IF(AND($C177=$E$6,DS177&gt;=DS$2),(DS177-DS$2)*DS$6,0))))</f>
        <v>0</v>
      </c>
      <c r="DU177"/>
      <c r="DV177" s="39">
        <f t="shared" ref="DV177:DV186" si="1517">IF(AND($C177=$E$5,IF(AND($C177=$E$5,DU177&gt;=DU$2),(DU177-DU$2)*DU$5,IF(AND($C177=$E$6,DU177&gt;=DU$2),(DU177-DU$2)*DU$6,0))&gt;DU$3),DU$3,IF(AND($C177=$E$6,IF(AND($C177=$E$5,DU177&gt;=DU$2),(DU177-DU$2)*DU$5,IF(AND($C177=$E$6,DU177&gt;=DU$2),(DU177-DU$2)*DU$6,0))&gt;DU$4),DU$4,IF(AND($C177=$E$5,DU177&gt;=DU$2),(DU177-DU$2)*DU$5,IF(AND($C177=$E$6,DU177&gt;=DU$2),(DU177-DU$2)*DU$6,0))))</f>
        <v>0</v>
      </c>
      <c r="DW177"/>
      <c r="DX177" s="39">
        <f t="shared" ref="DX177:DX186" si="1518">IF(AND($C177=$E$5,IF(AND($C177=$E$5,DW177&gt;=DW$2),(DW177-DW$2)*DW$5,IF(AND($C177=$E$6,DW177&gt;=DW$2),(DW177-DW$2)*DW$6,0))&gt;DW$3),DW$3,IF(AND($C177=$E$6,IF(AND($C177=$E$5,DW177&gt;=DW$2),(DW177-DW$2)*DW$5,IF(AND($C177=$E$6,DW177&gt;=DW$2),(DW177-DW$2)*DW$6,0))&gt;DW$4),DW$4,IF(AND($C177=$E$5,DW177&gt;=DW$2),(DW177-DW$2)*DW$5,IF(AND($C177=$E$6,DW177&gt;=DW$2),(DW177-DW$2)*DW$6,0))))</f>
        <v>0</v>
      </c>
      <c r="DY177"/>
      <c r="DZ177" s="39">
        <f t="shared" ref="DZ177:DZ186" si="1519">IF(AND($C177=$E$5,IF(AND($C177=$E$5,DY177&gt;=DY$2),(DY177-DY$2)*DY$5,IF(AND($C177=$E$6,DY177&gt;=DY$2),(DY177-DY$2)*DY$6,0))&gt;DY$3),DY$3,IF(AND($C177=$E$6,IF(AND($C177=$E$5,DY177&gt;=DY$2),(DY177-DY$2)*DY$5,IF(AND($C177=$E$6,DY177&gt;=DY$2),(DY177-DY$2)*DY$6,0))&gt;DY$4),DY$4,IF(AND($C177=$E$5,DY177&gt;=DY$2),(DY177-DY$2)*DY$5,IF(AND($C177=$E$6,DY177&gt;=DY$2),(DY177-DY$2)*DY$6,0))))</f>
        <v>0</v>
      </c>
      <c r="EA177"/>
      <c r="EB177" s="39">
        <f t="shared" ref="EB177:EB186" si="1520">IF(AND($C177=$E$5,IF(AND($C177=$E$5,EA177&gt;=EA$2),(EA177-EA$2)*EA$5,IF(AND($C177=$E$6,EA177&gt;=EA$2),(EA177-EA$2)*EA$6,0))&gt;EA$3),EA$3,IF(AND($C177=$E$6,IF(AND($C177=$E$5,EA177&gt;=EA$2),(EA177-EA$2)*EA$5,IF(AND($C177=$E$6,EA177&gt;=EA$2),(EA177-EA$2)*EA$6,0))&gt;EA$4),EA$4,IF(AND($C177=$E$5,EA177&gt;=EA$2),(EA177-EA$2)*EA$5,IF(AND($C177=$E$6,EA177&gt;=EA$2),(EA177-EA$2)*EA$6,0))))</f>
        <v>0</v>
      </c>
      <c r="EC177"/>
      <c r="ED177" s="39">
        <f t="shared" ref="ED177:ED186" si="1521">IF(AND($C177=$E$5,IF(AND($C177=$E$5,EC177&gt;=EC$2),(EC177-EC$2)*EC$5,IF(AND($C177=$E$6,EC177&gt;=EC$2),(EC177-EC$2)*EC$6,0))&gt;EC$3),EC$3,IF(AND($C177=$E$6,IF(AND($C177=$E$5,EC177&gt;=EC$2),(EC177-EC$2)*EC$5,IF(AND($C177=$E$6,EC177&gt;=EC$2),(EC177-EC$2)*EC$6,0))&gt;EC$4),EC$4,IF(AND($C177=$E$5,EC177&gt;=EC$2),(EC177-EC$2)*EC$5,IF(AND($C177=$E$6,EC177&gt;=EC$2),(EC177-EC$2)*EC$6,0))))</f>
        <v>0</v>
      </c>
      <c r="EE177"/>
      <c r="EF177" s="39">
        <f t="shared" ref="EF177:EF186" si="1522">IF(AND($C177=$E$5,IF(AND($C177=$E$5,EE177&gt;=EE$2),(EE177-EE$2)*EE$5,IF(AND($C177=$E$6,EE177&gt;=EE$2),(EE177-EE$2)*EE$6,0))&gt;EE$3),EE$3,IF(AND($C177=$E$6,IF(AND($C177=$E$5,EE177&gt;=EE$2),(EE177-EE$2)*EE$5,IF(AND($C177=$E$6,EE177&gt;=EE$2),(EE177-EE$2)*EE$6,0))&gt;EE$4),EE$4,IF(AND($C177=$E$5,EE177&gt;=EE$2),(EE177-EE$2)*EE$5,IF(AND($C177=$E$6,EE177&gt;=EE$2),(EE177-EE$2)*EE$6,0))))</f>
        <v>0</v>
      </c>
      <c r="EG177"/>
      <c r="EH177" s="39">
        <f t="shared" ref="EH177:EH186" si="1523">IF(AND($C177=$E$5,IF(AND($C177=$E$5,EG177&gt;=EG$2),(EG177-EG$2)*EG$5,IF(AND($C177=$E$6,EG177&gt;=EG$2),(EG177-EG$2)*EG$6,0))&gt;EG$3),EG$3,IF(AND($C177=$E$6,IF(AND($C177=$E$5,EG177&gt;=EG$2),(EG177-EG$2)*EG$5,IF(AND($C177=$E$6,EG177&gt;=EG$2),(EG177-EG$2)*EG$6,0))&gt;EG$4),EG$4,IF(AND($C177=$E$5,EG177&gt;=EG$2),(EG177-EG$2)*EG$5,IF(AND($C177=$E$6,EG177&gt;=EG$2),(EG177-EG$2)*EG$6,0))))</f>
        <v>0</v>
      </c>
      <c r="EI177"/>
      <c r="EJ177" s="39">
        <f t="shared" ref="EJ177:EJ186" si="1524">IF(AND($C177=$E$5,IF(AND($C177=$E$5,EI177&gt;=EI$2),(EI177-EI$2)*EI$5,IF(AND($C177=$E$6,EI177&gt;=EI$2),(EI177-EI$2)*EI$6,0))&gt;EI$3),EI$3,IF(AND($C177=$E$6,IF(AND($C177=$E$5,EI177&gt;=EI$2),(EI177-EI$2)*EI$5,IF(AND($C177=$E$6,EI177&gt;=EI$2),(EI177-EI$2)*EI$6,0))&gt;EI$4),EI$4,IF(AND($C177=$E$5,EI177&gt;=EI$2),(EI177-EI$2)*EI$5,IF(AND($C177=$E$6,EI177&gt;=EI$2),(EI177-EI$2)*EI$6,0))))</f>
        <v>0</v>
      </c>
      <c r="EK177"/>
      <c r="EL177" s="39">
        <f t="shared" ref="EL177:EL186" si="1525">IF(AND($C177=$E$5,IF(AND($C177=$E$5,EK177&gt;=EK$2),(EK177-EK$2)*EK$5,IF(AND($C177=$E$6,EK177&gt;=EK$2),(EK177-EK$2)*EK$6,0))&gt;EK$3),EK$3,IF(AND($C177=$E$6,IF(AND($C177=$E$5,EK177&gt;=EK$2),(EK177-EK$2)*EK$5,IF(AND($C177=$E$6,EK177&gt;=EK$2),(EK177-EK$2)*EK$6,0))&gt;EK$4),EK$4,IF(AND($C177=$E$5,EK177&gt;=EK$2),(EK177-EK$2)*EK$5,IF(AND($C177=$E$6,EK177&gt;=EK$2),(EK177-EK$2)*EK$6,0))))</f>
        <v>0</v>
      </c>
      <c r="EM177"/>
      <c r="EN177" s="39">
        <f t="shared" ref="EN177:EN186" si="1526">IF(AND($C177=$E$5,IF(AND($C177=$E$5,EM177&gt;=EM$2),(EM177-EM$2)*EM$5,IF(AND($C177=$E$6,EM177&gt;=EM$2),(EM177-EM$2)*EM$6,0))&gt;EM$3),EM$3,IF(AND($C177=$E$6,IF(AND($C177=$E$5,EM177&gt;=EM$2),(EM177-EM$2)*EM$5,IF(AND($C177=$E$6,EM177&gt;=EM$2),(EM177-EM$2)*EM$6,0))&gt;EM$4),EM$4,IF(AND($C177=$E$5,EM177&gt;=EM$2),(EM177-EM$2)*EM$5,IF(AND($C177=$E$6,EM177&gt;=EM$2),(EM177-EM$2)*EM$6,0))))</f>
        <v>0</v>
      </c>
      <c r="EO177"/>
      <c r="EP177" s="39">
        <f t="shared" ref="EP177:EP186" si="1527">IF(AND($C177=$E$5,IF(AND($C177=$E$5,EO177&gt;=EO$2),(EO177-EO$2)*EO$5,IF(AND($C177=$E$6,EO177&gt;=EO$2),(EO177-EO$2)*EO$6,0))&gt;EO$3),EO$3,IF(AND($C177=$E$6,IF(AND($C177=$E$5,EO177&gt;=EO$2),(EO177-EO$2)*EO$5,IF(AND($C177=$E$6,EO177&gt;=EO$2),(EO177-EO$2)*EO$6,0))&gt;EO$4),EO$4,IF(AND($C177=$E$5,EO177&gt;=EO$2),(EO177-EO$2)*EO$5,IF(AND($C177=$E$6,EO177&gt;=EO$2),(EO177-EO$2)*EO$6,0))))</f>
        <v>0</v>
      </c>
      <c r="EQ177"/>
      <c r="ER177" s="39">
        <f t="shared" ref="ER177:ER186" si="1528">IF(AND($C177=$E$5,IF(AND($C177=$E$5,EQ177&gt;=EQ$2),(EQ177-EQ$2)*EQ$5,IF(AND($C177=$E$6,EQ177&gt;=EQ$2),(EQ177-EQ$2)*EQ$6,0))&gt;EQ$3),EQ$3,IF(AND($C177=$E$6,IF(AND($C177=$E$5,EQ177&gt;=EQ$2),(EQ177-EQ$2)*EQ$5,IF(AND($C177=$E$6,EQ177&gt;=EQ$2),(EQ177-EQ$2)*EQ$6,0))&gt;EQ$4),EQ$4,IF(AND($C177=$E$5,EQ177&gt;=EQ$2),(EQ177-EQ$2)*EQ$5,IF(AND($C177=$E$6,EQ177&gt;=EQ$2),(EQ177-EQ$2)*EQ$6,0))))</f>
        <v>0</v>
      </c>
      <c r="ES177"/>
      <c r="ET177" s="39">
        <f t="shared" ref="ET177:ET186" si="1529">IF(AND($C177=$E$5,IF(AND($C177=$E$5,ES177&gt;=ES$2),(ES177-ES$2)*ES$5,IF(AND($C177=$E$6,ES177&gt;=ES$2),(ES177-ES$2)*ES$6,0))&gt;ES$3),ES$3,IF(AND($C177=$E$6,IF(AND($C177=$E$5,ES177&gt;=ES$2),(ES177-ES$2)*ES$5,IF(AND($C177=$E$6,ES177&gt;=ES$2),(ES177-ES$2)*ES$6,0))&gt;ES$4),ES$4,IF(AND($C177=$E$5,ES177&gt;=ES$2),(ES177-ES$2)*ES$5,IF(AND($C177=$E$6,ES177&gt;=ES$2),(ES177-ES$2)*ES$6,0))))</f>
        <v>0</v>
      </c>
      <c r="EU177"/>
      <c r="EV177" s="39">
        <f t="shared" ref="EV177:EV186" si="1530">IF(AND($C177=$E$5,IF(AND($C177=$E$5,EU177&gt;=EU$2),(EU177-EU$2)*EU$5,IF(AND($C177=$E$6,EU177&gt;=EU$2),(EU177-EU$2)*EU$6,0))&gt;EU$3),EU$3,IF(AND($C177=$E$6,IF(AND($C177=$E$5,EU177&gt;=EU$2),(EU177-EU$2)*EU$5,IF(AND($C177=$E$6,EU177&gt;=EU$2),(EU177-EU$2)*EU$6,0))&gt;EU$4),EU$4,IF(AND($C177=$E$5,EU177&gt;=EU$2),(EU177-EU$2)*EU$5,IF(AND($C177=$E$6,EU177&gt;=EU$2),(EU177-EU$2)*EU$6,0))))</f>
        <v>0</v>
      </c>
      <c r="EW177"/>
      <c r="EX177" s="39">
        <f t="shared" ref="EX177:EX186" si="1531">IF(AND($C177=$E$5,IF(AND($C177=$E$5,EW177&gt;=EW$2),(EW177-EW$2)*EW$5,IF(AND($C177=$E$6,EW177&gt;=EW$2),(EW177-EW$2)*EW$6,0))&gt;EW$3),EW$3,IF(AND($C177=$E$6,IF(AND($C177=$E$5,EW177&gt;=EW$2),(EW177-EW$2)*EW$5,IF(AND($C177=$E$6,EW177&gt;=EW$2),(EW177-EW$2)*EW$6,0))&gt;EW$4),EW$4,IF(AND($C177=$E$5,EW177&gt;=EW$2),(EW177-EW$2)*EW$5,IF(AND($C177=$E$6,EW177&gt;=EW$2),(EW177-EW$2)*EW$6,0))))</f>
        <v>0</v>
      </c>
      <c r="EY177"/>
      <c r="EZ177" s="39">
        <f t="shared" ref="EZ177:EZ186" si="1532">IF(AND($C177=$E$5,IF(AND($C177=$E$5,EY177&gt;=EY$2),(EY177-EY$2)*EY$5,IF(AND($C177=$E$6,EY177&gt;=EY$2),(EY177-EY$2)*EY$6,0))&gt;EY$3),EY$3,IF(AND($C177=$E$6,IF(AND($C177=$E$5,EY177&gt;=EY$2),(EY177-EY$2)*EY$5,IF(AND($C177=$E$6,EY177&gt;=EY$2),(EY177-EY$2)*EY$6,0))&gt;EY$4),EY$4,IF(AND($C177=$E$5,EY177&gt;=EY$2),(EY177-EY$2)*EY$5,IF(AND($C177=$E$6,EY177&gt;=EY$2),(EY177-EY$2)*EY$6,0))))</f>
        <v>0</v>
      </c>
      <c r="FA177"/>
      <c r="FB177" s="39">
        <f t="shared" ref="FB177:FB186" si="1533">IF(AND($C177=$E$5,IF(AND($C177=$E$5,FA177&gt;=FA$2),(FA177-FA$2)*FA$5,IF(AND($C177=$E$6,FA177&gt;=FA$2),(FA177-FA$2)*FA$6,0))&gt;FA$3),FA$3,IF(AND($C177=$E$6,IF(AND($C177=$E$5,FA177&gt;=FA$2),(FA177-FA$2)*FA$5,IF(AND($C177=$E$6,FA177&gt;=FA$2),(FA177-FA$2)*FA$6,0))&gt;FA$4),FA$4,IF(AND($C177=$E$5,FA177&gt;=FA$2),(FA177-FA$2)*FA$5,IF(AND($C177=$E$6,FA177&gt;=FA$2),(FA177-FA$2)*FA$6,0))))</f>
        <v>0</v>
      </c>
      <c r="FC177" s="67">
        <f>SUMIFS(CQ177:FB177,$CQ$8:$FB$8,$AM$1)</f>
        <v>0</v>
      </c>
    </row>
    <row r="178" spans="1:159" s="30" customFormat="1" outlineLevel="1" x14ac:dyDescent="0.25">
      <c r="A178">
        <v>2</v>
      </c>
      <c r="B178" s="26"/>
      <c r="C178" s="102">
        <f>IFERROR(VLOOKUP($B178,'Справочник ТТ'!$A:$R,16,0),0)</f>
        <v>0</v>
      </c>
      <c r="D178" s="103">
        <f>IFERROR(VLOOKUP($B178,'Справочник ТТ'!$A:$R,17,0),0)</f>
        <v>0</v>
      </c>
      <c r="E178" s="104">
        <f>IFERROR(VLOOKUP($B178,'Справочник ТТ'!$A:$R,18,0),0)</f>
        <v>0</v>
      </c>
      <c r="F178" s="71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 s="46">
        <f t="shared" ref="AK178:AK186" si="1534">IF($C178=$E$5,SUMPRODUCT(G178:AJ178,$G$5:$AJ$5),IF($C178=$E$6,SUMPRODUCT(G178:AJ178,$G$6:$AJ$6),0))</f>
        <v>0</v>
      </c>
      <c r="AL178"/>
      <c r="AM178" s="39">
        <f t="shared" si="1475"/>
        <v>0</v>
      </c>
      <c r="AN178"/>
      <c r="AO178" s="39">
        <f t="shared" si="1476"/>
        <v>0</v>
      </c>
      <c r="AP178"/>
      <c r="AQ178" s="39">
        <f t="shared" si="1477"/>
        <v>0</v>
      </c>
      <c r="AR178"/>
      <c r="AS178" s="39">
        <f t="shared" si="1478"/>
        <v>0</v>
      </c>
      <c r="AT178"/>
      <c r="AU178" s="39">
        <f t="shared" si="1479"/>
        <v>0</v>
      </c>
      <c r="AV178"/>
      <c r="AW178" s="39">
        <f>IF(AND($C178=$E$5,IF(AND($C178=$E$5,AV178&gt;=AV$2),(AV178-AV$2)*AV$5,IF(AND($C178=$E$6,AV178&gt;=AV$2),(AV178-AV$2)*AV$6,0))&gt;AV$3),AV$3,IF(AND($C178=$E$6,IF(AND($C178=$E$5,AV178&gt;=AV$2),(AV178-AV$2)*AV$5,IF(AND($C178=$E$6,AV178&gt;=AV$2),(AV178-AV$2)*AV$6,0))&gt;AV$4),AV$4,IF(AND($C178=$E$5,AV178&gt;=AV$2),(AV178-AV$2)*AV$5,IF(AND($C178=$E$6,AV178&gt;=AV$2),(AV178-AV$2)*AV$6,0))))</f>
        <v>0</v>
      </c>
      <c r="AX178"/>
      <c r="AY178" s="39" t="b">
        <f t="shared" si="1480"/>
        <v>0</v>
      </c>
      <c r="AZ178"/>
      <c r="BA178" s="39" t="b">
        <f t="shared" si="1481"/>
        <v>0</v>
      </c>
      <c r="BB178"/>
      <c r="BC178" s="39" t="b">
        <f t="shared" si="1482"/>
        <v>0</v>
      </c>
      <c r="BD178"/>
      <c r="BE178" s="39" t="b">
        <f t="shared" si="1483"/>
        <v>0</v>
      </c>
      <c r="BF178"/>
      <c r="BG178" s="39">
        <f t="shared" si="1484"/>
        <v>0</v>
      </c>
      <c r="BH178"/>
      <c r="BI178" s="39">
        <f t="shared" si="1485"/>
        <v>0</v>
      </c>
      <c r="BJ178"/>
      <c r="BK178" s="39">
        <f t="shared" si="1486"/>
        <v>0</v>
      </c>
      <c r="BL178"/>
      <c r="BM178" s="39">
        <f t="shared" si="1487"/>
        <v>0</v>
      </c>
      <c r="BN178"/>
      <c r="BO178" s="39">
        <f t="shared" si="1488"/>
        <v>0</v>
      </c>
      <c r="BP178"/>
      <c r="BQ178" s="39">
        <f t="shared" si="1489"/>
        <v>0</v>
      </c>
      <c r="BR178"/>
      <c r="BS178" s="39">
        <f t="shared" si="1490"/>
        <v>0</v>
      </c>
      <c r="BT178"/>
      <c r="BU178" s="39">
        <f t="shared" si="1491"/>
        <v>0</v>
      </c>
      <c r="BV178"/>
      <c r="BW178" s="39">
        <f t="shared" si="1492"/>
        <v>0</v>
      </c>
      <c r="BX178"/>
      <c r="BY178" s="39">
        <f t="shared" si="1493"/>
        <v>0</v>
      </c>
      <c r="BZ178"/>
      <c r="CA178" s="39">
        <f t="shared" si="1494"/>
        <v>0</v>
      </c>
      <c r="CB178"/>
      <c r="CC178" s="39">
        <f t="shared" si="1495"/>
        <v>0</v>
      </c>
      <c r="CD178"/>
      <c r="CE178" s="39">
        <f t="shared" si="1496"/>
        <v>0</v>
      </c>
      <c r="CF178"/>
      <c r="CG178" s="39">
        <f t="shared" si="1497"/>
        <v>0</v>
      </c>
      <c r="CH178"/>
      <c r="CI178" s="39">
        <f t="shared" si="1498"/>
        <v>0</v>
      </c>
      <c r="CJ178"/>
      <c r="CK178" s="39">
        <f t="shared" si="1499"/>
        <v>0</v>
      </c>
      <c r="CL178"/>
      <c r="CM178" s="39">
        <f t="shared" si="1500"/>
        <v>0</v>
      </c>
      <c r="CN178"/>
      <c r="CO178" s="39">
        <f t="shared" si="1501"/>
        <v>0</v>
      </c>
      <c r="CP178" s="67">
        <f t="shared" ref="CP178:CP186" si="1535">SUMIFS(AL178:CO178,$AL$8:$CO$8,$AM$1)</f>
        <v>0</v>
      </c>
      <c r="CQ178"/>
      <c r="CR178" s="39">
        <f t="shared" si="1502"/>
        <v>0</v>
      </c>
      <c r="CS178"/>
      <c r="CT178" s="39">
        <f t="shared" si="1503"/>
        <v>0</v>
      </c>
      <c r="CU178"/>
      <c r="CV178" s="39">
        <f t="shared" si="1504"/>
        <v>0</v>
      </c>
      <c r="CW178"/>
      <c r="CX178" s="39">
        <f t="shared" si="1505"/>
        <v>0</v>
      </c>
      <c r="CY178"/>
      <c r="CZ178" s="39">
        <f t="shared" si="1506"/>
        <v>0</v>
      </c>
      <c r="DA178"/>
      <c r="DB178" s="39">
        <f t="shared" si="1507"/>
        <v>0</v>
      </c>
      <c r="DC178"/>
      <c r="DD178" s="39">
        <f t="shared" si="1508"/>
        <v>0</v>
      </c>
      <c r="DE178"/>
      <c r="DF178" s="39">
        <f t="shared" si="1509"/>
        <v>0</v>
      </c>
      <c r="DG178"/>
      <c r="DH178" s="39">
        <f t="shared" si="1510"/>
        <v>0</v>
      </c>
      <c r="DI178"/>
      <c r="DJ178" s="39">
        <f t="shared" si="1511"/>
        <v>0</v>
      </c>
      <c r="DK178"/>
      <c r="DL178" s="39">
        <f t="shared" si="1512"/>
        <v>0</v>
      </c>
      <c r="DM178"/>
      <c r="DN178" s="39">
        <f t="shared" si="1513"/>
        <v>0</v>
      </c>
      <c r="DO178"/>
      <c r="DP178" s="39">
        <f t="shared" si="1514"/>
        <v>0</v>
      </c>
      <c r="DQ178"/>
      <c r="DR178" s="39">
        <f t="shared" si="1515"/>
        <v>0</v>
      </c>
      <c r="DS178"/>
      <c r="DT178" s="39">
        <f t="shared" si="1516"/>
        <v>0</v>
      </c>
      <c r="DU178"/>
      <c r="DV178" s="39">
        <f t="shared" si="1517"/>
        <v>0</v>
      </c>
      <c r="DW178"/>
      <c r="DX178" s="39">
        <f t="shared" si="1518"/>
        <v>0</v>
      </c>
      <c r="DY178"/>
      <c r="DZ178" s="39">
        <f t="shared" si="1519"/>
        <v>0</v>
      </c>
      <c r="EA178"/>
      <c r="EB178" s="39">
        <f t="shared" si="1520"/>
        <v>0</v>
      </c>
      <c r="EC178"/>
      <c r="ED178" s="39">
        <f t="shared" si="1521"/>
        <v>0</v>
      </c>
      <c r="EE178"/>
      <c r="EF178" s="39">
        <f t="shared" si="1522"/>
        <v>0</v>
      </c>
      <c r="EG178"/>
      <c r="EH178" s="39">
        <f t="shared" si="1523"/>
        <v>0</v>
      </c>
      <c r="EI178"/>
      <c r="EJ178" s="39">
        <f t="shared" si="1524"/>
        <v>0</v>
      </c>
      <c r="EK178"/>
      <c r="EL178" s="39">
        <f t="shared" si="1525"/>
        <v>0</v>
      </c>
      <c r="EM178"/>
      <c r="EN178" s="39">
        <f t="shared" si="1526"/>
        <v>0</v>
      </c>
      <c r="EO178"/>
      <c r="EP178" s="39">
        <f t="shared" si="1527"/>
        <v>0</v>
      </c>
      <c r="EQ178"/>
      <c r="ER178" s="39">
        <f t="shared" si="1528"/>
        <v>0</v>
      </c>
      <c r="ES178"/>
      <c r="ET178" s="39">
        <f t="shared" si="1529"/>
        <v>0</v>
      </c>
      <c r="EU178"/>
      <c r="EV178" s="39">
        <f t="shared" si="1530"/>
        <v>0</v>
      </c>
      <c r="EW178"/>
      <c r="EX178" s="39">
        <f t="shared" si="1531"/>
        <v>0</v>
      </c>
      <c r="EY178"/>
      <c r="EZ178" s="39">
        <f t="shared" si="1532"/>
        <v>0</v>
      </c>
      <c r="FA178"/>
      <c r="FB178" s="39">
        <f t="shared" si="1533"/>
        <v>0</v>
      </c>
      <c r="FC178" s="67">
        <f t="shared" ref="FC178:FC186" si="1536">SUMIFS(CQ178:FB178,$CQ$8:$FB$8,$AM$1)</f>
        <v>0</v>
      </c>
    </row>
    <row r="179" spans="1:159" s="30" customFormat="1" outlineLevel="1" x14ac:dyDescent="0.25">
      <c r="A179">
        <v>3</v>
      </c>
      <c r="B179" s="26"/>
      <c r="C179" s="102">
        <f>IFERROR(VLOOKUP($B179,'Справочник ТТ'!$A:$R,16,0),0)</f>
        <v>0</v>
      </c>
      <c r="D179" s="103">
        <f>IFERROR(VLOOKUP($B179,'Справочник ТТ'!$A:$R,17,0),0)</f>
        <v>0</v>
      </c>
      <c r="E179" s="104">
        <f>IFERROR(VLOOKUP($B179,'Справочник ТТ'!$A:$R,18,0),0)</f>
        <v>0</v>
      </c>
      <c r="F179" s="71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 s="46">
        <f t="shared" si="1534"/>
        <v>0</v>
      </c>
      <c r="AL179"/>
      <c r="AM179" s="39">
        <f t="shared" si="1475"/>
        <v>0</v>
      </c>
      <c r="AN179"/>
      <c r="AO179" s="39">
        <f t="shared" si="1476"/>
        <v>0</v>
      </c>
      <c r="AP179"/>
      <c r="AQ179" s="39">
        <f t="shared" si="1477"/>
        <v>0</v>
      </c>
      <c r="AR179"/>
      <c r="AS179" s="39">
        <f t="shared" si="1478"/>
        <v>0</v>
      </c>
      <c r="AT179"/>
      <c r="AU179" s="39">
        <f t="shared" si="1479"/>
        <v>0</v>
      </c>
      <c r="AV179"/>
      <c r="AW179" s="39">
        <f t="shared" ref="AW179:AW186" si="1537">IF(AND($C179=$E$5,IF(AND($C179=$E$5,AV179&gt;=AV$2),(AV179-AV$2)*AV$5,IF(AND($C179=$E$6,AV179&gt;=AV$2),(AV179-AV$2)*AV$6,0))&gt;AV$3),AV$3,IF(AND($C179=$E$6,IF(AND($C179=$E$5,AV179&gt;=AV$2),(AV179-AV$2)*AV$5,IF(AND($C179=$E$6,AV179&gt;=AV$2),(AV179-AV$2)*AV$6,0))&gt;AV$4),AV$4,IF(AND($C179=$E$5,AV179&gt;=AV$2),(AV179-AV$2)*AV$5,IF(AND($C179=$E$6,AV179&gt;=AV$2),(AV179-AV$2)*AV$6,0))))</f>
        <v>0</v>
      </c>
      <c r="AX179"/>
      <c r="AY179" s="39" t="b">
        <f t="shared" si="1480"/>
        <v>0</v>
      </c>
      <c r="AZ179"/>
      <c r="BA179" s="39" t="b">
        <f t="shared" si="1481"/>
        <v>0</v>
      </c>
      <c r="BB179"/>
      <c r="BC179" s="39" t="b">
        <f t="shared" si="1482"/>
        <v>0</v>
      </c>
      <c r="BD179"/>
      <c r="BE179" s="39" t="b">
        <f t="shared" si="1483"/>
        <v>0</v>
      </c>
      <c r="BF179"/>
      <c r="BG179" s="39">
        <f t="shared" si="1484"/>
        <v>0</v>
      </c>
      <c r="BH179"/>
      <c r="BI179" s="39">
        <f t="shared" si="1485"/>
        <v>0</v>
      </c>
      <c r="BJ179"/>
      <c r="BK179" s="39">
        <f t="shared" si="1486"/>
        <v>0</v>
      </c>
      <c r="BL179"/>
      <c r="BM179" s="39">
        <f t="shared" si="1487"/>
        <v>0</v>
      </c>
      <c r="BN179"/>
      <c r="BO179" s="39">
        <f t="shared" si="1488"/>
        <v>0</v>
      </c>
      <c r="BP179"/>
      <c r="BQ179" s="39">
        <f t="shared" si="1489"/>
        <v>0</v>
      </c>
      <c r="BR179"/>
      <c r="BS179" s="39">
        <f t="shared" si="1490"/>
        <v>0</v>
      </c>
      <c r="BT179"/>
      <c r="BU179" s="39">
        <f t="shared" si="1491"/>
        <v>0</v>
      </c>
      <c r="BV179"/>
      <c r="BW179" s="39">
        <f t="shared" si="1492"/>
        <v>0</v>
      </c>
      <c r="BX179"/>
      <c r="BY179" s="39">
        <f t="shared" si="1493"/>
        <v>0</v>
      </c>
      <c r="BZ179"/>
      <c r="CA179" s="39">
        <f t="shared" si="1494"/>
        <v>0</v>
      </c>
      <c r="CB179"/>
      <c r="CC179" s="39">
        <f t="shared" si="1495"/>
        <v>0</v>
      </c>
      <c r="CD179"/>
      <c r="CE179" s="39">
        <f t="shared" si="1496"/>
        <v>0</v>
      </c>
      <c r="CF179"/>
      <c r="CG179" s="39">
        <f t="shared" si="1497"/>
        <v>0</v>
      </c>
      <c r="CH179"/>
      <c r="CI179" s="39">
        <f t="shared" si="1498"/>
        <v>0</v>
      </c>
      <c r="CJ179"/>
      <c r="CK179" s="39">
        <f t="shared" si="1499"/>
        <v>0</v>
      </c>
      <c r="CL179"/>
      <c r="CM179" s="39">
        <f t="shared" si="1500"/>
        <v>0</v>
      </c>
      <c r="CN179"/>
      <c r="CO179" s="39">
        <f t="shared" si="1501"/>
        <v>0</v>
      </c>
      <c r="CP179" s="67">
        <f t="shared" si="1535"/>
        <v>0</v>
      </c>
      <c r="CQ179"/>
      <c r="CR179" s="39">
        <f t="shared" si="1502"/>
        <v>0</v>
      </c>
      <c r="CS179"/>
      <c r="CT179" s="39">
        <f t="shared" si="1503"/>
        <v>0</v>
      </c>
      <c r="CU179"/>
      <c r="CV179" s="39">
        <f t="shared" si="1504"/>
        <v>0</v>
      </c>
      <c r="CW179"/>
      <c r="CX179" s="39">
        <f t="shared" si="1505"/>
        <v>0</v>
      </c>
      <c r="CY179"/>
      <c r="CZ179" s="39">
        <f t="shared" si="1506"/>
        <v>0</v>
      </c>
      <c r="DA179"/>
      <c r="DB179" s="39">
        <f t="shared" si="1507"/>
        <v>0</v>
      </c>
      <c r="DC179"/>
      <c r="DD179" s="39">
        <f t="shared" si="1508"/>
        <v>0</v>
      </c>
      <c r="DE179"/>
      <c r="DF179" s="39">
        <f t="shared" si="1509"/>
        <v>0</v>
      </c>
      <c r="DG179"/>
      <c r="DH179" s="39">
        <f t="shared" si="1510"/>
        <v>0</v>
      </c>
      <c r="DI179"/>
      <c r="DJ179" s="39">
        <f t="shared" si="1511"/>
        <v>0</v>
      </c>
      <c r="DK179"/>
      <c r="DL179" s="39">
        <f t="shared" si="1512"/>
        <v>0</v>
      </c>
      <c r="DM179"/>
      <c r="DN179" s="39">
        <f t="shared" si="1513"/>
        <v>0</v>
      </c>
      <c r="DO179"/>
      <c r="DP179" s="39">
        <f t="shared" si="1514"/>
        <v>0</v>
      </c>
      <c r="DQ179"/>
      <c r="DR179" s="39">
        <f t="shared" si="1515"/>
        <v>0</v>
      </c>
      <c r="DS179"/>
      <c r="DT179" s="39">
        <f t="shared" si="1516"/>
        <v>0</v>
      </c>
      <c r="DU179"/>
      <c r="DV179" s="39">
        <f t="shared" si="1517"/>
        <v>0</v>
      </c>
      <c r="DW179"/>
      <c r="DX179" s="39">
        <f t="shared" si="1518"/>
        <v>0</v>
      </c>
      <c r="DY179"/>
      <c r="DZ179" s="39">
        <f t="shared" si="1519"/>
        <v>0</v>
      </c>
      <c r="EA179"/>
      <c r="EB179" s="39">
        <f t="shared" si="1520"/>
        <v>0</v>
      </c>
      <c r="EC179"/>
      <c r="ED179" s="39">
        <f t="shared" si="1521"/>
        <v>0</v>
      </c>
      <c r="EE179"/>
      <c r="EF179" s="39">
        <f t="shared" si="1522"/>
        <v>0</v>
      </c>
      <c r="EG179"/>
      <c r="EH179" s="39">
        <f t="shared" si="1523"/>
        <v>0</v>
      </c>
      <c r="EI179"/>
      <c r="EJ179" s="39">
        <f t="shared" si="1524"/>
        <v>0</v>
      </c>
      <c r="EK179"/>
      <c r="EL179" s="39">
        <f t="shared" si="1525"/>
        <v>0</v>
      </c>
      <c r="EM179"/>
      <c r="EN179" s="39">
        <f t="shared" si="1526"/>
        <v>0</v>
      </c>
      <c r="EO179"/>
      <c r="EP179" s="39">
        <f t="shared" si="1527"/>
        <v>0</v>
      </c>
      <c r="EQ179"/>
      <c r="ER179" s="39">
        <f t="shared" si="1528"/>
        <v>0</v>
      </c>
      <c r="ES179"/>
      <c r="ET179" s="39">
        <f t="shared" si="1529"/>
        <v>0</v>
      </c>
      <c r="EU179"/>
      <c r="EV179" s="39">
        <f t="shared" si="1530"/>
        <v>0</v>
      </c>
      <c r="EW179"/>
      <c r="EX179" s="39">
        <f t="shared" si="1531"/>
        <v>0</v>
      </c>
      <c r="EY179"/>
      <c r="EZ179" s="39">
        <f t="shared" si="1532"/>
        <v>0</v>
      </c>
      <c r="FA179"/>
      <c r="FB179" s="39">
        <f t="shared" si="1533"/>
        <v>0</v>
      </c>
      <c r="FC179" s="67">
        <f t="shared" si="1536"/>
        <v>0</v>
      </c>
    </row>
    <row r="180" spans="1:159" s="30" customFormat="1" outlineLevel="1" x14ac:dyDescent="0.25">
      <c r="A180">
        <v>4</v>
      </c>
      <c r="B180" s="26"/>
      <c r="C180" s="102">
        <f>IFERROR(VLOOKUP($B180,'Справочник ТТ'!$A:$R,16,0),0)</f>
        <v>0</v>
      </c>
      <c r="D180" s="103">
        <f>IFERROR(VLOOKUP($B180,'Справочник ТТ'!$A:$R,17,0),0)</f>
        <v>0</v>
      </c>
      <c r="E180" s="104">
        <f>IFERROR(VLOOKUP($B180,'Справочник ТТ'!$A:$R,18,0),0)</f>
        <v>0</v>
      </c>
      <c r="F180" s="71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 s="46">
        <f t="shared" si="1534"/>
        <v>0</v>
      </c>
      <c r="AL180"/>
      <c r="AM180" s="39">
        <f t="shared" si="1475"/>
        <v>0</v>
      </c>
      <c r="AN180"/>
      <c r="AO180" s="39">
        <f t="shared" si="1476"/>
        <v>0</v>
      </c>
      <c r="AP180"/>
      <c r="AQ180" s="39">
        <f t="shared" si="1477"/>
        <v>0</v>
      </c>
      <c r="AR180"/>
      <c r="AS180" s="39">
        <f t="shared" si="1478"/>
        <v>0</v>
      </c>
      <c r="AT180"/>
      <c r="AU180" s="39">
        <f t="shared" si="1479"/>
        <v>0</v>
      </c>
      <c r="AV180"/>
      <c r="AW180" s="39">
        <f t="shared" si="1537"/>
        <v>0</v>
      </c>
      <c r="AX180"/>
      <c r="AY180" s="39" t="b">
        <f t="shared" si="1480"/>
        <v>0</v>
      </c>
      <c r="AZ180"/>
      <c r="BA180" s="39" t="b">
        <f t="shared" si="1481"/>
        <v>0</v>
      </c>
      <c r="BB180"/>
      <c r="BC180" s="39" t="b">
        <f t="shared" si="1482"/>
        <v>0</v>
      </c>
      <c r="BD180"/>
      <c r="BE180" s="39" t="b">
        <f t="shared" si="1483"/>
        <v>0</v>
      </c>
      <c r="BF180"/>
      <c r="BG180" s="39">
        <f t="shared" si="1484"/>
        <v>0</v>
      </c>
      <c r="BH180"/>
      <c r="BI180" s="39">
        <f t="shared" si="1485"/>
        <v>0</v>
      </c>
      <c r="BJ180"/>
      <c r="BK180" s="39">
        <f t="shared" si="1486"/>
        <v>0</v>
      </c>
      <c r="BL180"/>
      <c r="BM180" s="39">
        <f t="shared" si="1487"/>
        <v>0</v>
      </c>
      <c r="BN180"/>
      <c r="BO180" s="39">
        <f t="shared" si="1488"/>
        <v>0</v>
      </c>
      <c r="BP180"/>
      <c r="BQ180" s="39">
        <f t="shared" si="1489"/>
        <v>0</v>
      </c>
      <c r="BR180"/>
      <c r="BS180" s="39">
        <f t="shared" si="1490"/>
        <v>0</v>
      </c>
      <c r="BT180"/>
      <c r="BU180" s="39">
        <f t="shared" si="1491"/>
        <v>0</v>
      </c>
      <c r="BV180"/>
      <c r="BW180" s="39">
        <f t="shared" si="1492"/>
        <v>0</v>
      </c>
      <c r="BX180"/>
      <c r="BY180" s="39">
        <f t="shared" si="1493"/>
        <v>0</v>
      </c>
      <c r="BZ180"/>
      <c r="CA180" s="39">
        <f t="shared" si="1494"/>
        <v>0</v>
      </c>
      <c r="CB180"/>
      <c r="CC180" s="39">
        <f t="shared" si="1495"/>
        <v>0</v>
      </c>
      <c r="CD180"/>
      <c r="CE180" s="39">
        <f t="shared" si="1496"/>
        <v>0</v>
      </c>
      <c r="CF180"/>
      <c r="CG180" s="39">
        <f t="shared" si="1497"/>
        <v>0</v>
      </c>
      <c r="CH180"/>
      <c r="CI180" s="39">
        <f t="shared" si="1498"/>
        <v>0</v>
      </c>
      <c r="CJ180"/>
      <c r="CK180" s="39">
        <f t="shared" si="1499"/>
        <v>0</v>
      </c>
      <c r="CL180"/>
      <c r="CM180" s="39">
        <f t="shared" si="1500"/>
        <v>0</v>
      </c>
      <c r="CN180"/>
      <c r="CO180" s="39">
        <f t="shared" si="1501"/>
        <v>0</v>
      </c>
      <c r="CP180" s="67">
        <f t="shared" si="1535"/>
        <v>0</v>
      </c>
      <c r="CQ180"/>
      <c r="CR180" s="39">
        <f t="shared" si="1502"/>
        <v>0</v>
      </c>
      <c r="CS180"/>
      <c r="CT180" s="39">
        <f t="shared" si="1503"/>
        <v>0</v>
      </c>
      <c r="CU180"/>
      <c r="CV180" s="39">
        <f t="shared" si="1504"/>
        <v>0</v>
      </c>
      <c r="CW180"/>
      <c r="CX180" s="39">
        <f t="shared" si="1505"/>
        <v>0</v>
      </c>
      <c r="CY180"/>
      <c r="CZ180" s="39">
        <f t="shared" si="1506"/>
        <v>0</v>
      </c>
      <c r="DA180"/>
      <c r="DB180" s="39">
        <f t="shared" si="1507"/>
        <v>0</v>
      </c>
      <c r="DC180"/>
      <c r="DD180" s="39">
        <f t="shared" si="1508"/>
        <v>0</v>
      </c>
      <c r="DE180"/>
      <c r="DF180" s="39">
        <f t="shared" si="1509"/>
        <v>0</v>
      </c>
      <c r="DG180"/>
      <c r="DH180" s="39">
        <f t="shared" si="1510"/>
        <v>0</v>
      </c>
      <c r="DI180"/>
      <c r="DJ180" s="39">
        <f t="shared" si="1511"/>
        <v>0</v>
      </c>
      <c r="DK180"/>
      <c r="DL180" s="39">
        <f t="shared" si="1512"/>
        <v>0</v>
      </c>
      <c r="DM180"/>
      <c r="DN180" s="39">
        <f t="shared" si="1513"/>
        <v>0</v>
      </c>
      <c r="DO180"/>
      <c r="DP180" s="39">
        <f t="shared" si="1514"/>
        <v>0</v>
      </c>
      <c r="DQ180"/>
      <c r="DR180" s="39">
        <f t="shared" si="1515"/>
        <v>0</v>
      </c>
      <c r="DS180"/>
      <c r="DT180" s="39">
        <f t="shared" si="1516"/>
        <v>0</v>
      </c>
      <c r="DU180"/>
      <c r="DV180" s="39">
        <f t="shared" si="1517"/>
        <v>0</v>
      </c>
      <c r="DW180"/>
      <c r="DX180" s="39">
        <f t="shared" si="1518"/>
        <v>0</v>
      </c>
      <c r="DY180"/>
      <c r="DZ180" s="39">
        <f t="shared" si="1519"/>
        <v>0</v>
      </c>
      <c r="EA180"/>
      <c r="EB180" s="39">
        <f t="shared" si="1520"/>
        <v>0</v>
      </c>
      <c r="EC180"/>
      <c r="ED180" s="39">
        <f t="shared" si="1521"/>
        <v>0</v>
      </c>
      <c r="EE180"/>
      <c r="EF180" s="39">
        <f t="shared" si="1522"/>
        <v>0</v>
      </c>
      <c r="EG180"/>
      <c r="EH180" s="39">
        <f t="shared" si="1523"/>
        <v>0</v>
      </c>
      <c r="EI180"/>
      <c r="EJ180" s="39">
        <f t="shared" si="1524"/>
        <v>0</v>
      </c>
      <c r="EK180"/>
      <c r="EL180" s="39">
        <f t="shared" si="1525"/>
        <v>0</v>
      </c>
      <c r="EM180"/>
      <c r="EN180" s="39">
        <f t="shared" si="1526"/>
        <v>0</v>
      </c>
      <c r="EO180"/>
      <c r="EP180" s="39">
        <f t="shared" si="1527"/>
        <v>0</v>
      </c>
      <c r="EQ180"/>
      <c r="ER180" s="39">
        <f t="shared" si="1528"/>
        <v>0</v>
      </c>
      <c r="ES180"/>
      <c r="ET180" s="39">
        <f t="shared" si="1529"/>
        <v>0</v>
      </c>
      <c r="EU180"/>
      <c r="EV180" s="39">
        <f t="shared" si="1530"/>
        <v>0</v>
      </c>
      <c r="EW180"/>
      <c r="EX180" s="39">
        <f t="shared" si="1531"/>
        <v>0</v>
      </c>
      <c r="EY180"/>
      <c r="EZ180" s="39">
        <f t="shared" si="1532"/>
        <v>0</v>
      </c>
      <c r="FA180"/>
      <c r="FB180" s="39">
        <f t="shared" si="1533"/>
        <v>0</v>
      </c>
      <c r="FC180" s="67">
        <f t="shared" si="1536"/>
        <v>0</v>
      </c>
    </row>
    <row r="181" spans="1:159" s="30" customFormat="1" outlineLevel="1" x14ac:dyDescent="0.25">
      <c r="A181">
        <v>5</v>
      </c>
      <c r="B181" s="26"/>
      <c r="C181" s="102">
        <f>IFERROR(VLOOKUP($B181,'Справочник ТТ'!$A:$R,16,0),0)</f>
        <v>0</v>
      </c>
      <c r="D181" s="103">
        <f>IFERROR(VLOOKUP($B181,'Справочник ТТ'!$A:$R,17,0),0)</f>
        <v>0</v>
      </c>
      <c r="E181" s="104">
        <f>IFERROR(VLOOKUP($B181,'Справочник ТТ'!$A:$R,18,0),0)</f>
        <v>0</v>
      </c>
      <c r="F181" s="7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 s="46">
        <f t="shared" si="1534"/>
        <v>0</v>
      </c>
      <c r="AL181"/>
      <c r="AM181" s="39">
        <f t="shared" si="1475"/>
        <v>0</v>
      </c>
      <c r="AN181"/>
      <c r="AO181" s="39">
        <f t="shared" si="1476"/>
        <v>0</v>
      </c>
      <c r="AP181"/>
      <c r="AQ181" s="39">
        <f t="shared" si="1477"/>
        <v>0</v>
      </c>
      <c r="AR181"/>
      <c r="AS181" s="39">
        <f t="shared" si="1478"/>
        <v>0</v>
      </c>
      <c r="AT181"/>
      <c r="AU181" s="39">
        <f t="shared" si="1479"/>
        <v>0</v>
      </c>
      <c r="AV181"/>
      <c r="AW181" s="39">
        <f t="shared" si="1537"/>
        <v>0</v>
      </c>
      <c r="AX181"/>
      <c r="AY181" s="39" t="b">
        <f t="shared" si="1480"/>
        <v>0</v>
      </c>
      <c r="AZ181"/>
      <c r="BA181" s="39" t="b">
        <f t="shared" si="1481"/>
        <v>0</v>
      </c>
      <c r="BB181"/>
      <c r="BC181" s="39" t="b">
        <f t="shared" si="1482"/>
        <v>0</v>
      </c>
      <c r="BD181"/>
      <c r="BE181" s="39" t="b">
        <f t="shared" si="1483"/>
        <v>0</v>
      </c>
      <c r="BF181"/>
      <c r="BG181" s="39">
        <f t="shared" si="1484"/>
        <v>0</v>
      </c>
      <c r="BH181"/>
      <c r="BI181" s="39">
        <f t="shared" si="1485"/>
        <v>0</v>
      </c>
      <c r="BJ181"/>
      <c r="BK181" s="39">
        <f t="shared" si="1486"/>
        <v>0</v>
      </c>
      <c r="BL181"/>
      <c r="BM181" s="39">
        <f t="shared" si="1487"/>
        <v>0</v>
      </c>
      <c r="BN181"/>
      <c r="BO181" s="39">
        <f t="shared" si="1488"/>
        <v>0</v>
      </c>
      <c r="BP181"/>
      <c r="BQ181" s="39">
        <f t="shared" si="1489"/>
        <v>0</v>
      </c>
      <c r="BR181"/>
      <c r="BS181" s="39">
        <f t="shared" si="1490"/>
        <v>0</v>
      </c>
      <c r="BT181"/>
      <c r="BU181" s="39">
        <f t="shared" si="1491"/>
        <v>0</v>
      </c>
      <c r="BV181"/>
      <c r="BW181" s="39">
        <f t="shared" si="1492"/>
        <v>0</v>
      </c>
      <c r="BX181"/>
      <c r="BY181" s="39">
        <f t="shared" si="1493"/>
        <v>0</v>
      </c>
      <c r="BZ181"/>
      <c r="CA181" s="39">
        <f t="shared" si="1494"/>
        <v>0</v>
      </c>
      <c r="CB181"/>
      <c r="CC181" s="39">
        <f t="shared" si="1495"/>
        <v>0</v>
      </c>
      <c r="CD181"/>
      <c r="CE181" s="39">
        <f t="shared" si="1496"/>
        <v>0</v>
      </c>
      <c r="CF181"/>
      <c r="CG181" s="39">
        <f t="shared" si="1497"/>
        <v>0</v>
      </c>
      <c r="CH181"/>
      <c r="CI181" s="39">
        <f t="shared" si="1498"/>
        <v>0</v>
      </c>
      <c r="CJ181"/>
      <c r="CK181" s="39">
        <f t="shared" si="1499"/>
        <v>0</v>
      </c>
      <c r="CL181"/>
      <c r="CM181" s="39">
        <f t="shared" si="1500"/>
        <v>0</v>
      </c>
      <c r="CN181"/>
      <c r="CO181" s="39">
        <f t="shared" si="1501"/>
        <v>0</v>
      </c>
      <c r="CP181" s="67">
        <f t="shared" si="1535"/>
        <v>0</v>
      </c>
      <c r="CQ181"/>
      <c r="CR181" s="39">
        <f t="shared" si="1502"/>
        <v>0</v>
      </c>
      <c r="CS181"/>
      <c r="CT181" s="39">
        <f t="shared" si="1503"/>
        <v>0</v>
      </c>
      <c r="CU181"/>
      <c r="CV181" s="39">
        <f t="shared" si="1504"/>
        <v>0</v>
      </c>
      <c r="CW181"/>
      <c r="CX181" s="39">
        <f t="shared" si="1505"/>
        <v>0</v>
      </c>
      <c r="CY181"/>
      <c r="CZ181" s="39">
        <f t="shared" si="1506"/>
        <v>0</v>
      </c>
      <c r="DA181"/>
      <c r="DB181" s="39">
        <f t="shared" si="1507"/>
        <v>0</v>
      </c>
      <c r="DC181"/>
      <c r="DD181" s="39">
        <f t="shared" si="1508"/>
        <v>0</v>
      </c>
      <c r="DE181"/>
      <c r="DF181" s="39">
        <f t="shared" si="1509"/>
        <v>0</v>
      </c>
      <c r="DG181"/>
      <c r="DH181" s="39">
        <f t="shared" si="1510"/>
        <v>0</v>
      </c>
      <c r="DI181"/>
      <c r="DJ181" s="39">
        <f t="shared" si="1511"/>
        <v>0</v>
      </c>
      <c r="DK181"/>
      <c r="DL181" s="39">
        <f t="shared" si="1512"/>
        <v>0</v>
      </c>
      <c r="DM181"/>
      <c r="DN181" s="39">
        <f t="shared" si="1513"/>
        <v>0</v>
      </c>
      <c r="DO181"/>
      <c r="DP181" s="39">
        <f t="shared" si="1514"/>
        <v>0</v>
      </c>
      <c r="DQ181"/>
      <c r="DR181" s="39">
        <f t="shared" si="1515"/>
        <v>0</v>
      </c>
      <c r="DS181"/>
      <c r="DT181" s="39">
        <f t="shared" si="1516"/>
        <v>0</v>
      </c>
      <c r="DU181"/>
      <c r="DV181" s="39">
        <f t="shared" si="1517"/>
        <v>0</v>
      </c>
      <c r="DW181"/>
      <c r="DX181" s="39">
        <f t="shared" si="1518"/>
        <v>0</v>
      </c>
      <c r="DY181"/>
      <c r="DZ181" s="39">
        <f t="shared" si="1519"/>
        <v>0</v>
      </c>
      <c r="EA181"/>
      <c r="EB181" s="39">
        <f t="shared" si="1520"/>
        <v>0</v>
      </c>
      <c r="EC181"/>
      <c r="ED181" s="39">
        <f t="shared" si="1521"/>
        <v>0</v>
      </c>
      <c r="EE181"/>
      <c r="EF181" s="39">
        <f t="shared" si="1522"/>
        <v>0</v>
      </c>
      <c r="EG181"/>
      <c r="EH181" s="39">
        <f t="shared" si="1523"/>
        <v>0</v>
      </c>
      <c r="EI181"/>
      <c r="EJ181" s="39">
        <f t="shared" si="1524"/>
        <v>0</v>
      </c>
      <c r="EK181"/>
      <c r="EL181" s="39">
        <f t="shared" si="1525"/>
        <v>0</v>
      </c>
      <c r="EM181"/>
      <c r="EN181" s="39">
        <f t="shared" si="1526"/>
        <v>0</v>
      </c>
      <c r="EO181"/>
      <c r="EP181" s="39">
        <f t="shared" si="1527"/>
        <v>0</v>
      </c>
      <c r="EQ181"/>
      <c r="ER181" s="39">
        <f t="shared" si="1528"/>
        <v>0</v>
      </c>
      <c r="ES181"/>
      <c r="ET181" s="39">
        <f t="shared" si="1529"/>
        <v>0</v>
      </c>
      <c r="EU181"/>
      <c r="EV181" s="39">
        <f t="shared" si="1530"/>
        <v>0</v>
      </c>
      <c r="EW181"/>
      <c r="EX181" s="39">
        <f t="shared" si="1531"/>
        <v>0</v>
      </c>
      <c r="EY181"/>
      <c r="EZ181" s="39">
        <f t="shared" si="1532"/>
        <v>0</v>
      </c>
      <c r="FA181"/>
      <c r="FB181" s="39">
        <f t="shared" si="1533"/>
        <v>0</v>
      </c>
      <c r="FC181" s="67">
        <f t="shared" si="1536"/>
        <v>0</v>
      </c>
    </row>
    <row r="182" spans="1:159" s="30" customFormat="1" outlineLevel="1" x14ac:dyDescent="0.25">
      <c r="A182">
        <v>6</v>
      </c>
      <c r="B182" s="26"/>
      <c r="C182" s="102">
        <f>IFERROR(VLOOKUP($B182,'Справочник ТТ'!$A:$R,16,0),0)</f>
        <v>0</v>
      </c>
      <c r="D182" s="103">
        <f>IFERROR(VLOOKUP($B182,'Справочник ТТ'!$A:$R,17,0),0)</f>
        <v>0</v>
      </c>
      <c r="E182" s="104">
        <f>IFERROR(VLOOKUP($B182,'Справочник ТТ'!$A:$R,18,0),0)</f>
        <v>0</v>
      </c>
      <c r="F182" s="71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 s="46">
        <f t="shared" si="1534"/>
        <v>0</v>
      </c>
      <c r="AL182"/>
      <c r="AM182" s="39">
        <f t="shared" si="1475"/>
        <v>0</v>
      </c>
      <c r="AN182"/>
      <c r="AO182" s="39">
        <f t="shared" si="1476"/>
        <v>0</v>
      </c>
      <c r="AP182"/>
      <c r="AQ182" s="39">
        <f t="shared" si="1477"/>
        <v>0</v>
      </c>
      <c r="AR182"/>
      <c r="AS182" s="39">
        <f t="shared" si="1478"/>
        <v>0</v>
      </c>
      <c r="AT182"/>
      <c r="AU182" s="39">
        <f t="shared" si="1479"/>
        <v>0</v>
      </c>
      <c r="AV182"/>
      <c r="AW182" s="39">
        <f t="shared" si="1537"/>
        <v>0</v>
      </c>
      <c r="AX182"/>
      <c r="AY182" s="39" t="b">
        <f t="shared" si="1480"/>
        <v>0</v>
      </c>
      <c r="AZ182"/>
      <c r="BA182" s="39" t="b">
        <f t="shared" si="1481"/>
        <v>0</v>
      </c>
      <c r="BB182"/>
      <c r="BC182" s="39" t="b">
        <f t="shared" si="1482"/>
        <v>0</v>
      </c>
      <c r="BD182"/>
      <c r="BE182" s="39" t="b">
        <f t="shared" si="1483"/>
        <v>0</v>
      </c>
      <c r="BF182"/>
      <c r="BG182" s="39">
        <f t="shared" si="1484"/>
        <v>0</v>
      </c>
      <c r="BH182"/>
      <c r="BI182" s="39">
        <f t="shared" si="1485"/>
        <v>0</v>
      </c>
      <c r="BJ182"/>
      <c r="BK182" s="39">
        <f t="shared" si="1486"/>
        <v>0</v>
      </c>
      <c r="BL182"/>
      <c r="BM182" s="39">
        <f t="shared" si="1487"/>
        <v>0</v>
      </c>
      <c r="BN182"/>
      <c r="BO182" s="39">
        <f t="shared" si="1488"/>
        <v>0</v>
      </c>
      <c r="BP182"/>
      <c r="BQ182" s="39">
        <f t="shared" si="1489"/>
        <v>0</v>
      </c>
      <c r="BR182"/>
      <c r="BS182" s="39">
        <f t="shared" si="1490"/>
        <v>0</v>
      </c>
      <c r="BT182"/>
      <c r="BU182" s="39">
        <f t="shared" si="1491"/>
        <v>0</v>
      </c>
      <c r="BV182"/>
      <c r="BW182" s="39">
        <f t="shared" si="1492"/>
        <v>0</v>
      </c>
      <c r="BX182"/>
      <c r="BY182" s="39">
        <f t="shared" si="1493"/>
        <v>0</v>
      </c>
      <c r="BZ182"/>
      <c r="CA182" s="39">
        <f t="shared" si="1494"/>
        <v>0</v>
      </c>
      <c r="CB182"/>
      <c r="CC182" s="39">
        <f t="shared" si="1495"/>
        <v>0</v>
      </c>
      <c r="CD182"/>
      <c r="CE182" s="39">
        <f t="shared" si="1496"/>
        <v>0</v>
      </c>
      <c r="CF182"/>
      <c r="CG182" s="39">
        <f t="shared" si="1497"/>
        <v>0</v>
      </c>
      <c r="CH182"/>
      <c r="CI182" s="39">
        <f t="shared" si="1498"/>
        <v>0</v>
      </c>
      <c r="CJ182"/>
      <c r="CK182" s="39">
        <f t="shared" si="1499"/>
        <v>0</v>
      </c>
      <c r="CL182"/>
      <c r="CM182" s="39">
        <f t="shared" si="1500"/>
        <v>0</v>
      </c>
      <c r="CN182"/>
      <c r="CO182" s="39">
        <f t="shared" si="1501"/>
        <v>0</v>
      </c>
      <c r="CP182" s="67">
        <f t="shared" si="1535"/>
        <v>0</v>
      </c>
      <c r="CQ182"/>
      <c r="CR182" s="39">
        <f t="shared" si="1502"/>
        <v>0</v>
      </c>
      <c r="CS182"/>
      <c r="CT182" s="39">
        <f t="shared" si="1503"/>
        <v>0</v>
      </c>
      <c r="CU182"/>
      <c r="CV182" s="39">
        <f t="shared" si="1504"/>
        <v>0</v>
      </c>
      <c r="CW182"/>
      <c r="CX182" s="39">
        <f t="shared" si="1505"/>
        <v>0</v>
      </c>
      <c r="CY182"/>
      <c r="CZ182" s="39">
        <f t="shared" si="1506"/>
        <v>0</v>
      </c>
      <c r="DA182"/>
      <c r="DB182" s="39">
        <f t="shared" si="1507"/>
        <v>0</v>
      </c>
      <c r="DC182"/>
      <c r="DD182" s="39">
        <f t="shared" si="1508"/>
        <v>0</v>
      </c>
      <c r="DE182"/>
      <c r="DF182" s="39">
        <f t="shared" si="1509"/>
        <v>0</v>
      </c>
      <c r="DG182"/>
      <c r="DH182" s="39">
        <f t="shared" si="1510"/>
        <v>0</v>
      </c>
      <c r="DI182"/>
      <c r="DJ182" s="39">
        <f t="shared" si="1511"/>
        <v>0</v>
      </c>
      <c r="DK182"/>
      <c r="DL182" s="39">
        <f t="shared" si="1512"/>
        <v>0</v>
      </c>
      <c r="DM182"/>
      <c r="DN182" s="39">
        <f t="shared" si="1513"/>
        <v>0</v>
      </c>
      <c r="DO182"/>
      <c r="DP182" s="39">
        <f t="shared" si="1514"/>
        <v>0</v>
      </c>
      <c r="DQ182"/>
      <c r="DR182" s="39">
        <f t="shared" si="1515"/>
        <v>0</v>
      </c>
      <c r="DS182"/>
      <c r="DT182" s="39">
        <f t="shared" si="1516"/>
        <v>0</v>
      </c>
      <c r="DU182"/>
      <c r="DV182" s="39">
        <f t="shared" si="1517"/>
        <v>0</v>
      </c>
      <c r="DW182"/>
      <c r="DX182" s="39">
        <f t="shared" si="1518"/>
        <v>0</v>
      </c>
      <c r="DY182"/>
      <c r="DZ182" s="39">
        <f t="shared" si="1519"/>
        <v>0</v>
      </c>
      <c r="EA182"/>
      <c r="EB182" s="39">
        <f t="shared" si="1520"/>
        <v>0</v>
      </c>
      <c r="EC182"/>
      <c r="ED182" s="39">
        <f t="shared" si="1521"/>
        <v>0</v>
      </c>
      <c r="EE182"/>
      <c r="EF182" s="39">
        <f t="shared" si="1522"/>
        <v>0</v>
      </c>
      <c r="EG182"/>
      <c r="EH182" s="39">
        <f t="shared" si="1523"/>
        <v>0</v>
      </c>
      <c r="EI182"/>
      <c r="EJ182" s="39">
        <f t="shared" si="1524"/>
        <v>0</v>
      </c>
      <c r="EK182"/>
      <c r="EL182" s="39">
        <f t="shared" si="1525"/>
        <v>0</v>
      </c>
      <c r="EM182"/>
      <c r="EN182" s="39">
        <f t="shared" si="1526"/>
        <v>0</v>
      </c>
      <c r="EO182"/>
      <c r="EP182" s="39">
        <f t="shared" si="1527"/>
        <v>0</v>
      </c>
      <c r="EQ182"/>
      <c r="ER182" s="39">
        <f t="shared" si="1528"/>
        <v>0</v>
      </c>
      <c r="ES182"/>
      <c r="ET182" s="39">
        <f t="shared" si="1529"/>
        <v>0</v>
      </c>
      <c r="EU182"/>
      <c r="EV182" s="39">
        <f t="shared" si="1530"/>
        <v>0</v>
      </c>
      <c r="EW182"/>
      <c r="EX182" s="39">
        <f t="shared" si="1531"/>
        <v>0</v>
      </c>
      <c r="EY182"/>
      <c r="EZ182" s="39">
        <f t="shared" si="1532"/>
        <v>0</v>
      </c>
      <c r="FA182"/>
      <c r="FB182" s="39">
        <f t="shared" si="1533"/>
        <v>0</v>
      </c>
      <c r="FC182" s="67">
        <f t="shared" si="1536"/>
        <v>0</v>
      </c>
    </row>
    <row r="183" spans="1:159" s="30" customFormat="1" outlineLevel="1" x14ac:dyDescent="0.25">
      <c r="A183">
        <v>7</v>
      </c>
      <c r="B183" s="26"/>
      <c r="C183" s="102">
        <f>IFERROR(VLOOKUP($B183,'Справочник ТТ'!$A:$R,16,0),0)</f>
        <v>0</v>
      </c>
      <c r="D183" s="103">
        <f>IFERROR(VLOOKUP($B183,'Справочник ТТ'!$A:$R,17,0),0)</f>
        <v>0</v>
      </c>
      <c r="E183" s="104">
        <f>IFERROR(VLOOKUP($B183,'Справочник ТТ'!$A:$R,18,0),0)</f>
        <v>0</v>
      </c>
      <c r="F183" s="71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 s="46">
        <f t="shared" si="1534"/>
        <v>0</v>
      </c>
      <c r="AL183"/>
      <c r="AM183" s="39">
        <f t="shared" si="1475"/>
        <v>0</v>
      </c>
      <c r="AN183"/>
      <c r="AO183" s="39">
        <f t="shared" si="1476"/>
        <v>0</v>
      </c>
      <c r="AP183"/>
      <c r="AQ183" s="39">
        <f t="shared" si="1477"/>
        <v>0</v>
      </c>
      <c r="AR183"/>
      <c r="AS183" s="39">
        <f t="shared" si="1478"/>
        <v>0</v>
      </c>
      <c r="AT183"/>
      <c r="AU183" s="39">
        <f t="shared" si="1479"/>
        <v>0</v>
      </c>
      <c r="AV183"/>
      <c r="AW183" s="39">
        <f t="shared" si="1537"/>
        <v>0</v>
      </c>
      <c r="AX183"/>
      <c r="AY183" s="39" t="b">
        <f t="shared" si="1480"/>
        <v>0</v>
      </c>
      <c r="AZ183"/>
      <c r="BA183" s="39" t="b">
        <f t="shared" si="1481"/>
        <v>0</v>
      </c>
      <c r="BB183"/>
      <c r="BC183" s="39" t="b">
        <f t="shared" si="1482"/>
        <v>0</v>
      </c>
      <c r="BD183"/>
      <c r="BE183" s="39" t="b">
        <f t="shared" si="1483"/>
        <v>0</v>
      </c>
      <c r="BF183"/>
      <c r="BG183" s="39">
        <f t="shared" si="1484"/>
        <v>0</v>
      </c>
      <c r="BH183"/>
      <c r="BI183" s="39">
        <f t="shared" si="1485"/>
        <v>0</v>
      </c>
      <c r="BJ183"/>
      <c r="BK183" s="39">
        <f t="shared" si="1486"/>
        <v>0</v>
      </c>
      <c r="BL183"/>
      <c r="BM183" s="39">
        <f t="shared" si="1487"/>
        <v>0</v>
      </c>
      <c r="BN183"/>
      <c r="BO183" s="39">
        <f t="shared" si="1488"/>
        <v>0</v>
      </c>
      <c r="BP183"/>
      <c r="BQ183" s="39">
        <f t="shared" si="1489"/>
        <v>0</v>
      </c>
      <c r="BR183"/>
      <c r="BS183" s="39">
        <f t="shared" si="1490"/>
        <v>0</v>
      </c>
      <c r="BT183"/>
      <c r="BU183" s="39">
        <f t="shared" si="1491"/>
        <v>0</v>
      </c>
      <c r="BV183"/>
      <c r="BW183" s="39">
        <f t="shared" si="1492"/>
        <v>0</v>
      </c>
      <c r="BX183"/>
      <c r="BY183" s="39">
        <f t="shared" si="1493"/>
        <v>0</v>
      </c>
      <c r="BZ183"/>
      <c r="CA183" s="39">
        <f t="shared" si="1494"/>
        <v>0</v>
      </c>
      <c r="CB183"/>
      <c r="CC183" s="39">
        <f t="shared" si="1495"/>
        <v>0</v>
      </c>
      <c r="CD183"/>
      <c r="CE183" s="39">
        <f t="shared" si="1496"/>
        <v>0</v>
      </c>
      <c r="CF183"/>
      <c r="CG183" s="39">
        <f t="shared" si="1497"/>
        <v>0</v>
      </c>
      <c r="CH183"/>
      <c r="CI183" s="39">
        <f t="shared" si="1498"/>
        <v>0</v>
      </c>
      <c r="CJ183"/>
      <c r="CK183" s="39">
        <f t="shared" si="1499"/>
        <v>0</v>
      </c>
      <c r="CL183"/>
      <c r="CM183" s="39">
        <f t="shared" si="1500"/>
        <v>0</v>
      </c>
      <c r="CN183"/>
      <c r="CO183" s="39">
        <f t="shared" si="1501"/>
        <v>0</v>
      </c>
      <c r="CP183" s="67">
        <f t="shared" si="1535"/>
        <v>0</v>
      </c>
      <c r="CQ183"/>
      <c r="CR183" s="39">
        <f t="shared" si="1502"/>
        <v>0</v>
      </c>
      <c r="CS183"/>
      <c r="CT183" s="39">
        <f t="shared" si="1503"/>
        <v>0</v>
      </c>
      <c r="CU183"/>
      <c r="CV183" s="39">
        <f t="shared" si="1504"/>
        <v>0</v>
      </c>
      <c r="CW183"/>
      <c r="CX183" s="39">
        <f t="shared" si="1505"/>
        <v>0</v>
      </c>
      <c r="CY183"/>
      <c r="CZ183" s="39">
        <f t="shared" si="1506"/>
        <v>0</v>
      </c>
      <c r="DA183"/>
      <c r="DB183" s="39">
        <f t="shared" si="1507"/>
        <v>0</v>
      </c>
      <c r="DC183"/>
      <c r="DD183" s="39">
        <f t="shared" si="1508"/>
        <v>0</v>
      </c>
      <c r="DE183"/>
      <c r="DF183" s="39">
        <f t="shared" si="1509"/>
        <v>0</v>
      </c>
      <c r="DG183"/>
      <c r="DH183" s="39">
        <f t="shared" si="1510"/>
        <v>0</v>
      </c>
      <c r="DI183"/>
      <c r="DJ183" s="39">
        <f t="shared" si="1511"/>
        <v>0</v>
      </c>
      <c r="DK183"/>
      <c r="DL183" s="39">
        <f t="shared" si="1512"/>
        <v>0</v>
      </c>
      <c r="DM183"/>
      <c r="DN183" s="39">
        <f t="shared" si="1513"/>
        <v>0</v>
      </c>
      <c r="DO183"/>
      <c r="DP183" s="39">
        <f t="shared" si="1514"/>
        <v>0</v>
      </c>
      <c r="DQ183"/>
      <c r="DR183" s="39">
        <f t="shared" si="1515"/>
        <v>0</v>
      </c>
      <c r="DS183"/>
      <c r="DT183" s="39">
        <f t="shared" si="1516"/>
        <v>0</v>
      </c>
      <c r="DU183"/>
      <c r="DV183" s="39">
        <f t="shared" si="1517"/>
        <v>0</v>
      </c>
      <c r="DW183"/>
      <c r="DX183" s="39">
        <f t="shared" si="1518"/>
        <v>0</v>
      </c>
      <c r="DY183"/>
      <c r="DZ183" s="39">
        <f t="shared" si="1519"/>
        <v>0</v>
      </c>
      <c r="EA183"/>
      <c r="EB183" s="39">
        <f t="shared" si="1520"/>
        <v>0</v>
      </c>
      <c r="EC183"/>
      <c r="ED183" s="39">
        <f t="shared" si="1521"/>
        <v>0</v>
      </c>
      <c r="EE183"/>
      <c r="EF183" s="39">
        <f t="shared" si="1522"/>
        <v>0</v>
      </c>
      <c r="EG183"/>
      <c r="EH183" s="39">
        <f t="shared" si="1523"/>
        <v>0</v>
      </c>
      <c r="EI183"/>
      <c r="EJ183" s="39">
        <f t="shared" si="1524"/>
        <v>0</v>
      </c>
      <c r="EK183"/>
      <c r="EL183" s="39">
        <f t="shared" si="1525"/>
        <v>0</v>
      </c>
      <c r="EM183"/>
      <c r="EN183" s="39">
        <f t="shared" si="1526"/>
        <v>0</v>
      </c>
      <c r="EO183"/>
      <c r="EP183" s="39">
        <f t="shared" si="1527"/>
        <v>0</v>
      </c>
      <c r="EQ183"/>
      <c r="ER183" s="39">
        <f t="shared" si="1528"/>
        <v>0</v>
      </c>
      <c r="ES183"/>
      <c r="ET183" s="39">
        <f t="shared" si="1529"/>
        <v>0</v>
      </c>
      <c r="EU183"/>
      <c r="EV183" s="39">
        <f t="shared" si="1530"/>
        <v>0</v>
      </c>
      <c r="EW183"/>
      <c r="EX183" s="39">
        <f t="shared" si="1531"/>
        <v>0</v>
      </c>
      <c r="EY183"/>
      <c r="EZ183" s="39">
        <f t="shared" si="1532"/>
        <v>0</v>
      </c>
      <c r="FA183"/>
      <c r="FB183" s="39">
        <f t="shared" si="1533"/>
        <v>0</v>
      </c>
      <c r="FC183" s="67">
        <f t="shared" si="1536"/>
        <v>0</v>
      </c>
    </row>
    <row r="184" spans="1:159" s="30" customFormat="1" outlineLevel="1" x14ac:dyDescent="0.25">
      <c r="A184">
        <v>8</v>
      </c>
      <c r="B184" s="26"/>
      <c r="C184" s="102">
        <f>IFERROR(VLOOKUP($B184,'Справочник ТТ'!$A:$R,16,0),0)</f>
        <v>0</v>
      </c>
      <c r="D184" s="103">
        <f>IFERROR(VLOOKUP($B184,'Справочник ТТ'!$A:$R,17,0),0)</f>
        <v>0</v>
      </c>
      <c r="E184" s="104">
        <f>IFERROR(VLOOKUP($B184,'Справочник ТТ'!$A:$R,18,0),0)</f>
        <v>0</v>
      </c>
      <c r="F184" s="71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 s="46">
        <f t="shared" si="1534"/>
        <v>0</v>
      </c>
      <c r="AL184"/>
      <c r="AM184" s="39">
        <f t="shared" si="1475"/>
        <v>0</v>
      </c>
      <c r="AN184"/>
      <c r="AO184" s="39">
        <f t="shared" si="1476"/>
        <v>0</v>
      </c>
      <c r="AP184"/>
      <c r="AQ184" s="39">
        <f t="shared" si="1477"/>
        <v>0</v>
      </c>
      <c r="AR184"/>
      <c r="AS184" s="39">
        <f t="shared" si="1478"/>
        <v>0</v>
      </c>
      <c r="AT184"/>
      <c r="AU184" s="39">
        <f t="shared" si="1479"/>
        <v>0</v>
      </c>
      <c r="AV184"/>
      <c r="AW184" s="39">
        <f t="shared" si="1537"/>
        <v>0</v>
      </c>
      <c r="AX184"/>
      <c r="AY184" s="39" t="b">
        <f t="shared" si="1480"/>
        <v>0</v>
      </c>
      <c r="AZ184"/>
      <c r="BA184" s="39" t="b">
        <f t="shared" si="1481"/>
        <v>0</v>
      </c>
      <c r="BB184"/>
      <c r="BC184" s="39" t="b">
        <f t="shared" si="1482"/>
        <v>0</v>
      </c>
      <c r="BD184"/>
      <c r="BE184" s="39" t="b">
        <f t="shared" si="1483"/>
        <v>0</v>
      </c>
      <c r="BF184"/>
      <c r="BG184" s="39">
        <f t="shared" si="1484"/>
        <v>0</v>
      </c>
      <c r="BH184"/>
      <c r="BI184" s="39">
        <f t="shared" si="1485"/>
        <v>0</v>
      </c>
      <c r="BJ184"/>
      <c r="BK184" s="39">
        <f t="shared" si="1486"/>
        <v>0</v>
      </c>
      <c r="BL184"/>
      <c r="BM184" s="39">
        <f t="shared" si="1487"/>
        <v>0</v>
      </c>
      <c r="BN184"/>
      <c r="BO184" s="39">
        <f t="shared" si="1488"/>
        <v>0</v>
      </c>
      <c r="BP184"/>
      <c r="BQ184" s="39">
        <f t="shared" si="1489"/>
        <v>0</v>
      </c>
      <c r="BR184"/>
      <c r="BS184" s="39">
        <f t="shared" si="1490"/>
        <v>0</v>
      </c>
      <c r="BT184"/>
      <c r="BU184" s="39">
        <f t="shared" si="1491"/>
        <v>0</v>
      </c>
      <c r="BV184"/>
      <c r="BW184" s="39">
        <f t="shared" si="1492"/>
        <v>0</v>
      </c>
      <c r="BX184"/>
      <c r="BY184" s="39">
        <f t="shared" si="1493"/>
        <v>0</v>
      </c>
      <c r="BZ184"/>
      <c r="CA184" s="39">
        <f t="shared" si="1494"/>
        <v>0</v>
      </c>
      <c r="CB184"/>
      <c r="CC184" s="39">
        <f t="shared" si="1495"/>
        <v>0</v>
      </c>
      <c r="CD184"/>
      <c r="CE184" s="39">
        <f t="shared" si="1496"/>
        <v>0</v>
      </c>
      <c r="CF184"/>
      <c r="CG184" s="39">
        <f t="shared" si="1497"/>
        <v>0</v>
      </c>
      <c r="CH184"/>
      <c r="CI184" s="39">
        <f t="shared" si="1498"/>
        <v>0</v>
      </c>
      <c r="CJ184"/>
      <c r="CK184" s="39">
        <f t="shared" si="1499"/>
        <v>0</v>
      </c>
      <c r="CL184"/>
      <c r="CM184" s="39">
        <f t="shared" si="1500"/>
        <v>0</v>
      </c>
      <c r="CN184"/>
      <c r="CO184" s="39">
        <f t="shared" si="1501"/>
        <v>0</v>
      </c>
      <c r="CP184" s="67">
        <f t="shared" si="1535"/>
        <v>0</v>
      </c>
      <c r="CQ184"/>
      <c r="CR184" s="39">
        <f t="shared" si="1502"/>
        <v>0</v>
      </c>
      <c r="CS184"/>
      <c r="CT184" s="39">
        <f t="shared" si="1503"/>
        <v>0</v>
      </c>
      <c r="CU184"/>
      <c r="CV184" s="39">
        <f t="shared" si="1504"/>
        <v>0</v>
      </c>
      <c r="CW184"/>
      <c r="CX184" s="39">
        <f t="shared" si="1505"/>
        <v>0</v>
      </c>
      <c r="CY184"/>
      <c r="CZ184" s="39">
        <f t="shared" si="1506"/>
        <v>0</v>
      </c>
      <c r="DA184"/>
      <c r="DB184" s="39">
        <f t="shared" si="1507"/>
        <v>0</v>
      </c>
      <c r="DC184"/>
      <c r="DD184" s="39">
        <f t="shared" si="1508"/>
        <v>0</v>
      </c>
      <c r="DE184"/>
      <c r="DF184" s="39">
        <f t="shared" si="1509"/>
        <v>0</v>
      </c>
      <c r="DG184"/>
      <c r="DH184" s="39">
        <f t="shared" si="1510"/>
        <v>0</v>
      </c>
      <c r="DI184"/>
      <c r="DJ184" s="39">
        <f t="shared" si="1511"/>
        <v>0</v>
      </c>
      <c r="DK184"/>
      <c r="DL184" s="39">
        <f t="shared" si="1512"/>
        <v>0</v>
      </c>
      <c r="DM184"/>
      <c r="DN184" s="39">
        <f t="shared" si="1513"/>
        <v>0</v>
      </c>
      <c r="DO184"/>
      <c r="DP184" s="39">
        <f t="shared" si="1514"/>
        <v>0</v>
      </c>
      <c r="DQ184"/>
      <c r="DR184" s="39">
        <f t="shared" si="1515"/>
        <v>0</v>
      </c>
      <c r="DS184"/>
      <c r="DT184" s="39">
        <f t="shared" si="1516"/>
        <v>0</v>
      </c>
      <c r="DU184"/>
      <c r="DV184" s="39">
        <f t="shared" si="1517"/>
        <v>0</v>
      </c>
      <c r="DW184"/>
      <c r="DX184" s="39">
        <f t="shared" si="1518"/>
        <v>0</v>
      </c>
      <c r="DY184"/>
      <c r="DZ184" s="39">
        <f t="shared" si="1519"/>
        <v>0</v>
      </c>
      <c r="EA184"/>
      <c r="EB184" s="39">
        <f t="shared" si="1520"/>
        <v>0</v>
      </c>
      <c r="EC184"/>
      <c r="ED184" s="39">
        <f t="shared" si="1521"/>
        <v>0</v>
      </c>
      <c r="EE184"/>
      <c r="EF184" s="39">
        <f t="shared" si="1522"/>
        <v>0</v>
      </c>
      <c r="EG184"/>
      <c r="EH184" s="39">
        <f t="shared" si="1523"/>
        <v>0</v>
      </c>
      <c r="EI184"/>
      <c r="EJ184" s="39">
        <f t="shared" si="1524"/>
        <v>0</v>
      </c>
      <c r="EK184"/>
      <c r="EL184" s="39">
        <f t="shared" si="1525"/>
        <v>0</v>
      </c>
      <c r="EM184"/>
      <c r="EN184" s="39">
        <f t="shared" si="1526"/>
        <v>0</v>
      </c>
      <c r="EO184"/>
      <c r="EP184" s="39">
        <f t="shared" si="1527"/>
        <v>0</v>
      </c>
      <c r="EQ184"/>
      <c r="ER184" s="39">
        <f t="shared" si="1528"/>
        <v>0</v>
      </c>
      <c r="ES184"/>
      <c r="ET184" s="39">
        <f t="shared" si="1529"/>
        <v>0</v>
      </c>
      <c r="EU184"/>
      <c r="EV184" s="39">
        <f t="shared" si="1530"/>
        <v>0</v>
      </c>
      <c r="EW184"/>
      <c r="EX184" s="39">
        <f t="shared" si="1531"/>
        <v>0</v>
      </c>
      <c r="EY184"/>
      <c r="EZ184" s="39">
        <f t="shared" si="1532"/>
        <v>0</v>
      </c>
      <c r="FA184"/>
      <c r="FB184" s="39">
        <f t="shared" si="1533"/>
        <v>0</v>
      </c>
      <c r="FC184" s="67">
        <f t="shared" si="1536"/>
        <v>0</v>
      </c>
    </row>
    <row r="185" spans="1:159" s="30" customFormat="1" outlineLevel="1" x14ac:dyDescent="0.25">
      <c r="A185">
        <v>9</v>
      </c>
      <c r="B185" s="26"/>
      <c r="C185" s="102">
        <f>IFERROR(VLOOKUP($B185,'Справочник ТТ'!$A:$R,16,0),0)</f>
        <v>0</v>
      </c>
      <c r="D185" s="103">
        <f>IFERROR(VLOOKUP($B185,'Справочник ТТ'!$A:$R,17,0),0)</f>
        <v>0</v>
      </c>
      <c r="E185" s="104">
        <f>IFERROR(VLOOKUP($B185,'Справочник ТТ'!$A:$R,18,0),0)</f>
        <v>0</v>
      </c>
      <c r="F185" s="71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 s="46">
        <f t="shared" si="1534"/>
        <v>0</v>
      </c>
      <c r="AL185"/>
      <c r="AM185" s="39">
        <f t="shared" si="1475"/>
        <v>0</v>
      </c>
      <c r="AN185"/>
      <c r="AO185" s="39">
        <f t="shared" si="1476"/>
        <v>0</v>
      </c>
      <c r="AP185"/>
      <c r="AQ185" s="39">
        <f t="shared" si="1477"/>
        <v>0</v>
      </c>
      <c r="AR185"/>
      <c r="AS185" s="39">
        <f t="shared" si="1478"/>
        <v>0</v>
      </c>
      <c r="AT185"/>
      <c r="AU185" s="39">
        <f t="shared" si="1479"/>
        <v>0</v>
      </c>
      <c r="AV185"/>
      <c r="AW185" s="39">
        <f t="shared" si="1537"/>
        <v>0</v>
      </c>
      <c r="AX185"/>
      <c r="AY185" s="39" t="b">
        <f t="shared" si="1480"/>
        <v>0</v>
      </c>
      <c r="AZ185"/>
      <c r="BA185" s="39" t="b">
        <f t="shared" si="1481"/>
        <v>0</v>
      </c>
      <c r="BB185"/>
      <c r="BC185" s="39" t="b">
        <f t="shared" si="1482"/>
        <v>0</v>
      </c>
      <c r="BD185"/>
      <c r="BE185" s="39" t="b">
        <f t="shared" si="1483"/>
        <v>0</v>
      </c>
      <c r="BF185"/>
      <c r="BG185" s="39">
        <f t="shared" si="1484"/>
        <v>0</v>
      </c>
      <c r="BH185"/>
      <c r="BI185" s="39">
        <f t="shared" si="1485"/>
        <v>0</v>
      </c>
      <c r="BJ185"/>
      <c r="BK185" s="39">
        <f t="shared" si="1486"/>
        <v>0</v>
      </c>
      <c r="BL185"/>
      <c r="BM185" s="39">
        <f t="shared" si="1487"/>
        <v>0</v>
      </c>
      <c r="BN185"/>
      <c r="BO185" s="39">
        <f t="shared" si="1488"/>
        <v>0</v>
      </c>
      <c r="BP185"/>
      <c r="BQ185" s="39">
        <f t="shared" si="1489"/>
        <v>0</v>
      </c>
      <c r="BR185"/>
      <c r="BS185" s="39">
        <f t="shared" si="1490"/>
        <v>0</v>
      </c>
      <c r="BT185"/>
      <c r="BU185" s="39">
        <f t="shared" si="1491"/>
        <v>0</v>
      </c>
      <c r="BV185"/>
      <c r="BW185" s="39">
        <f t="shared" si="1492"/>
        <v>0</v>
      </c>
      <c r="BX185"/>
      <c r="BY185" s="39">
        <f t="shared" si="1493"/>
        <v>0</v>
      </c>
      <c r="BZ185"/>
      <c r="CA185" s="39">
        <f t="shared" si="1494"/>
        <v>0</v>
      </c>
      <c r="CB185"/>
      <c r="CC185" s="39">
        <f t="shared" si="1495"/>
        <v>0</v>
      </c>
      <c r="CD185"/>
      <c r="CE185" s="39">
        <f t="shared" si="1496"/>
        <v>0</v>
      </c>
      <c r="CF185"/>
      <c r="CG185" s="39">
        <f t="shared" si="1497"/>
        <v>0</v>
      </c>
      <c r="CH185"/>
      <c r="CI185" s="39">
        <f t="shared" si="1498"/>
        <v>0</v>
      </c>
      <c r="CJ185"/>
      <c r="CK185" s="39">
        <f t="shared" si="1499"/>
        <v>0</v>
      </c>
      <c r="CL185"/>
      <c r="CM185" s="39">
        <f t="shared" si="1500"/>
        <v>0</v>
      </c>
      <c r="CN185"/>
      <c r="CO185" s="39">
        <f t="shared" si="1501"/>
        <v>0</v>
      </c>
      <c r="CP185" s="67">
        <f t="shared" si="1535"/>
        <v>0</v>
      </c>
      <c r="CQ185"/>
      <c r="CR185" s="39">
        <f t="shared" si="1502"/>
        <v>0</v>
      </c>
      <c r="CS185"/>
      <c r="CT185" s="39">
        <f t="shared" si="1503"/>
        <v>0</v>
      </c>
      <c r="CU185"/>
      <c r="CV185" s="39">
        <f t="shared" si="1504"/>
        <v>0</v>
      </c>
      <c r="CW185"/>
      <c r="CX185" s="39">
        <f t="shared" si="1505"/>
        <v>0</v>
      </c>
      <c r="CY185"/>
      <c r="CZ185" s="39">
        <f t="shared" si="1506"/>
        <v>0</v>
      </c>
      <c r="DA185"/>
      <c r="DB185" s="39">
        <f t="shared" si="1507"/>
        <v>0</v>
      </c>
      <c r="DC185"/>
      <c r="DD185" s="39">
        <f t="shared" si="1508"/>
        <v>0</v>
      </c>
      <c r="DE185"/>
      <c r="DF185" s="39">
        <f t="shared" si="1509"/>
        <v>0</v>
      </c>
      <c r="DG185"/>
      <c r="DH185" s="39">
        <f t="shared" si="1510"/>
        <v>0</v>
      </c>
      <c r="DI185"/>
      <c r="DJ185" s="39">
        <f t="shared" si="1511"/>
        <v>0</v>
      </c>
      <c r="DK185"/>
      <c r="DL185" s="39">
        <f t="shared" si="1512"/>
        <v>0</v>
      </c>
      <c r="DM185"/>
      <c r="DN185" s="39">
        <f t="shared" si="1513"/>
        <v>0</v>
      </c>
      <c r="DO185"/>
      <c r="DP185" s="39">
        <f t="shared" si="1514"/>
        <v>0</v>
      </c>
      <c r="DQ185"/>
      <c r="DR185" s="39">
        <f t="shared" si="1515"/>
        <v>0</v>
      </c>
      <c r="DS185"/>
      <c r="DT185" s="39">
        <f t="shared" si="1516"/>
        <v>0</v>
      </c>
      <c r="DU185"/>
      <c r="DV185" s="39">
        <f t="shared" si="1517"/>
        <v>0</v>
      </c>
      <c r="DW185"/>
      <c r="DX185" s="39">
        <f t="shared" si="1518"/>
        <v>0</v>
      </c>
      <c r="DY185"/>
      <c r="DZ185" s="39">
        <f t="shared" si="1519"/>
        <v>0</v>
      </c>
      <c r="EA185"/>
      <c r="EB185" s="39">
        <f t="shared" si="1520"/>
        <v>0</v>
      </c>
      <c r="EC185"/>
      <c r="ED185" s="39">
        <f t="shared" si="1521"/>
        <v>0</v>
      </c>
      <c r="EE185"/>
      <c r="EF185" s="39">
        <f t="shared" si="1522"/>
        <v>0</v>
      </c>
      <c r="EG185"/>
      <c r="EH185" s="39">
        <f t="shared" si="1523"/>
        <v>0</v>
      </c>
      <c r="EI185"/>
      <c r="EJ185" s="39">
        <f t="shared" si="1524"/>
        <v>0</v>
      </c>
      <c r="EK185"/>
      <c r="EL185" s="39">
        <f t="shared" si="1525"/>
        <v>0</v>
      </c>
      <c r="EM185"/>
      <c r="EN185" s="39">
        <f t="shared" si="1526"/>
        <v>0</v>
      </c>
      <c r="EO185"/>
      <c r="EP185" s="39">
        <f t="shared" si="1527"/>
        <v>0</v>
      </c>
      <c r="EQ185"/>
      <c r="ER185" s="39">
        <f t="shared" si="1528"/>
        <v>0</v>
      </c>
      <c r="ES185"/>
      <c r="ET185" s="39">
        <f t="shared" si="1529"/>
        <v>0</v>
      </c>
      <c r="EU185"/>
      <c r="EV185" s="39">
        <f t="shared" si="1530"/>
        <v>0</v>
      </c>
      <c r="EW185"/>
      <c r="EX185" s="39">
        <f t="shared" si="1531"/>
        <v>0</v>
      </c>
      <c r="EY185"/>
      <c r="EZ185" s="39">
        <f t="shared" si="1532"/>
        <v>0</v>
      </c>
      <c r="FA185"/>
      <c r="FB185" s="39">
        <f t="shared" si="1533"/>
        <v>0</v>
      </c>
      <c r="FC185" s="67">
        <f t="shared" si="1536"/>
        <v>0</v>
      </c>
    </row>
    <row r="186" spans="1:159" s="30" customFormat="1" outlineLevel="1" x14ac:dyDescent="0.25">
      <c r="A186">
        <v>10</v>
      </c>
      <c r="B186" s="26"/>
      <c r="C186" s="102">
        <f>IFERROR(VLOOKUP($B186,'Справочник ТТ'!$A:$R,16,0),0)</f>
        <v>0</v>
      </c>
      <c r="D186" s="103">
        <f>IFERROR(VLOOKUP($B186,'Справочник ТТ'!$A:$R,17,0),0)</f>
        <v>0</v>
      </c>
      <c r="E186" s="104">
        <f>IFERROR(VLOOKUP($B186,'Справочник ТТ'!$A:$R,18,0),0)</f>
        <v>0</v>
      </c>
      <c r="F186" s="71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 s="46">
        <f t="shared" si="1534"/>
        <v>0</v>
      </c>
      <c r="AL186"/>
      <c r="AM186" s="39">
        <f t="shared" si="1475"/>
        <v>0</v>
      </c>
      <c r="AN186"/>
      <c r="AO186" s="39">
        <f t="shared" si="1476"/>
        <v>0</v>
      </c>
      <c r="AP186"/>
      <c r="AQ186" s="39">
        <f t="shared" si="1477"/>
        <v>0</v>
      </c>
      <c r="AR186"/>
      <c r="AS186" s="39">
        <f t="shared" si="1478"/>
        <v>0</v>
      </c>
      <c r="AT186"/>
      <c r="AU186" s="39">
        <f t="shared" si="1479"/>
        <v>0</v>
      </c>
      <c r="AV186"/>
      <c r="AW186" s="39">
        <f t="shared" si="1537"/>
        <v>0</v>
      </c>
      <c r="AX186"/>
      <c r="AY186" s="39" t="b">
        <f t="shared" si="1480"/>
        <v>0</v>
      </c>
      <c r="AZ186"/>
      <c r="BA186" s="39" t="b">
        <f t="shared" si="1481"/>
        <v>0</v>
      </c>
      <c r="BB186"/>
      <c r="BC186" s="39" t="b">
        <f t="shared" si="1482"/>
        <v>0</v>
      </c>
      <c r="BD186"/>
      <c r="BE186" s="39" t="b">
        <f t="shared" si="1483"/>
        <v>0</v>
      </c>
      <c r="BF186"/>
      <c r="BG186" s="39">
        <f t="shared" si="1484"/>
        <v>0</v>
      </c>
      <c r="BH186"/>
      <c r="BI186" s="39">
        <f t="shared" si="1485"/>
        <v>0</v>
      </c>
      <c r="BJ186"/>
      <c r="BK186" s="39">
        <f t="shared" si="1486"/>
        <v>0</v>
      </c>
      <c r="BL186"/>
      <c r="BM186" s="39">
        <f t="shared" si="1487"/>
        <v>0</v>
      </c>
      <c r="BN186"/>
      <c r="BO186" s="39">
        <f t="shared" si="1488"/>
        <v>0</v>
      </c>
      <c r="BP186"/>
      <c r="BQ186" s="39">
        <f t="shared" si="1489"/>
        <v>0</v>
      </c>
      <c r="BR186"/>
      <c r="BS186" s="39">
        <f t="shared" si="1490"/>
        <v>0</v>
      </c>
      <c r="BT186"/>
      <c r="BU186" s="39">
        <f t="shared" si="1491"/>
        <v>0</v>
      </c>
      <c r="BV186"/>
      <c r="BW186" s="39">
        <f t="shared" si="1492"/>
        <v>0</v>
      </c>
      <c r="BX186"/>
      <c r="BY186" s="39">
        <f t="shared" si="1493"/>
        <v>0</v>
      </c>
      <c r="BZ186"/>
      <c r="CA186" s="39">
        <f t="shared" si="1494"/>
        <v>0</v>
      </c>
      <c r="CB186"/>
      <c r="CC186" s="39">
        <f t="shared" si="1495"/>
        <v>0</v>
      </c>
      <c r="CD186"/>
      <c r="CE186" s="39">
        <f t="shared" si="1496"/>
        <v>0</v>
      </c>
      <c r="CF186"/>
      <c r="CG186" s="39">
        <f t="shared" si="1497"/>
        <v>0</v>
      </c>
      <c r="CH186"/>
      <c r="CI186" s="39">
        <f t="shared" si="1498"/>
        <v>0</v>
      </c>
      <c r="CJ186"/>
      <c r="CK186" s="39">
        <f t="shared" si="1499"/>
        <v>0</v>
      </c>
      <c r="CL186"/>
      <c r="CM186" s="39">
        <f t="shared" si="1500"/>
        <v>0</v>
      </c>
      <c r="CN186"/>
      <c r="CO186" s="39">
        <f t="shared" si="1501"/>
        <v>0</v>
      </c>
      <c r="CP186" s="67">
        <f t="shared" si="1535"/>
        <v>0</v>
      </c>
      <c r="CQ186"/>
      <c r="CR186" s="39">
        <f t="shared" si="1502"/>
        <v>0</v>
      </c>
      <c r="CS186"/>
      <c r="CT186" s="39">
        <f t="shared" si="1503"/>
        <v>0</v>
      </c>
      <c r="CU186"/>
      <c r="CV186" s="39">
        <f t="shared" si="1504"/>
        <v>0</v>
      </c>
      <c r="CW186"/>
      <c r="CX186" s="39">
        <f t="shared" si="1505"/>
        <v>0</v>
      </c>
      <c r="CY186"/>
      <c r="CZ186" s="39">
        <f t="shared" si="1506"/>
        <v>0</v>
      </c>
      <c r="DA186"/>
      <c r="DB186" s="39">
        <f t="shared" si="1507"/>
        <v>0</v>
      </c>
      <c r="DC186"/>
      <c r="DD186" s="39">
        <f t="shared" si="1508"/>
        <v>0</v>
      </c>
      <c r="DE186"/>
      <c r="DF186" s="39">
        <f t="shared" si="1509"/>
        <v>0</v>
      </c>
      <c r="DG186"/>
      <c r="DH186" s="39">
        <f t="shared" si="1510"/>
        <v>0</v>
      </c>
      <c r="DI186"/>
      <c r="DJ186" s="39">
        <f t="shared" si="1511"/>
        <v>0</v>
      </c>
      <c r="DK186"/>
      <c r="DL186" s="39">
        <f t="shared" si="1512"/>
        <v>0</v>
      </c>
      <c r="DM186"/>
      <c r="DN186" s="39">
        <f t="shared" si="1513"/>
        <v>0</v>
      </c>
      <c r="DO186"/>
      <c r="DP186" s="39">
        <f t="shared" si="1514"/>
        <v>0</v>
      </c>
      <c r="DQ186"/>
      <c r="DR186" s="39">
        <f t="shared" si="1515"/>
        <v>0</v>
      </c>
      <c r="DS186"/>
      <c r="DT186" s="39">
        <f t="shared" si="1516"/>
        <v>0</v>
      </c>
      <c r="DU186"/>
      <c r="DV186" s="39">
        <f t="shared" si="1517"/>
        <v>0</v>
      </c>
      <c r="DW186"/>
      <c r="DX186" s="39">
        <f t="shared" si="1518"/>
        <v>0</v>
      </c>
      <c r="DY186"/>
      <c r="DZ186" s="39">
        <f t="shared" si="1519"/>
        <v>0</v>
      </c>
      <c r="EA186"/>
      <c r="EB186" s="39">
        <f t="shared" si="1520"/>
        <v>0</v>
      </c>
      <c r="EC186"/>
      <c r="ED186" s="39">
        <f t="shared" si="1521"/>
        <v>0</v>
      </c>
      <c r="EE186"/>
      <c r="EF186" s="39">
        <f t="shared" si="1522"/>
        <v>0</v>
      </c>
      <c r="EG186"/>
      <c r="EH186" s="39">
        <f t="shared" si="1523"/>
        <v>0</v>
      </c>
      <c r="EI186"/>
      <c r="EJ186" s="39">
        <f t="shared" si="1524"/>
        <v>0</v>
      </c>
      <c r="EK186"/>
      <c r="EL186" s="39">
        <f t="shared" si="1525"/>
        <v>0</v>
      </c>
      <c r="EM186"/>
      <c r="EN186" s="39">
        <f t="shared" si="1526"/>
        <v>0</v>
      </c>
      <c r="EO186"/>
      <c r="EP186" s="39">
        <f t="shared" si="1527"/>
        <v>0</v>
      </c>
      <c r="EQ186"/>
      <c r="ER186" s="39">
        <f t="shared" si="1528"/>
        <v>0</v>
      </c>
      <c r="ES186"/>
      <c r="ET186" s="39">
        <f t="shared" si="1529"/>
        <v>0</v>
      </c>
      <c r="EU186"/>
      <c r="EV186" s="39">
        <f t="shared" si="1530"/>
        <v>0</v>
      </c>
      <c r="EW186"/>
      <c r="EX186" s="39">
        <f t="shared" si="1531"/>
        <v>0</v>
      </c>
      <c r="EY186"/>
      <c r="EZ186" s="39">
        <f t="shared" si="1532"/>
        <v>0</v>
      </c>
      <c r="FA186"/>
      <c r="FB186" s="39">
        <f t="shared" si="1533"/>
        <v>0</v>
      </c>
      <c r="FC186" s="67">
        <f t="shared" si="1536"/>
        <v>0</v>
      </c>
    </row>
    <row r="187" spans="1:159" s="30" customFormat="1" x14ac:dyDescent="0.25">
      <c r="A187" s="85"/>
      <c r="B187" s="85"/>
      <c r="C187" s="85"/>
      <c r="D187" s="85"/>
      <c r="E187" s="36" t="s">
        <v>16</v>
      </c>
      <c r="F187" s="70">
        <f>AK187+CP187+FC187</f>
        <v>0</v>
      </c>
      <c r="G187" s="42">
        <f>SUM(G177:G186)</f>
        <v>0</v>
      </c>
      <c r="H187" s="42">
        <f t="shared" ref="H187" si="1538">SUM(H177:H186)</f>
        <v>0</v>
      </c>
      <c r="I187" s="42">
        <f t="shared" ref="I187" si="1539">SUM(I177:I186)</f>
        <v>0</v>
      </c>
      <c r="J187" s="42">
        <f t="shared" ref="J187" si="1540">SUM(J177:J186)</f>
        <v>0</v>
      </c>
      <c r="K187" s="42">
        <f t="shared" ref="K187" si="1541">SUM(K177:K186)</f>
        <v>0</v>
      </c>
      <c r="L187" s="42">
        <f t="shared" ref="L187" si="1542">SUM(L177:L186)</f>
        <v>0</v>
      </c>
      <c r="M187" s="42">
        <f t="shared" ref="M187" si="1543">SUM(M177:M186)</f>
        <v>0</v>
      </c>
      <c r="N187" s="42">
        <f t="shared" ref="N187" si="1544">SUM(N177:N186)</f>
        <v>0</v>
      </c>
      <c r="O187" s="42">
        <f t="shared" ref="O187" si="1545">SUM(O177:O186)</f>
        <v>0</v>
      </c>
      <c r="P187" s="42">
        <f t="shared" ref="P187" si="1546">SUM(P177:P186)</f>
        <v>0</v>
      </c>
      <c r="Q187" s="42">
        <f t="shared" ref="Q187" si="1547">SUM(Q177:Q186)</f>
        <v>0</v>
      </c>
      <c r="R187" s="42">
        <f t="shared" ref="R187" si="1548">SUM(R177:R186)</f>
        <v>0</v>
      </c>
      <c r="S187" s="42">
        <f t="shared" ref="S187" si="1549">SUM(S177:S186)</f>
        <v>0</v>
      </c>
      <c r="T187" s="42">
        <f t="shared" ref="T187" si="1550">SUM(T177:T186)</f>
        <v>0</v>
      </c>
      <c r="U187" s="42">
        <f t="shared" ref="U187" si="1551">SUM(U177:U186)</f>
        <v>0</v>
      </c>
      <c r="V187" s="42">
        <f t="shared" ref="V187" si="1552">SUM(V177:V186)</f>
        <v>0</v>
      </c>
      <c r="W187" s="42">
        <f t="shared" ref="W187" si="1553">SUM(W177:W186)</f>
        <v>0</v>
      </c>
      <c r="X187" s="42">
        <f t="shared" ref="X187" si="1554">SUM(X177:X186)</f>
        <v>0</v>
      </c>
      <c r="Y187" s="42">
        <f t="shared" ref="Y187" si="1555">SUM(Y177:Y186)</f>
        <v>0</v>
      </c>
      <c r="Z187" s="42">
        <f t="shared" ref="Z187" si="1556">SUM(Z177:Z186)</f>
        <v>0</v>
      </c>
      <c r="AA187" s="42">
        <f t="shared" ref="AA187" si="1557">SUM(AA177:AA186)</f>
        <v>0</v>
      </c>
      <c r="AB187" s="42">
        <f t="shared" ref="AB187" si="1558">SUM(AB177:AB186)</f>
        <v>0</v>
      </c>
      <c r="AC187" s="42">
        <f t="shared" ref="AC187" si="1559">SUM(AC177:AC186)</f>
        <v>0</v>
      </c>
      <c r="AD187" s="42">
        <f t="shared" ref="AD187" si="1560">SUM(AD177:AD186)</f>
        <v>0</v>
      </c>
      <c r="AE187" s="42">
        <f t="shared" ref="AE187" si="1561">SUM(AE177:AE186)</f>
        <v>0</v>
      </c>
      <c r="AF187" s="42">
        <f t="shared" ref="AF187" si="1562">SUM(AF177:AF186)</f>
        <v>0</v>
      </c>
      <c r="AG187" s="42">
        <f t="shared" ref="AG187" si="1563">SUM(AG177:AG186)</f>
        <v>0</v>
      </c>
      <c r="AH187" s="42">
        <f t="shared" ref="AH187" si="1564">SUM(AH177:AH186)</f>
        <v>0</v>
      </c>
      <c r="AI187" s="42">
        <f t="shared" ref="AI187" si="1565">SUM(AI177:AI186)</f>
        <v>0</v>
      </c>
      <c r="AJ187" s="42">
        <f t="shared" ref="AJ187" si="1566">SUM(AJ177:AJ186)</f>
        <v>0</v>
      </c>
      <c r="AK187" s="47">
        <f>SUM(AK177:AK186)*0.7</f>
        <v>0</v>
      </c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88"/>
      <c r="BW187" s="88"/>
      <c r="BX187" s="88"/>
      <c r="BY187" s="88"/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/>
      <c r="CM187" s="88"/>
      <c r="CN187" s="88"/>
      <c r="CO187" s="88"/>
      <c r="CP187" s="68">
        <f>SUM(CP177:CP186)*0.7</f>
        <v>0</v>
      </c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  <c r="DH187" s="29"/>
      <c r="DI187" s="29"/>
      <c r="DJ187" s="29"/>
      <c r="DK187" s="29"/>
      <c r="DL187" s="29"/>
      <c r="DM187" s="29"/>
      <c r="DN187" s="29"/>
      <c r="DO187" s="29"/>
      <c r="DP187" s="29"/>
      <c r="DQ187" s="29"/>
      <c r="DR187" s="29"/>
      <c r="DS187" s="29"/>
      <c r="DT187" s="29"/>
      <c r="DU187" s="29"/>
      <c r="DV187" s="29"/>
      <c r="DW187" s="29"/>
      <c r="DX187" s="29"/>
      <c r="DY187" s="29"/>
      <c r="DZ187" s="29"/>
      <c r="EA187" s="29"/>
      <c r="EB187" s="29"/>
      <c r="EC187" s="29"/>
      <c r="ED187" s="29"/>
      <c r="EE187" s="29"/>
      <c r="EF187" s="29"/>
      <c r="EG187" s="29"/>
      <c r="EH187" s="29"/>
      <c r="EI187" s="29"/>
      <c r="EJ187" s="29"/>
      <c r="EK187" s="29"/>
      <c r="EL187" s="29"/>
      <c r="EM187" s="29"/>
      <c r="EN187" s="29"/>
      <c r="EO187" s="29"/>
      <c r="EP187" s="29"/>
      <c r="EQ187" s="29"/>
      <c r="ER187" s="29"/>
      <c r="ES187" s="29"/>
      <c r="ET187" s="29"/>
      <c r="EU187" s="29"/>
      <c r="EV187" s="29"/>
      <c r="EW187" s="29"/>
      <c r="EX187" s="29"/>
      <c r="EY187" s="29"/>
      <c r="EZ187" s="29"/>
      <c r="FA187" s="29"/>
      <c r="FB187" s="29"/>
      <c r="FC187" s="68">
        <f>SUM(FC177:FC186)*0.7</f>
        <v>0</v>
      </c>
    </row>
    <row r="188" spans="1:159" s="30" customFormat="1" x14ac:dyDescent="0.25">
      <c r="A188" s="89" t="s">
        <v>17</v>
      </c>
      <c r="B188" s="89"/>
      <c r="C188" s="89"/>
      <c r="D188" s="89"/>
      <c r="E188" s="89"/>
      <c r="F188" s="70">
        <f>AK188+CP188+FC188</f>
        <v>0</v>
      </c>
      <c r="G188" s="56">
        <f>G143+G154+G165+G176+G187</f>
        <v>0</v>
      </c>
      <c r="H188" s="56">
        <f t="shared" ref="H188:AJ188" si="1567">H143+H154+H165+H176+H187</f>
        <v>0</v>
      </c>
      <c r="I188" s="56">
        <f t="shared" si="1567"/>
        <v>0</v>
      </c>
      <c r="J188" s="56">
        <f t="shared" si="1567"/>
        <v>0</v>
      </c>
      <c r="K188" s="56">
        <f t="shared" si="1567"/>
        <v>0</v>
      </c>
      <c r="L188" s="56">
        <f t="shared" si="1567"/>
        <v>0</v>
      </c>
      <c r="M188" s="56">
        <f t="shared" si="1567"/>
        <v>0</v>
      </c>
      <c r="N188" s="56">
        <f t="shared" si="1567"/>
        <v>0</v>
      </c>
      <c r="O188" s="56">
        <f t="shared" si="1567"/>
        <v>0</v>
      </c>
      <c r="P188" s="56">
        <f t="shared" si="1567"/>
        <v>0</v>
      </c>
      <c r="Q188" s="56">
        <f t="shared" si="1567"/>
        <v>0</v>
      </c>
      <c r="R188" s="56">
        <f t="shared" si="1567"/>
        <v>0</v>
      </c>
      <c r="S188" s="56">
        <f t="shared" si="1567"/>
        <v>0</v>
      </c>
      <c r="T188" s="56">
        <f t="shared" si="1567"/>
        <v>0</v>
      </c>
      <c r="U188" s="56">
        <f t="shared" si="1567"/>
        <v>0</v>
      </c>
      <c r="V188" s="56">
        <f t="shared" si="1567"/>
        <v>0</v>
      </c>
      <c r="W188" s="56">
        <f t="shared" si="1567"/>
        <v>0</v>
      </c>
      <c r="X188" s="56">
        <f t="shared" si="1567"/>
        <v>0</v>
      </c>
      <c r="Y188" s="56">
        <f t="shared" si="1567"/>
        <v>0</v>
      </c>
      <c r="Z188" s="56">
        <f t="shared" si="1567"/>
        <v>0</v>
      </c>
      <c r="AA188" s="56">
        <f t="shared" si="1567"/>
        <v>0</v>
      </c>
      <c r="AB188" s="56">
        <f t="shared" si="1567"/>
        <v>0</v>
      </c>
      <c r="AC188" s="56">
        <f t="shared" si="1567"/>
        <v>0</v>
      </c>
      <c r="AD188" s="56">
        <f t="shared" si="1567"/>
        <v>0</v>
      </c>
      <c r="AE188" s="56">
        <f t="shared" si="1567"/>
        <v>0</v>
      </c>
      <c r="AF188" s="56">
        <f t="shared" si="1567"/>
        <v>0</v>
      </c>
      <c r="AG188" s="56">
        <f t="shared" si="1567"/>
        <v>0</v>
      </c>
      <c r="AH188" s="56">
        <f t="shared" si="1567"/>
        <v>0</v>
      </c>
      <c r="AI188" s="56">
        <f t="shared" si="1567"/>
        <v>0</v>
      </c>
      <c r="AJ188" s="56">
        <f t="shared" si="1567"/>
        <v>0</v>
      </c>
      <c r="AK188" s="57">
        <f>((SUM(AK133:AK142)*0.3)+(SUM(AK144:AK153)*0.3)+(SUM(AK155:AK164)*0.3)+(SUM(AK166:AK175)*0.3)+(SUM(AK177:AK186)*0.3))*1.5</f>
        <v>0</v>
      </c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91"/>
      <c r="BG188" s="91"/>
      <c r="BH188" s="91"/>
      <c r="BI188" s="91"/>
      <c r="BJ188" s="91"/>
      <c r="BK188" s="91"/>
      <c r="BL188" s="91"/>
      <c r="BM188" s="91"/>
      <c r="BN188" s="91"/>
      <c r="BO188" s="91"/>
      <c r="BP188" s="91"/>
      <c r="BQ188" s="91"/>
      <c r="BR188" s="91"/>
      <c r="BS188" s="91"/>
      <c r="BT188" s="91"/>
      <c r="BU188" s="91"/>
      <c r="BV188" s="91"/>
      <c r="BW188" s="91"/>
      <c r="BX188" s="91"/>
      <c r="BY188" s="91"/>
      <c r="BZ188" s="91"/>
      <c r="CA188" s="91"/>
      <c r="CB188" s="91"/>
      <c r="CC188" s="91"/>
      <c r="CD188" s="91"/>
      <c r="CE188" s="91"/>
      <c r="CF188" s="91"/>
      <c r="CG188" s="91"/>
      <c r="CH188" s="91"/>
      <c r="CI188" s="91"/>
      <c r="CJ188" s="91"/>
      <c r="CK188" s="91"/>
      <c r="CL188" s="91"/>
      <c r="CM188" s="91"/>
      <c r="CN188" s="91"/>
      <c r="CO188" s="91"/>
      <c r="CP188" s="57">
        <f>((SUM(CP133:CP142)*0.3)+(SUM(CP144:CP153)*0.3)+(SUM(CP155:CP164)*0.3)+(SUM(CP166:CP175)*0.3)+(SUM(CP177:CP186)*0.3))*1.5</f>
        <v>0</v>
      </c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57">
        <f>((SUM(FC133:FC142)*0.3)+(SUM(FC144:FC153)*0.3)+(SUM(FC155:FC164)*0.3)+(SUM(FC166:FC175)*0.3)+(SUM(FC177:FC186)*0.3))*1.5</f>
        <v>0</v>
      </c>
    </row>
    <row r="189" spans="1:159" s="30" customFormat="1" outlineLevel="1" x14ac:dyDescent="0.25">
      <c r="A189">
        <v>1</v>
      </c>
      <c r="B189" s="26"/>
      <c r="C189" s="102">
        <f>IFERROR(VLOOKUP($B189,'Справочник ТТ'!$A:$R,16,0),0)</f>
        <v>0</v>
      </c>
      <c r="D189" s="103">
        <f>IFERROR(VLOOKUP($B189,'Справочник ТТ'!$A:$R,17,0),0)</f>
        <v>0</v>
      </c>
      <c r="E189" s="104">
        <f>IFERROR(VLOOKUP($B189,'Справочник ТТ'!$A:$R,18,0),0)</f>
        <v>0</v>
      </c>
      <c r="F189" s="71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 s="46">
        <f>IF($C189=$E$5,SUMPRODUCT(G189:AJ189,$G$5:$AJ$5),IF($C189=$E$6,SUMPRODUCT(G189:AJ189,$G$6:$AJ$6),0))</f>
        <v>0</v>
      </c>
      <c r="AL189"/>
      <c r="AM189" s="39">
        <f t="shared" ref="AM189:AM198" si="1568">IF(AND($C189=$E$5,IF(AND($C189=$E$5,AL189&gt;=AL$2),(AL189-AL$2)*AL$5,IF(AND($C189=$E$6,AL189&gt;=AL$2),(AL189-AL$2)*AL$6,0))&gt;AL$3),AL$3,IF(AND($C189=$E$6,IF(AND($C189=$E$5,AL189&gt;=AL$2),(AL189-AL$2)*AL$5,IF(AND($C189=$E$6,AL189&gt;=AL$2),(AL189-AL$2)*AL$6,0))&gt;AL$4),AL$4,IF(AND($C189=$E$5,AL189&gt;=AL$2),(AL189-AL$2)*AL$5,IF(AND($C189=$E$6,AL189&gt;=AL$2),(AL189-AL$2)*AL$6,0))))</f>
        <v>0</v>
      </c>
      <c r="AN189"/>
      <c r="AO189" s="39">
        <f t="shared" ref="AO189:AO198" si="1569">IF(AND($C189=$E$5,IF(AND($C189=$E$5,AN189&gt;=AN$2),(AN189-AN$2)*AN$5,IF(AND($C189=$E$6,AN189&gt;=AN$2),(AN189-AN$2)*AN$6,0))&gt;AN$3),AN$3,IF(AND($C189=$E$6,IF(AND($C189=$E$5,AN189&gt;=AN$2),(AN189-AN$2)*AN$5,IF(AND($C189=$E$6,AN189&gt;=AN$2),(AN189-AN$2)*AN$6,0))&gt;AN$4),AN$4,IF(AND($C189=$E$5,AN189&gt;=AN$2),(AN189-AN$2)*AN$5,IF(AND($C189=$E$6,AN189&gt;=AN$2),(AN189-AN$2)*AN$6,0))))</f>
        <v>0</v>
      </c>
      <c r="AP189"/>
      <c r="AQ189" s="39">
        <f t="shared" ref="AQ189:AQ198" si="1570">IF(AND($C189=$E$5,AP189&gt;0),$AP$5,IF(AND($C189=$E$6,AP189&gt;0),$AP$6,0))</f>
        <v>0</v>
      </c>
      <c r="AR189"/>
      <c r="AS189" s="39">
        <f t="shared" ref="AS189:AS198" si="1571">IF(AND($C189=$E$5,AR189&gt;0),$AR$5,IF(AND($C189=$E$6,AR189&gt;0),$AR$6,0))</f>
        <v>0</v>
      </c>
      <c r="AT189"/>
      <c r="AU189" s="39">
        <f t="shared" ref="AU189:AU198" si="1572">IF(AND($C189=$E$5,IF(AND($C189=$E$5,AT189&gt;=AT$2),(AT189-AT$2)*AT$5,IF(AND($C189=$E$6,AT189&gt;=AT$2),(AT189-AT$2)*AT$6,0))&gt;AT$3),AT$3,IF(AND($C189=$E$6,IF(AND($C189=$E$5,AT189&gt;=AT$2),(AT189-AT$2)*AT$5,IF(AND($C189=$E$6,AT189&gt;=AT$2),(AT189-AT$2)*AT$6,0))&gt;AT$4),AT$4,IF(AND($C189=$E$5,AT189&gt;=AT$2),(AT189-AT$2)*AT$5,IF(AND($C189=$E$6,AT189&gt;=AT$2),(AT189-AT$2)*AT$6,0))))</f>
        <v>0</v>
      </c>
      <c r="AV189"/>
      <c r="AW189" s="39">
        <f>IF(AND($C189=$E$5,IF(AND($C189=$E$5,AV189&gt;=AV$2),(AV189-AV$2)*AV$5,IF(AND($C189=$E$6,AV189&gt;=AV$2),(AV189-AV$2)*AV$6,0))&gt;AV$3),AV$3,IF(AND($C189=$E$6,IF(AND($C189=$E$5,AV189&gt;=AV$2),(AV189-AV$2)*AV$5,IF(AND($C189=$E$6,AV189&gt;=AV$2),(AV189-AV$2)*AV$6,0))&gt;AV$4),AV$4,IF(AND($C189=$E$5,AV189&gt;=AV$2),(AV189-AV$2)*AV$5,IF(AND($C189=$E$6,AV189&gt;=AV$2),(AV189-AV$2)*AV$6,0))))</f>
        <v>0</v>
      </c>
      <c r="AX189"/>
      <c r="AY189" s="39" t="b">
        <f t="shared" ref="AY189:AY198" si="1573">IF(AX189&gt;=AX$3,AX$4,IF(AND($C189=$E$5,IF($C189=$E$5,AX189*AX$5,IF($C189=$E$6,AX189*AX$6))&gt;AY$3),AY$3,IF(AND($C189=$E$6,IF($C189=$E$6,AX189*AX$6,IF($C189=$E$6,AX189*AX$6))&gt;AY$4),AY$4,IF($C189=$E$5,AX189*AX$5,IF($C189=$E$6,AX189*AX$6)))))</f>
        <v>0</v>
      </c>
      <c r="AZ189"/>
      <c r="BA189" s="39" t="b">
        <f t="shared" ref="BA189:BA198" si="1574">IF(AZ189&gt;=AZ$3,AZ$4,IF(AND($C189=$E$5,IF($C189=$E$5,AZ189*AZ$5,IF($C189=$E$6,AZ189*AZ$6))&gt;BA$3),BA$3,IF(AND($C189=$E$6,IF($C189=$E$6,AZ189*AZ$6,IF($C189=$E$6,AZ189*AZ$6))&gt;BA$4),BA$4,IF($C189=$E$5,AZ189*AZ$5,IF($C189=$E$6,AZ189*AZ$6)))))</f>
        <v>0</v>
      </c>
      <c r="BB189"/>
      <c r="BC189" s="39" t="b">
        <f t="shared" ref="BC189:BC198" si="1575">IF(BB189&gt;=BB$3,BB$4,IF(AND($C189=$E$5,IF($C189=$E$5,BB189*BB$5,IF($C189=$E$6,BB189*BB$6))&gt;BC$3),BC$3,IF(AND($C189=$E$6,IF($C189=$E$6,BB189*BB$6,IF($C189=$E$6,BB189*BB$6))&gt;BC$4),BC$4,IF($C189=$E$5,BB189*BB$5,IF($C189=$E$6,BB189*BB$6)))))</f>
        <v>0</v>
      </c>
      <c r="BD189"/>
      <c r="BE189" s="39" t="b">
        <f t="shared" ref="BE189:BE198" si="1576">IF(BD189&gt;=BD$3,BD$4,IF(AND($C189=$E$5,IF($C189=$E$5,BD189*BD$5,IF($C189=$E$6,BD189*BD$6))&gt;BE$3),BE$3,IF(AND($C189=$E$6,IF($C189=$E$6,BD189*BD$6,IF($C189=$E$6,BD189*BD$6))&gt;BE$4),BE$4,IF($C189=$E$5,BD189*BD$5,IF($C189=$E$6,BD189*BD$6)))))</f>
        <v>0</v>
      </c>
      <c r="BF189"/>
      <c r="BG189" s="39">
        <f t="shared" ref="BG189:BG198" si="1577">IF(AND($C189=$E$5,BF189&gt;0),$BF$5,IF(AND($C189=$E$6,BF189&gt;0),$BF$6,0))</f>
        <v>0</v>
      </c>
      <c r="BH189"/>
      <c r="BI189" s="39">
        <f t="shared" ref="BI189:BI198" si="1578">IF(AND($C189=$E$5,IF(AND($C189=$E$5,BH189&gt;=BH$2),(BH189-BH$2)*BH$5,IF(AND($C189=$E$6,BH189&gt;=BH$2),(BH189-BH$2)*BH$6,0))&gt;BH$3),BH$3,IF(AND($C189=$E$6,IF(AND($C189=$E$5,BH189&gt;=BH$2),(BH189-BH$2)*BH$5,IF(AND($C189=$E$6,BH189&gt;=BH$2),(BH189-BH$2)*BH$6,0))&gt;BH$4),BH$4,IF(AND($C189=$E$5,BH189&gt;=BH$2),(BH189-BH$2)*BH$5,IF(AND($C189=$E$6,BH189&gt;=BH$2),(BH189-BH$2)*BH$6,0))))</f>
        <v>0</v>
      </c>
      <c r="BJ189"/>
      <c r="BK189" s="39">
        <f t="shared" ref="BK189:BK198" si="1579">IF(AND($C189=$E$5,IF(AND($C189=$E$5,BJ189&gt;=BJ$2),(BJ189-BJ$2)*BJ$5,IF(AND($C189=$E$6,BJ189&gt;=BJ$2),(BJ189-BJ$2)*BJ$6,0))&gt;BJ$3),BJ$3,IF(AND($C189=$E$6,IF(AND($C189=$E$5,BJ189&gt;=BJ$2),(BJ189-BJ$2)*BJ$5,IF(AND($C189=$E$6,BJ189&gt;=BJ$2),(BJ189-BJ$2)*BJ$6,0))&gt;BJ$4),BJ$4,IF(AND($C189=$E$5,BJ189&gt;=BJ$2),(BJ189-BJ$2)*BJ$5,IF(AND($C189=$E$6,BJ189&gt;=BJ$2),(BJ189-BJ$2)*BJ$6,0))))</f>
        <v>0</v>
      </c>
      <c r="BL189"/>
      <c r="BM189" s="39">
        <f t="shared" ref="BM189:BM198" si="1580">IF(AND($C189=$E$5,IF(AND($C189=$E$5,BL189&gt;=BL$2),(BL189-BL$2)*BL$5,IF(AND($C189=$E$6,BL189&gt;=BL$2),(BL189-BL$2)*BL$6,0))&gt;BL$3),BL$3,IF(AND($C189=$E$6,IF(AND($C189=$E$5,BL189&gt;=BL$2),(BL189-BL$2)*BL$5,IF(AND($C189=$E$6,BL189&gt;=BL$2),(BL189-BL$2)*BL$6,0))&gt;BL$4),BL$4,IF(AND($C189=$E$5,BL189&gt;=BL$2),(BL189-BL$2)*BL$5,IF(AND($C189=$E$6,BL189&gt;=BL$2),(BL189-BL$2)*BL$6,0))))</f>
        <v>0</v>
      </c>
      <c r="BN189"/>
      <c r="BO189" s="39">
        <f t="shared" ref="BO189:BO198" si="1581">IF(AND($C189=$E$5,IF(AND($C189=$E$5,BN189&gt;=BN$2),(BN189-BN$2)*BN$5,IF(AND($C189=$E$6,BN189&gt;=BN$2),(BN189-BN$2)*BN$6,0))&gt;BN$3),BN$3,IF(AND($C189=$E$6,IF(AND($C189=$E$5,BN189&gt;=BN$2),(BN189-BN$2)*BN$5,IF(AND($C189=$E$6,BN189&gt;=BN$2),(BN189-BN$2)*BN$6,0))&gt;BN$4),BN$4,IF(AND($C189=$E$5,BN189&gt;=BN$2),(BN189-BN$2)*BN$5,IF(AND($C189=$E$6,BN189&gt;=BN$2),(BN189-BN$2)*BN$6,0))))</f>
        <v>0</v>
      </c>
      <c r="BP189"/>
      <c r="BQ189" s="39">
        <f t="shared" ref="BQ189:BQ198" si="1582">IF(AND($C189=$E$5,IF(AND($C189=$E$5,BP189&gt;=BP$2),(BP189-BP$2)*BP$5,IF(AND($C189=$E$6,BP189&gt;=BP$2),(BP189-BP$2)*BP$6,0))&gt;BP$3),BP$3,IF(AND($C189=$E$6,IF(AND($C189=$E$5,BP189&gt;=BP$2),(BP189-BP$2)*BP$5,IF(AND($C189=$E$6,BP189&gt;=BP$2),(BP189-BP$2)*BP$6,0))&gt;BP$4),BP$4,IF(AND($C189=$E$5,BP189&gt;=BP$2),(BP189-BP$2)*BP$5,IF(AND($C189=$E$6,BP189&gt;=BP$2),(BP189-BP$2)*BP$6,0))))</f>
        <v>0</v>
      </c>
      <c r="BR189"/>
      <c r="BS189" s="39">
        <f t="shared" ref="BS189:BS198" si="1583">IF(AND($C189=$E$5,IF(AND($C189=$E$5,BR189&gt;=BR$2),(BR189-BR$2)*BR$5,IF(AND($C189=$E$6,BR189&gt;=BR$2),(BR189-BR$2)*BR$6,0))&gt;BR$3),BR$3,IF(AND($C189=$E$6,IF(AND($C189=$E$5,BR189&gt;=BR$2),(BR189-BR$2)*BR$5,IF(AND($C189=$E$6,BR189&gt;=BR$2),(BR189-BR$2)*BR$6,0))&gt;BR$4),BR$4,IF(AND($C189=$E$5,BR189&gt;=BR$2),(BR189-BR$2)*BR$5,IF(AND($C189=$E$6,BR189&gt;=BR$2),(BR189-BR$2)*BR$6,0))))</f>
        <v>0</v>
      </c>
      <c r="BT189"/>
      <c r="BU189" s="39">
        <f t="shared" ref="BU189:BU198" si="1584">IF(AND($C189=$E$5,IF(AND($C189=$E$5,BT189&gt;=BT$2),(BT189-BT$2)*BT$5,IF(AND($C189=$E$6,BT189&gt;=BT$2),(BT189-BT$2)*BT$6,0))&gt;BT$3),BT$3,IF(AND($C189=$E$6,IF(AND($C189=$E$5,BT189&gt;=BT$2),(BT189-BT$2)*BT$5,IF(AND($C189=$E$6,BT189&gt;=BT$2),(BT189-BT$2)*BT$6,0))&gt;BT$4),BT$4,IF(AND($C189=$E$5,BT189&gt;=BT$2),(BT189-BT$2)*BT$5,IF(AND($C189=$E$6,BT189&gt;=BT$2),(BT189-BT$2)*BT$6,0))))</f>
        <v>0</v>
      </c>
      <c r="BV189"/>
      <c r="BW189" s="39">
        <f t="shared" ref="BW189:BW198" si="1585">IF(AND($C189=$E$5,IF(AND($C189=$E$5,BV189&gt;=BV$2),(BV189-BV$2)*BV$5,IF(AND($C189=$E$6,BV189&gt;=BV$2),(BV189-BV$2)*BV$6,0))&gt;BV$3),BV$3,IF(AND($C189=$E$6,IF(AND($C189=$E$5,BV189&gt;=BV$2),(BV189-BV$2)*BV$5,IF(AND($C189=$E$6,BV189&gt;=BV$2),(BV189-BV$2)*BV$6,0))&gt;BV$4),BV$4,IF(AND($C189=$E$5,BV189&gt;=BV$2),(BV189-BV$2)*BV$5,IF(AND($C189=$E$6,BV189&gt;=BV$2),(BV189-BV$2)*BV$6,0))))</f>
        <v>0</v>
      </c>
      <c r="BX189"/>
      <c r="BY189" s="39">
        <f t="shared" ref="BY189:BY198" si="1586">IF(AND($C189=$E$5,IF(AND($C189=$E$5,BX189&gt;=BX$2),(BX189-BX$2)*BX$5,IF(AND($C189=$E$6,BX189&gt;=BX$2),(BX189-BX$2)*BX$6,0))&gt;BX$3),BX$3,IF(AND($C189=$E$6,IF(AND($C189=$E$5,BX189&gt;=BX$2),(BX189-BX$2)*BX$5,IF(AND($C189=$E$6,BX189&gt;=BX$2),(BX189-BX$2)*BX$6,0))&gt;BX$4),BX$4,IF(AND($C189=$E$5,BX189&gt;=BX$2),(BX189-BX$2)*BX$5,IF(AND($C189=$E$6,BX189&gt;=BX$2),(BX189-BX$2)*BX$6,0))))</f>
        <v>0</v>
      </c>
      <c r="BZ189"/>
      <c r="CA189" s="39">
        <f t="shared" ref="CA189:CA198" si="1587">IF(AND($C189=$E$5,IF(AND($C189=$E$5,BZ189&gt;=BZ$2),(BZ189-BZ$2)*BZ$5,IF(AND($C189=$E$6,BZ189&gt;=BZ$2),(BZ189-BZ$2)*BZ$6,0))&gt;BZ$3),BZ$3,IF(AND($C189=$E$6,IF(AND($C189=$E$5,BZ189&gt;=BZ$2),(BZ189-BZ$2)*BZ$5,IF(AND($C189=$E$6,BZ189&gt;=BZ$2),(BZ189-BZ$2)*BZ$6,0))&gt;BZ$4),BZ$4,IF(AND($C189=$E$5,BZ189&gt;=BZ$2),(BZ189-BZ$2)*BZ$5,IF(AND($C189=$E$6,BZ189&gt;=BZ$2),(BZ189-BZ$2)*BZ$6,0))))</f>
        <v>0</v>
      </c>
      <c r="CB189"/>
      <c r="CC189" s="39">
        <f t="shared" ref="CC189:CC198" si="1588">IF(AND($C189=$E$5,IF(AND($C189=$E$5,CB189&gt;=CB$2),(CB189-CB$2)*CB$5,IF(AND($C189=$E$6,CB189&gt;=CB$2),(CB189-CB$2)*CB$6,0))&gt;CB$3),CB$3,IF(AND($C189=$E$6,IF(AND($C189=$E$5,CB189&gt;=CB$2),(CB189-CB$2)*CB$5,IF(AND($C189=$E$6,CB189&gt;=CB$2),(CB189-CB$2)*CB$6,0))&gt;CB$4),CB$4,IF(AND($C189=$E$5,CB189&gt;=CB$2),(CB189-CB$2)*CB$5,IF(AND($C189=$E$6,CB189&gt;=CB$2),(CB189-CB$2)*CB$6,0))))</f>
        <v>0</v>
      </c>
      <c r="CD189"/>
      <c r="CE189" s="39">
        <f t="shared" ref="CE189:CE198" si="1589">IF(AND($C189=$E$5,IF(AND($C189=$E$5,CD189&gt;=CD$2),(CD189-CD$2)*CD$5,IF(AND($C189=$E$6,CD189&gt;=CD$2),(CD189-CD$2)*CD$6,0))&gt;CD$3),CD$3,IF(AND($C189=$E$6,IF(AND($C189=$E$5,CD189&gt;=CD$2),(CD189-CD$2)*CD$5,IF(AND($C189=$E$6,CD189&gt;=CD$2),(CD189-CD$2)*CD$6,0))&gt;CD$4),CD$4,IF(AND($C189=$E$5,CD189&gt;=CD$2),(CD189-CD$2)*CD$5,IF(AND($C189=$E$6,CD189&gt;=CD$2),(CD189-CD$2)*CD$6,0))))</f>
        <v>0</v>
      </c>
      <c r="CF189"/>
      <c r="CG189" s="39">
        <f t="shared" ref="CG189:CG198" si="1590">IF(AND($C189=$E$5,IF(AND($C189=$E$5,CF189&gt;=CF$2),(CF189-CF$2)*CF$5,IF(AND($C189=$E$6,CF189&gt;=CF$2),(CF189-CF$2)*CF$6,0))&gt;CF$3),CF$3,IF(AND($C189=$E$6,IF(AND($C189=$E$5,CF189&gt;=CF$2),(CF189-CF$2)*CF$5,IF(AND($C189=$E$6,CF189&gt;=CF$2),(CF189-CF$2)*CF$6,0))&gt;CF$4),CF$4,IF(AND($C189=$E$5,CF189&gt;=CF$2),(CF189-CF$2)*CF$5,IF(AND($C189=$E$6,CF189&gt;=CF$2),(CF189-CF$2)*CF$6,0))))</f>
        <v>0</v>
      </c>
      <c r="CH189"/>
      <c r="CI189" s="39">
        <f t="shared" ref="CI189:CI198" si="1591">IF(AND($C189=$E$5,IF(AND($C189=$E$5,CH189&gt;=CH$2),(CH189-CH$2)*CH$5,IF(AND($C189=$E$6,CH189&gt;=CH$2),(CH189-CH$2)*CH$6,0))&gt;CH$3),CH$3,IF(AND($C189=$E$6,IF(AND($C189=$E$5,CH189&gt;=CH$2),(CH189-CH$2)*CH$5,IF(AND($C189=$E$6,CH189&gt;=CH$2),(CH189-CH$2)*CH$6,0))&gt;CH$4),CH$4,IF(AND($C189=$E$5,CH189&gt;=CH$2),(CH189-CH$2)*CH$5,IF(AND($C189=$E$6,CH189&gt;=CH$2),(CH189-CH$2)*CH$6,0))))</f>
        <v>0</v>
      </c>
      <c r="CJ189"/>
      <c r="CK189" s="39">
        <f t="shared" ref="CK189:CK198" si="1592">IF(AND($C189=$E$5,IF(AND($C189=$E$5,CJ189&gt;=CJ$2),(CJ189-CJ$2)*CJ$5,IF(AND($C189=$E$6,CJ189&gt;=CJ$2),(CJ189-CJ$2)*CJ$6,0))&gt;CJ$3),CJ$3,IF(AND($C189=$E$6,IF(AND($C189=$E$5,CJ189&gt;=CJ$2),(CJ189-CJ$2)*CJ$5,IF(AND($C189=$E$6,CJ189&gt;=CJ$2),(CJ189-CJ$2)*CJ$6,0))&gt;CJ$4),CJ$4,IF(AND($C189=$E$5,CJ189&gt;=CJ$2),(CJ189-CJ$2)*CJ$5,IF(AND($C189=$E$6,CJ189&gt;=CJ$2),(CJ189-CJ$2)*CJ$6,0))))</f>
        <v>0</v>
      </c>
      <c r="CL189"/>
      <c r="CM189" s="39">
        <f t="shared" ref="CM189:CM198" si="1593">IF(AND($C189=$E$5,IF(AND($C189=$E$5,CL189&gt;=CL$2),(CL189-CL$2)*CL$5,IF(AND($C189=$E$6,CL189&gt;=CL$2),(CL189-CL$2)*CL$6,0))&gt;CL$3),CL$3,IF(AND($C189=$E$6,IF(AND($C189=$E$5,CL189&gt;=CL$2),(CL189-CL$2)*CL$5,IF(AND($C189=$E$6,CL189&gt;=CL$2),(CL189-CL$2)*CL$6,0))&gt;CL$4),CL$4,IF(AND($C189=$E$5,CL189&gt;=CL$2),(CL189-CL$2)*CL$5,IF(AND($C189=$E$6,CL189&gt;=CL$2),(CL189-CL$2)*CL$6,0))))</f>
        <v>0</v>
      </c>
      <c r="CN189"/>
      <c r="CO189" s="39">
        <f t="shared" ref="CO189:CO198" si="1594">IF(AND($C189=$E$5,IF(AND($C189=$E$5,CN189&gt;=CN$2),(CN189-CN$2)*CN$5,IF(AND($C189=$E$6,CN189&gt;=CN$2),(CN189-CN$2)*CN$6,0))&gt;CN$3),CN$3,IF(AND($C189=$E$6,IF(AND($C189=$E$5,CN189&gt;=CN$2),(CN189-CN$2)*CN$5,IF(AND($C189=$E$6,CN189&gt;=CN$2),(CN189-CN$2)*CN$6,0))&gt;CN$4),CN$4,IF(AND($C189=$E$5,CN189&gt;=CN$2),(CN189-CN$2)*CN$5,IF(AND($C189=$E$6,CN189&gt;=CN$2),(CN189-CN$2)*CN$6,0))))</f>
        <v>0</v>
      </c>
      <c r="CP189" s="67">
        <f>SUMIFS(AL189:CO189,$AL$8:$CO$8,$AM$1)</f>
        <v>0</v>
      </c>
      <c r="CQ189"/>
      <c r="CR189" s="39">
        <f t="shared" ref="CR189:CR198" si="1595">IF(AND($C189=$E$5,IF(AND($C189=$E$5,CQ189&gt;=CQ$2),(CQ189-CQ$2)*CQ$5,IF(AND($C189=$E$6,CQ189&gt;=CQ$2),(CQ189-CQ$2)*CQ$6,0))&gt;CQ$3),CQ$3,IF(AND($C189=$E$6,IF(AND($C189=$E$5,CQ189&gt;=CQ$2),(CQ189-CQ$2)*CQ$5,IF(AND($C189=$E$6,CQ189&gt;=CQ$2),(CQ189-CQ$2)*CQ$6,0))&gt;CQ$4),CQ$4,IF(AND($C189=$E$5,CQ189&gt;=CQ$2),(CQ189-CQ$2)*CQ$5,IF(AND($C189=$E$6,CQ189&gt;=CQ$2),(CQ189-CQ$2)*CQ$6,0))))</f>
        <v>0</v>
      </c>
      <c r="CS189"/>
      <c r="CT189" s="39">
        <f t="shared" ref="CT189:CT198" si="1596">IF(AND($C189=$E$5,IF(AND($C189=$E$5,CS189&gt;=CS$2),(CS189-CS$2)*CS$5,IF(AND($C189=$E$6,CS189&gt;=CS$2),(CS189-CS$2)*CS$6,0))&gt;CS$3),CS$3,IF(AND($C189=$E$6,IF(AND($C189=$E$5,CS189&gt;=CS$2),(CS189-CS$2)*CS$5,IF(AND($C189=$E$6,CS189&gt;=CS$2),(CS189-CS$2)*CS$6,0))&gt;CS$4),CS$4,IF(AND($C189=$E$5,CS189&gt;=CS$2),(CS189-CS$2)*CS$5,IF(AND($C189=$E$6,CS189&gt;=CS$2),(CS189-CS$2)*CS$6,0))))</f>
        <v>0</v>
      </c>
      <c r="CU189"/>
      <c r="CV189" s="39">
        <f t="shared" ref="CV189:CV198" si="1597">IF(AND($C189=$E$5,IF(AND($C189=$E$5,CU189&gt;=CU$2),(CU189-CU$2)*CU$5,IF(AND($C189=$E$6,CU189&gt;=CU$2),(CU189-CU$2)*CU$6,0))&gt;CU$3),CU$3,IF(AND($C189=$E$6,IF(AND($C189=$E$5,CU189&gt;=CU$2),(CU189-CU$2)*CU$5,IF(AND($C189=$E$6,CU189&gt;=CU$2),(CU189-CU$2)*CU$6,0))&gt;CU$4),CU$4,IF(AND($C189=$E$5,CU189&gt;=CU$2),(CU189-CU$2)*CU$5,IF(AND($C189=$E$6,CU189&gt;=CU$2),(CU189-CU$2)*CU$6,0))))</f>
        <v>0</v>
      </c>
      <c r="CW189"/>
      <c r="CX189" s="39">
        <f t="shared" ref="CX189:CX198" si="1598">IF(AND($C189=$E$5,IF(AND($C189=$E$5,CW189&gt;=CW$2),(CW189-CW$2)*CW$5,IF(AND($C189=$E$6,CW189&gt;=CW$2),(CW189-CW$2)*CW$6,0))&gt;CW$3),CW$3,IF(AND($C189=$E$6,IF(AND($C189=$E$5,CW189&gt;=CW$2),(CW189-CW$2)*CW$5,IF(AND($C189=$E$6,CW189&gt;=CW$2),(CW189-CW$2)*CW$6,0))&gt;CW$4),CW$4,IF(AND($C189=$E$5,CW189&gt;=CW$2),(CW189-CW$2)*CW$5,IF(AND($C189=$E$6,CW189&gt;=CW$2),(CW189-CW$2)*CW$6,0))))</f>
        <v>0</v>
      </c>
      <c r="CY189"/>
      <c r="CZ189" s="39">
        <f t="shared" ref="CZ189:CZ198" si="1599">IF(AND($C189=$E$5,IF(AND($C189=$E$5,CY189&gt;=CY$2),(CY189-CY$2)*CY$5,IF(AND($C189=$E$6,CY189&gt;=CY$2),(CY189-CY$2)*CY$6,0))&gt;CY$3),CY$3,IF(AND($C189=$E$6,IF(AND($C189=$E$5,CY189&gt;=CY$2),(CY189-CY$2)*CY$5,IF(AND($C189=$E$6,CY189&gt;=CY$2),(CY189-CY$2)*CY$6,0))&gt;CY$4),CY$4,IF(AND($C189=$E$5,CY189&gt;=CY$2),(CY189-CY$2)*CY$5,IF(AND($C189=$E$6,CY189&gt;=CY$2),(CY189-CY$2)*CY$6,0))))</f>
        <v>0</v>
      </c>
      <c r="DA189"/>
      <c r="DB189" s="39">
        <f t="shared" ref="DB189:DB198" si="1600">IF(AND($C189=$E$5,IF(AND($C189=$E$5,DA189&gt;=DA$2),(DA189-DA$2)*DA$5,IF(AND($C189=$E$6,DA189&gt;=DA$2),(DA189-DA$2)*DA$6,0))&gt;DA$3),DA$3,IF(AND($C189=$E$6,IF(AND($C189=$E$5,DA189&gt;=DA$2),(DA189-DA$2)*DA$5,IF(AND($C189=$E$6,DA189&gt;=DA$2),(DA189-DA$2)*DA$6,0))&gt;DA$4),DA$4,IF(AND($C189=$E$5,DA189&gt;=DA$2),(DA189-DA$2)*DA$5,IF(AND($C189=$E$6,DA189&gt;=DA$2),(DA189-DA$2)*DA$6,0))))</f>
        <v>0</v>
      </c>
      <c r="DC189"/>
      <c r="DD189" s="39">
        <f t="shared" ref="DD189:DD198" si="1601">IF(AND($C189=$E$5,IF(AND($C189=$E$5,DC189&gt;=DC$2),(DC189-DC$2)*DC$5,IF(AND($C189=$E$6,DC189&gt;=DC$2),(DC189-DC$2)*DC$6,0))&gt;DC$3),DC$3,IF(AND($C189=$E$6,IF(AND($C189=$E$5,DC189&gt;=DC$2),(DC189-DC$2)*DC$5,IF(AND($C189=$E$6,DC189&gt;=DC$2),(DC189-DC$2)*DC$6,0))&gt;DC$4),DC$4,IF(AND($C189=$E$5,DC189&gt;=DC$2),(DC189-DC$2)*DC$5,IF(AND($C189=$E$6,DC189&gt;=DC$2),(DC189-DC$2)*DC$6,0))))</f>
        <v>0</v>
      </c>
      <c r="DE189"/>
      <c r="DF189" s="39">
        <f t="shared" ref="DF189:DF198" si="1602">IF(AND($C189=$E$5,IF(AND($C189=$E$5,DE189&gt;=DE$2),(DE189-DE$2)*DE$5,IF(AND($C189=$E$6,DE189&gt;=DE$2),(DE189-DE$2)*DE$6,0))&gt;DE$3),DE$3,IF(AND($C189=$E$6,IF(AND($C189=$E$5,DE189&gt;=DE$2),(DE189-DE$2)*DE$5,IF(AND($C189=$E$6,DE189&gt;=DE$2),(DE189-DE$2)*DE$6,0))&gt;DE$4),DE$4,IF(AND($C189=$E$5,DE189&gt;=DE$2),(DE189-DE$2)*DE$5,IF(AND($C189=$E$6,DE189&gt;=DE$2),(DE189-DE$2)*DE$6,0))))</f>
        <v>0</v>
      </c>
      <c r="DG189"/>
      <c r="DH189" s="39">
        <f t="shared" ref="DH189:DH198" si="1603">IF(AND($C189=$E$5,IF(AND($C189=$E$5,DG189&gt;=DG$2),(DG189-DG$2)*DG$5,IF(AND($C189=$E$6,DG189&gt;=DG$2),(DG189-DG$2)*DG$6,0))&gt;DG$3),DG$3,IF(AND($C189=$E$6,IF(AND($C189=$E$5,DG189&gt;=DG$2),(DG189-DG$2)*DG$5,IF(AND($C189=$E$6,DG189&gt;=DG$2),(DG189-DG$2)*DG$6,0))&gt;DG$4),DG$4,IF(AND($C189=$E$5,DG189&gt;=DG$2),(DG189-DG$2)*DG$5,IF(AND($C189=$E$6,DG189&gt;=DG$2),(DG189-DG$2)*DG$6,0))))</f>
        <v>0</v>
      </c>
      <c r="DI189"/>
      <c r="DJ189" s="39">
        <f t="shared" ref="DJ189:DJ198" si="1604">IF(AND($C189=$E$5,IF(AND($C189=$E$5,DI189&gt;=DI$2),(DI189-DI$2)*DI$5,IF(AND($C189=$E$6,DI189&gt;=DI$2),(DI189-DI$2)*DI$6,0))&gt;DI$3),DI$3,IF(AND($C189=$E$6,IF(AND($C189=$E$5,DI189&gt;=DI$2),(DI189-DI$2)*DI$5,IF(AND($C189=$E$6,DI189&gt;=DI$2),(DI189-DI$2)*DI$6,0))&gt;DI$4),DI$4,IF(AND($C189=$E$5,DI189&gt;=DI$2),(DI189-DI$2)*DI$5,IF(AND($C189=$E$6,DI189&gt;=DI$2),(DI189-DI$2)*DI$6,0))))</f>
        <v>0</v>
      </c>
      <c r="DK189"/>
      <c r="DL189" s="39">
        <f t="shared" ref="DL189:DL198" si="1605">IF(AND($C189=$E$5,IF(AND($C189=$E$5,DK189&gt;=DK$2),(DK189-DK$2)*DK$5,IF(AND($C189=$E$6,DK189&gt;=DK$2),(DK189-DK$2)*DK$6,0))&gt;DK$3),DK$3,IF(AND($C189=$E$6,IF(AND($C189=$E$5,DK189&gt;=DK$2),(DK189-DK$2)*DK$5,IF(AND($C189=$E$6,DK189&gt;=DK$2),(DK189-DK$2)*DK$6,0))&gt;DK$4),DK$4,IF(AND($C189=$E$5,DK189&gt;=DK$2),(DK189-DK$2)*DK$5,IF(AND($C189=$E$6,DK189&gt;=DK$2),(DK189-DK$2)*DK$6,0))))</f>
        <v>0</v>
      </c>
      <c r="DM189"/>
      <c r="DN189" s="39">
        <f t="shared" ref="DN189:DN198" si="1606">IF(AND($C189=$E$5,IF(AND($C189=$E$5,DM189&gt;=DM$2),(DM189-DM$2)*DM$5,IF(AND($C189=$E$6,DM189&gt;=DM$2),(DM189-DM$2)*DM$6,0))&gt;DM$3),DM$3,IF(AND($C189=$E$6,IF(AND($C189=$E$5,DM189&gt;=DM$2),(DM189-DM$2)*DM$5,IF(AND($C189=$E$6,DM189&gt;=DM$2),(DM189-DM$2)*DM$6,0))&gt;DM$4),DM$4,IF(AND($C189=$E$5,DM189&gt;=DM$2),(DM189-DM$2)*DM$5,IF(AND($C189=$E$6,DM189&gt;=DM$2),(DM189-DM$2)*DM$6,0))))</f>
        <v>0</v>
      </c>
      <c r="DO189"/>
      <c r="DP189" s="39">
        <f t="shared" ref="DP189:DP198" si="1607">IF(AND($C189=$E$5,IF(AND($C189=$E$5,DO189&gt;=DO$2),(DO189-DO$2)*DO$5,IF(AND($C189=$E$6,DO189&gt;=DO$2),(DO189-DO$2)*DO$6,0))&gt;DO$3),DO$3,IF(AND($C189=$E$6,IF(AND($C189=$E$5,DO189&gt;=DO$2),(DO189-DO$2)*DO$5,IF(AND($C189=$E$6,DO189&gt;=DO$2),(DO189-DO$2)*DO$6,0))&gt;DO$4),DO$4,IF(AND($C189=$E$5,DO189&gt;=DO$2),(DO189-DO$2)*DO$5,IF(AND($C189=$E$6,DO189&gt;=DO$2),(DO189-DO$2)*DO$6,0))))</f>
        <v>0</v>
      </c>
      <c r="DQ189"/>
      <c r="DR189" s="39">
        <f t="shared" ref="DR189:DR198" si="1608">IF(AND($C189=$E$5,IF(AND($C189=$E$5,DQ189&gt;=DQ$2),(DQ189-DQ$2)*DQ$5,IF(AND($C189=$E$6,DQ189&gt;=DQ$2),(DQ189-DQ$2)*DQ$6,0))&gt;DQ$3),DQ$3,IF(AND($C189=$E$6,IF(AND($C189=$E$5,DQ189&gt;=DQ$2),(DQ189-DQ$2)*DQ$5,IF(AND($C189=$E$6,DQ189&gt;=DQ$2),(DQ189-DQ$2)*DQ$6,0))&gt;DQ$4),DQ$4,IF(AND($C189=$E$5,DQ189&gt;=DQ$2),(DQ189-DQ$2)*DQ$5,IF(AND($C189=$E$6,DQ189&gt;=DQ$2),(DQ189-DQ$2)*DQ$6,0))))</f>
        <v>0</v>
      </c>
      <c r="DS189"/>
      <c r="DT189" s="39">
        <f t="shared" ref="DT189:DT198" si="1609">IF(AND($C189=$E$5,IF(AND($C189=$E$5,DS189&gt;=DS$2),(DS189-DS$2)*DS$5,IF(AND($C189=$E$6,DS189&gt;=DS$2),(DS189-DS$2)*DS$6,0))&gt;DS$3),DS$3,IF(AND($C189=$E$6,IF(AND($C189=$E$5,DS189&gt;=DS$2),(DS189-DS$2)*DS$5,IF(AND($C189=$E$6,DS189&gt;=DS$2),(DS189-DS$2)*DS$6,0))&gt;DS$4),DS$4,IF(AND($C189=$E$5,DS189&gt;=DS$2),(DS189-DS$2)*DS$5,IF(AND($C189=$E$6,DS189&gt;=DS$2),(DS189-DS$2)*DS$6,0))))</f>
        <v>0</v>
      </c>
      <c r="DU189"/>
      <c r="DV189" s="39">
        <f t="shared" ref="DV189:DV198" si="1610">IF(AND($C189=$E$5,IF(AND($C189=$E$5,DU189&gt;=DU$2),(DU189-DU$2)*DU$5,IF(AND($C189=$E$6,DU189&gt;=DU$2),(DU189-DU$2)*DU$6,0))&gt;DU$3),DU$3,IF(AND($C189=$E$6,IF(AND($C189=$E$5,DU189&gt;=DU$2),(DU189-DU$2)*DU$5,IF(AND($C189=$E$6,DU189&gt;=DU$2),(DU189-DU$2)*DU$6,0))&gt;DU$4),DU$4,IF(AND($C189=$E$5,DU189&gt;=DU$2),(DU189-DU$2)*DU$5,IF(AND($C189=$E$6,DU189&gt;=DU$2),(DU189-DU$2)*DU$6,0))))</f>
        <v>0</v>
      </c>
      <c r="DW189"/>
      <c r="DX189" s="39">
        <f t="shared" ref="DX189:DX198" si="1611">IF(AND($C189=$E$5,IF(AND($C189=$E$5,DW189&gt;=DW$2),(DW189-DW$2)*DW$5,IF(AND($C189=$E$6,DW189&gt;=DW$2),(DW189-DW$2)*DW$6,0))&gt;DW$3),DW$3,IF(AND($C189=$E$6,IF(AND($C189=$E$5,DW189&gt;=DW$2),(DW189-DW$2)*DW$5,IF(AND($C189=$E$6,DW189&gt;=DW$2),(DW189-DW$2)*DW$6,0))&gt;DW$4),DW$4,IF(AND($C189=$E$5,DW189&gt;=DW$2),(DW189-DW$2)*DW$5,IF(AND($C189=$E$6,DW189&gt;=DW$2),(DW189-DW$2)*DW$6,0))))</f>
        <v>0</v>
      </c>
      <c r="DY189"/>
      <c r="DZ189" s="39">
        <f t="shared" ref="DZ189:DZ198" si="1612">IF(AND($C189=$E$5,IF(AND($C189=$E$5,DY189&gt;=DY$2),(DY189-DY$2)*DY$5,IF(AND($C189=$E$6,DY189&gt;=DY$2),(DY189-DY$2)*DY$6,0))&gt;DY$3),DY$3,IF(AND($C189=$E$6,IF(AND($C189=$E$5,DY189&gt;=DY$2),(DY189-DY$2)*DY$5,IF(AND($C189=$E$6,DY189&gt;=DY$2),(DY189-DY$2)*DY$6,0))&gt;DY$4),DY$4,IF(AND($C189=$E$5,DY189&gt;=DY$2),(DY189-DY$2)*DY$5,IF(AND($C189=$E$6,DY189&gt;=DY$2),(DY189-DY$2)*DY$6,0))))</f>
        <v>0</v>
      </c>
      <c r="EA189"/>
      <c r="EB189" s="39">
        <f t="shared" ref="EB189:EB198" si="1613">IF(AND($C189=$E$5,IF(AND($C189=$E$5,EA189&gt;=EA$2),(EA189-EA$2)*EA$5,IF(AND($C189=$E$6,EA189&gt;=EA$2),(EA189-EA$2)*EA$6,0))&gt;EA$3),EA$3,IF(AND($C189=$E$6,IF(AND($C189=$E$5,EA189&gt;=EA$2),(EA189-EA$2)*EA$5,IF(AND($C189=$E$6,EA189&gt;=EA$2),(EA189-EA$2)*EA$6,0))&gt;EA$4),EA$4,IF(AND($C189=$E$5,EA189&gt;=EA$2),(EA189-EA$2)*EA$5,IF(AND($C189=$E$6,EA189&gt;=EA$2),(EA189-EA$2)*EA$6,0))))</f>
        <v>0</v>
      </c>
      <c r="EC189"/>
      <c r="ED189" s="39">
        <f t="shared" ref="ED189:ED198" si="1614">IF(AND($C189=$E$5,IF(AND($C189=$E$5,EC189&gt;=EC$2),(EC189-EC$2)*EC$5,IF(AND($C189=$E$6,EC189&gt;=EC$2),(EC189-EC$2)*EC$6,0))&gt;EC$3),EC$3,IF(AND($C189=$E$6,IF(AND($C189=$E$5,EC189&gt;=EC$2),(EC189-EC$2)*EC$5,IF(AND($C189=$E$6,EC189&gt;=EC$2),(EC189-EC$2)*EC$6,0))&gt;EC$4),EC$4,IF(AND($C189=$E$5,EC189&gt;=EC$2),(EC189-EC$2)*EC$5,IF(AND($C189=$E$6,EC189&gt;=EC$2),(EC189-EC$2)*EC$6,0))))</f>
        <v>0</v>
      </c>
      <c r="EE189"/>
      <c r="EF189" s="39">
        <f t="shared" ref="EF189:EF198" si="1615">IF(AND($C189=$E$5,IF(AND($C189=$E$5,EE189&gt;=EE$2),(EE189-EE$2)*EE$5,IF(AND($C189=$E$6,EE189&gt;=EE$2),(EE189-EE$2)*EE$6,0))&gt;EE$3),EE$3,IF(AND($C189=$E$6,IF(AND($C189=$E$5,EE189&gt;=EE$2),(EE189-EE$2)*EE$5,IF(AND($C189=$E$6,EE189&gt;=EE$2),(EE189-EE$2)*EE$6,0))&gt;EE$4),EE$4,IF(AND($C189=$E$5,EE189&gt;=EE$2),(EE189-EE$2)*EE$5,IF(AND($C189=$E$6,EE189&gt;=EE$2),(EE189-EE$2)*EE$6,0))))</f>
        <v>0</v>
      </c>
      <c r="EG189"/>
      <c r="EH189" s="39">
        <f t="shared" ref="EH189:EH198" si="1616">IF(AND($C189=$E$5,IF(AND($C189=$E$5,EG189&gt;=EG$2),(EG189-EG$2)*EG$5,IF(AND($C189=$E$6,EG189&gt;=EG$2),(EG189-EG$2)*EG$6,0))&gt;EG$3),EG$3,IF(AND($C189=$E$6,IF(AND($C189=$E$5,EG189&gt;=EG$2),(EG189-EG$2)*EG$5,IF(AND($C189=$E$6,EG189&gt;=EG$2),(EG189-EG$2)*EG$6,0))&gt;EG$4),EG$4,IF(AND($C189=$E$5,EG189&gt;=EG$2),(EG189-EG$2)*EG$5,IF(AND($C189=$E$6,EG189&gt;=EG$2),(EG189-EG$2)*EG$6,0))))</f>
        <v>0</v>
      </c>
      <c r="EI189"/>
      <c r="EJ189" s="39">
        <f t="shared" ref="EJ189:EJ198" si="1617">IF(AND($C189=$E$5,IF(AND($C189=$E$5,EI189&gt;=EI$2),(EI189-EI$2)*EI$5,IF(AND($C189=$E$6,EI189&gt;=EI$2),(EI189-EI$2)*EI$6,0))&gt;EI$3),EI$3,IF(AND($C189=$E$6,IF(AND($C189=$E$5,EI189&gt;=EI$2),(EI189-EI$2)*EI$5,IF(AND($C189=$E$6,EI189&gt;=EI$2),(EI189-EI$2)*EI$6,0))&gt;EI$4),EI$4,IF(AND($C189=$E$5,EI189&gt;=EI$2),(EI189-EI$2)*EI$5,IF(AND($C189=$E$6,EI189&gt;=EI$2),(EI189-EI$2)*EI$6,0))))</f>
        <v>0</v>
      </c>
      <c r="EK189"/>
      <c r="EL189" s="39">
        <f t="shared" ref="EL189:EL198" si="1618">IF(AND($C189=$E$5,IF(AND($C189=$E$5,EK189&gt;=EK$2),(EK189-EK$2)*EK$5,IF(AND($C189=$E$6,EK189&gt;=EK$2),(EK189-EK$2)*EK$6,0))&gt;EK$3),EK$3,IF(AND($C189=$E$6,IF(AND($C189=$E$5,EK189&gt;=EK$2),(EK189-EK$2)*EK$5,IF(AND($C189=$E$6,EK189&gt;=EK$2),(EK189-EK$2)*EK$6,0))&gt;EK$4),EK$4,IF(AND($C189=$E$5,EK189&gt;=EK$2),(EK189-EK$2)*EK$5,IF(AND($C189=$E$6,EK189&gt;=EK$2),(EK189-EK$2)*EK$6,0))))</f>
        <v>0</v>
      </c>
      <c r="EM189"/>
      <c r="EN189" s="39">
        <f t="shared" ref="EN189:EN198" si="1619">IF(AND($C189=$E$5,IF(AND($C189=$E$5,EM189&gt;=EM$2),(EM189-EM$2)*EM$5,IF(AND($C189=$E$6,EM189&gt;=EM$2),(EM189-EM$2)*EM$6,0))&gt;EM$3),EM$3,IF(AND($C189=$E$6,IF(AND($C189=$E$5,EM189&gt;=EM$2),(EM189-EM$2)*EM$5,IF(AND($C189=$E$6,EM189&gt;=EM$2),(EM189-EM$2)*EM$6,0))&gt;EM$4),EM$4,IF(AND($C189=$E$5,EM189&gt;=EM$2),(EM189-EM$2)*EM$5,IF(AND($C189=$E$6,EM189&gt;=EM$2),(EM189-EM$2)*EM$6,0))))</f>
        <v>0</v>
      </c>
      <c r="EO189"/>
      <c r="EP189" s="39">
        <f t="shared" ref="EP189:EP198" si="1620">IF(AND($C189=$E$5,IF(AND($C189=$E$5,EO189&gt;=EO$2),(EO189-EO$2)*EO$5,IF(AND($C189=$E$6,EO189&gt;=EO$2),(EO189-EO$2)*EO$6,0))&gt;EO$3),EO$3,IF(AND($C189=$E$6,IF(AND($C189=$E$5,EO189&gt;=EO$2),(EO189-EO$2)*EO$5,IF(AND($C189=$E$6,EO189&gt;=EO$2),(EO189-EO$2)*EO$6,0))&gt;EO$4),EO$4,IF(AND($C189=$E$5,EO189&gt;=EO$2),(EO189-EO$2)*EO$5,IF(AND($C189=$E$6,EO189&gt;=EO$2),(EO189-EO$2)*EO$6,0))))</f>
        <v>0</v>
      </c>
      <c r="EQ189"/>
      <c r="ER189" s="39">
        <f t="shared" ref="ER189:ER198" si="1621">IF(AND($C189=$E$5,IF(AND($C189=$E$5,EQ189&gt;=EQ$2),(EQ189-EQ$2)*EQ$5,IF(AND($C189=$E$6,EQ189&gt;=EQ$2),(EQ189-EQ$2)*EQ$6,0))&gt;EQ$3),EQ$3,IF(AND($C189=$E$6,IF(AND($C189=$E$5,EQ189&gt;=EQ$2),(EQ189-EQ$2)*EQ$5,IF(AND($C189=$E$6,EQ189&gt;=EQ$2),(EQ189-EQ$2)*EQ$6,0))&gt;EQ$4),EQ$4,IF(AND($C189=$E$5,EQ189&gt;=EQ$2),(EQ189-EQ$2)*EQ$5,IF(AND($C189=$E$6,EQ189&gt;=EQ$2),(EQ189-EQ$2)*EQ$6,0))))</f>
        <v>0</v>
      </c>
      <c r="ES189"/>
      <c r="ET189" s="39">
        <f t="shared" ref="ET189:ET198" si="1622">IF(AND($C189=$E$5,IF(AND($C189=$E$5,ES189&gt;=ES$2),(ES189-ES$2)*ES$5,IF(AND($C189=$E$6,ES189&gt;=ES$2),(ES189-ES$2)*ES$6,0))&gt;ES$3),ES$3,IF(AND($C189=$E$6,IF(AND($C189=$E$5,ES189&gt;=ES$2),(ES189-ES$2)*ES$5,IF(AND($C189=$E$6,ES189&gt;=ES$2),(ES189-ES$2)*ES$6,0))&gt;ES$4),ES$4,IF(AND($C189=$E$5,ES189&gt;=ES$2),(ES189-ES$2)*ES$5,IF(AND($C189=$E$6,ES189&gt;=ES$2),(ES189-ES$2)*ES$6,0))))</f>
        <v>0</v>
      </c>
      <c r="EU189"/>
      <c r="EV189" s="39">
        <f t="shared" ref="EV189:EV198" si="1623">IF(AND($C189=$E$5,IF(AND($C189=$E$5,EU189&gt;=EU$2),(EU189-EU$2)*EU$5,IF(AND($C189=$E$6,EU189&gt;=EU$2),(EU189-EU$2)*EU$6,0))&gt;EU$3),EU$3,IF(AND($C189=$E$6,IF(AND($C189=$E$5,EU189&gt;=EU$2),(EU189-EU$2)*EU$5,IF(AND($C189=$E$6,EU189&gt;=EU$2),(EU189-EU$2)*EU$6,0))&gt;EU$4),EU$4,IF(AND($C189=$E$5,EU189&gt;=EU$2),(EU189-EU$2)*EU$5,IF(AND($C189=$E$6,EU189&gt;=EU$2),(EU189-EU$2)*EU$6,0))))</f>
        <v>0</v>
      </c>
      <c r="EW189"/>
      <c r="EX189" s="39">
        <f t="shared" ref="EX189:EX198" si="1624">IF(AND($C189=$E$5,IF(AND($C189=$E$5,EW189&gt;=EW$2),(EW189-EW$2)*EW$5,IF(AND($C189=$E$6,EW189&gt;=EW$2),(EW189-EW$2)*EW$6,0))&gt;EW$3),EW$3,IF(AND($C189=$E$6,IF(AND($C189=$E$5,EW189&gt;=EW$2),(EW189-EW$2)*EW$5,IF(AND($C189=$E$6,EW189&gt;=EW$2),(EW189-EW$2)*EW$6,0))&gt;EW$4),EW$4,IF(AND($C189=$E$5,EW189&gt;=EW$2),(EW189-EW$2)*EW$5,IF(AND($C189=$E$6,EW189&gt;=EW$2),(EW189-EW$2)*EW$6,0))))</f>
        <v>0</v>
      </c>
      <c r="EY189"/>
      <c r="EZ189" s="39">
        <f t="shared" ref="EZ189:EZ198" si="1625">IF(AND($C189=$E$5,IF(AND($C189=$E$5,EY189&gt;=EY$2),(EY189-EY$2)*EY$5,IF(AND($C189=$E$6,EY189&gt;=EY$2),(EY189-EY$2)*EY$6,0))&gt;EY$3),EY$3,IF(AND($C189=$E$6,IF(AND($C189=$E$5,EY189&gt;=EY$2),(EY189-EY$2)*EY$5,IF(AND($C189=$E$6,EY189&gt;=EY$2),(EY189-EY$2)*EY$6,0))&gt;EY$4),EY$4,IF(AND($C189=$E$5,EY189&gt;=EY$2),(EY189-EY$2)*EY$5,IF(AND($C189=$E$6,EY189&gt;=EY$2),(EY189-EY$2)*EY$6,0))))</f>
        <v>0</v>
      </c>
      <c r="FA189"/>
      <c r="FB189" s="39">
        <f t="shared" ref="FB189:FB198" si="1626">IF(AND($C189=$E$5,IF(AND($C189=$E$5,FA189&gt;=FA$2),(FA189-FA$2)*FA$5,IF(AND($C189=$E$6,FA189&gt;=FA$2),(FA189-FA$2)*FA$6,0))&gt;FA$3),FA$3,IF(AND($C189=$E$6,IF(AND($C189=$E$5,FA189&gt;=FA$2),(FA189-FA$2)*FA$5,IF(AND($C189=$E$6,FA189&gt;=FA$2),(FA189-FA$2)*FA$6,0))&gt;FA$4),FA$4,IF(AND($C189=$E$5,FA189&gt;=FA$2),(FA189-FA$2)*FA$5,IF(AND($C189=$E$6,FA189&gt;=FA$2),(FA189-FA$2)*FA$6,0))))</f>
        <v>0</v>
      </c>
      <c r="FC189" s="67">
        <f>SUMIFS(CQ189:FB189,$CQ$8:$FB$8,$AM$1)</f>
        <v>0</v>
      </c>
    </row>
    <row r="190" spans="1:159" s="30" customFormat="1" outlineLevel="1" x14ac:dyDescent="0.25">
      <c r="A190">
        <v>2</v>
      </c>
      <c r="B190" s="26"/>
      <c r="C190" s="102">
        <f>IFERROR(VLOOKUP($B190,'Справочник ТТ'!$A:$R,16,0),0)</f>
        <v>0</v>
      </c>
      <c r="D190" s="103">
        <f>IFERROR(VLOOKUP($B190,'Справочник ТТ'!$A:$R,17,0),0)</f>
        <v>0</v>
      </c>
      <c r="E190" s="104">
        <f>IFERROR(VLOOKUP($B190,'Справочник ТТ'!$A:$R,18,0),0)</f>
        <v>0</v>
      </c>
      <c r="F190" s="71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 s="46">
        <f t="shared" ref="AK190:AK198" si="1627">IF($C190=$E$5,SUMPRODUCT(G190:AJ190,$G$5:$AJ$5),IF($C190=$E$6,SUMPRODUCT(G190:AJ190,$G$6:$AJ$6),0))</f>
        <v>0</v>
      </c>
      <c r="AL190"/>
      <c r="AM190" s="39">
        <f t="shared" si="1568"/>
        <v>0</v>
      </c>
      <c r="AN190"/>
      <c r="AO190" s="39">
        <f t="shared" si="1569"/>
        <v>0</v>
      </c>
      <c r="AP190"/>
      <c r="AQ190" s="39">
        <f t="shared" si="1570"/>
        <v>0</v>
      </c>
      <c r="AR190"/>
      <c r="AS190" s="39">
        <f t="shared" si="1571"/>
        <v>0</v>
      </c>
      <c r="AT190"/>
      <c r="AU190" s="39">
        <f t="shared" si="1572"/>
        <v>0</v>
      </c>
      <c r="AV190"/>
      <c r="AW190" s="39">
        <f>IF(AND($C190=$E$5,IF(AND($C190=$E$5,AV190&gt;=AV$2),(AV190-AV$2)*AV$5,IF(AND($C190=$E$6,AV190&gt;=AV$2),(AV190-AV$2)*AV$6,0))&gt;AV$3),AV$3,IF(AND($C190=$E$6,IF(AND($C190=$E$5,AV190&gt;=AV$2),(AV190-AV$2)*AV$5,IF(AND($C190=$E$6,AV190&gt;=AV$2),(AV190-AV$2)*AV$6,0))&gt;AV$4),AV$4,IF(AND($C190=$E$5,AV190&gt;=AV$2),(AV190-AV$2)*AV$5,IF(AND($C190=$E$6,AV190&gt;=AV$2),(AV190-AV$2)*AV$6,0))))</f>
        <v>0</v>
      </c>
      <c r="AX190"/>
      <c r="AY190" s="39" t="b">
        <f t="shared" si="1573"/>
        <v>0</v>
      </c>
      <c r="AZ190"/>
      <c r="BA190" s="39" t="b">
        <f t="shared" si="1574"/>
        <v>0</v>
      </c>
      <c r="BB190"/>
      <c r="BC190" s="39" t="b">
        <f t="shared" si="1575"/>
        <v>0</v>
      </c>
      <c r="BD190"/>
      <c r="BE190" s="39" t="b">
        <f t="shared" si="1576"/>
        <v>0</v>
      </c>
      <c r="BF190"/>
      <c r="BG190" s="39">
        <f t="shared" si="1577"/>
        <v>0</v>
      </c>
      <c r="BH190"/>
      <c r="BI190" s="39">
        <f t="shared" si="1578"/>
        <v>0</v>
      </c>
      <c r="BJ190"/>
      <c r="BK190" s="39">
        <f t="shared" si="1579"/>
        <v>0</v>
      </c>
      <c r="BL190"/>
      <c r="BM190" s="39">
        <f t="shared" si="1580"/>
        <v>0</v>
      </c>
      <c r="BN190"/>
      <c r="BO190" s="39">
        <f t="shared" si="1581"/>
        <v>0</v>
      </c>
      <c r="BP190"/>
      <c r="BQ190" s="39">
        <f t="shared" si="1582"/>
        <v>0</v>
      </c>
      <c r="BR190"/>
      <c r="BS190" s="39">
        <f t="shared" si="1583"/>
        <v>0</v>
      </c>
      <c r="BT190"/>
      <c r="BU190" s="39">
        <f t="shared" si="1584"/>
        <v>0</v>
      </c>
      <c r="BV190"/>
      <c r="BW190" s="39">
        <f t="shared" si="1585"/>
        <v>0</v>
      </c>
      <c r="BX190"/>
      <c r="BY190" s="39">
        <f t="shared" si="1586"/>
        <v>0</v>
      </c>
      <c r="BZ190"/>
      <c r="CA190" s="39">
        <f t="shared" si="1587"/>
        <v>0</v>
      </c>
      <c r="CB190"/>
      <c r="CC190" s="39">
        <f t="shared" si="1588"/>
        <v>0</v>
      </c>
      <c r="CD190"/>
      <c r="CE190" s="39">
        <f t="shared" si="1589"/>
        <v>0</v>
      </c>
      <c r="CF190"/>
      <c r="CG190" s="39">
        <f t="shared" si="1590"/>
        <v>0</v>
      </c>
      <c r="CH190"/>
      <c r="CI190" s="39">
        <f t="shared" si="1591"/>
        <v>0</v>
      </c>
      <c r="CJ190"/>
      <c r="CK190" s="39">
        <f t="shared" si="1592"/>
        <v>0</v>
      </c>
      <c r="CL190"/>
      <c r="CM190" s="39">
        <f t="shared" si="1593"/>
        <v>0</v>
      </c>
      <c r="CN190"/>
      <c r="CO190" s="39">
        <f t="shared" si="1594"/>
        <v>0</v>
      </c>
      <c r="CP190" s="67">
        <f t="shared" ref="CP190:CP198" si="1628">SUMIFS(AL190:CO190,$AL$8:$CO$8,$AM$1)</f>
        <v>0</v>
      </c>
      <c r="CQ190"/>
      <c r="CR190" s="39">
        <f t="shared" si="1595"/>
        <v>0</v>
      </c>
      <c r="CS190"/>
      <c r="CT190" s="39">
        <f t="shared" si="1596"/>
        <v>0</v>
      </c>
      <c r="CU190"/>
      <c r="CV190" s="39">
        <f t="shared" si="1597"/>
        <v>0</v>
      </c>
      <c r="CW190"/>
      <c r="CX190" s="39">
        <f t="shared" si="1598"/>
        <v>0</v>
      </c>
      <c r="CY190"/>
      <c r="CZ190" s="39">
        <f t="shared" si="1599"/>
        <v>0</v>
      </c>
      <c r="DA190"/>
      <c r="DB190" s="39">
        <f t="shared" si="1600"/>
        <v>0</v>
      </c>
      <c r="DC190"/>
      <c r="DD190" s="39">
        <f t="shared" si="1601"/>
        <v>0</v>
      </c>
      <c r="DE190"/>
      <c r="DF190" s="39">
        <f t="shared" si="1602"/>
        <v>0</v>
      </c>
      <c r="DG190"/>
      <c r="DH190" s="39">
        <f t="shared" si="1603"/>
        <v>0</v>
      </c>
      <c r="DI190"/>
      <c r="DJ190" s="39">
        <f t="shared" si="1604"/>
        <v>0</v>
      </c>
      <c r="DK190"/>
      <c r="DL190" s="39">
        <f t="shared" si="1605"/>
        <v>0</v>
      </c>
      <c r="DM190"/>
      <c r="DN190" s="39">
        <f t="shared" si="1606"/>
        <v>0</v>
      </c>
      <c r="DO190"/>
      <c r="DP190" s="39">
        <f t="shared" si="1607"/>
        <v>0</v>
      </c>
      <c r="DQ190"/>
      <c r="DR190" s="39">
        <f t="shared" si="1608"/>
        <v>0</v>
      </c>
      <c r="DS190"/>
      <c r="DT190" s="39">
        <f t="shared" si="1609"/>
        <v>0</v>
      </c>
      <c r="DU190"/>
      <c r="DV190" s="39">
        <f t="shared" si="1610"/>
        <v>0</v>
      </c>
      <c r="DW190"/>
      <c r="DX190" s="39">
        <f t="shared" si="1611"/>
        <v>0</v>
      </c>
      <c r="DY190"/>
      <c r="DZ190" s="39">
        <f t="shared" si="1612"/>
        <v>0</v>
      </c>
      <c r="EA190"/>
      <c r="EB190" s="39">
        <f t="shared" si="1613"/>
        <v>0</v>
      </c>
      <c r="EC190"/>
      <c r="ED190" s="39">
        <f t="shared" si="1614"/>
        <v>0</v>
      </c>
      <c r="EE190"/>
      <c r="EF190" s="39">
        <f t="shared" si="1615"/>
        <v>0</v>
      </c>
      <c r="EG190"/>
      <c r="EH190" s="39">
        <f t="shared" si="1616"/>
        <v>0</v>
      </c>
      <c r="EI190"/>
      <c r="EJ190" s="39">
        <f t="shared" si="1617"/>
        <v>0</v>
      </c>
      <c r="EK190"/>
      <c r="EL190" s="39">
        <f t="shared" si="1618"/>
        <v>0</v>
      </c>
      <c r="EM190"/>
      <c r="EN190" s="39">
        <f t="shared" si="1619"/>
        <v>0</v>
      </c>
      <c r="EO190"/>
      <c r="EP190" s="39">
        <f t="shared" si="1620"/>
        <v>0</v>
      </c>
      <c r="EQ190"/>
      <c r="ER190" s="39">
        <f t="shared" si="1621"/>
        <v>0</v>
      </c>
      <c r="ES190"/>
      <c r="ET190" s="39">
        <f t="shared" si="1622"/>
        <v>0</v>
      </c>
      <c r="EU190"/>
      <c r="EV190" s="39">
        <f t="shared" si="1623"/>
        <v>0</v>
      </c>
      <c r="EW190"/>
      <c r="EX190" s="39">
        <f t="shared" si="1624"/>
        <v>0</v>
      </c>
      <c r="EY190"/>
      <c r="EZ190" s="39">
        <f t="shared" si="1625"/>
        <v>0</v>
      </c>
      <c r="FA190"/>
      <c r="FB190" s="39">
        <f t="shared" si="1626"/>
        <v>0</v>
      </c>
      <c r="FC190" s="67">
        <f t="shared" ref="FC190:FC198" si="1629">SUMIFS(CQ190:FB190,$CQ$8:$FB$8,$AM$1)</f>
        <v>0</v>
      </c>
    </row>
    <row r="191" spans="1:159" s="30" customFormat="1" outlineLevel="1" x14ac:dyDescent="0.25">
      <c r="A191">
        <v>3</v>
      </c>
      <c r="B191" s="26"/>
      <c r="C191" s="102">
        <f>IFERROR(VLOOKUP($B191,'Справочник ТТ'!$A:$R,16,0),0)</f>
        <v>0</v>
      </c>
      <c r="D191" s="103">
        <f>IFERROR(VLOOKUP($B191,'Справочник ТТ'!$A:$R,17,0),0)</f>
        <v>0</v>
      </c>
      <c r="E191" s="104">
        <f>IFERROR(VLOOKUP($B191,'Справочник ТТ'!$A:$R,18,0),0)</f>
        <v>0</v>
      </c>
      <c r="F191" s="7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 s="46">
        <f t="shared" si="1627"/>
        <v>0</v>
      </c>
      <c r="AL191"/>
      <c r="AM191" s="39">
        <f t="shared" si="1568"/>
        <v>0</v>
      </c>
      <c r="AN191"/>
      <c r="AO191" s="39">
        <f t="shared" si="1569"/>
        <v>0</v>
      </c>
      <c r="AP191"/>
      <c r="AQ191" s="39">
        <f t="shared" si="1570"/>
        <v>0</v>
      </c>
      <c r="AR191"/>
      <c r="AS191" s="39">
        <f t="shared" si="1571"/>
        <v>0</v>
      </c>
      <c r="AT191"/>
      <c r="AU191" s="39">
        <f t="shared" si="1572"/>
        <v>0</v>
      </c>
      <c r="AV191"/>
      <c r="AW191" s="39">
        <f t="shared" ref="AW191:AW198" si="1630">IF(AND($C191=$E$5,IF(AND($C191=$E$5,AV191&gt;=AV$2),(AV191-AV$2)*AV$5,IF(AND($C191=$E$6,AV191&gt;=AV$2),(AV191-AV$2)*AV$6,0))&gt;AV$3),AV$3,IF(AND($C191=$E$6,IF(AND($C191=$E$5,AV191&gt;=AV$2),(AV191-AV$2)*AV$5,IF(AND($C191=$E$6,AV191&gt;=AV$2),(AV191-AV$2)*AV$6,0))&gt;AV$4),AV$4,IF(AND($C191=$E$5,AV191&gt;=AV$2),(AV191-AV$2)*AV$5,IF(AND($C191=$E$6,AV191&gt;=AV$2),(AV191-AV$2)*AV$6,0))))</f>
        <v>0</v>
      </c>
      <c r="AX191"/>
      <c r="AY191" s="39" t="b">
        <f t="shared" si="1573"/>
        <v>0</v>
      </c>
      <c r="AZ191"/>
      <c r="BA191" s="39" t="b">
        <f t="shared" si="1574"/>
        <v>0</v>
      </c>
      <c r="BB191"/>
      <c r="BC191" s="39" t="b">
        <f t="shared" si="1575"/>
        <v>0</v>
      </c>
      <c r="BD191"/>
      <c r="BE191" s="39" t="b">
        <f t="shared" si="1576"/>
        <v>0</v>
      </c>
      <c r="BF191"/>
      <c r="BG191" s="39">
        <f t="shared" si="1577"/>
        <v>0</v>
      </c>
      <c r="BH191"/>
      <c r="BI191" s="39">
        <f t="shared" si="1578"/>
        <v>0</v>
      </c>
      <c r="BJ191"/>
      <c r="BK191" s="39">
        <f t="shared" si="1579"/>
        <v>0</v>
      </c>
      <c r="BL191"/>
      <c r="BM191" s="39">
        <f t="shared" si="1580"/>
        <v>0</v>
      </c>
      <c r="BN191"/>
      <c r="BO191" s="39">
        <f t="shared" si="1581"/>
        <v>0</v>
      </c>
      <c r="BP191"/>
      <c r="BQ191" s="39">
        <f t="shared" si="1582"/>
        <v>0</v>
      </c>
      <c r="BR191"/>
      <c r="BS191" s="39">
        <f t="shared" si="1583"/>
        <v>0</v>
      </c>
      <c r="BT191"/>
      <c r="BU191" s="39">
        <f t="shared" si="1584"/>
        <v>0</v>
      </c>
      <c r="BV191"/>
      <c r="BW191" s="39">
        <f t="shared" si="1585"/>
        <v>0</v>
      </c>
      <c r="BX191"/>
      <c r="BY191" s="39">
        <f t="shared" si="1586"/>
        <v>0</v>
      </c>
      <c r="BZ191"/>
      <c r="CA191" s="39">
        <f t="shared" si="1587"/>
        <v>0</v>
      </c>
      <c r="CB191"/>
      <c r="CC191" s="39">
        <f t="shared" si="1588"/>
        <v>0</v>
      </c>
      <c r="CD191"/>
      <c r="CE191" s="39">
        <f t="shared" si="1589"/>
        <v>0</v>
      </c>
      <c r="CF191"/>
      <c r="CG191" s="39">
        <f t="shared" si="1590"/>
        <v>0</v>
      </c>
      <c r="CH191"/>
      <c r="CI191" s="39">
        <f t="shared" si="1591"/>
        <v>0</v>
      </c>
      <c r="CJ191"/>
      <c r="CK191" s="39">
        <f t="shared" si="1592"/>
        <v>0</v>
      </c>
      <c r="CL191"/>
      <c r="CM191" s="39">
        <f t="shared" si="1593"/>
        <v>0</v>
      </c>
      <c r="CN191"/>
      <c r="CO191" s="39">
        <f t="shared" si="1594"/>
        <v>0</v>
      </c>
      <c r="CP191" s="67">
        <f t="shared" si="1628"/>
        <v>0</v>
      </c>
      <c r="CQ191"/>
      <c r="CR191" s="39">
        <f t="shared" si="1595"/>
        <v>0</v>
      </c>
      <c r="CS191"/>
      <c r="CT191" s="39">
        <f t="shared" si="1596"/>
        <v>0</v>
      </c>
      <c r="CU191"/>
      <c r="CV191" s="39">
        <f t="shared" si="1597"/>
        <v>0</v>
      </c>
      <c r="CW191"/>
      <c r="CX191" s="39">
        <f t="shared" si="1598"/>
        <v>0</v>
      </c>
      <c r="CY191"/>
      <c r="CZ191" s="39">
        <f t="shared" si="1599"/>
        <v>0</v>
      </c>
      <c r="DA191"/>
      <c r="DB191" s="39">
        <f t="shared" si="1600"/>
        <v>0</v>
      </c>
      <c r="DC191"/>
      <c r="DD191" s="39">
        <f t="shared" si="1601"/>
        <v>0</v>
      </c>
      <c r="DE191"/>
      <c r="DF191" s="39">
        <f t="shared" si="1602"/>
        <v>0</v>
      </c>
      <c r="DG191"/>
      <c r="DH191" s="39">
        <f t="shared" si="1603"/>
        <v>0</v>
      </c>
      <c r="DI191"/>
      <c r="DJ191" s="39">
        <f t="shared" si="1604"/>
        <v>0</v>
      </c>
      <c r="DK191"/>
      <c r="DL191" s="39">
        <f t="shared" si="1605"/>
        <v>0</v>
      </c>
      <c r="DM191"/>
      <c r="DN191" s="39">
        <f t="shared" si="1606"/>
        <v>0</v>
      </c>
      <c r="DO191"/>
      <c r="DP191" s="39">
        <f t="shared" si="1607"/>
        <v>0</v>
      </c>
      <c r="DQ191"/>
      <c r="DR191" s="39">
        <f t="shared" si="1608"/>
        <v>0</v>
      </c>
      <c r="DS191"/>
      <c r="DT191" s="39">
        <f t="shared" si="1609"/>
        <v>0</v>
      </c>
      <c r="DU191"/>
      <c r="DV191" s="39">
        <f t="shared" si="1610"/>
        <v>0</v>
      </c>
      <c r="DW191"/>
      <c r="DX191" s="39">
        <f t="shared" si="1611"/>
        <v>0</v>
      </c>
      <c r="DY191"/>
      <c r="DZ191" s="39">
        <f t="shared" si="1612"/>
        <v>0</v>
      </c>
      <c r="EA191"/>
      <c r="EB191" s="39">
        <f t="shared" si="1613"/>
        <v>0</v>
      </c>
      <c r="EC191"/>
      <c r="ED191" s="39">
        <f t="shared" si="1614"/>
        <v>0</v>
      </c>
      <c r="EE191"/>
      <c r="EF191" s="39">
        <f t="shared" si="1615"/>
        <v>0</v>
      </c>
      <c r="EG191"/>
      <c r="EH191" s="39">
        <f t="shared" si="1616"/>
        <v>0</v>
      </c>
      <c r="EI191"/>
      <c r="EJ191" s="39">
        <f t="shared" si="1617"/>
        <v>0</v>
      </c>
      <c r="EK191"/>
      <c r="EL191" s="39">
        <f t="shared" si="1618"/>
        <v>0</v>
      </c>
      <c r="EM191"/>
      <c r="EN191" s="39">
        <f t="shared" si="1619"/>
        <v>0</v>
      </c>
      <c r="EO191"/>
      <c r="EP191" s="39">
        <f t="shared" si="1620"/>
        <v>0</v>
      </c>
      <c r="EQ191"/>
      <c r="ER191" s="39">
        <f t="shared" si="1621"/>
        <v>0</v>
      </c>
      <c r="ES191"/>
      <c r="ET191" s="39">
        <f t="shared" si="1622"/>
        <v>0</v>
      </c>
      <c r="EU191"/>
      <c r="EV191" s="39">
        <f t="shared" si="1623"/>
        <v>0</v>
      </c>
      <c r="EW191"/>
      <c r="EX191" s="39">
        <f t="shared" si="1624"/>
        <v>0</v>
      </c>
      <c r="EY191"/>
      <c r="EZ191" s="39">
        <f t="shared" si="1625"/>
        <v>0</v>
      </c>
      <c r="FA191"/>
      <c r="FB191" s="39">
        <f t="shared" si="1626"/>
        <v>0</v>
      </c>
      <c r="FC191" s="67">
        <f t="shared" si="1629"/>
        <v>0</v>
      </c>
    </row>
    <row r="192" spans="1:159" s="30" customFormat="1" outlineLevel="1" x14ac:dyDescent="0.25">
      <c r="A192">
        <v>4</v>
      </c>
      <c r="B192" s="26"/>
      <c r="C192" s="102">
        <f>IFERROR(VLOOKUP($B192,'Справочник ТТ'!$A:$R,16,0),0)</f>
        <v>0</v>
      </c>
      <c r="D192" s="103">
        <f>IFERROR(VLOOKUP($B192,'Справочник ТТ'!$A:$R,17,0),0)</f>
        <v>0</v>
      </c>
      <c r="E192" s="104">
        <f>IFERROR(VLOOKUP($B192,'Справочник ТТ'!$A:$R,18,0),0)</f>
        <v>0</v>
      </c>
      <c r="F192" s="71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 s="46">
        <f t="shared" si="1627"/>
        <v>0</v>
      </c>
      <c r="AL192"/>
      <c r="AM192" s="39">
        <f t="shared" si="1568"/>
        <v>0</v>
      </c>
      <c r="AN192"/>
      <c r="AO192" s="39">
        <f t="shared" si="1569"/>
        <v>0</v>
      </c>
      <c r="AP192"/>
      <c r="AQ192" s="39">
        <f t="shared" si="1570"/>
        <v>0</v>
      </c>
      <c r="AR192"/>
      <c r="AS192" s="39">
        <f t="shared" si="1571"/>
        <v>0</v>
      </c>
      <c r="AT192"/>
      <c r="AU192" s="39">
        <f t="shared" si="1572"/>
        <v>0</v>
      </c>
      <c r="AV192"/>
      <c r="AW192" s="39">
        <f t="shared" si="1630"/>
        <v>0</v>
      </c>
      <c r="AX192"/>
      <c r="AY192" s="39" t="b">
        <f t="shared" si="1573"/>
        <v>0</v>
      </c>
      <c r="AZ192"/>
      <c r="BA192" s="39" t="b">
        <f t="shared" si="1574"/>
        <v>0</v>
      </c>
      <c r="BB192"/>
      <c r="BC192" s="39" t="b">
        <f t="shared" si="1575"/>
        <v>0</v>
      </c>
      <c r="BD192"/>
      <c r="BE192" s="39" t="b">
        <f t="shared" si="1576"/>
        <v>0</v>
      </c>
      <c r="BF192"/>
      <c r="BG192" s="39">
        <f t="shared" si="1577"/>
        <v>0</v>
      </c>
      <c r="BH192"/>
      <c r="BI192" s="39">
        <f t="shared" si="1578"/>
        <v>0</v>
      </c>
      <c r="BJ192"/>
      <c r="BK192" s="39">
        <f t="shared" si="1579"/>
        <v>0</v>
      </c>
      <c r="BL192"/>
      <c r="BM192" s="39">
        <f t="shared" si="1580"/>
        <v>0</v>
      </c>
      <c r="BN192"/>
      <c r="BO192" s="39">
        <f t="shared" si="1581"/>
        <v>0</v>
      </c>
      <c r="BP192"/>
      <c r="BQ192" s="39">
        <f t="shared" si="1582"/>
        <v>0</v>
      </c>
      <c r="BR192"/>
      <c r="BS192" s="39">
        <f t="shared" si="1583"/>
        <v>0</v>
      </c>
      <c r="BT192"/>
      <c r="BU192" s="39">
        <f t="shared" si="1584"/>
        <v>0</v>
      </c>
      <c r="BV192"/>
      <c r="BW192" s="39">
        <f t="shared" si="1585"/>
        <v>0</v>
      </c>
      <c r="BX192"/>
      <c r="BY192" s="39">
        <f t="shared" si="1586"/>
        <v>0</v>
      </c>
      <c r="BZ192"/>
      <c r="CA192" s="39">
        <f t="shared" si="1587"/>
        <v>0</v>
      </c>
      <c r="CB192"/>
      <c r="CC192" s="39">
        <f t="shared" si="1588"/>
        <v>0</v>
      </c>
      <c r="CD192"/>
      <c r="CE192" s="39">
        <f t="shared" si="1589"/>
        <v>0</v>
      </c>
      <c r="CF192"/>
      <c r="CG192" s="39">
        <f t="shared" si="1590"/>
        <v>0</v>
      </c>
      <c r="CH192"/>
      <c r="CI192" s="39">
        <f t="shared" si="1591"/>
        <v>0</v>
      </c>
      <c r="CJ192"/>
      <c r="CK192" s="39">
        <f t="shared" si="1592"/>
        <v>0</v>
      </c>
      <c r="CL192"/>
      <c r="CM192" s="39">
        <f t="shared" si="1593"/>
        <v>0</v>
      </c>
      <c r="CN192"/>
      <c r="CO192" s="39">
        <f t="shared" si="1594"/>
        <v>0</v>
      </c>
      <c r="CP192" s="67">
        <f t="shared" si="1628"/>
        <v>0</v>
      </c>
      <c r="CQ192"/>
      <c r="CR192" s="39">
        <f t="shared" si="1595"/>
        <v>0</v>
      </c>
      <c r="CS192"/>
      <c r="CT192" s="39">
        <f t="shared" si="1596"/>
        <v>0</v>
      </c>
      <c r="CU192"/>
      <c r="CV192" s="39">
        <f t="shared" si="1597"/>
        <v>0</v>
      </c>
      <c r="CW192"/>
      <c r="CX192" s="39">
        <f t="shared" si="1598"/>
        <v>0</v>
      </c>
      <c r="CY192"/>
      <c r="CZ192" s="39">
        <f t="shared" si="1599"/>
        <v>0</v>
      </c>
      <c r="DA192"/>
      <c r="DB192" s="39">
        <f t="shared" si="1600"/>
        <v>0</v>
      </c>
      <c r="DC192"/>
      <c r="DD192" s="39">
        <f t="shared" si="1601"/>
        <v>0</v>
      </c>
      <c r="DE192"/>
      <c r="DF192" s="39">
        <f t="shared" si="1602"/>
        <v>0</v>
      </c>
      <c r="DG192"/>
      <c r="DH192" s="39">
        <f t="shared" si="1603"/>
        <v>0</v>
      </c>
      <c r="DI192"/>
      <c r="DJ192" s="39">
        <f t="shared" si="1604"/>
        <v>0</v>
      </c>
      <c r="DK192"/>
      <c r="DL192" s="39">
        <f t="shared" si="1605"/>
        <v>0</v>
      </c>
      <c r="DM192"/>
      <c r="DN192" s="39">
        <f t="shared" si="1606"/>
        <v>0</v>
      </c>
      <c r="DO192"/>
      <c r="DP192" s="39">
        <f t="shared" si="1607"/>
        <v>0</v>
      </c>
      <c r="DQ192"/>
      <c r="DR192" s="39">
        <f t="shared" si="1608"/>
        <v>0</v>
      </c>
      <c r="DS192"/>
      <c r="DT192" s="39">
        <f t="shared" si="1609"/>
        <v>0</v>
      </c>
      <c r="DU192"/>
      <c r="DV192" s="39">
        <f t="shared" si="1610"/>
        <v>0</v>
      </c>
      <c r="DW192"/>
      <c r="DX192" s="39">
        <f t="shared" si="1611"/>
        <v>0</v>
      </c>
      <c r="DY192"/>
      <c r="DZ192" s="39">
        <f t="shared" si="1612"/>
        <v>0</v>
      </c>
      <c r="EA192"/>
      <c r="EB192" s="39">
        <f t="shared" si="1613"/>
        <v>0</v>
      </c>
      <c r="EC192"/>
      <c r="ED192" s="39">
        <f t="shared" si="1614"/>
        <v>0</v>
      </c>
      <c r="EE192"/>
      <c r="EF192" s="39">
        <f t="shared" si="1615"/>
        <v>0</v>
      </c>
      <c r="EG192"/>
      <c r="EH192" s="39">
        <f t="shared" si="1616"/>
        <v>0</v>
      </c>
      <c r="EI192"/>
      <c r="EJ192" s="39">
        <f t="shared" si="1617"/>
        <v>0</v>
      </c>
      <c r="EK192"/>
      <c r="EL192" s="39">
        <f t="shared" si="1618"/>
        <v>0</v>
      </c>
      <c r="EM192"/>
      <c r="EN192" s="39">
        <f t="shared" si="1619"/>
        <v>0</v>
      </c>
      <c r="EO192"/>
      <c r="EP192" s="39">
        <f t="shared" si="1620"/>
        <v>0</v>
      </c>
      <c r="EQ192"/>
      <c r="ER192" s="39">
        <f t="shared" si="1621"/>
        <v>0</v>
      </c>
      <c r="ES192"/>
      <c r="ET192" s="39">
        <f t="shared" si="1622"/>
        <v>0</v>
      </c>
      <c r="EU192"/>
      <c r="EV192" s="39">
        <f t="shared" si="1623"/>
        <v>0</v>
      </c>
      <c r="EW192"/>
      <c r="EX192" s="39">
        <f t="shared" si="1624"/>
        <v>0</v>
      </c>
      <c r="EY192"/>
      <c r="EZ192" s="39">
        <f t="shared" si="1625"/>
        <v>0</v>
      </c>
      <c r="FA192"/>
      <c r="FB192" s="39">
        <f t="shared" si="1626"/>
        <v>0</v>
      </c>
      <c r="FC192" s="67">
        <f t="shared" si="1629"/>
        <v>0</v>
      </c>
    </row>
    <row r="193" spans="1:159" s="30" customFormat="1" outlineLevel="1" x14ac:dyDescent="0.25">
      <c r="A193">
        <v>5</v>
      </c>
      <c r="B193" s="26"/>
      <c r="C193" s="102">
        <f>IFERROR(VLOOKUP($B193,'Справочник ТТ'!$A:$R,16,0),0)</f>
        <v>0</v>
      </c>
      <c r="D193" s="103">
        <f>IFERROR(VLOOKUP($B193,'Справочник ТТ'!$A:$R,17,0),0)</f>
        <v>0</v>
      </c>
      <c r="E193" s="104">
        <f>IFERROR(VLOOKUP($B193,'Справочник ТТ'!$A:$R,18,0),0)</f>
        <v>0</v>
      </c>
      <c r="F193" s="71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 s="46">
        <f t="shared" si="1627"/>
        <v>0</v>
      </c>
      <c r="AL193"/>
      <c r="AM193" s="39">
        <f t="shared" si="1568"/>
        <v>0</v>
      </c>
      <c r="AN193"/>
      <c r="AO193" s="39">
        <f t="shared" si="1569"/>
        <v>0</v>
      </c>
      <c r="AP193"/>
      <c r="AQ193" s="39">
        <f t="shared" si="1570"/>
        <v>0</v>
      </c>
      <c r="AR193"/>
      <c r="AS193" s="39">
        <f t="shared" si="1571"/>
        <v>0</v>
      </c>
      <c r="AT193"/>
      <c r="AU193" s="39">
        <f t="shared" si="1572"/>
        <v>0</v>
      </c>
      <c r="AV193"/>
      <c r="AW193" s="39">
        <f t="shared" si="1630"/>
        <v>0</v>
      </c>
      <c r="AX193"/>
      <c r="AY193" s="39" t="b">
        <f t="shared" si="1573"/>
        <v>0</v>
      </c>
      <c r="AZ193"/>
      <c r="BA193" s="39" t="b">
        <f t="shared" si="1574"/>
        <v>0</v>
      </c>
      <c r="BB193"/>
      <c r="BC193" s="39" t="b">
        <f t="shared" si="1575"/>
        <v>0</v>
      </c>
      <c r="BD193"/>
      <c r="BE193" s="39" t="b">
        <f t="shared" si="1576"/>
        <v>0</v>
      </c>
      <c r="BF193"/>
      <c r="BG193" s="39">
        <f t="shared" si="1577"/>
        <v>0</v>
      </c>
      <c r="BH193"/>
      <c r="BI193" s="39">
        <f t="shared" si="1578"/>
        <v>0</v>
      </c>
      <c r="BJ193"/>
      <c r="BK193" s="39">
        <f t="shared" si="1579"/>
        <v>0</v>
      </c>
      <c r="BL193"/>
      <c r="BM193" s="39">
        <f t="shared" si="1580"/>
        <v>0</v>
      </c>
      <c r="BN193"/>
      <c r="BO193" s="39">
        <f t="shared" si="1581"/>
        <v>0</v>
      </c>
      <c r="BP193"/>
      <c r="BQ193" s="39">
        <f t="shared" si="1582"/>
        <v>0</v>
      </c>
      <c r="BR193"/>
      <c r="BS193" s="39">
        <f t="shared" si="1583"/>
        <v>0</v>
      </c>
      <c r="BT193"/>
      <c r="BU193" s="39">
        <f t="shared" si="1584"/>
        <v>0</v>
      </c>
      <c r="BV193"/>
      <c r="BW193" s="39">
        <f t="shared" si="1585"/>
        <v>0</v>
      </c>
      <c r="BX193"/>
      <c r="BY193" s="39">
        <f t="shared" si="1586"/>
        <v>0</v>
      </c>
      <c r="BZ193"/>
      <c r="CA193" s="39">
        <f t="shared" si="1587"/>
        <v>0</v>
      </c>
      <c r="CB193"/>
      <c r="CC193" s="39">
        <f t="shared" si="1588"/>
        <v>0</v>
      </c>
      <c r="CD193"/>
      <c r="CE193" s="39">
        <f t="shared" si="1589"/>
        <v>0</v>
      </c>
      <c r="CF193"/>
      <c r="CG193" s="39">
        <f t="shared" si="1590"/>
        <v>0</v>
      </c>
      <c r="CH193"/>
      <c r="CI193" s="39">
        <f t="shared" si="1591"/>
        <v>0</v>
      </c>
      <c r="CJ193"/>
      <c r="CK193" s="39">
        <f t="shared" si="1592"/>
        <v>0</v>
      </c>
      <c r="CL193"/>
      <c r="CM193" s="39">
        <f t="shared" si="1593"/>
        <v>0</v>
      </c>
      <c r="CN193"/>
      <c r="CO193" s="39">
        <f t="shared" si="1594"/>
        <v>0</v>
      </c>
      <c r="CP193" s="67">
        <f t="shared" si="1628"/>
        <v>0</v>
      </c>
      <c r="CQ193"/>
      <c r="CR193" s="39">
        <f t="shared" si="1595"/>
        <v>0</v>
      </c>
      <c r="CS193"/>
      <c r="CT193" s="39">
        <f t="shared" si="1596"/>
        <v>0</v>
      </c>
      <c r="CU193"/>
      <c r="CV193" s="39">
        <f t="shared" si="1597"/>
        <v>0</v>
      </c>
      <c r="CW193"/>
      <c r="CX193" s="39">
        <f t="shared" si="1598"/>
        <v>0</v>
      </c>
      <c r="CY193"/>
      <c r="CZ193" s="39">
        <f t="shared" si="1599"/>
        <v>0</v>
      </c>
      <c r="DA193"/>
      <c r="DB193" s="39">
        <f t="shared" si="1600"/>
        <v>0</v>
      </c>
      <c r="DC193"/>
      <c r="DD193" s="39">
        <f t="shared" si="1601"/>
        <v>0</v>
      </c>
      <c r="DE193"/>
      <c r="DF193" s="39">
        <f t="shared" si="1602"/>
        <v>0</v>
      </c>
      <c r="DG193"/>
      <c r="DH193" s="39">
        <f t="shared" si="1603"/>
        <v>0</v>
      </c>
      <c r="DI193"/>
      <c r="DJ193" s="39">
        <f t="shared" si="1604"/>
        <v>0</v>
      </c>
      <c r="DK193"/>
      <c r="DL193" s="39">
        <f t="shared" si="1605"/>
        <v>0</v>
      </c>
      <c r="DM193"/>
      <c r="DN193" s="39">
        <f t="shared" si="1606"/>
        <v>0</v>
      </c>
      <c r="DO193"/>
      <c r="DP193" s="39">
        <f t="shared" si="1607"/>
        <v>0</v>
      </c>
      <c r="DQ193"/>
      <c r="DR193" s="39">
        <f t="shared" si="1608"/>
        <v>0</v>
      </c>
      <c r="DS193"/>
      <c r="DT193" s="39">
        <f t="shared" si="1609"/>
        <v>0</v>
      </c>
      <c r="DU193"/>
      <c r="DV193" s="39">
        <f t="shared" si="1610"/>
        <v>0</v>
      </c>
      <c r="DW193"/>
      <c r="DX193" s="39">
        <f t="shared" si="1611"/>
        <v>0</v>
      </c>
      <c r="DY193"/>
      <c r="DZ193" s="39">
        <f t="shared" si="1612"/>
        <v>0</v>
      </c>
      <c r="EA193"/>
      <c r="EB193" s="39">
        <f t="shared" si="1613"/>
        <v>0</v>
      </c>
      <c r="EC193"/>
      <c r="ED193" s="39">
        <f t="shared" si="1614"/>
        <v>0</v>
      </c>
      <c r="EE193"/>
      <c r="EF193" s="39">
        <f t="shared" si="1615"/>
        <v>0</v>
      </c>
      <c r="EG193"/>
      <c r="EH193" s="39">
        <f t="shared" si="1616"/>
        <v>0</v>
      </c>
      <c r="EI193"/>
      <c r="EJ193" s="39">
        <f t="shared" si="1617"/>
        <v>0</v>
      </c>
      <c r="EK193"/>
      <c r="EL193" s="39">
        <f t="shared" si="1618"/>
        <v>0</v>
      </c>
      <c r="EM193"/>
      <c r="EN193" s="39">
        <f t="shared" si="1619"/>
        <v>0</v>
      </c>
      <c r="EO193"/>
      <c r="EP193" s="39">
        <f t="shared" si="1620"/>
        <v>0</v>
      </c>
      <c r="EQ193"/>
      <c r="ER193" s="39">
        <f t="shared" si="1621"/>
        <v>0</v>
      </c>
      <c r="ES193"/>
      <c r="ET193" s="39">
        <f t="shared" si="1622"/>
        <v>0</v>
      </c>
      <c r="EU193"/>
      <c r="EV193" s="39">
        <f t="shared" si="1623"/>
        <v>0</v>
      </c>
      <c r="EW193"/>
      <c r="EX193" s="39">
        <f t="shared" si="1624"/>
        <v>0</v>
      </c>
      <c r="EY193"/>
      <c r="EZ193" s="39">
        <f t="shared" si="1625"/>
        <v>0</v>
      </c>
      <c r="FA193"/>
      <c r="FB193" s="39">
        <f t="shared" si="1626"/>
        <v>0</v>
      </c>
      <c r="FC193" s="67">
        <f t="shared" si="1629"/>
        <v>0</v>
      </c>
    </row>
    <row r="194" spans="1:159" s="30" customFormat="1" outlineLevel="1" x14ac:dyDescent="0.25">
      <c r="A194">
        <v>6</v>
      </c>
      <c r="B194" s="26"/>
      <c r="C194" s="102">
        <f>IFERROR(VLOOKUP($B194,'Справочник ТТ'!$A:$R,16,0),0)</f>
        <v>0</v>
      </c>
      <c r="D194" s="103">
        <f>IFERROR(VLOOKUP($B194,'Справочник ТТ'!$A:$R,17,0),0)</f>
        <v>0</v>
      </c>
      <c r="E194" s="104">
        <f>IFERROR(VLOOKUP($B194,'Справочник ТТ'!$A:$R,18,0),0)</f>
        <v>0</v>
      </c>
      <c r="F194" s="71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 s="46">
        <f t="shared" si="1627"/>
        <v>0</v>
      </c>
      <c r="AL194"/>
      <c r="AM194" s="39">
        <f t="shared" si="1568"/>
        <v>0</v>
      </c>
      <c r="AN194"/>
      <c r="AO194" s="39">
        <f t="shared" si="1569"/>
        <v>0</v>
      </c>
      <c r="AP194"/>
      <c r="AQ194" s="39">
        <f t="shared" si="1570"/>
        <v>0</v>
      </c>
      <c r="AR194"/>
      <c r="AS194" s="39">
        <f t="shared" si="1571"/>
        <v>0</v>
      </c>
      <c r="AT194"/>
      <c r="AU194" s="39">
        <f t="shared" si="1572"/>
        <v>0</v>
      </c>
      <c r="AV194"/>
      <c r="AW194" s="39">
        <f t="shared" si="1630"/>
        <v>0</v>
      </c>
      <c r="AX194"/>
      <c r="AY194" s="39" t="b">
        <f t="shared" si="1573"/>
        <v>0</v>
      </c>
      <c r="AZ194"/>
      <c r="BA194" s="39" t="b">
        <f t="shared" si="1574"/>
        <v>0</v>
      </c>
      <c r="BB194"/>
      <c r="BC194" s="39" t="b">
        <f t="shared" si="1575"/>
        <v>0</v>
      </c>
      <c r="BD194"/>
      <c r="BE194" s="39" t="b">
        <f t="shared" si="1576"/>
        <v>0</v>
      </c>
      <c r="BF194"/>
      <c r="BG194" s="39">
        <f t="shared" si="1577"/>
        <v>0</v>
      </c>
      <c r="BH194"/>
      <c r="BI194" s="39">
        <f t="shared" si="1578"/>
        <v>0</v>
      </c>
      <c r="BJ194"/>
      <c r="BK194" s="39">
        <f t="shared" si="1579"/>
        <v>0</v>
      </c>
      <c r="BL194"/>
      <c r="BM194" s="39">
        <f t="shared" si="1580"/>
        <v>0</v>
      </c>
      <c r="BN194"/>
      <c r="BO194" s="39">
        <f t="shared" si="1581"/>
        <v>0</v>
      </c>
      <c r="BP194"/>
      <c r="BQ194" s="39">
        <f t="shared" si="1582"/>
        <v>0</v>
      </c>
      <c r="BR194"/>
      <c r="BS194" s="39">
        <f t="shared" si="1583"/>
        <v>0</v>
      </c>
      <c r="BT194"/>
      <c r="BU194" s="39">
        <f t="shared" si="1584"/>
        <v>0</v>
      </c>
      <c r="BV194"/>
      <c r="BW194" s="39">
        <f t="shared" si="1585"/>
        <v>0</v>
      </c>
      <c r="BX194"/>
      <c r="BY194" s="39">
        <f t="shared" si="1586"/>
        <v>0</v>
      </c>
      <c r="BZ194"/>
      <c r="CA194" s="39">
        <f t="shared" si="1587"/>
        <v>0</v>
      </c>
      <c r="CB194"/>
      <c r="CC194" s="39">
        <f t="shared" si="1588"/>
        <v>0</v>
      </c>
      <c r="CD194"/>
      <c r="CE194" s="39">
        <f t="shared" si="1589"/>
        <v>0</v>
      </c>
      <c r="CF194"/>
      <c r="CG194" s="39">
        <f t="shared" si="1590"/>
        <v>0</v>
      </c>
      <c r="CH194"/>
      <c r="CI194" s="39">
        <f t="shared" si="1591"/>
        <v>0</v>
      </c>
      <c r="CJ194"/>
      <c r="CK194" s="39">
        <f t="shared" si="1592"/>
        <v>0</v>
      </c>
      <c r="CL194"/>
      <c r="CM194" s="39">
        <f t="shared" si="1593"/>
        <v>0</v>
      </c>
      <c r="CN194"/>
      <c r="CO194" s="39">
        <f t="shared" si="1594"/>
        <v>0</v>
      </c>
      <c r="CP194" s="67">
        <f t="shared" si="1628"/>
        <v>0</v>
      </c>
      <c r="CQ194"/>
      <c r="CR194" s="39">
        <f t="shared" si="1595"/>
        <v>0</v>
      </c>
      <c r="CS194"/>
      <c r="CT194" s="39">
        <f t="shared" si="1596"/>
        <v>0</v>
      </c>
      <c r="CU194"/>
      <c r="CV194" s="39">
        <f t="shared" si="1597"/>
        <v>0</v>
      </c>
      <c r="CW194"/>
      <c r="CX194" s="39">
        <f t="shared" si="1598"/>
        <v>0</v>
      </c>
      <c r="CY194"/>
      <c r="CZ194" s="39">
        <f t="shared" si="1599"/>
        <v>0</v>
      </c>
      <c r="DA194"/>
      <c r="DB194" s="39">
        <f t="shared" si="1600"/>
        <v>0</v>
      </c>
      <c r="DC194"/>
      <c r="DD194" s="39">
        <f t="shared" si="1601"/>
        <v>0</v>
      </c>
      <c r="DE194"/>
      <c r="DF194" s="39">
        <f t="shared" si="1602"/>
        <v>0</v>
      </c>
      <c r="DG194"/>
      <c r="DH194" s="39">
        <f t="shared" si="1603"/>
        <v>0</v>
      </c>
      <c r="DI194"/>
      <c r="DJ194" s="39">
        <f t="shared" si="1604"/>
        <v>0</v>
      </c>
      <c r="DK194"/>
      <c r="DL194" s="39">
        <f t="shared" si="1605"/>
        <v>0</v>
      </c>
      <c r="DM194"/>
      <c r="DN194" s="39">
        <f t="shared" si="1606"/>
        <v>0</v>
      </c>
      <c r="DO194"/>
      <c r="DP194" s="39">
        <f t="shared" si="1607"/>
        <v>0</v>
      </c>
      <c r="DQ194"/>
      <c r="DR194" s="39">
        <f t="shared" si="1608"/>
        <v>0</v>
      </c>
      <c r="DS194"/>
      <c r="DT194" s="39">
        <f t="shared" si="1609"/>
        <v>0</v>
      </c>
      <c r="DU194"/>
      <c r="DV194" s="39">
        <f t="shared" si="1610"/>
        <v>0</v>
      </c>
      <c r="DW194"/>
      <c r="DX194" s="39">
        <f t="shared" si="1611"/>
        <v>0</v>
      </c>
      <c r="DY194"/>
      <c r="DZ194" s="39">
        <f t="shared" si="1612"/>
        <v>0</v>
      </c>
      <c r="EA194"/>
      <c r="EB194" s="39">
        <f t="shared" si="1613"/>
        <v>0</v>
      </c>
      <c r="EC194"/>
      <c r="ED194" s="39">
        <f t="shared" si="1614"/>
        <v>0</v>
      </c>
      <c r="EE194"/>
      <c r="EF194" s="39">
        <f t="shared" si="1615"/>
        <v>0</v>
      </c>
      <c r="EG194"/>
      <c r="EH194" s="39">
        <f t="shared" si="1616"/>
        <v>0</v>
      </c>
      <c r="EI194"/>
      <c r="EJ194" s="39">
        <f t="shared" si="1617"/>
        <v>0</v>
      </c>
      <c r="EK194"/>
      <c r="EL194" s="39">
        <f t="shared" si="1618"/>
        <v>0</v>
      </c>
      <c r="EM194"/>
      <c r="EN194" s="39">
        <f t="shared" si="1619"/>
        <v>0</v>
      </c>
      <c r="EO194"/>
      <c r="EP194" s="39">
        <f t="shared" si="1620"/>
        <v>0</v>
      </c>
      <c r="EQ194"/>
      <c r="ER194" s="39">
        <f t="shared" si="1621"/>
        <v>0</v>
      </c>
      <c r="ES194"/>
      <c r="ET194" s="39">
        <f t="shared" si="1622"/>
        <v>0</v>
      </c>
      <c r="EU194"/>
      <c r="EV194" s="39">
        <f t="shared" si="1623"/>
        <v>0</v>
      </c>
      <c r="EW194"/>
      <c r="EX194" s="39">
        <f t="shared" si="1624"/>
        <v>0</v>
      </c>
      <c r="EY194"/>
      <c r="EZ194" s="39">
        <f t="shared" si="1625"/>
        <v>0</v>
      </c>
      <c r="FA194"/>
      <c r="FB194" s="39">
        <f t="shared" si="1626"/>
        <v>0</v>
      </c>
      <c r="FC194" s="67">
        <f t="shared" si="1629"/>
        <v>0</v>
      </c>
    </row>
    <row r="195" spans="1:159" s="30" customFormat="1" outlineLevel="1" x14ac:dyDescent="0.25">
      <c r="A195">
        <v>7</v>
      </c>
      <c r="B195" s="26"/>
      <c r="C195" s="102">
        <f>IFERROR(VLOOKUP($B195,'Справочник ТТ'!$A:$R,16,0),0)</f>
        <v>0</v>
      </c>
      <c r="D195" s="103">
        <f>IFERROR(VLOOKUP($B195,'Справочник ТТ'!$A:$R,17,0),0)</f>
        <v>0</v>
      </c>
      <c r="E195" s="104">
        <f>IFERROR(VLOOKUP($B195,'Справочник ТТ'!$A:$R,18,0),0)</f>
        <v>0</v>
      </c>
      <c r="F195" s="71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 s="46">
        <f t="shared" si="1627"/>
        <v>0</v>
      </c>
      <c r="AL195"/>
      <c r="AM195" s="39">
        <f t="shared" si="1568"/>
        <v>0</v>
      </c>
      <c r="AN195"/>
      <c r="AO195" s="39">
        <f t="shared" si="1569"/>
        <v>0</v>
      </c>
      <c r="AP195"/>
      <c r="AQ195" s="39">
        <f t="shared" si="1570"/>
        <v>0</v>
      </c>
      <c r="AR195"/>
      <c r="AS195" s="39">
        <f t="shared" si="1571"/>
        <v>0</v>
      </c>
      <c r="AT195"/>
      <c r="AU195" s="39">
        <f t="shared" si="1572"/>
        <v>0</v>
      </c>
      <c r="AV195"/>
      <c r="AW195" s="39">
        <f t="shared" si="1630"/>
        <v>0</v>
      </c>
      <c r="AX195"/>
      <c r="AY195" s="39" t="b">
        <f t="shared" si="1573"/>
        <v>0</v>
      </c>
      <c r="AZ195"/>
      <c r="BA195" s="39" t="b">
        <f t="shared" si="1574"/>
        <v>0</v>
      </c>
      <c r="BB195"/>
      <c r="BC195" s="39" t="b">
        <f t="shared" si="1575"/>
        <v>0</v>
      </c>
      <c r="BD195"/>
      <c r="BE195" s="39" t="b">
        <f t="shared" si="1576"/>
        <v>0</v>
      </c>
      <c r="BF195"/>
      <c r="BG195" s="39">
        <f t="shared" si="1577"/>
        <v>0</v>
      </c>
      <c r="BH195"/>
      <c r="BI195" s="39">
        <f t="shared" si="1578"/>
        <v>0</v>
      </c>
      <c r="BJ195"/>
      <c r="BK195" s="39">
        <f t="shared" si="1579"/>
        <v>0</v>
      </c>
      <c r="BL195"/>
      <c r="BM195" s="39">
        <f t="shared" si="1580"/>
        <v>0</v>
      </c>
      <c r="BN195"/>
      <c r="BO195" s="39">
        <f t="shared" si="1581"/>
        <v>0</v>
      </c>
      <c r="BP195"/>
      <c r="BQ195" s="39">
        <f t="shared" si="1582"/>
        <v>0</v>
      </c>
      <c r="BR195"/>
      <c r="BS195" s="39">
        <f t="shared" si="1583"/>
        <v>0</v>
      </c>
      <c r="BT195"/>
      <c r="BU195" s="39">
        <f t="shared" si="1584"/>
        <v>0</v>
      </c>
      <c r="BV195"/>
      <c r="BW195" s="39">
        <f t="shared" si="1585"/>
        <v>0</v>
      </c>
      <c r="BX195"/>
      <c r="BY195" s="39">
        <f t="shared" si="1586"/>
        <v>0</v>
      </c>
      <c r="BZ195"/>
      <c r="CA195" s="39">
        <f t="shared" si="1587"/>
        <v>0</v>
      </c>
      <c r="CB195"/>
      <c r="CC195" s="39">
        <f t="shared" si="1588"/>
        <v>0</v>
      </c>
      <c r="CD195"/>
      <c r="CE195" s="39">
        <f t="shared" si="1589"/>
        <v>0</v>
      </c>
      <c r="CF195"/>
      <c r="CG195" s="39">
        <f t="shared" si="1590"/>
        <v>0</v>
      </c>
      <c r="CH195"/>
      <c r="CI195" s="39">
        <f t="shared" si="1591"/>
        <v>0</v>
      </c>
      <c r="CJ195"/>
      <c r="CK195" s="39">
        <f t="shared" si="1592"/>
        <v>0</v>
      </c>
      <c r="CL195"/>
      <c r="CM195" s="39">
        <f t="shared" si="1593"/>
        <v>0</v>
      </c>
      <c r="CN195"/>
      <c r="CO195" s="39">
        <f t="shared" si="1594"/>
        <v>0</v>
      </c>
      <c r="CP195" s="67">
        <f t="shared" si="1628"/>
        <v>0</v>
      </c>
      <c r="CQ195"/>
      <c r="CR195" s="39">
        <f t="shared" si="1595"/>
        <v>0</v>
      </c>
      <c r="CS195"/>
      <c r="CT195" s="39">
        <f t="shared" si="1596"/>
        <v>0</v>
      </c>
      <c r="CU195"/>
      <c r="CV195" s="39">
        <f t="shared" si="1597"/>
        <v>0</v>
      </c>
      <c r="CW195"/>
      <c r="CX195" s="39">
        <f t="shared" si="1598"/>
        <v>0</v>
      </c>
      <c r="CY195"/>
      <c r="CZ195" s="39">
        <f t="shared" si="1599"/>
        <v>0</v>
      </c>
      <c r="DA195"/>
      <c r="DB195" s="39">
        <f t="shared" si="1600"/>
        <v>0</v>
      </c>
      <c r="DC195"/>
      <c r="DD195" s="39">
        <f t="shared" si="1601"/>
        <v>0</v>
      </c>
      <c r="DE195"/>
      <c r="DF195" s="39">
        <f t="shared" si="1602"/>
        <v>0</v>
      </c>
      <c r="DG195"/>
      <c r="DH195" s="39">
        <f t="shared" si="1603"/>
        <v>0</v>
      </c>
      <c r="DI195"/>
      <c r="DJ195" s="39">
        <f t="shared" si="1604"/>
        <v>0</v>
      </c>
      <c r="DK195"/>
      <c r="DL195" s="39">
        <f t="shared" si="1605"/>
        <v>0</v>
      </c>
      <c r="DM195"/>
      <c r="DN195" s="39">
        <f t="shared" si="1606"/>
        <v>0</v>
      </c>
      <c r="DO195"/>
      <c r="DP195" s="39">
        <f t="shared" si="1607"/>
        <v>0</v>
      </c>
      <c r="DQ195"/>
      <c r="DR195" s="39">
        <f t="shared" si="1608"/>
        <v>0</v>
      </c>
      <c r="DS195"/>
      <c r="DT195" s="39">
        <f t="shared" si="1609"/>
        <v>0</v>
      </c>
      <c r="DU195"/>
      <c r="DV195" s="39">
        <f t="shared" si="1610"/>
        <v>0</v>
      </c>
      <c r="DW195"/>
      <c r="DX195" s="39">
        <f t="shared" si="1611"/>
        <v>0</v>
      </c>
      <c r="DY195"/>
      <c r="DZ195" s="39">
        <f t="shared" si="1612"/>
        <v>0</v>
      </c>
      <c r="EA195"/>
      <c r="EB195" s="39">
        <f t="shared" si="1613"/>
        <v>0</v>
      </c>
      <c r="EC195"/>
      <c r="ED195" s="39">
        <f t="shared" si="1614"/>
        <v>0</v>
      </c>
      <c r="EE195"/>
      <c r="EF195" s="39">
        <f t="shared" si="1615"/>
        <v>0</v>
      </c>
      <c r="EG195"/>
      <c r="EH195" s="39">
        <f t="shared" si="1616"/>
        <v>0</v>
      </c>
      <c r="EI195"/>
      <c r="EJ195" s="39">
        <f t="shared" si="1617"/>
        <v>0</v>
      </c>
      <c r="EK195"/>
      <c r="EL195" s="39">
        <f t="shared" si="1618"/>
        <v>0</v>
      </c>
      <c r="EM195"/>
      <c r="EN195" s="39">
        <f t="shared" si="1619"/>
        <v>0</v>
      </c>
      <c r="EO195"/>
      <c r="EP195" s="39">
        <f t="shared" si="1620"/>
        <v>0</v>
      </c>
      <c r="EQ195"/>
      <c r="ER195" s="39">
        <f t="shared" si="1621"/>
        <v>0</v>
      </c>
      <c r="ES195"/>
      <c r="ET195" s="39">
        <f t="shared" si="1622"/>
        <v>0</v>
      </c>
      <c r="EU195"/>
      <c r="EV195" s="39">
        <f t="shared" si="1623"/>
        <v>0</v>
      </c>
      <c r="EW195"/>
      <c r="EX195" s="39">
        <f t="shared" si="1624"/>
        <v>0</v>
      </c>
      <c r="EY195"/>
      <c r="EZ195" s="39">
        <f t="shared" si="1625"/>
        <v>0</v>
      </c>
      <c r="FA195"/>
      <c r="FB195" s="39">
        <f t="shared" si="1626"/>
        <v>0</v>
      </c>
      <c r="FC195" s="67">
        <f t="shared" si="1629"/>
        <v>0</v>
      </c>
    </row>
    <row r="196" spans="1:159" s="30" customFormat="1" outlineLevel="1" x14ac:dyDescent="0.25">
      <c r="A196">
        <v>8</v>
      </c>
      <c r="B196" s="26"/>
      <c r="C196" s="102">
        <f>IFERROR(VLOOKUP($B196,'Справочник ТТ'!$A:$R,16,0),0)</f>
        <v>0</v>
      </c>
      <c r="D196" s="103">
        <f>IFERROR(VLOOKUP($B196,'Справочник ТТ'!$A:$R,17,0),0)</f>
        <v>0</v>
      </c>
      <c r="E196" s="104">
        <f>IFERROR(VLOOKUP($B196,'Справочник ТТ'!$A:$R,18,0),0)</f>
        <v>0</v>
      </c>
      <c r="F196" s="71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 s="46">
        <f t="shared" si="1627"/>
        <v>0</v>
      </c>
      <c r="AL196"/>
      <c r="AM196" s="39">
        <f t="shared" si="1568"/>
        <v>0</v>
      </c>
      <c r="AN196"/>
      <c r="AO196" s="39">
        <f t="shared" si="1569"/>
        <v>0</v>
      </c>
      <c r="AP196"/>
      <c r="AQ196" s="39">
        <f t="shared" si="1570"/>
        <v>0</v>
      </c>
      <c r="AR196"/>
      <c r="AS196" s="39">
        <f t="shared" si="1571"/>
        <v>0</v>
      </c>
      <c r="AT196"/>
      <c r="AU196" s="39">
        <f t="shared" si="1572"/>
        <v>0</v>
      </c>
      <c r="AV196"/>
      <c r="AW196" s="39">
        <f t="shared" si="1630"/>
        <v>0</v>
      </c>
      <c r="AX196"/>
      <c r="AY196" s="39" t="b">
        <f t="shared" si="1573"/>
        <v>0</v>
      </c>
      <c r="AZ196"/>
      <c r="BA196" s="39" t="b">
        <f t="shared" si="1574"/>
        <v>0</v>
      </c>
      <c r="BB196"/>
      <c r="BC196" s="39" t="b">
        <f t="shared" si="1575"/>
        <v>0</v>
      </c>
      <c r="BD196"/>
      <c r="BE196" s="39" t="b">
        <f t="shared" si="1576"/>
        <v>0</v>
      </c>
      <c r="BF196"/>
      <c r="BG196" s="39">
        <f t="shared" si="1577"/>
        <v>0</v>
      </c>
      <c r="BH196"/>
      <c r="BI196" s="39">
        <f t="shared" si="1578"/>
        <v>0</v>
      </c>
      <c r="BJ196"/>
      <c r="BK196" s="39">
        <f t="shared" si="1579"/>
        <v>0</v>
      </c>
      <c r="BL196"/>
      <c r="BM196" s="39">
        <f t="shared" si="1580"/>
        <v>0</v>
      </c>
      <c r="BN196"/>
      <c r="BO196" s="39">
        <f t="shared" si="1581"/>
        <v>0</v>
      </c>
      <c r="BP196"/>
      <c r="BQ196" s="39">
        <f t="shared" si="1582"/>
        <v>0</v>
      </c>
      <c r="BR196"/>
      <c r="BS196" s="39">
        <f t="shared" si="1583"/>
        <v>0</v>
      </c>
      <c r="BT196"/>
      <c r="BU196" s="39">
        <f t="shared" si="1584"/>
        <v>0</v>
      </c>
      <c r="BV196"/>
      <c r="BW196" s="39">
        <f t="shared" si="1585"/>
        <v>0</v>
      </c>
      <c r="BX196"/>
      <c r="BY196" s="39">
        <f t="shared" si="1586"/>
        <v>0</v>
      </c>
      <c r="BZ196"/>
      <c r="CA196" s="39">
        <f t="shared" si="1587"/>
        <v>0</v>
      </c>
      <c r="CB196"/>
      <c r="CC196" s="39">
        <f t="shared" si="1588"/>
        <v>0</v>
      </c>
      <c r="CD196"/>
      <c r="CE196" s="39">
        <f t="shared" si="1589"/>
        <v>0</v>
      </c>
      <c r="CF196"/>
      <c r="CG196" s="39">
        <f t="shared" si="1590"/>
        <v>0</v>
      </c>
      <c r="CH196"/>
      <c r="CI196" s="39">
        <f t="shared" si="1591"/>
        <v>0</v>
      </c>
      <c r="CJ196"/>
      <c r="CK196" s="39">
        <f t="shared" si="1592"/>
        <v>0</v>
      </c>
      <c r="CL196"/>
      <c r="CM196" s="39">
        <f t="shared" si="1593"/>
        <v>0</v>
      </c>
      <c r="CN196"/>
      <c r="CO196" s="39">
        <f t="shared" si="1594"/>
        <v>0</v>
      </c>
      <c r="CP196" s="67">
        <f t="shared" si="1628"/>
        <v>0</v>
      </c>
      <c r="CQ196"/>
      <c r="CR196" s="39">
        <f t="shared" si="1595"/>
        <v>0</v>
      </c>
      <c r="CS196"/>
      <c r="CT196" s="39">
        <f t="shared" si="1596"/>
        <v>0</v>
      </c>
      <c r="CU196"/>
      <c r="CV196" s="39">
        <f t="shared" si="1597"/>
        <v>0</v>
      </c>
      <c r="CW196"/>
      <c r="CX196" s="39">
        <f t="shared" si="1598"/>
        <v>0</v>
      </c>
      <c r="CY196"/>
      <c r="CZ196" s="39">
        <f t="shared" si="1599"/>
        <v>0</v>
      </c>
      <c r="DA196"/>
      <c r="DB196" s="39">
        <f t="shared" si="1600"/>
        <v>0</v>
      </c>
      <c r="DC196"/>
      <c r="DD196" s="39">
        <f t="shared" si="1601"/>
        <v>0</v>
      </c>
      <c r="DE196"/>
      <c r="DF196" s="39">
        <f t="shared" si="1602"/>
        <v>0</v>
      </c>
      <c r="DG196"/>
      <c r="DH196" s="39">
        <f t="shared" si="1603"/>
        <v>0</v>
      </c>
      <c r="DI196"/>
      <c r="DJ196" s="39">
        <f t="shared" si="1604"/>
        <v>0</v>
      </c>
      <c r="DK196"/>
      <c r="DL196" s="39">
        <f t="shared" si="1605"/>
        <v>0</v>
      </c>
      <c r="DM196"/>
      <c r="DN196" s="39">
        <f t="shared" si="1606"/>
        <v>0</v>
      </c>
      <c r="DO196"/>
      <c r="DP196" s="39">
        <f t="shared" si="1607"/>
        <v>0</v>
      </c>
      <c r="DQ196"/>
      <c r="DR196" s="39">
        <f t="shared" si="1608"/>
        <v>0</v>
      </c>
      <c r="DS196"/>
      <c r="DT196" s="39">
        <f t="shared" si="1609"/>
        <v>0</v>
      </c>
      <c r="DU196"/>
      <c r="DV196" s="39">
        <f t="shared" si="1610"/>
        <v>0</v>
      </c>
      <c r="DW196"/>
      <c r="DX196" s="39">
        <f t="shared" si="1611"/>
        <v>0</v>
      </c>
      <c r="DY196"/>
      <c r="DZ196" s="39">
        <f t="shared" si="1612"/>
        <v>0</v>
      </c>
      <c r="EA196"/>
      <c r="EB196" s="39">
        <f t="shared" si="1613"/>
        <v>0</v>
      </c>
      <c r="EC196"/>
      <c r="ED196" s="39">
        <f t="shared" si="1614"/>
        <v>0</v>
      </c>
      <c r="EE196"/>
      <c r="EF196" s="39">
        <f t="shared" si="1615"/>
        <v>0</v>
      </c>
      <c r="EG196"/>
      <c r="EH196" s="39">
        <f t="shared" si="1616"/>
        <v>0</v>
      </c>
      <c r="EI196"/>
      <c r="EJ196" s="39">
        <f t="shared" si="1617"/>
        <v>0</v>
      </c>
      <c r="EK196"/>
      <c r="EL196" s="39">
        <f t="shared" si="1618"/>
        <v>0</v>
      </c>
      <c r="EM196"/>
      <c r="EN196" s="39">
        <f t="shared" si="1619"/>
        <v>0</v>
      </c>
      <c r="EO196"/>
      <c r="EP196" s="39">
        <f t="shared" si="1620"/>
        <v>0</v>
      </c>
      <c r="EQ196"/>
      <c r="ER196" s="39">
        <f t="shared" si="1621"/>
        <v>0</v>
      </c>
      <c r="ES196"/>
      <c r="ET196" s="39">
        <f t="shared" si="1622"/>
        <v>0</v>
      </c>
      <c r="EU196"/>
      <c r="EV196" s="39">
        <f t="shared" si="1623"/>
        <v>0</v>
      </c>
      <c r="EW196"/>
      <c r="EX196" s="39">
        <f t="shared" si="1624"/>
        <v>0</v>
      </c>
      <c r="EY196"/>
      <c r="EZ196" s="39">
        <f t="shared" si="1625"/>
        <v>0</v>
      </c>
      <c r="FA196"/>
      <c r="FB196" s="39">
        <f t="shared" si="1626"/>
        <v>0</v>
      </c>
      <c r="FC196" s="67">
        <f t="shared" si="1629"/>
        <v>0</v>
      </c>
    </row>
    <row r="197" spans="1:159" s="30" customFormat="1" outlineLevel="1" x14ac:dyDescent="0.25">
      <c r="A197">
        <v>9</v>
      </c>
      <c r="B197" s="26"/>
      <c r="C197" s="102">
        <f>IFERROR(VLOOKUP($B197,'Справочник ТТ'!$A:$R,16,0),0)</f>
        <v>0</v>
      </c>
      <c r="D197" s="103">
        <f>IFERROR(VLOOKUP($B197,'Справочник ТТ'!$A:$R,17,0),0)</f>
        <v>0</v>
      </c>
      <c r="E197" s="104">
        <f>IFERROR(VLOOKUP($B197,'Справочник ТТ'!$A:$R,18,0),0)</f>
        <v>0</v>
      </c>
      <c r="F197" s="71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 s="46">
        <f t="shared" si="1627"/>
        <v>0</v>
      </c>
      <c r="AL197"/>
      <c r="AM197" s="39">
        <f t="shared" si="1568"/>
        <v>0</v>
      </c>
      <c r="AN197"/>
      <c r="AO197" s="39">
        <f t="shared" si="1569"/>
        <v>0</v>
      </c>
      <c r="AP197"/>
      <c r="AQ197" s="39">
        <f t="shared" si="1570"/>
        <v>0</v>
      </c>
      <c r="AR197"/>
      <c r="AS197" s="39">
        <f t="shared" si="1571"/>
        <v>0</v>
      </c>
      <c r="AT197"/>
      <c r="AU197" s="39">
        <f t="shared" si="1572"/>
        <v>0</v>
      </c>
      <c r="AV197"/>
      <c r="AW197" s="39">
        <f t="shared" si="1630"/>
        <v>0</v>
      </c>
      <c r="AX197"/>
      <c r="AY197" s="39" t="b">
        <f t="shared" si="1573"/>
        <v>0</v>
      </c>
      <c r="AZ197"/>
      <c r="BA197" s="39" t="b">
        <f t="shared" si="1574"/>
        <v>0</v>
      </c>
      <c r="BB197"/>
      <c r="BC197" s="39" t="b">
        <f t="shared" si="1575"/>
        <v>0</v>
      </c>
      <c r="BD197"/>
      <c r="BE197" s="39" t="b">
        <f t="shared" si="1576"/>
        <v>0</v>
      </c>
      <c r="BF197"/>
      <c r="BG197" s="39">
        <f t="shared" si="1577"/>
        <v>0</v>
      </c>
      <c r="BH197"/>
      <c r="BI197" s="39">
        <f t="shared" si="1578"/>
        <v>0</v>
      </c>
      <c r="BJ197"/>
      <c r="BK197" s="39">
        <f t="shared" si="1579"/>
        <v>0</v>
      </c>
      <c r="BL197"/>
      <c r="BM197" s="39">
        <f t="shared" si="1580"/>
        <v>0</v>
      </c>
      <c r="BN197"/>
      <c r="BO197" s="39">
        <f t="shared" si="1581"/>
        <v>0</v>
      </c>
      <c r="BP197"/>
      <c r="BQ197" s="39">
        <f t="shared" si="1582"/>
        <v>0</v>
      </c>
      <c r="BR197"/>
      <c r="BS197" s="39">
        <f t="shared" si="1583"/>
        <v>0</v>
      </c>
      <c r="BT197"/>
      <c r="BU197" s="39">
        <f t="shared" si="1584"/>
        <v>0</v>
      </c>
      <c r="BV197"/>
      <c r="BW197" s="39">
        <f t="shared" si="1585"/>
        <v>0</v>
      </c>
      <c r="BX197"/>
      <c r="BY197" s="39">
        <f t="shared" si="1586"/>
        <v>0</v>
      </c>
      <c r="BZ197"/>
      <c r="CA197" s="39">
        <f t="shared" si="1587"/>
        <v>0</v>
      </c>
      <c r="CB197"/>
      <c r="CC197" s="39">
        <f t="shared" si="1588"/>
        <v>0</v>
      </c>
      <c r="CD197"/>
      <c r="CE197" s="39">
        <f t="shared" si="1589"/>
        <v>0</v>
      </c>
      <c r="CF197"/>
      <c r="CG197" s="39">
        <f t="shared" si="1590"/>
        <v>0</v>
      </c>
      <c r="CH197"/>
      <c r="CI197" s="39">
        <f t="shared" si="1591"/>
        <v>0</v>
      </c>
      <c r="CJ197"/>
      <c r="CK197" s="39">
        <f t="shared" si="1592"/>
        <v>0</v>
      </c>
      <c r="CL197"/>
      <c r="CM197" s="39">
        <f t="shared" si="1593"/>
        <v>0</v>
      </c>
      <c r="CN197"/>
      <c r="CO197" s="39">
        <f t="shared" si="1594"/>
        <v>0</v>
      </c>
      <c r="CP197" s="67">
        <f t="shared" si="1628"/>
        <v>0</v>
      </c>
      <c r="CQ197"/>
      <c r="CR197" s="39">
        <f t="shared" si="1595"/>
        <v>0</v>
      </c>
      <c r="CS197"/>
      <c r="CT197" s="39">
        <f t="shared" si="1596"/>
        <v>0</v>
      </c>
      <c r="CU197"/>
      <c r="CV197" s="39">
        <f t="shared" si="1597"/>
        <v>0</v>
      </c>
      <c r="CW197"/>
      <c r="CX197" s="39">
        <f t="shared" si="1598"/>
        <v>0</v>
      </c>
      <c r="CY197"/>
      <c r="CZ197" s="39">
        <f t="shared" si="1599"/>
        <v>0</v>
      </c>
      <c r="DA197"/>
      <c r="DB197" s="39">
        <f t="shared" si="1600"/>
        <v>0</v>
      </c>
      <c r="DC197"/>
      <c r="DD197" s="39">
        <f t="shared" si="1601"/>
        <v>0</v>
      </c>
      <c r="DE197"/>
      <c r="DF197" s="39">
        <f t="shared" si="1602"/>
        <v>0</v>
      </c>
      <c r="DG197"/>
      <c r="DH197" s="39">
        <f t="shared" si="1603"/>
        <v>0</v>
      </c>
      <c r="DI197"/>
      <c r="DJ197" s="39">
        <f t="shared" si="1604"/>
        <v>0</v>
      </c>
      <c r="DK197"/>
      <c r="DL197" s="39">
        <f t="shared" si="1605"/>
        <v>0</v>
      </c>
      <c r="DM197"/>
      <c r="DN197" s="39">
        <f t="shared" si="1606"/>
        <v>0</v>
      </c>
      <c r="DO197"/>
      <c r="DP197" s="39">
        <f t="shared" si="1607"/>
        <v>0</v>
      </c>
      <c r="DQ197"/>
      <c r="DR197" s="39">
        <f t="shared" si="1608"/>
        <v>0</v>
      </c>
      <c r="DS197"/>
      <c r="DT197" s="39">
        <f t="shared" si="1609"/>
        <v>0</v>
      </c>
      <c r="DU197"/>
      <c r="DV197" s="39">
        <f t="shared" si="1610"/>
        <v>0</v>
      </c>
      <c r="DW197"/>
      <c r="DX197" s="39">
        <f t="shared" si="1611"/>
        <v>0</v>
      </c>
      <c r="DY197"/>
      <c r="DZ197" s="39">
        <f t="shared" si="1612"/>
        <v>0</v>
      </c>
      <c r="EA197"/>
      <c r="EB197" s="39">
        <f t="shared" si="1613"/>
        <v>0</v>
      </c>
      <c r="EC197"/>
      <c r="ED197" s="39">
        <f t="shared" si="1614"/>
        <v>0</v>
      </c>
      <c r="EE197"/>
      <c r="EF197" s="39">
        <f t="shared" si="1615"/>
        <v>0</v>
      </c>
      <c r="EG197"/>
      <c r="EH197" s="39">
        <f t="shared" si="1616"/>
        <v>0</v>
      </c>
      <c r="EI197"/>
      <c r="EJ197" s="39">
        <f t="shared" si="1617"/>
        <v>0</v>
      </c>
      <c r="EK197"/>
      <c r="EL197" s="39">
        <f t="shared" si="1618"/>
        <v>0</v>
      </c>
      <c r="EM197"/>
      <c r="EN197" s="39">
        <f t="shared" si="1619"/>
        <v>0</v>
      </c>
      <c r="EO197"/>
      <c r="EP197" s="39">
        <f t="shared" si="1620"/>
        <v>0</v>
      </c>
      <c r="EQ197"/>
      <c r="ER197" s="39">
        <f t="shared" si="1621"/>
        <v>0</v>
      </c>
      <c r="ES197"/>
      <c r="ET197" s="39">
        <f t="shared" si="1622"/>
        <v>0</v>
      </c>
      <c r="EU197"/>
      <c r="EV197" s="39">
        <f t="shared" si="1623"/>
        <v>0</v>
      </c>
      <c r="EW197"/>
      <c r="EX197" s="39">
        <f t="shared" si="1624"/>
        <v>0</v>
      </c>
      <c r="EY197"/>
      <c r="EZ197" s="39">
        <f t="shared" si="1625"/>
        <v>0</v>
      </c>
      <c r="FA197"/>
      <c r="FB197" s="39">
        <f t="shared" si="1626"/>
        <v>0</v>
      </c>
      <c r="FC197" s="67">
        <f t="shared" si="1629"/>
        <v>0</v>
      </c>
    </row>
    <row r="198" spans="1:159" s="30" customFormat="1" outlineLevel="1" x14ac:dyDescent="0.25">
      <c r="A198">
        <v>10</v>
      </c>
      <c r="B198" s="26"/>
      <c r="C198" s="102">
        <f>IFERROR(VLOOKUP($B198,'Справочник ТТ'!$A:$R,16,0),0)</f>
        <v>0</v>
      </c>
      <c r="D198" s="103">
        <f>IFERROR(VLOOKUP($B198,'Справочник ТТ'!$A:$R,17,0),0)</f>
        <v>0</v>
      </c>
      <c r="E198" s="104">
        <f>IFERROR(VLOOKUP($B198,'Справочник ТТ'!$A:$R,18,0),0)</f>
        <v>0</v>
      </c>
      <c r="F198" s="71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 s="46">
        <f t="shared" si="1627"/>
        <v>0</v>
      </c>
      <c r="AL198"/>
      <c r="AM198" s="39">
        <f t="shared" si="1568"/>
        <v>0</v>
      </c>
      <c r="AN198"/>
      <c r="AO198" s="39">
        <f t="shared" si="1569"/>
        <v>0</v>
      </c>
      <c r="AP198"/>
      <c r="AQ198" s="39">
        <f t="shared" si="1570"/>
        <v>0</v>
      </c>
      <c r="AR198"/>
      <c r="AS198" s="39">
        <f t="shared" si="1571"/>
        <v>0</v>
      </c>
      <c r="AT198"/>
      <c r="AU198" s="39">
        <f t="shared" si="1572"/>
        <v>0</v>
      </c>
      <c r="AV198"/>
      <c r="AW198" s="39">
        <f t="shared" si="1630"/>
        <v>0</v>
      </c>
      <c r="AX198"/>
      <c r="AY198" s="39" t="b">
        <f t="shared" si="1573"/>
        <v>0</v>
      </c>
      <c r="AZ198"/>
      <c r="BA198" s="39" t="b">
        <f t="shared" si="1574"/>
        <v>0</v>
      </c>
      <c r="BB198"/>
      <c r="BC198" s="39" t="b">
        <f t="shared" si="1575"/>
        <v>0</v>
      </c>
      <c r="BD198"/>
      <c r="BE198" s="39" t="b">
        <f t="shared" si="1576"/>
        <v>0</v>
      </c>
      <c r="BF198"/>
      <c r="BG198" s="39">
        <f t="shared" si="1577"/>
        <v>0</v>
      </c>
      <c r="BH198"/>
      <c r="BI198" s="39">
        <f t="shared" si="1578"/>
        <v>0</v>
      </c>
      <c r="BJ198"/>
      <c r="BK198" s="39">
        <f t="shared" si="1579"/>
        <v>0</v>
      </c>
      <c r="BL198"/>
      <c r="BM198" s="39">
        <f t="shared" si="1580"/>
        <v>0</v>
      </c>
      <c r="BN198"/>
      <c r="BO198" s="39">
        <f t="shared" si="1581"/>
        <v>0</v>
      </c>
      <c r="BP198"/>
      <c r="BQ198" s="39">
        <f t="shared" si="1582"/>
        <v>0</v>
      </c>
      <c r="BR198"/>
      <c r="BS198" s="39">
        <f t="shared" si="1583"/>
        <v>0</v>
      </c>
      <c r="BT198"/>
      <c r="BU198" s="39">
        <f t="shared" si="1584"/>
        <v>0</v>
      </c>
      <c r="BV198"/>
      <c r="BW198" s="39">
        <f t="shared" si="1585"/>
        <v>0</v>
      </c>
      <c r="BX198"/>
      <c r="BY198" s="39">
        <f t="shared" si="1586"/>
        <v>0</v>
      </c>
      <c r="BZ198"/>
      <c r="CA198" s="39">
        <f t="shared" si="1587"/>
        <v>0</v>
      </c>
      <c r="CB198"/>
      <c r="CC198" s="39">
        <f t="shared" si="1588"/>
        <v>0</v>
      </c>
      <c r="CD198"/>
      <c r="CE198" s="39">
        <f t="shared" si="1589"/>
        <v>0</v>
      </c>
      <c r="CF198"/>
      <c r="CG198" s="39">
        <f t="shared" si="1590"/>
        <v>0</v>
      </c>
      <c r="CH198"/>
      <c r="CI198" s="39">
        <f t="shared" si="1591"/>
        <v>0</v>
      </c>
      <c r="CJ198"/>
      <c r="CK198" s="39">
        <f t="shared" si="1592"/>
        <v>0</v>
      </c>
      <c r="CL198"/>
      <c r="CM198" s="39">
        <f t="shared" si="1593"/>
        <v>0</v>
      </c>
      <c r="CN198"/>
      <c r="CO198" s="39">
        <f t="shared" si="1594"/>
        <v>0</v>
      </c>
      <c r="CP198" s="67">
        <f t="shared" si="1628"/>
        <v>0</v>
      </c>
      <c r="CQ198"/>
      <c r="CR198" s="39">
        <f t="shared" si="1595"/>
        <v>0</v>
      </c>
      <c r="CS198"/>
      <c r="CT198" s="39">
        <f t="shared" si="1596"/>
        <v>0</v>
      </c>
      <c r="CU198"/>
      <c r="CV198" s="39">
        <f t="shared" si="1597"/>
        <v>0</v>
      </c>
      <c r="CW198"/>
      <c r="CX198" s="39">
        <f t="shared" si="1598"/>
        <v>0</v>
      </c>
      <c r="CY198"/>
      <c r="CZ198" s="39">
        <f t="shared" si="1599"/>
        <v>0</v>
      </c>
      <c r="DA198"/>
      <c r="DB198" s="39">
        <f t="shared" si="1600"/>
        <v>0</v>
      </c>
      <c r="DC198"/>
      <c r="DD198" s="39">
        <f t="shared" si="1601"/>
        <v>0</v>
      </c>
      <c r="DE198"/>
      <c r="DF198" s="39">
        <f t="shared" si="1602"/>
        <v>0</v>
      </c>
      <c r="DG198"/>
      <c r="DH198" s="39">
        <f t="shared" si="1603"/>
        <v>0</v>
      </c>
      <c r="DI198"/>
      <c r="DJ198" s="39">
        <f t="shared" si="1604"/>
        <v>0</v>
      </c>
      <c r="DK198"/>
      <c r="DL198" s="39">
        <f t="shared" si="1605"/>
        <v>0</v>
      </c>
      <c r="DM198"/>
      <c r="DN198" s="39">
        <f t="shared" si="1606"/>
        <v>0</v>
      </c>
      <c r="DO198"/>
      <c r="DP198" s="39">
        <f t="shared" si="1607"/>
        <v>0</v>
      </c>
      <c r="DQ198"/>
      <c r="DR198" s="39">
        <f t="shared" si="1608"/>
        <v>0</v>
      </c>
      <c r="DS198"/>
      <c r="DT198" s="39">
        <f t="shared" si="1609"/>
        <v>0</v>
      </c>
      <c r="DU198"/>
      <c r="DV198" s="39">
        <f t="shared" si="1610"/>
        <v>0</v>
      </c>
      <c r="DW198"/>
      <c r="DX198" s="39">
        <f t="shared" si="1611"/>
        <v>0</v>
      </c>
      <c r="DY198"/>
      <c r="DZ198" s="39">
        <f t="shared" si="1612"/>
        <v>0</v>
      </c>
      <c r="EA198"/>
      <c r="EB198" s="39">
        <f t="shared" si="1613"/>
        <v>0</v>
      </c>
      <c r="EC198"/>
      <c r="ED198" s="39">
        <f t="shared" si="1614"/>
        <v>0</v>
      </c>
      <c r="EE198"/>
      <c r="EF198" s="39">
        <f t="shared" si="1615"/>
        <v>0</v>
      </c>
      <c r="EG198"/>
      <c r="EH198" s="39">
        <f t="shared" si="1616"/>
        <v>0</v>
      </c>
      <c r="EI198"/>
      <c r="EJ198" s="39">
        <f t="shared" si="1617"/>
        <v>0</v>
      </c>
      <c r="EK198"/>
      <c r="EL198" s="39">
        <f t="shared" si="1618"/>
        <v>0</v>
      </c>
      <c r="EM198"/>
      <c r="EN198" s="39">
        <f t="shared" si="1619"/>
        <v>0</v>
      </c>
      <c r="EO198"/>
      <c r="EP198" s="39">
        <f t="shared" si="1620"/>
        <v>0</v>
      </c>
      <c r="EQ198"/>
      <c r="ER198" s="39">
        <f t="shared" si="1621"/>
        <v>0</v>
      </c>
      <c r="ES198"/>
      <c r="ET198" s="39">
        <f t="shared" si="1622"/>
        <v>0</v>
      </c>
      <c r="EU198"/>
      <c r="EV198" s="39">
        <f t="shared" si="1623"/>
        <v>0</v>
      </c>
      <c r="EW198"/>
      <c r="EX198" s="39">
        <f t="shared" si="1624"/>
        <v>0</v>
      </c>
      <c r="EY198"/>
      <c r="EZ198" s="39">
        <f t="shared" si="1625"/>
        <v>0</v>
      </c>
      <c r="FA198"/>
      <c r="FB198" s="39">
        <f t="shared" si="1626"/>
        <v>0</v>
      </c>
      <c r="FC198" s="67">
        <f t="shared" si="1629"/>
        <v>0</v>
      </c>
    </row>
    <row r="199" spans="1:159" s="30" customFormat="1" x14ac:dyDescent="0.25">
      <c r="A199" s="85"/>
      <c r="B199" s="85"/>
      <c r="C199" s="85"/>
      <c r="D199" s="85"/>
      <c r="E199" s="36" t="s">
        <v>18</v>
      </c>
      <c r="F199" s="70">
        <f>AK199+CP199+FC199</f>
        <v>0</v>
      </c>
      <c r="G199" s="42">
        <f>SUM(G189:G198)</f>
        <v>0</v>
      </c>
      <c r="H199" s="42">
        <f t="shared" ref="H199" si="1631">SUM(H189:H198)</f>
        <v>0</v>
      </c>
      <c r="I199" s="42">
        <f t="shared" ref="I199" si="1632">SUM(I189:I198)</f>
        <v>0</v>
      </c>
      <c r="J199" s="42">
        <f t="shared" ref="J199" si="1633">SUM(J189:J198)</f>
        <v>0</v>
      </c>
      <c r="K199" s="42">
        <f t="shared" ref="K199" si="1634">SUM(K189:K198)</f>
        <v>0</v>
      </c>
      <c r="L199" s="42">
        <f t="shared" ref="L199" si="1635">SUM(L189:L198)</f>
        <v>0</v>
      </c>
      <c r="M199" s="42">
        <f t="shared" ref="M199" si="1636">SUM(M189:M198)</f>
        <v>0</v>
      </c>
      <c r="N199" s="42">
        <f t="shared" ref="N199" si="1637">SUM(N189:N198)</f>
        <v>0</v>
      </c>
      <c r="O199" s="42">
        <f t="shared" ref="O199" si="1638">SUM(O189:O198)</f>
        <v>0</v>
      </c>
      <c r="P199" s="42">
        <f t="shared" ref="P199" si="1639">SUM(P189:P198)</f>
        <v>0</v>
      </c>
      <c r="Q199" s="42">
        <f t="shared" ref="Q199" si="1640">SUM(Q189:Q198)</f>
        <v>0</v>
      </c>
      <c r="R199" s="42">
        <f t="shared" ref="R199" si="1641">SUM(R189:R198)</f>
        <v>0</v>
      </c>
      <c r="S199" s="42">
        <f t="shared" ref="S199" si="1642">SUM(S189:S198)</f>
        <v>0</v>
      </c>
      <c r="T199" s="42">
        <f t="shared" ref="T199" si="1643">SUM(T189:T198)</f>
        <v>0</v>
      </c>
      <c r="U199" s="42">
        <f t="shared" ref="U199" si="1644">SUM(U189:U198)</f>
        <v>0</v>
      </c>
      <c r="V199" s="42">
        <f t="shared" ref="V199" si="1645">SUM(V189:V198)</f>
        <v>0</v>
      </c>
      <c r="W199" s="42">
        <f t="shared" ref="W199" si="1646">SUM(W189:W198)</f>
        <v>0</v>
      </c>
      <c r="X199" s="42">
        <f t="shared" ref="X199" si="1647">SUM(X189:X198)</f>
        <v>0</v>
      </c>
      <c r="Y199" s="42">
        <f t="shared" ref="Y199" si="1648">SUM(Y189:Y198)</f>
        <v>0</v>
      </c>
      <c r="Z199" s="42">
        <f t="shared" ref="Z199" si="1649">SUM(Z189:Z198)</f>
        <v>0</v>
      </c>
      <c r="AA199" s="42">
        <f t="shared" ref="AA199" si="1650">SUM(AA189:AA198)</f>
        <v>0</v>
      </c>
      <c r="AB199" s="42">
        <f t="shared" ref="AB199" si="1651">SUM(AB189:AB198)</f>
        <v>0</v>
      </c>
      <c r="AC199" s="42">
        <f t="shared" ref="AC199" si="1652">SUM(AC189:AC198)</f>
        <v>0</v>
      </c>
      <c r="AD199" s="42">
        <f t="shared" ref="AD199" si="1653">SUM(AD189:AD198)</f>
        <v>0</v>
      </c>
      <c r="AE199" s="42">
        <f t="shared" ref="AE199" si="1654">SUM(AE189:AE198)</f>
        <v>0</v>
      </c>
      <c r="AF199" s="42">
        <f t="shared" ref="AF199" si="1655">SUM(AF189:AF198)</f>
        <v>0</v>
      </c>
      <c r="AG199" s="42">
        <f t="shared" ref="AG199" si="1656">SUM(AG189:AG198)</f>
        <v>0</v>
      </c>
      <c r="AH199" s="42">
        <f t="shared" ref="AH199" si="1657">SUM(AH189:AH198)</f>
        <v>0</v>
      </c>
      <c r="AI199" s="42">
        <f t="shared" ref="AI199" si="1658">SUM(AI189:AI198)</f>
        <v>0</v>
      </c>
      <c r="AJ199" s="42">
        <f t="shared" ref="AJ199" si="1659">SUM(AJ189:AJ198)</f>
        <v>0</v>
      </c>
      <c r="AK199" s="47">
        <f>SUM(AK189:AK198)*0.7</f>
        <v>0</v>
      </c>
      <c r="AL199" s="88"/>
      <c r="AM199" s="88"/>
      <c r="AN199" s="88"/>
      <c r="AO199" s="88"/>
      <c r="AP199" s="88"/>
      <c r="AQ199" s="88"/>
      <c r="AR199" s="88"/>
      <c r="AS199" s="88"/>
      <c r="AT199" s="88"/>
      <c r="AU199" s="88"/>
      <c r="AV199" s="88"/>
      <c r="AW199" s="88"/>
      <c r="AX199" s="88"/>
      <c r="AY199" s="88"/>
      <c r="AZ199" s="88"/>
      <c r="BA199" s="88"/>
      <c r="BB199" s="88"/>
      <c r="BC199" s="88"/>
      <c r="BD199" s="88"/>
      <c r="BE199" s="88"/>
      <c r="BF199" s="88"/>
      <c r="BG199" s="88"/>
      <c r="BH199" s="88"/>
      <c r="BI199" s="88"/>
      <c r="BJ199" s="88"/>
      <c r="BK199" s="88"/>
      <c r="BL199" s="88"/>
      <c r="BM199" s="88"/>
      <c r="BN199" s="88"/>
      <c r="BO199" s="88"/>
      <c r="BP199" s="88"/>
      <c r="BQ199" s="88"/>
      <c r="BR199" s="88"/>
      <c r="BS199" s="88"/>
      <c r="BT199" s="88"/>
      <c r="BU199" s="88"/>
      <c r="BV199" s="88"/>
      <c r="BW199" s="88"/>
      <c r="BX199" s="88"/>
      <c r="BY199" s="88"/>
      <c r="BZ199" s="88"/>
      <c r="CA199" s="88"/>
      <c r="CB199" s="88"/>
      <c r="CC199" s="88"/>
      <c r="CD199" s="88"/>
      <c r="CE199" s="88"/>
      <c r="CF199" s="88"/>
      <c r="CG199" s="88"/>
      <c r="CH199" s="88"/>
      <c r="CI199" s="88"/>
      <c r="CJ199" s="88"/>
      <c r="CK199" s="88"/>
      <c r="CL199" s="88"/>
      <c r="CM199" s="88"/>
      <c r="CN199" s="88"/>
      <c r="CO199" s="88"/>
      <c r="CP199" s="68">
        <f>SUM(CP189:CP198)*0.7</f>
        <v>0</v>
      </c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  <c r="DT199" s="29"/>
      <c r="DU199" s="29"/>
      <c r="DV199" s="29"/>
      <c r="DW199" s="29"/>
      <c r="DX199" s="29"/>
      <c r="DY199" s="29"/>
      <c r="DZ199" s="29"/>
      <c r="EA199" s="29"/>
      <c r="EB199" s="29"/>
      <c r="EC199" s="29"/>
      <c r="ED199" s="29"/>
      <c r="EE199" s="29"/>
      <c r="EF199" s="29"/>
      <c r="EG199" s="29"/>
      <c r="EH199" s="29"/>
      <c r="EI199" s="29"/>
      <c r="EJ199" s="29"/>
      <c r="EK199" s="29"/>
      <c r="EL199" s="29"/>
      <c r="EM199" s="29"/>
      <c r="EN199" s="29"/>
      <c r="EO199" s="29"/>
      <c r="EP199" s="29"/>
      <c r="EQ199" s="29"/>
      <c r="ER199" s="29"/>
      <c r="ES199" s="29"/>
      <c r="ET199" s="29"/>
      <c r="EU199" s="29"/>
      <c r="EV199" s="29"/>
      <c r="EW199" s="29"/>
      <c r="EX199" s="29"/>
      <c r="EY199" s="29"/>
      <c r="EZ199" s="29"/>
      <c r="FA199" s="29"/>
      <c r="FB199" s="29"/>
      <c r="FC199" s="68">
        <f>SUM(FC189:FC198)*0.7</f>
        <v>0</v>
      </c>
    </row>
    <row r="200" spans="1:159" s="30" customFormat="1" outlineLevel="1" x14ac:dyDescent="0.25">
      <c r="A200">
        <v>1</v>
      </c>
      <c r="B200" s="26"/>
      <c r="C200" s="102">
        <f>IFERROR(VLOOKUP($B200,'Справочник ТТ'!$A:$R,16,0),0)</f>
        <v>0</v>
      </c>
      <c r="D200" s="103">
        <f>IFERROR(VLOOKUP($B200,'Справочник ТТ'!$A:$R,17,0),0)</f>
        <v>0</v>
      </c>
      <c r="E200" s="104">
        <f>IFERROR(VLOOKUP($B200,'Справочник ТТ'!$A:$R,18,0),0)</f>
        <v>0</v>
      </c>
      <c r="F200" s="71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 s="46">
        <f>IF($C200=$E$5,SUMPRODUCT(G200:AJ200,$G$5:$AJ$5),IF($C200=$E$6,SUMPRODUCT(G200:AJ200,$G$6:$AJ$6),0))</f>
        <v>0</v>
      </c>
      <c r="AL200"/>
      <c r="AM200" s="39">
        <f t="shared" ref="AM200:AM209" si="1660">IF(AND($C200=$E$5,IF(AND($C200=$E$5,AL200&gt;=AL$2),(AL200-AL$2)*AL$5,IF(AND($C200=$E$6,AL200&gt;=AL$2),(AL200-AL$2)*AL$6,0))&gt;AL$3),AL$3,IF(AND($C200=$E$6,IF(AND($C200=$E$5,AL200&gt;=AL$2),(AL200-AL$2)*AL$5,IF(AND($C200=$E$6,AL200&gt;=AL$2),(AL200-AL$2)*AL$6,0))&gt;AL$4),AL$4,IF(AND($C200=$E$5,AL200&gt;=AL$2),(AL200-AL$2)*AL$5,IF(AND($C200=$E$6,AL200&gt;=AL$2),(AL200-AL$2)*AL$6,0))))</f>
        <v>0</v>
      </c>
      <c r="AN200"/>
      <c r="AO200" s="39">
        <f t="shared" ref="AO200:AO209" si="1661">IF(AND($C200=$E$5,IF(AND($C200=$E$5,AN200&gt;=AN$2),(AN200-AN$2)*AN$5,IF(AND($C200=$E$6,AN200&gt;=AN$2),(AN200-AN$2)*AN$6,0))&gt;AN$3),AN$3,IF(AND($C200=$E$6,IF(AND($C200=$E$5,AN200&gt;=AN$2),(AN200-AN$2)*AN$5,IF(AND($C200=$E$6,AN200&gt;=AN$2),(AN200-AN$2)*AN$6,0))&gt;AN$4),AN$4,IF(AND($C200=$E$5,AN200&gt;=AN$2),(AN200-AN$2)*AN$5,IF(AND($C200=$E$6,AN200&gt;=AN$2),(AN200-AN$2)*AN$6,0))))</f>
        <v>0</v>
      </c>
      <c r="AP200"/>
      <c r="AQ200" s="39">
        <f t="shared" ref="AQ200:AQ209" si="1662">IF(AND($C200=$E$5,AP200&gt;0),$AP$5,IF(AND($C200=$E$6,AP200&gt;0),$AP$6,0))</f>
        <v>0</v>
      </c>
      <c r="AR200"/>
      <c r="AS200" s="39">
        <f t="shared" ref="AS200:AS209" si="1663">IF(AND($C200=$E$5,AR200&gt;0),$AR$5,IF(AND($C200=$E$6,AR200&gt;0),$AR$6,0))</f>
        <v>0</v>
      </c>
      <c r="AT200"/>
      <c r="AU200" s="39">
        <f t="shared" ref="AU200:AU209" si="1664">IF(AND($C200=$E$5,IF(AND($C200=$E$5,AT200&gt;=AT$2),(AT200-AT$2)*AT$5,IF(AND($C200=$E$6,AT200&gt;=AT$2),(AT200-AT$2)*AT$6,0))&gt;AT$3),AT$3,IF(AND($C200=$E$6,IF(AND($C200=$E$5,AT200&gt;=AT$2),(AT200-AT$2)*AT$5,IF(AND($C200=$E$6,AT200&gt;=AT$2),(AT200-AT$2)*AT$6,0))&gt;AT$4),AT$4,IF(AND($C200=$E$5,AT200&gt;=AT$2),(AT200-AT$2)*AT$5,IF(AND($C200=$E$6,AT200&gt;=AT$2),(AT200-AT$2)*AT$6,0))))</f>
        <v>0</v>
      </c>
      <c r="AV200"/>
      <c r="AW200" s="39">
        <f>IF(AND($C200=$E$5,IF(AND($C200=$E$5,AV200&gt;=AV$2),(AV200-AV$2)*AV$5,IF(AND($C200=$E$6,AV200&gt;=AV$2),(AV200-AV$2)*AV$6,0))&gt;AV$3),AV$3,IF(AND($C200=$E$6,IF(AND($C200=$E$5,AV200&gt;=AV$2),(AV200-AV$2)*AV$5,IF(AND($C200=$E$6,AV200&gt;=AV$2),(AV200-AV$2)*AV$6,0))&gt;AV$4),AV$4,IF(AND($C200=$E$5,AV200&gt;=AV$2),(AV200-AV$2)*AV$5,IF(AND($C200=$E$6,AV200&gt;=AV$2),(AV200-AV$2)*AV$6,0))))</f>
        <v>0</v>
      </c>
      <c r="AX200"/>
      <c r="AY200" s="39" t="b">
        <f t="shared" ref="AY200:AY209" si="1665">IF(AX200&gt;=AX$3,AX$4,IF(AND($C200=$E$5,IF($C200=$E$5,AX200*AX$5,IF($C200=$E$6,AX200*AX$6))&gt;AY$3),AY$3,IF(AND($C200=$E$6,IF($C200=$E$6,AX200*AX$6,IF($C200=$E$6,AX200*AX$6))&gt;AY$4),AY$4,IF($C200=$E$5,AX200*AX$5,IF($C200=$E$6,AX200*AX$6)))))</f>
        <v>0</v>
      </c>
      <c r="AZ200"/>
      <c r="BA200" s="39" t="b">
        <f t="shared" ref="BA200:BA209" si="1666">IF(AZ200&gt;=AZ$3,AZ$4,IF(AND($C200=$E$5,IF($C200=$E$5,AZ200*AZ$5,IF($C200=$E$6,AZ200*AZ$6))&gt;BA$3),BA$3,IF(AND($C200=$E$6,IF($C200=$E$6,AZ200*AZ$6,IF($C200=$E$6,AZ200*AZ$6))&gt;BA$4),BA$4,IF($C200=$E$5,AZ200*AZ$5,IF($C200=$E$6,AZ200*AZ$6)))))</f>
        <v>0</v>
      </c>
      <c r="BB200"/>
      <c r="BC200" s="39" t="b">
        <f t="shared" ref="BC200:BC209" si="1667">IF(BB200&gt;=BB$3,BB$4,IF(AND($C200=$E$5,IF($C200=$E$5,BB200*BB$5,IF($C200=$E$6,BB200*BB$6))&gt;BC$3),BC$3,IF(AND($C200=$E$6,IF($C200=$E$6,BB200*BB$6,IF($C200=$E$6,BB200*BB$6))&gt;BC$4),BC$4,IF($C200=$E$5,BB200*BB$5,IF($C200=$E$6,BB200*BB$6)))))</f>
        <v>0</v>
      </c>
      <c r="BD200"/>
      <c r="BE200" s="39" t="b">
        <f t="shared" ref="BE200:BE209" si="1668">IF(BD200&gt;=BD$3,BD$4,IF(AND($C200=$E$5,IF($C200=$E$5,BD200*BD$5,IF($C200=$E$6,BD200*BD$6))&gt;BE$3),BE$3,IF(AND($C200=$E$6,IF($C200=$E$6,BD200*BD$6,IF($C200=$E$6,BD200*BD$6))&gt;BE$4),BE$4,IF($C200=$E$5,BD200*BD$5,IF($C200=$E$6,BD200*BD$6)))))</f>
        <v>0</v>
      </c>
      <c r="BF200"/>
      <c r="BG200" s="39">
        <f t="shared" ref="BG200:BG209" si="1669">IF(AND($C200=$E$5,BF200&gt;0),$BF$5,IF(AND($C200=$E$6,BF200&gt;0),$BF$6,0))</f>
        <v>0</v>
      </c>
      <c r="BH200"/>
      <c r="BI200" s="39">
        <f t="shared" ref="BI200:BI209" si="1670">IF(AND($C200=$E$5,IF(AND($C200=$E$5,BH200&gt;=BH$2),(BH200-BH$2)*BH$5,IF(AND($C200=$E$6,BH200&gt;=BH$2),(BH200-BH$2)*BH$6,0))&gt;BH$3),BH$3,IF(AND($C200=$E$6,IF(AND($C200=$E$5,BH200&gt;=BH$2),(BH200-BH$2)*BH$5,IF(AND($C200=$E$6,BH200&gt;=BH$2),(BH200-BH$2)*BH$6,0))&gt;BH$4),BH$4,IF(AND($C200=$E$5,BH200&gt;=BH$2),(BH200-BH$2)*BH$5,IF(AND($C200=$E$6,BH200&gt;=BH$2),(BH200-BH$2)*BH$6,0))))</f>
        <v>0</v>
      </c>
      <c r="BJ200"/>
      <c r="BK200" s="39">
        <f t="shared" ref="BK200:BK209" si="1671">IF(AND($C200=$E$5,IF(AND($C200=$E$5,BJ200&gt;=BJ$2),(BJ200-BJ$2)*BJ$5,IF(AND($C200=$E$6,BJ200&gt;=BJ$2),(BJ200-BJ$2)*BJ$6,0))&gt;BJ$3),BJ$3,IF(AND($C200=$E$6,IF(AND($C200=$E$5,BJ200&gt;=BJ$2),(BJ200-BJ$2)*BJ$5,IF(AND($C200=$E$6,BJ200&gt;=BJ$2),(BJ200-BJ$2)*BJ$6,0))&gt;BJ$4),BJ$4,IF(AND($C200=$E$5,BJ200&gt;=BJ$2),(BJ200-BJ$2)*BJ$5,IF(AND($C200=$E$6,BJ200&gt;=BJ$2),(BJ200-BJ$2)*BJ$6,0))))</f>
        <v>0</v>
      </c>
      <c r="BL200"/>
      <c r="BM200" s="39">
        <f t="shared" ref="BM200:BM209" si="1672">IF(AND($C200=$E$5,IF(AND($C200=$E$5,BL200&gt;=BL$2),(BL200-BL$2)*BL$5,IF(AND($C200=$E$6,BL200&gt;=BL$2),(BL200-BL$2)*BL$6,0))&gt;BL$3),BL$3,IF(AND($C200=$E$6,IF(AND($C200=$E$5,BL200&gt;=BL$2),(BL200-BL$2)*BL$5,IF(AND($C200=$E$6,BL200&gt;=BL$2),(BL200-BL$2)*BL$6,0))&gt;BL$4),BL$4,IF(AND($C200=$E$5,BL200&gt;=BL$2),(BL200-BL$2)*BL$5,IF(AND($C200=$E$6,BL200&gt;=BL$2),(BL200-BL$2)*BL$6,0))))</f>
        <v>0</v>
      </c>
      <c r="BN200"/>
      <c r="BO200" s="39">
        <f t="shared" ref="BO200:BO209" si="1673">IF(AND($C200=$E$5,IF(AND($C200=$E$5,BN200&gt;=BN$2),(BN200-BN$2)*BN$5,IF(AND($C200=$E$6,BN200&gt;=BN$2),(BN200-BN$2)*BN$6,0))&gt;BN$3),BN$3,IF(AND($C200=$E$6,IF(AND($C200=$E$5,BN200&gt;=BN$2),(BN200-BN$2)*BN$5,IF(AND($C200=$E$6,BN200&gt;=BN$2),(BN200-BN$2)*BN$6,0))&gt;BN$4),BN$4,IF(AND($C200=$E$5,BN200&gt;=BN$2),(BN200-BN$2)*BN$5,IF(AND($C200=$E$6,BN200&gt;=BN$2),(BN200-BN$2)*BN$6,0))))</f>
        <v>0</v>
      </c>
      <c r="BP200"/>
      <c r="BQ200" s="39">
        <f t="shared" ref="BQ200:BQ209" si="1674">IF(AND($C200=$E$5,IF(AND($C200=$E$5,BP200&gt;=BP$2),(BP200-BP$2)*BP$5,IF(AND($C200=$E$6,BP200&gt;=BP$2),(BP200-BP$2)*BP$6,0))&gt;BP$3),BP$3,IF(AND($C200=$E$6,IF(AND($C200=$E$5,BP200&gt;=BP$2),(BP200-BP$2)*BP$5,IF(AND($C200=$E$6,BP200&gt;=BP$2),(BP200-BP$2)*BP$6,0))&gt;BP$4),BP$4,IF(AND($C200=$E$5,BP200&gt;=BP$2),(BP200-BP$2)*BP$5,IF(AND($C200=$E$6,BP200&gt;=BP$2),(BP200-BP$2)*BP$6,0))))</f>
        <v>0</v>
      </c>
      <c r="BR200"/>
      <c r="BS200" s="39">
        <f t="shared" ref="BS200:BS209" si="1675">IF(AND($C200=$E$5,IF(AND($C200=$E$5,BR200&gt;=BR$2),(BR200-BR$2)*BR$5,IF(AND($C200=$E$6,BR200&gt;=BR$2),(BR200-BR$2)*BR$6,0))&gt;BR$3),BR$3,IF(AND($C200=$E$6,IF(AND($C200=$E$5,BR200&gt;=BR$2),(BR200-BR$2)*BR$5,IF(AND($C200=$E$6,BR200&gt;=BR$2),(BR200-BR$2)*BR$6,0))&gt;BR$4),BR$4,IF(AND($C200=$E$5,BR200&gt;=BR$2),(BR200-BR$2)*BR$5,IF(AND($C200=$E$6,BR200&gt;=BR$2),(BR200-BR$2)*BR$6,0))))</f>
        <v>0</v>
      </c>
      <c r="BT200"/>
      <c r="BU200" s="39">
        <f t="shared" ref="BU200:BU209" si="1676">IF(AND($C200=$E$5,IF(AND($C200=$E$5,BT200&gt;=BT$2),(BT200-BT$2)*BT$5,IF(AND($C200=$E$6,BT200&gt;=BT$2),(BT200-BT$2)*BT$6,0))&gt;BT$3),BT$3,IF(AND($C200=$E$6,IF(AND($C200=$E$5,BT200&gt;=BT$2),(BT200-BT$2)*BT$5,IF(AND($C200=$E$6,BT200&gt;=BT$2),(BT200-BT$2)*BT$6,0))&gt;BT$4),BT$4,IF(AND($C200=$E$5,BT200&gt;=BT$2),(BT200-BT$2)*BT$5,IF(AND($C200=$E$6,BT200&gt;=BT$2),(BT200-BT$2)*BT$6,0))))</f>
        <v>0</v>
      </c>
      <c r="BV200"/>
      <c r="BW200" s="39">
        <f t="shared" ref="BW200:BW209" si="1677">IF(AND($C200=$E$5,IF(AND($C200=$E$5,BV200&gt;=BV$2),(BV200-BV$2)*BV$5,IF(AND($C200=$E$6,BV200&gt;=BV$2),(BV200-BV$2)*BV$6,0))&gt;BV$3),BV$3,IF(AND($C200=$E$6,IF(AND($C200=$E$5,BV200&gt;=BV$2),(BV200-BV$2)*BV$5,IF(AND($C200=$E$6,BV200&gt;=BV$2),(BV200-BV$2)*BV$6,0))&gt;BV$4),BV$4,IF(AND($C200=$E$5,BV200&gt;=BV$2),(BV200-BV$2)*BV$5,IF(AND($C200=$E$6,BV200&gt;=BV$2),(BV200-BV$2)*BV$6,0))))</f>
        <v>0</v>
      </c>
      <c r="BX200"/>
      <c r="BY200" s="39">
        <f t="shared" ref="BY200:BY209" si="1678">IF(AND($C200=$E$5,IF(AND($C200=$E$5,BX200&gt;=BX$2),(BX200-BX$2)*BX$5,IF(AND($C200=$E$6,BX200&gt;=BX$2),(BX200-BX$2)*BX$6,0))&gt;BX$3),BX$3,IF(AND($C200=$E$6,IF(AND($C200=$E$5,BX200&gt;=BX$2),(BX200-BX$2)*BX$5,IF(AND($C200=$E$6,BX200&gt;=BX$2),(BX200-BX$2)*BX$6,0))&gt;BX$4),BX$4,IF(AND($C200=$E$5,BX200&gt;=BX$2),(BX200-BX$2)*BX$5,IF(AND($C200=$E$6,BX200&gt;=BX$2),(BX200-BX$2)*BX$6,0))))</f>
        <v>0</v>
      </c>
      <c r="BZ200"/>
      <c r="CA200" s="39">
        <f t="shared" ref="CA200:CA209" si="1679">IF(AND($C200=$E$5,IF(AND($C200=$E$5,BZ200&gt;=BZ$2),(BZ200-BZ$2)*BZ$5,IF(AND($C200=$E$6,BZ200&gt;=BZ$2),(BZ200-BZ$2)*BZ$6,0))&gt;BZ$3),BZ$3,IF(AND($C200=$E$6,IF(AND($C200=$E$5,BZ200&gt;=BZ$2),(BZ200-BZ$2)*BZ$5,IF(AND($C200=$E$6,BZ200&gt;=BZ$2),(BZ200-BZ$2)*BZ$6,0))&gt;BZ$4),BZ$4,IF(AND($C200=$E$5,BZ200&gt;=BZ$2),(BZ200-BZ$2)*BZ$5,IF(AND($C200=$E$6,BZ200&gt;=BZ$2),(BZ200-BZ$2)*BZ$6,0))))</f>
        <v>0</v>
      </c>
      <c r="CB200"/>
      <c r="CC200" s="39">
        <f t="shared" ref="CC200:CC209" si="1680">IF(AND($C200=$E$5,IF(AND($C200=$E$5,CB200&gt;=CB$2),(CB200-CB$2)*CB$5,IF(AND($C200=$E$6,CB200&gt;=CB$2),(CB200-CB$2)*CB$6,0))&gt;CB$3),CB$3,IF(AND($C200=$E$6,IF(AND($C200=$E$5,CB200&gt;=CB$2),(CB200-CB$2)*CB$5,IF(AND($C200=$E$6,CB200&gt;=CB$2),(CB200-CB$2)*CB$6,0))&gt;CB$4),CB$4,IF(AND($C200=$E$5,CB200&gt;=CB$2),(CB200-CB$2)*CB$5,IF(AND($C200=$E$6,CB200&gt;=CB$2),(CB200-CB$2)*CB$6,0))))</f>
        <v>0</v>
      </c>
      <c r="CD200"/>
      <c r="CE200" s="39">
        <f t="shared" ref="CE200:CE209" si="1681">IF(AND($C200=$E$5,IF(AND($C200=$E$5,CD200&gt;=CD$2),(CD200-CD$2)*CD$5,IF(AND($C200=$E$6,CD200&gt;=CD$2),(CD200-CD$2)*CD$6,0))&gt;CD$3),CD$3,IF(AND($C200=$E$6,IF(AND($C200=$E$5,CD200&gt;=CD$2),(CD200-CD$2)*CD$5,IF(AND($C200=$E$6,CD200&gt;=CD$2),(CD200-CD$2)*CD$6,0))&gt;CD$4),CD$4,IF(AND($C200=$E$5,CD200&gt;=CD$2),(CD200-CD$2)*CD$5,IF(AND($C200=$E$6,CD200&gt;=CD$2),(CD200-CD$2)*CD$6,0))))</f>
        <v>0</v>
      </c>
      <c r="CF200"/>
      <c r="CG200" s="39">
        <f t="shared" ref="CG200:CG209" si="1682">IF(AND($C200=$E$5,IF(AND($C200=$E$5,CF200&gt;=CF$2),(CF200-CF$2)*CF$5,IF(AND($C200=$E$6,CF200&gt;=CF$2),(CF200-CF$2)*CF$6,0))&gt;CF$3),CF$3,IF(AND($C200=$E$6,IF(AND($C200=$E$5,CF200&gt;=CF$2),(CF200-CF$2)*CF$5,IF(AND($C200=$E$6,CF200&gt;=CF$2),(CF200-CF$2)*CF$6,0))&gt;CF$4),CF$4,IF(AND($C200=$E$5,CF200&gt;=CF$2),(CF200-CF$2)*CF$5,IF(AND($C200=$E$6,CF200&gt;=CF$2),(CF200-CF$2)*CF$6,0))))</f>
        <v>0</v>
      </c>
      <c r="CH200"/>
      <c r="CI200" s="39">
        <f t="shared" ref="CI200:CI209" si="1683">IF(AND($C200=$E$5,IF(AND($C200=$E$5,CH200&gt;=CH$2),(CH200-CH$2)*CH$5,IF(AND($C200=$E$6,CH200&gt;=CH$2),(CH200-CH$2)*CH$6,0))&gt;CH$3),CH$3,IF(AND($C200=$E$6,IF(AND($C200=$E$5,CH200&gt;=CH$2),(CH200-CH$2)*CH$5,IF(AND($C200=$E$6,CH200&gt;=CH$2),(CH200-CH$2)*CH$6,0))&gt;CH$4),CH$4,IF(AND($C200=$E$5,CH200&gt;=CH$2),(CH200-CH$2)*CH$5,IF(AND($C200=$E$6,CH200&gt;=CH$2),(CH200-CH$2)*CH$6,0))))</f>
        <v>0</v>
      </c>
      <c r="CJ200"/>
      <c r="CK200" s="39">
        <f t="shared" ref="CK200:CK209" si="1684">IF(AND($C200=$E$5,IF(AND($C200=$E$5,CJ200&gt;=CJ$2),(CJ200-CJ$2)*CJ$5,IF(AND($C200=$E$6,CJ200&gt;=CJ$2),(CJ200-CJ$2)*CJ$6,0))&gt;CJ$3),CJ$3,IF(AND($C200=$E$6,IF(AND($C200=$E$5,CJ200&gt;=CJ$2),(CJ200-CJ$2)*CJ$5,IF(AND($C200=$E$6,CJ200&gt;=CJ$2),(CJ200-CJ$2)*CJ$6,0))&gt;CJ$4),CJ$4,IF(AND($C200=$E$5,CJ200&gt;=CJ$2),(CJ200-CJ$2)*CJ$5,IF(AND($C200=$E$6,CJ200&gt;=CJ$2),(CJ200-CJ$2)*CJ$6,0))))</f>
        <v>0</v>
      </c>
      <c r="CL200"/>
      <c r="CM200" s="39">
        <f t="shared" ref="CM200:CM209" si="1685">IF(AND($C200=$E$5,IF(AND($C200=$E$5,CL200&gt;=CL$2),(CL200-CL$2)*CL$5,IF(AND($C200=$E$6,CL200&gt;=CL$2),(CL200-CL$2)*CL$6,0))&gt;CL$3),CL$3,IF(AND($C200=$E$6,IF(AND($C200=$E$5,CL200&gt;=CL$2),(CL200-CL$2)*CL$5,IF(AND($C200=$E$6,CL200&gt;=CL$2),(CL200-CL$2)*CL$6,0))&gt;CL$4),CL$4,IF(AND($C200=$E$5,CL200&gt;=CL$2),(CL200-CL$2)*CL$5,IF(AND($C200=$E$6,CL200&gt;=CL$2),(CL200-CL$2)*CL$6,0))))</f>
        <v>0</v>
      </c>
      <c r="CN200"/>
      <c r="CO200" s="39">
        <f t="shared" ref="CO200:CO209" si="1686">IF(AND($C200=$E$5,IF(AND($C200=$E$5,CN200&gt;=CN$2),(CN200-CN$2)*CN$5,IF(AND($C200=$E$6,CN200&gt;=CN$2),(CN200-CN$2)*CN$6,0))&gt;CN$3),CN$3,IF(AND($C200=$E$6,IF(AND($C200=$E$5,CN200&gt;=CN$2),(CN200-CN$2)*CN$5,IF(AND($C200=$E$6,CN200&gt;=CN$2),(CN200-CN$2)*CN$6,0))&gt;CN$4),CN$4,IF(AND($C200=$E$5,CN200&gt;=CN$2),(CN200-CN$2)*CN$5,IF(AND($C200=$E$6,CN200&gt;=CN$2),(CN200-CN$2)*CN$6,0))))</f>
        <v>0</v>
      </c>
      <c r="CP200" s="67">
        <f>SUMIFS(AL200:CO200,$AL$8:$CO$8,$AM$1)</f>
        <v>0</v>
      </c>
      <c r="CQ200"/>
      <c r="CR200" s="39">
        <f t="shared" ref="CR200:CR209" si="1687">IF(AND($C200=$E$5,IF(AND($C200=$E$5,CQ200&gt;=CQ$2),(CQ200-CQ$2)*CQ$5,IF(AND($C200=$E$6,CQ200&gt;=CQ$2),(CQ200-CQ$2)*CQ$6,0))&gt;CQ$3),CQ$3,IF(AND($C200=$E$6,IF(AND($C200=$E$5,CQ200&gt;=CQ$2),(CQ200-CQ$2)*CQ$5,IF(AND($C200=$E$6,CQ200&gt;=CQ$2),(CQ200-CQ$2)*CQ$6,0))&gt;CQ$4),CQ$4,IF(AND($C200=$E$5,CQ200&gt;=CQ$2),(CQ200-CQ$2)*CQ$5,IF(AND($C200=$E$6,CQ200&gt;=CQ$2),(CQ200-CQ$2)*CQ$6,0))))</f>
        <v>0</v>
      </c>
      <c r="CS200"/>
      <c r="CT200" s="39">
        <f t="shared" ref="CT200:CT209" si="1688">IF(AND($C200=$E$5,IF(AND($C200=$E$5,CS200&gt;=CS$2),(CS200-CS$2)*CS$5,IF(AND($C200=$E$6,CS200&gt;=CS$2),(CS200-CS$2)*CS$6,0))&gt;CS$3),CS$3,IF(AND($C200=$E$6,IF(AND($C200=$E$5,CS200&gt;=CS$2),(CS200-CS$2)*CS$5,IF(AND($C200=$E$6,CS200&gt;=CS$2),(CS200-CS$2)*CS$6,0))&gt;CS$4),CS$4,IF(AND($C200=$E$5,CS200&gt;=CS$2),(CS200-CS$2)*CS$5,IF(AND($C200=$E$6,CS200&gt;=CS$2),(CS200-CS$2)*CS$6,0))))</f>
        <v>0</v>
      </c>
      <c r="CU200"/>
      <c r="CV200" s="39">
        <f t="shared" ref="CV200:CV209" si="1689">IF(AND($C200=$E$5,IF(AND($C200=$E$5,CU200&gt;=CU$2),(CU200-CU$2)*CU$5,IF(AND($C200=$E$6,CU200&gt;=CU$2),(CU200-CU$2)*CU$6,0))&gt;CU$3),CU$3,IF(AND($C200=$E$6,IF(AND($C200=$E$5,CU200&gt;=CU$2),(CU200-CU$2)*CU$5,IF(AND($C200=$E$6,CU200&gt;=CU$2),(CU200-CU$2)*CU$6,0))&gt;CU$4),CU$4,IF(AND($C200=$E$5,CU200&gt;=CU$2),(CU200-CU$2)*CU$5,IF(AND($C200=$E$6,CU200&gt;=CU$2),(CU200-CU$2)*CU$6,0))))</f>
        <v>0</v>
      </c>
      <c r="CW200"/>
      <c r="CX200" s="39">
        <f t="shared" ref="CX200:CX209" si="1690">IF(AND($C200=$E$5,IF(AND($C200=$E$5,CW200&gt;=CW$2),(CW200-CW$2)*CW$5,IF(AND($C200=$E$6,CW200&gt;=CW$2),(CW200-CW$2)*CW$6,0))&gt;CW$3),CW$3,IF(AND($C200=$E$6,IF(AND($C200=$E$5,CW200&gt;=CW$2),(CW200-CW$2)*CW$5,IF(AND($C200=$E$6,CW200&gt;=CW$2),(CW200-CW$2)*CW$6,0))&gt;CW$4),CW$4,IF(AND($C200=$E$5,CW200&gt;=CW$2),(CW200-CW$2)*CW$5,IF(AND($C200=$E$6,CW200&gt;=CW$2),(CW200-CW$2)*CW$6,0))))</f>
        <v>0</v>
      </c>
      <c r="CY200"/>
      <c r="CZ200" s="39">
        <f t="shared" ref="CZ200:CZ209" si="1691">IF(AND($C200=$E$5,IF(AND($C200=$E$5,CY200&gt;=CY$2),(CY200-CY$2)*CY$5,IF(AND($C200=$E$6,CY200&gt;=CY$2),(CY200-CY$2)*CY$6,0))&gt;CY$3),CY$3,IF(AND($C200=$E$6,IF(AND($C200=$E$5,CY200&gt;=CY$2),(CY200-CY$2)*CY$5,IF(AND($C200=$E$6,CY200&gt;=CY$2),(CY200-CY$2)*CY$6,0))&gt;CY$4),CY$4,IF(AND($C200=$E$5,CY200&gt;=CY$2),(CY200-CY$2)*CY$5,IF(AND($C200=$E$6,CY200&gt;=CY$2),(CY200-CY$2)*CY$6,0))))</f>
        <v>0</v>
      </c>
      <c r="DA200"/>
      <c r="DB200" s="39">
        <f t="shared" ref="DB200:DB209" si="1692">IF(AND($C200=$E$5,IF(AND($C200=$E$5,DA200&gt;=DA$2),(DA200-DA$2)*DA$5,IF(AND($C200=$E$6,DA200&gt;=DA$2),(DA200-DA$2)*DA$6,0))&gt;DA$3),DA$3,IF(AND($C200=$E$6,IF(AND($C200=$E$5,DA200&gt;=DA$2),(DA200-DA$2)*DA$5,IF(AND($C200=$E$6,DA200&gt;=DA$2),(DA200-DA$2)*DA$6,0))&gt;DA$4),DA$4,IF(AND($C200=$E$5,DA200&gt;=DA$2),(DA200-DA$2)*DA$5,IF(AND($C200=$E$6,DA200&gt;=DA$2),(DA200-DA$2)*DA$6,0))))</f>
        <v>0</v>
      </c>
      <c r="DC200"/>
      <c r="DD200" s="39">
        <f t="shared" ref="DD200:DD209" si="1693">IF(AND($C200=$E$5,IF(AND($C200=$E$5,DC200&gt;=DC$2),(DC200-DC$2)*DC$5,IF(AND($C200=$E$6,DC200&gt;=DC$2),(DC200-DC$2)*DC$6,0))&gt;DC$3),DC$3,IF(AND($C200=$E$6,IF(AND($C200=$E$5,DC200&gt;=DC$2),(DC200-DC$2)*DC$5,IF(AND($C200=$E$6,DC200&gt;=DC$2),(DC200-DC$2)*DC$6,0))&gt;DC$4),DC$4,IF(AND($C200=$E$5,DC200&gt;=DC$2),(DC200-DC$2)*DC$5,IF(AND($C200=$E$6,DC200&gt;=DC$2),(DC200-DC$2)*DC$6,0))))</f>
        <v>0</v>
      </c>
      <c r="DE200"/>
      <c r="DF200" s="39">
        <f t="shared" ref="DF200:DF209" si="1694">IF(AND($C200=$E$5,IF(AND($C200=$E$5,DE200&gt;=DE$2),(DE200-DE$2)*DE$5,IF(AND($C200=$E$6,DE200&gt;=DE$2),(DE200-DE$2)*DE$6,0))&gt;DE$3),DE$3,IF(AND($C200=$E$6,IF(AND($C200=$E$5,DE200&gt;=DE$2),(DE200-DE$2)*DE$5,IF(AND($C200=$E$6,DE200&gt;=DE$2),(DE200-DE$2)*DE$6,0))&gt;DE$4),DE$4,IF(AND($C200=$E$5,DE200&gt;=DE$2),(DE200-DE$2)*DE$5,IF(AND($C200=$E$6,DE200&gt;=DE$2),(DE200-DE$2)*DE$6,0))))</f>
        <v>0</v>
      </c>
      <c r="DG200"/>
      <c r="DH200" s="39">
        <f t="shared" ref="DH200:DH209" si="1695">IF(AND($C200=$E$5,IF(AND($C200=$E$5,DG200&gt;=DG$2),(DG200-DG$2)*DG$5,IF(AND($C200=$E$6,DG200&gt;=DG$2),(DG200-DG$2)*DG$6,0))&gt;DG$3),DG$3,IF(AND($C200=$E$6,IF(AND($C200=$E$5,DG200&gt;=DG$2),(DG200-DG$2)*DG$5,IF(AND($C200=$E$6,DG200&gt;=DG$2),(DG200-DG$2)*DG$6,0))&gt;DG$4),DG$4,IF(AND($C200=$E$5,DG200&gt;=DG$2),(DG200-DG$2)*DG$5,IF(AND($C200=$E$6,DG200&gt;=DG$2),(DG200-DG$2)*DG$6,0))))</f>
        <v>0</v>
      </c>
      <c r="DI200"/>
      <c r="DJ200" s="39">
        <f t="shared" ref="DJ200:DJ209" si="1696">IF(AND($C200=$E$5,IF(AND($C200=$E$5,DI200&gt;=DI$2),(DI200-DI$2)*DI$5,IF(AND($C200=$E$6,DI200&gt;=DI$2),(DI200-DI$2)*DI$6,0))&gt;DI$3),DI$3,IF(AND($C200=$E$6,IF(AND($C200=$E$5,DI200&gt;=DI$2),(DI200-DI$2)*DI$5,IF(AND($C200=$E$6,DI200&gt;=DI$2),(DI200-DI$2)*DI$6,0))&gt;DI$4),DI$4,IF(AND($C200=$E$5,DI200&gt;=DI$2),(DI200-DI$2)*DI$5,IF(AND($C200=$E$6,DI200&gt;=DI$2),(DI200-DI$2)*DI$6,0))))</f>
        <v>0</v>
      </c>
      <c r="DK200"/>
      <c r="DL200" s="39">
        <f t="shared" ref="DL200:DL209" si="1697">IF(AND($C200=$E$5,IF(AND($C200=$E$5,DK200&gt;=DK$2),(DK200-DK$2)*DK$5,IF(AND($C200=$E$6,DK200&gt;=DK$2),(DK200-DK$2)*DK$6,0))&gt;DK$3),DK$3,IF(AND($C200=$E$6,IF(AND($C200=$E$5,DK200&gt;=DK$2),(DK200-DK$2)*DK$5,IF(AND($C200=$E$6,DK200&gt;=DK$2),(DK200-DK$2)*DK$6,0))&gt;DK$4),DK$4,IF(AND($C200=$E$5,DK200&gt;=DK$2),(DK200-DK$2)*DK$5,IF(AND($C200=$E$6,DK200&gt;=DK$2),(DK200-DK$2)*DK$6,0))))</f>
        <v>0</v>
      </c>
      <c r="DM200"/>
      <c r="DN200" s="39">
        <f t="shared" ref="DN200:DN209" si="1698">IF(AND($C200=$E$5,IF(AND($C200=$E$5,DM200&gt;=DM$2),(DM200-DM$2)*DM$5,IF(AND($C200=$E$6,DM200&gt;=DM$2),(DM200-DM$2)*DM$6,0))&gt;DM$3),DM$3,IF(AND($C200=$E$6,IF(AND($C200=$E$5,DM200&gt;=DM$2),(DM200-DM$2)*DM$5,IF(AND($C200=$E$6,DM200&gt;=DM$2),(DM200-DM$2)*DM$6,0))&gt;DM$4),DM$4,IF(AND($C200=$E$5,DM200&gt;=DM$2),(DM200-DM$2)*DM$5,IF(AND($C200=$E$6,DM200&gt;=DM$2),(DM200-DM$2)*DM$6,0))))</f>
        <v>0</v>
      </c>
      <c r="DO200"/>
      <c r="DP200" s="39">
        <f t="shared" ref="DP200:DP209" si="1699">IF(AND($C200=$E$5,IF(AND($C200=$E$5,DO200&gt;=DO$2),(DO200-DO$2)*DO$5,IF(AND($C200=$E$6,DO200&gt;=DO$2),(DO200-DO$2)*DO$6,0))&gt;DO$3),DO$3,IF(AND($C200=$E$6,IF(AND($C200=$E$5,DO200&gt;=DO$2),(DO200-DO$2)*DO$5,IF(AND($C200=$E$6,DO200&gt;=DO$2),(DO200-DO$2)*DO$6,0))&gt;DO$4),DO$4,IF(AND($C200=$E$5,DO200&gt;=DO$2),(DO200-DO$2)*DO$5,IF(AND($C200=$E$6,DO200&gt;=DO$2),(DO200-DO$2)*DO$6,0))))</f>
        <v>0</v>
      </c>
      <c r="DQ200"/>
      <c r="DR200" s="39">
        <f t="shared" ref="DR200:DR209" si="1700">IF(AND($C200=$E$5,IF(AND($C200=$E$5,DQ200&gt;=DQ$2),(DQ200-DQ$2)*DQ$5,IF(AND($C200=$E$6,DQ200&gt;=DQ$2),(DQ200-DQ$2)*DQ$6,0))&gt;DQ$3),DQ$3,IF(AND($C200=$E$6,IF(AND($C200=$E$5,DQ200&gt;=DQ$2),(DQ200-DQ$2)*DQ$5,IF(AND($C200=$E$6,DQ200&gt;=DQ$2),(DQ200-DQ$2)*DQ$6,0))&gt;DQ$4),DQ$4,IF(AND($C200=$E$5,DQ200&gt;=DQ$2),(DQ200-DQ$2)*DQ$5,IF(AND($C200=$E$6,DQ200&gt;=DQ$2),(DQ200-DQ$2)*DQ$6,0))))</f>
        <v>0</v>
      </c>
      <c r="DS200"/>
      <c r="DT200" s="39">
        <f t="shared" ref="DT200:DT209" si="1701">IF(AND($C200=$E$5,IF(AND($C200=$E$5,DS200&gt;=DS$2),(DS200-DS$2)*DS$5,IF(AND($C200=$E$6,DS200&gt;=DS$2),(DS200-DS$2)*DS$6,0))&gt;DS$3),DS$3,IF(AND($C200=$E$6,IF(AND($C200=$E$5,DS200&gt;=DS$2),(DS200-DS$2)*DS$5,IF(AND($C200=$E$6,DS200&gt;=DS$2),(DS200-DS$2)*DS$6,0))&gt;DS$4),DS$4,IF(AND($C200=$E$5,DS200&gt;=DS$2),(DS200-DS$2)*DS$5,IF(AND($C200=$E$6,DS200&gt;=DS$2),(DS200-DS$2)*DS$6,0))))</f>
        <v>0</v>
      </c>
      <c r="DU200"/>
      <c r="DV200" s="39">
        <f t="shared" ref="DV200:DV209" si="1702">IF(AND($C200=$E$5,IF(AND($C200=$E$5,DU200&gt;=DU$2),(DU200-DU$2)*DU$5,IF(AND($C200=$E$6,DU200&gt;=DU$2),(DU200-DU$2)*DU$6,0))&gt;DU$3),DU$3,IF(AND($C200=$E$6,IF(AND($C200=$E$5,DU200&gt;=DU$2),(DU200-DU$2)*DU$5,IF(AND($C200=$E$6,DU200&gt;=DU$2),(DU200-DU$2)*DU$6,0))&gt;DU$4),DU$4,IF(AND($C200=$E$5,DU200&gt;=DU$2),(DU200-DU$2)*DU$5,IF(AND($C200=$E$6,DU200&gt;=DU$2),(DU200-DU$2)*DU$6,0))))</f>
        <v>0</v>
      </c>
      <c r="DW200"/>
      <c r="DX200" s="39">
        <f t="shared" ref="DX200:DX209" si="1703">IF(AND($C200=$E$5,IF(AND($C200=$E$5,DW200&gt;=DW$2),(DW200-DW$2)*DW$5,IF(AND($C200=$E$6,DW200&gt;=DW$2),(DW200-DW$2)*DW$6,0))&gt;DW$3),DW$3,IF(AND($C200=$E$6,IF(AND($C200=$E$5,DW200&gt;=DW$2),(DW200-DW$2)*DW$5,IF(AND($C200=$E$6,DW200&gt;=DW$2),(DW200-DW$2)*DW$6,0))&gt;DW$4),DW$4,IF(AND($C200=$E$5,DW200&gt;=DW$2),(DW200-DW$2)*DW$5,IF(AND($C200=$E$6,DW200&gt;=DW$2),(DW200-DW$2)*DW$6,0))))</f>
        <v>0</v>
      </c>
      <c r="DY200"/>
      <c r="DZ200" s="39">
        <f t="shared" ref="DZ200:DZ209" si="1704">IF(AND($C200=$E$5,IF(AND($C200=$E$5,DY200&gt;=DY$2),(DY200-DY$2)*DY$5,IF(AND($C200=$E$6,DY200&gt;=DY$2),(DY200-DY$2)*DY$6,0))&gt;DY$3),DY$3,IF(AND($C200=$E$6,IF(AND($C200=$E$5,DY200&gt;=DY$2),(DY200-DY$2)*DY$5,IF(AND($C200=$E$6,DY200&gt;=DY$2),(DY200-DY$2)*DY$6,0))&gt;DY$4),DY$4,IF(AND($C200=$E$5,DY200&gt;=DY$2),(DY200-DY$2)*DY$5,IF(AND($C200=$E$6,DY200&gt;=DY$2),(DY200-DY$2)*DY$6,0))))</f>
        <v>0</v>
      </c>
      <c r="EA200"/>
      <c r="EB200" s="39">
        <f t="shared" ref="EB200:EB209" si="1705">IF(AND($C200=$E$5,IF(AND($C200=$E$5,EA200&gt;=EA$2),(EA200-EA$2)*EA$5,IF(AND($C200=$E$6,EA200&gt;=EA$2),(EA200-EA$2)*EA$6,0))&gt;EA$3),EA$3,IF(AND($C200=$E$6,IF(AND($C200=$E$5,EA200&gt;=EA$2),(EA200-EA$2)*EA$5,IF(AND($C200=$E$6,EA200&gt;=EA$2),(EA200-EA$2)*EA$6,0))&gt;EA$4),EA$4,IF(AND($C200=$E$5,EA200&gt;=EA$2),(EA200-EA$2)*EA$5,IF(AND($C200=$E$6,EA200&gt;=EA$2),(EA200-EA$2)*EA$6,0))))</f>
        <v>0</v>
      </c>
      <c r="EC200"/>
      <c r="ED200" s="39">
        <f t="shared" ref="ED200:ED209" si="1706">IF(AND($C200=$E$5,IF(AND($C200=$E$5,EC200&gt;=EC$2),(EC200-EC$2)*EC$5,IF(AND($C200=$E$6,EC200&gt;=EC$2),(EC200-EC$2)*EC$6,0))&gt;EC$3),EC$3,IF(AND($C200=$E$6,IF(AND($C200=$E$5,EC200&gt;=EC$2),(EC200-EC$2)*EC$5,IF(AND($C200=$E$6,EC200&gt;=EC$2),(EC200-EC$2)*EC$6,0))&gt;EC$4),EC$4,IF(AND($C200=$E$5,EC200&gt;=EC$2),(EC200-EC$2)*EC$5,IF(AND($C200=$E$6,EC200&gt;=EC$2),(EC200-EC$2)*EC$6,0))))</f>
        <v>0</v>
      </c>
      <c r="EE200"/>
      <c r="EF200" s="39">
        <f t="shared" ref="EF200:EF209" si="1707">IF(AND($C200=$E$5,IF(AND($C200=$E$5,EE200&gt;=EE$2),(EE200-EE$2)*EE$5,IF(AND($C200=$E$6,EE200&gt;=EE$2),(EE200-EE$2)*EE$6,0))&gt;EE$3),EE$3,IF(AND($C200=$E$6,IF(AND($C200=$E$5,EE200&gt;=EE$2),(EE200-EE$2)*EE$5,IF(AND($C200=$E$6,EE200&gt;=EE$2),(EE200-EE$2)*EE$6,0))&gt;EE$4),EE$4,IF(AND($C200=$E$5,EE200&gt;=EE$2),(EE200-EE$2)*EE$5,IF(AND($C200=$E$6,EE200&gt;=EE$2),(EE200-EE$2)*EE$6,0))))</f>
        <v>0</v>
      </c>
      <c r="EG200"/>
      <c r="EH200" s="39">
        <f t="shared" ref="EH200:EH209" si="1708">IF(AND($C200=$E$5,IF(AND($C200=$E$5,EG200&gt;=EG$2),(EG200-EG$2)*EG$5,IF(AND($C200=$E$6,EG200&gt;=EG$2),(EG200-EG$2)*EG$6,0))&gt;EG$3),EG$3,IF(AND($C200=$E$6,IF(AND($C200=$E$5,EG200&gt;=EG$2),(EG200-EG$2)*EG$5,IF(AND($C200=$E$6,EG200&gt;=EG$2),(EG200-EG$2)*EG$6,0))&gt;EG$4),EG$4,IF(AND($C200=$E$5,EG200&gt;=EG$2),(EG200-EG$2)*EG$5,IF(AND($C200=$E$6,EG200&gt;=EG$2),(EG200-EG$2)*EG$6,0))))</f>
        <v>0</v>
      </c>
      <c r="EI200"/>
      <c r="EJ200" s="39">
        <f t="shared" ref="EJ200:EJ209" si="1709">IF(AND($C200=$E$5,IF(AND($C200=$E$5,EI200&gt;=EI$2),(EI200-EI$2)*EI$5,IF(AND($C200=$E$6,EI200&gt;=EI$2),(EI200-EI$2)*EI$6,0))&gt;EI$3),EI$3,IF(AND($C200=$E$6,IF(AND($C200=$E$5,EI200&gt;=EI$2),(EI200-EI$2)*EI$5,IF(AND($C200=$E$6,EI200&gt;=EI$2),(EI200-EI$2)*EI$6,0))&gt;EI$4),EI$4,IF(AND($C200=$E$5,EI200&gt;=EI$2),(EI200-EI$2)*EI$5,IF(AND($C200=$E$6,EI200&gt;=EI$2),(EI200-EI$2)*EI$6,0))))</f>
        <v>0</v>
      </c>
      <c r="EK200"/>
      <c r="EL200" s="39">
        <f t="shared" ref="EL200:EL209" si="1710">IF(AND($C200=$E$5,IF(AND($C200=$E$5,EK200&gt;=EK$2),(EK200-EK$2)*EK$5,IF(AND($C200=$E$6,EK200&gt;=EK$2),(EK200-EK$2)*EK$6,0))&gt;EK$3),EK$3,IF(AND($C200=$E$6,IF(AND($C200=$E$5,EK200&gt;=EK$2),(EK200-EK$2)*EK$5,IF(AND($C200=$E$6,EK200&gt;=EK$2),(EK200-EK$2)*EK$6,0))&gt;EK$4),EK$4,IF(AND($C200=$E$5,EK200&gt;=EK$2),(EK200-EK$2)*EK$5,IF(AND($C200=$E$6,EK200&gt;=EK$2),(EK200-EK$2)*EK$6,0))))</f>
        <v>0</v>
      </c>
      <c r="EM200"/>
      <c r="EN200" s="39">
        <f t="shared" ref="EN200:EN209" si="1711">IF(AND($C200=$E$5,IF(AND($C200=$E$5,EM200&gt;=EM$2),(EM200-EM$2)*EM$5,IF(AND($C200=$E$6,EM200&gt;=EM$2),(EM200-EM$2)*EM$6,0))&gt;EM$3),EM$3,IF(AND($C200=$E$6,IF(AND($C200=$E$5,EM200&gt;=EM$2),(EM200-EM$2)*EM$5,IF(AND($C200=$E$6,EM200&gt;=EM$2),(EM200-EM$2)*EM$6,0))&gt;EM$4),EM$4,IF(AND($C200=$E$5,EM200&gt;=EM$2),(EM200-EM$2)*EM$5,IF(AND($C200=$E$6,EM200&gt;=EM$2),(EM200-EM$2)*EM$6,0))))</f>
        <v>0</v>
      </c>
      <c r="EO200"/>
      <c r="EP200" s="39">
        <f t="shared" ref="EP200:EP209" si="1712">IF(AND($C200=$E$5,IF(AND($C200=$E$5,EO200&gt;=EO$2),(EO200-EO$2)*EO$5,IF(AND($C200=$E$6,EO200&gt;=EO$2),(EO200-EO$2)*EO$6,0))&gt;EO$3),EO$3,IF(AND($C200=$E$6,IF(AND($C200=$E$5,EO200&gt;=EO$2),(EO200-EO$2)*EO$5,IF(AND($C200=$E$6,EO200&gt;=EO$2),(EO200-EO$2)*EO$6,0))&gt;EO$4),EO$4,IF(AND($C200=$E$5,EO200&gt;=EO$2),(EO200-EO$2)*EO$5,IF(AND($C200=$E$6,EO200&gt;=EO$2),(EO200-EO$2)*EO$6,0))))</f>
        <v>0</v>
      </c>
      <c r="EQ200"/>
      <c r="ER200" s="39">
        <f t="shared" ref="ER200:ER209" si="1713">IF(AND($C200=$E$5,IF(AND($C200=$E$5,EQ200&gt;=EQ$2),(EQ200-EQ$2)*EQ$5,IF(AND($C200=$E$6,EQ200&gt;=EQ$2),(EQ200-EQ$2)*EQ$6,0))&gt;EQ$3),EQ$3,IF(AND($C200=$E$6,IF(AND($C200=$E$5,EQ200&gt;=EQ$2),(EQ200-EQ$2)*EQ$5,IF(AND($C200=$E$6,EQ200&gt;=EQ$2),(EQ200-EQ$2)*EQ$6,0))&gt;EQ$4),EQ$4,IF(AND($C200=$E$5,EQ200&gt;=EQ$2),(EQ200-EQ$2)*EQ$5,IF(AND($C200=$E$6,EQ200&gt;=EQ$2),(EQ200-EQ$2)*EQ$6,0))))</f>
        <v>0</v>
      </c>
      <c r="ES200"/>
      <c r="ET200" s="39">
        <f t="shared" ref="ET200:ET209" si="1714">IF(AND($C200=$E$5,IF(AND($C200=$E$5,ES200&gt;=ES$2),(ES200-ES$2)*ES$5,IF(AND($C200=$E$6,ES200&gt;=ES$2),(ES200-ES$2)*ES$6,0))&gt;ES$3),ES$3,IF(AND($C200=$E$6,IF(AND($C200=$E$5,ES200&gt;=ES$2),(ES200-ES$2)*ES$5,IF(AND($C200=$E$6,ES200&gt;=ES$2),(ES200-ES$2)*ES$6,0))&gt;ES$4),ES$4,IF(AND($C200=$E$5,ES200&gt;=ES$2),(ES200-ES$2)*ES$5,IF(AND($C200=$E$6,ES200&gt;=ES$2),(ES200-ES$2)*ES$6,0))))</f>
        <v>0</v>
      </c>
      <c r="EU200"/>
      <c r="EV200" s="39">
        <f t="shared" ref="EV200:EV209" si="1715">IF(AND($C200=$E$5,IF(AND($C200=$E$5,EU200&gt;=EU$2),(EU200-EU$2)*EU$5,IF(AND($C200=$E$6,EU200&gt;=EU$2),(EU200-EU$2)*EU$6,0))&gt;EU$3),EU$3,IF(AND($C200=$E$6,IF(AND($C200=$E$5,EU200&gt;=EU$2),(EU200-EU$2)*EU$5,IF(AND($C200=$E$6,EU200&gt;=EU$2),(EU200-EU$2)*EU$6,0))&gt;EU$4),EU$4,IF(AND($C200=$E$5,EU200&gt;=EU$2),(EU200-EU$2)*EU$5,IF(AND($C200=$E$6,EU200&gt;=EU$2),(EU200-EU$2)*EU$6,0))))</f>
        <v>0</v>
      </c>
      <c r="EW200"/>
      <c r="EX200" s="39">
        <f t="shared" ref="EX200:EX209" si="1716">IF(AND($C200=$E$5,IF(AND($C200=$E$5,EW200&gt;=EW$2),(EW200-EW$2)*EW$5,IF(AND($C200=$E$6,EW200&gt;=EW$2),(EW200-EW$2)*EW$6,0))&gt;EW$3),EW$3,IF(AND($C200=$E$6,IF(AND($C200=$E$5,EW200&gt;=EW$2),(EW200-EW$2)*EW$5,IF(AND($C200=$E$6,EW200&gt;=EW$2),(EW200-EW$2)*EW$6,0))&gt;EW$4),EW$4,IF(AND($C200=$E$5,EW200&gt;=EW$2),(EW200-EW$2)*EW$5,IF(AND($C200=$E$6,EW200&gt;=EW$2),(EW200-EW$2)*EW$6,0))))</f>
        <v>0</v>
      </c>
      <c r="EY200"/>
      <c r="EZ200" s="39">
        <f t="shared" ref="EZ200:EZ209" si="1717">IF(AND($C200=$E$5,IF(AND($C200=$E$5,EY200&gt;=EY$2),(EY200-EY$2)*EY$5,IF(AND($C200=$E$6,EY200&gt;=EY$2),(EY200-EY$2)*EY$6,0))&gt;EY$3),EY$3,IF(AND($C200=$E$6,IF(AND($C200=$E$5,EY200&gt;=EY$2),(EY200-EY$2)*EY$5,IF(AND($C200=$E$6,EY200&gt;=EY$2),(EY200-EY$2)*EY$6,0))&gt;EY$4),EY$4,IF(AND($C200=$E$5,EY200&gt;=EY$2),(EY200-EY$2)*EY$5,IF(AND($C200=$E$6,EY200&gt;=EY$2),(EY200-EY$2)*EY$6,0))))</f>
        <v>0</v>
      </c>
      <c r="FA200"/>
      <c r="FB200" s="39">
        <f t="shared" ref="FB200:FB209" si="1718">IF(AND($C200=$E$5,IF(AND($C200=$E$5,FA200&gt;=FA$2),(FA200-FA$2)*FA$5,IF(AND($C200=$E$6,FA200&gt;=FA$2),(FA200-FA$2)*FA$6,0))&gt;FA$3),FA$3,IF(AND($C200=$E$6,IF(AND($C200=$E$5,FA200&gt;=FA$2),(FA200-FA$2)*FA$5,IF(AND($C200=$E$6,FA200&gt;=FA$2),(FA200-FA$2)*FA$6,0))&gt;FA$4),FA$4,IF(AND($C200=$E$5,FA200&gt;=FA$2),(FA200-FA$2)*FA$5,IF(AND($C200=$E$6,FA200&gt;=FA$2),(FA200-FA$2)*FA$6,0))))</f>
        <v>0</v>
      </c>
      <c r="FC200" s="67">
        <f>SUMIFS(CQ200:FB200,$CQ$8:$FB$8,$AM$1)</f>
        <v>0</v>
      </c>
    </row>
    <row r="201" spans="1:159" s="30" customFormat="1" outlineLevel="1" x14ac:dyDescent="0.25">
      <c r="A201">
        <v>2</v>
      </c>
      <c r="B201" s="26"/>
      <c r="C201" s="102">
        <f>IFERROR(VLOOKUP($B201,'Справочник ТТ'!$A:$R,16,0),0)</f>
        <v>0</v>
      </c>
      <c r="D201" s="103">
        <f>IFERROR(VLOOKUP($B201,'Справочник ТТ'!$A:$R,17,0),0)</f>
        <v>0</v>
      </c>
      <c r="E201" s="104">
        <f>IFERROR(VLOOKUP($B201,'Справочник ТТ'!$A:$R,18,0),0)</f>
        <v>0</v>
      </c>
      <c r="F201" s="7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 s="46">
        <f t="shared" ref="AK201:AK209" si="1719">IF($C201=$E$5,SUMPRODUCT(G201:AJ201,$G$5:$AJ$5),IF($C201=$E$6,SUMPRODUCT(G201:AJ201,$G$6:$AJ$6),0))</f>
        <v>0</v>
      </c>
      <c r="AL201"/>
      <c r="AM201" s="39">
        <f t="shared" si="1660"/>
        <v>0</v>
      </c>
      <c r="AN201"/>
      <c r="AO201" s="39">
        <f t="shared" si="1661"/>
        <v>0</v>
      </c>
      <c r="AP201"/>
      <c r="AQ201" s="39">
        <f t="shared" si="1662"/>
        <v>0</v>
      </c>
      <c r="AR201"/>
      <c r="AS201" s="39">
        <f t="shared" si="1663"/>
        <v>0</v>
      </c>
      <c r="AT201"/>
      <c r="AU201" s="39">
        <f t="shared" si="1664"/>
        <v>0</v>
      </c>
      <c r="AV201"/>
      <c r="AW201" s="39">
        <f>IF(AND($C201=$E$5,IF(AND($C201=$E$5,AV201&gt;=AV$2),(AV201-AV$2)*AV$5,IF(AND($C201=$E$6,AV201&gt;=AV$2),(AV201-AV$2)*AV$6,0))&gt;AV$3),AV$3,IF(AND($C201=$E$6,IF(AND($C201=$E$5,AV201&gt;=AV$2),(AV201-AV$2)*AV$5,IF(AND($C201=$E$6,AV201&gt;=AV$2),(AV201-AV$2)*AV$6,0))&gt;AV$4),AV$4,IF(AND($C201=$E$5,AV201&gt;=AV$2),(AV201-AV$2)*AV$5,IF(AND($C201=$E$6,AV201&gt;=AV$2),(AV201-AV$2)*AV$6,0))))</f>
        <v>0</v>
      </c>
      <c r="AX201"/>
      <c r="AY201" s="39" t="b">
        <f t="shared" si="1665"/>
        <v>0</v>
      </c>
      <c r="AZ201"/>
      <c r="BA201" s="39" t="b">
        <f t="shared" si="1666"/>
        <v>0</v>
      </c>
      <c r="BB201"/>
      <c r="BC201" s="39" t="b">
        <f t="shared" si="1667"/>
        <v>0</v>
      </c>
      <c r="BD201"/>
      <c r="BE201" s="39" t="b">
        <f t="shared" si="1668"/>
        <v>0</v>
      </c>
      <c r="BF201"/>
      <c r="BG201" s="39">
        <f t="shared" si="1669"/>
        <v>0</v>
      </c>
      <c r="BH201"/>
      <c r="BI201" s="39">
        <f t="shared" si="1670"/>
        <v>0</v>
      </c>
      <c r="BJ201"/>
      <c r="BK201" s="39">
        <f t="shared" si="1671"/>
        <v>0</v>
      </c>
      <c r="BL201"/>
      <c r="BM201" s="39">
        <f t="shared" si="1672"/>
        <v>0</v>
      </c>
      <c r="BN201"/>
      <c r="BO201" s="39">
        <f t="shared" si="1673"/>
        <v>0</v>
      </c>
      <c r="BP201"/>
      <c r="BQ201" s="39">
        <f t="shared" si="1674"/>
        <v>0</v>
      </c>
      <c r="BR201"/>
      <c r="BS201" s="39">
        <f t="shared" si="1675"/>
        <v>0</v>
      </c>
      <c r="BT201"/>
      <c r="BU201" s="39">
        <f t="shared" si="1676"/>
        <v>0</v>
      </c>
      <c r="BV201"/>
      <c r="BW201" s="39">
        <f t="shared" si="1677"/>
        <v>0</v>
      </c>
      <c r="BX201"/>
      <c r="BY201" s="39">
        <f t="shared" si="1678"/>
        <v>0</v>
      </c>
      <c r="BZ201"/>
      <c r="CA201" s="39">
        <f t="shared" si="1679"/>
        <v>0</v>
      </c>
      <c r="CB201"/>
      <c r="CC201" s="39">
        <f t="shared" si="1680"/>
        <v>0</v>
      </c>
      <c r="CD201"/>
      <c r="CE201" s="39">
        <f t="shared" si="1681"/>
        <v>0</v>
      </c>
      <c r="CF201"/>
      <c r="CG201" s="39">
        <f t="shared" si="1682"/>
        <v>0</v>
      </c>
      <c r="CH201"/>
      <c r="CI201" s="39">
        <f t="shared" si="1683"/>
        <v>0</v>
      </c>
      <c r="CJ201"/>
      <c r="CK201" s="39">
        <f t="shared" si="1684"/>
        <v>0</v>
      </c>
      <c r="CL201"/>
      <c r="CM201" s="39">
        <f t="shared" si="1685"/>
        <v>0</v>
      </c>
      <c r="CN201"/>
      <c r="CO201" s="39">
        <f t="shared" si="1686"/>
        <v>0</v>
      </c>
      <c r="CP201" s="67">
        <f t="shared" ref="CP201:CP209" si="1720">SUMIFS(AL201:CO201,$AL$8:$CO$8,$AM$1)</f>
        <v>0</v>
      </c>
      <c r="CQ201"/>
      <c r="CR201" s="39">
        <f t="shared" si="1687"/>
        <v>0</v>
      </c>
      <c r="CS201"/>
      <c r="CT201" s="39">
        <f t="shared" si="1688"/>
        <v>0</v>
      </c>
      <c r="CU201"/>
      <c r="CV201" s="39">
        <f t="shared" si="1689"/>
        <v>0</v>
      </c>
      <c r="CW201"/>
      <c r="CX201" s="39">
        <f t="shared" si="1690"/>
        <v>0</v>
      </c>
      <c r="CY201"/>
      <c r="CZ201" s="39">
        <f t="shared" si="1691"/>
        <v>0</v>
      </c>
      <c r="DA201"/>
      <c r="DB201" s="39">
        <f t="shared" si="1692"/>
        <v>0</v>
      </c>
      <c r="DC201"/>
      <c r="DD201" s="39">
        <f t="shared" si="1693"/>
        <v>0</v>
      </c>
      <c r="DE201"/>
      <c r="DF201" s="39">
        <f t="shared" si="1694"/>
        <v>0</v>
      </c>
      <c r="DG201"/>
      <c r="DH201" s="39">
        <f t="shared" si="1695"/>
        <v>0</v>
      </c>
      <c r="DI201"/>
      <c r="DJ201" s="39">
        <f t="shared" si="1696"/>
        <v>0</v>
      </c>
      <c r="DK201"/>
      <c r="DL201" s="39">
        <f t="shared" si="1697"/>
        <v>0</v>
      </c>
      <c r="DM201"/>
      <c r="DN201" s="39">
        <f t="shared" si="1698"/>
        <v>0</v>
      </c>
      <c r="DO201"/>
      <c r="DP201" s="39">
        <f t="shared" si="1699"/>
        <v>0</v>
      </c>
      <c r="DQ201"/>
      <c r="DR201" s="39">
        <f t="shared" si="1700"/>
        <v>0</v>
      </c>
      <c r="DS201"/>
      <c r="DT201" s="39">
        <f t="shared" si="1701"/>
        <v>0</v>
      </c>
      <c r="DU201"/>
      <c r="DV201" s="39">
        <f t="shared" si="1702"/>
        <v>0</v>
      </c>
      <c r="DW201"/>
      <c r="DX201" s="39">
        <f t="shared" si="1703"/>
        <v>0</v>
      </c>
      <c r="DY201"/>
      <c r="DZ201" s="39">
        <f t="shared" si="1704"/>
        <v>0</v>
      </c>
      <c r="EA201"/>
      <c r="EB201" s="39">
        <f t="shared" si="1705"/>
        <v>0</v>
      </c>
      <c r="EC201"/>
      <c r="ED201" s="39">
        <f t="shared" si="1706"/>
        <v>0</v>
      </c>
      <c r="EE201"/>
      <c r="EF201" s="39">
        <f t="shared" si="1707"/>
        <v>0</v>
      </c>
      <c r="EG201"/>
      <c r="EH201" s="39">
        <f t="shared" si="1708"/>
        <v>0</v>
      </c>
      <c r="EI201"/>
      <c r="EJ201" s="39">
        <f t="shared" si="1709"/>
        <v>0</v>
      </c>
      <c r="EK201"/>
      <c r="EL201" s="39">
        <f t="shared" si="1710"/>
        <v>0</v>
      </c>
      <c r="EM201"/>
      <c r="EN201" s="39">
        <f t="shared" si="1711"/>
        <v>0</v>
      </c>
      <c r="EO201"/>
      <c r="EP201" s="39">
        <f t="shared" si="1712"/>
        <v>0</v>
      </c>
      <c r="EQ201"/>
      <c r="ER201" s="39">
        <f t="shared" si="1713"/>
        <v>0</v>
      </c>
      <c r="ES201"/>
      <c r="ET201" s="39">
        <f t="shared" si="1714"/>
        <v>0</v>
      </c>
      <c r="EU201"/>
      <c r="EV201" s="39">
        <f t="shared" si="1715"/>
        <v>0</v>
      </c>
      <c r="EW201"/>
      <c r="EX201" s="39">
        <f t="shared" si="1716"/>
        <v>0</v>
      </c>
      <c r="EY201"/>
      <c r="EZ201" s="39">
        <f t="shared" si="1717"/>
        <v>0</v>
      </c>
      <c r="FA201"/>
      <c r="FB201" s="39">
        <f t="shared" si="1718"/>
        <v>0</v>
      </c>
      <c r="FC201" s="67">
        <f t="shared" ref="FC201:FC209" si="1721">SUMIFS(CQ201:FB201,$CQ$8:$FB$8,$AM$1)</f>
        <v>0</v>
      </c>
    </row>
    <row r="202" spans="1:159" s="30" customFormat="1" outlineLevel="1" x14ac:dyDescent="0.25">
      <c r="A202">
        <v>3</v>
      </c>
      <c r="B202" s="26"/>
      <c r="C202" s="102">
        <f>IFERROR(VLOOKUP($B202,'Справочник ТТ'!$A:$R,16,0),0)</f>
        <v>0</v>
      </c>
      <c r="D202" s="103">
        <f>IFERROR(VLOOKUP($B202,'Справочник ТТ'!$A:$R,17,0),0)</f>
        <v>0</v>
      </c>
      <c r="E202" s="104">
        <f>IFERROR(VLOOKUP($B202,'Справочник ТТ'!$A:$R,18,0),0)</f>
        <v>0</v>
      </c>
      <c r="F202" s="71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 s="46">
        <f t="shared" si="1719"/>
        <v>0</v>
      </c>
      <c r="AL202"/>
      <c r="AM202" s="39">
        <f t="shared" si="1660"/>
        <v>0</v>
      </c>
      <c r="AN202"/>
      <c r="AO202" s="39">
        <f t="shared" si="1661"/>
        <v>0</v>
      </c>
      <c r="AP202"/>
      <c r="AQ202" s="39">
        <f t="shared" si="1662"/>
        <v>0</v>
      </c>
      <c r="AR202"/>
      <c r="AS202" s="39">
        <f t="shared" si="1663"/>
        <v>0</v>
      </c>
      <c r="AT202"/>
      <c r="AU202" s="39">
        <f t="shared" si="1664"/>
        <v>0</v>
      </c>
      <c r="AV202"/>
      <c r="AW202" s="39">
        <f t="shared" ref="AW202:AW209" si="1722">IF(AND($C202=$E$5,IF(AND($C202=$E$5,AV202&gt;=AV$2),(AV202-AV$2)*AV$5,IF(AND($C202=$E$6,AV202&gt;=AV$2),(AV202-AV$2)*AV$6,0))&gt;AV$3),AV$3,IF(AND($C202=$E$6,IF(AND($C202=$E$5,AV202&gt;=AV$2),(AV202-AV$2)*AV$5,IF(AND($C202=$E$6,AV202&gt;=AV$2),(AV202-AV$2)*AV$6,0))&gt;AV$4),AV$4,IF(AND($C202=$E$5,AV202&gt;=AV$2),(AV202-AV$2)*AV$5,IF(AND($C202=$E$6,AV202&gt;=AV$2),(AV202-AV$2)*AV$6,0))))</f>
        <v>0</v>
      </c>
      <c r="AX202"/>
      <c r="AY202" s="39" t="b">
        <f t="shared" si="1665"/>
        <v>0</v>
      </c>
      <c r="AZ202"/>
      <c r="BA202" s="39" t="b">
        <f t="shared" si="1666"/>
        <v>0</v>
      </c>
      <c r="BB202"/>
      <c r="BC202" s="39" t="b">
        <f t="shared" si="1667"/>
        <v>0</v>
      </c>
      <c r="BD202"/>
      <c r="BE202" s="39" t="b">
        <f t="shared" si="1668"/>
        <v>0</v>
      </c>
      <c r="BF202"/>
      <c r="BG202" s="39">
        <f t="shared" si="1669"/>
        <v>0</v>
      </c>
      <c r="BH202"/>
      <c r="BI202" s="39">
        <f t="shared" si="1670"/>
        <v>0</v>
      </c>
      <c r="BJ202"/>
      <c r="BK202" s="39">
        <f t="shared" si="1671"/>
        <v>0</v>
      </c>
      <c r="BL202"/>
      <c r="BM202" s="39">
        <f t="shared" si="1672"/>
        <v>0</v>
      </c>
      <c r="BN202"/>
      <c r="BO202" s="39">
        <f t="shared" si="1673"/>
        <v>0</v>
      </c>
      <c r="BP202"/>
      <c r="BQ202" s="39">
        <f t="shared" si="1674"/>
        <v>0</v>
      </c>
      <c r="BR202"/>
      <c r="BS202" s="39">
        <f t="shared" si="1675"/>
        <v>0</v>
      </c>
      <c r="BT202"/>
      <c r="BU202" s="39">
        <f t="shared" si="1676"/>
        <v>0</v>
      </c>
      <c r="BV202"/>
      <c r="BW202" s="39">
        <f t="shared" si="1677"/>
        <v>0</v>
      </c>
      <c r="BX202"/>
      <c r="BY202" s="39">
        <f t="shared" si="1678"/>
        <v>0</v>
      </c>
      <c r="BZ202"/>
      <c r="CA202" s="39">
        <f t="shared" si="1679"/>
        <v>0</v>
      </c>
      <c r="CB202"/>
      <c r="CC202" s="39">
        <f t="shared" si="1680"/>
        <v>0</v>
      </c>
      <c r="CD202"/>
      <c r="CE202" s="39">
        <f t="shared" si="1681"/>
        <v>0</v>
      </c>
      <c r="CF202"/>
      <c r="CG202" s="39">
        <f t="shared" si="1682"/>
        <v>0</v>
      </c>
      <c r="CH202"/>
      <c r="CI202" s="39">
        <f t="shared" si="1683"/>
        <v>0</v>
      </c>
      <c r="CJ202"/>
      <c r="CK202" s="39">
        <f t="shared" si="1684"/>
        <v>0</v>
      </c>
      <c r="CL202"/>
      <c r="CM202" s="39">
        <f t="shared" si="1685"/>
        <v>0</v>
      </c>
      <c r="CN202"/>
      <c r="CO202" s="39">
        <f t="shared" si="1686"/>
        <v>0</v>
      </c>
      <c r="CP202" s="67">
        <f t="shared" si="1720"/>
        <v>0</v>
      </c>
      <c r="CQ202"/>
      <c r="CR202" s="39">
        <f t="shared" si="1687"/>
        <v>0</v>
      </c>
      <c r="CS202"/>
      <c r="CT202" s="39">
        <f t="shared" si="1688"/>
        <v>0</v>
      </c>
      <c r="CU202"/>
      <c r="CV202" s="39">
        <f t="shared" si="1689"/>
        <v>0</v>
      </c>
      <c r="CW202"/>
      <c r="CX202" s="39">
        <f t="shared" si="1690"/>
        <v>0</v>
      </c>
      <c r="CY202"/>
      <c r="CZ202" s="39">
        <f t="shared" si="1691"/>
        <v>0</v>
      </c>
      <c r="DA202"/>
      <c r="DB202" s="39">
        <f t="shared" si="1692"/>
        <v>0</v>
      </c>
      <c r="DC202"/>
      <c r="DD202" s="39">
        <f t="shared" si="1693"/>
        <v>0</v>
      </c>
      <c r="DE202"/>
      <c r="DF202" s="39">
        <f t="shared" si="1694"/>
        <v>0</v>
      </c>
      <c r="DG202"/>
      <c r="DH202" s="39">
        <f t="shared" si="1695"/>
        <v>0</v>
      </c>
      <c r="DI202"/>
      <c r="DJ202" s="39">
        <f t="shared" si="1696"/>
        <v>0</v>
      </c>
      <c r="DK202"/>
      <c r="DL202" s="39">
        <f t="shared" si="1697"/>
        <v>0</v>
      </c>
      <c r="DM202"/>
      <c r="DN202" s="39">
        <f t="shared" si="1698"/>
        <v>0</v>
      </c>
      <c r="DO202"/>
      <c r="DP202" s="39">
        <f t="shared" si="1699"/>
        <v>0</v>
      </c>
      <c r="DQ202"/>
      <c r="DR202" s="39">
        <f t="shared" si="1700"/>
        <v>0</v>
      </c>
      <c r="DS202"/>
      <c r="DT202" s="39">
        <f t="shared" si="1701"/>
        <v>0</v>
      </c>
      <c r="DU202"/>
      <c r="DV202" s="39">
        <f t="shared" si="1702"/>
        <v>0</v>
      </c>
      <c r="DW202"/>
      <c r="DX202" s="39">
        <f t="shared" si="1703"/>
        <v>0</v>
      </c>
      <c r="DY202"/>
      <c r="DZ202" s="39">
        <f t="shared" si="1704"/>
        <v>0</v>
      </c>
      <c r="EA202"/>
      <c r="EB202" s="39">
        <f t="shared" si="1705"/>
        <v>0</v>
      </c>
      <c r="EC202"/>
      <c r="ED202" s="39">
        <f t="shared" si="1706"/>
        <v>0</v>
      </c>
      <c r="EE202"/>
      <c r="EF202" s="39">
        <f t="shared" si="1707"/>
        <v>0</v>
      </c>
      <c r="EG202"/>
      <c r="EH202" s="39">
        <f t="shared" si="1708"/>
        <v>0</v>
      </c>
      <c r="EI202"/>
      <c r="EJ202" s="39">
        <f t="shared" si="1709"/>
        <v>0</v>
      </c>
      <c r="EK202"/>
      <c r="EL202" s="39">
        <f t="shared" si="1710"/>
        <v>0</v>
      </c>
      <c r="EM202"/>
      <c r="EN202" s="39">
        <f t="shared" si="1711"/>
        <v>0</v>
      </c>
      <c r="EO202"/>
      <c r="EP202" s="39">
        <f t="shared" si="1712"/>
        <v>0</v>
      </c>
      <c r="EQ202"/>
      <c r="ER202" s="39">
        <f t="shared" si="1713"/>
        <v>0</v>
      </c>
      <c r="ES202"/>
      <c r="ET202" s="39">
        <f t="shared" si="1714"/>
        <v>0</v>
      </c>
      <c r="EU202"/>
      <c r="EV202" s="39">
        <f t="shared" si="1715"/>
        <v>0</v>
      </c>
      <c r="EW202"/>
      <c r="EX202" s="39">
        <f t="shared" si="1716"/>
        <v>0</v>
      </c>
      <c r="EY202"/>
      <c r="EZ202" s="39">
        <f t="shared" si="1717"/>
        <v>0</v>
      </c>
      <c r="FA202"/>
      <c r="FB202" s="39">
        <f t="shared" si="1718"/>
        <v>0</v>
      </c>
      <c r="FC202" s="67">
        <f t="shared" si="1721"/>
        <v>0</v>
      </c>
    </row>
    <row r="203" spans="1:159" s="30" customFormat="1" outlineLevel="1" x14ac:dyDescent="0.25">
      <c r="A203">
        <v>4</v>
      </c>
      <c r="B203" s="26"/>
      <c r="C203" s="102">
        <f>IFERROR(VLOOKUP($B203,'Справочник ТТ'!$A:$R,16,0),0)</f>
        <v>0</v>
      </c>
      <c r="D203" s="103">
        <f>IFERROR(VLOOKUP($B203,'Справочник ТТ'!$A:$R,17,0),0)</f>
        <v>0</v>
      </c>
      <c r="E203" s="104">
        <f>IFERROR(VLOOKUP($B203,'Справочник ТТ'!$A:$R,18,0),0)</f>
        <v>0</v>
      </c>
      <c r="F203" s="71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 s="46">
        <f t="shared" si="1719"/>
        <v>0</v>
      </c>
      <c r="AL203"/>
      <c r="AM203" s="39">
        <f t="shared" si="1660"/>
        <v>0</v>
      </c>
      <c r="AN203"/>
      <c r="AO203" s="39">
        <f t="shared" si="1661"/>
        <v>0</v>
      </c>
      <c r="AP203"/>
      <c r="AQ203" s="39">
        <f t="shared" si="1662"/>
        <v>0</v>
      </c>
      <c r="AR203"/>
      <c r="AS203" s="39">
        <f t="shared" si="1663"/>
        <v>0</v>
      </c>
      <c r="AT203"/>
      <c r="AU203" s="39">
        <f t="shared" si="1664"/>
        <v>0</v>
      </c>
      <c r="AV203"/>
      <c r="AW203" s="39">
        <f t="shared" si="1722"/>
        <v>0</v>
      </c>
      <c r="AX203"/>
      <c r="AY203" s="39" t="b">
        <f t="shared" si="1665"/>
        <v>0</v>
      </c>
      <c r="AZ203"/>
      <c r="BA203" s="39" t="b">
        <f t="shared" si="1666"/>
        <v>0</v>
      </c>
      <c r="BB203"/>
      <c r="BC203" s="39" t="b">
        <f t="shared" si="1667"/>
        <v>0</v>
      </c>
      <c r="BD203"/>
      <c r="BE203" s="39" t="b">
        <f t="shared" si="1668"/>
        <v>0</v>
      </c>
      <c r="BF203"/>
      <c r="BG203" s="39">
        <f t="shared" si="1669"/>
        <v>0</v>
      </c>
      <c r="BH203"/>
      <c r="BI203" s="39">
        <f t="shared" si="1670"/>
        <v>0</v>
      </c>
      <c r="BJ203"/>
      <c r="BK203" s="39">
        <f t="shared" si="1671"/>
        <v>0</v>
      </c>
      <c r="BL203"/>
      <c r="BM203" s="39">
        <f t="shared" si="1672"/>
        <v>0</v>
      </c>
      <c r="BN203"/>
      <c r="BO203" s="39">
        <f t="shared" si="1673"/>
        <v>0</v>
      </c>
      <c r="BP203"/>
      <c r="BQ203" s="39">
        <f t="shared" si="1674"/>
        <v>0</v>
      </c>
      <c r="BR203"/>
      <c r="BS203" s="39">
        <f t="shared" si="1675"/>
        <v>0</v>
      </c>
      <c r="BT203"/>
      <c r="BU203" s="39">
        <f t="shared" si="1676"/>
        <v>0</v>
      </c>
      <c r="BV203"/>
      <c r="BW203" s="39">
        <f t="shared" si="1677"/>
        <v>0</v>
      </c>
      <c r="BX203"/>
      <c r="BY203" s="39">
        <f t="shared" si="1678"/>
        <v>0</v>
      </c>
      <c r="BZ203"/>
      <c r="CA203" s="39">
        <f t="shared" si="1679"/>
        <v>0</v>
      </c>
      <c r="CB203"/>
      <c r="CC203" s="39">
        <f t="shared" si="1680"/>
        <v>0</v>
      </c>
      <c r="CD203"/>
      <c r="CE203" s="39">
        <f t="shared" si="1681"/>
        <v>0</v>
      </c>
      <c r="CF203"/>
      <c r="CG203" s="39">
        <f t="shared" si="1682"/>
        <v>0</v>
      </c>
      <c r="CH203"/>
      <c r="CI203" s="39">
        <f t="shared" si="1683"/>
        <v>0</v>
      </c>
      <c r="CJ203"/>
      <c r="CK203" s="39">
        <f t="shared" si="1684"/>
        <v>0</v>
      </c>
      <c r="CL203"/>
      <c r="CM203" s="39">
        <f t="shared" si="1685"/>
        <v>0</v>
      </c>
      <c r="CN203"/>
      <c r="CO203" s="39">
        <f t="shared" si="1686"/>
        <v>0</v>
      </c>
      <c r="CP203" s="67">
        <f t="shared" si="1720"/>
        <v>0</v>
      </c>
      <c r="CQ203"/>
      <c r="CR203" s="39">
        <f t="shared" si="1687"/>
        <v>0</v>
      </c>
      <c r="CS203"/>
      <c r="CT203" s="39">
        <f t="shared" si="1688"/>
        <v>0</v>
      </c>
      <c r="CU203"/>
      <c r="CV203" s="39">
        <f t="shared" si="1689"/>
        <v>0</v>
      </c>
      <c r="CW203"/>
      <c r="CX203" s="39">
        <f t="shared" si="1690"/>
        <v>0</v>
      </c>
      <c r="CY203"/>
      <c r="CZ203" s="39">
        <f t="shared" si="1691"/>
        <v>0</v>
      </c>
      <c r="DA203"/>
      <c r="DB203" s="39">
        <f t="shared" si="1692"/>
        <v>0</v>
      </c>
      <c r="DC203"/>
      <c r="DD203" s="39">
        <f t="shared" si="1693"/>
        <v>0</v>
      </c>
      <c r="DE203"/>
      <c r="DF203" s="39">
        <f t="shared" si="1694"/>
        <v>0</v>
      </c>
      <c r="DG203"/>
      <c r="DH203" s="39">
        <f t="shared" si="1695"/>
        <v>0</v>
      </c>
      <c r="DI203"/>
      <c r="DJ203" s="39">
        <f t="shared" si="1696"/>
        <v>0</v>
      </c>
      <c r="DK203"/>
      <c r="DL203" s="39">
        <f t="shared" si="1697"/>
        <v>0</v>
      </c>
      <c r="DM203"/>
      <c r="DN203" s="39">
        <f t="shared" si="1698"/>
        <v>0</v>
      </c>
      <c r="DO203"/>
      <c r="DP203" s="39">
        <f t="shared" si="1699"/>
        <v>0</v>
      </c>
      <c r="DQ203"/>
      <c r="DR203" s="39">
        <f t="shared" si="1700"/>
        <v>0</v>
      </c>
      <c r="DS203"/>
      <c r="DT203" s="39">
        <f t="shared" si="1701"/>
        <v>0</v>
      </c>
      <c r="DU203"/>
      <c r="DV203" s="39">
        <f t="shared" si="1702"/>
        <v>0</v>
      </c>
      <c r="DW203"/>
      <c r="DX203" s="39">
        <f t="shared" si="1703"/>
        <v>0</v>
      </c>
      <c r="DY203"/>
      <c r="DZ203" s="39">
        <f t="shared" si="1704"/>
        <v>0</v>
      </c>
      <c r="EA203"/>
      <c r="EB203" s="39">
        <f t="shared" si="1705"/>
        <v>0</v>
      </c>
      <c r="EC203"/>
      <c r="ED203" s="39">
        <f t="shared" si="1706"/>
        <v>0</v>
      </c>
      <c r="EE203"/>
      <c r="EF203" s="39">
        <f t="shared" si="1707"/>
        <v>0</v>
      </c>
      <c r="EG203"/>
      <c r="EH203" s="39">
        <f t="shared" si="1708"/>
        <v>0</v>
      </c>
      <c r="EI203"/>
      <c r="EJ203" s="39">
        <f t="shared" si="1709"/>
        <v>0</v>
      </c>
      <c r="EK203"/>
      <c r="EL203" s="39">
        <f t="shared" si="1710"/>
        <v>0</v>
      </c>
      <c r="EM203"/>
      <c r="EN203" s="39">
        <f t="shared" si="1711"/>
        <v>0</v>
      </c>
      <c r="EO203"/>
      <c r="EP203" s="39">
        <f t="shared" si="1712"/>
        <v>0</v>
      </c>
      <c r="EQ203"/>
      <c r="ER203" s="39">
        <f t="shared" si="1713"/>
        <v>0</v>
      </c>
      <c r="ES203"/>
      <c r="ET203" s="39">
        <f t="shared" si="1714"/>
        <v>0</v>
      </c>
      <c r="EU203"/>
      <c r="EV203" s="39">
        <f t="shared" si="1715"/>
        <v>0</v>
      </c>
      <c r="EW203"/>
      <c r="EX203" s="39">
        <f t="shared" si="1716"/>
        <v>0</v>
      </c>
      <c r="EY203"/>
      <c r="EZ203" s="39">
        <f t="shared" si="1717"/>
        <v>0</v>
      </c>
      <c r="FA203"/>
      <c r="FB203" s="39">
        <f t="shared" si="1718"/>
        <v>0</v>
      </c>
      <c r="FC203" s="67">
        <f t="shared" si="1721"/>
        <v>0</v>
      </c>
    </row>
    <row r="204" spans="1:159" s="30" customFormat="1" outlineLevel="1" x14ac:dyDescent="0.25">
      <c r="A204">
        <v>5</v>
      </c>
      <c r="B204" s="26"/>
      <c r="C204" s="102">
        <f>IFERROR(VLOOKUP($B204,'Справочник ТТ'!$A:$R,16,0),0)</f>
        <v>0</v>
      </c>
      <c r="D204" s="103">
        <f>IFERROR(VLOOKUP($B204,'Справочник ТТ'!$A:$R,17,0),0)</f>
        <v>0</v>
      </c>
      <c r="E204" s="104">
        <f>IFERROR(VLOOKUP($B204,'Справочник ТТ'!$A:$R,18,0),0)</f>
        <v>0</v>
      </c>
      <c r="F204" s="71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 s="46">
        <f t="shared" si="1719"/>
        <v>0</v>
      </c>
      <c r="AL204"/>
      <c r="AM204" s="39">
        <f t="shared" si="1660"/>
        <v>0</v>
      </c>
      <c r="AN204"/>
      <c r="AO204" s="39">
        <f t="shared" si="1661"/>
        <v>0</v>
      </c>
      <c r="AP204"/>
      <c r="AQ204" s="39">
        <f t="shared" si="1662"/>
        <v>0</v>
      </c>
      <c r="AR204"/>
      <c r="AS204" s="39">
        <f t="shared" si="1663"/>
        <v>0</v>
      </c>
      <c r="AT204"/>
      <c r="AU204" s="39">
        <f t="shared" si="1664"/>
        <v>0</v>
      </c>
      <c r="AV204"/>
      <c r="AW204" s="39">
        <f t="shared" si="1722"/>
        <v>0</v>
      </c>
      <c r="AX204"/>
      <c r="AY204" s="39" t="b">
        <f t="shared" si="1665"/>
        <v>0</v>
      </c>
      <c r="AZ204"/>
      <c r="BA204" s="39" t="b">
        <f t="shared" si="1666"/>
        <v>0</v>
      </c>
      <c r="BB204"/>
      <c r="BC204" s="39" t="b">
        <f t="shared" si="1667"/>
        <v>0</v>
      </c>
      <c r="BD204"/>
      <c r="BE204" s="39" t="b">
        <f t="shared" si="1668"/>
        <v>0</v>
      </c>
      <c r="BF204"/>
      <c r="BG204" s="39">
        <f t="shared" si="1669"/>
        <v>0</v>
      </c>
      <c r="BH204"/>
      <c r="BI204" s="39">
        <f t="shared" si="1670"/>
        <v>0</v>
      </c>
      <c r="BJ204"/>
      <c r="BK204" s="39">
        <f t="shared" si="1671"/>
        <v>0</v>
      </c>
      <c r="BL204"/>
      <c r="BM204" s="39">
        <f t="shared" si="1672"/>
        <v>0</v>
      </c>
      <c r="BN204"/>
      <c r="BO204" s="39">
        <f t="shared" si="1673"/>
        <v>0</v>
      </c>
      <c r="BP204"/>
      <c r="BQ204" s="39">
        <f t="shared" si="1674"/>
        <v>0</v>
      </c>
      <c r="BR204"/>
      <c r="BS204" s="39">
        <f t="shared" si="1675"/>
        <v>0</v>
      </c>
      <c r="BT204"/>
      <c r="BU204" s="39">
        <f t="shared" si="1676"/>
        <v>0</v>
      </c>
      <c r="BV204"/>
      <c r="BW204" s="39">
        <f t="shared" si="1677"/>
        <v>0</v>
      </c>
      <c r="BX204"/>
      <c r="BY204" s="39">
        <f t="shared" si="1678"/>
        <v>0</v>
      </c>
      <c r="BZ204"/>
      <c r="CA204" s="39">
        <f t="shared" si="1679"/>
        <v>0</v>
      </c>
      <c r="CB204"/>
      <c r="CC204" s="39">
        <f t="shared" si="1680"/>
        <v>0</v>
      </c>
      <c r="CD204"/>
      <c r="CE204" s="39">
        <f t="shared" si="1681"/>
        <v>0</v>
      </c>
      <c r="CF204"/>
      <c r="CG204" s="39">
        <f t="shared" si="1682"/>
        <v>0</v>
      </c>
      <c r="CH204"/>
      <c r="CI204" s="39">
        <f t="shared" si="1683"/>
        <v>0</v>
      </c>
      <c r="CJ204"/>
      <c r="CK204" s="39">
        <f t="shared" si="1684"/>
        <v>0</v>
      </c>
      <c r="CL204"/>
      <c r="CM204" s="39">
        <f t="shared" si="1685"/>
        <v>0</v>
      </c>
      <c r="CN204"/>
      <c r="CO204" s="39">
        <f t="shared" si="1686"/>
        <v>0</v>
      </c>
      <c r="CP204" s="67">
        <f t="shared" si="1720"/>
        <v>0</v>
      </c>
      <c r="CQ204"/>
      <c r="CR204" s="39">
        <f t="shared" si="1687"/>
        <v>0</v>
      </c>
      <c r="CS204"/>
      <c r="CT204" s="39">
        <f t="shared" si="1688"/>
        <v>0</v>
      </c>
      <c r="CU204"/>
      <c r="CV204" s="39">
        <f t="shared" si="1689"/>
        <v>0</v>
      </c>
      <c r="CW204"/>
      <c r="CX204" s="39">
        <f t="shared" si="1690"/>
        <v>0</v>
      </c>
      <c r="CY204"/>
      <c r="CZ204" s="39">
        <f t="shared" si="1691"/>
        <v>0</v>
      </c>
      <c r="DA204"/>
      <c r="DB204" s="39">
        <f t="shared" si="1692"/>
        <v>0</v>
      </c>
      <c r="DC204"/>
      <c r="DD204" s="39">
        <f t="shared" si="1693"/>
        <v>0</v>
      </c>
      <c r="DE204"/>
      <c r="DF204" s="39">
        <f t="shared" si="1694"/>
        <v>0</v>
      </c>
      <c r="DG204"/>
      <c r="DH204" s="39">
        <f t="shared" si="1695"/>
        <v>0</v>
      </c>
      <c r="DI204"/>
      <c r="DJ204" s="39">
        <f t="shared" si="1696"/>
        <v>0</v>
      </c>
      <c r="DK204"/>
      <c r="DL204" s="39">
        <f t="shared" si="1697"/>
        <v>0</v>
      </c>
      <c r="DM204"/>
      <c r="DN204" s="39">
        <f t="shared" si="1698"/>
        <v>0</v>
      </c>
      <c r="DO204"/>
      <c r="DP204" s="39">
        <f t="shared" si="1699"/>
        <v>0</v>
      </c>
      <c r="DQ204"/>
      <c r="DR204" s="39">
        <f t="shared" si="1700"/>
        <v>0</v>
      </c>
      <c r="DS204"/>
      <c r="DT204" s="39">
        <f t="shared" si="1701"/>
        <v>0</v>
      </c>
      <c r="DU204"/>
      <c r="DV204" s="39">
        <f t="shared" si="1702"/>
        <v>0</v>
      </c>
      <c r="DW204"/>
      <c r="DX204" s="39">
        <f t="shared" si="1703"/>
        <v>0</v>
      </c>
      <c r="DY204"/>
      <c r="DZ204" s="39">
        <f t="shared" si="1704"/>
        <v>0</v>
      </c>
      <c r="EA204"/>
      <c r="EB204" s="39">
        <f t="shared" si="1705"/>
        <v>0</v>
      </c>
      <c r="EC204"/>
      <c r="ED204" s="39">
        <f t="shared" si="1706"/>
        <v>0</v>
      </c>
      <c r="EE204"/>
      <c r="EF204" s="39">
        <f t="shared" si="1707"/>
        <v>0</v>
      </c>
      <c r="EG204"/>
      <c r="EH204" s="39">
        <f t="shared" si="1708"/>
        <v>0</v>
      </c>
      <c r="EI204"/>
      <c r="EJ204" s="39">
        <f t="shared" si="1709"/>
        <v>0</v>
      </c>
      <c r="EK204"/>
      <c r="EL204" s="39">
        <f t="shared" si="1710"/>
        <v>0</v>
      </c>
      <c r="EM204"/>
      <c r="EN204" s="39">
        <f t="shared" si="1711"/>
        <v>0</v>
      </c>
      <c r="EO204"/>
      <c r="EP204" s="39">
        <f t="shared" si="1712"/>
        <v>0</v>
      </c>
      <c r="EQ204"/>
      <c r="ER204" s="39">
        <f t="shared" si="1713"/>
        <v>0</v>
      </c>
      <c r="ES204"/>
      <c r="ET204" s="39">
        <f t="shared" si="1714"/>
        <v>0</v>
      </c>
      <c r="EU204"/>
      <c r="EV204" s="39">
        <f t="shared" si="1715"/>
        <v>0</v>
      </c>
      <c r="EW204"/>
      <c r="EX204" s="39">
        <f t="shared" si="1716"/>
        <v>0</v>
      </c>
      <c r="EY204"/>
      <c r="EZ204" s="39">
        <f t="shared" si="1717"/>
        <v>0</v>
      </c>
      <c r="FA204"/>
      <c r="FB204" s="39">
        <f t="shared" si="1718"/>
        <v>0</v>
      </c>
      <c r="FC204" s="67">
        <f t="shared" si="1721"/>
        <v>0</v>
      </c>
    </row>
    <row r="205" spans="1:159" s="30" customFormat="1" outlineLevel="1" x14ac:dyDescent="0.25">
      <c r="A205">
        <v>6</v>
      </c>
      <c r="B205" s="26"/>
      <c r="C205" s="102">
        <f>IFERROR(VLOOKUP($B205,'Справочник ТТ'!$A:$R,16,0),0)</f>
        <v>0</v>
      </c>
      <c r="D205" s="103">
        <f>IFERROR(VLOOKUP($B205,'Справочник ТТ'!$A:$R,17,0),0)</f>
        <v>0</v>
      </c>
      <c r="E205" s="104">
        <f>IFERROR(VLOOKUP($B205,'Справочник ТТ'!$A:$R,18,0),0)</f>
        <v>0</v>
      </c>
      <c r="F205" s="71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 s="46">
        <f t="shared" si="1719"/>
        <v>0</v>
      </c>
      <c r="AL205"/>
      <c r="AM205" s="39">
        <f t="shared" si="1660"/>
        <v>0</v>
      </c>
      <c r="AN205"/>
      <c r="AO205" s="39">
        <f t="shared" si="1661"/>
        <v>0</v>
      </c>
      <c r="AP205"/>
      <c r="AQ205" s="39">
        <f t="shared" si="1662"/>
        <v>0</v>
      </c>
      <c r="AR205"/>
      <c r="AS205" s="39">
        <f t="shared" si="1663"/>
        <v>0</v>
      </c>
      <c r="AT205"/>
      <c r="AU205" s="39">
        <f t="shared" si="1664"/>
        <v>0</v>
      </c>
      <c r="AV205"/>
      <c r="AW205" s="39">
        <f t="shared" si="1722"/>
        <v>0</v>
      </c>
      <c r="AX205"/>
      <c r="AY205" s="39" t="b">
        <f t="shared" si="1665"/>
        <v>0</v>
      </c>
      <c r="AZ205"/>
      <c r="BA205" s="39" t="b">
        <f t="shared" si="1666"/>
        <v>0</v>
      </c>
      <c r="BB205"/>
      <c r="BC205" s="39" t="b">
        <f t="shared" si="1667"/>
        <v>0</v>
      </c>
      <c r="BD205"/>
      <c r="BE205" s="39" t="b">
        <f t="shared" si="1668"/>
        <v>0</v>
      </c>
      <c r="BF205"/>
      <c r="BG205" s="39">
        <f t="shared" si="1669"/>
        <v>0</v>
      </c>
      <c r="BH205"/>
      <c r="BI205" s="39">
        <f t="shared" si="1670"/>
        <v>0</v>
      </c>
      <c r="BJ205"/>
      <c r="BK205" s="39">
        <f t="shared" si="1671"/>
        <v>0</v>
      </c>
      <c r="BL205"/>
      <c r="BM205" s="39">
        <f t="shared" si="1672"/>
        <v>0</v>
      </c>
      <c r="BN205"/>
      <c r="BO205" s="39">
        <f t="shared" si="1673"/>
        <v>0</v>
      </c>
      <c r="BP205"/>
      <c r="BQ205" s="39">
        <f t="shared" si="1674"/>
        <v>0</v>
      </c>
      <c r="BR205"/>
      <c r="BS205" s="39">
        <f t="shared" si="1675"/>
        <v>0</v>
      </c>
      <c r="BT205"/>
      <c r="BU205" s="39">
        <f t="shared" si="1676"/>
        <v>0</v>
      </c>
      <c r="BV205"/>
      <c r="BW205" s="39">
        <f t="shared" si="1677"/>
        <v>0</v>
      </c>
      <c r="BX205"/>
      <c r="BY205" s="39">
        <f t="shared" si="1678"/>
        <v>0</v>
      </c>
      <c r="BZ205"/>
      <c r="CA205" s="39">
        <f t="shared" si="1679"/>
        <v>0</v>
      </c>
      <c r="CB205"/>
      <c r="CC205" s="39">
        <f t="shared" si="1680"/>
        <v>0</v>
      </c>
      <c r="CD205"/>
      <c r="CE205" s="39">
        <f t="shared" si="1681"/>
        <v>0</v>
      </c>
      <c r="CF205"/>
      <c r="CG205" s="39">
        <f t="shared" si="1682"/>
        <v>0</v>
      </c>
      <c r="CH205"/>
      <c r="CI205" s="39">
        <f t="shared" si="1683"/>
        <v>0</v>
      </c>
      <c r="CJ205"/>
      <c r="CK205" s="39">
        <f t="shared" si="1684"/>
        <v>0</v>
      </c>
      <c r="CL205"/>
      <c r="CM205" s="39">
        <f t="shared" si="1685"/>
        <v>0</v>
      </c>
      <c r="CN205"/>
      <c r="CO205" s="39">
        <f t="shared" si="1686"/>
        <v>0</v>
      </c>
      <c r="CP205" s="67">
        <f t="shared" si="1720"/>
        <v>0</v>
      </c>
      <c r="CQ205"/>
      <c r="CR205" s="39">
        <f t="shared" si="1687"/>
        <v>0</v>
      </c>
      <c r="CS205"/>
      <c r="CT205" s="39">
        <f t="shared" si="1688"/>
        <v>0</v>
      </c>
      <c r="CU205"/>
      <c r="CV205" s="39">
        <f t="shared" si="1689"/>
        <v>0</v>
      </c>
      <c r="CW205"/>
      <c r="CX205" s="39">
        <f t="shared" si="1690"/>
        <v>0</v>
      </c>
      <c r="CY205"/>
      <c r="CZ205" s="39">
        <f t="shared" si="1691"/>
        <v>0</v>
      </c>
      <c r="DA205"/>
      <c r="DB205" s="39">
        <f t="shared" si="1692"/>
        <v>0</v>
      </c>
      <c r="DC205"/>
      <c r="DD205" s="39">
        <f t="shared" si="1693"/>
        <v>0</v>
      </c>
      <c r="DE205"/>
      <c r="DF205" s="39">
        <f t="shared" si="1694"/>
        <v>0</v>
      </c>
      <c r="DG205"/>
      <c r="DH205" s="39">
        <f t="shared" si="1695"/>
        <v>0</v>
      </c>
      <c r="DI205"/>
      <c r="DJ205" s="39">
        <f t="shared" si="1696"/>
        <v>0</v>
      </c>
      <c r="DK205"/>
      <c r="DL205" s="39">
        <f t="shared" si="1697"/>
        <v>0</v>
      </c>
      <c r="DM205"/>
      <c r="DN205" s="39">
        <f t="shared" si="1698"/>
        <v>0</v>
      </c>
      <c r="DO205"/>
      <c r="DP205" s="39">
        <f t="shared" si="1699"/>
        <v>0</v>
      </c>
      <c r="DQ205"/>
      <c r="DR205" s="39">
        <f t="shared" si="1700"/>
        <v>0</v>
      </c>
      <c r="DS205"/>
      <c r="DT205" s="39">
        <f t="shared" si="1701"/>
        <v>0</v>
      </c>
      <c r="DU205"/>
      <c r="DV205" s="39">
        <f t="shared" si="1702"/>
        <v>0</v>
      </c>
      <c r="DW205"/>
      <c r="DX205" s="39">
        <f t="shared" si="1703"/>
        <v>0</v>
      </c>
      <c r="DY205"/>
      <c r="DZ205" s="39">
        <f t="shared" si="1704"/>
        <v>0</v>
      </c>
      <c r="EA205"/>
      <c r="EB205" s="39">
        <f t="shared" si="1705"/>
        <v>0</v>
      </c>
      <c r="EC205"/>
      <c r="ED205" s="39">
        <f t="shared" si="1706"/>
        <v>0</v>
      </c>
      <c r="EE205"/>
      <c r="EF205" s="39">
        <f t="shared" si="1707"/>
        <v>0</v>
      </c>
      <c r="EG205"/>
      <c r="EH205" s="39">
        <f t="shared" si="1708"/>
        <v>0</v>
      </c>
      <c r="EI205"/>
      <c r="EJ205" s="39">
        <f t="shared" si="1709"/>
        <v>0</v>
      </c>
      <c r="EK205"/>
      <c r="EL205" s="39">
        <f t="shared" si="1710"/>
        <v>0</v>
      </c>
      <c r="EM205"/>
      <c r="EN205" s="39">
        <f t="shared" si="1711"/>
        <v>0</v>
      </c>
      <c r="EO205"/>
      <c r="EP205" s="39">
        <f t="shared" si="1712"/>
        <v>0</v>
      </c>
      <c r="EQ205"/>
      <c r="ER205" s="39">
        <f t="shared" si="1713"/>
        <v>0</v>
      </c>
      <c r="ES205"/>
      <c r="ET205" s="39">
        <f t="shared" si="1714"/>
        <v>0</v>
      </c>
      <c r="EU205"/>
      <c r="EV205" s="39">
        <f t="shared" si="1715"/>
        <v>0</v>
      </c>
      <c r="EW205"/>
      <c r="EX205" s="39">
        <f t="shared" si="1716"/>
        <v>0</v>
      </c>
      <c r="EY205"/>
      <c r="EZ205" s="39">
        <f t="shared" si="1717"/>
        <v>0</v>
      </c>
      <c r="FA205"/>
      <c r="FB205" s="39">
        <f t="shared" si="1718"/>
        <v>0</v>
      </c>
      <c r="FC205" s="67">
        <f t="shared" si="1721"/>
        <v>0</v>
      </c>
    </row>
    <row r="206" spans="1:159" s="30" customFormat="1" outlineLevel="1" x14ac:dyDescent="0.25">
      <c r="A206">
        <v>7</v>
      </c>
      <c r="B206" s="26"/>
      <c r="C206" s="102">
        <f>IFERROR(VLOOKUP($B206,'Справочник ТТ'!$A:$R,16,0),0)</f>
        <v>0</v>
      </c>
      <c r="D206" s="103">
        <f>IFERROR(VLOOKUP($B206,'Справочник ТТ'!$A:$R,17,0),0)</f>
        <v>0</v>
      </c>
      <c r="E206" s="104">
        <f>IFERROR(VLOOKUP($B206,'Справочник ТТ'!$A:$R,18,0),0)</f>
        <v>0</v>
      </c>
      <c r="F206" s="71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 s="46">
        <f t="shared" si="1719"/>
        <v>0</v>
      </c>
      <c r="AL206"/>
      <c r="AM206" s="39">
        <f t="shared" si="1660"/>
        <v>0</v>
      </c>
      <c r="AN206"/>
      <c r="AO206" s="39">
        <f t="shared" si="1661"/>
        <v>0</v>
      </c>
      <c r="AP206"/>
      <c r="AQ206" s="39">
        <f t="shared" si="1662"/>
        <v>0</v>
      </c>
      <c r="AR206"/>
      <c r="AS206" s="39">
        <f t="shared" si="1663"/>
        <v>0</v>
      </c>
      <c r="AT206"/>
      <c r="AU206" s="39">
        <f t="shared" si="1664"/>
        <v>0</v>
      </c>
      <c r="AV206"/>
      <c r="AW206" s="39">
        <f t="shared" si="1722"/>
        <v>0</v>
      </c>
      <c r="AX206"/>
      <c r="AY206" s="39" t="b">
        <f t="shared" si="1665"/>
        <v>0</v>
      </c>
      <c r="AZ206"/>
      <c r="BA206" s="39" t="b">
        <f t="shared" si="1666"/>
        <v>0</v>
      </c>
      <c r="BB206"/>
      <c r="BC206" s="39" t="b">
        <f t="shared" si="1667"/>
        <v>0</v>
      </c>
      <c r="BD206"/>
      <c r="BE206" s="39" t="b">
        <f t="shared" si="1668"/>
        <v>0</v>
      </c>
      <c r="BF206"/>
      <c r="BG206" s="39">
        <f t="shared" si="1669"/>
        <v>0</v>
      </c>
      <c r="BH206"/>
      <c r="BI206" s="39">
        <f t="shared" si="1670"/>
        <v>0</v>
      </c>
      <c r="BJ206"/>
      <c r="BK206" s="39">
        <f t="shared" si="1671"/>
        <v>0</v>
      </c>
      <c r="BL206"/>
      <c r="BM206" s="39">
        <f t="shared" si="1672"/>
        <v>0</v>
      </c>
      <c r="BN206"/>
      <c r="BO206" s="39">
        <f t="shared" si="1673"/>
        <v>0</v>
      </c>
      <c r="BP206"/>
      <c r="BQ206" s="39">
        <f t="shared" si="1674"/>
        <v>0</v>
      </c>
      <c r="BR206"/>
      <c r="BS206" s="39">
        <f t="shared" si="1675"/>
        <v>0</v>
      </c>
      <c r="BT206"/>
      <c r="BU206" s="39">
        <f t="shared" si="1676"/>
        <v>0</v>
      </c>
      <c r="BV206"/>
      <c r="BW206" s="39">
        <f t="shared" si="1677"/>
        <v>0</v>
      </c>
      <c r="BX206"/>
      <c r="BY206" s="39">
        <f t="shared" si="1678"/>
        <v>0</v>
      </c>
      <c r="BZ206"/>
      <c r="CA206" s="39">
        <f t="shared" si="1679"/>
        <v>0</v>
      </c>
      <c r="CB206"/>
      <c r="CC206" s="39">
        <f t="shared" si="1680"/>
        <v>0</v>
      </c>
      <c r="CD206"/>
      <c r="CE206" s="39">
        <f t="shared" si="1681"/>
        <v>0</v>
      </c>
      <c r="CF206"/>
      <c r="CG206" s="39">
        <f t="shared" si="1682"/>
        <v>0</v>
      </c>
      <c r="CH206"/>
      <c r="CI206" s="39">
        <f t="shared" si="1683"/>
        <v>0</v>
      </c>
      <c r="CJ206"/>
      <c r="CK206" s="39">
        <f t="shared" si="1684"/>
        <v>0</v>
      </c>
      <c r="CL206"/>
      <c r="CM206" s="39">
        <f t="shared" si="1685"/>
        <v>0</v>
      </c>
      <c r="CN206"/>
      <c r="CO206" s="39">
        <f t="shared" si="1686"/>
        <v>0</v>
      </c>
      <c r="CP206" s="67">
        <f t="shared" si="1720"/>
        <v>0</v>
      </c>
      <c r="CQ206"/>
      <c r="CR206" s="39">
        <f t="shared" si="1687"/>
        <v>0</v>
      </c>
      <c r="CS206"/>
      <c r="CT206" s="39">
        <f t="shared" si="1688"/>
        <v>0</v>
      </c>
      <c r="CU206"/>
      <c r="CV206" s="39">
        <f t="shared" si="1689"/>
        <v>0</v>
      </c>
      <c r="CW206"/>
      <c r="CX206" s="39">
        <f t="shared" si="1690"/>
        <v>0</v>
      </c>
      <c r="CY206"/>
      <c r="CZ206" s="39">
        <f t="shared" si="1691"/>
        <v>0</v>
      </c>
      <c r="DA206"/>
      <c r="DB206" s="39">
        <f t="shared" si="1692"/>
        <v>0</v>
      </c>
      <c r="DC206"/>
      <c r="DD206" s="39">
        <f t="shared" si="1693"/>
        <v>0</v>
      </c>
      <c r="DE206"/>
      <c r="DF206" s="39">
        <f t="shared" si="1694"/>
        <v>0</v>
      </c>
      <c r="DG206"/>
      <c r="DH206" s="39">
        <f t="shared" si="1695"/>
        <v>0</v>
      </c>
      <c r="DI206"/>
      <c r="DJ206" s="39">
        <f t="shared" si="1696"/>
        <v>0</v>
      </c>
      <c r="DK206"/>
      <c r="DL206" s="39">
        <f t="shared" si="1697"/>
        <v>0</v>
      </c>
      <c r="DM206"/>
      <c r="DN206" s="39">
        <f t="shared" si="1698"/>
        <v>0</v>
      </c>
      <c r="DO206"/>
      <c r="DP206" s="39">
        <f t="shared" si="1699"/>
        <v>0</v>
      </c>
      <c r="DQ206"/>
      <c r="DR206" s="39">
        <f t="shared" si="1700"/>
        <v>0</v>
      </c>
      <c r="DS206"/>
      <c r="DT206" s="39">
        <f t="shared" si="1701"/>
        <v>0</v>
      </c>
      <c r="DU206"/>
      <c r="DV206" s="39">
        <f t="shared" si="1702"/>
        <v>0</v>
      </c>
      <c r="DW206"/>
      <c r="DX206" s="39">
        <f t="shared" si="1703"/>
        <v>0</v>
      </c>
      <c r="DY206"/>
      <c r="DZ206" s="39">
        <f t="shared" si="1704"/>
        <v>0</v>
      </c>
      <c r="EA206"/>
      <c r="EB206" s="39">
        <f t="shared" si="1705"/>
        <v>0</v>
      </c>
      <c r="EC206"/>
      <c r="ED206" s="39">
        <f t="shared" si="1706"/>
        <v>0</v>
      </c>
      <c r="EE206"/>
      <c r="EF206" s="39">
        <f t="shared" si="1707"/>
        <v>0</v>
      </c>
      <c r="EG206"/>
      <c r="EH206" s="39">
        <f t="shared" si="1708"/>
        <v>0</v>
      </c>
      <c r="EI206"/>
      <c r="EJ206" s="39">
        <f t="shared" si="1709"/>
        <v>0</v>
      </c>
      <c r="EK206"/>
      <c r="EL206" s="39">
        <f t="shared" si="1710"/>
        <v>0</v>
      </c>
      <c r="EM206"/>
      <c r="EN206" s="39">
        <f t="shared" si="1711"/>
        <v>0</v>
      </c>
      <c r="EO206"/>
      <c r="EP206" s="39">
        <f t="shared" si="1712"/>
        <v>0</v>
      </c>
      <c r="EQ206"/>
      <c r="ER206" s="39">
        <f t="shared" si="1713"/>
        <v>0</v>
      </c>
      <c r="ES206"/>
      <c r="ET206" s="39">
        <f t="shared" si="1714"/>
        <v>0</v>
      </c>
      <c r="EU206"/>
      <c r="EV206" s="39">
        <f t="shared" si="1715"/>
        <v>0</v>
      </c>
      <c r="EW206"/>
      <c r="EX206" s="39">
        <f t="shared" si="1716"/>
        <v>0</v>
      </c>
      <c r="EY206"/>
      <c r="EZ206" s="39">
        <f t="shared" si="1717"/>
        <v>0</v>
      </c>
      <c r="FA206"/>
      <c r="FB206" s="39">
        <f t="shared" si="1718"/>
        <v>0</v>
      </c>
      <c r="FC206" s="67">
        <f t="shared" si="1721"/>
        <v>0</v>
      </c>
    </row>
    <row r="207" spans="1:159" s="30" customFormat="1" outlineLevel="1" x14ac:dyDescent="0.25">
      <c r="A207">
        <v>8</v>
      </c>
      <c r="B207" s="26"/>
      <c r="C207" s="102">
        <f>IFERROR(VLOOKUP($B207,'Справочник ТТ'!$A:$R,16,0),0)</f>
        <v>0</v>
      </c>
      <c r="D207" s="103">
        <f>IFERROR(VLOOKUP($B207,'Справочник ТТ'!$A:$R,17,0),0)</f>
        <v>0</v>
      </c>
      <c r="E207" s="104">
        <f>IFERROR(VLOOKUP($B207,'Справочник ТТ'!$A:$R,18,0),0)</f>
        <v>0</v>
      </c>
      <c r="F207" s="71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 s="46">
        <f t="shared" si="1719"/>
        <v>0</v>
      </c>
      <c r="AL207"/>
      <c r="AM207" s="39">
        <f t="shared" si="1660"/>
        <v>0</v>
      </c>
      <c r="AN207"/>
      <c r="AO207" s="39">
        <f t="shared" si="1661"/>
        <v>0</v>
      </c>
      <c r="AP207"/>
      <c r="AQ207" s="39">
        <f t="shared" si="1662"/>
        <v>0</v>
      </c>
      <c r="AR207"/>
      <c r="AS207" s="39">
        <f t="shared" si="1663"/>
        <v>0</v>
      </c>
      <c r="AT207"/>
      <c r="AU207" s="39">
        <f t="shared" si="1664"/>
        <v>0</v>
      </c>
      <c r="AV207"/>
      <c r="AW207" s="39">
        <f t="shared" si="1722"/>
        <v>0</v>
      </c>
      <c r="AX207"/>
      <c r="AY207" s="39" t="b">
        <f t="shared" si="1665"/>
        <v>0</v>
      </c>
      <c r="AZ207"/>
      <c r="BA207" s="39" t="b">
        <f t="shared" si="1666"/>
        <v>0</v>
      </c>
      <c r="BB207"/>
      <c r="BC207" s="39" t="b">
        <f t="shared" si="1667"/>
        <v>0</v>
      </c>
      <c r="BD207"/>
      <c r="BE207" s="39" t="b">
        <f t="shared" si="1668"/>
        <v>0</v>
      </c>
      <c r="BF207"/>
      <c r="BG207" s="39">
        <f t="shared" si="1669"/>
        <v>0</v>
      </c>
      <c r="BH207"/>
      <c r="BI207" s="39">
        <f t="shared" si="1670"/>
        <v>0</v>
      </c>
      <c r="BJ207"/>
      <c r="BK207" s="39">
        <f t="shared" si="1671"/>
        <v>0</v>
      </c>
      <c r="BL207"/>
      <c r="BM207" s="39">
        <f t="shared" si="1672"/>
        <v>0</v>
      </c>
      <c r="BN207"/>
      <c r="BO207" s="39">
        <f t="shared" si="1673"/>
        <v>0</v>
      </c>
      <c r="BP207"/>
      <c r="BQ207" s="39">
        <f t="shared" si="1674"/>
        <v>0</v>
      </c>
      <c r="BR207"/>
      <c r="BS207" s="39">
        <f t="shared" si="1675"/>
        <v>0</v>
      </c>
      <c r="BT207"/>
      <c r="BU207" s="39">
        <f t="shared" si="1676"/>
        <v>0</v>
      </c>
      <c r="BV207"/>
      <c r="BW207" s="39">
        <f t="shared" si="1677"/>
        <v>0</v>
      </c>
      <c r="BX207"/>
      <c r="BY207" s="39">
        <f t="shared" si="1678"/>
        <v>0</v>
      </c>
      <c r="BZ207"/>
      <c r="CA207" s="39">
        <f t="shared" si="1679"/>
        <v>0</v>
      </c>
      <c r="CB207"/>
      <c r="CC207" s="39">
        <f t="shared" si="1680"/>
        <v>0</v>
      </c>
      <c r="CD207"/>
      <c r="CE207" s="39">
        <f t="shared" si="1681"/>
        <v>0</v>
      </c>
      <c r="CF207"/>
      <c r="CG207" s="39">
        <f t="shared" si="1682"/>
        <v>0</v>
      </c>
      <c r="CH207"/>
      <c r="CI207" s="39">
        <f t="shared" si="1683"/>
        <v>0</v>
      </c>
      <c r="CJ207"/>
      <c r="CK207" s="39">
        <f t="shared" si="1684"/>
        <v>0</v>
      </c>
      <c r="CL207"/>
      <c r="CM207" s="39">
        <f t="shared" si="1685"/>
        <v>0</v>
      </c>
      <c r="CN207"/>
      <c r="CO207" s="39">
        <f t="shared" si="1686"/>
        <v>0</v>
      </c>
      <c r="CP207" s="67">
        <f t="shared" si="1720"/>
        <v>0</v>
      </c>
      <c r="CQ207"/>
      <c r="CR207" s="39">
        <f t="shared" si="1687"/>
        <v>0</v>
      </c>
      <c r="CS207"/>
      <c r="CT207" s="39">
        <f t="shared" si="1688"/>
        <v>0</v>
      </c>
      <c r="CU207"/>
      <c r="CV207" s="39">
        <f t="shared" si="1689"/>
        <v>0</v>
      </c>
      <c r="CW207"/>
      <c r="CX207" s="39">
        <f t="shared" si="1690"/>
        <v>0</v>
      </c>
      <c r="CY207"/>
      <c r="CZ207" s="39">
        <f t="shared" si="1691"/>
        <v>0</v>
      </c>
      <c r="DA207"/>
      <c r="DB207" s="39">
        <f t="shared" si="1692"/>
        <v>0</v>
      </c>
      <c r="DC207"/>
      <c r="DD207" s="39">
        <f t="shared" si="1693"/>
        <v>0</v>
      </c>
      <c r="DE207"/>
      <c r="DF207" s="39">
        <f t="shared" si="1694"/>
        <v>0</v>
      </c>
      <c r="DG207"/>
      <c r="DH207" s="39">
        <f t="shared" si="1695"/>
        <v>0</v>
      </c>
      <c r="DI207"/>
      <c r="DJ207" s="39">
        <f t="shared" si="1696"/>
        <v>0</v>
      </c>
      <c r="DK207"/>
      <c r="DL207" s="39">
        <f t="shared" si="1697"/>
        <v>0</v>
      </c>
      <c r="DM207"/>
      <c r="DN207" s="39">
        <f t="shared" si="1698"/>
        <v>0</v>
      </c>
      <c r="DO207"/>
      <c r="DP207" s="39">
        <f t="shared" si="1699"/>
        <v>0</v>
      </c>
      <c r="DQ207"/>
      <c r="DR207" s="39">
        <f t="shared" si="1700"/>
        <v>0</v>
      </c>
      <c r="DS207"/>
      <c r="DT207" s="39">
        <f t="shared" si="1701"/>
        <v>0</v>
      </c>
      <c r="DU207"/>
      <c r="DV207" s="39">
        <f t="shared" si="1702"/>
        <v>0</v>
      </c>
      <c r="DW207"/>
      <c r="DX207" s="39">
        <f t="shared" si="1703"/>
        <v>0</v>
      </c>
      <c r="DY207"/>
      <c r="DZ207" s="39">
        <f t="shared" si="1704"/>
        <v>0</v>
      </c>
      <c r="EA207"/>
      <c r="EB207" s="39">
        <f t="shared" si="1705"/>
        <v>0</v>
      </c>
      <c r="EC207"/>
      <c r="ED207" s="39">
        <f t="shared" si="1706"/>
        <v>0</v>
      </c>
      <c r="EE207"/>
      <c r="EF207" s="39">
        <f t="shared" si="1707"/>
        <v>0</v>
      </c>
      <c r="EG207"/>
      <c r="EH207" s="39">
        <f t="shared" si="1708"/>
        <v>0</v>
      </c>
      <c r="EI207"/>
      <c r="EJ207" s="39">
        <f t="shared" si="1709"/>
        <v>0</v>
      </c>
      <c r="EK207"/>
      <c r="EL207" s="39">
        <f t="shared" si="1710"/>
        <v>0</v>
      </c>
      <c r="EM207"/>
      <c r="EN207" s="39">
        <f t="shared" si="1711"/>
        <v>0</v>
      </c>
      <c r="EO207"/>
      <c r="EP207" s="39">
        <f t="shared" si="1712"/>
        <v>0</v>
      </c>
      <c r="EQ207"/>
      <c r="ER207" s="39">
        <f t="shared" si="1713"/>
        <v>0</v>
      </c>
      <c r="ES207"/>
      <c r="ET207" s="39">
        <f t="shared" si="1714"/>
        <v>0</v>
      </c>
      <c r="EU207"/>
      <c r="EV207" s="39">
        <f t="shared" si="1715"/>
        <v>0</v>
      </c>
      <c r="EW207"/>
      <c r="EX207" s="39">
        <f t="shared" si="1716"/>
        <v>0</v>
      </c>
      <c r="EY207"/>
      <c r="EZ207" s="39">
        <f t="shared" si="1717"/>
        <v>0</v>
      </c>
      <c r="FA207"/>
      <c r="FB207" s="39">
        <f t="shared" si="1718"/>
        <v>0</v>
      </c>
      <c r="FC207" s="67">
        <f t="shared" si="1721"/>
        <v>0</v>
      </c>
    </row>
    <row r="208" spans="1:159" s="30" customFormat="1" outlineLevel="1" x14ac:dyDescent="0.25">
      <c r="A208">
        <v>9</v>
      </c>
      <c r="B208" s="26"/>
      <c r="C208" s="102">
        <f>IFERROR(VLOOKUP($B208,'Справочник ТТ'!$A:$R,16,0),0)</f>
        <v>0</v>
      </c>
      <c r="D208" s="103">
        <f>IFERROR(VLOOKUP($B208,'Справочник ТТ'!$A:$R,17,0),0)</f>
        <v>0</v>
      </c>
      <c r="E208" s="104">
        <f>IFERROR(VLOOKUP($B208,'Справочник ТТ'!$A:$R,18,0),0)</f>
        <v>0</v>
      </c>
      <c r="F208" s="71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 s="46">
        <f t="shared" si="1719"/>
        <v>0</v>
      </c>
      <c r="AL208"/>
      <c r="AM208" s="39">
        <f t="shared" si="1660"/>
        <v>0</v>
      </c>
      <c r="AN208"/>
      <c r="AO208" s="39">
        <f t="shared" si="1661"/>
        <v>0</v>
      </c>
      <c r="AP208"/>
      <c r="AQ208" s="39">
        <f t="shared" si="1662"/>
        <v>0</v>
      </c>
      <c r="AR208"/>
      <c r="AS208" s="39">
        <f t="shared" si="1663"/>
        <v>0</v>
      </c>
      <c r="AT208"/>
      <c r="AU208" s="39">
        <f t="shared" si="1664"/>
        <v>0</v>
      </c>
      <c r="AV208"/>
      <c r="AW208" s="39">
        <f t="shared" si="1722"/>
        <v>0</v>
      </c>
      <c r="AX208"/>
      <c r="AY208" s="39" t="b">
        <f t="shared" si="1665"/>
        <v>0</v>
      </c>
      <c r="AZ208"/>
      <c r="BA208" s="39" t="b">
        <f t="shared" si="1666"/>
        <v>0</v>
      </c>
      <c r="BB208"/>
      <c r="BC208" s="39" t="b">
        <f t="shared" si="1667"/>
        <v>0</v>
      </c>
      <c r="BD208"/>
      <c r="BE208" s="39" t="b">
        <f t="shared" si="1668"/>
        <v>0</v>
      </c>
      <c r="BF208"/>
      <c r="BG208" s="39">
        <f t="shared" si="1669"/>
        <v>0</v>
      </c>
      <c r="BH208"/>
      <c r="BI208" s="39">
        <f t="shared" si="1670"/>
        <v>0</v>
      </c>
      <c r="BJ208"/>
      <c r="BK208" s="39">
        <f t="shared" si="1671"/>
        <v>0</v>
      </c>
      <c r="BL208"/>
      <c r="BM208" s="39">
        <f t="shared" si="1672"/>
        <v>0</v>
      </c>
      <c r="BN208"/>
      <c r="BO208" s="39">
        <f t="shared" si="1673"/>
        <v>0</v>
      </c>
      <c r="BP208"/>
      <c r="BQ208" s="39">
        <f t="shared" si="1674"/>
        <v>0</v>
      </c>
      <c r="BR208"/>
      <c r="BS208" s="39">
        <f t="shared" si="1675"/>
        <v>0</v>
      </c>
      <c r="BT208"/>
      <c r="BU208" s="39">
        <f t="shared" si="1676"/>
        <v>0</v>
      </c>
      <c r="BV208"/>
      <c r="BW208" s="39">
        <f t="shared" si="1677"/>
        <v>0</v>
      </c>
      <c r="BX208"/>
      <c r="BY208" s="39">
        <f t="shared" si="1678"/>
        <v>0</v>
      </c>
      <c r="BZ208"/>
      <c r="CA208" s="39">
        <f t="shared" si="1679"/>
        <v>0</v>
      </c>
      <c r="CB208"/>
      <c r="CC208" s="39">
        <f t="shared" si="1680"/>
        <v>0</v>
      </c>
      <c r="CD208"/>
      <c r="CE208" s="39">
        <f t="shared" si="1681"/>
        <v>0</v>
      </c>
      <c r="CF208"/>
      <c r="CG208" s="39">
        <f t="shared" si="1682"/>
        <v>0</v>
      </c>
      <c r="CH208"/>
      <c r="CI208" s="39">
        <f t="shared" si="1683"/>
        <v>0</v>
      </c>
      <c r="CJ208"/>
      <c r="CK208" s="39">
        <f t="shared" si="1684"/>
        <v>0</v>
      </c>
      <c r="CL208"/>
      <c r="CM208" s="39">
        <f t="shared" si="1685"/>
        <v>0</v>
      </c>
      <c r="CN208"/>
      <c r="CO208" s="39">
        <f t="shared" si="1686"/>
        <v>0</v>
      </c>
      <c r="CP208" s="67">
        <f t="shared" si="1720"/>
        <v>0</v>
      </c>
      <c r="CQ208"/>
      <c r="CR208" s="39">
        <f t="shared" si="1687"/>
        <v>0</v>
      </c>
      <c r="CS208"/>
      <c r="CT208" s="39">
        <f t="shared" si="1688"/>
        <v>0</v>
      </c>
      <c r="CU208"/>
      <c r="CV208" s="39">
        <f t="shared" si="1689"/>
        <v>0</v>
      </c>
      <c r="CW208"/>
      <c r="CX208" s="39">
        <f t="shared" si="1690"/>
        <v>0</v>
      </c>
      <c r="CY208"/>
      <c r="CZ208" s="39">
        <f t="shared" si="1691"/>
        <v>0</v>
      </c>
      <c r="DA208"/>
      <c r="DB208" s="39">
        <f t="shared" si="1692"/>
        <v>0</v>
      </c>
      <c r="DC208"/>
      <c r="DD208" s="39">
        <f t="shared" si="1693"/>
        <v>0</v>
      </c>
      <c r="DE208"/>
      <c r="DF208" s="39">
        <f t="shared" si="1694"/>
        <v>0</v>
      </c>
      <c r="DG208"/>
      <c r="DH208" s="39">
        <f t="shared" si="1695"/>
        <v>0</v>
      </c>
      <c r="DI208"/>
      <c r="DJ208" s="39">
        <f t="shared" si="1696"/>
        <v>0</v>
      </c>
      <c r="DK208"/>
      <c r="DL208" s="39">
        <f t="shared" si="1697"/>
        <v>0</v>
      </c>
      <c r="DM208"/>
      <c r="DN208" s="39">
        <f t="shared" si="1698"/>
        <v>0</v>
      </c>
      <c r="DO208"/>
      <c r="DP208" s="39">
        <f t="shared" si="1699"/>
        <v>0</v>
      </c>
      <c r="DQ208"/>
      <c r="DR208" s="39">
        <f t="shared" si="1700"/>
        <v>0</v>
      </c>
      <c r="DS208"/>
      <c r="DT208" s="39">
        <f t="shared" si="1701"/>
        <v>0</v>
      </c>
      <c r="DU208"/>
      <c r="DV208" s="39">
        <f t="shared" si="1702"/>
        <v>0</v>
      </c>
      <c r="DW208"/>
      <c r="DX208" s="39">
        <f t="shared" si="1703"/>
        <v>0</v>
      </c>
      <c r="DY208"/>
      <c r="DZ208" s="39">
        <f t="shared" si="1704"/>
        <v>0</v>
      </c>
      <c r="EA208"/>
      <c r="EB208" s="39">
        <f t="shared" si="1705"/>
        <v>0</v>
      </c>
      <c r="EC208"/>
      <c r="ED208" s="39">
        <f t="shared" si="1706"/>
        <v>0</v>
      </c>
      <c r="EE208"/>
      <c r="EF208" s="39">
        <f t="shared" si="1707"/>
        <v>0</v>
      </c>
      <c r="EG208"/>
      <c r="EH208" s="39">
        <f t="shared" si="1708"/>
        <v>0</v>
      </c>
      <c r="EI208"/>
      <c r="EJ208" s="39">
        <f t="shared" si="1709"/>
        <v>0</v>
      </c>
      <c r="EK208"/>
      <c r="EL208" s="39">
        <f t="shared" si="1710"/>
        <v>0</v>
      </c>
      <c r="EM208"/>
      <c r="EN208" s="39">
        <f t="shared" si="1711"/>
        <v>0</v>
      </c>
      <c r="EO208"/>
      <c r="EP208" s="39">
        <f t="shared" si="1712"/>
        <v>0</v>
      </c>
      <c r="EQ208"/>
      <c r="ER208" s="39">
        <f t="shared" si="1713"/>
        <v>0</v>
      </c>
      <c r="ES208"/>
      <c r="ET208" s="39">
        <f t="shared" si="1714"/>
        <v>0</v>
      </c>
      <c r="EU208"/>
      <c r="EV208" s="39">
        <f t="shared" si="1715"/>
        <v>0</v>
      </c>
      <c r="EW208"/>
      <c r="EX208" s="39">
        <f t="shared" si="1716"/>
        <v>0</v>
      </c>
      <c r="EY208"/>
      <c r="EZ208" s="39">
        <f t="shared" si="1717"/>
        <v>0</v>
      </c>
      <c r="FA208"/>
      <c r="FB208" s="39">
        <f t="shared" si="1718"/>
        <v>0</v>
      </c>
      <c r="FC208" s="67">
        <f t="shared" si="1721"/>
        <v>0</v>
      </c>
    </row>
    <row r="209" spans="1:159" s="30" customFormat="1" outlineLevel="1" x14ac:dyDescent="0.25">
      <c r="A209">
        <v>10</v>
      </c>
      <c r="B209" s="26"/>
      <c r="C209" s="102">
        <f>IFERROR(VLOOKUP($B209,'Справочник ТТ'!$A:$R,16,0),0)</f>
        <v>0</v>
      </c>
      <c r="D209" s="103">
        <f>IFERROR(VLOOKUP($B209,'Справочник ТТ'!$A:$R,17,0),0)</f>
        <v>0</v>
      </c>
      <c r="E209" s="104">
        <f>IFERROR(VLOOKUP($B209,'Справочник ТТ'!$A:$R,18,0),0)</f>
        <v>0</v>
      </c>
      <c r="F209" s="71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 s="46">
        <f t="shared" si="1719"/>
        <v>0</v>
      </c>
      <c r="AL209"/>
      <c r="AM209" s="39">
        <f t="shared" si="1660"/>
        <v>0</v>
      </c>
      <c r="AN209"/>
      <c r="AO209" s="39">
        <f t="shared" si="1661"/>
        <v>0</v>
      </c>
      <c r="AP209"/>
      <c r="AQ209" s="39">
        <f t="shared" si="1662"/>
        <v>0</v>
      </c>
      <c r="AR209"/>
      <c r="AS209" s="39">
        <f t="shared" si="1663"/>
        <v>0</v>
      </c>
      <c r="AT209"/>
      <c r="AU209" s="39">
        <f t="shared" si="1664"/>
        <v>0</v>
      </c>
      <c r="AV209"/>
      <c r="AW209" s="39">
        <f t="shared" si="1722"/>
        <v>0</v>
      </c>
      <c r="AX209"/>
      <c r="AY209" s="39" t="b">
        <f t="shared" si="1665"/>
        <v>0</v>
      </c>
      <c r="AZ209"/>
      <c r="BA209" s="39" t="b">
        <f t="shared" si="1666"/>
        <v>0</v>
      </c>
      <c r="BB209"/>
      <c r="BC209" s="39" t="b">
        <f t="shared" si="1667"/>
        <v>0</v>
      </c>
      <c r="BD209"/>
      <c r="BE209" s="39" t="b">
        <f t="shared" si="1668"/>
        <v>0</v>
      </c>
      <c r="BF209"/>
      <c r="BG209" s="39">
        <f t="shared" si="1669"/>
        <v>0</v>
      </c>
      <c r="BH209"/>
      <c r="BI209" s="39">
        <f t="shared" si="1670"/>
        <v>0</v>
      </c>
      <c r="BJ209"/>
      <c r="BK209" s="39">
        <f t="shared" si="1671"/>
        <v>0</v>
      </c>
      <c r="BL209"/>
      <c r="BM209" s="39">
        <f t="shared" si="1672"/>
        <v>0</v>
      </c>
      <c r="BN209"/>
      <c r="BO209" s="39">
        <f t="shared" si="1673"/>
        <v>0</v>
      </c>
      <c r="BP209"/>
      <c r="BQ209" s="39">
        <f t="shared" si="1674"/>
        <v>0</v>
      </c>
      <c r="BR209"/>
      <c r="BS209" s="39">
        <f t="shared" si="1675"/>
        <v>0</v>
      </c>
      <c r="BT209"/>
      <c r="BU209" s="39">
        <f t="shared" si="1676"/>
        <v>0</v>
      </c>
      <c r="BV209"/>
      <c r="BW209" s="39">
        <f t="shared" si="1677"/>
        <v>0</v>
      </c>
      <c r="BX209"/>
      <c r="BY209" s="39">
        <f t="shared" si="1678"/>
        <v>0</v>
      </c>
      <c r="BZ209"/>
      <c r="CA209" s="39">
        <f t="shared" si="1679"/>
        <v>0</v>
      </c>
      <c r="CB209"/>
      <c r="CC209" s="39">
        <f t="shared" si="1680"/>
        <v>0</v>
      </c>
      <c r="CD209"/>
      <c r="CE209" s="39">
        <f t="shared" si="1681"/>
        <v>0</v>
      </c>
      <c r="CF209"/>
      <c r="CG209" s="39">
        <f t="shared" si="1682"/>
        <v>0</v>
      </c>
      <c r="CH209"/>
      <c r="CI209" s="39">
        <f t="shared" si="1683"/>
        <v>0</v>
      </c>
      <c r="CJ209"/>
      <c r="CK209" s="39">
        <f t="shared" si="1684"/>
        <v>0</v>
      </c>
      <c r="CL209"/>
      <c r="CM209" s="39">
        <f t="shared" si="1685"/>
        <v>0</v>
      </c>
      <c r="CN209"/>
      <c r="CO209" s="39">
        <f t="shared" si="1686"/>
        <v>0</v>
      </c>
      <c r="CP209" s="67">
        <f t="shared" si="1720"/>
        <v>0</v>
      </c>
      <c r="CQ209"/>
      <c r="CR209" s="39">
        <f t="shared" si="1687"/>
        <v>0</v>
      </c>
      <c r="CS209"/>
      <c r="CT209" s="39">
        <f t="shared" si="1688"/>
        <v>0</v>
      </c>
      <c r="CU209"/>
      <c r="CV209" s="39">
        <f t="shared" si="1689"/>
        <v>0</v>
      </c>
      <c r="CW209"/>
      <c r="CX209" s="39">
        <f t="shared" si="1690"/>
        <v>0</v>
      </c>
      <c r="CY209"/>
      <c r="CZ209" s="39">
        <f t="shared" si="1691"/>
        <v>0</v>
      </c>
      <c r="DA209"/>
      <c r="DB209" s="39">
        <f t="shared" si="1692"/>
        <v>0</v>
      </c>
      <c r="DC209"/>
      <c r="DD209" s="39">
        <f t="shared" si="1693"/>
        <v>0</v>
      </c>
      <c r="DE209"/>
      <c r="DF209" s="39">
        <f t="shared" si="1694"/>
        <v>0</v>
      </c>
      <c r="DG209"/>
      <c r="DH209" s="39">
        <f t="shared" si="1695"/>
        <v>0</v>
      </c>
      <c r="DI209"/>
      <c r="DJ209" s="39">
        <f t="shared" si="1696"/>
        <v>0</v>
      </c>
      <c r="DK209"/>
      <c r="DL209" s="39">
        <f t="shared" si="1697"/>
        <v>0</v>
      </c>
      <c r="DM209"/>
      <c r="DN209" s="39">
        <f t="shared" si="1698"/>
        <v>0</v>
      </c>
      <c r="DO209"/>
      <c r="DP209" s="39">
        <f t="shared" si="1699"/>
        <v>0</v>
      </c>
      <c r="DQ209"/>
      <c r="DR209" s="39">
        <f t="shared" si="1700"/>
        <v>0</v>
      </c>
      <c r="DS209"/>
      <c r="DT209" s="39">
        <f t="shared" si="1701"/>
        <v>0</v>
      </c>
      <c r="DU209"/>
      <c r="DV209" s="39">
        <f t="shared" si="1702"/>
        <v>0</v>
      </c>
      <c r="DW209"/>
      <c r="DX209" s="39">
        <f t="shared" si="1703"/>
        <v>0</v>
      </c>
      <c r="DY209"/>
      <c r="DZ209" s="39">
        <f t="shared" si="1704"/>
        <v>0</v>
      </c>
      <c r="EA209"/>
      <c r="EB209" s="39">
        <f t="shared" si="1705"/>
        <v>0</v>
      </c>
      <c r="EC209"/>
      <c r="ED209" s="39">
        <f t="shared" si="1706"/>
        <v>0</v>
      </c>
      <c r="EE209"/>
      <c r="EF209" s="39">
        <f t="shared" si="1707"/>
        <v>0</v>
      </c>
      <c r="EG209"/>
      <c r="EH209" s="39">
        <f t="shared" si="1708"/>
        <v>0</v>
      </c>
      <c r="EI209"/>
      <c r="EJ209" s="39">
        <f t="shared" si="1709"/>
        <v>0</v>
      </c>
      <c r="EK209"/>
      <c r="EL209" s="39">
        <f t="shared" si="1710"/>
        <v>0</v>
      </c>
      <c r="EM209"/>
      <c r="EN209" s="39">
        <f t="shared" si="1711"/>
        <v>0</v>
      </c>
      <c r="EO209"/>
      <c r="EP209" s="39">
        <f t="shared" si="1712"/>
        <v>0</v>
      </c>
      <c r="EQ209"/>
      <c r="ER209" s="39">
        <f t="shared" si="1713"/>
        <v>0</v>
      </c>
      <c r="ES209"/>
      <c r="ET209" s="39">
        <f t="shared" si="1714"/>
        <v>0</v>
      </c>
      <c r="EU209"/>
      <c r="EV209" s="39">
        <f t="shared" si="1715"/>
        <v>0</v>
      </c>
      <c r="EW209"/>
      <c r="EX209" s="39">
        <f t="shared" si="1716"/>
        <v>0</v>
      </c>
      <c r="EY209"/>
      <c r="EZ209" s="39">
        <f t="shared" si="1717"/>
        <v>0</v>
      </c>
      <c r="FA209"/>
      <c r="FB209" s="39">
        <f t="shared" si="1718"/>
        <v>0</v>
      </c>
      <c r="FC209" s="67">
        <f t="shared" si="1721"/>
        <v>0</v>
      </c>
    </row>
    <row r="210" spans="1:159" s="30" customFormat="1" x14ac:dyDescent="0.25">
      <c r="A210" s="85"/>
      <c r="B210" s="85"/>
      <c r="C210" s="85"/>
      <c r="D210" s="85"/>
      <c r="E210" s="36" t="s">
        <v>19</v>
      </c>
      <c r="F210" s="70">
        <f>AK210+CP210+FC210</f>
        <v>0</v>
      </c>
      <c r="G210" s="42">
        <f>SUM(G200:G209)</f>
        <v>0</v>
      </c>
      <c r="H210" s="42">
        <f t="shared" ref="H210" si="1723">SUM(H200:H209)</f>
        <v>0</v>
      </c>
      <c r="I210" s="42">
        <f t="shared" ref="I210" si="1724">SUM(I200:I209)</f>
        <v>0</v>
      </c>
      <c r="J210" s="42">
        <f t="shared" ref="J210" si="1725">SUM(J200:J209)</f>
        <v>0</v>
      </c>
      <c r="K210" s="42">
        <f t="shared" ref="K210" si="1726">SUM(K200:K209)</f>
        <v>0</v>
      </c>
      <c r="L210" s="42">
        <f t="shared" ref="L210" si="1727">SUM(L200:L209)</f>
        <v>0</v>
      </c>
      <c r="M210" s="42">
        <f t="shared" ref="M210" si="1728">SUM(M200:M209)</f>
        <v>0</v>
      </c>
      <c r="N210" s="42">
        <f t="shared" ref="N210" si="1729">SUM(N200:N209)</f>
        <v>0</v>
      </c>
      <c r="O210" s="42">
        <f t="shared" ref="O210" si="1730">SUM(O200:O209)</f>
        <v>0</v>
      </c>
      <c r="P210" s="42">
        <f t="shared" ref="P210" si="1731">SUM(P200:P209)</f>
        <v>0</v>
      </c>
      <c r="Q210" s="42">
        <f t="shared" ref="Q210" si="1732">SUM(Q200:Q209)</f>
        <v>0</v>
      </c>
      <c r="R210" s="42">
        <f t="shared" ref="R210" si="1733">SUM(R200:R209)</f>
        <v>0</v>
      </c>
      <c r="S210" s="42">
        <f t="shared" ref="S210" si="1734">SUM(S200:S209)</f>
        <v>0</v>
      </c>
      <c r="T210" s="42">
        <f t="shared" ref="T210" si="1735">SUM(T200:T209)</f>
        <v>0</v>
      </c>
      <c r="U210" s="42">
        <f t="shared" ref="U210" si="1736">SUM(U200:U209)</f>
        <v>0</v>
      </c>
      <c r="V210" s="42">
        <f t="shared" ref="V210" si="1737">SUM(V200:V209)</f>
        <v>0</v>
      </c>
      <c r="W210" s="42">
        <f t="shared" ref="W210" si="1738">SUM(W200:W209)</f>
        <v>0</v>
      </c>
      <c r="X210" s="42">
        <f t="shared" ref="X210" si="1739">SUM(X200:X209)</f>
        <v>0</v>
      </c>
      <c r="Y210" s="42">
        <f t="shared" ref="Y210" si="1740">SUM(Y200:Y209)</f>
        <v>0</v>
      </c>
      <c r="Z210" s="42">
        <f t="shared" ref="Z210" si="1741">SUM(Z200:Z209)</f>
        <v>0</v>
      </c>
      <c r="AA210" s="42">
        <f t="shared" ref="AA210" si="1742">SUM(AA200:AA209)</f>
        <v>0</v>
      </c>
      <c r="AB210" s="42">
        <f t="shared" ref="AB210" si="1743">SUM(AB200:AB209)</f>
        <v>0</v>
      </c>
      <c r="AC210" s="42">
        <f t="shared" ref="AC210" si="1744">SUM(AC200:AC209)</f>
        <v>0</v>
      </c>
      <c r="AD210" s="42">
        <f t="shared" ref="AD210" si="1745">SUM(AD200:AD209)</f>
        <v>0</v>
      </c>
      <c r="AE210" s="42">
        <f t="shared" ref="AE210" si="1746">SUM(AE200:AE209)</f>
        <v>0</v>
      </c>
      <c r="AF210" s="42">
        <f t="shared" ref="AF210" si="1747">SUM(AF200:AF209)</f>
        <v>0</v>
      </c>
      <c r="AG210" s="42">
        <f t="shared" ref="AG210" si="1748">SUM(AG200:AG209)</f>
        <v>0</v>
      </c>
      <c r="AH210" s="42">
        <f t="shared" ref="AH210" si="1749">SUM(AH200:AH209)</f>
        <v>0</v>
      </c>
      <c r="AI210" s="42">
        <f t="shared" ref="AI210" si="1750">SUM(AI200:AI209)</f>
        <v>0</v>
      </c>
      <c r="AJ210" s="42">
        <f t="shared" ref="AJ210" si="1751">SUM(AJ200:AJ209)</f>
        <v>0</v>
      </c>
      <c r="AK210" s="47">
        <f>SUM(AK200:AK209)*0.7</f>
        <v>0</v>
      </c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88"/>
      <c r="BW210" s="88"/>
      <c r="BX210" s="88"/>
      <c r="BY210" s="88"/>
      <c r="BZ210" s="88"/>
      <c r="CA210" s="88"/>
      <c r="CB210" s="88"/>
      <c r="CC210" s="88"/>
      <c r="CD210" s="88"/>
      <c r="CE210" s="88"/>
      <c r="CF210" s="88"/>
      <c r="CG210" s="88"/>
      <c r="CH210" s="88"/>
      <c r="CI210" s="88"/>
      <c r="CJ210" s="88"/>
      <c r="CK210" s="88"/>
      <c r="CL210" s="88"/>
      <c r="CM210" s="88"/>
      <c r="CN210" s="88"/>
      <c r="CO210" s="88"/>
      <c r="CP210" s="68">
        <f>SUM(CP200:CP209)*0.7</f>
        <v>0</v>
      </c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  <c r="DH210" s="29"/>
      <c r="DI210" s="29"/>
      <c r="DJ210" s="29"/>
      <c r="DK210" s="29"/>
      <c r="DL210" s="29"/>
      <c r="DM210" s="29"/>
      <c r="DN210" s="29"/>
      <c r="DO210" s="29"/>
      <c r="DP210" s="29"/>
      <c r="DQ210" s="29"/>
      <c r="DR210" s="29"/>
      <c r="DS210" s="29"/>
      <c r="DT210" s="29"/>
      <c r="DU210" s="29"/>
      <c r="DV210" s="29"/>
      <c r="DW210" s="29"/>
      <c r="DX210" s="29"/>
      <c r="DY210" s="29"/>
      <c r="DZ210" s="29"/>
      <c r="EA210" s="29"/>
      <c r="EB210" s="29"/>
      <c r="EC210" s="29"/>
      <c r="ED210" s="29"/>
      <c r="EE210" s="29"/>
      <c r="EF210" s="29"/>
      <c r="EG210" s="29"/>
      <c r="EH210" s="29"/>
      <c r="EI210" s="29"/>
      <c r="EJ210" s="29"/>
      <c r="EK210" s="29"/>
      <c r="EL210" s="29"/>
      <c r="EM210" s="29"/>
      <c r="EN210" s="29"/>
      <c r="EO210" s="29"/>
      <c r="EP210" s="29"/>
      <c r="EQ210" s="29"/>
      <c r="ER210" s="29"/>
      <c r="ES210" s="29"/>
      <c r="ET210" s="29"/>
      <c r="EU210" s="29"/>
      <c r="EV210" s="29"/>
      <c r="EW210" s="29"/>
      <c r="EX210" s="29"/>
      <c r="EY210" s="29"/>
      <c r="EZ210" s="29"/>
      <c r="FA210" s="29"/>
      <c r="FB210" s="29"/>
      <c r="FC210" s="68">
        <f>SUM(FC200:FC209)*0.7</f>
        <v>0</v>
      </c>
    </row>
    <row r="211" spans="1:159" s="30" customFormat="1" outlineLevel="1" x14ac:dyDescent="0.25">
      <c r="A211">
        <v>1</v>
      </c>
      <c r="B211" s="26"/>
      <c r="C211" s="102">
        <f>IFERROR(VLOOKUP($B211,'Справочник ТТ'!$A:$R,16,0),0)</f>
        <v>0</v>
      </c>
      <c r="D211" s="103">
        <f>IFERROR(VLOOKUP($B211,'Справочник ТТ'!$A:$R,17,0),0)</f>
        <v>0</v>
      </c>
      <c r="E211" s="104">
        <f>IFERROR(VLOOKUP($B211,'Справочник ТТ'!$A:$R,18,0),0)</f>
        <v>0</v>
      </c>
      <c r="F211" s="7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 s="46">
        <f>IF($C211=$E$5,SUMPRODUCT(G211:AJ211,$G$5:$AJ$5),IF($C211=$E$6,SUMPRODUCT(G211:AJ211,$G$6:$AJ$6),0))</f>
        <v>0</v>
      </c>
      <c r="AL211"/>
      <c r="AM211" s="39">
        <f t="shared" ref="AM211:AM220" si="1752">IF(AND($C211=$E$5,IF(AND($C211=$E$5,AL211&gt;=AL$2),(AL211-AL$2)*AL$5,IF(AND($C211=$E$6,AL211&gt;=AL$2),(AL211-AL$2)*AL$6,0))&gt;AL$3),AL$3,IF(AND($C211=$E$6,IF(AND($C211=$E$5,AL211&gt;=AL$2),(AL211-AL$2)*AL$5,IF(AND($C211=$E$6,AL211&gt;=AL$2),(AL211-AL$2)*AL$6,0))&gt;AL$4),AL$4,IF(AND($C211=$E$5,AL211&gt;=AL$2),(AL211-AL$2)*AL$5,IF(AND($C211=$E$6,AL211&gt;=AL$2),(AL211-AL$2)*AL$6,0))))</f>
        <v>0</v>
      </c>
      <c r="AN211"/>
      <c r="AO211" s="39">
        <f t="shared" ref="AO211:AO220" si="1753">IF(AND($C211=$E$5,IF(AND($C211=$E$5,AN211&gt;=AN$2),(AN211-AN$2)*AN$5,IF(AND($C211=$E$6,AN211&gt;=AN$2),(AN211-AN$2)*AN$6,0))&gt;AN$3),AN$3,IF(AND($C211=$E$6,IF(AND($C211=$E$5,AN211&gt;=AN$2),(AN211-AN$2)*AN$5,IF(AND($C211=$E$6,AN211&gt;=AN$2),(AN211-AN$2)*AN$6,0))&gt;AN$4),AN$4,IF(AND($C211=$E$5,AN211&gt;=AN$2),(AN211-AN$2)*AN$5,IF(AND($C211=$E$6,AN211&gt;=AN$2),(AN211-AN$2)*AN$6,0))))</f>
        <v>0</v>
      </c>
      <c r="AP211"/>
      <c r="AQ211" s="39">
        <f t="shared" ref="AQ211:AQ220" si="1754">IF(AND($C211=$E$5,AP211&gt;0),$AP$5,IF(AND($C211=$E$6,AP211&gt;0),$AP$6,0))</f>
        <v>0</v>
      </c>
      <c r="AR211"/>
      <c r="AS211" s="39">
        <f t="shared" ref="AS211:AS220" si="1755">IF(AND($C211=$E$5,AR211&gt;0),$AR$5,IF(AND($C211=$E$6,AR211&gt;0),$AR$6,0))</f>
        <v>0</v>
      </c>
      <c r="AT211"/>
      <c r="AU211" s="39">
        <f t="shared" ref="AU211:AU220" si="1756">IF(AND($C211=$E$5,IF(AND($C211=$E$5,AT211&gt;=AT$2),(AT211-AT$2)*AT$5,IF(AND($C211=$E$6,AT211&gt;=AT$2),(AT211-AT$2)*AT$6,0))&gt;AT$3),AT$3,IF(AND($C211=$E$6,IF(AND($C211=$E$5,AT211&gt;=AT$2),(AT211-AT$2)*AT$5,IF(AND($C211=$E$6,AT211&gt;=AT$2),(AT211-AT$2)*AT$6,0))&gt;AT$4),AT$4,IF(AND($C211=$E$5,AT211&gt;=AT$2),(AT211-AT$2)*AT$5,IF(AND($C211=$E$6,AT211&gt;=AT$2),(AT211-AT$2)*AT$6,0))))</f>
        <v>0</v>
      </c>
      <c r="AV211"/>
      <c r="AW211" s="39">
        <f>IF(AND($C211=$E$5,IF(AND($C211=$E$5,AV211&gt;=AV$2),(AV211-AV$2)*AV$5,IF(AND($C211=$E$6,AV211&gt;=AV$2),(AV211-AV$2)*AV$6,0))&gt;AV$3),AV$3,IF(AND($C211=$E$6,IF(AND($C211=$E$5,AV211&gt;=AV$2),(AV211-AV$2)*AV$5,IF(AND($C211=$E$6,AV211&gt;=AV$2),(AV211-AV$2)*AV$6,0))&gt;AV$4),AV$4,IF(AND($C211=$E$5,AV211&gt;=AV$2),(AV211-AV$2)*AV$5,IF(AND($C211=$E$6,AV211&gt;=AV$2),(AV211-AV$2)*AV$6,0))))</f>
        <v>0</v>
      </c>
      <c r="AX211"/>
      <c r="AY211" s="39" t="b">
        <f t="shared" ref="AY211:AY220" si="1757">IF(AX211&gt;=AX$3,AX$4,IF(AND($C211=$E$5,IF($C211=$E$5,AX211*AX$5,IF($C211=$E$6,AX211*AX$6))&gt;AY$3),AY$3,IF(AND($C211=$E$6,IF($C211=$E$6,AX211*AX$6,IF($C211=$E$6,AX211*AX$6))&gt;AY$4),AY$4,IF($C211=$E$5,AX211*AX$5,IF($C211=$E$6,AX211*AX$6)))))</f>
        <v>0</v>
      </c>
      <c r="AZ211"/>
      <c r="BA211" s="39" t="b">
        <f t="shared" ref="BA211:BA220" si="1758">IF(AZ211&gt;=AZ$3,AZ$4,IF(AND($C211=$E$5,IF($C211=$E$5,AZ211*AZ$5,IF($C211=$E$6,AZ211*AZ$6))&gt;BA$3),BA$3,IF(AND($C211=$E$6,IF($C211=$E$6,AZ211*AZ$6,IF($C211=$E$6,AZ211*AZ$6))&gt;BA$4),BA$4,IF($C211=$E$5,AZ211*AZ$5,IF($C211=$E$6,AZ211*AZ$6)))))</f>
        <v>0</v>
      </c>
      <c r="BB211"/>
      <c r="BC211" s="39" t="b">
        <f t="shared" ref="BC211:BC220" si="1759">IF(BB211&gt;=BB$3,BB$4,IF(AND($C211=$E$5,IF($C211=$E$5,BB211*BB$5,IF($C211=$E$6,BB211*BB$6))&gt;BC$3),BC$3,IF(AND($C211=$E$6,IF($C211=$E$6,BB211*BB$6,IF($C211=$E$6,BB211*BB$6))&gt;BC$4),BC$4,IF($C211=$E$5,BB211*BB$5,IF($C211=$E$6,BB211*BB$6)))))</f>
        <v>0</v>
      </c>
      <c r="BD211"/>
      <c r="BE211" s="39" t="b">
        <f t="shared" ref="BE211:BE220" si="1760">IF(BD211&gt;=BD$3,BD$4,IF(AND($C211=$E$5,IF($C211=$E$5,BD211*BD$5,IF($C211=$E$6,BD211*BD$6))&gt;BE$3),BE$3,IF(AND($C211=$E$6,IF($C211=$E$6,BD211*BD$6,IF($C211=$E$6,BD211*BD$6))&gt;BE$4),BE$4,IF($C211=$E$5,BD211*BD$5,IF($C211=$E$6,BD211*BD$6)))))</f>
        <v>0</v>
      </c>
      <c r="BF211"/>
      <c r="BG211" s="39">
        <f t="shared" ref="BG211:BG220" si="1761">IF(AND($C211=$E$5,BF211&gt;0),$BF$5,IF(AND($C211=$E$6,BF211&gt;0),$BF$6,0))</f>
        <v>0</v>
      </c>
      <c r="BH211"/>
      <c r="BI211" s="39">
        <f t="shared" ref="BI211:BI220" si="1762">IF(AND($C211=$E$5,IF(AND($C211=$E$5,BH211&gt;=BH$2),(BH211-BH$2)*BH$5,IF(AND($C211=$E$6,BH211&gt;=BH$2),(BH211-BH$2)*BH$6,0))&gt;BH$3),BH$3,IF(AND($C211=$E$6,IF(AND($C211=$E$5,BH211&gt;=BH$2),(BH211-BH$2)*BH$5,IF(AND($C211=$E$6,BH211&gt;=BH$2),(BH211-BH$2)*BH$6,0))&gt;BH$4),BH$4,IF(AND($C211=$E$5,BH211&gt;=BH$2),(BH211-BH$2)*BH$5,IF(AND($C211=$E$6,BH211&gt;=BH$2),(BH211-BH$2)*BH$6,0))))</f>
        <v>0</v>
      </c>
      <c r="BJ211"/>
      <c r="BK211" s="39">
        <f t="shared" ref="BK211:BK220" si="1763">IF(AND($C211=$E$5,IF(AND($C211=$E$5,BJ211&gt;=BJ$2),(BJ211-BJ$2)*BJ$5,IF(AND($C211=$E$6,BJ211&gt;=BJ$2),(BJ211-BJ$2)*BJ$6,0))&gt;BJ$3),BJ$3,IF(AND($C211=$E$6,IF(AND($C211=$E$5,BJ211&gt;=BJ$2),(BJ211-BJ$2)*BJ$5,IF(AND($C211=$E$6,BJ211&gt;=BJ$2),(BJ211-BJ$2)*BJ$6,0))&gt;BJ$4),BJ$4,IF(AND($C211=$E$5,BJ211&gt;=BJ$2),(BJ211-BJ$2)*BJ$5,IF(AND($C211=$E$6,BJ211&gt;=BJ$2),(BJ211-BJ$2)*BJ$6,0))))</f>
        <v>0</v>
      </c>
      <c r="BL211"/>
      <c r="BM211" s="39">
        <f t="shared" ref="BM211:BM220" si="1764">IF(AND($C211=$E$5,IF(AND($C211=$E$5,BL211&gt;=BL$2),(BL211-BL$2)*BL$5,IF(AND($C211=$E$6,BL211&gt;=BL$2),(BL211-BL$2)*BL$6,0))&gt;BL$3),BL$3,IF(AND($C211=$E$6,IF(AND($C211=$E$5,BL211&gt;=BL$2),(BL211-BL$2)*BL$5,IF(AND($C211=$E$6,BL211&gt;=BL$2),(BL211-BL$2)*BL$6,0))&gt;BL$4),BL$4,IF(AND($C211=$E$5,BL211&gt;=BL$2),(BL211-BL$2)*BL$5,IF(AND($C211=$E$6,BL211&gt;=BL$2),(BL211-BL$2)*BL$6,0))))</f>
        <v>0</v>
      </c>
      <c r="BN211"/>
      <c r="BO211" s="39">
        <f t="shared" ref="BO211:BO220" si="1765">IF(AND($C211=$E$5,IF(AND($C211=$E$5,BN211&gt;=BN$2),(BN211-BN$2)*BN$5,IF(AND($C211=$E$6,BN211&gt;=BN$2),(BN211-BN$2)*BN$6,0))&gt;BN$3),BN$3,IF(AND($C211=$E$6,IF(AND($C211=$E$5,BN211&gt;=BN$2),(BN211-BN$2)*BN$5,IF(AND($C211=$E$6,BN211&gt;=BN$2),(BN211-BN$2)*BN$6,0))&gt;BN$4),BN$4,IF(AND($C211=$E$5,BN211&gt;=BN$2),(BN211-BN$2)*BN$5,IF(AND($C211=$E$6,BN211&gt;=BN$2),(BN211-BN$2)*BN$6,0))))</f>
        <v>0</v>
      </c>
      <c r="BP211"/>
      <c r="BQ211" s="39">
        <f t="shared" ref="BQ211:BQ220" si="1766">IF(AND($C211=$E$5,IF(AND($C211=$E$5,BP211&gt;=BP$2),(BP211-BP$2)*BP$5,IF(AND($C211=$E$6,BP211&gt;=BP$2),(BP211-BP$2)*BP$6,0))&gt;BP$3),BP$3,IF(AND($C211=$E$6,IF(AND($C211=$E$5,BP211&gt;=BP$2),(BP211-BP$2)*BP$5,IF(AND($C211=$E$6,BP211&gt;=BP$2),(BP211-BP$2)*BP$6,0))&gt;BP$4),BP$4,IF(AND($C211=$E$5,BP211&gt;=BP$2),(BP211-BP$2)*BP$5,IF(AND($C211=$E$6,BP211&gt;=BP$2),(BP211-BP$2)*BP$6,0))))</f>
        <v>0</v>
      </c>
      <c r="BR211"/>
      <c r="BS211" s="39">
        <f t="shared" ref="BS211:BS220" si="1767">IF(AND($C211=$E$5,IF(AND($C211=$E$5,BR211&gt;=BR$2),(BR211-BR$2)*BR$5,IF(AND($C211=$E$6,BR211&gt;=BR$2),(BR211-BR$2)*BR$6,0))&gt;BR$3),BR$3,IF(AND($C211=$E$6,IF(AND($C211=$E$5,BR211&gt;=BR$2),(BR211-BR$2)*BR$5,IF(AND($C211=$E$6,BR211&gt;=BR$2),(BR211-BR$2)*BR$6,0))&gt;BR$4),BR$4,IF(AND($C211=$E$5,BR211&gt;=BR$2),(BR211-BR$2)*BR$5,IF(AND($C211=$E$6,BR211&gt;=BR$2),(BR211-BR$2)*BR$6,0))))</f>
        <v>0</v>
      </c>
      <c r="BT211"/>
      <c r="BU211" s="39">
        <f t="shared" ref="BU211:BU220" si="1768">IF(AND($C211=$E$5,IF(AND($C211=$E$5,BT211&gt;=BT$2),(BT211-BT$2)*BT$5,IF(AND($C211=$E$6,BT211&gt;=BT$2),(BT211-BT$2)*BT$6,0))&gt;BT$3),BT$3,IF(AND($C211=$E$6,IF(AND($C211=$E$5,BT211&gt;=BT$2),(BT211-BT$2)*BT$5,IF(AND($C211=$E$6,BT211&gt;=BT$2),(BT211-BT$2)*BT$6,0))&gt;BT$4),BT$4,IF(AND($C211=$E$5,BT211&gt;=BT$2),(BT211-BT$2)*BT$5,IF(AND($C211=$E$6,BT211&gt;=BT$2),(BT211-BT$2)*BT$6,0))))</f>
        <v>0</v>
      </c>
      <c r="BV211"/>
      <c r="BW211" s="39">
        <f t="shared" ref="BW211:BW220" si="1769">IF(AND($C211=$E$5,IF(AND($C211=$E$5,BV211&gt;=BV$2),(BV211-BV$2)*BV$5,IF(AND($C211=$E$6,BV211&gt;=BV$2),(BV211-BV$2)*BV$6,0))&gt;BV$3),BV$3,IF(AND($C211=$E$6,IF(AND($C211=$E$5,BV211&gt;=BV$2),(BV211-BV$2)*BV$5,IF(AND($C211=$E$6,BV211&gt;=BV$2),(BV211-BV$2)*BV$6,0))&gt;BV$4),BV$4,IF(AND($C211=$E$5,BV211&gt;=BV$2),(BV211-BV$2)*BV$5,IF(AND($C211=$E$6,BV211&gt;=BV$2),(BV211-BV$2)*BV$6,0))))</f>
        <v>0</v>
      </c>
      <c r="BX211"/>
      <c r="BY211" s="39">
        <f t="shared" ref="BY211:BY220" si="1770">IF(AND($C211=$E$5,IF(AND($C211=$E$5,BX211&gt;=BX$2),(BX211-BX$2)*BX$5,IF(AND($C211=$E$6,BX211&gt;=BX$2),(BX211-BX$2)*BX$6,0))&gt;BX$3),BX$3,IF(AND($C211=$E$6,IF(AND($C211=$E$5,BX211&gt;=BX$2),(BX211-BX$2)*BX$5,IF(AND($C211=$E$6,BX211&gt;=BX$2),(BX211-BX$2)*BX$6,0))&gt;BX$4),BX$4,IF(AND($C211=$E$5,BX211&gt;=BX$2),(BX211-BX$2)*BX$5,IF(AND($C211=$E$6,BX211&gt;=BX$2),(BX211-BX$2)*BX$6,0))))</f>
        <v>0</v>
      </c>
      <c r="BZ211"/>
      <c r="CA211" s="39">
        <f t="shared" ref="CA211:CA220" si="1771">IF(AND($C211=$E$5,IF(AND($C211=$E$5,BZ211&gt;=BZ$2),(BZ211-BZ$2)*BZ$5,IF(AND($C211=$E$6,BZ211&gt;=BZ$2),(BZ211-BZ$2)*BZ$6,0))&gt;BZ$3),BZ$3,IF(AND($C211=$E$6,IF(AND($C211=$E$5,BZ211&gt;=BZ$2),(BZ211-BZ$2)*BZ$5,IF(AND($C211=$E$6,BZ211&gt;=BZ$2),(BZ211-BZ$2)*BZ$6,0))&gt;BZ$4),BZ$4,IF(AND($C211=$E$5,BZ211&gt;=BZ$2),(BZ211-BZ$2)*BZ$5,IF(AND($C211=$E$6,BZ211&gt;=BZ$2),(BZ211-BZ$2)*BZ$6,0))))</f>
        <v>0</v>
      </c>
      <c r="CB211"/>
      <c r="CC211" s="39">
        <f t="shared" ref="CC211:CC220" si="1772">IF(AND($C211=$E$5,IF(AND($C211=$E$5,CB211&gt;=CB$2),(CB211-CB$2)*CB$5,IF(AND($C211=$E$6,CB211&gt;=CB$2),(CB211-CB$2)*CB$6,0))&gt;CB$3),CB$3,IF(AND($C211=$E$6,IF(AND($C211=$E$5,CB211&gt;=CB$2),(CB211-CB$2)*CB$5,IF(AND($C211=$E$6,CB211&gt;=CB$2),(CB211-CB$2)*CB$6,0))&gt;CB$4),CB$4,IF(AND($C211=$E$5,CB211&gt;=CB$2),(CB211-CB$2)*CB$5,IF(AND($C211=$E$6,CB211&gt;=CB$2),(CB211-CB$2)*CB$6,0))))</f>
        <v>0</v>
      </c>
      <c r="CD211"/>
      <c r="CE211" s="39">
        <f t="shared" ref="CE211:CE220" si="1773">IF(AND($C211=$E$5,IF(AND($C211=$E$5,CD211&gt;=CD$2),(CD211-CD$2)*CD$5,IF(AND($C211=$E$6,CD211&gt;=CD$2),(CD211-CD$2)*CD$6,0))&gt;CD$3),CD$3,IF(AND($C211=$E$6,IF(AND($C211=$E$5,CD211&gt;=CD$2),(CD211-CD$2)*CD$5,IF(AND($C211=$E$6,CD211&gt;=CD$2),(CD211-CD$2)*CD$6,0))&gt;CD$4),CD$4,IF(AND($C211=$E$5,CD211&gt;=CD$2),(CD211-CD$2)*CD$5,IF(AND($C211=$E$6,CD211&gt;=CD$2),(CD211-CD$2)*CD$6,0))))</f>
        <v>0</v>
      </c>
      <c r="CF211"/>
      <c r="CG211" s="39">
        <f t="shared" ref="CG211:CG220" si="1774">IF(AND($C211=$E$5,IF(AND($C211=$E$5,CF211&gt;=CF$2),(CF211-CF$2)*CF$5,IF(AND($C211=$E$6,CF211&gt;=CF$2),(CF211-CF$2)*CF$6,0))&gt;CF$3),CF$3,IF(AND($C211=$E$6,IF(AND($C211=$E$5,CF211&gt;=CF$2),(CF211-CF$2)*CF$5,IF(AND($C211=$E$6,CF211&gt;=CF$2),(CF211-CF$2)*CF$6,0))&gt;CF$4),CF$4,IF(AND($C211=$E$5,CF211&gt;=CF$2),(CF211-CF$2)*CF$5,IF(AND($C211=$E$6,CF211&gt;=CF$2),(CF211-CF$2)*CF$6,0))))</f>
        <v>0</v>
      </c>
      <c r="CH211"/>
      <c r="CI211" s="39">
        <f t="shared" ref="CI211:CI220" si="1775">IF(AND($C211=$E$5,IF(AND($C211=$E$5,CH211&gt;=CH$2),(CH211-CH$2)*CH$5,IF(AND($C211=$E$6,CH211&gt;=CH$2),(CH211-CH$2)*CH$6,0))&gt;CH$3),CH$3,IF(AND($C211=$E$6,IF(AND($C211=$E$5,CH211&gt;=CH$2),(CH211-CH$2)*CH$5,IF(AND($C211=$E$6,CH211&gt;=CH$2),(CH211-CH$2)*CH$6,0))&gt;CH$4),CH$4,IF(AND($C211=$E$5,CH211&gt;=CH$2),(CH211-CH$2)*CH$5,IF(AND($C211=$E$6,CH211&gt;=CH$2),(CH211-CH$2)*CH$6,0))))</f>
        <v>0</v>
      </c>
      <c r="CJ211"/>
      <c r="CK211" s="39">
        <f t="shared" ref="CK211:CK220" si="1776">IF(AND($C211=$E$5,IF(AND($C211=$E$5,CJ211&gt;=CJ$2),(CJ211-CJ$2)*CJ$5,IF(AND($C211=$E$6,CJ211&gt;=CJ$2),(CJ211-CJ$2)*CJ$6,0))&gt;CJ$3),CJ$3,IF(AND($C211=$E$6,IF(AND($C211=$E$5,CJ211&gt;=CJ$2),(CJ211-CJ$2)*CJ$5,IF(AND($C211=$E$6,CJ211&gt;=CJ$2),(CJ211-CJ$2)*CJ$6,0))&gt;CJ$4),CJ$4,IF(AND($C211=$E$5,CJ211&gt;=CJ$2),(CJ211-CJ$2)*CJ$5,IF(AND($C211=$E$6,CJ211&gt;=CJ$2),(CJ211-CJ$2)*CJ$6,0))))</f>
        <v>0</v>
      </c>
      <c r="CL211"/>
      <c r="CM211" s="39">
        <f t="shared" ref="CM211:CM220" si="1777">IF(AND($C211=$E$5,IF(AND($C211=$E$5,CL211&gt;=CL$2),(CL211-CL$2)*CL$5,IF(AND($C211=$E$6,CL211&gt;=CL$2),(CL211-CL$2)*CL$6,0))&gt;CL$3),CL$3,IF(AND($C211=$E$6,IF(AND($C211=$E$5,CL211&gt;=CL$2),(CL211-CL$2)*CL$5,IF(AND($C211=$E$6,CL211&gt;=CL$2),(CL211-CL$2)*CL$6,0))&gt;CL$4),CL$4,IF(AND($C211=$E$5,CL211&gt;=CL$2),(CL211-CL$2)*CL$5,IF(AND($C211=$E$6,CL211&gt;=CL$2),(CL211-CL$2)*CL$6,0))))</f>
        <v>0</v>
      </c>
      <c r="CN211"/>
      <c r="CO211" s="39">
        <f t="shared" ref="CO211:CO220" si="1778">IF(AND($C211=$E$5,IF(AND($C211=$E$5,CN211&gt;=CN$2),(CN211-CN$2)*CN$5,IF(AND($C211=$E$6,CN211&gt;=CN$2),(CN211-CN$2)*CN$6,0))&gt;CN$3),CN$3,IF(AND($C211=$E$6,IF(AND($C211=$E$5,CN211&gt;=CN$2),(CN211-CN$2)*CN$5,IF(AND($C211=$E$6,CN211&gt;=CN$2),(CN211-CN$2)*CN$6,0))&gt;CN$4),CN$4,IF(AND($C211=$E$5,CN211&gt;=CN$2),(CN211-CN$2)*CN$5,IF(AND($C211=$E$6,CN211&gt;=CN$2),(CN211-CN$2)*CN$6,0))))</f>
        <v>0</v>
      </c>
      <c r="CP211" s="67">
        <f>SUMIFS(AL211:CO211,$AL$8:$CO$8,$AM$1)</f>
        <v>0</v>
      </c>
      <c r="CQ211"/>
      <c r="CR211" s="39">
        <f t="shared" ref="CR211:CR220" si="1779">IF(AND($C211=$E$5,IF(AND($C211=$E$5,CQ211&gt;=CQ$2),(CQ211-CQ$2)*CQ$5,IF(AND($C211=$E$6,CQ211&gt;=CQ$2),(CQ211-CQ$2)*CQ$6,0))&gt;CQ$3),CQ$3,IF(AND($C211=$E$6,IF(AND($C211=$E$5,CQ211&gt;=CQ$2),(CQ211-CQ$2)*CQ$5,IF(AND($C211=$E$6,CQ211&gt;=CQ$2),(CQ211-CQ$2)*CQ$6,0))&gt;CQ$4),CQ$4,IF(AND($C211=$E$5,CQ211&gt;=CQ$2),(CQ211-CQ$2)*CQ$5,IF(AND($C211=$E$6,CQ211&gt;=CQ$2),(CQ211-CQ$2)*CQ$6,0))))</f>
        <v>0</v>
      </c>
      <c r="CS211"/>
      <c r="CT211" s="39">
        <f t="shared" ref="CT211:CT220" si="1780">IF(AND($C211=$E$5,IF(AND($C211=$E$5,CS211&gt;=CS$2),(CS211-CS$2)*CS$5,IF(AND($C211=$E$6,CS211&gt;=CS$2),(CS211-CS$2)*CS$6,0))&gt;CS$3),CS$3,IF(AND($C211=$E$6,IF(AND($C211=$E$5,CS211&gt;=CS$2),(CS211-CS$2)*CS$5,IF(AND($C211=$E$6,CS211&gt;=CS$2),(CS211-CS$2)*CS$6,0))&gt;CS$4),CS$4,IF(AND($C211=$E$5,CS211&gt;=CS$2),(CS211-CS$2)*CS$5,IF(AND($C211=$E$6,CS211&gt;=CS$2),(CS211-CS$2)*CS$6,0))))</f>
        <v>0</v>
      </c>
      <c r="CU211"/>
      <c r="CV211" s="39">
        <f t="shared" ref="CV211:CV220" si="1781">IF(AND($C211=$E$5,IF(AND($C211=$E$5,CU211&gt;=CU$2),(CU211-CU$2)*CU$5,IF(AND($C211=$E$6,CU211&gt;=CU$2),(CU211-CU$2)*CU$6,0))&gt;CU$3),CU$3,IF(AND($C211=$E$6,IF(AND($C211=$E$5,CU211&gt;=CU$2),(CU211-CU$2)*CU$5,IF(AND($C211=$E$6,CU211&gt;=CU$2),(CU211-CU$2)*CU$6,0))&gt;CU$4),CU$4,IF(AND($C211=$E$5,CU211&gt;=CU$2),(CU211-CU$2)*CU$5,IF(AND($C211=$E$6,CU211&gt;=CU$2),(CU211-CU$2)*CU$6,0))))</f>
        <v>0</v>
      </c>
      <c r="CW211"/>
      <c r="CX211" s="39">
        <f t="shared" ref="CX211:CX220" si="1782">IF(AND($C211=$E$5,IF(AND($C211=$E$5,CW211&gt;=CW$2),(CW211-CW$2)*CW$5,IF(AND($C211=$E$6,CW211&gt;=CW$2),(CW211-CW$2)*CW$6,0))&gt;CW$3),CW$3,IF(AND($C211=$E$6,IF(AND($C211=$E$5,CW211&gt;=CW$2),(CW211-CW$2)*CW$5,IF(AND($C211=$E$6,CW211&gt;=CW$2),(CW211-CW$2)*CW$6,0))&gt;CW$4),CW$4,IF(AND($C211=$E$5,CW211&gt;=CW$2),(CW211-CW$2)*CW$5,IF(AND($C211=$E$6,CW211&gt;=CW$2),(CW211-CW$2)*CW$6,0))))</f>
        <v>0</v>
      </c>
      <c r="CY211"/>
      <c r="CZ211" s="39">
        <f t="shared" ref="CZ211:CZ220" si="1783">IF(AND($C211=$E$5,IF(AND($C211=$E$5,CY211&gt;=CY$2),(CY211-CY$2)*CY$5,IF(AND($C211=$E$6,CY211&gt;=CY$2),(CY211-CY$2)*CY$6,0))&gt;CY$3),CY$3,IF(AND($C211=$E$6,IF(AND($C211=$E$5,CY211&gt;=CY$2),(CY211-CY$2)*CY$5,IF(AND($C211=$E$6,CY211&gt;=CY$2),(CY211-CY$2)*CY$6,0))&gt;CY$4),CY$4,IF(AND($C211=$E$5,CY211&gt;=CY$2),(CY211-CY$2)*CY$5,IF(AND($C211=$E$6,CY211&gt;=CY$2),(CY211-CY$2)*CY$6,0))))</f>
        <v>0</v>
      </c>
      <c r="DA211"/>
      <c r="DB211" s="39">
        <f t="shared" ref="DB211:DB220" si="1784">IF(AND($C211=$E$5,IF(AND($C211=$E$5,DA211&gt;=DA$2),(DA211-DA$2)*DA$5,IF(AND($C211=$E$6,DA211&gt;=DA$2),(DA211-DA$2)*DA$6,0))&gt;DA$3),DA$3,IF(AND($C211=$E$6,IF(AND($C211=$E$5,DA211&gt;=DA$2),(DA211-DA$2)*DA$5,IF(AND($C211=$E$6,DA211&gt;=DA$2),(DA211-DA$2)*DA$6,0))&gt;DA$4),DA$4,IF(AND($C211=$E$5,DA211&gt;=DA$2),(DA211-DA$2)*DA$5,IF(AND($C211=$E$6,DA211&gt;=DA$2),(DA211-DA$2)*DA$6,0))))</f>
        <v>0</v>
      </c>
      <c r="DC211"/>
      <c r="DD211" s="39">
        <f t="shared" ref="DD211:DD220" si="1785">IF(AND($C211=$E$5,IF(AND($C211=$E$5,DC211&gt;=DC$2),(DC211-DC$2)*DC$5,IF(AND($C211=$E$6,DC211&gt;=DC$2),(DC211-DC$2)*DC$6,0))&gt;DC$3),DC$3,IF(AND($C211=$E$6,IF(AND($C211=$E$5,DC211&gt;=DC$2),(DC211-DC$2)*DC$5,IF(AND($C211=$E$6,DC211&gt;=DC$2),(DC211-DC$2)*DC$6,0))&gt;DC$4),DC$4,IF(AND($C211=$E$5,DC211&gt;=DC$2),(DC211-DC$2)*DC$5,IF(AND($C211=$E$6,DC211&gt;=DC$2),(DC211-DC$2)*DC$6,0))))</f>
        <v>0</v>
      </c>
      <c r="DE211"/>
      <c r="DF211" s="39">
        <f t="shared" ref="DF211:DF220" si="1786">IF(AND($C211=$E$5,IF(AND($C211=$E$5,DE211&gt;=DE$2),(DE211-DE$2)*DE$5,IF(AND($C211=$E$6,DE211&gt;=DE$2),(DE211-DE$2)*DE$6,0))&gt;DE$3),DE$3,IF(AND($C211=$E$6,IF(AND($C211=$E$5,DE211&gt;=DE$2),(DE211-DE$2)*DE$5,IF(AND($C211=$E$6,DE211&gt;=DE$2),(DE211-DE$2)*DE$6,0))&gt;DE$4),DE$4,IF(AND($C211=$E$5,DE211&gt;=DE$2),(DE211-DE$2)*DE$5,IF(AND($C211=$E$6,DE211&gt;=DE$2),(DE211-DE$2)*DE$6,0))))</f>
        <v>0</v>
      </c>
      <c r="DG211"/>
      <c r="DH211" s="39">
        <f t="shared" ref="DH211:DH220" si="1787">IF(AND($C211=$E$5,IF(AND($C211=$E$5,DG211&gt;=DG$2),(DG211-DG$2)*DG$5,IF(AND($C211=$E$6,DG211&gt;=DG$2),(DG211-DG$2)*DG$6,0))&gt;DG$3),DG$3,IF(AND($C211=$E$6,IF(AND($C211=$E$5,DG211&gt;=DG$2),(DG211-DG$2)*DG$5,IF(AND($C211=$E$6,DG211&gt;=DG$2),(DG211-DG$2)*DG$6,0))&gt;DG$4),DG$4,IF(AND($C211=$E$5,DG211&gt;=DG$2),(DG211-DG$2)*DG$5,IF(AND($C211=$E$6,DG211&gt;=DG$2),(DG211-DG$2)*DG$6,0))))</f>
        <v>0</v>
      </c>
      <c r="DI211"/>
      <c r="DJ211" s="39">
        <f t="shared" ref="DJ211:DJ220" si="1788">IF(AND($C211=$E$5,IF(AND($C211=$E$5,DI211&gt;=DI$2),(DI211-DI$2)*DI$5,IF(AND($C211=$E$6,DI211&gt;=DI$2),(DI211-DI$2)*DI$6,0))&gt;DI$3),DI$3,IF(AND($C211=$E$6,IF(AND($C211=$E$5,DI211&gt;=DI$2),(DI211-DI$2)*DI$5,IF(AND($C211=$E$6,DI211&gt;=DI$2),(DI211-DI$2)*DI$6,0))&gt;DI$4),DI$4,IF(AND($C211=$E$5,DI211&gt;=DI$2),(DI211-DI$2)*DI$5,IF(AND($C211=$E$6,DI211&gt;=DI$2),(DI211-DI$2)*DI$6,0))))</f>
        <v>0</v>
      </c>
      <c r="DK211"/>
      <c r="DL211" s="39">
        <f t="shared" ref="DL211:DL220" si="1789">IF(AND($C211=$E$5,IF(AND($C211=$E$5,DK211&gt;=DK$2),(DK211-DK$2)*DK$5,IF(AND($C211=$E$6,DK211&gt;=DK$2),(DK211-DK$2)*DK$6,0))&gt;DK$3),DK$3,IF(AND($C211=$E$6,IF(AND($C211=$E$5,DK211&gt;=DK$2),(DK211-DK$2)*DK$5,IF(AND($C211=$E$6,DK211&gt;=DK$2),(DK211-DK$2)*DK$6,0))&gt;DK$4),DK$4,IF(AND($C211=$E$5,DK211&gt;=DK$2),(DK211-DK$2)*DK$5,IF(AND($C211=$E$6,DK211&gt;=DK$2),(DK211-DK$2)*DK$6,0))))</f>
        <v>0</v>
      </c>
      <c r="DM211"/>
      <c r="DN211" s="39">
        <f t="shared" ref="DN211:DN220" si="1790">IF(AND($C211=$E$5,IF(AND($C211=$E$5,DM211&gt;=DM$2),(DM211-DM$2)*DM$5,IF(AND($C211=$E$6,DM211&gt;=DM$2),(DM211-DM$2)*DM$6,0))&gt;DM$3),DM$3,IF(AND($C211=$E$6,IF(AND($C211=$E$5,DM211&gt;=DM$2),(DM211-DM$2)*DM$5,IF(AND($C211=$E$6,DM211&gt;=DM$2),(DM211-DM$2)*DM$6,0))&gt;DM$4),DM$4,IF(AND($C211=$E$5,DM211&gt;=DM$2),(DM211-DM$2)*DM$5,IF(AND($C211=$E$6,DM211&gt;=DM$2),(DM211-DM$2)*DM$6,0))))</f>
        <v>0</v>
      </c>
      <c r="DO211"/>
      <c r="DP211" s="39">
        <f t="shared" ref="DP211:DP220" si="1791">IF(AND($C211=$E$5,IF(AND($C211=$E$5,DO211&gt;=DO$2),(DO211-DO$2)*DO$5,IF(AND($C211=$E$6,DO211&gt;=DO$2),(DO211-DO$2)*DO$6,0))&gt;DO$3),DO$3,IF(AND($C211=$E$6,IF(AND($C211=$E$5,DO211&gt;=DO$2),(DO211-DO$2)*DO$5,IF(AND($C211=$E$6,DO211&gt;=DO$2),(DO211-DO$2)*DO$6,0))&gt;DO$4),DO$4,IF(AND($C211=$E$5,DO211&gt;=DO$2),(DO211-DO$2)*DO$5,IF(AND($C211=$E$6,DO211&gt;=DO$2),(DO211-DO$2)*DO$6,0))))</f>
        <v>0</v>
      </c>
      <c r="DQ211"/>
      <c r="DR211" s="39">
        <f t="shared" ref="DR211:DR220" si="1792">IF(AND($C211=$E$5,IF(AND($C211=$E$5,DQ211&gt;=DQ$2),(DQ211-DQ$2)*DQ$5,IF(AND($C211=$E$6,DQ211&gt;=DQ$2),(DQ211-DQ$2)*DQ$6,0))&gt;DQ$3),DQ$3,IF(AND($C211=$E$6,IF(AND($C211=$E$5,DQ211&gt;=DQ$2),(DQ211-DQ$2)*DQ$5,IF(AND($C211=$E$6,DQ211&gt;=DQ$2),(DQ211-DQ$2)*DQ$6,0))&gt;DQ$4),DQ$4,IF(AND($C211=$E$5,DQ211&gt;=DQ$2),(DQ211-DQ$2)*DQ$5,IF(AND($C211=$E$6,DQ211&gt;=DQ$2),(DQ211-DQ$2)*DQ$6,0))))</f>
        <v>0</v>
      </c>
      <c r="DS211"/>
      <c r="DT211" s="39">
        <f t="shared" ref="DT211:DT220" si="1793">IF(AND($C211=$E$5,IF(AND($C211=$E$5,DS211&gt;=DS$2),(DS211-DS$2)*DS$5,IF(AND($C211=$E$6,DS211&gt;=DS$2),(DS211-DS$2)*DS$6,0))&gt;DS$3),DS$3,IF(AND($C211=$E$6,IF(AND($C211=$E$5,DS211&gt;=DS$2),(DS211-DS$2)*DS$5,IF(AND($C211=$E$6,DS211&gt;=DS$2),(DS211-DS$2)*DS$6,0))&gt;DS$4),DS$4,IF(AND($C211=$E$5,DS211&gt;=DS$2),(DS211-DS$2)*DS$5,IF(AND($C211=$E$6,DS211&gt;=DS$2),(DS211-DS$2)*DS$6,0))))</f>
        <v>0</v>
      </c>
      <c r="DU211"/>
      <c r="DV211" s="39">
        <f t="shared" ref="DV211:DV220" si="1794">IF(AND($C211=$E$5,IF(AND($C211=$E$5,DU211&gt;=DU$2),(DU211-DU$2)*DU$5,IF(AND($C211=$E$6,DU211&gt;=DU$2),(DU211-DU$2)*DU$6,0))&gt;DU$3),DU$3,IF(AND($C211=$E$6,IF(AND($C211=$E$5,DU211&gt;=DU$2),(DU211-DU$2)*DU$5,IF(AND($C211=$E$6,DU211&gt;=DU$2),(DU211-DU$2)*DU$6,0))&gt;DU$4),DU$4,IF(AND($C211=$E$5,DU211&gt;=DU$2),(DU211-DU$2)*DU$5,IF(AND($C211=$E$6,DU211&gt;=DU$2),(DU211-DU$2)*DU$6,0))))</f>
        <v>0</v>
      </c>
      <c r="DW211"/>
      <c r="DX211" s="39">
        <f t="shared" ref="DX211:DX220" si="1795">IF(AND($C211=$E$5,IF(AND($C211=$E$5,DW211&gt;=DW$2),(DW211-DW$2)*DW$5,IF(AND($C211=$E$6,DW211&gt;=DW$2),(DW211-DW$2)*DW$6,0))&gt;DW$3),DW$3,IF(AND($C211=$E$6,IF(AND($C211=$E$5,DW211&gt;=DW$2),(DW211-DW$2)*DW$5,IF(AND($C211=$E$6,DW211&gt;=DW$2),(DW211-DW$2)*DW$6,0))&gt;DW$4),DW$4,IF(AND($C211=$E$5,DW211&gt;=DW$2),(DW211-DW$2)*DW$5,IF(AND($C211=$E$6,DW211&gt;=DW$2),(DW211-DW$2)*DW$6,0))))</f>
        <v>0</v>
      </c>
      <c r="DY211"/>
      <c r="DZ211" s="39">
        <f t="shared" ref="DZ211:DZ220" si="1796">IF(AND($C211=$E$5,IF(AND($C211=$E$5,DY211&gt;=DY$2),(DY211-DY$2)*DY$5,IF(AND($C211=$E$6,DY211&gt;=DY$2),(DY211-DY$2)*DY$6,0))&gt;DY$3),DY$3,IF(AND($C211=$E$6,IF(AND($C211=$E$5,DY211&gt;=DY$2),(DY211-DY$2)*DY$5,IF(AND($C211=$E$6,DY211&gt;=DY$2),(DY211-DY$2)*DY$6,0))&gt;DY$4),DY$4,IF(AND($C211=$E$5,DY211&gt;=DY$2),(DY211-DY$2)*DY$5,IF(AND($C211=$E$6,DY211&gt;=DY$2),(DY211-DY$2)*DY$6,0))))</f>
        <v>0</v>
      </c>
      <c r="EA211"/>
      <c r="EB211" s="39">
        <f t="shared" ref="EB211:EB220" si="1797">IF(AND($C211=$E$5,IF(AND($C211=$E$5,EA211&gt;=EA$2),(EA211-EA$2)*EA$5,IF(AND($C211=$E$6,EA211&gt;=EA$2),(EA211-EA$2)*EA$6,0))&gt;EA$3),EA$3,IF(AND($C211=$E$6,IF(AND($C211=$E$5,EA211&gt;=EA$2),(EA211-EA$2)*EA$5,IF(AND($C211=$E$6,EA211&gt;=EA$2),(EA211-EA$2)*EA$6,0))&gt;EA$4),EA$4,IF(AND($C211=$E$5,EA211&gt;=EA$2),(EA211-EA$2)*EA$5,IF(AND($C211=$E$6,EA211&gt;=EA$2),(EA211-EA$2)*EA$6,0))))</f>
        <v>0</v>
      </c>
      <c r="EC211"/>
      <c r="ED211" s="39">
        <f t="shared" ref="ED211:ED220" si="1798">IF(AND($C211=$E$5,IF(AND($C211=$E$5,EC211&gt;=EC$2),(EC211-EC$2)*EC$5,IF(AND($C211=$E$6,EC211&gt;=EC$2),(EC211-EC$2)*EC$6,0))&gt;EC$3),EC$3,IF(AND($C211=$E$6,IF(AND($C211=$E$5,EC211&gt;=EC$2),(EC211-EC$2)*EC$5,IF(AND($C211=$E$6,EC211&gt;=EC$2),(EC211-EC$2)*EC$6,0))&gt;EC$4),EC$4,IF(AND($C211=$E$5,EC211&gt;=EC$2),(EC211-EC$2)*EC$5,IF(AND($C211=$E$6,EC211&gt;=EC$2),(EC211-EC$2)*EC$6,0))))</f>
        <v>0</v>
      </c>
      <c r="EE211"/>
      <c r="EF211" s="39">
        <f t="shared" ref="EF211:EF220" si="1799">IF(AND($C211=$E$5,IF(AND($C211=$E$5,EE211&gt;=EE$2),(EE211-EE$2)*EE$5,IF(AND($C211=$E$6,EE211&gt;=EE$2),(EE211-EE$2)*EE$6,0))&gt;EE$3),EE$3,IF(AND($C211=$E$6,IF(AND($C211=$E$5,EE211&gt;=EE$2),(EE211-EE$2)*EE$5,IF(AND($C211=$E$6,EE211&gt;=EE$2),(EE211-EE$2)*EE$6,0))&gt;EE$4),EE$4,IF(AND($C211=$E$5,EE211&gt;=EE$2),(EE211-EE$2)*EE$5,IF(AND($C211=$E$6,EE211&gt;=EE$2),(EE211-EE$2)*EE$6,0))))</f>
        <v>0</v>
      </c>
      <c r="EG211"/>
      <c r="EH211" s="39">
        <f t="shared" ref="EH211:EH220" si="1800">IF(AND($C211=$E$5,IF(AND($C211=$E$5,EG211&gt;=EG$2),(EG211-EG$2)*EG$5,IF(AND($C211=$E$6,EG211&gt;=EG$2),(EG211-EG$2)*EG$6,0))&gt;EG$3),EG$3,IF(AND($C211=$E$6,IF(AND($C211=$E$5,EG211&gt;=EG$2),(EG211-EG$2)*EG$5,IF(AND($C211=$E$6,EG211&gt;=EG$2),(EG211-EG$2)*EG$6,0))&gt;EG$4),EG$4,IF(AND($C211=$E$5,EG211&gt;=EG$2),(EG211-EG$2)*EG$5,IF(AND($C211=$E$6,EG211&gt;=EG$2),(EG211-EG$2)*EG$6,0))))</f>
        <v>0</v>
      </c>
      <c r="EI211"/>
      <c r="EJ211" s="39">
        <f t="shared" ref="EJ211:EJ220" si="1801">IF(AND($C211=$E$5,IF(AND($C211=$E$5,EI211&gt;=EI$2),(EI211-EI$2)*EI$5,IF(AND($C211=$E$6,EI211&gt;=EI$2),(EI211-EI$2)*EI$6,0))&gt;EI$3),EI$3,IF(AND($C211=$E$6,IF(AND($C211=$E$5,EI211&gt;=EI$2),(EI211-EI$2)*EI$5,IF(AND($C211=$E$6,EI211&gt;=EI$2),(EI211-EI$2)*EI$6,0))&gt;EI$4),EI$4,IF(AND($C211=$E$5,EI211&gt;=EI$2),(EI211-EI$2)*EI$5,IF(AND($C211=$E$6,EI211&gt;=EI$2),(EI211-EI$2)*EI$6,0))))</f>
        <v>0</v>
      </c>
      <c r="EK211"/>
      <c r="EL211" s="39">
        <f t="shared" ref="EL211:EL220" si="1802">IF(AND($C211=$E$5,IF(AND($C211=$E$5,EK211&gt;=EK$2),(EK211-EK$2)*EK$5,IF(AND($C211=$E$6,EK211&gt;=EK$2),(EK211-EK$2)*EK$6,0))&gt;EK$3),EK$3,IF(AND($C211=$E$6,IF(AND($C211=$E$5,EK211&gt;=EK$2),(EK211-EK$2)*EK$5,IF(AND($C211=$E$6,EK211&gt;=EK$2),(EK211-EK$2)*EK$6,0))&gt;EK$4),EK$4,IF(AND($C211=$E$5,EK211&gt;=EK$2),(EK211-EK$2)*EK$5,IF(AND($C211=$E$6,EK211&gt;=EK$2),(EK211-EK$2)*EK$6,0))))</f>
        <v>0</v>
      </c>
      <c r="EM211"/>
      <c r="EN211" s="39">
        <f t="shared" ref="EN211:EN220" si="1803">IF(AND($C211=$E$5,IF(AND($C211=$E$5,EM211&gt;=EM$2),(EM211-EM$2)*EM$5,IF(AND($C211=$E$6,EM211&gt;=EM$2),(EM211-EM$2)*EM$6,0))&gt;EM$3),EM$3,IF(AND($C211=$E$6,IF(AND($C211=$E$5,EM211&gt;=EM$2),(EM211-EM$2)*EM$5,IF(AND($C211=$E$6,EM211&gt;=EM$2),(EM211-EM$2)*EM$6,0))&gt;EM$4),EM$4,IF(AND($C211=$E$5,EM211&gt;=EM$2),(EM211-EM$2)*EM$5,IF(AND($C211=$E$6,EM211&gt;=EM$2),(EM211-EM$2)*EM$6,0))))</f>
        <v>0</v>
      </c>
      <c r="EO211"/>
      <c r="EP211" s="39">
        <f t="shared" ref="EP211:EP220" si="1804">IF(AND($C211=$E$5,IF(AND($C211=$E$5,EO211&gt;=EO$2),(EO211-EO$2)*EO$5,IF(AND($C211=$E$6,EO211&gt;=EO$2),(EO211-EO$2)*EO$6,0))&gt;EO$3),EO$3,IF(AND($C211=$E$6,IF(AND($C211=$E$5,EO211&gt;=EO$2),(EO211-EO$2)*EO$5,IF(AND($C211=$E$6,EO211&gt;=EO$2),(EO211-EO$2)*EO$6,0))&gt;EO$4),EO$4,IF(AND($C211=$E$5,EO211&gt;=EO$2),(EO211-EO$2)*EO$5,IF(AND($C211=$E$6,EO211&gt;=EO$2),(EO211-EO$2)*EO$6,0))))</f>
        <v>0</v>
      </c>
      <c r="EQ211"/>
      <c r="ER211" s="39">
        <f t="shared" ref="ER211:ER220" si="1805">IF(AND($C211=$E$5,IF(AND($C211=$E$5,EQ211&gt;=EQ$2),(EQ211-EQ$2)*EQ$5,IF(AND($C211=$E$6,EQ211&gt;=EQ$2),(EQ211-EQ$2)*EQ$6,0))&gt;EQ$3),EQ$3,IF(AND($C211=$E$6,IF(AND($C211=$E$5,EQ211&gt;=EQ$2),(EQ211-EQ$2)*EQ$5,IF(AND($C211=$E$6,EQ211&gt;=EQ$2),(EQ211-EQ$2)*EQ$6,0))&gt;EQ$4),EQ$4,IF(AND($C211=$E$5,EQ211&gt;=EQ$2),(EQ211-EQ$2)*EQ$5,IF(AND($C211=$E$6,EQ211&gt;=EQ$2),(EQ211-EQ$2)*EQ$6,0))))</f>
        <v>0</v>
      </c>
      <c r="ES211"/>
      <c r="ET211" s="39">
        <f t="shared" ref="ET211:ET220" si="1806">IF(AND($C211=$E$5,IF(AND($C211=$E$5,ES211&gt;=ES$2),(ES211-ES$2)*ES$5,IF(AND($C211=$E$6,ES211&gt;=ES$2),(ES211-ES$2)*ES$6,0))&gt;ES$3),ES$3,IF(AND($C211=$E$6,IF(AND($C211=$E$5,ES211&gt;=ES$2),(ES211-ES$2)*ES$5,IF(AND($C211=$E$6,ES211&gt;=ES$2),(ES211-ES$2)*ES$6,0))&gt;ES$4),ES$4,IF(AND($C211=$E$5,ES211&gt;=ES$2),(ES211-ES$2)*ES$5,IF(AND($C211=$E$6,ES211&gt;=ES$2),(ES211-ES$2)*ES$6,0))))</f>
        <v>0</v>
      </c>
      <c r="EU211"/>
      <c r="EV211" s="39">
        <f t="shared" ref="EV211:EV220" si="1807">IF(AND($C211=$E$5,IF(AND($C211=$E$5,EU211&gt;=EU$2),(EU211-EU$2)*EU$5,IF(AND($C211=$E$6,EU211&gt;=EU$2),(EU211-EU$2)*EU$6,0))&gt;EU$3),EU$3,IF(AND($C211=$E$6,IF(AND($C211=$E$5,EU211&gt;=EU$2),(EU211-EU$2)*EU$5,IF(AND($C211=$E$6,EU211&gt;=EU$2),(EU211-EU$2)*EU$6,0))&gt;EU$4),EU$4,IF(AND($C211=$E$5,EU211&gt;=EU$2),(EU211-EU$2)*EU$5,IF(AND($C211=$E$6,EU211&gt;=EU$2),(EU211-EU$2)*EU$6,0))))</f>
        <v>0</v>
      </c>
      <c r="EW211"/>
      <c r="EX211" s="39">
        <f t="shared" ref="EX211:EX220" si="1808">IF(AND($C211=$E$5,IF(AND($C211=$E$5,EW211&gt;=EW$2),(EW211-EW$2)*EW$5,IF(AND($C211=$E$6,EW211&gt;=EW$2),(EW211-EW$2)*EW$6,0))&gt;EW$3),EW$3,IF(AND($C211=$E$6,IF(AND($C211=$E$5,EW211&gt;=EW$2),(EW211-EW$2)*EW$5,IF(AND($C211=$E$6,EW211&gt;=EW$2),(EW211-EW$2)*EW$6,0))&gt;EW$4),EW$4,IF(AND($C211=$E$5,EW211&gt;=EW$2),(EW211-EW$2)*EW$5,IF(AND($C211=$E$6,EW211&gt;=EW$2),(EW211-EW$2)*EW$6,0))))</f>
        <v>0</v>
      </c>
      <c r="EY211"/>
      <c r="EZ211" s="39">
        <f t="shared" ref="EZ211:EZ220" si="1809">IF(AND($C211=$E$5,IF(AND($C211=$E$5,EY211&gt;=EY$2),(EY211-EY$2)*EY$5,IF(AND($C211=$E$6,EY211&gt;=EY$2),(EY211-EY$2)*EY$6,0))&gt;EY$3),EY$3,IF(AND($C211=$E$6,IF(AND($C211=$E$5,EY211&gt;=EY$2),(EY211-EY$2)*EY$5,IF(AND($C211=$E$6,EY211&gt;=EY$2),(EY211-EY$2)*EY$6,0))&gt;EY$4),EY$4,IF(AND($C211=$E$5,EY211&gt;=EY$2),(EY211-EY$2)*EY$5,IF(AND($C211=$E$6,EY211&gt;=EY$2),(EY211-EY$2)*EY$6,0))))</f>
        <v>0</v>
      </c>
      <c r="FA211"/>
      <c r="FB211" s="39">
        <f t="shared" ref="FB211:FB220" si="1810">IF(AND($C211=$E$5,IF(AND($C211=$E$5,FA211&gt;=FA$2),(FA211-FA$2)*FA$5,IF(AND($C211=$E$6,FA211&gt;=FA$2),(FA211-FA$2)*FA$6,0))&gt;FA$3),FA$3,IF(AND($C211=$E$6,IF(AND($C211=$E$5,FA211&gt;=FA$2),(FA211-FA$2)*FA$5,IF(AND($C211=$E$6,FA211&gt;=FA$2),(FA211-FA$2)*FA$6,0))&gt;FA$4),FA$4,IF(AND($C211=$E$5,FA211&gt;=FA$2),(FA211-FA$2)*FA$5,IF(AND($C211=$E$6,FA211&gt;=FA$2),(FA211-FA$2)*FA$6,0))))</f>
        <v>0</v>
      </c>
      <c r="FC211" s="67">
        <f>SUMIFS(CQ211:FB211,$CQ$8:$FB$8,$AM$1)</f>
        <v>0</v>
      </c>
    </row>
    <row r="212" spans="1:159" s="30" customFormat="1" outlineLevel="1" x14ac:dyDescent="0.25">
      <c r="A212">
        <v>2</v>
      </c>
      <c r="B212" s="26"/>
      <c r="C212" s="102">
        <f>IFERROR(VLOOKUP($B212,'Справочник ТТ'!$A:$R,16,0),0)</f>
        <v>0</v>
      </c>
      <c r="D212" s="103">
        <f>IFERROR(VLOOKUP($B212,'Справочник ТТ'!$A:$R,17,0),0)</f>
        <v>0</v>
      </c>
      <c r="E212" s="104">
        <f>IFERROR(VLOOKUP($B212,'Справочник ТТ'!$A:$R,18,0),0)</f>
        <v>0</v>
      </c>
      <c r="F212" s="71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 s="46">
        <f t="shared" ref="AK212:AK220" si="1811">IF($C212=$E$5,SUMPRODUCT(G212:AJ212,$G$5:$AJ$5),IF($C212=$E$6,SUMPRODUCT(G212:AJ212,$G$6:$AJ$6),0))</f>
        <v>0</v>
      </c>
      <c r="AL212"/>
      <c r="AM212" s="39">
        <f t="shared" si="1752"/>
        <v>0</v>
      </c>
      <c r="AN212"/>
      <c r="AO212" s="39">
        <f t="shared" si="1753"/>
        <v>0</v>
      </c>
      <c r="AP212"/>
      <c r="AQ212" s="39">
        <f t="shared" si="1754"/>
        <v>0</v>
      </c>
      <c r="AR212"/>
      <c r="AS212" s="39">
        <f t="shared" si="1755"/>
        <v>0</v>
      </c>
      <c r="AT212"/>
      <c r="AU212" s="39">
        <f t="shared" si="1756"/>
        <v>0</v>
      </c>
      <c r="AV212"/>
      <c r="AW212" s="39">
        <f>IF(AND($C212=$E$5,IF(AND($C212=$E$5,AV212&gt;=AV$2),(AV212-AV$2)*AV$5,IF(AND($C212=$E$6,AV212&gt;=AV$2),(AV212-AV$2)*AV$6,0))&gt;AV$3),AV$3,IF(AND($C212=$E$6,IF(AND($C212=$E$5,AV212&gt;=AV$2),(AV212-AV$2)*AV$5,IF(AND($C212=$E$6,AV212&gt;=AV$2),(AV212-AV$2)*AV$6,0))&gt;AV$4),AV$4,IF(AND($C212=$E$5,AV212&gt;=AV$2),(AV212-AV$2)*AV$5,IF(AND($C212=$E$6,AV212&gt;=AV$2),(AV212-AV$2)*AV$6,0))))</f>
        <v>0</v>
      </c>
      <c r="AX212"/>
      <c r="AY212" s="39" t="b">
        <f t="shared" si="1757"/>
        <v>0</v>
      </c>
      <c r="AZ212"/>
      <c r="BA212" s="39" t="b">
        <f t="shared" si="1758"/>
        <v>0</v>
      </c>
      <c r="BB212"/>
      <c r="BC212" s="39" t="b">
        <f t="shared" si="1759"/>
        <v>0</v>
      </c>
      <c r="BD212"/>
      <c r="BE212" s="39" t="b">
        <f t="shared" si="1760"/>
        <v>0</v>
      </c>
      <c r="BF212"/>
      <c r="BG212" s="39">
        <f t="shared" si="1761"/>
        <v>0</v>
      </c>
      <c r="BH212"/>
      <c r="BI212" s="39">
        <f t="shared" si="1762"/>
        <v>0</v>
      </c>
      <c r="BJ212"/>
      <c r="BK212" s="39">
        <f t="shared" si="1763"/>
        <v>0</v>
      </c>
      <c r="BL212"/>
      <c r="BM212" s="39">
        <f t="shared" si="1764"/>
        <v>0</v>
      </c>
      <c r="BN212"/>
      <c r="BO212" s="39">
        <f t="shared" si="1765"/>
        <v>0</v>
      </c>
      <c r="BP212"/>
      <c r="BQ212" s="39">
        <f t="shared" si="1766"/>
        <v>0</v>
      </c>
      <c r="BR212"/>
      <c r="BS212" s="39">
        <f t="shared" si="1767"/>
        <v>0</v>
      </c>
      <c r="BT212"/>
      <c r="BU212" s="39">
        <f t="shared" si="1768"/>
        <v>0</v>
      </c>
      <c r="BV212"/>
      <c r="BW212" s="39">
        <f t="shared" si="1769"/>
        <v>0</v>
      </c>
      <c r="BX212"/>
      <c r="BY212" s="39">
        <f t="shared" si="1770"/>
        <v>0</v>
      </c>
      <c r="BZ212"/>
      <c r="CA212" s="39">
        <f t="shared" si="1771"/>
        <v>0</v>
      </c>
      <c r="CB212"/>
      <c r="CC212" s="39">
        <f t="shared" si="1772"/>
        <v>0</v>
      </c>
      <c r="CD212"/>
      <c r="CE212" s="39">
        <f t="shared" si="1773"/>
        <v>0</v>
      </c>
      <c r="CF212"/>
      <c r="CG212" s="39">
        <f t="shared" si="1774"/>
        <v>0</v>
      </c>
      <c r="CH212"/>
      <c r="CI212" s="39">
        <f t="shared" si="1775"/>
        <v>0</v>
      </c>
      <c r="CJ212"/>
      <c r="CK212" s="39">
        <f t="shared" si="1776"/>
        <v>0</v>
      </c>
      <c r="CL212"/>
      <c r="CM212" s="39">
        <f t="shared" si="1777"/>
        <v>0</v>
      </c>
      <c r="CN212"/>
      <c r="CO212" s="39">
        <f t="shared" si="1778"/>
        <v>0</v>
      </c>
      <c r="CP212" s="67">
        <f t="shared" ref="CP212:CP220" si="1812">SUMIFS(AL212:CO212,$AL$8:$CO$8,$AM$1)</f>
        <v>0</v>
      </c>
      <c r="CQ212"/>
      <c r="CR212" s="39">
        <f t="shared" si="1779"/>
        <v>0</v>
      </c>
      <c r="CS212"/>
      <c r="CT212" s="39">
        <f t="shared" si="1780"/>
        <v>0</v>
      </c>
      <c r="CU212"/>
      <c r="CV212" s="39">
        <f t="shared" si="1781"/>
        <v>0</v>
      </c>
      <c r="CW212"/>
      <c r="CX212" s="39">
        <f t="shared" si="1782"/>
        <v>0</v>
      </c>
      <c r="CY212"/>
      <c r="CZ212" s="39">
        <f t="shared" si="1783"/>
        <v>0</v>
      </c>
      <c r="DA212"/>
      <c r="DB212" s="39">
        <f t="shared" si="1784"/>
        <v>0</v>
      </c>
      <c r="DC212"/>
      <c r="DD212" s="39">
        <f t="shared" si="1785"/>
        <v>0</v>
      </c>
      <c r="DE212"/>
      <c r="DF212" s="39">
        <f t="shared" si="1786"/>
        <v>0</v>
      </c>
      <c r="DG212"/>
      <c r="DH212" s="39">
        <f t="shared" si="1787"/>
        <v>0</v>
      </c>
      <c r="DI212"/>
      <c r="DJ212" s="39">
        <f t="shared" si="1788"/>
        <v>0</v>
      </c>
      <c r="DK212"/>
      <c r="DL212" s="39">
        <f t="shared" si="1789"/>
        <v>0</v>
      </c>
      <c r="DM212"/>
      <c r="DN212" s="39">
        <f t="shared" si="1790"/>
        <v>0</v>
      </c>
      <c r="DO212"/>
      <c r="DP212" s="39">
        <f t="shared" si="1791"/>
        <v>0</v>
      </c>
      <c r="DQ212"/>
      <c r="DR212" s="39">
        <f t="shared" si="1792"/>
        <v>0</v>
      </c>
      <c r="DS212"/>
      <c r="DT212" s="39">
        <f t="shared" si="1793"/>
        <v>0</v>
      </c>
      <c r="DU212"/>
      <c r="DV212" s="39">
        <f t="shared" si="1794"/>
        <v>0</v>
      </c>
      <c r="DW212"/>
      <c r="DX212" s="39">
        <f t="shared" si="1795"/>
        <v>0</v>
      </c>
      <c r="DY212"/>
      <c r="DZ212" s="39">
        <f t="shared" si="1796"/>
        <v>0</v>
      </c>
      <c r="EA212"/>
      <c r="EB212" s="39">
        <f t="shared" si="1797"/>
        <v>0</v>
      </c>
      <c r="EC212"/>
      <c r="ED212" s="39">
        <f t="shared" si="1798"/>
        <v>0</v>
      </c>
      <c r="EE212"/>
      <c r="EF212" s="39">
        <f t="shared" si="1799"/>
        <v>0</v>
      </c>
      <c r="EG212"/>
      <c r="EH212" s="39">
        <f t="shared" si="1800"/>
        <v>0</v>
      </c>
      <c r="EI212"/>
      <c r="EJ212" s="39">
        <f t="shared" si="1801"/>
        <v>0</v>
      </c>
      <c r="EK212"/>
      <c r="EL212" s="39">
        <f t="shared" si="1802"/>
        <v>0</v>
      </c>
      <c r="EM212"/>
      <c r="EN212" s="39">
        <f t="shared" si="1803"/>
        <v>0</v>
      </c>
      <c r="EO212"/>
      <c r="EP212" s="39">
        <f t="shared" si="1804"/>
        <v>0</v>
      </c>
      <c r="EQ212"/>
      <c r="ER212" s="39">
        <f t="shared" si="1805"/>
        <v>0</v>
      </c>
      <c r="ES212"/>
      <c r="ET212" s="39">
        <f t="shared" si="1806"/>
        <v>0</v>
      </c>
      <c r="EU212"/>
      <c r="EV212" s="39">
        <f t="shared" si="1807"/>
        <v>0</v>
      </c>
      <c r="EW212"/>
      <c r="EX212" s="39">
        <f t="shared" si="1808"/>
        <v>0</v>
      </c>
      <c r="EY212"/>
      <c r="EZ212" s="39">
        <f t="shared" si="1809"/>
        <v>0</v>
      </c>
      <c r="FA212"/>
      <c r="FB212" s="39">
        <f t="shared" si="1810"/>
        <v>0</v>
      </c>
      <c r="FC212" s="67">
        <f t="shared" ref="FC212:FC220" si="1813">SUMIFS(CQ212:FB212,$CQ$8:$FB$8,$AM$1)</f>
        <v>0</v>
      </c>
    </row>
    <row r="213" spans="1:159" s="30" customFormat="1" outlineLevel="1" x14ac:dyDescent="0.25">
      <c r="A213">
        <v>3</v>
      </c>
      <c r="B213" s="26"/>
      <c r="C213" s="102">
        <f>IFERROR(VLOOKUP($B213,'Справочник ТТ'!$A:$R,16,0),0)</f>
        <v>0</v>
      </c>
      <c r="D213" s="103">
        <f>IFERROR(VLOOKUP($B213,'Справочник ТТ'!$A:$R,17,0),0)</f>
        <v>0</v>
      </c>
      <c r="E213" s="104">
        <f>IFERROR(VLOOKUP($B213,'Справочник ТТ'!$A:$R,18,0),0)</f>
        <v>0</v>
      </c>
      <c r="F213" s="71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 s="46">
        <f t="shared" si="1811"/>
        <v>0</v>
      </c>
      <c r="AL213"/>
      <c r="AM213" s="39">
        <f t="shared" si="1752"/>
        <v>0</v>
      </c>
      <c r="AN213"/>
      <c r="AO213" s="39">
        <f t="shared" si="1753"/>
        <v>0</v>
      </c>
      <c r="AP213"/>
      <c r="AQ213" s="39">
        <f t="shared" si="1754"/>
        <v>0</v>
      </c>
      <c r="AR213"/>
      <c r="AS213" s="39">
        <f t="shared" si="1755"/>
        <v>0</v>
      </c>
      <c r="AT213"/>
      <c r="AU213" s="39">
        <f t="shared" si="1756"/>
        <v>0</v>
      </c>
      <c r="AV213"/>
      <c r="AW213" s="39">
        <f t="shared" ref="AW213:AW220" si="1814">IF(AND($C213=$E$5,IF(AND($C213=$E$5,AV213&gt;=AV$2),(AV213-AV$2)*AV$5,IF(AND($C213=$E$6,AV213&gt;=AV$2),(AV213-AV$2)*AV$6,0))&gt;AV$3),AV$3,IF(AND($C213=$E$6,IF(AND($C213=$E$5,AV213&gt;=AV$2),(AV213-AV$2)*AV$5,IF(AND($C213=$E$6,AV213&gt;=AV$2),(AV213-AV$2)*AV$6,0))&gt;AV$4),AV$4,IF(AND($C213=$E$5,AV213&gt;=AV$2),(AV213-AV$2)*AV$5,IF(AND($C213=$E$6,AV213&gt;=AV$2),(AV213-AV$2)*AV$6,0))))</f>
        <v>0</v>
      </c>
      <c r="AX213"/>
      <c r="AY213" s="39" t="b">
        <f t="shared" si="1757"/>
        <v>0</v>
      </c>
      <c r="AZ213"/>
      <c r="BA213" s="39" t="b">
        <f t="shared" si="1758"/>
        <v>0</v>
      </c>
      <c r="BB213"/>
      <c r="BC213" s="39" t="b">
        <f t="shared" si="1759"/>
        <v>0</v>
      </c>
      <c r="BD213"/>
      <c r="BE213" s="39" t="b">
        <f t="shared" si="1760"/>
        <v>0</v>
      </c>
      <c r="BF213"/>
      <c r="BG213" s="39">
        <f t="shared" si="1761"/>
        <v>0</v>
      </c>
      <c r="BH213"/>
      <c r="BI213" s="39">
        <f t="shared" si="1762"/>
        <v>0</v>
      </c>
      <c r="BJ213"/>
      <c r="BK213" s="39">
        <f t="shared" si="1763"/>
        <v>0</v>
      </c>
      <c r="BL213"/>
      <c r="BM213" s="39">
        <f t="shared" si="1764"/>
        <v>0</v>
      </c>
      <c r="BN213"/>
      <c r="BO213" s="39">
        <f t="shared" si="1765"/>
        <v>0</v>
      </c>
      <c r="BP213"/>
      <c r="BQ213" s="39">
        <f t="shared" si="1766"/>
        <v>0</v>
      </c>
      <c r="BR213"/>
      <c r="BS213" s="39">
        <f t="shared" si="1767"/>
        <v>0</v>
      </c>
      <c r="BT213"/>
      <c r="BU213" s="39">
        <f t="shared" si="1768"/>
        <v>0</v>
      </c>
      <c r="BV213"/>
      <c r="BW213" s="39">
        <f t="shared" si="1769"/>
        <v>0</v>
      </c>
      <c r="BX213"/>
      <c r="BY213" s="39">
        <f t="shared" si="1770"/>
        <v>0</v>
      </c>
      <c r="BZ213"/>
      <c r="CA213" s="39">
        <f t="shared" si="1771"/>
        <v>0</v>
      </c>
      <c r="CB213"/>
      <c r="CC213" s="39">
        <f t="shared" si="1772"/>
        <v>0</v>
      </c>
      <c r="CD213"/>
      <c r="CE213" s="39">
        <f t="shared" si="1773"/>
        <v>0</v>
      </c>
      <c r="CF213"/>
      <c r="CG213" s="39">
        <f t="shared" si="1774"/>
        <v>0</v>
      </c>
      <c r="CH213"/>
      <c r="CI213" s="39">
        <f t="shared" si="1775"/>
        <v>0</v>
      </c>
      <c r="CJ213"/>
      <c r="CK213" s="39">
        <f t="shared" si="1776"/>
        <v>0</v>
      </c>
      <c r="CL213"/>
      <c r="CM213" s="39">
        <f t="shared" si="1777"/>
        <v>0</v>
      </c>
      <c r="CN213"/>
      <c r="CO213" s="39">
        <f t="shared" si="1778"/>
        <v>0</v>
      </c>
      <c r="CP213" s="67">
        <f t="shared" si="1812"/>
        <v>0</v>
      </c>
      <c r="CQ213"/>
      <c r="CR213" s="39">
        <f t="shared" si="1779"/>
        <v>0</v>
      </c>
      <c r="CS213"/>
      <c r="CT213" s="39">
        <f t="shared" si="1780"/>
        <v>0</v>
      </c>
      <c r="CU213"/>
      <c r="CV213" s="39">
        <f t="shared" si="1781"/>
        <v>0</v>
      </c>
      <c r="CW213"/>
      <c r="CX213" s="39">
        <f t="shared" si="1782"/>
        <v>0</v>
      </c>
      <c r="CY213"/>
      <c r="CZ213" s="39">
        <f t="shared" si="1783"/>
        <v>0</v>
      </c>
      <c r="DA213"/>
      <c r="DB213" s="39">
        <f t="shared" si="1784"/>
        <v>0</v>
      </c>
      <c r="DC213"/>
      <c r="DD213" s="39">
        <f t="shared" si="1785"/>
        <v>0</v>
      </c>
      <c r="DE213"/>
      <c r="DF213" s="39">
        <f t="shared" si="1786"/>
        <v>0</v>
      </c>
      <c r="DG213"/>
      <c r="DH213" s="39">
        <f t="shared" si="1787"/>
        <v>0</v>
      </c>
      <c r="DI213"/>
      <c r="DJ213" s="39">
        <f t="shared" si="1788"/>
        <v>0</v>
      </c>
      <c r="DK213"/>
      <c r="DL213" s="39">
        <f t="shared" si="1789"/>
        <v>0</v>
      </c>
      <c r="DM213"/>
      <c r="DN213" s="39">
        <f t="shared" si="1790"/>
        <v>0</v>
      </c>
      <c r="DO213"/>
      <c r="DP213" s="39">
        <f t="shared" si="1791"/>
        <v>0</v>
      </c>
      <c r="DQ213"/>
      <c r="DR213" s="39">
        <f t="shared" si="1792"/>
        <v>0</v>
      </c>
      <c r="DS213"/>
      <c r="DT213" s="39">
        <f t="shared" si="1793"/>
        <v>0</v>
      </c>
      <c r="DU213"/>
      <c r="DV213" s="39">
        <f t="shared" si="1794"/>
        <v>0</v>
      </c>
      <c r="DW213"/>
      <c r="DX213" s="39">
        <f t="shared" si="1795"/>
        <v>0</v>
      </c>
      <c r="DY213"/>
      <c r="DZ213" s="39">
        <f t="shared" si="1796"/>
        <v>0</v>
      </c>
      <c r="EA213"/>
      <c r="EB213" s="39">
        <f t="shared" si="1797"/>
        <v>0</v>
      </c>
      <c r="EC213"/>
      <c r="ED213" s="39">
        <f t="shared" si="1798"/>
        <v>0</v>
      </c>
      <c r="EE213"/>
      <c r="EF213" s="39">
        <f t="shared" si="1799"/>
        <v>0</v>
      </c>
      <c r="EG213"/>
      <c r="EH213" s="39">
        <f t="shared" si="1800"/>
        <v>0</v>
      </c>
      <c r="EI213"/>
      <c r="EJ213" s="39">
        <f t="shared" si="1801"/>
        <v>0</v>
      </c>
      <c r="EK213"/>
      <c r="EL213" s="39">
        <f t="shared" si="1802"/>
        <v>0</v>
      </c>
      <c r="EM213"/>
      <c r="EN213" s="39">
        <f t="shared" si="1803"/>
        <v>0</v>
      </c>
      <c r="EO213"/>
      <c r="EP213" s="39">
        <f t="shared" si="1804"/>
        <v>0</v>
      </c>
      <c r="EQ213"/>
      <c r="ER213" s="39">
        <f t="shared" si="1805"/>
        <v>0</v>
      </c>
      <c r="ES213"/>
      <c r="ET213" s="39">
        <f t="shared" si="1806"/>
        <v>0</v>
      </c>
      <c r="EU213"/>
      <c r="EV213" s="39">
        <f t="shared" si="1807"/>
        <v>0</v>
      </c>
      <c r="EW213"/>
      <c r="EX213" s="39">
        <f t="shared" si="1808"/>
        <v>0</v>
      </c>
      <c r="EY213"/>
      <c r="EZ213" s="39">
        <f t="shared" si="1809"/>
        <v>0</v>
      </c>
      <c r="FA213"/>
      <c r="FB213" s="39">
        <f t="shared" si="1810"/>
        <v>0</v>
      </c>
      <c r="FC213" s="67">
        <f t="shared" si="1813"/>
        <v>0</v>
      </c>
    </row>
    <row r="214" spans="1:159" s="30" customFormat="1" outlineLevel="1" x14ac:dyDescent="0.25">
      <c r="A214">
        <v>4</v>
      </c>
      <c r="B214" s="26"/>
      <c r="C214" s="102">
        <f>IFERROR(VLOOKUP($B214,'Справочник ТТ'!$A:$R,16,0),0)</f>
        <v>0</v>
      </c>
      <c r="D214" s="103">
        <f>IFERROR(VLOOKUP($B214,'Справочник ТТ'!$A:$R,17,0),0)</f>
        <v>0</v>
      </c>
      <c r="E214" s="104">
        <f>IFERROR(VLOOKUP($B214,'Справочник ТТ'!$A:$R,18,0),0)</f>
        <v>0</v>
      </c>
      <c r="F214" s="71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 s="46">
        <f t="shared" si="1811"/>
        <v>0</v>
      </c>
      <c r="AL214"/>
      <c r="AM214" s="39">
        <f t="shared" si="1752"/>
        <v>0</v>
      </c>
      <c r="AN214"/>
      <c r="AO214" s="39">
        <f t="shared" si="1753"/>
        <v>0</v>
      </c>
      <c r="AP214"/>
      <c r="AQ214" s="39">
        <f t="shared" si="1754"/>
        <v>0</v>
      </c>
      <c r="AR214"/>
      <c r="AS214" s="39">
        <f t="shared" si="1755"/>
        <v>0</v>
      </c>
      <c r="AT214"/>
      <c r="AU214" s="39">
        <f t="shared" si="1756"/>
        <v>0</v>
      </c>
      <c r="AV214"/>
      <c r="AW214" s="39">
        <f t="shared" si="1814"/>
        <v>0</v>
      </c>
      <c r="AX214"/>
      <c r="AY214" s="39" t="b">
        <f t="shared" si="1757"/>
        <v>0</v>
      </c>
      <c r="AZ214"/>
      <c r="BA214" s="39" t="b">
        <f t="shared" si="1758"/>
        <v>0</v>
      </c>
      <c r="BB214"/>
      <c r="BC214" s="39" t="b">
        <f t="shared" si="1759"/>
        <v>0</v>
      </c>
      <c r="BD214"/>
      <c r="BE214" s="39" t="b">
        <f t="shared" si="1760"/>
        <v>0</v>
      </c>
      <c r="BF214"/>
      <c r="BG214" s="39">
        <f t="shared" si="1761"/>
        <v>0</v>
      </c>
      <c r="BH214"/>
      <c r="BI214" s="39">
        <f t="shared" si="1762"/>
        <v>0</v>
      </c>
      <c r="BJ214"/>
      <c r="BK214" s="39">
        <f t="shared" si="1763"/>
        <v>0</v>
      </c>
      <c r="BL214"/>
      <c r="BM214" s="39">
        <f t="shared" si="1764"/>
        <v>0</v>
      </c>
      <c r="BN214"/>
      <c r="BO214" s="39">
        <f t="shared" si="1765"/>
        <v>0</v>
      </c>
      <c r="BP214"/>
      <c r="BQ214" s="39">
        <f t="shared" si="1766"/>
        <v>0</v>
      </c>
      <c r="BR214"/>
      <c r="BS214" s="39">
        <f t="shared" si="1767"/>
        <v>0</v>
      </c>
      <c r="BT214"/>
      <c r="BU214" s="39">
        <f t="shared" si="1768"/>
        <v>0</v>
      </c>
      <c r="BV214"/>
      <c r="BW214" s="39">
        <f t="shared" si="1769"/>
        <v>0</v>
      </c>
      <c r="BX214"/>
      <c r="BY214" s="39">
        <f t="shared" si="1770"/>
        <v>0</v>
      </c>
      <c r="BZ214"/>
      <c r="CA214" s="39">
        <f t="shared" si="1771"/>
        <v>0</v>
      </c>
      <c r="CB214"/>
      <c r="CC214" s="39">
        <f t="shared" si="1772"/>
        <v>0</v>
      </c>
      <c r="CD214"/>
      <c r="CE214" s="39">
        <f t="shared" si="1773"/>
        <v>0</v>
      </c>
      <c r="CF214"/>
      <c r="CG214" s="39">
        <f t="shared" si="1774"/>
        <v>0</v>
      </c>
      <c r="CH214"/>
      <c r="CI214" s="39">
        <f t="shared" si="1775"/>
        <v>0</v>
      </c>
      <c r="CJ214"/>
      <c r="CK214" s="39">
        <f t="shared" si="1776"/>
        <v>0</v>
      </c>
      <c r="CL214"/>
      <c r="CM214" s="39">
        <f t="shared" si="1777"/>
        <v>0</v>
      </c>
      <c r="CN214"/>
      <c r="CO214" s="39">
        <f t="shared" si="1778"/>
        <v>0</v>
      </c>
      <c r="CP214" s="67">
        <f t="shared" si="1812"/>
        <v>0</v>
      </c>
      <c r="CQ214"/>
      <c r="CR214" s="39">
        <f t="shared" si="1779"/>
        <v>0</v>
      </c>
      <c r="CS214"/>
      <c r="CT214" s="39">
        <f t="shared" si="1780"/>
        <v>0</v>
      </c>
      <c r="CU214"/>
      <c r="CV214" s="39">
        <f t="shared" si="1781"/>
        <v>0</v>
      </c>
      <c r="CW214"/>
      <c r="CX214" s="39">
        <f t="shared" si="1782"/>
        <v>0</v>
      </c>
      <c r="CY214"/>
      <c r="CZ214" s="39">
        <f t="shared" si="1783"/>
        <v>0</v>
      </c>
      <c r="DA214"/>
      <c r="DB214" s="39">
        <f t="shared" si="1784"/>
        <v>0</v>
      </c>
      <c r="DC214"/>
      <c r="DD214" s="39">
        <f t="shared" si="1785"/>
        <v>0</v>
      </c>
      <c r="DE214"/>
      <c r="DF214" s="39">
        <f t="shared" si="1786"/>
        <v>0</v>
      </c>
      <c r="DG214"/>
      <c r="DH214" s="39">
        <f t="shared" si="1787"/>
        <v>0</v>
      </c>
      <c r="DI214"/>
      <c r="DJ214" s="39">
        <f t="shared" si="1788"/>
        <v>0</v>
      </c>
      <c r="DK214"/>
      <c r="DL214" s="39">
        <f t="shared" si="1789"/>
        <v>0</v>
      </c>
      <c r="DM214"/>
      <c r="DN214" s="39">
        <f t="shared" si="1790"/>
        <v>0</v>
      </c>
      <c r="DO214"/>
      <c r="DP214" s="39">
        <f t="shared" si="1791"/>
        <v>0</v>
      </c>
      <c r="DQ214"/>
      <c r="DR214" s="39">
        <f t="shared" si="1792"/>
        <v>0</v>
      </c>
      <c r="DS214"/>
      <c r="DT214" s="39">
        <f t="shared" si="1793"/>
        <v>0</v>
      </c>
      <c r="DU214"/>
      <c r="DV214" s="39">
        <f t="shared" si="1794"/>
        <v>0</v>
      </c>
      <c r="DW214"/>
      <c r="DX214" s="39">
        <f t="shared" si="1795"/>
        <v>0</v>
      </c>
      <c r="DY214"/>
      <c r="DZ214" s="39">
        <f t="shared" si="1796"/>
        <v>0</v>
      </c>
      <c r="EA214"/>
      <c r="EB214" s="39">
        <f t="shared" si="1797"/>
        <v>0</v>
      </c>
      <c r="EC214"/>
      <c r="ED214" s="39">
        <f t="shared" si="1798"/>
        <v>0</v>
      </c>
      <c r="EE214"/>
      <c r="EF214" s="39">
        <f t="shared" si="1799"/>
        <v>0</v>
      </c>
      <c r="EG214"/>
      <c r="EH214" s="39">
        <f t="shared" si="1800"/>
        <v>0</v>
      </c>
      <c r="EI214"/>
      <c r="EJ214" s="39">
        <f t="shared" si="1801"/>
        <v>0</v>
      </c>
      <c r="EK214"/>
      <c r="EL214" s="39">
        <f t="shared" si="1802"/>
        <v>0</v>
      </c>
      <c r="EM214"/>
      <c r="EN214" s="39">
        <f t="shared" si="1803"/>
        <v>0</v>
      </c>
      <c r="EO214"/>
      <c r="EP214" s="39">
        <f t="shared" si="1804"/>
        <v>0</v>
      </c>
      <c r="EQ214"/>
      <c r="ER214" s="39">
        <f t="shared" si="1805"/>
        <v>0</v>
      </c>
      <c r="ES214"/>
      <c r="ET214" s="39">
        <f t="shared" si="1806"/>
        <v>0</v>
      </c>
      <c r="EU214"/>
      <c r="EV214" s="39">
        <f t="shared" si="1807"/>
        <v>0</v>
      </c>
      <c r="EW214"/>
      <c r="EX214" s="39">
        <f t="shared" si="1808"/>
        <v>0</v>
      </c>
      <c r="EY214"/>
      <c r="EZ214" s="39">
        <f t="shared" si="1809"/>
        <v>0</v>
      </c>
      <c r="FA214"/>
      <c r="FB214" s="39">
        <f t="shared" si="1810"/>
        <v>0</v>
      </c>
      <c r="FC214" s="67">
        <f t="shared" si="1813"/>
        <v>0</v>
      </c>
    </row>
    <row r="215" spans="1:159" s="30" customFormat="1" outlineLevel="1" x14ac:dyDescent="0.25">
      <c r="A215">
        <v>5</v>
      </c>
      <c r="B215" s="26"/>
      <c r="C215" s="102">
        <f>IFERROR(VLOOKUP($B215,'Справочник ТТ'!$A:$R,16,0),0)</f>
        <v>0</v>
      </c>
      <c r="D215" s="103">
        <f>IFERROR(VLOOKUP($B215,'Справочник ТТ'!$A:$R,17,0),0)</f>
        <v>0</v>
      </c>
      <c r="E215" s="104">
        <f>IFERROR(VLOOKUP($B215,'Справочник ТТ'!$A:$R,18,0),0)</f>
        <v>0</v>
      </c>
      <c r="F215" s="71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 s="46">
        <f t="shared" si="1811"/>
        <v>0</v>
      </c>
      <c r="AL215"/>
      <c r="AM215" s="39">
        <f t="shared" si="1752"/>
        <v>0</v>
      </c>
      <c r="AN215"/>
      <c r="AO215" s="39">
        <f t="shared" si="1753"/>
        <v>0</v>
      </c>
      <c r="AP215"/>
      <c r="AQ215" s="39">
        <f t="shared" si="1754"/>
        <v>0</v>
      </c>
      <c r="AR215"/>
      <c r="AS215" s="39">
        <f t="shared" si="1755"/>
        <v>0</v>
      </c>
      <c r="AT215"/>
      <c r="AU215" s="39">
        <f t="shared" si="1756"/>
        <v>0</v>
      </c>
      <c r="AV215"/>
      <c r="AW215" s="39">
        <f t="shared" si="1814"/>
        <v>0</v>
      </c>
      <c r="AX215"/>
      <c r="AY215" s="39" t="b">
        <f t="shared" si="1757"/>
        <v>0</v>
      </c>
      <c r="AZ215"/>
      <c r="BA215" s="39" t="b">
        <f t="shared" si="1758"/>
        <v>0</v>
      </c>
      <c r="BB215"/>
      <c r="BC215" s="39" t="b">
        <f t="shared" si="1759"/>
        <v>0</v>
      </c>
      <c r="BD215"/>
      <c r="BE215" s="39" t="b">
        <f t="shared" si="1760"/>
        <v>0</v>
      </c>
      <c r="BF215"/>
      <c r="BG215" s="39">
        <f t="shared" si="1761"/>
        <v>0</v>
      </c>
      <c r="BH215"/>
      <c r="BI215" s="39">
        <f t="shared" si="1762"/>
        <v>0</v>
      </c>
      <c r="BJ215"/>
      <c r="BK215" s="39">
        <f t="shared" si="1763"/>
        <v>0</v>
      </c>
      <c r="BL215"/>
      <c r="BM215" s="39">
        <f t="shared" si="1764"/>
        <v>0</v>
      </c>
      <c r="BN215"/>
      <c r="BO215" s="39">
        <f t="shared" si="1765"/>
        <v>0</v>
      </c>
      <c r="BP215"/>
      <c r="BQ215" s="39">
        <f t="shared" si="1766"/>
        <v>0</v>
      </c>
      <c r="BR215"/>
      <c r="BS215" s="39">
        <f t="shared" si="1767"/>
        <v>0</v>
      </c>
      <c r="BT215"/>
      <c r="BU215" s="39">
        <f t="shared" si="1768"/>
        <v>0</v>
      </c>
      <c r="BV215"/>
      <c r="BW215" s="39">
        <f t="shared" si="1769"/>
        <v>0</v>
      </c>
      <c r="BX215"/>
      <c r="BY215" s="39">
        <f t="shared" si="1770"/>
        <v>0</v>
      </c>
      <c r="BZ215"/>
      <c r="CA215" s="39">
        <f t="shared" si="1771"/>
        <v>0</v>
      </c>
      <c r="CB215"/>
      <c r="CC215" s="39">
        <f t="shared" si="1772"/>
        <v>0</v>
      </c>
      <c r="CD215"/>
      <c r="CE215" s="39">
        <f t="shared" si="1773"/>
        <v>0</v>
      </c>
      <c r="CF215"/>
      <c r="CG215" s="39">
        <f t="shared" si="1774"/>
        <v>0</v>
      </c>
      <c r="CH215"/>
      <c r="CI215" s="39">
        <f t="shared" si="1775"/>
        <v>0</v>
      </c>
      <c r="CJ215"/>
      <c r="CK215" s="39">
        <f t="shared" si="1776"/>
        <v>0</v>
      </c>
      <c r="CL215"/>
      <c r="CM215" s="39">
        <f t="shared" si="1777"/>
        <v>0</v>
      </c>
      <c r="CN215"/>
      <c r="CO215" s="39">
        <f t="shared" si="1778"/>
        <v>0</v>
      </c>
      <c r="CP215" s="67">
        <f t="shared" si="1812"/>
        <v>0</v>
      </c>
      <c r="CQ215"/>
      <c r="CR215" s="39">
        <f t="shared" si="1779"/>
        <v>0</v>
      </c>
      <c r="CS215"/>
      <c r="CT215" s="39">
        <f t="shared" si="1780"/>
        <v>0</v>
      </c>
      <c r="CU215"/>
      <c r="CV215" s="39">
        <f t="shared" si="1781"/>
        <v>0</v>
      </c>
      <c r="CW215"/>
      <c r="CX215" s="39">
        <f t="shared" si="1782"/>
        <v>0</v>
      </c>
      <c r="CY215"/>
      <c r="CZ215" s="39">
        <f t="shared" si="1783"/>
        <v>0</v>
      </c>
      <c r="DA215"/>
      <c r="DB215" s="39">
        <f t="shared" si="1784"/>
        <v>0</v>
      </c>
      <c r="DC215"/>
      <c r="DD215" s="39">
        <f t="shared" si="1785"/>
        <v>0</v>
      </c>
      <c r="DE215"/>
      <c r="DF215" s="39">
        <f t="shared" si="1786"/>
        <v>0</v>
      </c>
      <c r="DG215"/>
      <c r="DH215" s="39">
        <f t="shared" si="1787"/>
        <v>0</v>
      </c>
      <c r="DI215"/>
      <c r="DJ215" s="39">
        <f t="shared" si="1788"/>
        <v>0</v>
      </c>
      <c r="DK215"/>
      <c r="DL215" s="39">
        <f t="shared" si="1789"/>
        <v>0</v>
      </c>
      <c r="DM215"/>
      <c r="DN215" s="39">
        <f t="shared" si="1790"/>
        <v>0</v>
      </c>
      <c r="DO215"/>
      <c r="DP215" s="39">
        <f t="shared" si="1791"/>
        <v>0</v>
      </c>
      <c r="DQ215"/>
      <c r="DR215" s="39">
        <f t="shared" si="1792"/>
        <v>0</v>
      </c>
      <c r="DS215"/>
      <c r="DT215" s="39">
        <f t="shared" si="1793"/>
        <v>0</v>
      </c>
      <c r="DU215"/>
      <c r="DV215" s="39">
        <f t="shared" si="1794"/>
        <v>0</v>
      </c>
      <c r="DW215"/>
      <c r="DX215" s="39">
        <f t="shared" si="1795"/>
        <v>0</v>
      </c>
      <c r="DY215"/>
      <c r="DZ215" s="39">
        <f t="shared" si="1796"/>
        <v>0</v>
      </c>
      <c r="EA215"/>
      <c r="EB215" s="39">
        <f t="shared" si="1797"/>
        <v>0</v>
      </c>
      <c r="EC215"/>
      <c r="ED215" s="39">
        <f t="shared" si="1798"/>
        <v>0</v>
      </c>
      <c r="EE215"/>
      <c r="EF215" s="39">
        <f t="shared" si="1799"/>
        <v>0</v>
      </c>
      <c r="EG215"/>
      <c r="EH215" s="39">
        <f t="shared" si="1800"/>
        <v>0</v>
      </c>
      <c r="EI215"/>
      <c r="EJ215" s="39">
        <f t="shared" si="1801"/>
        <v>0</v>
      </c>
      <c r="EK215"/>
      <c r="EL215" s="39">
        <f t="shared" si="1802"/>
        <v>0</v>
      </c>
      <c r="EM215"/>
      <c r="EN215" s="39">
        <f t="shared" si="1803"/>
        <v>0</v>
      </c>
      <c r="EO215"/>
      <c r="EP215" s="39">
        <f t="shared" si="1804"/>
        <v>0</v>
      </c>
      <c r="EQ215"/>
      <c r="ER215" s="39">
        <f t="shared" si="1805"/>
        <v>0</v>
      </c>
      <c r="ES215"/>
      <c r="ET215" s="39">
        <f t="shared" si="1806"/>
        <v>0</v>
      </c>
      <c r="EU215"/>
      <c r="EV215" s="39">
        <f t="shared" si="1807"/>
        <v>0</v>
      </c>
      <c r="EW215"/>
      <c r="EX215" s="39">
        <f t="shared" si="1808"/>
        <v>0</v>
      </c>
      <c r="EY215"/>
      <c r="EZ215" s="39">
        <f t="shared" si="1809"/>
        <v>0</v>
      </c>
      <c r="FA215"/>
      <c r="FB215" s="39">
        <f t="shared" si="1810"/>
        <v>0</v>
      </c>
      <c r="FC215" s="67">
        <f t="shared" si="1813"/>
        <v>0</v>
      </c>
    </row>
    <row r="216" spans="1:159" s="30" customFormat="1" outlineLevel="1" x14ac:dyDescent="0.25">
      <c r="A216">
        <v>6</v>
      </c>
      <c r="B216" s="26"/>
      <c r="C216" s="102">
        <f>IFERROR(VLOOKUP($B216,'Справочник ТТ'!$A:$R,16,0),0)</f>
        <v>0</v>
      </c>
      <c r="D216" s="103">
        <f>IFERROR(VLOOKUP($B216,'Справочник ТТ'!$A:$R,17,0),0)</f>
        <v>0</v>
      </c>
      <c r="E216" s="104">
        <f>IFERROR(VLOOKUP($B216,'Справочник ТТ'!$A:$R,18,0),0)</f>
        <v>0</v>
      </c>
      <c r="F216" s="71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 s="46">
        <f t="shared" si="1811"/>
        <v>0</v>
      </c>
      <c r="AL216"/>
      <c r="AM216" s="39">
        <f t="shared" si="1752"/>
        <v>0</v>
      </c>
      <c r="AN216"/>
      <c r="AO216" s="39">
        <f t="shared" si="1753"/>
        <v>0</v>
      </c>
      <c r="AP216"/>
      <c r="AQ216" s="39">
        <f t="shared" si="1754"/>
        <v>0</v>
      </c>
      <c r="AR216"/>
      <c r="AS216" s="39">
        <f t="shared" si="1755"/>
        <v>0</v>
      </c>
      <c r="AT216"/>
      <c r="AU216" s="39">
        <f t="shared" si="1756"/>
        <v>0</v>
      </c>
      <c r="AV216"/>
      <c r="AW216" s="39">
        <f t="shared" si="1814"/>
        <v>0</v>
      </c>
      <c r="AX216"/>
      <c r="AY216" s="39" t="b">
        <f t="shared" si="1757"/>
        <v>0</v>
      </c>
      <c r="AZ216"/>
      <c r="BA216" s="39" t="b">
        <f t="shared" si="1758"/>
        <v>0</v>
      </c>
      <c r="BB216"/>
      <c r="BC216" s="39" t="b">
        <f t="shared" si="1759"/>
        <v>0</v>
      </c>
      <c r="BD216"/>
      <c r="BE216" s="39" t="b">
        <f t="shared" si="1760"/>
        <v>0</v>
      </c>
      <c r="BF216"/>
      <c r="BG216" s="39">
        <f t="shared" si="1761"/>
        <v>0</v>
      </c>
      <c r="BH216"/>
      <c r="BI216" s="39">
        <f t="shared" si="1762"/>
        <v>0</v>
      </c>
      <c r="BJ216"/>
      <c r="BK216" s="39">
        <f t="shared" si="1763"/>
        <v>0</v>
      </c>
      <c r="BL216"/>
      <c r="BM216" s="39">
        <f t="shared" si="1764"/>
        <v>0</v>
      </c>
      <c r="BN216"/>
      <c r="BO216" s="39">
        <f t="shared" si="1765"/>
        <v>0</v>
      </c>
      <c r="BP216"/>
      <c r="BQ216" s="39">
        <f t="shared" si="1766"/>
        <v>0</v>
      </c>
      <c r="BR216"/>
      <c r="BS216" s="39">
        <f t="shared" si="1767"/>
        <v>0</v>
      </c>
      <c r="BT216"/>
      <c r="BU216" s="39">
        <f t="shared" si="1768"/>
        <v>0</v>
      </c>
      <c r="BV216"/>
      <c r="BW216" s="39">
        <f t="shared" si="1769"/>
        <v>0</v>
      </c>
      <c r="BX216"/>
      <c r="BY216" s="39">
        <f t="shared" si="1770"/>
        <v>0</v>
      </c>
      <c r="BZ216"/>
      <c r="CA216" s="39">
        <f t="shared" si="1771"/>
        <v>0</v>
      </c>
      <c r="CB216"/>
      <c r="CC216" s="39">
        <f t="shared" si="1772"/>
        <v>0</v>
      </c>
      <c r="CD216"/>
      <c r="CE216" s="39">
        <f t="shared" si="1773"/>
        <v>0</v>
      </c>
      <c r="CF216"/>
      <c r="CG216" s="39">
        <f t="shared" si="1774"/>
        <v>0</v>
      </c>
      <c r="CH216"/>
      <c r="CI216" s="39">
        <f t="shared" si="1775"/>
        <v>0</v>
      </c>
      <c r="CJ216"/>
      <c r="CK216" s="39">
        <f t="shared" si="1776"/>
        <v>0</v>
      </c>
      <c r="CL216"/>
      <c r="CM216" s="39">
        <f t="shared" si="1777"/>
        <v>0</v>
      </c>
      <c r="CN216"/>
      <c r="CO216" s="39">
        <f t="shared" si="1778"/>
        <v>0</v>
      </c>
      <c r="CP216" s="67">
        <f t="shared" si="1812"/>
        <v>0</v>
      </c>
      <c r="CQ216"/>
      <c r="CR216" s="39">
        <f t="shared" si="1779"/>
        <v>0</v>
      </c>
      <c r="CS216"/>
      <c r="CT216" s="39">
        <f t="shared" si="1780"/>
        <v>0</v>
      </c>
      <c r="CU216"/>
      <c r="CV216" s="39">
        <f t="shared" si="1781"/>
        <v>0</v>
      </c>
      <c r="CW216"/>
      <c r="CX216" s="39">
        <f t="shared" si="1782"/>
        <v>0</v>
      </c>
      <c r="CY216"/>
      <c r="CZ216" s="39">
        <f t="shared" si="1783"/>
        <v>0</v>
      </c>
      <c r="DA216"/>
      <c r="DB216" s="39">
        <f t="shared" si="1784"/>
        <v>0</v>
      </c>
      <c r="DC216"/>
      <c r="DD216" s="39">
        <f t="shared" si="1785"/>
        <v>0</v>
      </c>
      <c r="DE216"/>
      <c r="DF216" s="39">
        <f t="shared" si="1786"/>
        <v>0</v>
      </c>
      <c r="DG216"/>
      <c r="DH216" s="39">
        <f t="shared" si="1787"/>
        <v>0</v>
      </c>
      <c r="DI216"/>
      <c r="DJ216" s="39">
        <f t="shared" si="1788"/>
        <v>0</v>
      </c>
      <c r="DK216"/>
      <c r="DL216" s="39">
        <f t="shared" si="1789"/>
        <v>0</v>
      </c>
      <c r="DM216"/>
      <c r="DN216" s="39">
        <f t="shared" si="1790"/>
        <v>0</v>
      </c>
      <c r="DO216"/>
      <c r="DP216" s="39">
        <f t="shared" si="1791"/>
        <v>0</v>
      </c>
      <c r="DQ216"/>
      <c r="DR216" s="39">
        <f t="shared" si="1792"/>
        <v>0</v>
      </c>
      <c r="DS216"/>
      <c r="DT216" s="39">
        <f t="shared" si="1793"/>
        <v>0</v>
      </c>
      <c r="DU216"/>
      <c r="DV216" s="39">
        <f t="shared" si="1794"/>
        <v>0</v>
      </c>
      <c r="DW216"/>
      <c r="DX216" s="39">
        <f t="shared" si="1795"/>
        <v>0</v>
      </c>
      <c r="DY216"/>
      <c r="DZ216" s="39">
        <f t="shared" si="1796"/>
        <v>0</v>
      </c>
      <c r="EA216"/>
      <c r="EB216" s="39">
        <f t="shared" si="1797"/>
        <v>0</v>
      </c>
      <c r="EC216"/>
      <c r="ED216" s="39">
        <f t="shared" si="1798"/>
        <v>0</v>
      </c>
      <c r="EE216"/>
      <c r="EF216" s="39">
        <f t="shared" si="1799"/>
        <v>0</v>
      </c>
      <c r="EG216"/>
      <c r="EH216" s="39">
        <f t="shared" si="1800"/>
        <v>0</v>
      </c>
      <c r="EI216"/>
      <c r="EJ216" s="39">
        <f t="shared" si="1801"/>
        <v>0</v>
      </c>
      <c r="EK216"/>
      <c r="EL216" s="39">
        <f t="shared" si="1802"/>
        <v>0</v>
      </c>
      <c r="EM216"/>
      <c r="EN216" s="39">
        <f t="shared" si="1803"/>
        <v>0</v>
      </c>
      <c r="EO216"/>
      <c r="EP216" s="39">
        <f t="shared" si="1804"/>
        <v>0</v>
      </c>
      <c r="EQ216"/>
      <c r="ER216" s="39">
        <f t="shared" si="1805"/>
        <v>0</v>
      </c>
      <c r="ES216"/>
      <c r="ET216" s="39">
        <f t="shared" si="1806"/>
        <v>0</v>
      </c>
      <c r="EU216"/>
      <c r="EV216" s="39">
        <f t="shared" si="1807"/>
        <v>0</v>
      </c>
      <c r="EW216"/>
      <c r="EX216" s="39">
        <f t="shared" si="1808"/>
        <v>0</v>
      </c>
      <c r="EY216"/>
      <c r="EZ216" s="39">
        <f t="shared" si="1809"/>
        <v>0</v>
      </c>
      <c r="FA216"/>
      <c r="FB216" s="39">
        <f t="shared" si="1810"/>
        <v>0</v>
      </c>
      <c r="FC216" s="67">
        <f t="shared" si="1813"/>
        <v>0</v>
      </c>
    </row>
    <row r="217" spans="1:159" s="30" customFormat="1" outlineLevel="1" x14ac:dyDescent="0.25">
      <c r="A217">
        <v>7</v>
      </c>
      <c r="B217" s="26"/>
      <c r="C217" s="102">
        <f>IFERROR(VLOOKUP($B217,'Справочник ТТ'!$A:$R,16,0),0)</f>
        <v>0</v>
      </c>
      <c r="D217" s="103">
        <f>IFERROR(VLOOKUP($B217,'Справочник ТТ'!$A:$R,17,0),0)</f>
        <v>0</v>
      </c>
      <c r="E217" s="104">
        <f>IFERROR(VLOOKUP($B217,'Справочник ТТ'!$A:$R,18,0),0)</f>
        <v>0</v>
      </c>
      <c r="F217" s="71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 s="46">
        <f t="shared" si="1811"/>
        <v>0</v>
      </c>
      <c r="AL217"/>
      <c r="AM217" s="39">
        <f t="shared" si="1752"/>
        <v>0</v>
      </c>
      <c r="AN217"/>
      <c r="AO217" s="39">
        <f t="shared" si="1753"/>
        <v>0</v>
      </c>
      <c r="AP217"/>
      <c r="AQ217" s="39">
        <f t="shared" si="1754"/>
        <v>0</v>
      </c>
      <c r="AR217"/>
      <c r="AS217" s="39">
        <f t="shared" si="1755"/>
        <v>0</v>
      </c>
      <c r="AT217"/>
      <c r="AU217" s="39">
        <f t="shared" si="1756"/>
        <v>0</v>
      </c>
      <c r="AV217"/>
      <c r="AW217" s="39">
        <f t="shared" si="1814"/>
        <v>0</v>
      </c>
      <c r="AX217"/>
      <c r="AY217" s="39" t="b">
        <f t="shared" si="1757"/>
        <v>0</v>
      </c>
      <c r="AZ217"/>
      <c r="BA217" s="39" t="b">
        <f t="shared" si="1758"/>
        <v>0</v>
      </c>
      <c r="BB217"/>
      <c r="BC217" s="39" t="b">
        <f t="shared" si="1759"/>
        <v>0</v>
      </c>
      <c r="BD217"/>
      <c r="BE217" s="39" t="b">
        <f t="shared" si="1760"/>
        <v>0</v>
      </c>
      <c r="BF217"/>
      <c r="BG217" s="39">
        <f t="shared" si="1761"/>
        <v>0</v>
      </c>
      <c r="BH217"/>
      <c r="BI217" s="39">
        <f t="shared" si="1762"/>
        <v>0</v>
      </c>
      <c r="BJ217"/>
      <c r="BK217" s="39">
        <f t="shared" si="1763"/>
        <v>0</v>
      </c>
      <c r="BL217"/>
      <c r="BM217" s="39">
        <f t="shared" si="1764"/>
        <v>0</v>
      </c>
      <c r="BN217"/>
      <c r="BO217" s="39">
        <f t="shared" si="1765"/>
        <v>0</v>
      </c>
      <c r="BP217"/>
      <c r="BQ217" s="39">
        <f t="shared" si="1766"/>
        <v>0</v>
      </c>
      <c r="BR217"/>
      <c r="BS217" s="39">
        <f t="shared" si="1767"/>
        <v>0</v>
      </c>
      <c r="BT217"/>
      <c r="BU217" s="39">
        <f t="shared" si="1768"/>
        <v>0</v>
      </c>
      <c r="BV217"/>
      <c r="BW217" s="39">
        <f t="shared" si="1769"/>
        <v>0</v>
      </c>
      <c r="BX217"/>
      <c r="BY217" s="39">
        <f t="shared" si="1770"/>
        <v>0</v>
      </c>
      <c r="BZ217"/>
      <c r="CA217" s="39">
        <f t="shared" si="1771"/>
        <v>0</v>
      </c>
      <c r="CB217"/>
      <c r="CC217" s="39">
        <f t="shared" si="1772"/>
        <v>0</v>
      </c>
      <c r="CD217"/>
      <c r="CE217" s="39">
        <f t="shared" si="1773"/>
        <v>0</v>
      </c>
      <c r="CF217"/>
      <c r="CG217" s="39">
        <f t="shared" si="1774"/>
        <v>0</v>
      </c>
      <c r="CH217"/>
      <c r="CI217" s="39">
        <f t="shared" si="1775"/>
        <v>0</v>
      </c>
      <c r="CJ217"/>
      <c r="CK217" s="39">
        <f t="shared" si="1776"/>
        <v>0</v>
      </c>
      <c r="CL217"/>
      <c r="CM217" s="39">
        <f t="shared" si="1777"/>
        <v>0</v>
      </c>
      <c r="CN217"/>
      <c r="CO217" s="39">
        <f t="shared" si="1778"/>
        <v>0</v>
      </c>
      <c r="CP217" s="67">
        <f t="shared" si="1812"/>
        <v>0</v>
      </c>
      <c r="CQ217"/>
      <c r="CR217" s="39">
        <f t="shared" si="1779"/>
        <v>0</v>
      </c>
      <c r="CS217"/>
      <c r="CT217" s="39">
        <f t="shared" si="1780"/>
        <v>0</v>
      </c>
      <c r="CU217"/>
      <c r="CV217" s="39">
        <f t="shared" si="1781"/>
        <v>0</v>
      </c>
      <c r="CW217"/>
      <c r="CX217" s="39">
        <f t="shared" si="1782"/>
        <v>0</v>
      </c>
      <c r="CY217"/>
      <c r="CZ217" s="39">
        <f t="shared" si="1783"/>
        <v>0</v>
      </c>
      <c r="DA217"/>
      <c r="DB217" s="39">
        <f t="shared" si="1784"/>
        <v>0</v>
      </c>
      <c r="DC217"/>
      <c r="DD217" s="39">
        <f t="shared" si="1785"/>
        <v>0</v>
      </c>
      <c r="DE217"/>
      <c r="DF217" s="39">
        <f t="shared" si="1786"/>
        <v>0</v>
      </c>
      <c r="DG217"/>
      <c r="DH217" s="39">
        <f t="shared" si="1787"/>
        <v>0</v>
      </c>
      <c r="DI217"/>
      <c r="DJ217" s="39">
        <f t="shared" si="1788"/>
        <v>0</v>
      </c>
      <c r="DK217"/>
      <c r="DL217" s="39">
        <f t="shared" si="1789"/>
        <v>0</v>
      </c>
      <c r="DM217"/>
      <c r="DN217" s="39">
        <f t="shared" si="1790"/>
        <v>0</v>
      </c>
      <c r="DO217"/>
      <c r="DP217" s="39">
        <f t="shared" si="1791"/>
        <v>0</v>
      </c>
      <c r="DQ217"/>
      <c r="DR217" s="39">
        <f t="shared" si="1792"/>
        <v>0</v>
      </c>
      <c r="DS217"/>
      <c r="DT217" s="39">
        <f t="shared" si="1793"/>
        <v>0</v>
      </c>
      <c r="DU217"/>
      <c r="DV217" s="39">
        <f t="shared" si="1794"/>
        <v>0</v>
      </c>
      <c r="DW217"/>
      <c r="DX217" s="39">
        <f t="shared" si="1795"/>
        <v>0</v>
      </c>
      <c r="DY217"/>
      <c r="DZ217" s="39">
        <f t="shared" si="1796"/>
        <v>0</v>
      </c>
      <c r="EA217"/>
      <c r="EB217" s="39">
        <f t="shared" si="1797"/>
        <v>0</v>
      </c>
      <c r="EC217"/>
      <c r="ED217" s="39">
        <f t="shared" si="1798"/>
        <v>0</v>
      </c>
      <c r="EE217"/>
      <c r="EF217" s="39">
        <f t="shared" si="1799"/>
        <v>0</v>
      </c>
      <c r="EG217"/>
      <c r="EH217" s="39">
        <f t="shared" si="1800"/>
        <v>0</v>
      </c>
      <c r="EI217"/>
      <c r="EJ217" s="39">
        <f t="shared" si="1801"/>
        <v>0</v>
      </c>
      <c r="EK217"/>
      <c r="EL217" s="39">
        <f t="shared" si="1802"/>
        <v>0</v>
      </c>
      <c r="EM217"/>
      <c r="EN217" s="39">
        <f t="shared" si="1803"/>
        <v>0</v>
      </c>
      <c r="EO217"/>
      <c r="EP217" s="39">
        <f t="shared" si="1804"/>
        <v>0</v>
      </c>
      <c r="EQ217"/>
      <c r="ER217" s="39">
        <f t="shared" si="1805"/>
        <v>0</v>
      </c>
      <c r="ES217"/>
      <c r="ET217" s="39">
        <f t="shared" si="1806"/>
        <v>0</v>
      </c>
      <c r="EU217"/>
      <c r="EV217" s="39">
        <f t="shared" si="1807"/>
        <v>0</v>
      </c>
      <c r="EW217"/>
      <c r="EX217" s="39">
        <f t="shared" si="1808"/>
        <v>0</v>
      </c>
      <c r="EY217"/>
      <c r="EZ217" s="39">
        <f t="shared" si="1809"/>
        <v>0</v>
      </c>
      <c r="FA217"/>
      <c r="FB217" s="39">
        <f t="shared" si="1810"/>
        <v>0</v>
      </c>
      <c r="FC217" s="67">
        <f t="shared" si="1813"/>
        <v>0</v>
      </c>
    </row>
    <row r="218" spans="1:159" s="30" customFormat="1" outlineLevel="1" x14ac:dyDescent="0.25">
      <c r="A218">
        <v>8</v>
      </c>
      <c r="B218" s="26"/>
      <c r="C218" s="102">
        <f>IFERROR(VLOOKUP($B218,'Справочник ТТ'!$A:$R,16,0),0)</f>
        <v>0</v>
      </c>
      <c r="D218" s="103">
        <f>IFERROR(VLOOKUP($B218,'Справочник ТТ'!$A:$R,17,0),0)</f>
        <v>0</v>
      </c>
      <c r="E218" s="104">
        <f>IFERROR(VLOOKUP($B218,'Справочник ТТ'!$A:$R,18,0),0)</f>
        <v>0</v>
      </c>
      <c r="F218" s="71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 s="46">
        <f t="shared" si="1811"/>
        <v>0</v>
      </c>
      <c r="AL218"/>
      <c r="AM218" s="39">
        <f t="shared" si="1752"/>
        <v>0</v>
      </c>
      <c r="AN218"/>
      <c r="AO218" s="39">
        <f t="shared" si="1753"/>
        <v>0</v>
      </c>
      <c r="AP218"/>
      <c r="AQ218" s="39">
        <f t="shared" si="1754"/>
        <v>0</v>
      </c>
      <c r="AR218"/>
      <c r="AS218" s="39">
        <f t="shared" si="1755"/>
        <v>0</v>
      </c>
      <c r="AT218"/>
      <c r="AU218" s="39">
        <f t="shared" si="1756"/>
        <v>0</v>
      </c>
      <c r="AV218"/>
      <c r="AW218" s="39">
        <f t="shared" si="1814"/>
        <v>0</v>
      </c>
      <c r="AX218"/>
      <c r="AY218" s="39" t="b">
        <f t="shared" si="1757"/>
        <v>0</v>
      </c>
      <c r="AZ218"/>
      <c r="BA218" s="39" t="b">
        <f t="shared" si="1758"/>
        <v>0</v>
      </c>
      <c r="BB218"/>
      <c r="BC218" s="39" t="b">
        <f t="shared" si="1759"/>
        <v>0</v>
      </c>
      <c r="BD218"/>
      <c r="BE218" s="39" t="b">
        <f t="shared" si="1760"/>
        <v>0</v>
      </c>
      <c r="BF218"/>
      <c r="BG218" s="39">
        <f t="shared" si="1761"/>
        <v>0</v>
      </c>
      <c r="BH218"/>
      <c r="BI218" s="39">
        <f t="shared" si="1762"/>
        <v>0</v>
      </c>
      <c r="BJ218"/>
      <c r="BK218" s="39">
        <f t="shared" si="1763"/>
        <v>0</v>
      </c>
      <c r="BL218"/>
      <c r="BM218" s="39">
        <f t="shared" si="1764"/>
        <v>0</v>
      </c>
      <c r="BN218"/>
      <c r="BO218" s="39">
        <f t="shared" si="1765"/>
        <v>0</v>
      </c>
      <c r="BP218"/>
      <c r="BQ218" s="39">
        <f t="shared" si="1766"/>
        <v>0</v>
      </c>
      <c r="BR218"/>
      <c r="BS218" s="39">
        <f t="shared" si="1767"/>
        <v>0</v>
      </c>
      <c r="BT218"/>
      <c r="BU218" s="39">
        <f t="shared" si="1768"/>
        <v>0</v>
      </c>
      <c r="BV218"/>
      <c r="BW218" s="39">
        <f t="shared" si="1769"/>
        <v>0</v>
      </c>
      <c r="BX218"/>
      <c r="BY218" s="39">
        <f t="shared" si="1770"/>
        <v>0</v>
      </c>
      <c r="BZ218"/>
      <c r="CA218" s="39">
        <f t="shared" si="1771"/>
        <v>0</v>
      </c>
      <c r="CB218"/>
      <c r="CC218" s="39">
        <f t="shared" si="1772"/>
        <v>0</v>
      </c>
      <c r="CD218"/>
      <c r="CE218" s="39">
        <f t="shared" si="1773"/>
        <v>0</v>
      </c>
      <c r="CF218"/>
      <c r="CG218" s="39">
        <f t="shared" si="1774"/>
        <v>0</v>
      </c>
      <c r="CH218"/>
      <c r="CI218" s="39">
        <f t="shared" si="1775"/>
        <v>0</v>
      </c>
      <c r="CJ218"/>
      <c r="CK218" s="39">
        <f t="shared" si="1776"/>
        <v>0</v>
      </c>
      <c r="CL218"/>
      <c r="CM218" s="39">
        <f t="shared" si="1777"/>
        <v>0</v>
      </c>
      <c r="CN218"/>
      <c r="CO218" s="39">
        <f t="shared" si="1778"/>
        <v>0</v>
      </c>
      <c r="CP218" s="67">
        <f t="shared" si="1812"/>
        <v>0</v>
      </c>
      <c r="CQ218"/>
      <c r="CR218" s="39">
        <f t="shared" si="1779"/>
        <v>0</v>
      </c>
      <c r="CS218"/>
      <c r="CT218" s="39">
        <f t="shared" si="1780"/>
        <v>0</v>
      </c>
      <c r="CU218"/>
      <c r="CV218" s="39">
        <f t="shared" si="1781"/>
        <v>0</v>
      </c>
      <c r="CW218"/>
      <c r="CX218" s="39">
        <f t="shared" si="1782"/>
        <v>0</v>
      </c>
      <c r="CY218"/>
      <c r="CZ218" s="39">
        <f t="shared" si="1783"/>
        <v>0</v>
      </c>
      <c r="DA218"/>
      <c r="DB218" s="39">
        <f t="shared" si="1784"/>
        <v>0</v>
      </c>
      <c r="DC218"/>
      <c r="DD218" s="39">
        <f t="shared" si="1785"/>
        <v>0</v>
      </c>
      <c r="DE218"/>
      <c r="DF218" s="39">
        <f t="shared" si="1786"/>
        <v>0</v>
      </c>
      <c r="DG218"/>
      <c r="DH218" s="39">
        <f t="shared" si="1787"/>
        <v>0</v>
      </c>
      <c r="DI218"/>
      <c r="DJ218" s="39">
        <f t="shared" si="1788"/>
        <v>0</v>
      </c>
      <c r="DK218"/>
      <c r="DL218" s="39">
        <f t="shared" si="1789"/>
        <v>0</v>
      </c>
      <c r="DM218"/>
      <c r="DN218" s="39">
        <f t="shared" si="1790"/>
        <v>0</v>
      </c>
      <c r="DO218"/>
      <c r="DP218" s="39">
        <f t="shared" si="1791"/>
        <v>0</v>
      </c>
      <c r="DQ218"/>
      <c r="DR218" s="39">
        <f t="shared" si="1792"/>
        <v>0</v>
      </c>
      <c r="DS218"/>
      <c r="DT218" s="39">
        <f t="shared" si="1793"/>
        <v>0</v>
      </c>
      <c r="DU218"/>
      <c r="DV218" s="39">
        <f t="shared" si="1794"/>
        <v>0</v>
      </c>
      <c r="DW218"/>
      <c r="DX218" s="39">
        <f t="shared" si="1795"/>
        <v>0</v>
      </c>
      <c r="DY218"/>
      <c r="DZ218" s="39">
        <f t="shared" si="1796"/>
        <v>0</v>
      </c>
      <c r="EA218"/>
      <c r="EB218" s="39">
        <f t="shared" si="1797"/>
        <v>0</v>
      </c>
      <c r="EC218"/>
      <c r="ED218" s="39">
        <f t="shared" si="1798"/>
        <v>0</v>
      </c>
      <c r="EE218"/>
      <c r="EF218" s="39">
        <f t="shared" si="1799"/>
        <v>0</v>
      </c>
      <c r="EG218"/>
      <c r="EH218" s="39">
        <f t="shared" si="1800"/>
        <v>0</v>
      </c>
      <c r="EI218"/>
      <c r="EJ218" s="39">
        <f t="shared" si="1801"/>
        <v>0</v>
      </c>
      <c r="EK218"/>
      <c r="EL218" s="39">
        <f t="shared" si="1802"/>
        <v>0</v>
      </c>
      <c r="EM218"/>
      <c r="EN218" s="39">
        <f t="shared" si="1803"/>
        <v>0</v>
      </c>
      <c r="EO218"/>
      <c r="EP218" s="39">
        <f t="shared" si="1804"/>
        <v>0</v>
      </c>
      <c r="EQ218"/>
      <c r="ER218" s="39">
        <f t="shared" si="1805"/>
        <v>0</v>
      </c>
      <c r="ES218"/>
      <c r="ET218" s="39">
        <f t="shared" si="1806"/>
        <v>0</v>
      </c>
      <c r="EU218"/>
      <c r="EV218" s="39">
        <f t="shared" si="1807"/>
        <v>0</v>
      </c>
      <c r="EW218"/>
      <c r="EX218" s="39">
        <f t="shared" si="1808"/>
        <v>0</v>
      </c>
      <c r="EY218"/>
      <c r="EZ218" s="39">
        <f t="shared" si="1809"/>
        <v>0</v>
      </c>
      <c r="FA218"/>
      <c r="FB218" s="39">
        <f t="shared" si="1810"/>
        <v>0</v>
      </c>
      <c r="FC218" s="67">
        <f t="shared" si="1813"/>
        <v>0</v>
      </c>
    </row>
    <row r="219" spans="1:159" s="30" customFormat="1" outlineLevel="1" x14ac:dyDescent="0.25">
      <c r="A219">
        <v>9</v>
      </c>
      <c r="B219" s="26"/>
      <c r="C219" s="102">
        <f>IFERROR(VLOOKUP($B219,'Справочник ТТ'!$A:$R,16,0),0)</f>
        <v>0</v>
      </c>
      <c r="D219" s="103">
        <f>IFERROR(VLOOKUP($B219,'Справочник ТТ'!$A:$R,17,0),0)</f>
        <v>0</v>
      </c>
      <c r="E219" s="104">
        <f>IFERROR(VLOOKUP($B219,'Справочник ТТ'!$A:$R,18,0),0)</f>
        <v>0</v>
      </c>
      <c r="F219" s="71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 s="46">
        <f t="shared" si="1811"/>
        <v>0</v>
      </c>
      <c r="AL219"/>
      <c r="AM219" s="39">
        <f t="shared" si="1752"/>
        <v>0</v>
      </c>
      <c r="AN219"/>
      <c r="AO219" s="39">
        <f t="shared" si="1753"/>
        <v>0</v>
      </c>
      <c r="AP219"/>
      <c r="AQ219" s="39">
        <f t="shared" si="1754"/>
        <v>0</v>
      </c>
      <c r="AR219"/>
      <c r="AS219" s="39">
        <f t="shared" si="1755"/>
        <v>0</v>
      </c>
      <c r="AT219"/>
      <c r="AU219" s="39">
        <f t="shared" si="1756"/>
        <v>0</v>
      </c>
      <c r="AV219"/>
      <c r="AW219" s="39">
        <f t="shared" si="1814"/>
        <v>0</v>
      </c>
      <c r="AX219"/>
      <c r="AY219" s="39" t="b">
        <f t="shared" si="1757"/>
        <v>0</v>
      </c>
      <c r="AZ219"/>
      <c r="BA219" s="39" t="b">
        <f t="shared" si="1758"/>
        <v>0</v>
      </c>
      <c r="BB219"/>
      <c r="BC219" s="39" t="b">
        <f t="shared" si="1759"/>
        <v>0</v>
      </c>
      <c r="BD219"/>
      <c r="BE219" s="39" t="b">
        <f t="shared" si="1760"/>
        <v>0</v>
      </c>
      <c r="BF219"/>
      <c r="BG219" s="39">
        <f t="shared" si="1761"/>
        <v>0</v>
      </c>
      <c r="BH219"/>
      <c r="BI219" s="39">
        <f t="shared" si="1762"/>
        <v>0</v>
      </c>
      <c r="BJ219"/>
      <c r="BK219" s="39">
        <f t="shared" si="1763"/>
        <v>0</v>
      </c>
      <c r="BL219"/>
      <c r="BM219" s="39">
        <f t="shared" si="1764"/>
        <v>0</v>
      </c>
      <c r="BN219"/>
      <c r="BO219" s="39">
        <f t="shared" si="1765"/>
        <v>0</v>
      </c>
      <c r="BP219"/>
      <c r="BQ219" s="39">
        <f t="shared" si="1766"/>
        <v>0</v>
      </c>
      <c r="BR219"/>
      <c r="BS219" s="39">
        <f t="shared" si="1767"/>
        <v>0</v>
      </c>
      <c r="BT219"/>
      <c r="BU219" s="39">
        <f t="shared" si="1768"/>
        <v>0</v>
      </c>
      <c r="BV219"/>
      <c r="BW219" s="39">
        <f t="shared" si="1769"/>
        <v>0</v>
      </c>
      <c r="BX219"/>
      <c r="BY219" s="39">
        <f t="shared" si="1770"/>
        <v>0</v>
      </c>
      <c r="BZ219"/>
      <c r="CA219" s="39">
        <f t="shared" si="1771"/>
        <v>0</v>
      </c>
      <c r="CB219"/>
      <c r="CC219" s="39">
        <f t="shared" si="1772"/>
        <v>0</v>
      </c>
      <c r="CD219"/>
      <c r="CE219" s="39">
        <f t="shared" si="1773"/>
        <v>0</v>
      </c>
      <c r="CF219"/>
      <c r="CG219" s="39">
        <f t="shared" si="1774"/>
        <v>0</v>
      </c>
      <c r="CH219"/>
      <c r="CI219" s="39">
        <f t="shared" si="1775"/>
        <v>0</v>
      </c>
      <c r="CJ219"/>
      <c r="CK219" s="39">
        <f t="shared" si="1776"/>
        <v>0</v>
      </c>
      <c r="CL219"/>
      <c r="CM219" s="39">
        <f t="shared" si="1777"/>
        <v>0</v>
      </c>
      <c r="CN219"/>
      <c r="CO219" s="39">
        <f t="shared" si="1778"/>
        <v>0</v>
      </c>
      <c r="CP219" s="67">
        <f t="shared" si="1812"/>
        <v>0</v>
      </c>
      <c r="CQ219"/>
      <c r="CR219" s="39">
        <f t="shared" si="1779"/>
        <v>0</v>
      </c>
      <c r="CS219"/>
      <c r="CT219" s="39">
        <f t="shared" si="1780"/>
        <v>0</v>
      </c>
      <c r="CU219"/>
      <c r="CV219" s="39">
        <f t="shared" si="1781"/>
        <v>0</v>
      </c>
      <c r="CW219"/>
      <c r="CX219" s="39">
        <f t="shared" si="1782"/>
        <v>0</v>
      </c>
      <c r="CY219"/>
      <c r="CZ219" s="39">
        <f t="shared" si="1783"/>
        <v>0</v>
      </c>
      <c r="DA219"/>
      <c r="DB219" s="39">
        <f t="shared" si="1784"/>
        <v>0</v>
      </c>
      <c r="DC219"/>
      <c r="DD219" s="39">
        <f t="shared" si="1785"/>
        <v>0</v>
      </c>
      <c r="DE219"/>
      <c r="DF219" s="39">
        <f t="shared" si="1786"/>
        <v>0</v>
      </c>
      <c r="DG219"/>
      <c r="DH219" s="39">
        <f t="shared" si="1787"/>
        <v>0</v>
      </c>
      <c r="DI219"/>
      <c r="DJ219" s="39">
        <f t="shared" si="1788"/>
        <v>0</v>
      </c>
      <c r="DK219"/>
      <c r="DL219" s="39">
        <f t="shared" si="1789"/>
        <v>0</v>
      </c>
      <c r="DM219"/>
      <c r="DN219" s="39">
        <f t="shared" si="1790"/>
        <v>0</v>
      </c>
      <c r="DO219"/>
      <c r="DP219" s="39">
        <f t="shared" si="1791"/>
        <v>0</v>
      </c>
      <c r="DQ219"/>
      <c r="DR219" s="39">
        <f t="shared" si="1792"/>
        <v>0</v>
      </c>
      <c r="DS219"/>
      <c r="DT219" s="39">
        <f t="shared" si="1793"/>
        <v>0</v>
      </c>
      <c r="DU219"/>
      <c r="DV219" s="39">
        <f t="shared" si="1794"/>
        <v>0</v>
      </c>
      <c r="DW219"/>
      <c r="DX219" s="39">
        <f t="shared" si="1795"/>
        <v>0</v>
      </c>
      <c r="DY219"/>
      <c r="DZ219" s="39">
        <f t="shared" si="1796"/>
        <v>0</v>
      </c>
      <c r="EA219"/>
      <c r="EB219" s="39">
        <f t="shared" si="1797"/>
        <v>0</v>
      </c>
      <c r="EC219"/>
      <c r="ED219" s="39">
        <f t="shared" si="1798"/>
        <v>0</v>
      </c>
      <c r="EE219"/>
      <c r="EF219" s="39">
        <f t="shared" si="1799"/>
        <v>0</v>
      </c>
      <c r="EG219"/>
      <c r="EH219" s="39">
        <f t="shared" si="1800"/>
        <v>0</v>
      </c>
      <c r="EI219"/>
      <c r="EJ219" s="39">
        <f t="shared" si="1801"/>
        <v>0</v>
      </c>
      <c r="EK219"/>
      <c r="EL219" s="39">
        <f t="shared" si="1802"/>
        <v>0</v>
      </c>
      <c r="EM219"/>
      <c r="EN219" s="39">
        <f t="shared" si="1803"/>
        <v>0</v>
      </c>
      <c r="EO219"/>
      <c r="EP219" s="39">
        <f t="shared" si="1804"/>
        <v>0</v>
      </c>
      <c r="EQ219"/>
      <c r="ER219" s="39">
        <f t="shared" si="1805"/>
        <v>0</v>
      </c>
      <c r="ES219"/>
      <c r="ET219" s="39">
        <f t="shared" si="1806"/>
        <v>0</v>
      </c>
      <c r="EU219"/>
      <c r="EV219" s="39">
        <f t="shared" si="1807"/>
        <v>0</v>
      </c>
      <c r="EW219"/>
      <c r="EX219" s="39">
        <f t="shared" si="1808"/>
        <v>0</v>
      </c>
      <c r="EY219"/>
      <c r="EZ219" s="39">
        <f t="shared" si="1809"/>
        <v>0</v>
      </c>
      <c r="FA219"/>
      <c r="FB219" s="39">
        <f t="shared" si="1810"/>
        <v>0</v>
      </c>
      <c r="FC219" s="67">
        <f t="shared" si="1813"/>
        <v>0</v>
      </c>
    </row>
    <row r="220" spans="1:159" s="30" customFormat="1" outlineLevel="1" x14ac:dyDescent="0.25">
      <c r="A220">
        <v>10</v>
      </c>
      <c r="B220" s="26"/>
      <c r="C220" s="102">
        <f>IFERROR(VLOOKUP($B220,'Справочник ТТ'!$A:$R,16,0),0)</f>
        <v>0</v>
      </c>
      <c r="D220" s="103">
        <f>IFERROR(VLOOKUP($B220,'Справочник ТТ'!$A:$R,17,0),0)</f>
        <v>0</v>
      </c>
      <c r="E220" s="104">
        <f>IFERROR(VLOOKUP($B220,'Справочник ТТ'!$A:$R,18,0),0)</f>
        <v>0</v>
      </c>
      <c r="F220" s="71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 s="46">
        <f t="shared" si="1811"/>
        <v>0</v>
      </c>
      <c r="AL220"/>
      <c r="AM220" s="39">
        <f t="shared" si="1752"/>
        <v>0</v>
      </c>
      <c r="AN220"/>
      <c r="AO220" s="39">
        <f t="shared" si="1753"/>
        <v>0</v>
      </c>
      <c r="AP220"/>
      <c r="AQ220" s="39">
        <f t="shared" si="1754"/>
        <v>0</v>
      </c>
      <c r="AR220"/>
      <c r="AS220" s="39">
        <f t="shared" si="1755"/>
        <v>0</v>
      </c>
      <c r="AT220"/>
      <c r="AU220" s="39">
        <f t="shared" si="1756"/>
        <v>0</v>
      </c>
      <c r="AV220"/>
      <c r="AW220" s="39">
        <f t="shared" si="1814"/>
        <v>0</v>
      </c>
      <c r="AX220"/>
      <c r="AY220" s="39" t="b">
        <f t="shared" si="1757"/>
        <v>0</v>
      </c>
      <c r="AZ220"/>
      <c r="BA220" s="39" t="b">
        <f t="shared" si="1758"/>
        <v>0</v>
      </c>
      <c r="BB220"/>
      <c r="BC220" s="39" t="b">
        <f t="shared" si="1759"/>
        <v>0</v>
      </c>
      <c r="BD220"/>
      <c r="BE220" s="39" t="b">
        <f t="shared" si="1760"/>
        <v>0</v>
      </c>
      <c r="BF220"/>
      <c r="BG220" s="39">
        <f t="shared" si="1761"/>
        <v>0</v>
      </c>
      <c r="BH220"/>
      <c r="BI220" s="39">
        <f t="shared" si="1762"/>
        <v>0</v>
      </c>
      <c r="BJ220"/>
      <c r="BK220" s="39">
        <f t="shared" si="1763"/>
        <v>0</v>
      </c>
      <c r="BL220"/>
      <c r="BM220" s="39">
        <f t="shared" si="1764"/>
        <v>0</v>
      </c>
      <c r="BN220"/>
      <c r="BO220" s="39">
        <f t="shared" si="1765"/>
        <v>0</v>
      </c>
      <c r="BP220"/>
      <c r="BQ220" s="39">
        <f t="shared" si="1766"/>
        <v>0</v>
      </c>
      <c r="BR220"/>
      <c r="BS220" s="39">
        <f t="shared" si="1767"/>
        <v>0</v>
      </c>
      <c r="BT220"/>
      <c r="BU220" s="39">
        <f t="shared" si="1768"/>
        <v>0</v>
      </c>
      <c r="BV220"/>
      <c r="BW220" s="39">
        <f t="shared" si="1769"/>
        <v>0</v>
      </c>
      <c r="BX220"/>
      <c r="BY220" s="39">
        <f t="shared" si="1770"/>
        <v>0</v>
      </c>
      <c r="BZ220"/>
      <c r="CA220" s="39">
        <f t="shared" si="1771"/>
        <v>0</v>
      </c>
      <c r="CB220"/>
      <c r="CC220" s="39">
        <f t="shared" si="1772"/>
        <v>0</v>
      </c>
      <c r="CD220"/>
      <c r="CE220" s="39">
        <f t="shared" si="1773"/>
        <v>0</v>
      </c>
      <c r="CF220"/>
      <c r="CG220" s="39">
        <f t="shared" si="1774"/>
        <v>0</v>
      </c>
      <c r="CH220"/>
      <c r="CI220" s="39">
        <f t="shared" si="1775"/>
        <v>0</v>
      </c>
      <c r="CJ220"/>
      <c r="CK220" s="39">
        <f t="shared" si="1776"/>
        <v>0</v>
      </c>
      <c r="CL220"/>
      <c r="CM220" s="39">
        <f t="shared" si="1777"/>
        <v>0</v>
      </c>
      <c r="CN220"/>
      <c r="CO220" s="39">
        <f t="shared" si="1778"/>
        <v>0</v>
      </c>
      <c r="CP220" s="67">
        <f t="shared" si="1812"/>
        <v>0</v>
      </c>
      <c r="CQ220"/>
      <c r="CR220" s="39">
        <f t="shared" si="1779"/>
        <v>0</v>
      </c>
      <c r="CS220"/>
      <c r="CT220" s="39">
        <f t="shared" si="1780"/>
        <v>0</v>
      </c>
      <c r="CU220"/>
      <c r="CV220" s="39">
        <f t="shared" si="1781"/>
        <v>0</v>
      </c>
      <c r="CW220"/>
      <c r="CX220" s="39">
        <f t="shared" si="1782"/>
        <v>0</v>
      </c>
      <c r="CY220"/>
      <c r="CZ220" s="39">
        <f t="shared" si="1783"/>
        <v>0</v>
      </c>
      <c r="DA220"/>
      <c r="DB220" s="39">
        <f t="shared" si="1784"/>
        <v>0</v>
      </c>
      <c r="DC220"/>
      <c r="DD220" s="39">
        <f t="shared" si="1785"/>
        <v>0</v>
      </c>
      <c r="DE220"/>
      <c r="DF220" s="39">
        <f t="shared" si="1786"/>
        <v>0</v>
      </c>
      <c r="DG220"/>
      <c r="DH220" s="39">
        <f t="shared" si="1787"/>
        <v>0</v>
      </c>
      <c r="DI220"/>
      <c r="DJ220" s="39">
        <f t="shared" si="1788"/>
        <v>0</v>
      </c>
      <c r="DK220"/>
      <c r="DL220" s="39">
        <f t="shared" si="1789"/>
        <v>0</v>
      </c>
      <c r="DM220"/>
      <c r="DN220" s="39">
        <f t="shared" si="1790"/>
        <v>0</v>
      </c>
      <c r="DO220"/>
      <c r="DP220" s="39">
        <f t="shared" si="1791"/>
        <v>0</v>
      </c>
      <c r="DQ220"/>
      <c r="DR220" s="39">
        <f t="shared" si="1792"/>
        <v>0</v>
      </c>
      <c r="DS220"/>
      <c r="DT220" s="39">
        <f t="shared" si="1793"/>
        <v>0</v>
      </c>
      <c r="DU220"/>
      <c r="DV220" s="39">
        <f t="shared" si="1794"/>
        <v>0</v>
      </c>
      <c r="DW220"/>
      <c r="DX220" s="39">
        <f t="shared" si="1795"/>
        <v>0</v>
      </c>
      <c r="DY220"/>
      <c r="DZ220" s="39">
        <f t="shared" si="1796"/>
        <v>0</v>
      </c>
      <c r="EA220"/>
      <c r="EB220" s="39">
        <f t="shared" si="1797"/>
        <v>0</v>
      </c>
      <c r="EC220"/>
      <c r="ED220" s="39">
        <f t="shared" si="1798"/>
        <v>0</v>
      </c>
      <c r="EE220"/>
      <c r="EF220" s="39">
        <f t="shared" si="1799"/>
        <v>0</v>
      </c>
      <c r="EG220"/>
      <c r="EH220" s="39">
        <f t="shared" si="1800"/>
        <v>0</v>
      </c>
      <c r="EI220"/>
      <c r="EJ220" s="39">
        <f t="shared" si="1801"/>
        <v>0</v>
      </c>
      <c r="EK220"/>
      <c r="EL220" s="39">
        <f t="shared" si="1802"/>
        <v>0</v>
      </c>
      <c r="EM220"/>
      <c r="EN220" s="39">
        <f t="shared" si="1803"/>
        <v>0</v>
      </c>
      <c r="EO220"/>
      <c r="EP220" s="39">
        <f t="shared" si="1804"/>
        <v>0</v>
      </c>
      <c r="EQ220"/>
      <c r="ER220" s="39">
        <f t="shared" si="1805"/>
        <v>0</v>
      </c>
      <c r="ES220"/>
      <c r="ET220" s="39">
        <f t="shared" si="1806"/>
        <v>0</v>
      </c>
      <c r="EU220"/>
      <c r="EV220" s="39">
        <f t="shared" si="1807"/>
        <v>0</v>
      </c>
      <c r="EW220"/>
      <c r="EX220" s="39">
        <f t="shared" si="1808"/>
        <v>0</v>
      </c>
      <c r="EY220"/>
      <c r="EZ220" s="39">
        <f t="shared" si="1809"/>
        <v>0</v>
      </c>
      <c r="FA220"/>
      <c r="FB220" s="39">
        <f t="shared" si="1810"/>
        <v>0</v>
      </c>
      <c r="FC220" s="67">
        <f t="shared" si="1813"/>
        <v>0</v>
      </c>
    </row>
    <row r="221" spans="1:159" s="30" customFormat="1" x14ac:dyDescent="0.25">
      <c r="A221" s="85"/>
      <c r="B221" s="85"/>
      <c r="C221" s="85"/>
      <c r="D221" s="85"/>
      <c r="E221" s="36" t="s">
        <v>20</v>
      </c>
      <c r="F221" s="70">
        <f>AK221+CP221+FC221</f>
        <v>0</v>
      </c>
      <c r="G221" s="42">
        <f>SUM(G211:G220)</f>
        <v>0</v>
      </c>
      <c r="H221" s="42">
        <f t="shared" ref="H221" si="1815">SUM(H211:H220)</f>
        <v>0</v>
      </c>
      <c r="I221" s="42">
        <f t="shared" ref="I221" si="1816">SUM(I211:I220)</f>
        <v>0</v>
      </c>
      <c r="J221" s="42">
        <f t="shared" ref="J221" si="1817">SUM(J211:J220)</f>
        <v>0</v>
      </c>
      <c r="K221" s="42">
        <f t="shared" ref="K221" si="1818">SUM(K211:K220)</f>
        <v>0</v>
      </c>
      <c r="L221" s="42">
        <f t="shared" ref="L221" si="1819">SUM(L211:L220)</f>
        <v>0</v>
      </c>
      <c r="M221" s="42">
        <f t="shared" ref="M221" si="1820">SUM(M211:M220)</f>
        <v>0</v>
      </c>
      <c r="N221" s="42">
        <f t="shared" ref="N221" si="1821">SUM(N211:N220)</f>
        <v>0</v>
      </c>
      <c r="O221" s="42">
        <f t="shared" ref="O221" si="1822">SUM(O211:O220)</f>
        <v>0</v>
      </c>
      <c r="P221" s="42">
        <f t="shared" ref="P221" si="1823">SUM(P211:P220)</f>
        <v>0</v>
      </c>
      <c r="Q221" s="42">
        <f t="shared" ref="Q221" si="1824">SUM(Q211:Q220)</f>
        <v>0</v>
      </c>
      <c r="R221" s="42">
        <f t="shared" ref="R221" si="1825">SUM(R211:R220)</f>
        <v>0</v>
      </c>
      <c r="S221" s="42">
        <f t="shared" ref="S221" si="1826">SUM(S211:S220)</f>
        <v>0</v>
      </c>
      <c r="T221" s="42">
        <f t="shared" ref="T221" si="1827">SUM(T211:T220)</f>
        <v>0</v>
      </c>
      <c r="U221" s="42">
        <f t="shared" ref="U221" si="1828">SUM(U211:U220)</f>
        <v>0</v>
      </c>
      <c r="V221" s="42">
        <f t="shared" ref="V221" si="1829">SUM(V211:V220)</f>
        <v>0</v>
      </c>
      <c r="W221" s="42">
        <f t="shared" ref="W221" si="1830">SUM(W211:W220)</f>
        <v>0</v>
      </c>
      <c r="X221" s="42">
        <f t="shared" ref="X221" si="1831">SUM(X211:X220)</f>
        <v>0</v>
      </c>
      <c r="Y221" s="42">
        <f t="shared" ref="Y221" si="1832">SUM(Y211:Y220)</f>
        <v>0</v>
      </c>
      <c r="Z221" s="42">
        <f t="shared" ref="Z221" si="1833">SUM(Z211:Z220)</f>
        <v>0</v>
      </c>
      <c r="AA221" s="42">
        <f t="shared" ref="AA221" si="1834">SUM(AA211:AA220)</f>
        <v>0</v>
      </c>
      <c r="AB221" s="42">
        <f t="shared" ref="AB221" si="1835">SUM(AB211:AB220)</f>
        <v>0</v>
      </c>
      <c r="AC221" s="42">
        <f t="shared" ref="AC221" si="1836">SUM(AC211:AC220)</f>
        <v>0</v>
      </c>
      <c r="AD221" s="42">
        <f t="shared" ref="AD221" si="1837">SUM(AD211:AD220)</f>
        <v>0</v>
      </c>
      <c r="AE221" s="42">
        <f t="shared" ref="AE221" si="1838">SUM(AE211:AE220)</f>
        <v>0</v>
      </c>
      <c r="AF221" s="42">
        <f t="shared" ref="AF221" si="1839">SUM(AF211:AF220)</f>
        <v>0</v>
      </c>
      <c r="AG221" s="42">
        <f t="shared" ref="AG221" si="1840">SUM(AG211:AG220)</f>
        <v>0</v>
      </c>
      <c r="AH221" s="42">
        <f t="shared" ref="AH221" si="1841">SUM(AH211:AH220)</f>
        <v>0</v>
      </c>
      <c r="AI221" s="42">
        <f t="shared" ref="AI221" si="1842">SUM(AI211:AI220)</f>
        <v>0</v>
      </c>
      <c r="AJ221" s="42">
        <f t="shared" ref="AJ221" si="1843">SUM(AJ211:AJ220)</f>
        <v>0</v>
      </c>
      <c r="AK221" s="47">
        <f>SUM(AK211:AK220)*0.7</f>
        <v>0</v>
      </c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88"/>
      <c r="BF221" s="88"/>
      <c r="BG221" s="88"/>
      <c r="BH221" s="88"/>
      <c r="BI221" s="88"/>
      <c r="BJ221" s="88"/>
      <c r="BK221" s="88"/>
      <c r="BL221" s="88"/>
      <c r="BM221" s="88"/>
      <c r="BN221" s="88"/>
      <c r="BO221" s="88"/>
      <c r="BP221" s="88"/>
      <c r="BQ221" s="88"/>
      <c r="BR221" s="88"/>
      <c r="BS221" s="88"/>
      <c r="BT221" s="88"/>
      <c r="BU221" s="88"/>
      <c r="BV221" s="88"/>
      <c r="BW221" s="88"/>
      <c r="BX221" s="88"/>
      <c r="BY221" s="88"/>
      <c r="BZ221" s="88"/>
      <c r="CA221" s="88"/>
      <c r="CB221" s="88"/>
      <c r="CC221" s="88"/>
      <c r="CD221" s="88"/>
      <c r="CE221" s="88"/>
      <c r="CF221" s="88"/>
      <c r="CG221" s="88"/>
      <c r="CH221" s="88"/>
      <c r="CI221" s="88"/>
      <c r="CJ221" s="88"/>
      <c r="CK221" s="88"/>
      <c r="CL221" s="88"/>
      <c r="CM221" s="88"/>
      <c r="CN221" s="88"/>
      <c r="CO221" s="88"/>
      <c r="CP221" s="68">
        <f>SUM(CP211:CP220)*0.7</f>
        <v>0</v>
      </c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29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  <c r="EO221" s="29"/>
      <c r="EP221" s="29"/>
      <c r="EQ221" s="29"/>
      <c r="ER221" s="29"/>
      <c r="ES221" s="29"/>
      <c r="ET221" s="29"/>
      <c r="EU221" s="29"/>
      <c r="EV221" s="29"/>
      <c r="EW221" s="29"/>
      <c r="EX221" s="29"/>
      <c r="EY221" s="29"/>
      <c r="EZ221" s="29"/>
      <c r="FA221" s="29"/>
      <c r="FB221" s="29"/>
      <c r="FC221" s="68">
        <f>SUM(FC211:FC220)*0.7</f>
        <v>0</v>
      </c>
    </row>
    <row r="222" spans="1:159" s="30" customFormat="1" outlineLevel="1" x14ac:dyDescent="0.25">
      <c r="A222">
        <v>1</v>
      </c>
      <c r="B222" s="26"/>
      <c r="C222" s="102">
        <f>IFERROR(VLOOKUP($B222,'Справочник ТТ'!$A:$R,16,0),0)</f>
        <v>0</v>
      </c>
      <c r="D222" s="103">
        <f>IFERROR(VLOOKUP($B222,'Справочник ТТ'!$A:$R,17,0),0)</f>
        <v>0</v>
      </c>
      <c r="E222" s="104">
        <f>IFERROR(VLOOKUP($B222,'Справочник ТТ'!$A:$R,18,0),0)</f>
        <v>0</v>
      </c>
      <c r="F222" s="71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 s="46">
        <f>IF($C222=$E$5,SUMPRODUCT(G222:AJ222,$G$5:$AJ$5),IF($C222=$E$6,SUMPRODUCT(G222:AJ222,$G$6:$AJ$6),0))</f>
        <v>0</v>
      </c>
      <c r="AL222"/>
      <c r="AM222" s="39">
        <f t="shared" ref="AM222:AM231" si="1844">IF(AND($C222=$E$5,IF(AND($C222=$E$5,AL222&gt;=AL$2),(AL222-AL$2)*AL$5,IF(AND($C222=$E$6,AL222&gt;=AL$2),(AL222-AL$2)*AL$6,0))&gt;AL$3),AL$3,IF(AND($C222=$E$6,IF(AND($C222=$E$5,AL222&gt;=AL$2),(AL222-AL$2)*AL$5,IF(AND($C222=$E$6,AL222&gt;=AL$2),(AL222-AL$2)*AL$6,0))&gt;AL$4),AL$4,IF(AND($C222=$E$5,AL222&gt;=AL$2),(AL222-AL$2)*AL$5,IF(AND($C222=$E$6,AL222&gt;=AL$2),(AL222-AL$2)*AL$6,0))))</f>
        <v>0</v>
      </c>
      <c r="AN222"/>
      <c r="AO222" s="39">
        <f t="shared" ref="AO222:AO231" si="1845">IF(AND($C222=$E$5,IF(AND($C222=$E$5,AN222&gt;=AN$2),(AN222-AN$2)*AN$5,IF(AND($C222=$E$6,AN222&gt;=AN$2),(AN222-AN$2)*AN$6,0))&gt;AN$3),AN$3,IF(AND($C222=$E$6,IF(AND($C222=$E$5,AN222&gt;=AN$2),(AN222-AN$2)*AN$5,IF(AND($C222=$E$6,AN222&gt;=AN$2),(AN222-AN$2)*AN$6,0))&gt;AN$4),AN$4,IF(AND($C222=$E$5,AN222&gt;=AN$2),(AN222-AN$2)*AN$5,IF(AND($C222=$E$6,AN222&gt;=AN$2),(AN222-AN$2)*AN$6,0))))</f>
        <v>0</v>
      </c>
      <c r="AP222"/>
      <c r="AQ222" s="39">
        <f t="shared" ref="AQ222:AQ231" si="1846">IF(AND($C222=$E$5,AP222&gt;0),$AP$5,IF(AND($C222=$E$6,AP222&gt;0),$AP$6,0))</f>
        <v>0</v>
      </c>
      <c r="AR222"/>
      <c r="AS222" s="39">
        <f t="shared" ref="AS222:AS231" si="1847">IF(AND($C222=$E$5,AR222&gt;0),$AR$5,IF(AND($C222=$E$6,AR222&gt;0),$AR$6,0))</f>
        <v>0</v>
      </c>
      <c r="AT222"/>
      <c r="AU222" s="39">
        <f t="shared" ref="AU222:AU231" si="1848">IF(AND($C222=$E$5,IF(AND($C222=$E$5,AT222&gt;=AT$2),(AT222-AT$2)*AT$5,IF(AND($C222=$E$6,AT222&gt;=AT$2),(AT222-AT$2)*AT$6,0))&gt;AT$3),AT$3,IF(AND($C222=$E$6,IF(AND($C222=$E$5,AT222&gt;=AT$2),(AT222-AT$2)*AT$5,IF(AND($C222=$E$6,AT222&gt;=AT$2),(AT222-AT$2)*AT$6,0))&gt;AT$4),AT$4,IF(AND($C222=$E$5,AT222&gt;=AT$2),(AT222-AT$2)*AT$5,IF(AND($C222=$E$6,AT222&gt;=AT$2),(AT222-AT$2)*AT$6,0))))</f>
        <v>0</v>
      </c>
      <c r="AV222"/>
      <c r="AW222" s="39">
        <f>IF(AND($C222=$E$5,IF(AND($C222=$E$5,AV222&gt;=AV$2),(AV222-AV$2)*AV$5,IF(AND($C222=$E$6,AV222&gt;=AV$2),(AV222-AV$2)*AV$6,0))&gt;AV$3),AV$3,IF(AND($C222=$E$6,IF(AND($C222=$E$5,AV222&gt;=AV$2),(AV222-AV$2)*AV$5,IF(AND($C222=$E$6,AV222&gt;=AV$2),(AV222-AV$2)*AV$6,0))&gt;AV$4),AV$4,IF(AND($C222=$E$5,AV222&gt;=AV$2),(AV222-AV$2)*AV$5,IF(AND($C222=$E$6,AV222&gt;=AV$2),(AV222-AV$2)*AV$6,0))))</f>
        <v>0</v>
      </c>
      <c r="AX222"/>
      <c r="AY222" s="39" t="b">
        <f t="shared" ref="AY222:AY231" si="1849">IF(AX222&gt;=AX$3,AX$4,IF(AND($C222=$E$5,IF($C222=$E$5,AX222*AX$5,IF($C222=$E$6,AX222*AX$6))&gt;AY$3),AY$3,IF(AND($C222=$E$6,IF($C222=$E$6,AX222*AX$6,IF($C222=$E$6,AX222*AX$6))&gt;AY$4),AY$4,IF($C222=$E$5,AX222*AX$5,IF($C222=$E$6,AX222*AX$6)))))</f>
        <v>0</v>
      </c>
      <c r="AZ222"/>
      <c r="BA222" s="39" t="b">
        <f t="shared" ref="BA222:BA231" si="1850">IF(AZ222&gt;=AZ$3,AZ$4,IF(AND($C222=$E$5,IF($C222=$E$5,AZ222*AZ$5,IF($C222=$E$6,AZ222*AZ$6))&gt;BA$3),BA$3,IF(AND($C222=$E$6,IF($C222=$E$6,AZ222*AZ$6,IF($C222=$E$6,AZ222*AZ$6))&gt;BA$4),BA$4,IF($C222=$E$5,AZ222*AZ$5,IF($C222=$E$6,AZ222*AZ$6)))))</f>
        <v>0</v>
      </c>
      <c r="BB222"/>
      <c r="BC222" s="39" t="b">
        <f t="shared" ref="BC222:BC231" si="1851">IF(BB222&gt;=BB$3,BB$4,IF(AND($C222=$E$5,IF($C222=$E$5,BB222*BB$5,IF($C222=$E$6,BB222*BB$6))&gt;BC$3),BC$3,IF(AND($C222=$E$6,IF($C222=$E$6,BB222*BB$6,IF($C222=$E$6,BB222*BB$6))&gt;BC$4),BC$4,IF($C222=$E$5,BB222*BB$5,IF($C222=$E$6,BB222*BB$6)))))</f>
        <v>0</v>
      </c>
      <c r="BD222"/>
      <c r="BE222" s="39" t="b">
        <f t="shared" ref="BE222:BE231" si="1852">IF(BD222&gt;=BD$3,BD$4,IF(AND($C222=$E$5,IF($C222=$E$5,BD222*BD$5,IF($C222=$E$6,BD222*BD$6))&gt;BE$3),BE$3,IF(AND($C222=$E$6,IF($C222=$E$6,BD222*BD$6,IF($C222=$E$6,BD222*BD$6))&gt;BE$4),BE$4,IF($C222=$E$5,BD222*BD$5,IF($C222=$E$6,BD222*BD$6)))))</f>
        <v>0</v>
      </c>
      <c r="BF222"/>
      <c r="BG222" s="39">
        <f t="shared" ref="BG222:BG231" si="1853">IF(AND($C222=$E$5,BF222&gt;0),$BF$5,IF(AND($C222=$E$6,BF222&gt;0),$BF$6,0))</f>
        <v>0</v>
      </c>
      <c r="BH222"/>
      <c r="BI222" s="39">
        <f t="shared" ref="BI222:BI231" si="1854">IF(AND($C222=$E$5,IF(AND($C222=$E$5,BH222&gt;=BH$2),(BH222-BH$2)*BH$5,IF(AND($C222=$E$6,BH222&gt;=BH$2),(BH222-BH$2)*BH$6,0))&gt;BH$3),BH$3,IF(AND($C222=$E$6,IF(AND($C222=$E$5,BH222&gt;=BH$2),(BH222-BH$2)*BH$5,IF(AND($C222=$E$6,BH222&gt;=BH$2),(BH222-BH$2)*BH$6,0))&gt;BH$4),BH$4,IF(AND($C222=$E$5,BH222&gt;=BH$2),(BH222-BH$2)*BH$5,IF(AND($C222=$E$6,BH222&gt;=BH$2),(BH222-BH$2)*BH$6,0))))</f>
        <v>0</v>
      </c>
      <c r="BJ222"/>
      <c r="BK222" s="39">
        <f t="shared" ref="BK222:BK231" si="1855">IF(AND($C222=$E$5,IF(AND($C222=$E$5,BJ222&gt;=BJ$2),(BJ222-BJ$2)*BJ$5,IF(AND($C222=$E$6,BJ222&gt;=BJ$2),(BJ222-BJ$2)*BJ$6,0))&gt;BJ$3),BJ$3,IF(AND($C222=$E$6,IF(AND($C222=$E$5,BJ222&gt;=BJ$2),(BJ222-BJ$2)*BJ$5,IF(AND($C222=$E$6,BJ222&gt;=BJ$2),(BJ222-BJ$2)*BJ$6,0))&gt;BJ$4),BJ$4,IF(AND($C222=$E$5,BJ222&gt;=BJ$2),(BJ222-BJ$2)*BJ$5,IF(AND($C222=$E$6,BJ222&gt;=BJ$2),(BJ222-BJ$2)*BJ$6,0))))</f>
        <v>0</v>
      </c>
      <c r="BL222"/>
      <c r="BM222" s="39">
        <f t="shared" ref="BM222:BM231" si="1856">IF(AND($C222=$E$5,IF(AND($C222=$E$5,BL222&gt;=BL$2),(BL222-BL$2)*BL$5,IF(AND($C222=$E$6,BL222&gt;=BL$2),(BL222-BL$2)*BL$6,0))&gt;BL$3),BL$3,IF(AND($C222=$E$6,IF(AND($C222=$E$5,BL222&gt;=BL$2),(BL222-BL$2)*BL$5,IF(AND($C222=$E$6,BL222&gt;=BL$2),(BL222-BL$2)*BL$6,0))&gt;BL$4),BL$4,IF(AND($C222=$E$5,BL222&gt;=BL$2),(BL222-BL$2)*BL$5,IF(AND($C222=$E$6,BL222&gt;=BL$2),(BL222-BL$2)*BL$6,0))))</f>
        <v>0</v>
      </c>
      <c r="BN222"/>
      <c r="BO222" s="39">
        <f t="shared" ref="BO222:BO231" si="1857">IF(AND($C222=$E$5,IF(AND($C222=$E$5,BN222&gt;=BN$2),(BN222-BN$2)*BN$5,IF(AND($C222=$E$6,BN222&gt;=BN$2),(BN222-BN$2)*BN$6,0))&gt;BN$3),BN$3,IF(AND($C222=$E$6,IF(AND($C222=$E$5,BN222&gt;=BN$2),(BN222-BN$2)*BN$5,IF(AND($C222=$E$6,BN222&gt;=BN$2),(BN222-BN$2)*BN$6,0))&gt;BN$4),BN$4,IF(AND($C222=$E$5,BN222&gt;=BN$2),(BN222-BN$2)*BN$5,IF(AND($C222=$E$6,BN222&gt;=BN$2),(BN222-BN$2)*BN$6,0))))</f>
        <v>0</v>
      </c>
      <c r="BP222"/>
      <c r="BQ222" s="39">
        <f t="shared" ref="BQ222:BQ231" si="1858">IF(AND($C222=$E$5,IF(AND($C222=$E$5,BP222&gt;=BP$2),(BP222-BP$2)*BP$5,IF(AND($C222=$E$6,BP222&gt;=BP$2),(BP222-BP$2)*BP$6,0))&gt;BP$3),BP$3,IF(AND($C222=$E$6,IF(AND($C222=$E$5,BP222&gt;=BP$2),(BP222-BP$2)*BP$5,IF(AND($C222=$E$6,BP222&gt;=BP$2),(BP222-BP$2)*BP$6,0))&gt;BP$4),BP$4,IF(AND($C222=$E$5,BP222&gt;=BP$2),(BP222-BP$2)*BP$5,IF(AND($C222=$E$6,BP222&gt;=BP$2),(BP222-BP$2)*BP$6,0))))</f>
        <v>0</v>
      </c>
      <c r="BR222"/>
      <c r="BS222" s="39">
        <f t="shared" ref="BS222:BS231" si="1859">IF(AND($C222=$E$5,IF(AND($C222=$E$5,BR222&gt;=BR$2),(BR222-BR$2)*BR$5,IF(AND($C222=$E$6,BR222&gt;=BR$2),(BR222-BR$2)*BR$6,0))&gt;BR$3),BR$3,IF(AND($C222=$E$6,IF(AND($C222=$E$5,BR222&gt;=BR$2),(BR222-BR$2)*BR$5,IF(AND($C222=$E$6,BR222&gt;=BR$2),(BR222-BR$2)*BR$6,0))&gt;BR$4),BR$4,IF(AND($C222=$E$5,BR222&gt;=BR$2),(BR222-BR$2)*BR$5,IF(AND($C222=$E$6,BR222&gt;=BR$2),(BR222-BR$2)*BR$6,0))))</f>
        <v>0</v>
      </c>
      <c r="BT222"/>
      <c r="BU222" s="39">
        <f t="shared" ref="BU222:BU231" si="1860">IF(AND($C222=$E$5,IF(AND($C222=$E$5,BT222&gt;=BT$2),(BT222-BT$2)*BT$5,IF(AND($C222=$E$6,BT222&gt;=BT$2),(BT222-BT$2)*BT$6,0))&gt;BT$3),BT$3,IF(AND($C222=$E$6,IF(AND($C222=$E$5,BT222&gt;=BT$2),(BT222-BT$2)*BT$5,IF(AND($C222=$E$6,BT222&gt;=BT$2),(BT222-BT$2)*BT$6,0))&gt;BT$4),BT$4,IF(AND($C222=$E$5,BT222&gt;=BT$2),(BT222-BT$2)*BT$5,IF(AND($C222=$E$6,BT222&gt;=BT$2),(BT222-BT$2)*BT$6,0))))</f>
        <v>0</v>
      </c>
      <c r="BV222"/>
      <c r="BW222" s="39">
        <f t="shared" ref="BW222:BW231" si="1861">IF(AND($C222=$E$5,IF(AND($C222=$E$5,BV222&gt;=BV$2),(BV222-BV$2)*BV$5,IF(AND($C222=$E$6,BV222&gt;=BV$2),(BV222-BV$2)*BV$6,0))&gt;BV$3),BV$3,IF(AND($C222=$E$6,IF(AND($C222=$E$5,BV222&gt;=BV$2),(BV222-BV$2)*BV$5,IF(AND($C222=$E$6,BV222&gt;=BV$2),(BV222-BV$2)*BV$6,0))&gt;BV$4),BV$4,IF(AND($C222=$E$5,BV222&gt;=BV$2),(BV222-BV$2)*BV$5,IF(AND($C222=$E$6,BV222&gt;=BV$2),(BV222-BV$2)*BV$6,0))))</f>
        <v>0</v>
      </c>
      <c r="BX222"/>
      <c r="BY222" s="39">
        <f t="shared" ref="BY222:BY231" si="1862">IF(AND($C222=$E$5,IF(AND($C222=$E$5,BX222&gt;=BX$2),(BX222-BX$2)*BX$5,IF(AND($C222=$E$6,BX222&gt;=BX$2),(BX222-BX$2)*BX$6,0))&gt;BX$3),BX$3,IF(AND($C222=$E$6,IF(AND($C222=$E$5,BX222&gt;=BX$2),(BX222-BX$2)*BX$5,IF(AND($C222=$E$6,BX222&gt;=BX$2),(BX222-BX$2)*BX$6,0))&gt;BX$4),BX$4,IF(AND($C222=$E$5,BX222&gt;=BX$2),(BX222-BX$2)*BX$5,IF(AND($C222=$E$6,BX222&gt;=BX$2),(BX222-BX$2)*BX$6,0))))</f>
        <v>0</v>
      </c>
      <c r="BZ222"/>
      <c r="CA222" s="39">
        <f t="shared" ref="CA222:CA231" si="1863">IF(AND($C222=$E$5,IF(AND($C222=$E$5,BZ222&gt;=BZ$2),(BZ222-BZ$2)*BZ$5,IF(AND($C222=$E$6,BZ222&gt;=BZ$2),(BZ222-BZ$2)*BZ$6,0))&gt;BZ$3),BZ$3,IF(AND($C222=$E$6,IF(AND($C222=$E$5,BZ222&gt;=BZ$2),(BZ222-BZ$2)*BZ$5,IF(AND($C222=$E$6,BZ222&gt;=BZ$2),(BZ222-BZ$2)*BZ$6,0))&gt;BZ$4),BZ$4,IF(AND($C222=$E$5,BZ222&gt;=BZ$2),(BZ222-BZ$2)*BZ$5,IF(AND($C222=$E$6,BZ222&gt;=BZ$2),(BZ222-BZ$2)*BZ$6,0))))</f>
        <v>0</v>
      </c>
      <c r="CB222"/>
      <c r="CC222" s="39">
        <f t="shared" ref="CC222:CC231" si="1864">IF(AND($C222=$E$5,IF(AND($C222=$E$5,CB222&gt;=CB$2),(CB222-CB$2)*CB$5,IF(AND($C222=$E$6,CB222&gt;=CB$2),(CB222-CB$2)*CB$6,0))&gt;CB$3),CB$3,IF(AND($C222=$E$6,IF(AND($C222=$E$5,CB222&gt;=CB$2),(CB222-CB$2)*CB$5,IF(AND($C222=$E$6,CB222&gt;=CB$2),(CB222-CB$2)*CB$6,0))&gt;CB$4),CB$4,IF(AND($C222=$E$5,CB222&gt;=CB$2),(CB222-CB$2)*CB$5,IF(AND($C222=$E$6,CB222&gt;=CB$2),(CB222-CB$2)*CB$6,0))))</f>
        <v>0</v>
      </c>
      <c r="CD222"/>
      <c r="CE222" s="39">
        <f t="shared" ref="CE222:CE231" si="1865">IF(AND($C222=$E$5,IF(AND($C222=$E$5,CD222&gt;=CD$2),(CD222-CD$2)*CD$5,IF(AND($C222=$E$6,CD222&gt;=CD$2),(CD222-CD$2)*CD$6,0))&gt;CD$3),CD$3,IF(AND($C222=$E$6,IF(AND($C222=$E$5,CD222&gt;=CD$2),(CD222-CD$2)*CD$5,IF(AND($C222=$E$6,CD222&gt;=CD$2),(CD222-CD$2)*CD$6,0))&gt;CD$4),CD$4,IF(AND($C222=$E$5,CD222&gt;=CD$2),(CD222-CD$2)*CD$5,IF(AND($C222=$E$6,CD222&gt;=CD$2),(CD222-CD$2)*CD$6,0))))</f>
        <v>0</v>
      </c>
      <c r="CF222"/>
      <c r="CG222" s="39">
        <f t="shared" ref="CG222:CG231" si="1866">IF(AND($C222=$E$5,IF(AND($C222=$E$5,CF222&gt;=CF$2),(CF222-CF$2)*CF$5,IF(AND($C222=$E$6,CF222&gt;=CF$2),(CF222-CF$2)*CF$6,0))&gt;CF$3),CF$3,IF(AND($C222=$E$6,IF(AND($C222=$E$5,CF222&gt;=CF$2),(CF222-CF$2)*CF$5,IF(AND($C222=$E$6,CF222&gt;=CF$2),(CF222-CF$2)*CF$6,0))&gt;CF$4),CF$4,IF(AND($C222=$E$5,CF222&gt;=CF$2),(CF222-CF$2)*CF$5,IF(AND($C222=$E$6,CF222&gt;=CF$2),(CF222-CF$2)*CF$6,0))))</f>
        <v>0</v>
      </c>
      <c r="CH222"/>
      <c r="CI222" s="39">
        <f t="shared" ref="CI222:CI231" si="1867">IF(AND($C222=$E$5,IF(AND($C222=$E$5,CH222&gt;=CH$2),(CH222-CH$2)*CH$5,IF(AND($C222=$E$6,CH222&gt;=CH$2),(CH222-CH$2)*CH$6,0))&gt;CH$3),CH$3,IF(AND($C222=$E$6,IF(AND($C222=$E$5,CH222&gt;=CH$2),(CH222-CH$2)*CH$5,IF(AND($C222=$E$6,CH222&gt;=CH$2),(CH222-CH$2)*CH$6,0))&gt;CH$4),CH$4,IF(AND($C222=$E$5,CH222&gt;=CH$2),(CH222-CH$2)*CH$5,IF(AND($C222=$E$6,CH222&gt;=CH$2),(CH222-CH$2)*CH$6,0))))</f>
        <v>0</v>
      </c>
      <c r="CJ222"/>
      <c r="CK222" s="39">
        <f t="shared" ref="CK222:CK231" si="1868">IF(AND($C222=$E$5,IF(AND($C222=$E$5,CJ222&gt;=CJ$2),(CJ222-CJ$2)*CJ$5,IF(AND($C222=$E$6,CJ222&gt;=CJ$2),(CJ222-CJ$2)*CJ$6,0))&gt;CJ$3),CJ$3,IF(AND($C222=$E$6,IF(AND($C222=$E$5,CJ222&gt;=CJ$2),(CJ222-CJ$2)*CJ$5,IF(AND($C222=$E$6,CJ222&gt;=CJ$2),(CJ222-CJ$2)*CJ$6,0))&gt;CJ$4),CJ$4,IF(AND($C222=$E$5,CJ222&gt;=CJ$2),(CJ222-CJ$2)*CJ$5,IF(AND($C222=$E$6,CJ222&gt;=CJ$2),(CJ222-CJ$2)*CJ$6,0))))</f>
        <v>0</v>
      </c>
      <c r="CL222"/>
      <c r="CM222" s="39">
        <f t="shared" ref="CM222:CM231" si="1869">IF(AND($C222=$E$5,IF(AND($C222=$E$5,CL222&gt;=CL$2),(CL222-CL$2)*CL$5,IF(AND($C222=$E$6,CL222&gt;=CL$2),(CL222-CL$2)*CL$6,0))&gt;CL$3),CL$3,IF(AND($C222=$E$6,IF(AND($C222=$E$5,CL222&gt;=CL$2),(CL222-CL$2)*CL$5,IF(AND($C222=$E$6,CL222&gt;=CL$2),(CL222-CL$2)*CL$6,0))&gt;CL$4),CL$4,IF(AND($C222=$E$5,CL222&gt;=CL$2),(CL222-CL$2)*CL$5,IF(AND($C222=$E$6,CL222&gt;=CL$2),(CL222-CL$2)*CL$6,0))))</f>
        <v>0</v>
      </c>
      <c r="CN222"/>
      <c r="CO222" s="39">
        <f t="shared" ref="CO222:CO231" si="1870">IF(AND($C222=$E$5,IF(AND($C222=$E$5,CN222&gt;=CN$2),(CN222-CN$2)*CN$5,IF(AND($C222=$E$6,CN222&gt;=CN$2),(CN222-CN$2)*CN$6,0))&gt;CN$3),CN$3,IF(AND($C222=$E$6,IF(AND($C222=$E$5,CN222&gt;=CN$2),(CN222-CN$2)*CN$5,IF(AND($C222=$E$6,CN222&gt;=CN$2),(CN222-CN$2)*CN$6,0))&gt;CN$4),CN$4,IF(AND($C222=$E$5,CN222&gt;=CN$2),(CN222-CN$2)*CN$5,IF(AND($C222=$E$6,CN222&gt;=CN$2),(CN222-CN$2)*CN$6,0))))</f>
        <v>0</v>
      </c>
      <c r="CP222" s="67">
        <f>SUMIFS(AL222:CO222,$AL$8:$CO$8,$AM$1)</f>
        <v>0</v>
      </c>
      <c r="CQ222"/>
      <c r="CR222" s="39">
        <f t="shared" ref="CR222:CR231" si="1871">IF(AND($C222=$E$5,IF(AND($C222=$E$5,CQ222&gt;=CQ$2),(CQ222-CQ$2)*CQ$5,IF(AND($C222=$E$6,CQ222&gt;=CQ$2),(CQ222-CQ$2)*CQ$6,0))&gt;CQ$3),CQ$3,IF(AND($C222=$E$6,IF(AND($C222=$E$5,CQ222&gt;=CQ$2),(CQ222-CQ$2)*CQ$5,IF(AND($C222=$E$6,CQ222&gt;=CQ$2),(CQ222-CQ$2)*CQ$6,0))&gt;CQ$4),CQ$4,IF(AND($C222=$E$5,CQ222&gt;=CQ$2),(CQ222-CQ$2)*CQ$5,IF(AND($C222=$E$6,CQ222&gt;=CQ$2),(CQ222-CQ$2)*CQ$6,0))))</f>
        <v>0</v>
      </c>
      <c r="CS222"/>
      <c r="CT222" s="39">
        <f t="shared" ref="CT222:CT231" si="1872">IF(AND($C222=$E$5,IF(AND($C222=$E$5,CS222&gt;=CS$2),(CS222-CS$2)*CS$5,IF(AND($C222=$E$6,CS222&gt;=CS$2),(CS222-CS$2)*CS$6,0))&gt;CS$3),CS$3,IF(AND($C222=$E$6,IF(AND($C222=$E$5,CS222&gt;=CS$2),(CS222-CS$2)*CS$5,IF(AND($C222=$E$6,CS222&gt;=CS$2),(CS222-CS$2)*CS$6,0))&gt;CS$4),CS$4,IF(AND($C222=$E$5,CS222&gt;=CS$2),(CS222-CS$2)*CS$5,IF(AND($C222=$E$6,CS222&gt;=CS$2),(CS222-CS$2)*CS$6,0))))</f>
        <v>0</v>
      </c>
      <c r="CU222"/>
      <c r="CV222" s="39">
        <f t="shared" ref="CV222:CV231" si="1873">IF(AND($C222=$E$5,IF(AND($C222=$E$5,CU222&gt;=CU$2),(CU222-CU$2)*CU$5,IF(AND($C222=$E$6,CU222&gt;=CU$2),(CU222-CU$2)*CU$6,0))&gt;CU$3),CU$3,IF(AND($C222=$E$6,IF(AND($C222=$E$5,CU222&gt;=CU$2),(CU222-CU$2)*CU$5,IF(AND($C222=$E$6,CU222&gt;=CU$2),(CU222-CU$2)*CU$6,0))&gt;CU$4),CU$4,IF(AND($C222=$E$5,CU222&gt;=CU$2),(CU222-CU$2)*CU$5,IF(AND($C222=$E$6,CU222&gt;=CU$2),(CU222-CU$2)*CU$6,0))))</f>
        <v>0</v>
      </c>
      <c r="CW222"/>
      <c r="CX222" s="39">
        <f t="shared" ref="CX222:CX231" si="1874">IF(AND($C222=$E$5,IF(AND($C222=$E$5,CW222&gt;=CW$2),(CW222-CW$2)*CW$5,IF(AND($C222=$E$6,CW222&gt;=CW$2),(CW222-CW$2)*CW$6,0))&gt;CW$3),CW$3,IF(AND($C222=$E$6,IF(AND($C222=$E$5,CW222&gt;=CW$2),(CW222-CW$2)*CW$5,IF(AND($C222=$E$6,CW222&gt;=CW$2),(CW222-CW$2)*CW$6,0))&gt;CW$4),CW$4,IF(AND($C222=$E$5,CW222&gt;=CW$2),(CW222-CW$2)*CW$5,IF(AND($C222=$E$6,CW222&gt;=CW$2),(CW222-CW$2)*CW$6,0))))</f>
        <v>0</v>
      </c>
      <c r="CY222"/>
      <c r="CZ222" s="39">
        <f t="shared" ref="CZ222:CZ231" si="1875">IF(AND($C222=$E$5,IF(AND($C222=$E$5,CY222&gt;=CY$2),(CY222-CY$2)*CY$5,IF(AND($C222=$E$6,CY222&gt;=CY$2),(CY222-CY$2)*CY$6,0))&gt;CY$3),CY$3,IF(AND($C222=$E$6,IF(AND($C222=$E$5,CY222&gt;=CY$2),(CY222-CY$2)*CY$5,IF(AND($C222=$E$6,CY222&gt;=CY$2),(CY222-CY$2)*CY$6,0))&gt;CY$4),CY$4,IF(AND($C222=$E$5,CY222&gt;=CY$2),(CY222-CY$2)*CY$5,IF(AND($C222=$E$6,CY222&gt;=CY$2),(CY222-CY$2)*CY$6,0))))</f>
        <v>0</v>
      </c>
      <c r="DA222"/>
      <c r="DB222" s="39">
        <f t="shared" ref="DB222:DB231" si="1876">IF(AND($C222=$E$5,IF(AND($C222=$E$5,DA222&gt;=DA$2),(DA222-DA$2)*DA$5,IF(AND($C222=$E$6,DA222&gt;=DA$2),(DA222-DA$2)*DA$6,0))&gt;DA$3),DA$3,IF(AND($C222=$E$6,IF(AND($C222=$E$5,DA222&gt;=DA$2),(DA222-DA$2)*DA$5,IF(AND($C222=$E$6,DA222&gt;=DA$2),(DA222-DA$2)*DA$6,0))&gt;DA$4),DA$4,IF(AND($C222=$E$5,DA222&gt;=DA$2),(DA222-DA$2)*DA$5,IF(AND($C222=$E$6,DA222&gt;=DA$2),(DA222-DA$2)*DA$6,0))))</f>
        <v>0</v>
      </c>
      <c r="DC222"/>
      <c r="DD222" s="39">
        <f t="shared" ref="DD222:DD231" si="1877">IF(AND($C222=$E$5,IF(AND($C222=$E$5,DC222&gt;=DC$2),(DC222-DC$2)*DC$5,IF(AND($C222=$E$6,DC222&gt;=DC$2),(DC222-DC$2)*DC$6,0))&gt;DC$3),DC$3,IF(AND($C222=$E$6,IF(AND($C222=$E$5,DC222&gt;=DC$2),(DC222-DC$2)*DC$5,IF(AND($C222=$E$6,DC222&gt;=DC$2),(DC222-DC$2)*DC$6,0))&gt;DC$4),DC$4,IF(AND($C222=$E$5,DC222&gt;=DC$2),(DC222-DC$2)*DC$5,IF(AND($C222=$E$6,DC222&gt;=DC$2),(DC222-DC$2)*DC$6,0))))</f>
        <v>0</v>
      </c>
      <c r="DE222"/>
      <c r="DF222" s="39">
        <f t="shared" ref="DF222:DF231" si="1878">IF(AND($C222=$E$5,IF(AND($C222=$E$5,DE222&gt;=DE$2),(DE222-DE$2)*DE$5,IF(AND($C222=$E$6,DE222&gt;=DE$2),(DE222-DE$2)*DE$6,0))&gt;DE$3),DE$3,IF(AND($C222=$E$6,IF(AND($C222=$E$5,DE222&gt;=DE$2),(DE222-DE$2)*DE$5,IF(AND($C222=$E$6,DE222&gt;=DE$2),(DE222-DE$2)*DE$6,0))&gt;DE$4),DE$4,IF(AND($C222=$E$5,DE222&gt;=DE$2),(DE222-DE$2)*DE$5,IF(AND($C222=$E$6,DE222&gt;=DE$2),(DE222-DE$2)*DE$6,0))))</f>
        <v>0</v>
      </c>
      <c r="DG222"/>
      <c r="DH222" s="39">
        <f t="shared" ref="DH222:DH231" si="1879">IF(AND($C222=$E$5,IF(AND($C222=$E$5,DG222&gt;=DG$2),(DG222-DG$2)*DG$5,IF(AND($C222=$E$6,DG222&gt;=DG$2),(DG222-DG$2)*DG$6,0))&gt;DG$3),DG$3,IF(AND($C222=$E$6,IF(AND($C222=$E$5,DG222&gt;=DG$2),(DG222-DG$2)*DG$5,IF(AND($C222=$E$6,DG222&gt;=DG$2),(DG222-DG$2)*DG$6,0))&gt;DG$4),DG$4,IF(AND($C222=$E$5,DG222&gt;=DG$2),(DG222-DG$2)*DG$5,IF(AND($C222=$E$6,DG222&gt;=DG$2),(DG222-DG$2)*DG$6,0))))</f>
        <v>0</v>
      </c>
      <c r="DI222"/>
      <c r="DJ222" s="39">
        <f t="shared" ref="DJ222:DJ231" si="1880">IF(AND($C222=$E$5,IF(AND($C222=$E$5,DI222&gt;=DI$2),(DI222-DI$2)*DI$5,IF(AND($C222=$E$6,DI222&gt;=DI$2),(DI222-DI$2)*DI$6,0))&gt;DI$3),DI$3,IF(AND($C222=$E$6,IF(AND($C222=$E$5,DI222&gt;=DI$2),(DI222-DI$2)*DI$5,IF(AND($C222=$E$6,DI222&gt;=DI$2),(DI222-DI$2)*DI$6,0))&gt;DI$4),DI$4,IF(AND($C222=$E$5,DI222&gt;=DI$2),(DI222-DI$2)*DI$5,IF(AND($C222=$E$6,DI222&gt;=DI$2),(DI222-DI$2)*DI$6,0))))</f>
        <v>0</v>
      </c>
      <c r="DK222"/>
      <c r="DL222" s="39">
        <f t="shared" ref="DL222:DL231" si="1881">IF(AND($C222=$E$5,IF(AND($C222=$E$5,DK222&gt;=DK$2),(DK222-DK$2)*DK$5,IF(AND($C222=$E$6,DK222&gt;=DK$2),(DK222-DK$2)*DK$6,0))&gt;DK$3),DK$3,IF(AND($C222=$E$6,IF(AND($C222=$E$5,DK222&gt;=DK$2),(DK222-DK$2)*DK$5,IF(AND($C222=$E$6,DK222&gt;=DK$2),(DK222-DK$2)*DK$6,0))&gt;DK$4),DK$4,IF(AND($C222=$E$5,DK222&gt;=DK$2),(DK222-DK$2)*DK$5,IF(AND($C222=$E$6,DK222&gt;=DK$2),(DK222-DK$2)*DK$6,0))))</f>
        <v>0</v>
      </c>
      <c r="DM222"/>
      <c r="DN222" s="39">
        <f t="shared" ref="DN222:DN231" si="1882">IF(AND($C222=$E$5,IF(AND($C222=$E$5,DM222&gt;=DM$2),(DM222-DM$2)*DM$5,IF(AND($C222=$E$6,DM222&gt;=DM$2),(DM222-DM$2)*DM$6,0))&gt;DM$3),DM$3,IF(AND($C222=$E$6,IF(AND($C222=$E$5,DM222&gt;=DM$2),(DM222-DM$2)*DM$5,IF(AND($C222=$E$6,DM222&gt;=DM$2),(DM222-DM$2)*DM$6,0))&gt;DM$4),DM$4,IF(AND($C222=$E$5,DM222&gt;=DM$2),(DM222-DM$2)*DM$5,IF(AND($C222=$E$6,DM222&gt;=DM$2),(DM222-DM$2)*DM$6,0))))</f>
        <v>0</v>
      </c>
      <c r="DO222"/>
      <c r="DP222" s="39">
        <f t="shared" ref="DP222:DP231" si="1883">IF(AND($C222=$E$5,IF(AND($C222=$E$5,DO222&gt;=DO$2),(DO222-DO$2)*DO$5,IF(AND($C222=$E$6,DO222&gt;=DO$2),(DO222-DO$2)*DO$6,0))&gt;DO$3),DO$3,IF(AND($C222=$E$6,IF(AND($C222=$E$5,DO222&gt;=DO$2),(DO222-DO$2)*DO$5,IF(AND($C222=$E$6,DO222&gt;=DO$2),(DO222-DO$2)*DO$6,0))&gt;DO$4),DO$4,IF(AND($C222=$E$5,DO222&gt;=DO$2),(DO222-DO$2)*DO$5,IF(AND($C222=$E$6,DO222&gt;=DO$2),(DO222-DO$2)*DO$6,0))))</f>
        <v>0</v>
      </c>
      <c r="DQ222"/>
      <c r="DR222" s="39">
        <f t="shared" ref="DR222:DR231" si="1884">IF(AND($C222=$E$5,IF(AND($C222=$E$5,DQ222&gt;=DQ$2),(DQ222-DQ$2)*DQ$5,IF(AND($C222=$E$6,DQ222&gt;=DQ$2),(DQ222-DQ$2)*DQ$6,0))&gt;DQ$3),DQ$3,IF(AND($C222=$E$6,IF(AND($C222=$E$5,DQ222&gt;=DQ$2),(DQ222-DQ$2)*DQ$5,IF(AND($C222=$E$6,DQ222&gt;=DQ$2),(DQ222-DQ$2)*DQ$6,0))&gt;DQ$4),DQ$4,IF(AND($C222=$E$5,DQ222&gt;=DQ$2),(DQ222-DQ$2)*DQ$5,IF(AND($C222=$E$6,DQ222&gt;=DQ$2),(DQ222-DQ$2)*DQ$6,0))))</f>
        <v>0</v>
      </c>
      <c r="DS222"/>
      <c r="DT222" s="39">
        <f t="shared" ref="DT222:DT231" si="1885">IF(AND($C222=$E$5,IF(AND($C222=$E$5,DS222&gt;=DS$2),(DS222-DS$2)*DS$5,IF(AND($C222=$E$6,DS222&gt;=DS$2),(DS222-DS$2)*DS$6,0))&gt;DS$3),DS$3,IF(AND($C222=$E$6,IF(AND($C222=$E$5,DS222&gt;=DS$2),(DS222-DS$2)*DS$5,IF(AND($C222=$E$6,DS222&gt;=DS$2),(DS222-DS$2)*DS$6,0))&gt;DS$4),DS$4,IF(AND($C222=$E$5,DS222&gt;=DS$2),(DS222-DS$2)*DS$5,IF(AND($C222=$E$6,DS222&gt;=DS$2),(DS222-DS$2)*DS$6,0))))</f>
        <v>0</v>
      </c>
      <c r="DU222"/>
      <c r="DV222" s="39">
        <f t="shared" ref="DV222:DV231" si="1886">IF(AND($C222=$E$5,IF(AND($C222=$E$5,DU222&gt;=DU$2),(DU222-DU$2)*DU$5,IF(AND($C222=$E$6,DU222&gt;=DU$2),(DU222-DU$2)*DU$6,0))&gt;DU$3),DU$3,IF(AND($C222=$E$6,IF(AND($C222=$E$5,DU222&gt;=DU$2),(DU222-DU$2)*DU$5,IF(AND($C222=$E$6,DU222&gt;=DU$2),(DU222-DU$2)*DU$6,0))&gt;DU$4),DU$4,IF(AND($C222=$E$5,DU222&gt;=DU$2),(DU222-DU$2)*DU$5,IF(AND($C222=$E$6,DU222&gt;=DU$2),(DU222-DU$2)*DU$6,0))))</f>
        <v>0</v>
      </c>
      <c r="DW222"/>
      <c r="DX222" s="39">
        <f t="shared" ref="DX222:DX231" si="1887">IF(AND($C222=$E$5,IF(AND($C222=$E$5,DW222&gt;=DW$2),(DW222-DW$2)*DW$5,IF(AND($C222=$E$6,DW222&gt;=DW$2),(DW222-DW$2)*DW$6,0))&gt;DW$3),DW$3,IF(AND($C222=$E$6,IF(AND($C222=$E$5,DW222&gt;=DW$2),(DW222-DW$2)*DW$5,IF(AND($C222=$E$6,DW222&gt;=DW$2),(DW222-DW$2)*DW$6,0))&gt;DW$4),DW$4,IF(AND($C222=$E$5,DW222&gt;=DW$2),(DW222-DW$2)*DW$5,IF(AND($C222=$E$6,DW222&gt;=DW$2),(DW222-DW$2)*DW$6,0))))</f>
        <v>0</v>
      </c>
      <c r="DY222"/>
      <c r="DZ222" s="39">
        <f t="shared" ref="DZ222:DZ231" si="1888">IF(AND($C222=$E$5,IF(AND($C222=$E$5,DY222&gt;=DY$2),(DY222-DY$2)*DY$5,IF(AND($C222=$E$6,DY222&gt;=DY$2),(DY222-DY$2)*DY$6,0))&gt;DY$3),DY$3,IF(AND($C222=$E$6,IF(AND($C222=$E$5,DY222&gt;=DY$2),(DY222-DY$2)*DY$5,IF(AND($C222=$E$6,DY222&gt;=DY$2),(DY222-DY$2)*DY$6,0))&gt;DY$4),DY$4,IF(AND($C222=$E$5,DY222&gt;=DY$2),(DY222-DY$2)*DY$5,IF(AND($C222=$E$6,DY222&gt;=DY$2),(DY222-DY$2)*DY$6,0))))</f>
        <v>0</v>
      </c>
      <c r="EA222"/>
      <c r="EB222" s="39">
        <f t="shared" ref="EB222:EB231" si="1889">IF(AND($C222=$E$5,IF(AND($C222=$E$5,EA222&gt;=EA$2),(EA222-EA$2)*EA$5,IF(AND($C222=$E$6,EA222&gt;=EA$2),(EA222-EA$2)*EA$6,0))&gt;EA$3),EA$3,IF(AND($C222=$E$6,IF(AND($C222=$E$5,EA222&gt;=EA$2),(EA222-EA$2)*EA$5,IF(AND($C222=$E$6,EA222&gt;=EA$2),(EA222-EA$2)*EA$6,0))&gt;EA$4),EA$4,IF(AND($C222=$E$5,EA222&gt;=EA$2),(EA222-EA$2)*EA$5,IF(AND($C222=$E$6,EA222&gt;=EA$2),(EA222-EA$2)*EA$6,0))))</f>
        <v>0</v>
      </c>
      <c r="EC222"/>
      <c r="ED222" s="39">
        <f t="shared" ref="ED222:ED231" si="1890">IF(AND($C222=$E$5,IF(AND($C222=$E$5,EC222&gt;=EC$2),(EC222-EC$2)*EC$5,IF(AND($C222=$E$6,EC222&gt;=EC$2),(EC222-EC$2)*EC$6,0))&gt;EC$3),EC$3,IF(AND($C222=$E$6,IF(AND($C222=$E$5,EC222&gt;=EC$2),(EC222-EC$2)*EC$5,IF(AND($C222=$E$6,EC222&gt;=EC$2),(EC222-EC$2)*EC$6,0))&gt;EC$4),EC$4,IF(AND($C222=$E$5,EC222&gt;=EC$2),(EC222-EC$2)*EC$5,IF(AND($C222=$E$6,EC222&gt;=EC$2),(EC222-EC$2)*EC$6,0))))</f>
        <v>0</v>
      </c>
      <c r="EE222"/>
      <c r="EF222" s="39">
        <f t="shared" ref="EF222:EF231" si="1891">IF(AND($C222=$E$5,IF(AND($C222=$E$5,EE222&gt;=EE$2),(EE222-EE$2)*EE$5,IF(AND($C222=$E$6,EE222&gt;=EE$2),(EE222-EE$2)*EE$6,0))&gt;EE$3),EE$3,IF(AND($C222=$E$6,IF(AND($C222=$E$5,EE222&gt;=EE$2),(EE222-EE$2)*EE$5,IF(AND($C222=$E$6,EE222&gt;=EE$2),(EE222-EE$2)*EE$6,0))&gt;EE$4),EE$4,IF(AND($C222=$E$5,EE222&gt;=EE$2),(EE222-EE$2)*EE$5,IF(AND($C222=$E$6,EE222&gt;=EE$2),(EE222-EE$2)*EE$6,0))))</f>
        <v>0</v>
      </c>
      <c r="EG222"/>
      <c r="EH222" s="39">
        <f t="shared" ref="EH222:EH231" si="1892">IF(AND($C222=$E$5,IF(AND($C222=$E$5,EG222&gt;=EG$2),(EG222-EG$2)*EG$5,IF(AND($C222=$E$6,EG222&gt;=EG$2),(EG222-EG$2)*EG$6,0))&gt;EG$3),EG$3,IF(AND($C222=$E$6,IF(AND($C222=$E$5,EG222&gt;=EG$2),(EG222-EG$2)*EG$5,IF(AND($C222=$E$6,EG222&gt;=EG$2),(EG222-EG$2)*EG$6,0))&gt;EG$4),EG$4,IF(AND($C222=$E$5,EG222&gt;=EG$2),(EG222-EG$2)*EG$5,IF(AND($C222=$E$6,EG222&gt;=EG$2),(EG222-EG$2)*EG$6,0))))</f>
        <v>0</v>
      </c>
      <c r="EI222"/>
      <c r="EJ222" s="39">
        <f t="shared" ref="EJ222:EJ231" si="1893">IF(AND($C222=$E$5,IF(AND($C222=$E$5,EI222&gt;=EI$2),(EI222-EI$2)*EI$5,IF(AND($C222=$E$6,EI222&gt;=EI$2),(EI222-EI$2)*EI$6,0))&gt;EI$3),EI$3,IF(AND($C222=$E$6,IF(AND($C222=$E$5,EI222&gt;=EI$2),(EI222-EI$2)*EI$5,IF(AND($C222=$E$6,EI222&gt;=EI$2),(EI222-EI$2)*EI$6,0))&gt;EI$4),EI$4,IF(AND($C222=$E$5,EI222&gt;=EI$2),(EI222-EI$2)*EI$5,IF(AND($C222=$E$6,EI222&gt;=EI$2),(EI222-EI$2)*EI$6,0))))</f>
        <v>0</v>
      </c>
      <c r="EK222"/>
      <c r="EL222" s="39">
        <f t="shared" ref="EL222:EL231" si="1894">IF(AND($C222=$E$5,IF(AND($C222=$E$5,EK222&gt;=EK$2),(EK222-EK$2)*EK$5,IF(AND($C222=$E$6,EK222&gt;=EK$2),(EK222-EK$2)*EK$6,0))&gt;EK$3),EK$3,IF(AND($C222=$E$6,IF(AND($C222=$E$5,EK222&gt;=EK$2),(EK222-EK$2)*EK$5,IF(AND($C222=$E$6,EK222&gt;=EK$2),(EK222-EK$2)*EK$6,0))&gt;EK$4),EK$4,IF(AND($C222=$E$5,EK222&gt;=EK$2),(EK222-EK$2)*EK$5,IF(AND($C222=$E$6,EK222&gt;=EK$2),(EK222-EK$2)*EK$6,0))))</f>
        <v>0</v>
      </c>
      <c r="EM222"/>
      <c r="EN222" s="39">
        <f t="shared" ref="EN222:EN231" si="1895">IF(AND($C222=$E$5,IF(AND($C222=$E$5,EM222&gt;=EM$2),(EM222-EM$2)*EM$5,IF(AND($C222=$E$6,EM222&gt;=EM$2),(EM222-EM$2)*EM$6,0))&gt;EM$3),EM$3,IF(AND($C222=$E$6,IF(AND($C222=$E$5,EM222&gt;=EM$2),(EM222-EM$2)*EM$5,IF(AND($C222=$E$6,EM222&gt;=EM$2),(EM222-EM$2)*EM$6,0))&gt;EM$4),EM$4,IF(AND($C222=$E$5,EM222&gt;=EM$2),(EM222-EM$2)*EM$5,IF(AND($C222=$E$6,EM222&gt;=EM$2),(EM222-EM$2)*EM$6,0))))</f>
        <v>0</v>
      </c>
      <c r="EO222"/>
      <c r="EP222" s="39">
        <f t="shared" ref="EP222:EP231" si="1896">IF(AND($C222=$E$5,IF(AND($C222=$E$5,EO222&gt;=EO$2),(EO222-EO$2)*EO$5,IF(AND($C222=$E$6,EO222&gt;=EO$2),(EO222-EO$2)*EO$6,0))&gt;EO$3),EO$3,IF(AND($C222=$E$6,IF(AND($C222=$E$5,EO222&gt;=EO$2),(EO222-EO$2)*EO$5,IF(AND($C222=$E$6,EO222&gt;=EO$2),(EO222-EO$2)*EO$6,0))&gt;EO$4),EO$4,IF(AND($C222=$E$5,EO222&gt;=EO$2),(EO222-EO$2)*EO$5,IF(AND($C222=$E$6,EO222&gt;=EO$2),(EO222-EO$2)*EO$6,0))))</f>
        <v>0</v>
      </c>
      <c r="EQ222"/>
      <c r="ER222" s="39">
        <f t="shared" ref="ER222:ER231" si="1897">IF(AND($C222=$E$5,IF(AND($C222=$E$5,EQ222&gt;=EQ$2),(EQ222-EQ$2)*EQ$5,IF(AND($C222=$E$6,EQ222&gt;=EQ$2),(EQ222-EQ$2)*EQ$6,0))&gt;EQ$3),EQ$3,IF(AND($C222=$E$6,IF(AND($C222=$E$5,EQ222&gt;=EQ$2),(EQ222-EQ$2)*EQ$5,IF(AND($C222=$E$6,EQ222&gt;=EQ$2),(EQ222-EQ$2)*EQ$6,0))&gt;EQ$4),EQ$4,IF(AND($C222=$E$5,EQ222&gt;=EQ$2),(EQ222-EQ$2)*EQ$5,IF(AND($C222=$E$6,EQ222&gt;=EQ$2),(EQ222-EQ$2)*EQ$6,0))))</f>
        <v>0</v>
      </c>
      <c r="ES222"/>
      <c r="ET222" s="39">
        <f t="shared" ref="ET222:ET231" si="1898">IF(AND($C222=$E$5,IF(AND($C222=$E$5,ES222&gt;=ES$2),(ES222-ES$2)*ES$5,IF(AND($C222=$E$6,ES222&gt;=ES$2),(ES222-ES$2)*ES$6,0))&gt;ES$3),ES$3,IF(AND($C222=$E$6,IF(AND($C222=$E$5,ES222&gt;=ES$2),(ES222-ES$2)*ES$5,IF(AND($C222=$E$6,ES222&gt;=ES$2),(ES222-ES$2)*ES$6,0))&gt;ES$4),ES$4,IF(AND($C222=$E$5,ES222&gt;=ES$2),(ES222-ES$2)*ES$5,IF(AND($C222=$E$6,ES222&gt;=ES$2),(ES222-ES$2)*ES$6,0))))</f>
        <v>0</v>
      </c>
      <c r="EU222"/>
      <c r="EV222" s="39">
        <f t="shared" ref="EV222:EV231" si="1899">IF(AND($C222=$E$5,IF(AND($C222=$E$5,EU222&gt;=EU$2),(EU222-EU$2)*EU$5,IF(AND($C222=$E$6,EU222&gt;=EU$2),(EU222-EU$2)*EU$6,0))&gt;EU$3),EU$3,IF(AND($C222=$E$6,IF(AND($C222=$E$5,EU222&gt;=EU$2),(EU222-EU$2)*EU$5,IF(AND($C222=$E$6,EU222&gt;=EU$2),(EU222-EU$2)*EU$6,0))&gt;EU$4),EU$4,IF(AND($C222=$E$5,EU222&gt;=EU$2),(EU222-EU$2)*EU$5,IF(AND($C222=$E$6,EU222&gt;=EU$2),(EU222-EU$2)*EU$6,0))))</f>
        <v>0</v>
      </c>
      <c r="EW222"/>
      <c r="EX222" s="39">
        <f t="shared" ref="EX222:EX231" si="1900">IF(AND($C222=$E$5,IF(AND($C222=$E$5,EW222&gt;=EW$2),(EW222-EW$2)*EW$5,IF(AND($C222=$E$6,EW222&gt;=EW$2),(EW222-EW$2)*EW$6,0))&gt;EW$3),EW$3,IF(AND($C222=$E$6,IF(AND($C222=$E$5,EW222&gt;=EW$2),(EW222-EW$2)*EW$5,IF(AND($C222=$E$6,EW222&gt;=EW$2),(EW222-EW$2)*EW$6,0))&gt;EW$4),EW$4,IF(AND($C222=$E$5,EW222&gt;=EW$2),(EW222-EW$2)*EW$5,IF(AND($C222=$E$6,EW222&gt;=EW$2),(EW222-EW$2)*EW$6,0))))</f>
        <v>0</v>
      </c>
      <c r="EY222"/>
      <c r="EZ222" s="39">
        <f t="shared" ref="EZ222:EZ231" si="1901">IF(AND($C222=$E$5,IF(AND($C222=$E$5,EY222&gt;=EY$2),(EY222-EY$2)*EY$5,IF(AND($C222=$E$6,EY222&gt;=EY$2),(EY222-EY$2)*EY$6,0))&gt;EY$3),EY$3,IF(AND($C222=$E$6,IF(AND($C222=$E$5,EY222&gt;=EY$2),(EY222-EY$2)*EY$5,IF(AND($C222=$E$6,EY222&gt;=EY$2),(EY222-EY$2)*EY$6,0))&gt;EY$4),EY$4,IF(AND($C222=$E$5,EY222&gt;=EY$2),(EY222-EY$2)*EY$5,IF(AND($C222=$E$6,EY222&gt;=EY$2),(EY222-EY$2)*EY$6,0))))</f>
        <v>0</v>
      </c>
      <c r="FA222"/>
      <c r="FB222" s="39">
        <f t="shared" ref="FB222:FB231" si="1902">IF(AND($C222=$E$5,IF(AND($C222=$E$5,FA222&gt;=FA$2),(FA222-FA$2)*FA$5,IF(AND($C222=$E$6,FA222&gt;=FA$2),(FA222-FA$2)*FA$6,0))&gt;FA$3),FA$3,IF(AND($C222=$E$6,IF(AND($C222=$E$5,FA222&gt;=FA$2),(FA222-FA$2)*FA$5,IF(AND($C222=$E$6,FA222&gt;=FA$2),(FA222-FA$2)*FA$6,0))&gt;FA$4),FA$4,IF(AND($C222=$E$5,FA222&gt;=FA$2),(FA222-FA$2)*FA$5,IF(AND($C222=$E$6,FA222&gt;=FA$2),(FA222-FA$2)*FA$6,0))))</f>
        <v>0</v>
      </c>
      <c r="FC222" s="67">
        <f>SUMIFS(CQ222:FB222,$CQ$8:$FB$8,$AM$1)</f>
        <v>0</v>
      </c>
    </row>
    <row r="223" spans="1:159" s="30" customFormat="1" outlineLevel="1" x14ac:dyDescent="0.25">
      <c r="A223">
        <v>2</v>
      </c>
      <c r="B223" s="26"/>
      <c r="C223" s="102">
        <f>IFERROR(VLOOKUP($B223,'Справочник ТТ'!$A:$R,16,0),0)</f>
        <v>0</v>
      </c>
      <c r="D223" s="103">
        <f>IFERROR(VLOOKUP($B223,'Справочник ТТ'!$A:$R,17,0),0)</f>
        <v>0</v>
      </c>
      <c r="E223" s="104">
        <f>IFERROR(VLOOKUP($B223,'Справочник ТТ'!$A:$R,18,0),0)</f>
        <v>0</v>
      </c>
      <c r="F223" s="71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 s="46">
        <f t="shared" ref="AK223:AK231" si="1903">IF($C223=$E$5,SUMPRODUCT(G223:AJ223,$G$5:$AJ$5),IF($C223=$E$6,SUMPRODUCT(G223:AJ223,$G$6:$AJ$6),0))</f>
        <v>0</v>
      </c>
      <c r="AL223"/>
      <c r="AM223" s="39">
        <f t="shared" si="1844"/>
        <v>0</v>
      </c>
      <c r="AN223"/>
      <c r="AO223" s="39">
        <f t="shared" si="1845"/>
        <v>0</v>
      </c>
      <c r="AP223"/>
      <c r="AQ223" s="39">
        <f t="shared" si="1846"/>
        <v>0</v>
      </c>
      <c r="AR223"/>
      <c r="AS223" s="39">
        <f t="shared" si="1847"/>
        <v>0</v>
      </c>
      <c r="AT223"/>
      <c r="AU223" s="39">
        <f t="shared" si="1848"/>
        <v>0</v>
      </c>
      <c r="AV223"/>
      <c r="AW223" s="39">
        <f>IF(AND($C223=$E$5,IF(AND($C223=$E$5,AV223&gt;=AV$2),(AV223-AV$2)*AV$5,IF(AND($C223=$E$6,AV223&gt;=AV$2),(AV223-AV$2)*AV$6,0))&gt;AV$3),AV$3,IF(AND($C223=$E$6,IF(AND($C223=$E$5,AV223&gt;=AV$2),(AV223-AV$2)*AV$5,IF(AND($C223=$E$6,AV223&gt;=AV$2),(AV223-AV$2)*AV$6,0))&gt;AV$4),AV$4,IF(AND($C223=$E$5,AV223&gt;=AV$2),(AV223-AV$2)*AV$5,IF(AND($C223=$E$6,AV223&gt;=AV$2),(AV223-AV$2)*AV$6,0))))</f>
        <v>0</v>
      </c>
      <c r="AX223"/>
      <c r="AY223" s="39" t="b">
        <f t="shared" si="1849"/>
        <v>0</v>
      </c>
      <c r="AZ223"/>
      <c r="BA223" s="39" t="b">
        <f t="shared" si="1850"/>
        <v>0</v>
      </c>
      <c r="BB223"/>
      <c r="BC223" s="39" t="b">
        <f t="shared" si="1851"/>
        <v>0</v>
      </c>
      <c r="BD223"/>
      <c r="BE223" s="39" t="b">
        <f t="shared" si="1852"/>
        <v>0</v>
      </c>
      <c r="BF223"/>
      <c r="BG223" s="39">
        <f t="shared" si="1853"/>
        <v>0</v>
      </c>
      <c r="BH223"/>
      <c r="BI223" s="39">
        <f t="shared" si="1854"/>
        <v>0</v>
      </c>
      <c r="BJ223"/>
      <c r="BK223" s="39">
        <f t="shared" si="1855"/>
        <v>0</v>
      </c>
      <c r="BL223"/>
      <c r="BM223" s="39">
        <f t="shared" si="1856"/>
        <v>0</v>
      </c>
      <c r="BN223"/>
      <c r="BO223" s="39">
        <f t="shared" si="1857"/>
        <v>0</v>
      </c>
      <c r="BP223"/>
      <c r="BQ223" s="39">
        <f t="shared" si="1858"/>
        <v>0</v>
      </c>
      <c r="BR223"/>
      <c r="BS223" s="39">
        <f t="shared" si="1859"/>
        <v>0</v>
      </c>
      <c r="BT223"/>
      <c r="BU223" s="39">
        <f t="shared" si="1860"/>
        <v>0</v>
      </c>
      <c r="BV223"/>
      <c r="BW223" s="39">
        <f t="shared" si="1861"/>
        <v>0</v>
      </c>
      <c r="BX223"/>
      <c r="BY223" s="39">
        <f t="shared" si="1862"/>
        <v>0</v>
      </c>
      <c r="BZ223"/>
      <c r="CA223" s="39">
        <f t="shared" si="1863"/>
        <v>0</v>
      </c>
      <c r="CB223"/>
      <c r="CC223" s="39">
        <f t="shared" si="1864"/>
        <v>0</v>
      </c>
      <c r="CD223"/>
      <c r="CE223" s="39">
        <f t="shared" si="1865"/>
        <v>0</v>
      </c>
      <c r="CF223"/>
      <c r="CG223" s="39">
        <f t="shared" si="1866"/>
        <v>0</v>
      </c>
      <c r="CH223"/>
      <c r="CI223" s="39">
        <f t="shared" si="1867"/>
        <v>0</v>
      </c>
      <c r="CJ223"/>
      <c r="CK223" s="39">
        <f t="shared" si="1868"/>
        <v>0</v>
      </c>
      <c r="CL223"/>
      <c r="CM223" s="39">
        <f t="shared" si="1869"/>
        <v>0</v>
      </c>
      <c r="CN223"/>
      <c r="CO223" s="39">
        <f t="shared" si="1870"/>
        <v>0</v>
      </c>
      <c r="CP223" s="67">
        <f t="shared" ref="CP223:CP231" si="1904">SUMIFS(AL223:CO223,$AL$8:$CO$8,$AM$1)</f>
        <v>0</v>
      </c>
      <c r="CQ223"/>
      <c r="CR223" s="39">
        <f t="shared" si="1871"/>
        <v>0</v>
      </c>
      <c r="CS223"/>
      <c r="CT223" s="39">
        <f t="shared" si="1872"/>
        <v>0</v>
      </c>
      <c r="CU223"/>
      <c r="CV223" s="39">
        <f t="shared" si="1873"/>
        <v>0</v>
      </c>
      <c r="CW223"/>
      <c r="CX223" s="39">
        <f t="shared" si="1874"/>
        <v>0</v>
      </c>
      <c r="CY223"/>
      <c r="CZ223" s="39">
        <f t="shared" si="1875"/>
        <v>0</v>
      </c>
      <c r="DA223"/>
      <c r="DB223" s="39">
        <f t="shared" si="1876"/>
        <v>0</v>
      </c>
      <c r="DC223"/>
      <c r="DD223" s="39">
        <f t="shared" si="1877"/>
        <v>0</v>
      </c>
      <c r="DE223"/>
      <c r="DF223" s="39">
        <f t="shared" si="1878"/>
        <v>0</v>
      </c>
      <c r="DG223"/>
      <c r="DH223" s="39">
        <f t="shared" si="1879"/>
        <v>0</v>
      </c>
      <c r="DI223"/>
      <c r="DJ223" s="39">
        <f t="shared" si="1880"/>
        <v>0</v>
      </c>
      <c r="DK223"/>
      <c r="DL223" s="39">
        <f t="shared" si="1881"/>
        <v>0</v>
      </c>
      <c r="DM223"/>
      <c r="DN223" s="39">
        <f t="shared" si="1882"/>
        <v>0</v>
      </c>
      <c r="DO223"/>
      <c r="DP223" s="39">
        <f t="shared" si="1883"/>
        <v>0</v>
      </c>
      <c r="DQ223"/>
      <c r="DR223" s="39">
        <f t="shared" si="1884"/>
        <v>0</v>
      </c>
      <c r="DS223"/>
      <c r="DT223" s="39">
        <f t="shared" si="1885"/>
        <v>0</v>
      </c>
      <c r="DU223"/>
      <c r="DV223" s="39">
        <f t="shared" si="1886"/>
        <v>0</v>
      </c>
      <c r="DW223"/>
      <c r="DX223" s="39">
        <f t="shared" si="1887"/>
        <v>0</v>
      </c>
      <c r="DY223"/>
      <c r="DZ223" s="39">
        <f t="shared" si="1888"/>
        <v>0</v>
      </c>
      <c r="EA223"/>
      <c r="EB223" s="39">
        <f t="shared" si="1889"/>
        <v>0</v>
      </c>
      <c r="EC223"/>
      <c r="ED223" s="39">
        <f t="shared" si="1890"/>
        <v>0</v>
      </c>
      <c r="EE223"/>
      <c r="EF223" s="39">
        <f t="shared" si="1891"/>
        <v>0</v>
      </c>
      <c r="EG223"/>
      <c r="EH223" s="39">
        <f t="shared" si="1892"/>
        <v>0</v>
      </c>
      <c r="EI223"/>
      <c r="EJ223" s="39">
        <f t="shared" si="1893"/>
        <v>0</v>
      </c>
      <c r="EK223"/>
      <c r="EL223" s="39">
        <f t="shared" si="1894"/>
        <v>0</v>
      </c>
      <c r="EM223"/>
      <c r="EN223" s="39">
        <f t="shared" si="1895"/>
        <v>0</v>
      </c>
      <c r="EO223"/>
      <c r="EP223" s="39">
        <f t="shared" si="1896"/>
        <v>0</v>
      </c>
      <c r="EQ223"/>
      <c r="ER223" s="39">
        <f t="shared" si="1897"/>
        <v>0</v>
      </c>
      <c r="ES223"/>
      <c r="ET223" s="39">
        <f t="shared" si="1898"/>
        <v>0</v>
      </c>
      <c r="EU223"/>
      <c r="EV223" s="39">
        <f t="shared" si="1899"/>
        <v>0</v>
      </c>
      <c r="EW223"/>
      <c r="EX223" s="39">
        <f t="shared" si="1900"/>
        <v>0</v>
      </c>
      <c r="EY223"/>
      <c r="EZ223" s="39">
        <f t="shared" si="1901"/>
        <v>0</v>
      </c>
      <c r="FA223"/>
      <c r="FB223" s="39">
        <f t="shared" si="1902"/>
        <v>0</v>
      </c>
      <c r="FC223" s="67">
        <f t="shared" ref="FC223:FC231" si="1905">SUMIFS(CQ223:FB223,$CQ$8:$FB$8,$AM$1)</f>
        <v>0</v>
      </c>
    </row>
    <row r="224" spans="1:159" s="30" customFormat="1" outlineLevel="1" x14ac:dyDescent="0.25">
      <c r="A224">
        <v>3</v>
      </c>
      <c r="B224" s="26"/>
      <c r="C224" s="102">
        <f>IFERROR(VLOOKUP($B224,'Справочник ТТ'!$A:$R,16,0),0)</f>
        <v>0</v>
      </c>
      <c r="D224" s="103">
        <f>IFERROR(VLOOKUP($B224,'Справочник ТТ'!$A:$R,17,0),0)</f>
        <v>0</v>
      </c>
      <c r="E224" s="104">
        <f>IFERROR(VLOOKUP($B224,'Справочник ТТ'!$A:$R,18,0),0)</f>
        <v>0</v>
      </c>
      <c r="F224" s="71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 s="46">
        <f t="shared" si="1903"/>
        <v>0</v>
      </c>
      <c r="AL224"/>
      <c r="AM224" s="39">
        <f t="shared" si="1844"/>
        <v>0</v>
      </c>
      <c r="AN224"/>
      <c r="AO224" s="39">
        <f t="shared" si="1845"/>
        <v>0</v>
      </c>
      <c r="AP224"/>
      <c r="AQ224" s="39">
        <f t="shared" si="1846"/>
        <v>0</v>
      </c>
      <c r="AR224"/>
      <c r="AS224" s="39">
        <f t="shared" si="1847"/>
        <v>0</v>
      </c>
      <c r="AT224"/>
      <c r="AU224" s="39">
        <f t="shared" si="1848"/>
        <v>0</v>
      </c>
      <c r="AV224"/>
      <c r="AW224" s="39">
        <f t="shared" ref="AW224:AW231" si="1906">IF(AND($C224=$E$5,IF(AND($C224=$E$5,AV224&gt;=AV$2),(AV224-AV$2)*AV$5,IF(AND($C224=$E$6,AV224&gt;=AV$2),(AV224-AV$2)*AV$6,0))&gt;AV$3),AV$3,IF(AND($C224=$E$6,IF(AND($C224=$E$5,AV224&gt;=AV$2),(AV224-AV$2)*AV$5,IF(AND($C224=$E$6,AV224&gt;=AV$2),(AV224-AV$2)*AV$6,0))&gt;AV$4),AV$4,IF(AND($C224=$E$5,AV224&gt;=AV$2),(AV224-AV$2)*AV$5,IF(AND($C224=$E$6,AV224&gt;=AV$2),(AV224-AV$2)*AV$6,0))))</f>
        <v>0</v>
      </c>
      <c r="AX224"/>
      <c r="AY224" s="39" t="b">
        <f t="shared" si="1849"/>
        <v>0</v>
      </c>
      <c r="AZ224"/>
      <c r="BA224" s="39" t="b">
        <f t="shared" si="1850"/>
        <v>0</v>
      </c>
      <c r="BB224"/>
      <c r="BC224" s="39" t="b">
        <f t="shared" si="1851"/>
        <v>0</v>
      </c>
      <c r="BD224"/>
      <c r="BE224" s="39" t="b">
        <f t="shared" si="1852"/>
        <v>0</v>
      </c>
      <c r="BF224"/>
      <c r="BG224" s="39">
        <f t="shared" si="1853"/>
        <v>0</v>
      </c>
      <c r="BH224"/>
      <c r="BI224" s="39">
        <f t="shared" si="1854"/>
        <v>0</v>
      </c>
      <c r="BJ224"/>
      <c r="BK224" s="39">
        <f t="shared" si="1855"/>
        <v>0</v>
      </c>
      <c r="BL224"/>
      <c r="BM224" s="39">
        <f t="shared" si="1856"/>
        <v>0</v>
      </c>
      <c r="BN224"/>
      <c r="BO224" s="39">
        <f t="shared" si="1857"/>
        <v>0</v>
      </c>
      <c r="BP224"/>
      <c r="BQ224" s="39">
        <f t="shared" si="1858"/>
        <v>0</v>
      </c>
      <c r="BR224"/>
      <c r="BS224" s="39">
        <f t="shared" si="1859"/>
        <v>0</v>
      </c>
      <c r="BT224"/>
      <c r="BU224" s="39">
        <f t="shared" si="1860"/>
        <v>0</v>
      </c>
      <c r="BV224"/>
      <c r="BW224" s="39">
        <f t="shared" si="1861"/>
        <v>0</v>
      </c>
      <c r="BX224"/>
      <c r="BY224" s="39">
        <f t="shared" si="1862"/>
        <v>0</v>
      </c>
      <c r="BZ224"/>
      <c r="CA224" s="39">
        <f t="shared" si="1863"/>
        <v>0</v>
      </c>
      <c r="CB224"/>
      <c r="CC224" s="39">
        <f t="shared" si="1864"/>
        <v>0</v>
      </c>
      <c r="CD224"/>
      <c r="CE224" s="39">
        <f t="shared" si="1865"/>
        <v>0</v>
      </c>
      <c r="CF224"/>
      <c r="CG224" s="39">
        <f t="shared" si="1866"/>
        <v>0</v>
      </c>
      <c r="CH224"/>
      <c r="CI224" s="39">
        <f t="shared" si="1867"/>
        <v>0</v>
      </c>
      <c r="CJ224"/>
      <c r="CK224" s="39">
        <f t="shared" si="1868"/>
        <v>0</v>
      </c>
      <c r="CL224"/>
      <c r="CM224" s="39">
        <f t="shared" si="1869"/>
        <v>0</v>
      </c>
      <c r="CN224"/>
      <c r="CO224" s="39">
        <f t="shared" si="1870"/>
        <v>0</v>
      </c>
      <c r="CP224" s="67">
        <f t="shared" si="1904"/>
        <v>0</v>
      </c>
      <c r="CQ224"/>
      <c r="CR224" s="39">
        <f t="shared" si="1871"/>
        <v>0</v>
      </c>
      <c r="CS224"/>
      <c r="CT224" s="39">
        <f t="shared" si="1872"/>
        <v>0</v>
      </c>
      <c r="CU224"/>
      <c r="CV224" s="39">
        <f t="shared" si="1873"/>
        <v>0</v>
      </c>
      <c r="CW224"/>
      <c r="CX224" s="39">
        <f t="shared" si="1874"/>
        <v>0</v>
      </c>
      <c r="CY224"/>
      <c r="CZ224" s="39">
        <f t="shared" si="1875"/>
        <v>0</v>
      </c>
      <c r="DA224"/>
      <c r="DB224" s="39">
        <f t="shared" si="1876"/>
        <v>0</v>
      </c>
      <c r="DC224"/>
      <c r="DD224" s="39">
        <f t="shared" si="1877"/>
        <v>0</v>
      </c>
      <c r="DE224"/>
      <c r="DF224" s="39">
        <f t="shared" si="1878"/>
        <v>0</v>
      </c>
      <c r="DG224"/>
      <c r="DH224" s="39">
        <f t="shared" si="1879"/>
        <v>0</v>
      </c>
      <c r="DI224"/>
      <c r="DJ224" s="39">
        <f t="shared" si="1880"/>
        <v>0</v>
      </c>
      <c r="DK224"/>
      <c r="DL224" s="39">
        <f t="shared" si="1881"/>
        <v>0</v>
      </c>
      <c r="DM224"/>
      <c r="DN224" s="39">
        <f t="shared" si="1882"/>
        <v>0</v>
      </c>
      <c r="DO224"/>
      <c r="DP224" s="39">
        <f t="shared" si="1883"/>
        <v>0</v>
      </c>
      <c r="DQ224"/>
      <c r="DR224" s="39">
        <f t="shared" si="1884"/>
        <v>0</v>
      </c>
      <c r="DS224"/>
      <c r="DT224" s="39">
        <f t="shared" si="1885"/>
        <v>0</v>
      </c>
      <c r="DU224"/>
      <c r="DV224" s="39">
        <f t="shared" si="1886"/>
        <v>0</v>
      </c>
      <c r="DW224"/>
      <c r="DX224" s="39">
        <f t="shared" si="1887"/>
        <v>0</v>
      </c>
      <c r="DY224"/>
      <c r="DZ224" s="39">
        <f t="shared" si="1888"/>
        <v>0</v>
      </c>
      <c r="EA224"/>
      <c r="EB224" s="39">
        <f t="shared" si="1889"/>
        <v>0</v>
      </c>
      <c r="EC224"/>
      <c r="ED224" s="39">
        <f t="shared" si="1890"/>
        <v>0</v>
      </c>
      <c r="EE224"/>
      <c r="EF224" s="39">
        <f t="shared" si="1891"/>
        <v>0</v>
      </c>
      <c r="EG224"/>
      <c r="EH224" s="39">
        <f t="shared" si="1892"/>
        <v>0</v>
      </c>
      <c r="EI224"/>
      <c r="EJ224" s="39">
        <f t="shared" si="1893"/>
        <v>0</v>
      </c>
      <c r="EK224"/>
      <c r="EL224" s="39">
        <f t="shared" si="1894"/>
        <v>0</v>
      </c>
      <c r="EM224"/>
      <c r="EN224" s="39">
        <f t="shared" si="1895"/>
        <v>0</v>
      </c>
      <c r="EO224"/>
      <c r="EP224" s="39">
        <f t="shared" si="1896"/>
        <v>0</v>
      </c>
      <c r="EQ224"/>
      <c r="ER224" s="39">
        <f t="shared" si="1897"/>
        <v>0</v>
      </c>
      <c r="ES224"/>
      <c r="ET224" s="39">
        <f t="shared" si="1898"/>
        <v>0</v>
      </c>
      <c r="EU224"/>
      <c r="EV224" s="39">
        <f t="shared" si="1899"/>
        <v>0</v>
      </c>
      <c r="EW224"/>
      <c r="EX224" s="39">
        <f t="shared" si="1900"/>
        <v>0</v>
      </c>
      <c r="EY224"/>
      <c r="EZ224" s="39">
        <f t="shared" si="1901"/>
        <v>0</v>
      </c>
      <c r="FA224"/>
      <c r="FB224" s="39">
        <f t="shared" si="1902"/>
        <v>0</v>
      </c>
      <c r="FC224" s="67">
        <f t="shared" si="1905"/>
        <v>0</v>
      </c>
    </row>
    <row r="225" spans="1:159" s="30" customFormat="1" outlineLevel="1" x14ac:dyDescent="0.25">
      <c r="A225">
        <v>4</v>
      </c>
      <c r="B225" s="26"/>
      <c r="C225" s="102">
        <f>IFERROR(VLOOKUP($B225,'Справочник ТТ'!$A:$R,16,0),0)</f>
        <v>0</v>
      </c>
      <c r="D225" s="103">
        <f>IFERROR(VLOOKUP($B225,'Справочник ТТ'!$A:$R,17,0),0)</f>
        <v>0</v>
      </c>
      <c r="E225" s="104">
        <f>IFERROR(VLOOKUP($B225,'Справочник ТТ'!$A:$R,18,0),0)</f>
        <v>0</v>
      </c>
      <c r="F225" s="71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 s="46">
        <f t="shared" si="1903"/>
        <v>0</v>
      </c>
      <c r="AL225"/>
      <c r="AM225" s="39">
        <f t="shared" si="1844"/>
        <v>0</v>
      </c>
      <c r="AN225"/>
      <c r="AO225" s="39">
        <f t="shared" si="1845"/>
        <v>0</v>
      </c>
      <c r="AP225"/>
      <c r="AQ225" s="39">
        <f t="shared" si="1846"/>
        <v>0</v>
      </c>
      <c r="AR225"/>
      <c r="AS225" s="39">
        <f t="shared" si="1847"/>
        <v>0</v>
      </c>
      <c r="AT225"/>
      <c r="AU225" s="39">
        <f t="shared" si="1848"/>
        <v>0</v>
      </c>
      <c r="AV225"/>
      <c r="AW225" s="39">
        <f t="shared" si="1906"/>
        <v>0</v>
      </c>
      <c r="AX225"/>
      <c r="AY225" s="39" t="b">
        <f t="shared" si="1849"/>
        <v>0</v>
      </c>
      <c r="AZ225"/>
      <c r="BA225" s="39" t="b">
        <f t="shared" si="1850"/>
        <v>0</v>
      </c>
      <c r="BB225"/>
      <c r="BC225" s="39" t="b">
        <f t="shared" si="1851"/>
        <v>0</v>
      </c>
      <c r="BD225"/>
      <c r="BE225" s="39" t="b">
        <f t="shared" si="1852"/>
        <v>0</v>
      </c>
      <c r="BF225"/>
      <c r="BG225" s="39">
        <f t="shared" si="1853"/>
        <v>0</v>
      </c>
      <c r="BH225"/>
      <c r="BI225" s="39">
        <f t="shared" si="1854"/>
        <v>0</v>
      </c>
      <c r="BJ225"/>
      <c r="BK225" s="39">
        <f t="shared" si="1855"/>
        <v>0</v>
      </c>
      <c r="BL225"/>
      <c r="BM225" s="39">
        <f t="shared" si="1856"/>
        <v>0</v>
      </c>
      <c r="BN225"/>
      <c r="BO225" s="39">
        <f t="shared" si="1857"/>
        <v>0</v>
      </c>
      <c r="BP225"/>
      <c r="BQ225" s="39">
        <f t="shared" si="1858"/>
        <v>0</v>
      </c>
      <c r="BR225"/>
      <c r="BS225" s="39">
        <f t="shared" si="1859"/>
        <v>0</v>
      </c>
      <c r="BT225"/>
      <c r="BU225" s="39">
        <f t="shared" si="1860"/>
        <v>0</v>
      </c>
      <c r="BV225"/>
      <c r="BW225" s="39">
        <f t="shared" si="1861"/>
        <v>0</v>
      </c>
      <c r="BX225"/>
      <c r="BY225" s="39">
        <f t="shared" si="1862"/>
        <v>0</v>
      </c>
      <c r="BZ225"/>
      <c r="CA225" s="39">
        <f t="shared" si="1863"/>
        <v>0</v>
      </c>
      <c r="CB225"/>
      <c r="CC225" s="39">
        <f t="shared" si="1864"/>
        <v>0</v>
      </c>
      <c r="CD225"/>
      <c r="CE225" s="39">
        <f t="shared" si="1865"/>
        <v>0</v>
      </c>
      <c r="CF225"/>
      <c r="CG225" s="39">
        <f t="shared" si="1866"/>
        <v>0</v>
      </c>
      <c r="CH225"/>
      <c r="CI225" s="39">
        <f t="shared" si="1867"/>
        <v>0</v>
      </c>
      <c r="CJ225"/>
      <c r="CK225" s="39">
        <f t="shared" si="1868"/>
        <v>0</v>
      </c>
      <c r="CL225"/>
      <c r="CM225" s="39">
        <f t="shared" si="1869"/>
        <v>0</v>
      </c>
      <c r="CN225"/>
      <c r="CO225" s="39">
        <f t="shared" si="1870"/>
        <v>0</v>
      </c>
      <c r="CP225" s="67">
        <f t="shared" si="1904"/>
        <v>0</v>
      </c>
      <c r="CQ225"/>
      <c r="CR225" s="39">
        <f t="shared" si="1871"/>
        <v>0</v>
      </c>
      <c r="CS225"/>
      <c r="CT225" s="39">
        <f t="shared" si="1872"/>
        <v>0</v>
      </c>
      <c r="CU225"/>
      <c r="CV225" s="39">
        <f t="shared" si="1873"/>
        <v>0</v>
      </c>
      <c r="CW225"/>
      <c r="CX225" s="39">
        <f t="shared" si="1874"/>
        <v>0</v>
      </c>
      <c r="CY225"/>
      <c r="CZ225" s="39">
        <f t="shared" si="1875"/>
        <v>0</v>
      </c>
      <c r="DA225"/>
      <c r="DB225" s="39">
        <f t="shared" si="1876"/>
        <v>0</v>
      </c>
      <c r="DC225"/>
      <c r="DD225" s="39">
        <f t="shared" si="1877"/>
        <v>0</v>
      </c>
      <c r="DE225"/>
      <c r="DF225" s="39">
        <f t="shared" si="1878"/>
        <v>0</v>
      </c>
      <c r="DG225"/>
      <c r="DH225" s="39">
        <f t="shared" si="1879"/>
        <v>0</v>
      </c>
      <c r="DI225"/>
      <c r="DJ225" s="39">
        <f t="shared" si="1880"/>
        <v>0</v>
      </c>
      <c r="DK225"/>
      <c r="DL225" s="39">
        <f t="shared" si="1881"/>
        <v>0</v>
      </c>
      <c r="DM225"/>
      <c r="DN225" s="39">
        <f t="shared" si="1882"/>
        <v>0</v>
      </c>
      <c r="DO225"/>
      <c r="DP225" s="39">
        <f t="shared" si="1883"/>
        <v>0</v>
      </c>
      <c r="DQ225"/>
      <c r="DR225" s="39">
        <f t="shared" si="1884"/>
        <v>0</v>
      </c>
      <c r="DS225"/>
      <c r="DT225" s="39">
        <f t="shared" si="1885"/>
        <v>0</v>
      </c>
      <c r="DU225"/>
      <c r="DV225" s="39">
        <f t="shared" si="1886"/>
        <v>0</v>
      </c>
      <c r="DW225"/>
      <c r="DX225" s="39">
        <f t="shared" si="1887"/>
        <v>0</v>
      </c>
      <c r="DY225"/>
      <c r="DZ225" s="39">
        <f t="shared" si="1888"/>
        <v>0</v>
      </c>
      <c r="EA225"/>
      <c r="EB225" s="39">
        <f t="shared" si="1889"/>
        <v>0</v>
      </c>
      <c r="EC225"/>
      <c r="ED225" s="39">
        <f t="shared" si="1890"/>
        <v>0</v>
      </c>
      <c r="EE225"/>
      <c r="EF225" s="39">
        <f t="shared" si="1891"/>
        <v>0</v>
      </c>
      <c r="EG225"/>
      <c r="EH225" s="39">
        <f t="shared" si="1892"/>
        <v>0</v>
      </c>
      <c r="EI225"/>
      <c r="EJ225" s="39">
        <f t="shared" si="1893"/>
        <v>0</v>
      </c>
      <c r="EK225"/>
      <c r="EL225" s="39">
        <f t="shared" si="1894"/>
        <v>0</v>
      </c>
      <c r="EM225"/>
      <c r="EN225" s="39">
        <f t="shared" si="1895"/>
        <v>0</v>
      </c>
      <c r="EO225"/>
      <c r="EP225" s="39">
        <f t="shared" si="1896"/>
        <v>0</v>
      </c>
      <c r="EQ225"/>
      <c r="ER225" s="39">
        <f t="shared" si="1897"/>
        <v>0</v>
      </c>
      <c r="ES225"/>
      <c r="ET225" s="39">
        <f t="shared" si="1898"/>
        <v>0</v>
      </c>
      <c r="EU225"/>
      <c r="EV225" s="39">
        <f t="shared" si="1899"/>
        <v>0</v>
      </c>
      <c r="EW225"/>
      <c r="EX225" s="39">
        <f t="shared" si="1900"/>
        <v>0</v>
      </c>
      <c r="EY225"/>
      <c r="EZ225" s="39">
        <f t="shared" si="1901"/>
        <v>0</v>
      </c>
      <c r="FA225"/>
      <c r="FB225" s="39">
        <f t="shared" si="1902"/>
        <v>0</v>
      </c>
      <c r="FC225" s="67">
        <f t="shared" si="1905"/>
        <v>0</v>
      </c>
    </row>
    <row r="226" spans="1:159" s="30" customFormat="1" outlineLevel="1" x14ac:dyDescent="0.25">
      <c r="A226">
        <v>5</v>
      </c>
      <c r="B226" s="26"/>
      <c r="C226" s="102">
        <f>IFERROR(VLOOKUP($B226,'Справочник ТТ'!$A:$R,16,0),0)</f>
        <v>0</v>
      </c>
      <c r="D226" s="103">
        <f>IFERROR(VLOOKUP($B226,'Справочник ТТ'!$A:$R,17,0),0)</f>
        <v>0</v>
      </c>
      <c r="E226" s="104">
        <f>IFERROR(VLOOKUP($B226,'Справочник ТТ'!$A:$R,18,0),0)</f>
        <v>0</v>
      </c>
      <c r="F226" s="71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 s="46">
        <f t="shared" si="1903"/>
        <v>0</v>
      </c>
      <c r="AL226"/>
      <c r="AM226" s="39">
        <f t="shared" si="1844"/>
        <v>0</v>
      </c>
      <c r="AN226"/>
      <c r="AO226" s="39">
        <f t="shared" si="1845"/>
        <v>0</v>
      </c>
      <c r="AP226"/>
      <c r="AQ226" s="39">
        <f t="shared" si="1846"/>
        <v>0</v>
      </c>
      <c r="AR226"/>
      <c r="AS226" s="39">
        <f t="shared" si="1847"/>
        <v>0</v>
      </c>
      <c r="AT226"/>
      <c r="AU226" s="39">
        <f t="shared" si="1848"/>
        <v>0</v>
      </c>
      <c r="AV226"/>
      <c r="AW226" s="39">
        <f t="shared" si="1906"/>
        <v>0</v>
      </c>
      <c r="AX226"/>
      <c r="AY226" s="39" t="b">
        <f t="shared" si="1849"/>
        <v>0</v>
      </c>
      <c r="AZ226"/>
      <c r="BA226" s="39" t="b">
        <f t="shared" si="1850"/>
        <v>0</v>
      </c>
      <c r="BB226"/>
      <c r="BC226" s="39" t="b">
        <f t="shared" si="1851"/>
        <v>0</v>
      </c>
      <c r="BD226"/>
      <c r="BE226" s="39" t="b">
        <f t="shared" si="1852"/>
        <v>0</v>
      </c>
      <c r="BF226"/>
      <c r="BG226" s="39">
        <f t="shared" si="1853"/>
        <v>0</v>
      </c>
      <c r="BH226"/>
      <c r="BI226" s="39">
        <f t="shared" si="1854"/>
        <v>0</v>
      </c>
      <c r="BJ226"/>
      <c r="BK226" s="39">
        <f t="shared" si="1855"/>
        <v>0</v>
      </c>
      <c r="BL226"/>
      <c r="BM226" s="39">
        <f t="shared" si="1856"/>
        <v>0</v>
      </c>
      <c r="BN226"/>
      <c r="BO226" s="39">
        <f t="shared" si="1857"/>
        <v>0</v>
      </c>
      <c r="BP226"/>
      <c r="BQ226" s="39">
        <f t="shared" si="1858"/>
        <v>0</v>
      </c>
      <c r="BR226"/>
      <c r="BS226" s="39">
        <f t="shared" si="1859"/>
        <v>0</v>
      </c>
      <c r="BT226"/>
      <c r="BU226" s="39">
        <f t="shared" si="1860"/>
        <v>0</v>
      </c>
      <c r="BV226"/>
      <c r="BW226" s="39">
        <f t="shared" si="1861"/>
        <v>0</v>
      </c>
      <c r="BX226"/>
      <c r="BY226" s="39">
        <f t="shared" si="1862"/>
        <v>0</v>
      </c>
      <c r="BZ226"/>
      <c r="CA226" s="39">
        <f t="shared" si="1863"/>
        <v>0</v>
      </c>
      <c r="CB226"/>
      <c r="CC226" s="39">
        <f t="shared" si="1864"/>
        <v>0</v>
      </c>
      <c r="CD226"/>
      <c r="CE226" s="39">
        <f t="shared" si="1865"/>
        <v>0</v>
      </c>
      <c r="CF226"/>
      <c r="CG226" s="39">
        <f t="shared" si="1866"/>
        <v>0</v>
      </c>
      <c r="CH226"/>
      <c r="CI226" s="39">
        <f t="shared" si="1867"/>
        <v>0</v>
      </c>
      <c r="CJ226"/>
      <c r="CK226" s="39">
        <f t="shared" si="1868"/>
        <v>0</v>
      </c>
      <c r="CL226"/>
      <c r="CM226" s="39">
        <f t="shared" si="1869"/>
        <v>0</v>
      </c>
      <c r="CN226"/>
      <c r="CO226" s="39">
        <f t="shared" si="1870"/>
        <v>0</v>
      </c>
      <c r="CP226" s="67">
        <f t="shared" si="1904"/>
        <v>0</v>
      </c>
      <c r="CQ226"/>
      <c r="CR226" s="39">
        <f t="shared" si="1871"/>
        <v>0</v>
      </c>
      <c r="CS226"/>
      <c r="CT226" s="39">
        <f t="shared" si="1872"/>
        <v>0</v>
      </c>
      <c r="CU226"/>
      <c r="CV226" s="39">
        <f t="shared" si="1873"/>
        <v>0</v>
      </c>
      <c r="CW226"/>
      <c r="CX226" s="39">
        <f t="shared" si="1874"/>
        <v>0</v>
      </c>
      <c r="CY226"/>
      <c r="CZ226" s="39">
        <f t="shared" si="1875"/>
        <v>0</v>
      </c>
      <c r="DA226"/>
      <c r="DB226" s="39">
        <f t="shared" si="1876"/>
        <v>0</v>
      </c>
      <c r="DC226"/>
      <c r="DD226" s="39">
        <f t="shared" si="1877"/>
        <v>0</v>
      </c>
      <c r="DE226"/>
      <c r="DF226" s="39">
        <f t="shared" si="1878"/>
        <v>0</v>
      </c>
      <c r="DG226"/>
      <c r="DH226" s="39">
        <f t="shared" si="1879"/>
        <v>0</v>
      </c>
      <c r="DI226"/>
      <c r="DJ226" s="39">
        <f t="shared" si="1880"/>
        <v>0</v>
      </c>
      <c r="DK226"/>
      <c r="DL226" s="39">
        <f t="shared" si="1881"/>
        <v>0</v>
      </c>
      <c r="DM226"/>
      <c r="DN226" s="39">
        <f t="shared" si="1882"/>
        <v>0</v>
      </c>
      <c r="DO226"/>
      <c r="DP226" s="39">
        <f t="shared" si="1883"/>
        <v>0</v>
      </c>
      <c r="DQ226"/>
      <c r="DR226" s="39">
        <f t="shared" si="1884"/>
        <v>0</v>
      </c>
      <c r="DS226"/>
      <c r="DT226" s="39">
        <f t="shared" si="1885"/>
        <v>0</v>
      </c>
      <c r="DU226"/>
      <c r="DV226" s="39">
        <f t="shared" si="1886"/>
        <v>0</v>
      </c>
      <c r="DW226"/>
      <c r="DX226" s="39">
        <f t="shared" si="1887"/>
        <v>0</v>
      </c>
      <c r="DY226"/>
      <c r="DZ226" s="39">
        <f t="shared" si="1888"/>
        <v>0</v>
      </c>
      <c r="EA226"/>
      <c r="EB226" s="39">
        <f t="shared" si="1889"/>
        <v>0</v>
      </c>
      <c r="EC226"/>
      <c r="ED226" s="39">
        <f t="shared" si="1890"/>
        <v>0</v>
      </c>
      <c r="EE226"/>
      <c r="EF226" s="39">
        <f t="shared" si="1891"/>
        <v>0</v>
      </c>
      <c r="EG226"/>
      <c r="EH226" s="39">
        <f t="shared" si="1892"/>
        <v>0</v>
      </c>
      <c r="EI226"/>
      <c r="EJ226" s="39">
        <f t="shared" si="1893"/>
        <v>0</v>
      </c>
      <c r="EK226"/>
      <c r="EL226" s="39">
        <f t="shared" si="1894"/>
        <v>0</v>
      </c>
      <c r="EM226"/>
      <c r="EN226" s="39">
        <f t="shared" si="1895"/>
        <v>0</v>
      </c>
      <c r="EO226"/>
      <c r="EP226" s="39">
        <f t="shared" si="1896"/>
        <v>0</v>
      </c>
      <c r="EQ226"/>
      <c r="ER226" s="39">
        <f t="shared" si="1897"/>
        <v>0</v>
      </c>
      <c r="ES226"/>
      <c r="ET226" s="39">
        <f t="shared" si="1898"/>
        <v>0</v>
      </c>
      <c r="EU226"/>
      <c r="EV226" s="39">
        <f t="shared" si="1899"/>
        <v>0</v>
      </c>
      <c r="EW226"/>
      <c r="EX226" s="39">
        <f t="shared" si="1900"/>
        <v>0</v>
      </c>
      <c r="EY226"/>
      <c r="EZ226" s="39">
        <f t="shared" si="1901"/>
        <v>0</v>
      </c>
      <c r="FA226"/>
      <c r="FB226" s="39">
        <f t="shared" si="1902"/>
        <v>0</v>
      </c>
      <c r="FC226" s="67">
        <f t="shared" si="1905"/>
        <v>0</v>
      </c>
    </row>
    <row r="227" spans="1:159" s="30" customFormat="1" outlineLevel="1" x14ac:dyDescent="0.25">
      <c r="A227">
        <v>6</v>
      </c>
      <c r="B227" s="26"/>
      <c r="C227" s="102">
        <f>IFERROR(VLOOKUP($B227,'Справочник ТТ'!$A:$R,16,0),0)</f>
        <v>0</v>
      </c>
      <c r="D227" s="103">
        <f>IFERROR(VLOOKUP($B227,'Справочник ТТ'!$A:$R,17,0),0)</f>
        <v>0</v>
      </c>
      <c r="E227" s="104">
        <f>IFERROR(VLOOKUP($B227,'Справочник ТТ'!$A:$R,18,0),0)</f>
        <v>0</v>
      </c>
      <c r="F227" s="71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 s="46">
        <f t="shared" si="1903"/>
        <v>0</v>
      </c>
      <c r="AL227"/>
      <c r="AM227" s="39">
        <f t="shared" si="1844"/>
        <v>0</v>
      </c>
      <c r="AN227"/>
      <c r="AO227" s="39">
        <f t="shared" si="1845"/>
        <v>0</v>
      </c>
      <c r="AP227"/>
      <c r="AQ227" s="39">
        <f t="shared" si="1846"/>
        <v>0</v>
      </c>
      <c r="AR227"/>
      <c r="AS227" s="39">
        <f t="shared" si="1847"/>
        <v>0</v>
      </c>
      <c r="AT227"/>
      <c r="AU227" s="39">
        <f t="shared" si="1848"/>
        <v>0</v>
      </c>
      <c r="AV227"/>
      <c r="AW227" s="39">
        <f t="shared" si="1906"/>
        <v>0</v>
      </c>
      <c r="AX227"/>
      <c r="AY227" s="39" t="b">
        <f t="shared" si="1849"/>
        <v>0</v>
      </c>
      <c r="AZ227"/>
      <c r="BA227" s="39" t="b">
        <f t="shared" si="1850"/>
        <v>0</v>
      </c>
      <c r="BB227"/>
      <c r="BC227" s="39" t="b">
        <f t="shared" si="1851"/>
        <v>0</v>
      </c>
      <c r="BD227"/>
      <c r="BE227" s="39" t="b">
        <f t="shared" si="1852"/>
        <v>0</v>
      </c>
      <c r="BF227"/>
      <c r="BG227" s="39">
        <f t="shared" si="1853"/>
        <v>0</v>
      </c>
      <c r="BH227"/>
      <c r="BI227" s="39">
        <f t="shared" si="1854"/>
        <v>0</v>
      </c>
      <c r="BJ227"/>
      <c r="BK227" s="39">
        <f t="shared" si="1855"/>
        <v>0</v>
      </c>
      <c r="BL227"/>
      <c r="BM227" s="39">
        <f t="shared" si="1856"/>
        <v>0</v>
      </c>
      <c r="BN227"/>
      <c r="BO227" s="39">
        <f t="shared" si="1857"/>
        <v>0</v>
      </c>
      <c r="BP227"/>
      <c r="BQ227" s="39">
        <f t="shared" si="1858"/>
        <v>0</v>
      </c>
      <c r="BR227"/>
      <c r="BS227" s="39">
        <f t="shared" si="1859"/>
        <v>0</v>
      </c>
      <c r="BT227"/>
      <c r="BU227" s="39">
        <f t="shared" si="1860"/>
        <v>0</v>
      </c>
      <c r="BV227"/>
      <c r="BW227" s="39">
        <f t="shared" si="1861"/>
        <v>0</v>
      </c>
      <c r="BX227"/>
      <c r="BY227" s="39">
        <f t="shared" si="1862"/>
        <v>0</v>
      </c>
      <c r="BZ227"/>
      <c r="CA227" s="39">
        <f t="shared" si="1863"/>
        <v>0</v>
      </c>
      <c r="CB227"/>
      <c r="CC227" s="39">
        <f t="shared" si="1864"/>
        <v>0</v>
      </c>
      <c r="CD227"/>
      <c r="CE227" s="39">
        <f t="shared" si="1865"/>
        <v>0</v>
      </c>
      <c r="CF227"/>
      <c r="CG227" s="39">
        <f t="shared" si="1866"/>
        <v>0</v>
      </c>
      <c r="CH227"/>
      <c r="CI227" s="39">
        <f t="shared" si="1867"/>
        <v>0</v>
      </c>
      <c r="CJ227"/>
      <c r="CK227" s="39">
        <f t="shared" si="1868"/>
        <v>0</v>
      </c>
      <c r="CL227"/>
      <c r="CM227" s="39">
        <f t="shared" si="1869"/>
        <v>0</v>
      </c>
      <c r="CN227"/>
      <c r="CO227" s="39">
        <f t="shared" si="1870"/>
        <v>0</v>
      </c>
      <c r="CP227" s="67">
        <f t="shared" si="1904"/>
        <v>0</v>
      </c>
      <c r="CQ227"/>
      <c r="CR227" s="39">
        <f t="shared" si="1871"/>
        <v>0</v>
      </c>
      <c r="CS227"/>
      <c r="CT227" s="39">
        <f t="shared" si="1872"/>
        <v>0</v>
      </c>
      <c r="CU227"/>
      <c r="CV227" s="39">
        <f t="shared" si="1873"/>
        <v>0</v>
      </c>
      <c r="CW227"/>
      <c r="CX227" s="39">
        <f t="shared" si="1874"/>
        <v>0</v>
      </c>
      <c r="CY227"/>
      <c r="CZ227" s="39">
        <f t="shared" si="1875"/>
        <v>0</v>
      </c>
      <c r="DA227"/>
      <c r="DB227" s="39">
        <f t="shared" si="1876"/>
        <v>0</v>
      </c>
      <c r="DC227"/>
      <c r="DD227" s="39">
        <f t="shared" si="1877"/>
        <v>0</v>
      </c>
      <c r="DE227"/>
      <c r="DF227" s="39">
        <f t="shared" si="1878"/>
        <v>0</v>
      </c>
      <c r="DG227"/>
      <c r="DH227" s="39">
        <f t="shared" si="1879"/>
        <v>0</v>
      </c>
      <c r="DI227"/>
      <c r="DJ227" s="39">
        <f t="shared" si="1880"/>
        <v>0</v>
      </c>
      <c r="DK227"/>
      <c r="DL227" s="39">
        <f t="shared" si="1881"/>
        <v>0</v>
      </c>
      <c r="DM227"/>
      <c r="DN227" s="39">
        <f t="shared" si="1882"/>
        <v>0</v>
      </c>
      <c r="DO227"/>
      <c r="DP227" s="39">
        <f t="shared" si="1883"/>
        <v>0</v>
      </c>
      <c r="DQ227"/>
      <c r="DR227" s="39">
        <f t="shared" si="1884"/>
        <v>0</v>
      </c>
      <c r="DS227"/>
      <c r="DT227" s="39">
        <f t="shared" si="1885"/>
        <v>0</v>
      </c>
      <c r="DU227"/>
      <c r="DV227" s="39">
        <f t="shared" si="1886"/>
        <v>0</v>
      </c>
      <c r="DW227"/>
      <c r="DX227" s="39">
        <f t="shared" si="1887"/>
        <v>0</v>
      </c>
      <c r="DY227"/>
      <c r="DZ227" s="39">
        <f t="shared" si="1888"/>
        <v>0</v>
      </c>
      <c r="EA227"/>
      <c r="EB227" s="39">
        <f t="shared" si="1889"/>
        <v>0</v>
      </c>
      <c r="EC227"/>
      <c r="ED227" s="39">
        <f t="shared" si="1890"/>
        <v>0</v>
      </c>
      <c r="EE227"/>
      <c r="EF227" s="39">
        <f t="shared" si="1891"/>
        <v>0</v>
      </c>
      <c r="EG227"/>
      <c r="EH227" s="39">
        <f t="shared" si="1892"/>
        <v>0</v>
      </c>
      <c r="EI227"/>
      <c r="EJ227" s="39">
        <f t="shared" si="1893"/>
        <v>0</v>
      </c>
      <c r="EK227"/>
      <c r="EL227" s="39">
        <f t="shared" si="1894"/>
        <v>0</v>
      </c>
      <c r="EM227"/>
      <c r="EN227" s="39">
        <f t="shared" si="1895"/>
        <v>0</v>
      </c>
      <c r="EO227"/>
      <c r="EP227" s="39">
        <f t="shared" si="1896"/>
        <v>0</v>
      </c>
      <c r="EQ227"/>
      <c r="ER227" s="39">
        <f t="shared" si="1897"/>
        <v>0</v>
      </c>
      <c r="ES227"/>
      <c r="ET227" s="39">
        <f t="shared" si="1898"/>
        <v>0</v>
      </c>
      <c r="EU227"/>
      <c r="EV227" s="39">
        <f t="shared" si="1899"/>
        <v>0</v>
      </c>
      <c r="EW227"/>
      <c r="EX227" s="39">
        <f t="shared" si="1900"/>
        <v>0</v>
      </c>
      <c r="EY227"/>
      <c r="EZ227" s="39">
        <f t="shared" si="1901"/>
        <v>0</v>
      </c>
      <c r="FA227"/>
      <c r="FB227" s="39">
        <f t="shared" si="1902"/>
        <v>0</v>
      </c>
      <c r="FC227" s="67">
        <f t="shared" si="1905"/>
        <v>0</v>
      </c>
    </row>
    <row r="228" spans="1:159" s="30" customFormat="1" outlineLevel="1" x14ac:dyDescent="0.25">
      <c r="A228">
        <v>7</v>
      </c>
      <c r="B228" s="26"/>
      <c r="C228" s="102">
        <f>IFERROR(VLOOKUP($B228,'Справочник ТТ'!$A:$R,16,0),0)</f>
        <v>0</v>
      </c>
      <c r="D228" s="103">
        <f>IFERROR(VLOOKUP($B228,'Справочник ТТ'!$A:$R,17,0),0)</f>
        <v>0</v>
      </c>
      <c r="E228" s="104">
        <f>IFERROR(VLOOKUP($B228,'Справочник ТТ'!$A:$R,18,0),0)</f>
        <v>0</v>
      </c>
      <c r="F228" s="71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 s="46">
        <f t="shared" si="1903"/>
        <v>0</v>
      </c>
      <c r="AL228"/>
      <c r="AM228" s="39">
        <f t="shared" si="1844"/>
        <v>0</v>
      </c>
      <c r="AN228"/>
      <c r="AO228" s="39">
        <f t="shared" si="1845"/>
        <v>0</v>
      </c>
      <c r="AP228"/>
      <c r="AQ228" s="39">
        <f t="shared" si="1846"/>
        <v>0</v>
      </c>
      <c r="AR228"/>
      <c r="AS228" s="39">
        <f t="shared" si="1847"/>
        <v>0</v>
      </c>
      <c r="AT228"/>
      <c r="AU228" s="39">
        <f t="shared" si="1848"/>
        <v>0</v>
      </c>
      <c r="AV228"/>
      <c r="AW228" s="39">
        <f t="shared" si="1906"/>
        <v>0</v>
      </c>
      <c r="AX228"/>
      <c r="AY228" s="39" t="b">
        <f t="shared" si="1849"/>
        <v>0</v>
      </c>
      <c r="AZ228"/>
      <c r="BA228" s="39" t="b">
        <f t="shared" si="1850"/>
        <v>0</v>
      </c>
      <c r="BB228"/>
      <c r="BC228" s="39" t="b">
        <f t="shared" si="1851"/>
        <v>0</v>
      </c>
      <c r="BD228"/>
      <c r="BE228" s="39" t="b">
        <f t="shared" si="1852"/>
        <v>0</v>
      </c>
      <c r="BF228"/>
      <c r="BG228" s="39">
        <f t="shared" si="1853"/>
        <v>0</v>
      </c>
      <c r="BH228"/>
      <c r="BI228" s="39">
        <f t="shared" si="1854"/>
        <v>0</v>
      </c>
      <c r="BJ228"/>
      <c r="BK228" s="39">
        <f t="shared" si="1855"/>
        <v>0</v>
      </c>
      <c r="BL228"/>
      <c r="BM228" s="39">
        <f t="shared" si="1856"/>
        <v>0</v>
      </c>
      <c r="BN228"/>
      <c r="BO228" s="39">
        <f t="shared" si="1857"/>
        <v>0</v>
      </c>
      <c r="BP228"/>
      <c r="BQ228" s="39">
        <f t="shared" si="1858"/>
        <v>0</v>
      </c>
      <c r="BR228"/>
      <c r="BS228" s="39">
        <f t="shared" si="1859"/>
        <v>0</v>
      </c>
      <c r="BT228"/>
      <c r="BU228" s="39">
        <f t="shared" si="1860"/>
        <v>0</v>
      </c>
      <c r="BV228"/>
      <c r="BW228" s="39">
        <f t="shared" si="1861"/>
        <v>0</v>
      </c>
      <c r="BX228"/>
      <c r="BY228" s="39">
        <f t="shared" si="1862"/>
        <v>0</v>
      </c>
      <c r="BZ228"/>
      <c r="CA228" s="39">
        <f t="shared" si="1863"/>
        <v>0</v>
      </c>
      <c r="CB228"/>
      <c r="CC228" s="39">
        <f t="shared" si="1864"/>
        <v>0</v>
      </c>
      <c r="CD228"/>
      <c r="CE228" s="39">
        <f t="shared" si="1865"/>
        <v>0</v>
      </c>
      <c r="CF228"/>
      <c r="CG228" s="39">
        <f t="shared" si="1866"/>
        <v>0</v>
      </c>
      <c r="CH228"/>
      <c r="CI228" s="39">
        <f t="shared" si="1867"/>
        <v>0</v>
      </c>
      <c r="CJ228"/>
      <c r="CK228" s="39">
        <f t="shared" si="1868"/>
        <v>0</v>
      </c>
      <c r="CL228"/>
      <c r="CM228" s="39">
        <f t="shared" si="1869"/>
        <v>0</v>
      </c>
      <c r="CN228"/>
      <c r="CO228" s="39">
        <f t="shared" si="1870"/>
        <v>0</v>
      </c>
      <c r="CP228" s="67">
        <f t="shared" si="1904"/>
        <v>0</v>
      </c>
      <c r="CQ228"/>
      <c r="CR228" s="39">
        <f t="shared" si="1871"/>
        <v>0</v>
      </c>
      <c r="CS228"/>
      <c r="CT228" s="39">
        <f t="shared" si="1872"/>
        <v>0</v>
      </c>
      <c r="CU228"/>
      <c r="CV228" s="39">
        <f t="shared" si="1873"/>
        <v>0</v>
      </c>
      <c r="CW228"/>
      <c r="CX228" s="39">
        <f t="shared" si="1874"/>
        <v>0</v>
      </c>
      <c r="CY228"/>
      <c r="CZ228" s="39">
        <f t="shared" si="1875"/>
        <v>0</v>
      </c>
      <c r="DA228"/>
      <c r="DB228" s="39">
        <f t="shared" si="1876"/>
        <v>0</v>
      </c>
      <c r="DC228"/>
      <c r="DD228" s="39">
        <f t="shared" si="1877"/>
        <v>0</v>
      </c>
      <c r="DE228"/>
      <c r="DF228" s="39">
        <f t="shared" si="1878"/>
        <v>0</v>
      </c>
      <c r="DG228"/>
      <c r="DH228" s="39">
        <f t="shared" si="1879"/>
        <v>0</v>
      </c>
      <c r="DI228"/>
      <c r="DJ228" s="39">
        <f t="shared" si="1880"/>
        <v>0</v>
      </c>
      <c r="DK228"/>
      <c r="DL228" s="39">
        <f t="shared" si="1881"/>
        <v>0</v>
      </c>
      <c r="DM228"/>
      <c r="DN228" s="39">
        <f t="shared" si="1882"/>
        <v>0</v>
      </c>
      <c r="DO228"/>
      <c r="DP228" s="39">
        <f t="shared" si="1883"/>
        <v>0</v>
      </c>
      <c r="DQ228"/>
      <c r="DR228" s="39">
        <f t="shared" si="1884"/>
        <v>0</v>
      </c>
      <c r="DS228"/>
      <c r="DT228" s="39">
        <f t="shared" si="1885"/>
        <v>0</v>
      </c>
      <c r="DU228"/>
      <c r="DV228" s="39">
        <f t="shared" si="1886"/>
        <v>0</v>
      </c>
      <c r="DW228"/>
      <c r="DX228" s="39">
        <f t="shared" si="1887"/>
        <v>0</v>
      </c>
      <c r="DY228"/>
      <c r="DZ228" s="39">
        <f t="shared" si="1888"/>
        <v>0</v>
      </c>
      <c r="EA228"/>
      <c r="EB228" s="39">
        <f t="shared" si="1889"/>
        <v>0</v>
      </c>
      <c r="EC228"/>
      <c r="ED228" s="39">
        <f t="shared" si="1890"/>
        <v>0</v>
      </c>
      <c r="EE228"/>
      <c r="EF228" s="39">
        <f t="shared" si="1891"/>
        <v>0</v>
      </c>
      <c r="EG228"/>
      <c r="EH228" s="39">
        <f t="shared" si="1892"/>
        <v>0</v>
      </c>
      <c r="EI228"/>
      <c r="EJ228" s="39">
        <f t="shared" si="1893"/>
        <v>0</v>
      </c>
      <c r="EK228"/>
      <c r="EL228" s="39">
        <f t="shared" si="1894"/>
        <v>0</v>
      </c>
      <c r="EM228"/>
      <c r="EN228" s="39">
        <f t="shared" si="1895"/>
        <v>0</v>
      </c>
      <c r="EO228"/>
      <c r="EP228" s="39">
        <f t="shared" si="1896"/>
        <v>0</v>
      </c>
      <c r="EQ228"/>
      <c r="ER228" s="39">
        <f t="shared" si="1897"/>
        <v>0</v>
      </c>
      <c r="ES228"/>
      <c r="ET228" s="39">
        <f t="shared" si="1898"/>
        <v>0</v>
      </c>
      <c r="EU228"/>
      <c r="EV228" s="39">
        <f t="shared" si="1899"/>
        <v>0</v>
      </c>
      <c r="EW228"/>
      <c r="EX228" s="39">
        <f t="shared" si="1900"/>
        <v>0</v>
      </c>
      <c r="EY228"/>
      <c r="EZ228" s="39">
        <f t="shared" si="1901"/>
        <v>0</v>
      </c>
      <c r="FA228"/>
      <c r="FB228" s="39">
        <f t="shared" si="1902"/>
        <v>0</v>
      </c>
      <c r="FC228" s="67">
        <f t="shared" si="1905"/>
        <v>0</v>
      </c>
    </row>
    <row r="229" spans="1:159" s="30" customFormat="1" outlineLevel="1" x14ac:dyDescent="0.25">
      <c r="A229">
        <v>8</v>
      </c>
      <c r="B229" s="26"/>
      <c r="C229" s="102">
        <f>IFERROR(VLOOKUP($B229,'Справочник ТТ'!$A:$R,16,0),0)</f>
        <v>0</v>
      </c>
      <c r="D229" s="103">
        <f>IFERROR(VLOOKUP($B229,'Справочник ТТ'!$A:$R,17,0),0)</f>
        <v>0</v>
      </c>
      <c r="E229" s="104">
        <f>IFERROR(VLOOKUP($B229,'Справочник ТТ'!$A:$R,18,0),0)</f>
        <v>0</v>
      </c>
      <c r="F229" s="71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 s="46">
        <f t="shared" si="1903"/>
        <v>0</v>
      </c>
      <c r="AL229"/>
      <c r="AM229" s="39">
        <f t="shared" si="1844"/>
        <v>0</v>
      </c>
      <c r="AN229"/>
      <c r="AO229" s="39">
        <f t="shared" si="1845"/>
        <v>0</v>
      </c>
      <c r="AP229"/>
      <c r="AQ229" s="39">
        <f t="shared" si="1846"/>
        <v>0</v>
      </c>
      <c r="AR229"/>
      <c r="AS229" s="39">
        <f t="shared" si="1847"/>
        <v>0</v>
      </c>
      <c r="AT229"/>
      <c r="AU229" s="39">
        <f t="shared" si="1848"/>
        <v>0</v>
      </c>
      <c r="AV229"/>
      <c r="AW229" s="39">
        <f t="shared" si="1906"/>
        <v>0</v>
      </c>
      <c r="AX229"/>
      <c r="AY229" s="39" t="b">
        <f t="shared" si="1849"/>
        <v>0</v>
      </c>
      <c r="AZ229"/>
      <c r="BA229" s="39" t="b">
        <f t="shared" si="1850"/>
        <v>0</v>
      </c>
      <c r="BB229"/>
      <c r="BC229" s="39" t="b">
        <f t="shared" si="1851"/>
        <v>0</v>
      </c>
      <c r="BD229"/>
      <c r="BE229" s="39" t="b">
        <f t="shared" si="1852"/>
        <v>0</v>
      </c>
      <c r="BF229"/>
      <c r="BG229" s="39">
        <f t="shared" si="1853"/>
        <v>0</v>
      </c>
      <c r="BH229"/>
      <c r="BI229" s="39">
        <f t="shared" si="1854"/>
        <v>0</v>
      </c>
      <c r="BJ229"/>
      <c r="BK229" s="39">
        <f t="shared" si="1855"/>
        <v>0</v>
      </c>
      <c r="BL229"/>
      <c r="BM229" s="39">
        <f t="shared" si="1856"/>
        <v>0</v>
      </c>
      <c r="BN229"/>
      <c r="BO229" s="39">
        <f t="shared" si="1857"/>
        <v>0</v>
      </c>
      <c r="BP229"/>
      <c r="BQ229" s="39">
        <f t="shared" si="1858"/>
        <v>0</v>
      </c>
      <c r="BR229"/>
      <c r="BS229" s="39">
        <f t="shared" si="1859"/>
        <v>0</v>
      </c>
      <c r="BT229"/>
      <c r="BU229" s="39">
        <f t="shared" si="1860"/>
        <v>0</v>
      </c>
      <c r="BV229"/>
      <c r="BW229" s="39">
        <f t="shared" si="1861"/>
        <v>0</v>
      </c>
      <c r="BX229"/>
      <c r="BY229" s="39">
        <f t="shared" si="1862"/>
        <v>0</v>
      </c>
      <c r="BZ229"/>
      <c r="CA229" s="39">
        <f t="shared" si="1863"/>
        <v>0</v>
      </c>
      <c r="CB229"/>
      <c r="CC229" s="39">
        <f t="shared" si="1864"/>
        <v>0</v>
      </c>
      <c r="CD229"/>
      <c r="CE229" s="39">
        <f t="shared" si="1865"/>
        <v>0</v>
      </c>
      <c r="CF229"/>
      <c r="CG229" s="39">
        <f t="shared" si="1866"/>
        <v>0</v>
      </c>
      <c r="CH229"/>
      <c r="CI229" s="39">
        <f t="shared" si="1867"/>
        <v>0</v>
      </c>
      <c r="CJ229"/>
      <c r="CK229" s="39">
        <f t="shared" si="1868"/>
        <v>0</v>
      </c>
      <c r="CL229"/>
      <c r="CM229" s="39">
        <f t="shared" si="1869"/>
        <v>0</v>
      </c>
      <c r="CN229"/>
      <c r="CO229" s="39">
        <f t="shared" si="1870"/>
        <v>0</v>
      </c>
      <c r="CP229" s="67">
        <f t="shared" si="1904"/>
        <v>0</v>
      </c>
      <c r="CQ229"/>
      <c r="CR229" s="39">
        <f t="shared" si="1871"/>
        <v>0</v>
      </c>
      <c r="CS229"/>
      <c r="CT229" s="39">
        <f t="shared" si="1872"/>
        <v>0</v>
      </c>
      <c r="CU229"/>
      <c r="CV229" s="39">
        <f t="shared" si="1873"/>
        <v>0</v>
      </c>
      <c r="CW229"/>
      <c r="CX229" s="39">
        <f t="shared" si="1874"/>
        <v>0</v>
      </c>
      <c r="CY229"/>
      <c r="CZ229" s="39">
        <f t="shared" si="1875"/>
        <v>0</v>
      </c>
      <c r="DA229"/>
      <c r="DB229" s="39">
        <f t="shared" si="1876"/>
        <v>0</v>
      </c>
      <c r="DC229"/>
      <c r="DD229" s="39">
        <f t="shared" si="1877"/>
        <v>0</v>
      </c>
      <c r="DE229"/>
      <c r="DF229" s="39">
        <f t="shared" si="1878"/>
        <v>0</v>
      </c>
      <c r="DG229"/>
      <c r="DH229" s="39">
        <f t="shared" si="1879"/>
        <v>0</v>
      </c>
      <c r="DI229"/>
      <c r="DJ229" s="39">
        <f t="shared" si="1880"/>
        <v>0</v>
      </c>
      <c r="DK229"/>
      <c r="DL229" s="39">
        <f t="shared" si="1881"/>
        <v>0</v>
      </c>
      <c r="DM229"/>
      <c r="DN229" s="39">
        <f t="shared" si="1882"/>
        <v>0</v>
      </c>
      <c r="DO229"/>
      <c r="DP229" s="39">
        <f t="shared" si="1883"/>
        <v>0</v>
      </c>
      <c r="DQ229"/>
      <c r="DR229" s="39">
        <f t="shared" si="1884"/>
        <v>0</v>
      </c>
      <c r="DS229"/>
      <c r="DT229" s="39">
        <f t="shared" si="1885"/>
        <v>0</v>
      </c>
      <c r="DU229"/>
      <c r="DV229" s="39">
        <f t="shared" si="1886"/>
        <v>0</v>
      </c>
      <c r="DW229"/>
      <c r="DX229" s="39">
        <f t="shared" si="1887"/>
        <v>0</v>
      </c>
      <c r="DY229"/>
      <c r="DZ229" s="39">
        <f t="shared" si="1888"/>
        <v>0</v>
      </c>
      <c r="EA229"/>
      <c r="EB229" s="39">
        <f t="shared" si="1889"/>
        <v>0</v>
      </c>
      <c r="EC229"/>
      <c r="ED229" s="39">
        <f t="shared" si="1890"/>
        <v>0</v>
      </c>
      <c r="EE229"/>
      <c r="EF229" s="39">
        <f t="shared" si="1891"/>
        <v>0</v>
      </c>
      <c r="EG229"/>
      <c r="EH229" s="39">
        <f t="shared" si="1892"/>
        <v>0</v>
      </c>
      <c r="EI229"/>
      <c r="EJ229" s="39">
        <f t="shared" si="1893"/>
        <v>0</v>
      </c>
      <c r="EK229"/>
      <c r="EL229" s="39">
        <f t="shared" si="1894"/>
        <v>0</v>
      </c>
      <c r="EM229"/>
      <c r="EN229" s="39">
        <f t="shared" si="1895"/>
        <v>0</v>
      </c>
      <c r="EO229"/>
      <c r="EP229" s="39">
        <f t="shared" si="1896"/>
        <v>0</v>
      </c>
      <c r="EQ229"/>
      <c r="ER229" s="39">
        <f t="shared" si="1897"/>
        <v>0</v>
      </c>
      <c r="ES229"/>
      <c r="ET229" s="39">
        <f t="shared" si="1898"/>
        <v>0</v>
      </c>
      <c r="EU229"/>
      <c r="EV229" s="39">
        <f t="shared" si="1899"/>
        <v>0</v>
      </c>
      <c r="EW229"/>
      <c r="EX229" s="39">
        <f t="shared" si="1900"/>
        <v>0</v>
      </c>
      <c r="EY229"/>
      <c r="EZ229" s="39">
        <f t="shared" si="1901"/>
        <v>0</v>
      </c>
      <c r="FA229"/>
      <c r="FB229" s="39">
        <f t="shared" si="1902"/>
        <v>0</v>
      </c>
      <c r="FC229" s="67">
        <f t="shared" si="1905"/>
        <v>0</v>
      </c>
    </row>
    <row r="230" spans="1:159" s="30" customFormat="1" outlineLevel="1" x14ac:dyDescent="0.25">
      <c r="A230">
        <v>9</v>
      </c>
      <c r="B230" s="26"/>
      <c r="C230" s="102">
        <f>IFERROR(VLOOKUP($B230,'Справочник ТТ'!$A:$R,16,0),0)</f>
        <v>0</v>
      </c>
      <c r="D230" s="103">
        <f>IFERROR(VLOOKUP($B230,'Справочник ТТ'!$A:$R,17,0),0)</f>
        <v>0</v>
      </c>
      <c r="E230" s="104">
        <f>IFERROR(VLOOKUP($B230,'Справочник ТТ'!$A:$R,18,0),0)</f>
        <v>0</v>
      </c>
      <c r="F230" s="71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 s="46">
        <f t="shared" si="1903"/>
        <v>0</v>
      </c>
      <c r="AL230"/>
      <c r="AM230" s="39">
        <f t="shared" si="1844"/>
        <v>0</v>
      </c>
      <c r="AN230"/>
      <c r="AO230" s="39">
        <f t="shared" si="1845"/>
        <v>0</v>
      </c>
      <c r="AP230"/>
      <c r="AQ230" s="39">
        <f t="shared" si="1846"/>
        <v>0</v>
      </c>
      <c r="AR230"/>
      <c r="AS230" s="39">
        <f t="shared" si="1847"/>
        <v>0</v>
      </c>
      <c r="AT230"/>
      <c r="AU230" s="39">
        <f t="shared" si="1848"/>
        <v>0</v>
      </c>
      <c r="AV230"/>
      <c r="AW230" s="39">
        <f t="shared" si="1906"/>
        <v>0</v>
      </c>
      <c r="AX230"/>
      <c r="AY230" s="39" t="b">
        <f t="shared" si="1849"/>
        <v>0</v>
      </c>
      <c r="AZ230"/>
      <c r="BA230" s="39" t="b">
        <f t="shared" si="1850"/>
        <v>0</v>
      </c>
      <c r="BB230"/>
      <c r="BC230" s="39" t="b">
        <f t="shared" si="1851"/>
        <v>0</v>
      </c>
      <c r="BD230"/>
      <c r="BE230" s="39" t="b">
        <f t="shared" si="1852"/>
        <v>0</v>
      </c>
      <c r="BF230"/>
      <c r="BG230" s="39">
        <f t="shared" si="1853"/>
        <v>0</v>
      </c>
      <c r="BH230"/>
      <c r="BI230" s="39">
        <f t="shared" si="1854"/>
        <v>0</v>
      </c>
      <c r="BJ230"/>
      <c r="BK230" s="39">
        <f t="shared" si="1855"/>
        <v>0</v>
      </c>
      <c r="BL230"/>
      <c r="BM230" s="39">
        <f t="shared" si="1856"/>
        <v>0</v>
      </c>
      <c r="BN230"/>
      <c r="BO230" s="39">
        <f t="shared" si="1857"/>
        <v>0</v>
      </c>
      <c r="BP230"/>
      <c r="BQ230" s="39">
        <f t="shared" si="1858"/>
        <v>0</v>
      </c>
      <c r="BR230"/>
      <c r="BS230" s="39">
        <f t="shared" si="1859"/>
        <v>0</v>
      </c>
      <c r="BT230"/>
      <c r="BU230" s="39">
        <f t="shared" si="1860"/>
        <v>0</v>
      </c>
      <c r="BV230"/>
      <c r="BW230" s="39">
        <f t="shared" si="1861"/>
        <v>0</v>
      </c>
      <c r="BX230"/>
      <c r="BY230" s="39">
        <f t="shared" si="1862"/>
        <v>0</v>
      </c>
      <c r="BZ230"/>
      <c r="CA230" s="39">
        <f t="shared" si="1863"/>
        <v>0</v>
      </c>
      <c r="CB230"/>
      <c r="CC230" s="39">
        <f t="shared" si="1864"/>
        <v>0</v>
      </c>
      <c r="CD230"/>
      <c r="CE230" s="39">
        <f t="shared" si="1865"/>
        <v>0</v>
      </c>
      <c r="CF230"/>
      <c r="CG230" s="39">
        <f t="shared" si="1866"/>
        <v>0</v>
      </c>
      <c r="CH230"/>
      <c r="CI230" s="39">
        <f t="shared" si="1867"/>
        <v>0</v>
      </c>
      <c r="CJ230"/>
      <c r="CK230" s="39">
        <f t="shared" si="1868"/>
        <v>0</v>
      </c>
      <c r="CL230"/>
      <c r="CM230" s="39">
        <f t="shared" si="1869"/>
        <v>0</v>
      </c>
      <c r="CN230"/>
      <c r="CO230" s="39">
        <f t="shared" si="1870"/>
        <v>0</v>
      </c>
      <c r="CP230" s="67">
        <f t="shared" si="1904"/>
        <v>0</v>
      </c>
      <c r="CQ230"/>
      <c r="CR230" s="39">
        <f t="shared" si="1871"/>
        <v>0</v>
      </c>
      <c r="CS230"/>
      <c r="CT230" s="39">
        <f t="shared" si="1872"/>
        <v>0</v>
      </c>
      <c r="CU230"/>
      <c r="CV230" s="39">
        <f t="shared" si="1873"/>
        <v>0</v>
      </c>
      <c r="CW230"/>
      <c r="CX230" s="39">
        <f t="shared" si="1874"/>
        <v>0</v>
      </c>
      <c r="CY230"/>
      <c r="CZ230" s="39">
        <f t="shared" si="1875"/>
        <v>0</v>
      </c>
      <c r="DA230"/>
      <c r="DB230" s="39">
        <f t="shared" si="1876"/>
        <v>0</v>
      </c>
      <c r="DC230"/>
      <c r="DD230" s="39">
        <f t="shared" si="1877"/>
        <v>0</v>
      </c>
      <c r="DE230"/>
      <c r="DF230" s="39">
        <f t="shared" si="1878"/>
        <v>0</v>
      </c>
      <c r="DG230"/>
      <c r="DH230" s="39">
        <f t="shared" si="1879"/>
        <v>0</v>
      </c>
      <c r="DI230"/>
      <c r="DJ230" s="39">
        <f t="shared" si="1880"/>
        <v>0</v>
      </c>
      <c r="DK230"/>
      <c r="DL230" s="39">
        <f t="shared" si="1881"/>
        <v>0</v>
      </c>
      <c r="DM230"/>
      <c r="DN230" s="39">
        <f t="shared" si="1882"/>
        <v>0</v>
      </c>
      <c r="DO230"/>
      <c r="DP230" s="39">
        <f t="shared" si="1883"/>
        <v>0</v>
      </c>
      <c r="DQ230"/>
      <c r="DR230" s="39">
        <f t="shared" si="1884"/>
        <v>0</v>
      </c>
      <c r="DS230"/>
      <c r="DT230" s="39">
        <f t="shared" si="1885"/>
        <v>0</v>
      </c>
      <c r="DU230"/>
      <c r="DV230" s="39">
        <f t="shared" si="1886"/>
        <v>0</v>
      </c>
      <c r="DW230"/>
      <c r="DX230" s="39">
        <f t="shared" si="1887"/>
        <v>0</v>
      </c>
      <c r="DY230"/>
      <c r="DZ230" s="39">
        <f t="shared" si="1888"/>
        <v>0</v>
      </c>
      <c r="EA230"/>
      <c r="EB230" s="39">
        <f t="shared" si="1889"/>
        <v>0</v>
      </c>
      <c r="EC230"/>
      <c r="ED230" s="39">
        <f t="shared" si="1890"/>
        <v>0</v>
      </c>
      <c r="EE230"/>
      <c r="EF230" s="39">
        <f t="shared" si="1891"/>
        <v>0</v>
      </c>
      <c r="EG230"/>
      <c r="EH230" s="39">
        <f t="shared" si="1892"/>
        <v>0</v>
      </c>
      <c r="EI230"/>
      <c r="EJ230" s="39">
        <f t="shared" si="1893"/>
        <v>0</v>
      </c>
      <c r="EK230"/>
      <c r="EL230" s="39">
        <f t="shared" si="1894"/>
        <v>0</v>
      </c>
      <c r="EM230"/>
      <c r="EN230" s="39">
        <f t="shared" si="1895"/>
        <v>0</v>
      </c>
      <c r="EO230"/>
      <c r="EP230" s="39">
        <f t="shared" si="1896"/>
        <v>0</v>
      </c>
      <c r="EQ230"/>
      <c r="ER230" s="39">
        <f t="shared" si="1897"/>
        <v>0</v>
      </c>
      <c r="ES230"/>
      <c r="ET230" s="39">
        <f t="shared" si="1898"/>
        <v>0</v>
      </c>
      <c r="EU230"/>
      <c r="EV230" s="39">
        <f t="shared" si="1899"/>
        <v>0</v>
      </c>
      <c r="EW230"/>
      <c r="EX230" s="39">
        <f t="shared" si="1900"/>
        <v>0</v>
      </c>
      <c r="EY230"/>
      <c r="EZ230" s="39">
        <f t="shared" si="1901"/>
        <v>0</v>
      </c>
      <c r="FA230"/>
      <c r="FB230" s="39">
        <f t="shared" si="1902"/>
        <v>0</v>
      </c>
      <c r="FC230" s="67">
        <f t="shared" si="1905"/>
        <v>0</v>
      </c>
    </row>
    <row r="231" spans="1:159" s="30" customFormat="1" outlineLevel="1" x14ac:dyDescent="0.25">
      <c r="A231">
        <v>10</v>
      </c>
      <c r="B231" s="26"/>
      <c r="C231" s="102">
        <f>IFERROR(VLOOKUP($B231,'Справочник ТТ'!$A:$R,16,0),0)</f>
        <v>0</v>
      </c>
      <c r="D231" s="103">
        <f>IFERROR(VLOOKUP($B231,'Справочник ТТ'!$A:$R,17,0),0)</f>
        <v>0</v>
      </c>
      <c r="E231" s="104">
        <f>IFERROR(VLOOKUP($B231,'Справочник ТТ'!$A:$R,18,0),0)</f>
        <v>0</v>
      </c>
      <c r="F231" s="7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 s="46">
        <f t="shared" si="1903"/>
        <v>0</v>
      </c>
      <c r="AL231"/>
      <c r="AM231" s="39">
        <f t="shared" si="1844"/>
        <v>0</v>
      </c>
      <c r="AN231"/>
      <c r="AO231" s="39">
        <f t="shared" si="1845"/>
        <v>0</v>
      </c>
      <c r="AP231"/>
      <c r="AQ231" s="39">
        <f t="shared" si="1846"/>
        <v>0</v>
      </c>
      <c r="AR231"/>
      <c r="AS231" s="39">
        <f t="shared" si="1847"/>
        <v>0</v>
      </c>
      <c r="AT231"/>
      <c r="AU231" s="39">
        <f t="shared" si="1848"/>
        <v>0</v>
      </c>
      <c r="AV231"/>
      <c r="AW231" s="39">
        <f t="shared" si="1906"/>
        <v>0</v>
      </c>
      <c r="AX231"/>
      <c r="AY231" s="39" t="b">
        <f t="shared" si="1849"/>
        <v>0</v>
      </c>
      <c r="AZ231"/>
      <c r="BA231" s="39" t="b">
        <f t="shared" si="1850"/>
        <v>0</v>
      </c>
      <c r="BB231"/>
      <c r="BC231" s="39" t="b">
        <f t="shared" si="1851"/>
        <v>0</v>
      </c>
      <c r="BD231"/>
      <c r="BE231" s="39" t="b">
        <f t="shared" si="1852"/>
        <v>0</v>
      </c>
      <c r="BF231"/>
      <c r="BG231" s="39">
        <f t="shared" si="1853"/>
        <v>0</v>
      </c>
      <c r="BH231"/>
      <c r="BI231" s="39">
        <f t="shared" si="1854"/>
        <v>0</v>
      </c>
      <c r="BJ231"/>
      <c r="BK231" s="39">
        <f t="shared" si="1855"/>
        <v>0</v>
      </c>
      <c r="BL231"/>
      <c r="BM231" s="39">
        <f t="shared" si="1856"/>
        <v>0</v>
      </c>
      <c r="BN231"/>
      <c r="BO231" s="39">
        <f t="shared" si="1857"/>
        <v>0</v>
      </c>
      <c r="BP231"/>
      <c r="BQ231" s="39">
        <f t="shared" si="1858"/>
        <v>0</v>
      </c>
      <c r="BR231"/>
      <c r="BS231" s="39">
        <f t="shared" si="1859"/>
        <v>0</v>
      </c>
      <c r="BT231"/>
      <c r="BU231" s="39">
        <f t="shared" si="1860"/>
        <v>0</v>
      </c>
      <c r="BV231"/>
      <c r="BW231" s="39">
        <f t="shared" si="1861"/>
        <v>0</v>
      </c>
      <c r="BX231"/>
      <c r="BY231" s="39">
        <f t="shared" si="1862"/>
        <v>0</v>
      </c>
      <c r="BZ231"/>
      <c r="CA231" s="39">
        <f t="shared" si="1863"/>
        <v>0</v>
      </c>
      <c r="CB231"/>
      <c r="CC231" s="39">
        <f t="shared" si="1864"/>
        <v>0</v>
      </c>
      <c r="CD231"/>
      <c r="CE231" s="39">
        <f t="shared" si="1865"/>
        <v>0</v>
      </c>
      <c r="CF231"/>
      <c r="CG231" s="39">
        <f t="shared" si="1866"/>
        <v>0</v>
      </c>
      <c r="CH231"/>
      <c r="CI231" s="39">
        <f t="shared" si="1867"/>
        <v>0</v>
      </c>
      <c r="CJ231"/>
      <c r="CK231" s="39">
        <f t="shared" si="1868"/>
        <v>0</v>
      </c>
      <c r="CL231"/>
      <c r="CM231" s="39">
        <f t="shared" si="1869"/>
        <v>0</v>
      </c>
      <c r="CN231"/>
      <c r="CO231" s="39">
        <f t="shared" si="1870"/>
        <v>0</v>
      </c>
      <c r="CP231" s="67">
        <f t="shared" si="1904"/>
        <v>0</v>
      </c>
      <c r="CQ231"/>
      <c r="CR231" s="39">
        <f t="shared" si="1871"/>
        <v>0</v>
      </c>
      <c r="CS231"/>
      <c r="CT231" s="39">
        <f t="shared" si="1872"/>
        <v>0</v>
      </c>
      <c r="CU231"/>
      <c r="CV231" s="39">
        <f t="shared" si="1873"/>
        <v>0</v>
      </c>
      <c r="CW231"/>
      <c r="CX231" s="39">
        <f t="shared" si="1874"/>
        <v>0</v>
      </c>
      <c r="CY231"/>
      <c r="CZ231" s="39">
        <f t="shared" si="1875"/>
        <v>0</v>
      </c>
      <c r="DA231"/>
      <c r="DB231" s="39">
        <f t="shared" si="1876"/>
        <v>0</v>
      </c>
      <c r="DC231"/>
      <c r="DD231" s="39">
        <f t="shared" si="1877"/>
        <v>0</v>
      </c>
      <c r="DE231"/>
      <c r="DF231" s="39">
        <f t="shared" si="1878"/>
        <v>0</v>
      </c>
      <c r="DG231"/>
      <c r="DH231" s="39">
        <f t="shared" si="1879"/>
        <v>0</v>
      </c>
      <c r="DI231"/>
      <c r="DJ231" s="39">
        <f t="shared" si="1880"/>
        <v>0</v>
      </c>
      <c r="DK231"/>
      <c r="DL231" s="39">
        <f t="shared" si="1881"/>
        <v>0</v>
      </c>
      <c r="DM231"/>
      <c r="DN231" s="39">
        <f t="shared" si="1882"/>
        <v>0</v>
      </c>
      <c r="DO231"/>
      <c r="DP231" s="39">
        <f t="shared" si="1883"/>
        <v>0</v>
      </c>
      <c r="DQ231"/>
      <c r="DR231" s="39">
        <f t="shared" si="1884"/>
        <v>0</v>
      </c>
      <c r="DS231"/>
      <c r="DT231" s="39">
        <f t="shared" si="1885"/>
        <v>0</v>
      </c>
      <c r="DU231"/>
      <c r="DV231" s="39">
        <f t="shared" si="1886"/>
        <v>0</v>
      </c>
      <c r="DW231"/>
      <c r="DX231" s="39">
        <f t="shared" si="1887"/>
        <v>0</v>
      </c>
      <c r="DY231"/>
      <c r="DZ231" s="39">
        <f t="shared" si="1888"/>
        <v>0</v>
      </c>
      <c r="EA231"/>
      <c r="EB231" s="39">
        <f t="shared" si="1889"/>
        <v>0</v>
      </c>
      <c r="EC231"/>
      <c r="ED231" s="39">
        <f t="shared" si="1890"/>
        <v>0</v>
      </c>
      <c r="EE231"/>
      <c r="EF231" s="39">
        <f t="shared" si="1891"/>
        <v>0</v>
      </c>
      <c r="EG231"/>
      <c r="EH231" s="39">
        <f t="shared" si="1892"/>
        <v>0</v>
      </c>
      <c r="EI231"/>
      <c r="EJ231" s="39">
        <f t="shared" si="1893"/>
        <v>0</v>
      </c>
      <c r="EK231"/>
      <c r="EL231" s="39">
        <f t="shared" si="1894"/>
        <v>0</v>
      </c>
      <c r="EM231"/>
      <c r="EN231" s="39">
        <f t="shared" si="1895"/>
        <v>0</v>
      </c>
      <c r="EO231"/>
      <c r="EP231" s="39">
        <f t="shared" si="1896"/>
        <v>0</v>
      </c>
      <c r="EQ231"/>
      <c r="ER231" s="39">
        <f t="shared" si="1897"/>
        <v>0</v>
      </c>
      <c r="ES231"/>
      <c r="ET231" s="39">
        <f t="shared" si="1898"/>
        <v>0</v>
      </c>
      <c r="EU231"/>
      <c r="EV231" s="39">
        <f t="shared" si="1899"/>
        <v>0</v>
      </c>
      <c r="EW231"/>
      <c r="EX231" s="39">
        <f t="shared" si="1900"/>
        <v>0</v>
      </c>
      <c r="EY231"/>
      <c r="EZ231" s="39">
        <f t="shared" si="1901"/>
        <v>0</v>
      </c>
      <c r="FA231"/>
      <c r="FB231" s="39">
        <f t="shared" si="1902"/>
        <v>0</v>
      </c>
      <c r="FC231" s="67">
        <f t="shared" si="1905"/>
        <v>0</v>
      </c>
    </row>
    <row r="232" spans="1:159" s="30" customFormat="1" x14ac:dyDescent="0.25">
      <c r="A232" s="85"/>
      <c r="B232" s="85"/>
      <c r="C232" s="85"/>
      <c r="D232" s="85"/>
      <c r="E232" s="36" t="s">
        <v>21</v>
      </c>
      <c r="F232" s="70">
        <f>AK232+CP232+FC232</f>
        <v>0</v>
      </c>
      <c r="G232" s="42">
        <f>SUM(G222:G231)</f>
        <v>0</v>
      </c>
      <c r="H232" s="42">
        <f t="shared" ref="H232" si="1907">SUM(H222:H231)</f>
        <v>0</v>
      </c>
      <c r="I232" s="42">
        <f t="shared" ref="I232" si="1908">SUM(I222:I231)</f>
        <v>0</v>
      </c>
      <c r="J232" s="42">
        <f t="shared" ref="J232" si="1909">SUM(J222:J231)</f>
        <v>0</v>
      </c>
      <c r="K232" s="42">
        <f t="shared" ref="K232" si="1910">SUM(K222:K231)</f>
        <v>0</v>
      </c>
      <c r="L232" s="42">
        <f t="shared" ref="L232" si="1911">SUM(L222:L231)</f>
        <v>0</v>
      </c>
      <c r="M232" s="42">
        <f t="shared" ref="M232" si="1912">SUM(M222:M231)</f>
        <v>0</v>
      </c>
      <c r="N232" s="42">
        <f t="shared" ref="N232" si="1913">SUM(N222:N231)</f>
        <v>0</v>
      </c>
      <c r="O232" s="42">
        <f t="shared" ref="O232" si="1914">SUM(O222:O231)</f>
        <v>0</v>
      </c>
      <c r="P232" s="42">
        <f t="shared" ref="P232" si="1915">SUM(P222:P231)</f>
        <v>0</v>
      </c>
      <c r="Q232" s="42">
        <f t="shared" ref="Q232" si="1916">SUM(Q222:Q231)</f>
        <v>0</v>
      </c>
      <c r="R232" s="42">
        <f t="shared" ref="R232" si="1917">SUM(R222:R231)</f>
        <v>0</v>
      </c>
      <c r="S232" s="42">
        <f t="shared" ref="S232" si="1918">SUM(S222:S231)</f>
        <v>0</v>
      </c>
      <c r="T232" s="42">
        <f t="shared" ref="T232" si="1919">SUM(T222:T231)</f>
        <v>0</v>
      </c>
      <c r="U232" s="42">
        <f t="shared" ref="U232" si="1920">SUM(U222:U231)</f>
        <v>0</v>
      </c>
      <c r="V232" s="42">
        <f t="shared" ref="V232" si="1921">SUM(V222:V231)</f>
        <v>0</v>
      </c>
      <c r="W232" s="42">
        <f t="shared" ref="W232" si="1922">SUM(W222:W231)</f>
        <v>0</v>
      </c>
      <c r="X232" s="42">
        <f t="shared" ref="X232" si="1923">SUM(X222:X231)</f>
        <v>0</v>
      </c>
      <c r="Y232" s="42">
        <f t="shared" ref="Y232" si="1924">SUM(Y222:Y231)</f>
        <v>0</v>
      </c>
      <c r="Z232" s="42">
        <f t="shared" ref="Z232" si="1925">SUM(Z222:Z231)</f>
        <v>0</v>
      </c>
      <c r="AA232" s="42">
        <f t="shared" ref="AA232" si="1926">SUM(AA222:AA231)</f>
        <v>0</v>
      </c>
      <c r="AB232" s="42">
        <f t="shared" ref="AB232" si="1927">SUM(AB222:AB231)</f>
        <v>0</v>
      </c>
      <c r="AC232" s="42">
        <f t="shared" ref="AC232" si="1928">SUM(AC222:AC231)</f>
        <v>0</v>
      </c>
      <c r="AD232" s="42">
        <f t="shared" ref="AD232" si="1929">SUM(AD222:AD231)</f>
        <v>0</v>
      </c>
      <c r="AE232" s="42">
        <f t="shared" ref="AE232" si="1930">SUM(AE222:AE231)</f>
        <v>0</v>
      </c>
      <c r="AF232" s="42">
        <f t="shared" ref="AF232" si="1931">SUM(AF222:AF231)</f>
        <v>0</v>
      </c>
      <c r="AG232" s="42">
        <f t="shared" ref="AG232" si="1932">SUM(AG222:AG231)</f>
        <v>0</v>
      </c>
      <c r="AH232" s="42">
        <f t="shared" ref="AH232" si="1933">SUM(AH222:AH231)</f>
        <v>0</v>
      </c>
      <c r="AI232" s="42">
        <f t="shared" ref="AI232" si="1934">SUM(AI222:AI231)</f>
        <v>0</v>
      </c>
      <c r="AJ232" s="42">
        <f t="shared" ref="AJ232" si="1935">SUM(AJ222:AJ231)</f>
        <v>0</v>
      </c>
      <c r="AK232" s="47">
        <f>SUM(AK222:AK231)*0.7</f>
        <v>0</v>
      </c>
      <c r="AL232" s="88"/>
      <c r="AM232" s="88"/>
      <c r="AN232" s="88"/>
      <c r="AO232" s="88"/>
      <c r="AP232" s="88"/>
      <c r="AQ232" s="88"/>
      <c r="AR232" s="88"/>
      <c r="AS232" s="88"/>
      <c r="AT232" s="88"/>
      <c r="AU232" s="88"/>
      <c r="AV232" s="88"/>
      <c r="AW232" s="88"/>
      <c r="AX232" s="88"/>
      <c r="AY232" s="88"/>
      <c r="AZ232" s="88"/>
      <c r="BA232" s="88"/>
      <c r="BB232" s="88"/>
      <c r="BC232" s="88"/>
      <c r="BD232" s="88"/>
      <c r="BE232" s="88"/>
      <c r="BF232" s="88"/>
      <c r="BG232" s="88"/>
      <c r="BH232" s="88"/>
      <c r="BI232" s="88"/>
      <c r="BJ232" s="88"/>
      <c r="BK232" s="88"/>
      <c r="BL232" s="88"/>
      <c r="BM232" s="88"/>
      <c r="BN232" s="88"/>
      <c r="BO232" s="88"/>
      <c r="BP232" s="88"/>
      <c r="BQ232" s="88"/>
      <c r="BR232" s="88"/>
      <c r="BS232" s="88"/>
      <c r="BT232" s="88"/>
      <c r="BU232" s="88"/>
      <c r="BV232" s="88"/>
      <c r="BW232" s="88"/>
      <c r="BX232" s="88"/>
      <c r="BY232" s="88"/>
      <c r="BZ232" s="88"/>
      <c r="CA232" s="88"/>
      <c r="CB232" s="88"/>
      <c r="CC232" s="88"/>
      <c r="CD232" s="88"/>
      <c r="CE232" s="88"/>
      <c r="CF232" s="88"/>
      <c r="CG232" s="88"/>
      <c r="CH232" s="88"/>
      <c r="CI232" s="88"/>
      <c r="CJ232" s="88"/>
      <c r="CK232" s="88"/>
      <c r="CL232" s="88"/>
      <c r="CM232" s="88"/>
      <c r="CN232" s="88"/>
      <c r="CO232" s="88"/>
      <c r="CP232" s="68">
        <f>SUM(CP222:CP231)*0.7</f>
        <v>0</v>
      </c>
      <c r="CQ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C232" s="29"/>
      <c r="DD232" s="29"/>
      <c r="DE232" s="29"/>
      <c r="DF232" s="29"/>
      <c r="DG232" s="29"/>
      <c r="DH232" s="29"/>
      <c r="DI232" s="29"/>
      <c r="DJ232" s="29"/>
      <c r="DK232" s="29"/>
      <c r="DL232" s="29"/>
      <c r="DM232" s="29"/>
      <c r="DN232" s="29"/>
      <c r="DO232" s="29"/>
      <c r="DP232" s="29"/>
      <c r="DQ232" s="29"/>
      <c r="DR232" s="29"/>
      <c r="DS232" s="29"/>
      <c r="DT232" s="29"/>
      <c r="DU232" s="29"/>
      <c r="DV232" s="29"/>
      <c r="DW232" s="29"/>
      <c r="DX232" s="29"/>
      <c r="DY232" s="29"/>
      <c r="DZ232" s="29"/>
      <c r="EA232" s="29"/>
      <c r="EB232" s="29"/>
      <c r="EC232" s="29"/>
      <c r="ED232" s="29"/>
      <c r="EE232" s="29"/>
      <c r="EF232" s="29"/>
      <c r="EG232" s="29"/>
      <c r="EH232" s="29"/>
      <c r="EI232" s="29"/>
      <c r="EJ232" s="29"/>
      <c r="EK232" s="29"/>
      <c r="EL232" s="29"/>
      <c r="EM232" s="29"/>
      <c r="EN232" s="29"/>
      <c r="EO232" s="29"/>
      <c r="EP232" s="29"/>
      <c r="EQ232" s="29"/>
      <c r="ER232" s="29"/>
      <c r="ES232" s="29"/>
      <c r="ET232" s="29"/>
      <c r="EU232" s="29"/>
      <c r="EV232" s="29"/>
      <c r="EW232" s="29"/>
      <c r="EX232" s="29"/>
      <c r="EY232" s="29"/>
      <c r="EZ232" s="29"/>
      <c r="FA232" s="29"/>
      <c r="FB232" s="29"/>
      <c r="FC232" s="68">
        <f>SUM(FC222:FC231)*0.7</f>
        <v>0</v>
      </c>
    </row>
    <row r="233" spans="1:159" s="30" customFormat="1" x14ac:dyDescent="0.25">
      <c r="A233" s="89" t="s">
        <v>22</v>
      </c>
      <c r="B233" s="89"/>
      <c r="C233" s="89"/>
      <c r="D233" s="89"/>
      <c r="E233" s="89"/>
      <c r="F233" s="70">
        <f>AK233+CP233+FC233</f>
        <v>0</v>
      </c>
      <c r="G233" s="56">
        <f>G199+G210+G221+G232</f>
        <v>0</v>
      </c>
      <c r="H233" s="56">
        <f t="shared" ref="H233" si="1936">H199+H210+H221+H232</f>
        <v>0</v>
      </c>
      <c r="I233" s="56">
        <f t="shared" ref="I233" si="1937">I199+I210+I221+I232</f>
        <v>0</v>
      </c>
      <c r="J233" s="56">
        <f t="shared" ref="J233" si="1938">J199+J210+J221+J232</f>
        <v>0</v>
      </c>
      <c r="K233" s="56">
        <f t="shared" ref="K233" si="1939">K199+K210+K221+K232</f>
        <v>0</v>
      </c>
      <c r="L233" s="56">
        <f t="shared" ref="L233" si="1940">L199+L210+L221+L232</f>
        <v>0</v>
      </c>
      <c r="M233" s="56">
        <f t="shared" ref="M233" si="1941">M199+M210+M221+M232</f>
        <v>0</v>
      </c>
      <c r="N233" s="56">
        <f t="shared" ref="N233" si="1942">N199+N210+N221+N232</f>
        <v>0</v>
      </c>
      <c r="O233" s="56">
        <f t="shared" ref="O233" si="1943">O199+O210+O221+O232</f>
        <v>0</v>
      </c>
      <c r="P233" s="56">
        <f t="shared" ref="P233" si="1944">P199+P210+P221+P232</f>
        <v>0</v>
      </c>
      <c r="Q233" s="56">
        <f t="shared" ref="Q233" si="1945">Q199+Q210+Q221+Q232</f>
        <v>0</v>
      </c>
      <c r="R233" s="56">
        <f t="shared" ref="R233" si="1946">R199+R210+R221+R232</f>
        <v>0</v>
      </c>
      <c r="S233" s="56">
        <f t="shared" ref="S233" si="1947">S199+S210+S221+S232</f>
        <v>0</v>
      </c>
      <c r="T233" s="56">
        <f t="shared" ref="T233" si="1948">T199+T210+T221+T232</f>
        <v>0</v>
      </c>
      <c r="U233" s="56">
        <f t="shared" ref="U233" si="1949">U199+U210+U221+U232</f>
        <v>0</v>
      </c>
      <c r="V233" s="56">
        <f t="shared" ref="V233" si="1950">V199+V210+V221+V232</f>
        <v>0</v>
      </c>
      <c r="W233" s="56">
        <f t="shared" ref="W233" si="1951">W199+W210+W221+W232</f>
        <v>0</v>
      </c>
      <c r="X233" s="56">
        <f t="shared" ref="X233" si="1952">X199+X210+X221+X232</f>
        <v>0</v>
      </c>
      <c r="Y233" s="56">
        <f t="shared" ref="Y233" si="1953">Y199+Y210+Y221+Y232</f>
        <v>0</v>
      </c>
      <c r="Z233" s="56">
        <f t="shared" ref="Z233" si="1954">Z199+Z210+Z221+Z232</f>
        <v>0</v>
      </c>
      <c r="AA233" s="56">
        <f t="shared" ref="AA233" si="1955">AA199+AA210+AA221+AA232</f>
        <v>0</v>
      </c>
      <c r="AB233" s="56">
        <f t="shared" ref="AB233" si="1956">AB199+AB210+AB221+AB232</f>
        <v>0</v>
      </c>
      <c r="AC233" s="56">
        <f t="shared" ref="AC233" si="1957">AC199+AC210+AC221+AC232</f>
        <v>0</v>
      </c>
      <c r="AD233" s="56">
        <f t="shared" ref="AD233" si="1958">AD199+AD210+AD221+AD232</f>
        <v>0</v>
      </c>
      <c r="AE233" s="56">
        <f t="shared" ref="AE233" si="1959">AE199+AE210+AE221+AE232</f>
        <v>0</v>
      </c>
      <c r="AF233" s="56">
        <f t="shared" ref="AF233" si="1960">AF199+AF210+AF221+AF232</f>
        <v>0</v>
      </c>
      <c r="AG233" s="56">
        <f t="shared" ref="AG233" si="1961">AG199+AG210+AG221+AG232</f>
        <v>0</v>
      </c>
      <c r="AH233" s="56">
        <f t="shared" ref="AH233" si="1962">AH199+AH210+AH221+AH232</f>
        <v>0</v>
      </c>
      <c r="AI233" s="56">
        <f t="shared" ref="AI233" si="1963">AI199+AI210+AI221+AI232</f>
        <v>0</v>
      </c>
      <c r="AJ233" s="56">
        <f t="shared" ref="AJ233" si="1964">AJ199+AJ210+AJ221+AJ232</f>
        <v>0</v>
      </c>
      <c r="AK233" s="57">
        <f>((SUM(AK189:AK198)*0.3)+(SUM(AK200:AK209)*0.3)+(SUM(AK211:AK220)*0.3)+(SUM(AK222:AK231)*0.3))*1.5</f>
        <v>0</v>
      </c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91"/>
      <c r="CC233" s="91"/>
      <c r="CD233" s="91"/>
      <c r="CE233" s="91"/>
      <c r="CF233" s="91"/>
      <c r="CG233" s="91"/>
      <c r="CH233" s="91"/>
      <c r="CI233" s="91"/>
      <c r="CJ233" s="91"/>
      <c r="CK233" s="91"/>
      <c r="CL233" s="91"/>
      <c r="CM233" s="91"/>
      <c r="CN233" s="91"/>
      <c r="CO233" s="91"/>
      <c r="CP233" s="57">
        <f>((SUM(CP189:CP198)*0.3)+(SUM(CP200:CP209)*0.3)+(SUM(CP211:CP220)*0.3)+(SUM(CP222:CP231)*0.3))*1.5</f>
        <v>0</v>
      </c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57">
        <f>((SUM(FC189:FC198)*0.3)+(SUM(FC200:FC209)*0.3)+(SUM(FC211:FC220)*0.3)+(SUM(FC222:FC231)*0.3))*1.5</f>
        <v>0</v>
      </c>
    </row>
    <row r="234" spans="1:159" s="30" customFormat="1" outlineLevel="1" x14ac:dyDescent="0.25">
      <c r="A234">
        <v>1</v>
      </c>
      <c r="B234" s="26"/>
      <c r="C234" s="102">
        <f>IFERROR(VLOOKUP($B234,'Справочник ТТ'!$A:$R,16,0),0)</f>
        <v>0</v>
      </c>
      <c r="D234" s="103">
        <f>IFERROR(VLOOKUP($B234,'Справочник ТТ'!$A:$R,17,0),0)</f>
        <v>0</v>
      </c>
      <c r="E234" s="104">
        <f>IFERROR(VLOOKUP($B234,'Справочник ТТ'!$A:$R,18,0),0)</f>
        <v>0</v>
      </c>
      <c r="F234" s="71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 s="46">
        <f>IF($C234=$E$5,SUMPRODUCT(G234:AJ234,$G$5:$AJ$5),IF($C234=$E$6,SUMPRODUCT(G234:AJ234,$G$6:$AJ$6),0))</f>
        <v>0</v>
      </c>
      <c r="AL234"/>
      <c r="AM234" s="39">
        <f t="shared" ref="AM234:AM243" si="1965">IF(AND($C234=$E$5,IF(AND($C234=$E$5,AL234&gt;=AL$2),(AL234-AL$2)*AL$5,IF(AND($C234=$E$6,AL234&gt;=AL$2),(AL234-AL$2)*AL$6,0))&gt;AL$3),AL$3,IF(AND($C234=$E$6,IF(AND($C234=$E$5,AL234&gt;=AL$2),(AL234-AL$2)*AL$5,IF(AND($C234=$E$6,AL234&gt;=AL$2),(AL234-AL$2)*AL$6,0))&gt;AL$4),AL$4,IF(AND($C234=$E$5,AL234&gt;=AL$2),(AL234-AL$2)*AL$5,IF(AND($C234=$E$6,AL234&gt;=AL$2),(AL234-AL$2)*AL$6,0))))</f>
        <v>0</v>
      </c>
      <c r="AN234"/>
      <c r="AO234" s="39">
        <f t="shared" ref="AO234:AO243" si="1966">IF(AND($C234=$E$5,IF(AND($C234=$E$5,AN234&gt;=AN$2),(AN234-AN$2)*AN$5,IF(AND($C234=$E$6,AN234&gt;=AN$2),(AN234-AN$2)*AN$6,0))&gt;AN$3),AN$3,IF(AND($C234=$E$6,IF(AND($C234=$E$5,AN234&gt;=AN$2),(AN234-AN$2)*AN$5,IF(AND($C234=$E$6,AN234&gt;=AN$2),(AN234-AN$2)*AN$6,0))&gt;AN$4),AN$4,IF(AND($C234=$E$5,AN234&gt;=AN$2),(AN234-AN$2)*AN$5,IF(AND($C234=$E$6,AN234&gt;=AN$2),(AN234-AN$2)*AN$6,0))))</f>
        <v>0</v>
      </c>
      <c r="AP234"/>
      <c r="AQ234" s="39">
        <f t="shared" ref="AQ234:AQ243" si="1967">IF(AND($C234=$E$5,AP234&gt;0),$AP$5,IF(AND($C234=$E$6,AP234&gt;0),$AP$6,0))</f>
        <v>0</v>
      </c>
      <c r="AR234"/>
      <c r="AS234" s="39">
        <f t="shared" ref="AS234:AS243" si="1968">IF(AND($C234=$E$5,AR234&gt;0),$AR$5,IF(AND($C234=$E$6,AR234&gt;0),$AR$6,0))</f>
        <v>0</v>
      </c>
      <c r="AT234"/>
      <c r="AU234" s="39">
        <f t="shared" ref="AU234:AU243" si="1969">IF(AND($C234=$E$5,IF(AND($C234=$E$5,AT234&gt;=AT$2),(AT234-AT$2)*AT$5,IF(AND($C234=$E$6,AT234&gt;=AT$2),(AT234-AT$2)*AT$6,0))&gt;AT$3),AT$3,IF(AND($C234=$E$6,IF(AND($C234=$E$5,AT234&gt;=AT$2),(AT234-AT$2)*AT$5,IF(AND($C234=$E$6,AT234&gt;=AT$2),(AT234-AT$2)*AT$6,0))&gt;AT$4),AT$4,IF(AND($C234=$E$5,AT234&gt;=AT$2),(AT234-AT$2)*AT$5,IF(AND($C234=$E$6,AT234&gt;=AT$2),(AT234-AT$2)*AT$6,0))))</f>
        <v>0</v>
      </c>
      <c r="AV234"/>
      <c r="AW234" s="39">
        <f>IF(AND($C234=$E$5,IF(AND($C234=$E$5,AV234&gt;=AV$2),(AV234-AV$2)*AV$5,IF(AND($C234=$E$6,AV234&gt;=AV$2),(AV234-AV$2)*AV$6,0))&gt;AV$3),AV$3,IF(AND($C234=$E$6,IF(AND($C234=$E$5,AV234&gt;=AV$2),(AV234-AV$2)*AV$5,IF(AND($C234=$E$6,AV234&gt;=AV$2),(AV234-AV$2)*AV$6,0))&gt;AV$4),AV$4,IF(AND($C234=$E$5,AV234&gt;=AV$2),(AV234-AV$2)*AV$5,IF(AND($C234=$E$6,AV234&gt;=AV$2),(AV234-AV$2)*AV$6,0))))</f>
        <v>0</v>
      </c>
      <c r="AX234"/>
      <c r="AY234" s="39" t="b">
        <f t="shared" ref="AY234:AY243" si="1970">IF(AX234&gt;=AX$3,AX$4,IF(AND($C234=$E$5,IF($C234=$E$5,AX234*AX$5,IF($C234=$E$6,AX234*AX$6))&gt;AY$3),AY$3,IF(AND($C234=$E$6,IF($C234=$E$6,AX234*AX$6,IF($C234=$E$6,AX234*AX$6))&gt;AY$4),AY$4,IF($C234=$E$5,AX234*AX$5,IF($C234=$E$6,AX234*AX$6)))))</f>
        <v>0</v>
      </c>
      <c r="AZ234"/>
      <c r="BA234" s="39" t="b">
        <f t="shared" ref="BA234:BA243" si="1971">IF(AZ234&gt;=AZ$3,AZ$4,IF(AND($C234=$E$5,IF($C234=$E$5,AZ234*AZ$5,IF($C234=$E$6,AZ234*AZ$6))&gt;BA$3),BA$3,IF(AND($C234=$E$6,IF($C234=$E$6,AZ234*AZ$6,IF($C234=$E$6,AZ234*AZ$6))&gt;BA$4),BA$4,IF($C234=$E$5,AZ234*AZ$5,IF($C234=$E$6,AZ234*AZ$6)))))</f>
        <v>0</v>
      </c>
      <c r="BB234"/>
      <c r="BC234" s="39" t="b">
        <f t="shared" ref="BC234:BC243" si="1972">IF(BB234&gt;=BB$3,BB$4,IF(AND($C234=$E$5,IF($C234=$E$5,BB234*BB$5,IF($C234=$E$6,BB234*BB$6))&gt;BC$3),BC$3,IF(AND($C234=$E$6,IF($C234=$E$6,BB234*BB$6,IF($C234=$E$6,BB234*BB$6))&gt;BC$4),BC$4,IF($C234=$E$5,BB234*BB$5,IF($C234=$E$6,BB234*BB$6)))))</f>
        <v>0</v>
      </c>
      <c r="BD234"/>
      <c r="BE234" s="39" t="b">
        <f t="shared" ref="BE234:BE243" si="1973">IF(BD234&gt;=BD$3,BD$4,IF(AND($C234=$E$5,IF($C234=$E$5,BD234*BD$5,IF($C234=$E$6,BD234*BD$6))&gt;BE$3),BE$3,IF(AND($C234=$E$6,IF($C234=$E$6,BD234*BD$6,IF($C234=$E$6,BD234*BD$6))&gt;BE$4),BE$4,IF($C234=$E$5,BD234*BD$5,IF($C234=$E$6,BD234*BD$6)))))</f>
        <v>0</v>
      </c>
      <c r="BF234"/>
      <c r="BG234" s="39">
        <f t="shared" ref="BG234:BG243" si="1974">IF(AND($C234=$E$5,BF234&gt;0),$BF$5,IF(AND($C234=$E$6,BF234&gt;0),$BF$6,0))</f>
        <v>0</v>
      </c>
      <c r="BH234"/>
      <c r="BI234" s="39">
        <f t="shared" ref="BI234:BI243" si="1975">IF(AND($C234=$E$5,IF(AND($C234=$E$5,BH234&gt;=BH$2),(BH234-BH$2)*BH$5,IF(AND($C234=$E$6,BH234&gt;=BH$2),(BH234-BH$2)*BH$6,0))&gt;BH$3),BH$3,IF(AND($C234=$E$6,IF(AND($C234=$E$5,BH234&gt;=BH$2),(BH234-BH$2)*BH$5,IF(AND($C234=$E$6,BH234&gt;=BH$2),(BH234-BH$2)*BH$6,0))&gt;BH$4),BH$4,IF(AND($C234=$E$5,BH234&gt;=BH$2),(BH234-BH$2)*BH$5,IF(AND($C234=$E$6,BH234&gt;=BH$2),(BH234-BH$2)*BH$6,0))))</f>
        <v>0</v>
      </c>
      <c r="BJ234"/>
      <c r="BK234" s="39">
        <f t="shared" ref="BK234:BK243" si="1976">IF(AND($C234=$E$5,IF(AND($C234=$E$5,BJ234&gt;=BJ$2),(BJ234-BJ$2)*BJ$5,IF(AND($C234=$E$6,BJ234&gt;=BJ$2),(BJ234-BJ$2)*BJ$6,0))&gt;BJ$3),BJ$3,IF(AND($C234=$E$6,IF(AND($C234=$E$5,BJ234&gt;=BJ$2),(BJ234-BJ$2)*BJ$5,IF(AND($C234=$E$6,BJ234&gt;=BJ$2),(BJ234-BJ$2)*BJ$6,0))&gt;BJ$4),BJ$4,IF(AND($C234=$E$5,BJ234&gt;=BJ$2),(BJ234-BJ$2)*BJ$5,IF(AND($C234=$E$6,BJ234&gt;=BJ$2),(BJ234-BJ$2)*BJ$6,0))))</f>
        <v>0</v>
      </c>
      <c r="BL234"/>
      <c r="BM234" s="39">
        <f t="shared" ref="BM234:BM243" si="1977">IF(AND($C234=$E$5,IF(AND($C234=$E$5,BL234&gt;=BL$2),(BL234-BL$2)*BL$5,IF(AND($C234=$E$6,BL234&gt;=BL$2),(BL234-BL$2)*BL$6,0))&gt;BL$3),BL$3,IF(AND($C234=$E$6,IF(AND($C234=$E$5,BL234&gt;=BL$2),(BL234-BL$2)*BL$5,IF(AND($C234=$E$6,BL234&gt;=BL$2),(BL234-BL$2)*BL$6,0))&gt;BL$4),BL$4,IF(AND($C234=$E$5,BL234&gt;=BL$2),(BL234-BL$2)*BL$5,IF(AND($C234=$E$6,BL234&gt;=BL$2),(BL234-BL$2)*BL$6,0))))</f>
        <v>0</v>
      </c>
      <c r="BN234"/>
      <c r="BO234" s="39">
        <f t="shared" ref="BO234:BO243" si="1978">IF(AND($C234=$E$5,IF(AND($C234=$E$5,BN234&gt;=BN$2),(BN234-BN$2)*BN$5,IF(AND($C234=$E$6,BN234&gt;=BN$2),(BN234-BN$2)*BN$6,0))&gt;BN$3),BN$3,IF(AND($C234=$E$6,IF(AND($C234=$E$5,BN234&gt;=BN$2),(BN234-BN$2)*BN$5,IF(AND($C234=$E$6,BN234&gt;=BN$2),(BN234-BN$2)*BN$6,0))&gt;BN$4),BN$4,IF(AND($C234=$E$5,BN234&gt;=BN$2),(BN234-BN$2)*BN$5,IF(AND($C234=$E$6,BN234&gt;=BN$2),(BN234-BN$2)*BN$6,0))))</f>
        <v>0</v>
      </c>
      <c r="BP234"/>
      <c r="BQ234" s="39">
        <f t="shared" ref="BQ234:BQ243" si="1979">IF(AND($C234=$E$5,IF(AND($C234=$E$5,BP234&gt;=BP$2),(BP234-BP$2)*BP$5,IF(AND($C234=$E$6,BP234&gt;=BP$2),(BP234-BP$2)*BP$6,0))&gt;BP$3),BP$3,IF(AND($C234=$E$6,IF(AND($C234=$E$5,BP234&gt;=BP$2),(BP234-BP$2)*BP$5,IF(AND($C234=$E$6,BP234&gt;=BP$2),(BP234-BP$2)*BP$6,0))&gt;BP$4),BP$4,IF(AND($C234=$E$5,BP234&gt;=BP$2),(BP234-BP$2)*BP$5,IF(AND($C234=$E$6,BP234&gt;=BP$2),(BP234-BP$2)*BP$6,0))))</f>
        <v>0</v>
      </c>
      <c r="BR234"/>
      <c r="BS234" s="39">
        <f t="shared" ref="BS234:BS243" si="1980">IF(AND($C234=$E$5,IF(AND($C234=$E$5,BR234&gt;=BR$2),(BR234-BR$2)*BR$5,IF(AND($C234=$E$6,BR234&gt;=BR$2),(BR234-BR$2)*BR$6,0))&gt;BR$3),BR$3,IF(AND($C234=$E$6,IF(AND($C234=$E$5,BR234&gt;=BR$2),(BR234-BR$2)*BR$5,IF(AND($C234=$E$6,BR234&gt;=BR$2),(BR234-BR$2)*BR$6,0))&gt;BR$4),BR$4,IF(AND($C234=$E$5,BR234&gt;=BR$2),(BR234-BR$2)*BR$5,IF(AND($C234=$E$6,BR234&gt;=BR$2),(BR234-BR$2)*BR$6,0))))</f>
        <v>0</v>
      </c>
      <c r="BT234"/>
      <c r="BU234" s="39">
        <f t="shared" ref="BU234:BU243" si="1981">IF(AND($C234=$E$5,IF(AND($C234=$E$5,BT234&gt;=BT$2),(BT234-BT$2)*BT$5,IF(AND($C234=$E$6,BT234&gt;=BT$2),(BT234-BT$2)*BT$6,0))&gt;BT$3),BT$3,IF(AND($C234=$E$6,IF(AND($C234=$E$5,BT234&gt;=BT$2),(BT234-BT$2)*BT$5,IF(AND($C234=$E$6,BT234&gt;=BT$2),(BT234-BT$2)*BT$6,0))&gt;BT$4),BT$4,IF(AND($C234=$E$5,BT234&gt;=BT$2),(BT234-BT$2)*BT$5,IF(AND($C234=$E$6,BT234&gt;=BT$2),(BT234-BT$2)*BT$6,0))))</f>
        <v>0</v>
      </c>
      <c r="BV234"/>
      <c r="BW234" s="39">
        <f t="shared" ref="BW234:BW243" si="1982">IF(AND($C234=$E$5,IF(AND($C234=$E$5,BV234&gt;=BV$2),(BV234-BV$2)*BV$5,IF(AND($C234=$E$6,BV234&gt;=BV$2),(BV234-BV$2)*BV$6,0))&gt;BV$3),BV$3,IF(AND($C234=$E$6,IF(AND($C234=$E$5,BV234&gt;=BV$2),(BV234-BV$2)*BV$5,IF(AND($C234=$E$6,BV234&gt;=BV$2),(BV234-BV$2)*BV$6,0))&gt;BV$4),BV$4,IF(AND($C234=$E$5,BV234&gt;=BV$2),(BV234-BV$2)*BV$5,IF(AND($C234=$E$6,BV234&gt;=BV$2),(BV234-BV$2)*BV$6,0))))</f>
        <v>0</v>
      </c>
      <c r="BX234"/>
      <c r="BY234" s="39">
        <f t="shared" ref="BY234:BY243" si="1983">IF(AND($C234=$E$5,IF(AND($C234=$E$5,BX234&gt;=BX$2),(BX234-BX$2)*BX$5,IF(AND($C234=$E$6,BX234&gt;=BX$2),(BX234-BX$2)*BX$6,0))&gt;BX$3),BX$3,IF(AND($C234=$E$6,IF(AND($C234=$E$5,BX234&gt;=BX$2),(BX234-BX$2)*BX$5,IF(AND($C234=$E$6,BX234&gt;=BX$2),(BX234-BX$2)*BX$6,0))&gt;BX$4),BX$4,IF(AND($C234=$E$5,BX234&gt;=BX$2),(BX234-BX$2)*BX$5,IF(AND($C234=$E$6,BX234&gt;=BX$2),(BX234-BX$2)*BX$6,0))))</f>
        <v>0</v>
      </c>
      <c r="BZ234"/>
      <c r="CA234" s="39">
        <f t="shared" ref="CA234:CA243" si="1984">IF(AND($C234=$E$5,IF(AND($C234=$E$5,BZ234&gt;=BZ$2),(BZ234-BZ$2)*BZ$5,IF(AND($C234=$E$6,BZ234&gt;=BZ$2),(BZ234-BZ$2)*BZ$6,0))&gt;BZ$3),BZ$3,IF(AND($C234=$E$6,IF(AND($C234=$E$5,BZ234&gt;=BZ$2),(BZ234-BZ$2)*BZ$5,IF(AND($C234=$E$6,BZ234&gt;=BZ$2),(BZ234-BZ$2)*BZ$6,0))&gt;BZ$4),BZ$4,IF(AND($C234=$E$5,BZ234&gt;=BZ$2),(BZ234-BZ$2)*BZ$5,IF(AND($C234=$E$6,BZ234&gt;=BZ$2),(BZ234-BZ$2)*BZ$6,0))))</f>
        <v>0</v>
      </c>
      <c r="CB234"/>
      <c r="CC234" s="39">
        <f t="shared" ref="CC234:CC243" si="1985">IF(AND($C234=$E$5,IF(AND($C234=$E$5,CB234&gt;=CB$2),(CB234-CB$2)*CB$5,IF(AND($C234=$E$6,CB234&gt;=CB$2),(CB234-CB$2)*CB$6,0))&gt;CB$3),CB$3,IF(AND($C234=$E$6,IF(AND($C234=$E$5,CB234&gt;=CB$2),(CB234-CB$2)*CB$5,IF(AND($C234=$E$6,CB234&gt;=CB$2),(CB234-CB$2)*CB$6,0))&gt;CB$4),CB$4,IF(AND($C234=$E$5,CB234&gt;=CB$2),(CB234-CB$2)*CB$5,IF(AND($C234=$E$6,CB234&gt;=CB$2),(CB234-CB$2)*CB$6,0))))</f>
        <v>0</v>
      </c>
      <c r="CD234"/>
      <c r="CE234" s="39">
        <f t="shared" ref="CE234:CE243" si="1986">IF(AND($C234=$E$5,IF(AND($C234=$E$5,CD234&gt;=CD$2),(CD234-CD$2)*CD$5,IF(AND($C234=$E$6,CD234&gt;=CD$2),(CD234-CD$2)*CD$6,0))&gt;CD$3),CD$3,IF(AND($C234=$E$6,IF(AND($C234=$E$5,CD234&gt;=CD$2),(CD234-CD$2)*CD$5,IF(AND($C234=$E$6,CD234&gt;=CD$2),(CD234-CD$2)*CD$6,0))&gt;CD$4),CD$4,IF(AND($C234=$E$5,CD234&gt;=CD$2),(CD234-CD$2)*CD$5,IF(AND($C234=$E$6,CD234&gt;=CD$2),(CD234-CD$2)*CD$6,0))))</f>
        <v>0</v>
      </c>
      <c r="CF234"/>
      <c r="CG234" s="39">
        <f t="shared" ref="CG234:CG243" si="1987">IF(AND($C234=$E$5,IF(AND($C234=$E$5,CF234&gt;=CF$2),(CF234-CF$2)*CF$5,IF(AND($C234=$E$6,CF234&gt;=CF$2),(CF234-CF$2)*CF$6,0))&gt;CF$3),CF$3,IF(AND($C234=$E$6,IF(AND($C234=$E$5,CF234&gt;=CF$2),(CF234-CF$2)*CF$5,IF(AND($C234=$E$6,CF234&gt;=CF$2),(CF234-CF$2)*CF$6,0))&gt;CF$4),CF$4,IF(AND($C234=$E$5,CF234&gt;=CF$2),(CF234-CF$2)*CF$5,IF(AND($C234=$E$6,CF234&gt;=CF$2),(CF234-CF$2)*CF$6,0))))</f>
        <v>0</v>
      </c>
      <c r="CH234"/>
      <c r="CI234" s="39">
        <f t="shared" ref="CI234:CI243" si="1988">IF(AND($C234=$E$5,IF(AND($C234=$E$5,CH234&gt;=CH$2),(CH234-CH$2)*CH$5,IF(AND($C234=$E$6,CH234&gt;=CH$2),(CH234-CH$2)*CH$6,0))&gt;CH$3),CH$3,IF(AND($C234=$E$6,IF(AND($C234=$E$5,CH234&gt;=CH$2),(CH234-CH$2)*CH$5,IF(AND($C234=$E$6,CH234&gt;=CH$2),(CH234-CH$2)*CH$6,0))&gt;CH$4),CH$4,IF(AND($C234=$E$5,CH234&gt;=CH$2),(CH234-CH$2)*CH$5,IF(AND($C234=$E$6,CH234&gt;=CH$2),(CH234-CH$2)*CH$6,0))))</f>
        <v>0</v>
      </c>
      <c r="CJ234"/>
      <c r="CK234" s="39">
        <f t="shared" ref="CK234:CK243" si="1989">IF(AND($C234=$E$5,IF(AND($C234=$E$5,CJ234&gt;=CJ$2),(CJ234-CJ$2)*CJ$5,IF(AND($C234=$E$6,CJ234&gt;=CJ$2),(CJ234-CJ$2)*CJ$6,0))&gt;CJ$3),CJ$3,IF(AND($C234=$E$6,IF(AND($C234=$E$5,CJ234&gt;=CJ$2),(CJ234-CJ$2)*CJ$5,IF(AND($C234=$E$6,CJ234&gt;=CJ$2),(CJ234-CJ$2)*CJ$6,0))&gt;CJ$4),CJ$4,IF(AND($C234=$E$5,CJ234&gt;=CJ$2),(CJ234-CJ$2)*CJ$5,IF(AND($C234=$E$6,CJ234&gt;=CJ$2),(CJ234-CJ$2)*CJ$6,0))))</f>
        <v>0</v>
      </c>
      <c r="CL234"/>
      <c r="CM234" s="39">
        <f t="shared" ref="CM234:CM243" si="1990">IF(AND($C234=$E$5,IF(AND($C234=$E$5,CL234&gt;=CL$2),(CL234-CL$2)*CL$5,IF(AND($C234=$E$6,CL234&gt;=CL$2),(CL234-CL$2)*CL$6,0))&gt;CL$3),CL$3,IF(AND($C234=$E$6,IF(AND($C234=$E$5,CL234&gt;=CL$2),(CL234-CL$2)*CL$5,IF(AND($C234=$E$6,CL234&gt;=CL$2),(CL234-CL$2)*CL$6,0))&gt;CL$4),CL$4,IF(AND($C234=$E$5,CL234&gt;=CL$2),(CL234-CL$2)*CL$5,IF(AND($C234=$E$6,CL234&gt;=CL$2),(CL234-CL$2)*CL$6,0))))</f>
        <v>0</v>
      </c>
      <c r="CN234"/>
      <c r="CO234" s="39">
        <f t="shared" ref="CO234:CO243" si="1991">IF(AND($C234=$E$5,IF(AND($C234=$E$5,CN234&gt;=CN$2),(CN234-CN$2)*CN$5,IF(AND($C234=$E$6,CN234&gt;=CN$2),(CN234-CN$2)*CN$6,0))&gt;CN$3),CN$3,IF(AND($C234=$E$6,IF(AND($C234=$E$5,CN234&gt;=CN$2),(CN234-CN$2)*CN$5,IF(AND($C234=$E$6,CN234&gt;=CN$2),(CN234-CN$2)*CN$6,0))&gt;CN$4),CN$4,IF(AND($C234=$E$5,CN234&gt;=CN$2),(CN234-CN$2)*CN$5,IF(AND($C234=$E$6,CN234&gt;=CN$2),(CN234-CN$2)*CN$6,0))))</f>
        <v>0</v>
      </c>
      <c r="CP234" s="67">
        <f>SUMIFS(AL234:CO234,$AL$8:$CO$8,$AM$1)</f>
        <v>0</v>
      </c>
      <c r="CQ234"/>
      <c r="CR234" s="39">
        <f t="shared" ref="CR234:CR243" si="1992">IF(AND($C234=$E$5,IF(AND($C234=$E$5,CQ234&gt;=CQ$2),(CQ234-CQ$2)*CQ$5,IF(AND($C234=$E$6,CQ234&gt;=CQ$2),(CQ234-CQ$2)*CQ$6,0))&gt;CQ$3),CQ$3,IF(AND($C234=$E$6,IF(AND($C234=$E$5,CQ234&gt;=CQ$2),(CQ234-CQ$2)*CQ$5,IF(AND($C234=$E$6,CQ234&gt;=CQ$2),(CQ234-CQ$2)*CQ$6,0))&gt;CQ$4),CQ$4,IF(AND($C234=$E$5,CQ234&gt;=CQ$2),(CQ234-CQ$2)*CQ$5,IF(AND($C234=$E$6,CQ234&gt;=CQ$2),(CQ234-CQ$2)*CQ$6,0))))</f>
        <v>0</v>
      </c>
      <c r="CS234"/>
      <c r="CT234" s="39">
        <f t="shared" ref="CT234:CT243" si="1993">IF(AND($C234=$E$5,IF(AND($C234=$E$5,CS234&gt;=CS$2),(CS234-CS$2)*CS$5,IF(AND($C234=$E$6,CS234&gt;=CS$2),(CS234-CS$2)*CS$6,0))&gt;CS$3),CS$3,IF(AND($C234=$E$6,IF(AND($C234=$E$5,CS234&gt;=CS$2),(CS234-CS$2)*CS$5,IF(AND($C234=$E$6,CS234&gt;=CS$2),(CS234-CS$2)*CS$6,0))&gt;CS$4),CS$4,IF(AND($C234=$E$5,CS234&gt;=CS$2),(CS234-CS$2)*CS$5,IF(AND($C234=$E$6,CS234&gt;=CS$2),(CS234-CS$2)*CS$6,0))))</f>
        <v>0</v>
      </c>
      <c r="CU234"/>
      <c r="CV234" s="39">
        <f t="shared" ref="CV234:CV243" si="1994">IF(AND($C234=$E$5,IF(AND($C234=$E$5,CU234&gt;=CU$2),(CU234-CU$2)*CU$5,IF(AND($C234=$E$6,CU234&gt;=CU$2),(CU234-CU$2)*CU$6,0))&gt;CU$3),CU$3,IF(AND($C234=$E$6,IF(AND($C234=$E$5,CU234&gt;=CU$2),(CU234-CU$2)*CU$5,IF(AND($C234=$E$6,CU234&gt;=CU$2),(CU234-CU$2)*CU$6,0))&gt;CU$4),CU$4,IF(AND($C234=$E$5,CU234&gt;=CU$2),(CU234-CU$2)*CU$5,IF(AND($C234=$E$6,CU234&gt;=CU$2),(CU234-CU$2)*CU$6,0))))</f>
        <v>0</v>
      </c>
      <c r="CW234"/>
      <c r="CX234" s="39">
        <f t="shared" ref="CX234:CX243" si="1995">IF(AND($C234=$E$5,IF(AND($C234=$E$5,CW234&gt;=CW$2),(CW234-CW$2)*CW$5,IF(AND($C234=$E$6,CW234&gt;=CW$2),(CW234-CW$2)*CW$6,0))&gt;CW$3),CW$3,IF(AND($C234=$E$6,IF(AND($C234=$E$5,CW234&gt;=CW$2),(CW234-CW$2)*CW$5,IF(AND($C234=$E$6,CW234&gt;=CW$2),(CW234-CW$2)*CW$6,0))&gt;CW$4),CW$4,IF(AND($C234=$E$5,CW234&gt;=CW$2),(CW234-CW$2)*CW$5,IF(AND($C234=$E$6,CW234&gt;=CW$2),(CW234-CW$2)*CW$6,0))))</f>
        <v>0</v>
      </c>
      <c r="CY234"/>
      <c r="CZ234" s="39">
        <f t="shared" ref="CZ234:CZ243" si="1996">IF(AND($C234=$E$5,IF(AND($C234=$E$5,CY234&gt;=CY$2),(CY234-CY$2)*CY$5,IF(AND($C234=$E$6,CY234&gt;=CY$2),(CY234-CY$2)*CY$6,0))&gt;CY$3),CY$3,IF(AND($C234=$E$6,IF(AND($C234=$E$5,CY234&gt;=CY$2),(CY234-CY$2)*CY$5,IF(AND($C234=$E$6,CY234&gt;=CY$2),(CY234-CY$2)*CY$6,0))&gt;CY$4),CY$4,IF(AND($C234=$E$5,CY234&gt;=CY$2),(CY234-CY$2)*CY$5,IF(AND($C234=$E$6,CY234&gt;=CY$2),(CY234-CY$2)*CY$6,0))))</f>
        <v>0</v>
      </c>
      <c r="DA234"/>
      <c r="DB234" s="39">
        <f t="shared" ref="DB234:DB243" si="1997">IF(AND($C234=$E$5,IF(AND($C234=$E$5,DA234&gt;=DA$2),(DA234-DA$2)*DA$5,IF(AND($C234=$E$6,DA234&gt;=DA$2),(DA234-DA$2)*DA$6,0))&gt;DA$3),DA$3,IF(AND($C234=$E$6,IF(AND($C234=$E$5,DA234&gt;=DA$2),(DA234-DA$2)*DA$5,IF(AND($C234=$E$6,DA234&gt;=DA$2),(DA234-DA$2)*DA$6,0))&gt;DA$4),DA$4,IF(AND($C234=$E$5,DA234&gt;=DA$2),(DA234-DA$2)*DA$5,IF(AND($C234=$E$6,DA234&gt;=DA$2),(DA234-DA$2)*DA$6,0))))</f>
        <v>0</v>
      </c>
      <c r="DC234"/>
      <c r="DD234" s="39">
        <f t="shared" ref="DD234:DD243" si="1998">IF(AND($C234=$E$5,IF(AND($C234=$E$5,DC234&gt;=DC$2),(DC234-DC$2)*DC$5,IF(AND($C234=$E$6,DC234&gt;=DC$2),(DC234-DC$2)*DC$6,0))&gt;DC$3),DC$3,IF(AND($C234=$E$6,IF(AND($C234=$E$5,DC234&gt;=DC$2),(DC234-DC$2)*DC$5,IF(AND($C234=$E$6,DC234&gt;=DC$2),(DC234-DC$2)*DC$6,0))&gt;DC$4),DC$4,IF(AND($C234=$E$5,DC234&gt;=DC$2),(DC234-DC$2)*DC$5,IF(AND($C234=$E$6,DC234&gt;=DC$2),(DC234-DC$2)*DC$6,0))))</f>
        <v>0</v>
      </c>
      <c r="DE234"/>
      <c r="DF234" s="39">
        <f t="shared" ref="DF234:DF243" si="1999">IF(AND($C234=$E$5,IF(AND($C234=$E$5,DE234&gt;=DE$2),(DE234-DE$2)*DE$5,IF(AND($C234=$E$6,DE234&gt;=DE$2),(DE234-DE$2)*DE$6,0))&gt;DE$3),DE$3,IF(AND($C234=$E$6,IF(AND($C234=$E$5,DE234&gt;=DE$2),(DE234-DE$2)*DE$5,IF(AND($C234=$E$6,DE234&gt;=DE$2),(DE234-DE$2)*DE$6,0))&gt;DE$4),DE$4,IF(AND($C234=$E$5,DE234&gt;=DE$2),(DE234-DE$2)*DE$5,IF(AND($C234=$E$6,DE234&gt;=DE$2),(DE234-DE$2)*DE$6,0))))</f>
        <v>0</v>
      </c>
      <c r="DG234"/>
      <c r="DH234" s="39">
        <f t="shared" ref="DH234:DH243" si="2000">IF(AND($C234=$E$5,IF(AND($C234=$E$5,DG234&gt;=DG$2),(DG234-DG$2)*DG$5,IF(AND($C234=$E$6,DG234&gt;=DG$2),(DG234-DG$2)*DG$6,0))&gt;DG$3),DG$3,IF(AND($C234=$E$6,IF(AND($C234=$E$5,DG234&gt;=DG$2),(DG234-DG$2)*DG$5,IF(AND($C234=$E$6,DG234&gt;=DG$2),(DG234-DG$2)*DG$6,0))&gt;DG$4),DG$4,IF(AND($C234=$E$5,DG234&gt;=DG$2),(DG234-DG$2)*DG$5,IF(AND($C234=$E$6,DG234&gt;=DG$2),(DG234-DG$2)*DG$6,0))))</f>
        <v>0</v>
      </c>
      <c r="DI234"/>
      <c r="DJ234" s="39">
        <f t="shared" ref="DJ234:DJ243" si="2001">IF(AND($C234=$E$5,IF(AND($C234=$E$5,DI234&gt;=DI$2),(DI234-DI$2)*DI$5,IF(AND($C234=$E$6,DI234&gt;=DI$2),(DI234-DI$2)*DI$6,0))&gt;DI$3),DI$3,IF(AND($C234=$E$6,IF(AND($C234=$E$5,DI234&gt;=DI$2),(DI234-DI$2)*DI$5,IF(AND($C234=$E$6,DI234&gt;=DI$2),(DI234-DI$2)*DI$6,0))&gt;DI$4),DI$4,IF(AND($C234=$E$5,DI234&gt;=DI$2),(DI234-DI$2)*DI$5,IF(AND($C234=$E$6,DI234&gt;=DI$2),(DI234-DI$2)*DI$6,0))))</f>
        <v>0</v>
      </c>
      <c r="DK234"/>
      <c r="DL234" s="39">
        <f t="shared" ref="DL234:DL243" si="2002">IF(AND($C234=$E$5,IF(AND($C234=$E$5,DK234&gt;=DK$2),(DK234-DK$2)*DK$5,IF(AND($C234=$E$6,DK234&gt;=DK$2),(DK234-DK$2)*DK$6,0))&gt;DK$3),DK$3,IF(AND($C234=$E$6,IF(AND($C234=$E$5,DK234&gt;=DK$2),(DK234-DK$2)*DK$5,IF(AND($C234=$E$6,DK234&gt;=DK$2),(DK234-DK$2)*DK$6,0))&gt;DK$4),DK$4,IF(AND($C234=$E$5,DK234&gt;=DK$2),(DK234-DK$2)*DK$5,IF(AND($C234=$E$6,DK234&gt;=DK$2),(DK234-DK$2)*DK$6,0))))</f>
        <v>0</v>
      </c>
      <c r="DM234"/>
      <c r="DN234" s="39">
        <f t="shared" ref="DN234:DN243" si="2003">IF(AND($C234=$E$5,IF(AND($C234=$E$5,DM234&gt;=DM$2),(DM234-DM$2)*DM$5,IF(AND($C234=$E$6,DM234&gt;=DM$2),(DM234-DM$2)*DM$6,0))&gt;DM$3),DM$3,IF(AND($C234=$E$6,IF(AND($C234=$E$5,DM234&gt;=DM$2),(DM234-DM$2)*DM$5,IF(AND($C234=$E$6,DM234&gt;=DM$2),(DM234-DM$2)*DM$6,0))&gt;DM$4),DM$4,IF(AND($C234=$E$5,DM234&gt;=DM$2),(DM234-DM$2)*DM$5,IF(AND($C234=$E$6,DM234&gt;=DM$2),(DM234-DM$2)*DM$6,0))))</f>
        <v>0</v>
      </c>
      <c r="DO234"/>
      <c r="DP234" s="39">
        <f t="shared" ref="DP234:DP243" si="2004">IF(AND($C234=$E$5,IF(AND($C234=$E$5,DO234&gt;=DO$2),(DO234-DO$2)*DO$5,IF(AND($C234=$E$6,DO234&gt;=DO$2),(DO234-DO$2)*DO$6,0))&gt;DO$3),DO$3,IF(AND($C234=$E$6,IF(AND($C234=$E$5,DO234&gt;=DO$2),(DO234-DO$2)*DO$5,IF(AND($C234=$E$6,DO234&gt;=DO$2),(DO234-DO$2)*DO$6,0))&gt;DO$4),DO$4,IF(AND($C234=$E$5,DO234&gt;=DO$2),(DO234-DO$2)*DO$5,IF(AND($C234=$E$6,DO234&gt;=DO$2),(DO234-DO$2)*DO$6,0))))</f>
        <v>0</v>
      </c>
      <c r="DQ234"/>
      <c r="DR234" s="39">
        <f t="shared" ref="DR234:DR243" si="2005">IF(AND($C234=$E$5,IF(AND($C234=$E$5,DQ234&gt;=DQ$2),(DQ234-DQ$2)*DQ$5,IF(AND($C234=$E$6,DQ234&gt;=DQ$2),(DQ234-DQ$2)*DQ$6,0))&gt;DQ$3),DQ$3,IF(AND($C234=$E$6,IF(AND($C234=$E$5,DQ234&gt;=DQ$2),(DQ234-DQ$2)*DQ$5,IF(AND($C234=$E$6,DQ234&gt;=DQ$2),(DQ234-DQ$2)*DQ$6,0))&gt;DQ$4),DQ$4,IF(AND($C234=$E$5,DQ234&gt;=DQ$2),(DQ234-DQ$2)*DQ$5,IF(AND($C234=$E$6,DQ234&gt;=DQ$2),(DQ234-DQ$2)*DQ$6,0))))</f>
        <v>0</v>
      </c>
      <c r="DS234"/>
      <c r="DT234" s="39">
        <f t="shared" ref="DT234:DT243" si="2006">IF(AND($C234=$E$5,IF(AND($C234=$E$5,DS234&gt;=DS$2),(DS234-DS$2)*DS$5,IF(AND($C234=$E$6,DS234&gt;=DS$2),(DS234-DS$2)*DS$6,0))&gt;DS$3),DS$3,IF(AND($C234=$E$6,IF(AND($C234=$E$5,DS234&gt;=DS$2),(DS234-DS$2)*DS$5,IF(AND($C234=$E$6,DS234&gt;=DS$2),(DS234-DS$2)*DS$6,0))&gt;DS$4),DS$4,IF(AND($C234=$E$5,DS234&gt;=DS$2),(DS234-DS$2)*DS$5,IF(AND($C234=$E$6,DS234&gt;=DS$2),(DS234-DS$2)*DS$6,0))))</f>
        <v>0</v>
      </c>
      <c r="DU234"/>
      <c r="DV234" s="39">
        <f t="shared" ref="DV234:DV243" si="2007">IF(AND($C234=$E$5,IF(AND($C234=$E$5,DU234&gt;=DU$2),(DU234-DU$2)*DU$5,IF(AND($C234=$E$6,DU234&gt;=DU$2),(DU234-DU$2)*DU$6,0))&gt;DU$3),DU$3,IF(AND($C234=$E$6,IF(AND($C234=$E$5,DU234&gt;=DU$2),(DU234-DU$2)*DU$5,IF(AND($C234=$E$6,DU234&gt;=DU$2),(DU234-DU$2)*DU$6,0))&gt;DU$4),DU$4,IF(AND($C234=$E$5,DU234&gt;=DU$2),(DU234-DU$2)*DU$5,IF(AND($C234=$E$6,DU234&gt;=DU$2),(DU234-DU$2)*DU$6,0))))</f>
        <v>0</v>
      </c>
      <c r="DW234"/>
      <c r="DX234" s="39">
        <f t="shared" ref="DX234:DX243" si="2008">IF(AND($C234=$E$5,IF(AND($C234=$E$5,DW234&gt;=DW$2),(DW234-DW$2)*DW$5,IF(AND($C234=$E$6,DW234&gt;=DW$2),(DW234-DW$2)*DW$6,0))&gt;DW$3),DW$3,IF(AND($C234=$E$6,IF(AND($C234=$E$5,DW234&gt;=DW$2),(DW234-DW$2)*DW$5,IF(AND($C234=$E$6,DW234&gt;=DW$2),(DW234-DW$2)*DW$6,0))&gt;DW$4),DW$4,IF(AND($C234=$E$5,DW234&gt;=DW$2),(DW234-DW$2)*DW$5,IF(AND($C234=$E$6,DW234&gt;=DW$2),(DW234-DW$2)*DW$6,0))))</f>
        <v>0</v>
      </c>
      <c r="DY234"/>
      <c r="DZ234" s="39">
        <f t="shared" ref="DZ234:DZ243" si="2009">IF(AND($C234=$E$5,IF(AND($C234=$E$5,DY234&gt;=DY$2),(DY234-DY$2)*DY$5,IF(AND($C234=$E$6,DY234&gt;=DY$2),(DY234-DY$2)*DY$6,0))&gt;DY$3),DY$3,IF(AND($C234=$E$6,IF(AND($C234=$E$5,DY234&gt;=DY$2),(DY234-DY$2)*DY$5,IF(AND($C234=$E$6,DY234&gt;=DY$2),(DY234-DY$2)*DY$6,0))&gt;DY$4),DY$4,IF(AND($C234=$E$5,DY234&gt;=DY$2),(DY234-DY$2)*DY$5,IF(AND($C234=$E$6,DY234&gt;=DY$2),(DY234-DY$2)*DY$6,0))))</f>
        <v>0</v>
      </c>
      <c r="EA234"/>
      <c r="EB234" s="39">
        <f t="shared" ref="EB234:EB243" si="2010">IF(AND($C234=$E$5,IF(AND($C234=$E$5,EA234&gt;=EA$2),(EA234-EA$2)*EA$5,IF(AND($C234=$E$6,EA234&gt;=EA$2),(EA234-EA$2)*EA$6,0))&gt;EA$3),EA$3,IF(AND($C234=$E$6,IF(AND($C234=$E$5,EA234&gt;=EA$2),(EA234-EA$2)*EA$5,IF(AND($C234=$E$6,EA234&gt;=EA$2),(EA234-EA$2)*EA$6,0))&gt;EA$4),EA$4,IF(AND($C234=$E$5,EA234&gt;=EA$2),(EA234-EA$2)*EA$5,IF(AND($C234=$E$6,EA234&gt;=EA$2),(EA234-EA$2)*EA$6,0))))</f>
        <v>0</v>
      </c>
      <c r="EC234"/>
      <c r="ED234" s="39">
        <f t="shared" ref="ED234:ED243" si="2011">IF(AND($C234=$E$5,IF(AND($C234=$E$5,EC234&gt;=EC$2),(EC234-EC$2)*EC$5,IF(AND($C234=$E$6,EC234&gt;=EC$2),(EC234-EC$2)*EC$6,0))&gt;EC$3),EC$3,IF(AND($C234=$E$6,IF(AND($C234=$E$5,EC234&gt;=EC$2),(EC234-EC$2)*EC$5,IF(AND($C234=$E$6,EC234&gt;=EC$2),(EC234-EC$2)*EC$6,0))&gt;EC$4),EC$4,IF(AND($C234=$E$5,EC234&gt;=EC$2),(EC234-EC$2)*EC$5,IF(AND($C234=$E$6,EC234&gt;=EC$2),(EC234-EC$2)*EC$6,0))))</f>
        <v>0</v>
      </c>
      <c r="EE234"/>
      <c r="EF234" s="39">
        <f t="shared" ref="EF234:EF243" si="2012">IF(AND($C234=$E$5,IF(AND($C234=$E$5,EE234&gt;=EE$2),(EE234-EE$2)*EE$5,IF(AND($C234=$E$6,EE234&gt;=EE$2),(EE234-EE$2)*EE$6,0))&gt;EE$3),EE$3,IF(AND($C234=$E$6,IF(AND($C234=$E$5,EE234&gt;=EE$2),(EE234-EE$2)*EE$5,IF(AND($C234=$E$6,EE234&gt;=EE$2),(EE234-EE$2)*EE$6,0))&gt;EE$4),EE$4,IF(AND($C234=$E$5,EE234&gt;=EE$2),(EE234-EE$2)*EE$5,IF(AND($C234=$E$6,EE234&gt;=EE$2),(EE234-EE$2)*EE$6,0))))</f>
        <v>0</v>
      </c>
      <c r="EG234"/>
      <c r="EH234" s="39">
        <f t="shared" ref="EH234:EH243" si="2013">IF(AND($C234=$E$5,IF(AND($C234=$E$5,EG234&gt;=EG$2),(EG234-EG$2)*EG$5,IF(AND($C234=$E$6,EG234&gt;=EG$2),(EG234-EG$2)*EG$6,0))&gt;EG$3),EG$3,IF(AND($C234=$E$6,IF(AND($C234=$E$5,EG234&gt;=EG$2),(EG234-EG$2)*EG$5,IF(AND($C234=$E$6,EG234&gt;=EG$2),(EG234-EG$2)*EG$6,0))&gt;EG$4),EG$4,IF(AND($C234=$E$5,EG234&gt;=EG$2),(EG234-EG$2)*EG$5,IF(AND($C234=$E$6,EG234&gt;=EG$2),(EG234-EG$2)*EG$6,0))))</f>
        <v>0</v>
      </c>
      <c r="EI234"/>
      <c r="EJ234" s="39">
        <f t="shared" ref="EJ234:EJ243" si="2014">IF(AND($C234=$E$5,IF(AND($C234=$E$5,EI234&gt;=EI$2),(EI234-EI$2)*EI$5,IF(AND($C234=$E$6,EI234&gt;=EI$2),(EI234-EI$2)*EI$6,0))&gt;EI$3),EI$3,IF(AND($C234=$E$6,IF(AND($C234=$E$5,EI234&gt;=EI$2),(EI234-EI$2)*EI$5,IF(AND($C234=$E$6,EI234&gt;=EI$2),(EI234-EI$2)*EI$6,0))&gt;EI$4),EI$4,IF(AND($C234=$E$5,EI234&gt;=EI$2),(EI234-EI$2)*EI$5,IF(AND($C234=$E$6,EI234&gt;=EI$2),(EI234-EI$2)*EI$6,0))))</f>
        <v>0</v>
      </c>
      <c r="EK234"/>
      <c r="EL234" s="39">
        <f t="shared" ref="EL234:EL243" si="2015">IF(AND($C234=$E$5,IF(AND($C234=$E$5,EK234&gt;=EK$2),(EK234-EK$2)*EK$5,IF(AND($C234=$E$6,EK234&gt;=EK$2),(EK234-EK$2)*EK$6,0))&gt;EK$3),EK$3,IF(AND($C234=$E$6,IF(AND($C234=$E$5,EK234&gt;=EK$2),(EK234-EK$2)*EK$5,IF(AND($C234=$E$6,EK234&gt;=EK$2),(EK234-EK$2)*EK$6,0))&gt;EK$4),EK$4,IF(AND($C234=$E$5,EK234&gt;=EK$2),(EK234-EK$2)*EK$5,IF(AND($C234=$E$6,EK234&gt;=EK$2),(EK234-EK$2)*EK$6,0))))</f>
        <v>0</v>
      </c>
      <c r="EM234"/>
      <c r="EN234" s="39">
        <f t="shared" ref="EN234:EN243" si="2016">IF(AND($C234=$E$5,IF(AND($C234=$E$5,EM234&gt;=EM$2),(EM234-EM$2)*EM$5,IF(AND($C234=$E$6,EM234&gt;=EM$2),(EM234-EM$2)*EM$6,0))&gt;EM$3),EM$3,IF(AND($C234=$E$6,IF(AND($C234=$E$5,EM234&gt;=EM$2),(EM234-EM$2)*EM$5,IF(AND($C234=$E$6,EM234&gt;=EM$2),(EM234-EM$2)*EM$6,0))&gt;EM$4),EM$4,IF(AND($C234=$E$5,EM234&gt;=EM$2),(EM234-EM$2)*EM$5,IF(AND($C234=$E$6,EM234&gt;=EM$2),(EM234-EM$2)*EM$6,0))))</f>
        <v>0</v>
      </c>
      <c r="EO234"/>
      <c r="EP234" s="39">
        <f t="shared" ref="EP234:EP243" si="2017">IF(AND($C234=$E$5,IF(AND($C234=$E$5,EO234&gt;=EO$2),(EO234-EO$2)*EO$5,IF(AND($C234=$E$6,EO234&gt;=EO$2),(EO234-EO$2)*EO$6,0))&gt;EO$3),EO$3,IF(AND($C234=$E$6,IF(AND($C234=$E$5,EO234&gt;=EO$2),(EO234-EO$2)*EO$5,IF(AND($C234=$E$6,EO234&gt;=EO$2),(EO234-EO$2)*EO$6,0))&gt;EO$4),EO$4,IF(AND($C234=$E$5,EO234&gt;=EO$2),(EO234-EO$2)*EO$5,IF(AND($C234=$E$6,EO234&gt;=EO$2),(EO234-EO$2)*EO$6,0))))</f>
        <v>0</v>
      </c>
      <c r="EQ234"/>
      <c r="ER234" s="39">
        <f t="shared" ref="ER234:ER243" si="2018">IF(AND($C234=$E$5,IF(AND($C234=$E$5,EQ234&gt;=EQ$2),(EQ234-EQ$2)*EQ$5,IF(AND($C234=$E$6,EQ234&gt;=EQ$2),(EQ234-EQ$2)*EQ$6,0))&gt;EQ$3),EQ$3,IF(AND($C234=$E$6,IF(AND($C234=$E$5,EQ234&gt;=EQ$2),(EQ234-EQ$2)*EQ$5,IF(AND($C234=$E$6,EQ234&gt;=EQ$2),(EQ234-EQ$2)*EQ$6,0))&gt;EQ$4),EQ$4,IF(AND($C234=$E$5,EQ234&gt;=EQ$2),(EQ234-EQ$2)*EQ$5,IF(AND($C234=$E$6,EQ234&gt;=EQ$2),(EQ234-EQ$2)*EQ$6,0))))</f>
        <v>0</v>
      </c>
      <c r="ES234"/>
      <c r="ET234" s="39">
        <f t="shared" ref="ET234:ET243" si="2019">IF(AND($C234=$E$5,IF(AND($C234=$E$5,ES234&gt;=ES$2),(ES234-ES$2)*ES$5,IF(AND($C234=$E$6,ES234&gt;=ES$2),(ES234-ES$2)*ES$6,0))&gt;ES$3),ES$3,IF(AND($C234=$E$6,IF(AND($C234=$E$5,ES234&gt;=ES$2),(ES234-ES$2)*ES$5,IF(AND($C234=$E$6,ES234&gt;=ES$2),(ES234-ES$2)*ES$6,0))&gt;ES$4),ES$4,IF(AND($C234=$E$5,ES234&gt;=ES$2),(ES234-ES$2)*ES$5,IF(AND($C234=$E$6,ES234&gt;=ES$2),(ES234-ES$2)*ES$6,0))))</f>
        <v>0</v>
      </c>
      <c r="EU234"/>
      <c r="EV234" s="39">
        <f t="shared" ref="EV234:EV243" si="2020">IF(AND($C234=$E$5,IF(AND($C234=$E$5,EU234&gt;=EU$2),(EU234-EU$2)*EU$5,IF(AND($C234=$E$6,EU234&gt;=EU$2),(EU234-EU$2)*EU$6,0))&gt;EU$3),EU$3,IF(AND($C234=$E$6,IF(AND($C234=$E$5,EU234&gt;=EU$2),(EU234-EU$2)*EU$5,IF(AND($C234=$E$6,EU234&gt;=EU$2),(EU234-EU$2)*EU$6,0))&gt;EU$4),EU$4,IF(AND($C234=$E$5,EU234&gt;=EU$2),(EU234-EU$2)*EU$5,IF(AND($C234=$E$6,EU234&gt;=EU$2),(EU234-EU$2)*EU$6,0))))</f>
        <v>0</v>
      </c>
      <c r="EW234"/>
      <c r="EX234" s="39">
        <f t="shared" ref="EX234:EX243" si="2021">IF(AND($C234=$E$5,IF(AND($C234=$E$5,EW234&gt;=EW$2),(EW234-EW$2)*EW$5,IF(AND($C234=$E$6,EW234&gt;=EW$2),(EW234-EW$2)*EW$6,0))&gt;EW$3),EW$3,IF(AND($C234=$E$6,IF(AND($C234=$E$5,EW234&gt;=EW$2),(EW234-EW$2)*EW$5,IF(AND($C234=$E$6,EW234&gt;=EW$2),(EW234-EW$2)*EW$6,0))&gt;EW$4),EW$4,IF(AND($C234=$E$5,EW234&gt;=EW$2),(EW234-EW$2)*EW$5,IF(AND($C234=$E$6,EW234&gt;=EW$2),(EW234-EW$2)*EW$6,0))))</f>
        <v>0</v>
      </c>
      <c r="EY234"/>
      <c r="EZ234" s="39">
        <f t="shared" ref="EZ234:EZ243" si="2022">IF(AND($C234=$E$5,IF(AND($C234=$E$5,EY234&gt;=EY$2),(EY234-EY$2)*EY$5,IF(AND($C234=$E$6,EY234&gt;=EY$2),(EY234-EY$2)*EY$6,0))&gt;EY$3),EY$3,IF(AND($C234=$E$6,IF(AND($C234=$E$5,EY234&gt;=EY$2),(EY234-EY$2)*EY$5,IF(AND($C234=$E$6,EY234&gt;=EY$2),(EY234-EY$2)*EY$6,0))&gt;EY$4),EY$4,IF(AND($C234=$E$5,EY234&gt;=EY$2),(EY234-EY$2)*EY$5,IF(AND($C234=$E$6,EY234&gt;=EY$2),(EY234-EY$2)*EY$6,0))))</f>
        <v>0</v>
      </c>
      <c r="FA234"/>
      <c r="FB234" s="39">
        <f t="shared" ref="FB234:FB243" si="2023">IF(AND($C234=$E$5,IF(AND($C234=$E$5,FA234&gt;=FA$2),(FA234-FA$2)*FA$5,IF(AND($C234=$E$6,FA234&gt;=FA$2),(FA234-FA$2)*FA$6,0))&gt;FA$3),FA$3,IF(AND($C234=$E$6,IF(AND($C234=$E$5,FA234&gt;=FA$2),(FA234-FA$2)*FA$5,IF(AND($C234=$E$6,FA234&gt;=FA$2),(FA234-FA$2)*FA$6,0))&gt;FA$4),FA$4,IF(AND($C234=$E$5,FA234&gt;=FA$2),(FA234-FA$2)*FA$5,IF(AND($C234=$E$6,FA234&gt;=FA$2),(FA234-FA$2)*FA$6,0))))</f>
        <v>0</v>
      </c>
      <c r="FC234" s="67">
        <f>SUMIFS(CQ234:FB234,$CQ$8:$FB$8,$AM$1)</f>
        <v>0</v>
      </c>
    </row>
    <row r="235" spans="1:159" s="30" customFormat="1" outlineLevel="1" x14ac:dyDescent="0.25">
      <c r="A235">
        <v>2</v>
      </c>
      <c r="B235" s="26"/>
      <c r="C235" s="102">
        <f>IFERROR(VLOOKUP($B235,'Справочник ТТ'!$A:$R,16,0),0)</f>
        <v>0</v>
      </c>
      <c r="D235" s="103">
        <f>IFERROR(VLOOKUP($B235,'Справочник ТТ'!$A:$R,17,0),0)</f>
        <v>0</v>
      </c>
      <c r="E235" s="104">
        <f>IFERROR(VLOOKUP($B235,'Справочник ТТ'!$A:$R,18,0),0)</f>
        <v>0</v>
      </c>
      <c r="F235" s="71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 s="46">
        <f t="shared" ref="AK235:AK243" si="2024">IF($C235=$E$5,SUMPRODUCT(G235:AJ235,$G$5:$AJ$5),IF($C235=$E$6,SUMPRODUCT(G235:AJ235,$G$6:$AJ$6),0))</f>
        <v>0</v>
      </c>
      <c r="AL235"/>
      <c r="AM235" s="39">
        <f t="shared" si="1965"/>
        <v>0</v>
      </c>
      <c r="AN235"/>
      <c r="AO235" s="39">
        <f t="shared" si="1966"/>
        <v>0</v>
      </c>
      <c r="AP235"/>
      <c r="AQ235" s="39">
        <f t="shared" si="1967"/>
        <v>0</v>
      </c>
      <c r="AR235"/>
      <c r="AS235" s="39">
        <f t="shared" si="1968"/>
        <v>0</v>
      </c>
      <c r="AT235"/>
      <c r="AU235" s="39">
        <f t="shared" si="1969"/>
        <v>0</v>
      </c>
      <c r="AV235"/>
      <c r="AW235" s="39">
        <f>IF(AND($C235=$E$5,IF(AND($C235=$E$5,AV235&gt;=AV$2),(AV235-AV$2)*AV$5,IF(AND($C235=$E$6,AV235&gt;=AV$2),(AV235-AV$2)*AV$6,0))&gt;AV$3),AV$3,IF(AND($C235=$E$6,IF(AND($C235=$E$5,AV235&gt;=AV$2),(AV235-AV$2)*AV$5,IF(AND($C235=$E$6,AV235&gt;=AV$2),(AV235-AV$2)*AV$6,0))&gt;AV$4),AV$4,IF(AND($C235=$E$5,AV235&gt;=AV$2),(AV235-AV$2)*AV$5,IF(AND($C235=$E$6,AV235&gt;=AV$2),(AV235-AV$2)*AV$6,0))))</f>
        <v>0</v>
      </c>
      <c r="AX235"/>
      <c r="AY235" s="39" t="b">
        <f t="shared" si="1970"/>
        <v>0</v>
      </c>
      <c r="AZ235"/>
      <c r="BA235" s="39" t="b">
        <f t="shared" si="1971"/>
        <v>0</v>
      </c>
      <c r="BB235"/>
      <c r="BC235" s="39" t="b">
        <f t="shared" si="1972"/>
        <v>0</v>
      </c>
      <c r="BD235"/>
      <c r="BE235" s="39" t="b">
        <f t="shared" si="1973"/>
        <v>0</v>
      </c>
      <c r="BF235"/>
      <c r="BG235" s="39">
        <f t="shared" si="1974"/>
        <v>0</v>
      </c>
      <c r="BH235"/>
      <c r="BI235" s="39">
        <f t="shared" si="1975"/>
        <v>0</v>
      </c>
      <c r="BJ235"/>
      <c r="BK235" s="39">
        <f t="shared" si="1976"/>
        <v>0</v>
      </c>
      <c r="BL235"/>
      <c r="BM235" s="39">
        <f t="shared" si="1977"/>
        <v>0</v>
      </c>
      <c r="BN235"/>
      <c r="BO235" s="39">
        <f t="shared" si="1978"/>
        <v>0</v>
      </c>
      <c r="BP235"/>
      <c r="BQ235" s="39">
        <f t="shared" si="1979"/>
        <v>0</v>
      </c>
      <c r="BR235"/>
      <c r="BS235" s="39">
        <f t="shared" si="1980"/>
        <v>0</v>
      </c>
      <c r="BT235"/>
      <c r="BU235" s="39">
        <f t="shared" si="1981"/>
        <v>0</v>
      </c>
      <c r="BV235"/>
      <c r="BW235" s="39">
        <f t="shared" si="1982"/>
        <v>0</v>
      </c>
      <c r="BX235"/>
      <c r="BY235" s="39">
        <f t="shared" si="1983"/>
        <v>0</v>
      </c>
      <c r="BZ235"/>
      <c r="CA235" s="39">
        <f t="shared" si="1984"/>
        <v>0</v>
      </c>
      <c r="CB235"/>
      <c r="CC235" s="39">
        <f t="shared" si="1985"/>
        <v>0</v>
      </c>
      <c r="CD235"/>
      <c r="CE235" s="39">
        <f t="shared" si="1986"/>
        <v>0</v>
      </c>
      <c r="CF235"/>
      <c r="CG235" s="39">
        <f t="shared" si="1987"/>
        <v>0</v>
      </c>
      <c r="CH235"/>
      <c r="CI235" s="39">
        <f t="shared" si="1988"/>
        <v>0</v>
      </c>
      <c r="CJ235"/>
      <c r="CK235" s="39">
        <f t="shared" si="1989"/>
        <v>0</v>
      </c>
      <c r="CL235"/>
      <c r="CM235" s="39">
        <f t="shared" si="1990"/>
        <v>0</v>
      </c>
      <c r="CN235"/>
      <c r="CO235" s="39">
        <f t="shared" si="1991"/>
        <v>0</v>
      </c>
      <c r="CP235" s="67">
        <f t="shared" ref="CP235:CP243" si="2025">SUMIFS(AL235:CO235,$AL$8:$CO$8,$AM$1)</f>
        <v>0</v>
      </c>
      <c r="CQ235"/>
      <c r="CR235" s="39">
        <f t="shared" si="1992"/>
        <v>0</v>
      </c>
      <c r="CS235"/>
      <c r="CT235" s="39">
        <f t="shared" si="1993"/>
        <v>0</v>
      </c>
      <c r="CU235"/>
      <c r="CV235" s="39">
        <f t="shared" si="1994"/>
        <v>0</v>
      </c>
      <c r="CW235"/>
      <c r="CX235" s="39">
        <f t="shared" si="1995"/>
        <v>0</v>
      </c>
      <c r="CY235"/>
      <c r="CZ235" s="39">
        <f t="shared" si="1996"/>
        <v>0</v>
      </c>
      <c r="DA235"/>
      <c r="DB235" s="39">
        <f t="shared" si="1997"/>
        <v>0</v>
      </c>
      <c r="DC235"/>
      <c r="DD235" s="39">
        <f t="shared" si="1998"/>
        <v>0</v>
      </c>
      <c r="DE235"/>
      <c r="DF235" s="39">
        <f t="shared" si="1999"/>
        <v>0</v>
      </c>
      <c r="DG235"/>
      <c r="DH235" s="39">
        <f t="shared" si="2000"/>
        <v>0</v>
      </c>
      <c r="DI235"/>
      <c r="DJ235" s="39">
        <f t="shared" si="2001"/>
        <v>0</v>
      </c>
      <c r="DK235"/>
      <c r="DL235" s="39">
        <f t="shared" si="2002"/>
        <v>0</v>
      </c>
      <c r="DM235"/>
      <c r="DN235" s="39">
        <f t="shared" si="2003"/>
        <v>0</v>
      </c>
      <c r="DO235"/>
      <c r="DP235" s="39">
        <f t="shared" si="2004"/>
        <v>0</v>
      </c>
      <c r="DQ235"/>
      <c r="DR235" s="39">
        <f t="shared" si="2005"/>
        <v>0</v>
      </c>
      <c r="DS235"/>
      <c r="DT235" s="39">
        <f t="shared" si="2006"/>
        <v>0</v>
      </c>
      <c r="DU235"/>
      <c r="DV235" s="39">
        <f t="shared" si="2007"/>
        <v>0</v>
      </c>
      <c r="DW235"/>
      <c r="DX235" s="39">
        <f t="shared" si="2008"/>
        <v>0</v>
      </c>
      <c r="DY235"/>
      <c r="DZ235" s="39">
        <f t="shared" si="2009"/>
        <v>0</v>
      </c>
      <c r="EA235"/>
      <c r="EB235" s="39">
        <f t="shared" si="2010"/>
        <v>0</v>
      </c>
      <c r="EC235"/>
      <c r="ED235" s="39">
        <f t="shared" si="2011"/>
        <v>0</v>
      </c>
      <c r="EE235"/>
      <c r="EF235" s="39">
        <f t="shared" si="2012"/>
        <v>0</v>
      </c>
      <c r="EG235"/>
      <c r="EH235" s="39">
        <f t="shared" si="2013"/>
        <v>0</v>
      </c>
      <c r="EI235"/>
      <c r="EJ235" s="39">
        <f t="shared" si="2014"/>
        <v>0</v>
      </c>
      <c r="EK235"/>
      <c r="EL235" s="39">
        <f t="shared" si="2015"/>
        <v>0</v>
      </c>
      <c r="EM235"/>
      <c r="EN235" s="39">
        <f t="shared" si="2016"/>
        <v>0</v>
      </c>
      <c r="EO235"/>
      <c r="EP235" s="39">
        <f t="shared" si="2017"/>
        <v>0</v>
      </c>
      <c r="EQ235"/>
      <c r="ER235" s="39">
        <f t="shared" si="2018"/>
        <v>0</v>
      </c>
      <c r="ES235"/>
      <c r="ET235" s="39">
        <f t="shared" si="2019"/>
        <v>0</v>
      </c>
      <c r="EU235"/>
      <c r="EV235" s="39">
        <f t="shared" si="2020"/>
        <v>0</v>
      </c>
      <c r="EW235"/>
      <c r="EX235" s="39">
        <f t="shared" si="2021"/>
        <v>0</v>
      </c>
      <c r="EY235"/>
      <c r="EZ235" s="39">
        <f t="shared" si="2022"/>
        <v>0</v>
      </c>
      <c r="FA235"/>
      <c r="FB235" s="39">
        <f t="shared" si="2023"/>
        <v>0</v>
      </c>
      <c r="FC235" s="67">
        <f t="shared" ref="FC235:FC243" si="2026">SUMIFS(CQ235:FB235,$CQ$8:$FB$8,$AM$1)</f>
        <v>0</v>
      </c>
    </row>
    <row r="236" spans="1:159" s="30" customFormat="1" outlineLevel="1" x14ac:dyDescent="0.25">
      <c r="A236">
        <v>3</v>
      </c>
      <c r="B236" s="26"/>
      <c r="C236" s="102">
        <f>IFERROR(VLOOKUP($B236,'Справочник ТТ'!$A:$R,16,0),0)</f>
        <v>0</v>
      </c>
      <c r="D236" s="103">
        <f>IFERROR(VLOOKUP($B236,'Справочник ТТ'!$A:$R,17,0),0)</f>
        <v>0</v>
      </c>
      <c r="E236" s="104">
        <f>IFERROR(VLOOKUP($B236,'Справочник ТТ'!$A:$R,18,0),0)</f>
        <v>0</v>
      </c>
      <c r="F236" s="71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 s="46">
        <f t="shared" si="2024"/>
        <v>0</v>
      </c>
      <c r="AL236"/>
      <c r="AM236" s="39">
        <f t="shared" si="1965"/>
        <v>0</v>
      </c>
      <c r="AN236"/>
      <c r="AO236" s="39">
        <f t="shared" si="1966"/>
        <v>0</v>
      </c>
      <c r="AP236"/>
      <c r="AQ236" s="39">
        <f t="shared" si="1967"/>
        <v>0</v>
      </c>
      <c r="AR236"/>
      <c r="AS236" s="39">
        <f t="shared" si="1968"/>
        <v>0</v>
      </c>
      <c r="AT236"/>
      <c r="AU236" s="39">
        <f t="shared" si="1969"/>
        <v>0</v>
      </c>
      <c r="AV236"/>
      <c r="AW236" s="39">
        <f t="shared" ref="AW236:AW243" si="2027">IF(AND($C236=$E$5,IF(AND($C236=$E$5,AV236&gt;=AV$2),(AV236-AV$2)*AV$5,IF(AND($C236=$E$6,AV236&gt;=AV$2),(AV236-AV$2)*AV$6,0))&gt;AV$3),AV$3,IF(AND($C236=$E$6,IF(AND($C236=$E$5,AV236&gt;=AV$2),(AV236-AV$2)*AV$5,IF(AND($C236=$E$6,AV236&gt;=AV$2),(AV236-AV$2)*AV$6,0))&gt;AV$4),AV$4,IF(AND($C236=$E$5,AV236&gt;=AV$2),(AV236-AV$2)*AV$5,IF(AND($C236=$E$6,AV236&gt;=AV$2),(AV236-AV$2)*AV$6,0))))</f>
        <v>0</v>
      </c>
      <c r="AX236"/>
      <c r="AY236" s="39" t="b">
        <f t="shared" si="1970"/>
        <v>0</v>
      </c>
      <c r="AZ236"/>
      <c r="BA236" s="39" t="b">
        <f t="shared" si="1971"/>
        <v>0</v>
      </c>
      <c r="BB236"/>
      <c r="BC236" s="39" t="b">
        <f t="shared" si="1972"/>
        <v>0</v>
      </c>
      <c r="BD236"/>
      <c r="BE236" s="39" t="b">
        <f t="shared" si="1973"/>
        <v>0</v>
      </c>
      <c r="BF236"/>
      <c r="BG236" s="39">
        <f t="shared" si="1974"/>
        <v>0</v>
      </c>
      <c r="BH236"/>
      <c r="BI236" s="39">
        <f t="shared" si="1975"/>
        <v>0</v>
      </c>
      <c r="BJ236"/>
      <c r="BK236" s="39">
        <f t="shared" si="1976"/>
        <v>0</v>
      </c>
      <c r="BL236"/>
      <c r="BM236" s="39">
        <f t="shared" si="1977"/>
        <v>0</v>
      </c>
      <c r="BN236"/>
      <c r="BO236" s="39">
        <f t="shared" si="1978"/>
        <v>0</v>
      </c>
      <c r="BP236"/>
      <c r="BQ236" s="39">
        <f t="shared" si="1979"/>
        <v>0</v>
      </c>
      <c r="BR236"/>
      <c r="BS236" s="39">
        <f t="shared" si="1980"/>
        <v>0</v>
      </c>
      <c r="BT236"/>
      <c r="BU236" s="39">
        <f t="shared" si="1981"/>
        <v>0</v>
      </c>
      <c r="BV236"/>
      <c r="BW236" s="39">
        <f t="shared" si="1982"/>
        <v>0</v>
      </c>
      <c r="BX236"/>
      <c r="BY236" s="39">
        <f t="shared" si="1983"/>
        <v>0</v>
      </c>
      <c r="BZ236"/>
      <c r="CA236" s="39">
        <f t="shared" si="1984"/>
        <v>0</v>
      </c>
      <c r="CB236"/>
      <c r="CC236" s="39">
        <f t="shared" si="1985"/>
        <v>0</v>
      </c>
      <c r="CD236"/>
      <c r="CE236" s="39">
        <f t="shared" si="1986"/>
        <v>0</v>
      </c>
      <c r="CF236"/>
      <c r="CG236" s="39">
        <f t="shared" si="1987"/>
        <v>0</v>
      </c>
      <c r="CH236"/>
      <c r="CI236" s="39">
        <f t="shared" si="1988"/>
        <v>0</v>
      </c>
      <c r="CJ236"/>
      <c r="CK236" s="39">
        <f t="shared" si="1989"/>
        <v>0</v>
      </c>
      <c r="CL236"/>
      <c r="CM236" s="39">
        <f t="shared" si="1990"/>
        <v>0</v>
      </c>
      <c r="CN236"/>
      <c r="CO236" s="39">
        <f t="shared" si="1991"/>
        <v>0</v>
      </c>
      <c r="CP236" s="67">
        <f t="shared" si="2025"/>
        <v>0</v>
      </c>
      <c r="CQ236"/>
      <c r="CR236" s="39">
        <f t="shared" si="1992"/>
        <v>0</v>
      </c>
      <c r="CS236"/>
      <c r="CT236" s="39">
        <f t="shared" si="1993"/>
        <v>0</v>
      </c>
      <c r="CU236"/>
      <c r="CV236" s="39">
        <f t="shared" si="1994"/>
        <v>0</v>
      </c>
      <c r="CW236"/>
      <c r="CX236" s="39">
        <f t="shared" si="1995"/>
        <v>0</v>
      </c>
      <c r="CY236"/>
      <c r="CZ236" s="39">
        <f t="shared" si="1996"/>
        <v>0</v>
      </c>
      <c r="DA236"/>
      <c r="DB236" s="39">
        <f t="shared" si="1997"/>
        <v>0</v>
      </c>
      <c r="DC236"/>
      <c r="DD236" s="39">
        <f t="shared" si="1998"/>
        <v>0</v>
      </c>
      <c r="DE236"/>
      <c r="DF236" s="39">
        <f t="shared" si="1999"/>
        <v>0</v>
      </c>
      <c r="DG236"/>
      <c r="DH236" s="39">
        <f t="shared" si="2000"/>
        <v>0</v>
      </c>
      <c r="DI236"/>
      <c r="DJ236" s="39">
        <f t="shared" si="2001"/>
        <v>0</v>
      </c>
      <c r="DK236"/>
      <c r="DL236" s="39">
        <f t="shared" si="2002"/>
        <v>0</v>
      </c>
      <c r="DM236"/>
      <c r="DN236" s="39">
        <f t="shared" si="2003"/>
        <v>0</v>
      </c>
      <c r="DO236"/>
      <c r="DP236" s="39">
        <f t="shared" si="2004"/>
        <v>0</v>
      </c>
      <c r="DQ236"/>
      <c r="DR236" s="39">
        <f t="shared" si="2005"/>
        <v>0</v>
      </c>
      <c r="DS236"/>
      <c r="DT236" s="39">
        <f t="shared" si="2006"/>
        <v>0</v>
      </c>
      <c r="DU236"/>
      <c r="DV236" s="39">
        <f t="shared" si="2007"/>
        <v>0</v>
      </c>
      <c r="DW236"/>
      <c r="DX236" s="39">
        <f t="shared" si="2008"/>
        <v>0</v>
      </c>
      <c r="DY236"/>
      <c r="DZ236" s="39">
        <f t="shared" si="2009"/>
        <v>0</v>
      </c>
      <c r="EA236"/>
      <c r="EB236" s="39">
        <f t="shared" si="2010"/>
        <v>0</v>
      </c>
      <c r="EC236"/>
      <c r="ED236" s="39">
        <f t="shared" si="2011"/>
        <v>0</v>
      </c>
      <c r="EE236"/>
      <c r="EF236" s="39">
        <f t="shared" si="2012"/>
        <v>0</v>
      </c>
      <c r="EG236"/>
      <c r="EH236" s="39">
        <f t="shared" si="2013"/>
        <v>0</v>
      </c>
      <c r="EI236"/>
      <c r="EJ236" s="39">
        <f t="shared" si="2014"/>
        <v>0</v>
      </c>
      <c r="EK236"/>
      <c r="EL236" s="39">
        <f t="shared" si="2015"/>
        <v>0</v>
      </c>
      <c r="EM236"/>
      <c r="EN236" s="39">
        <f t="shared" si="2016"/>
        <v>0</v>
      </c>
      <c r="EO236"/>
      <c r="EP236" s="39">
        <f t="shared" si="2017"/>
        <v>0</v>
      </c>
      <c r="EQ236"/>
      <c r="ER236" s="39">
        <f t="shared" si="2018"/>
        <v>0</v>
      </c>
      <c r="ES236"/>
      <c r="ET236" s="39">
        <f t="shared" si="2019"/>
        <v>0</v>
      </c>
      <c r="EU236"/>
      <c r="EV236" s="39">
        <f t="shared" si="2020"/>
        <v>0</v>
      </c>
      <c r="EW236"/>
      <c r="EX236" s="39">
        <f t="shared" si="2021"/>
        <v>0</v>
      </c>
      <c r="EY236"/>
      <c r="EZ236" s="39">
        <f t="shared" si="2022"/>
        <v>0</v>
      </c>
      <c r="FA236"/>
      <c r="FB236" s="39">
        <f t="shared" si="2023"/>
        <v>0</v>
      </c>
      <c r="FC236" s="67">
        <f t="shared" si="2026"/>
        <v>0</v>
      </c>
    </row>
    <row r="237" spans="1:159" s="30" customFormat="1" outlineLevel="1" x14ac:dyDescent="0.25">
      <c r="A237">
        <v>4</v>
      </c>
      <c r="B237" s="26"/>
      <c r="C237" s="102">
        <f>IFERROR(VLOOKUP($B237,'Справочник ТТ'!$A:$R,16,0),0)</f>
        <v>0</v>
      </c>
      <c r="D237" s="103">
        <f>IFERROR(VLOOKUP($B237,'Справочник ТТ'!$A:$R,17,0),0)</f>
        <v>0</v>
      </c>
      <c r="E237" s="104">
        <f>IFERROR(VLOOKUP($B237,'Справочник ТТ'!$A:$R,18,0),0)</f>
        <v>0</v>
      </c>
      <c r="F237" s="71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 s="46">
        <f t="shared" si="2024"/>
        <v>0</v>
      </c>
      <c r="AL237"/>
      <c r="AM237" s="39">
        <f t="shared" si="1965"/>
        <v>0</v>
      </c>
      <c r="AN237"/>
      <c r="AO237" s="39">
        <f t="shared" si="1966"/>
        <v>0</v>
      </c>
      <c r="AP237"/>
      <c r="AQ237" s="39">
        <f t="shared" si="1967"/>
        <v>0</v>
      </c>
      <c r="AR237"/>
      <c r="AS237" s="39">
        <f t="shared" si="1968"/>
        <v>0</v>
      </c>
      <c r="AT237"/>
      <c r="AU237" s="39">
        <f t="shared" si="1969"/>
        <v>0</v>
      </c>
      <c r="AV237"/>
      <c r="AW237" s="39">
        <f t="shared" si="2027"/>
        <v>0</v>
      </c>
      <c r="AX237"/>
      <c r="AY237" s="39" t="b">
        <f t="shared" si="1970"/>
        <v>0</v>
      </c>
      <c r="AZ237"/>
      <c r="BA237" s="39" t="b">
        <f t="shared" si="1971"/>
        <v>0</v>
      </c>
      <c r="BB237"/>
      <c r="BC237" s="39" t="b">
        <f t="shared" si="1972"/>
        <v>0</v>
      </c>
      <c r="BD237"/>
      <c r="BE237" s="39" t="b">
        <f t="shared" si="1973"/>
        <v>0</v>
      </c>
      <c r="BF237"/>
      <c r="BG237" s="39">
        <f t="shared" si="1974"/>
        <v>0</v>
      </c>
      <c r="BH237"/>
      <c r="BI237" s="39">
        <f t="shared" si="1975"/>
        <v>0</v>
      </c>
      <c r="BJ237"/>
      <c r="BK237" s="39">
        <f t="shared" si="1976"/>
        <v>0</v>
      </c>
      <c r="BL237"/>
      <c r="BM237" s="39">
        <f t="shared" si="1977"/>
        <v>0</v>
      </c>
      <c r="BN237"/>
      <c r="BO237" s="39">
        <f t="shared" si="1978"/>
        <v>0</v>
      </c>
      <c r="BP237"/>
      <c r="BQ237" s="39">
        <f t="shared" si="1979"/>
        <v>0</v>
      </c>
      <c r="BR237"/>
      <c r="BS237" s="39">
        <f t="shared" si="1980"/>
        <v>0</v>
      </c>
      <c r="BT237"/>
      <c r="BU237" s="39">
        <f t="shared" si="1981"/>
        <v>0</v>
      </c>
      <c r="BV237"/>
      <c r="BW237" s="39">
        <f t="shared" si="1982"/>
        <v>0</v>
      </c>
      <c r="BX237"/>
      <c r="BY237" s="39">
        <f t="shared" si="1983"/>
        <v>0</v>
      </c>
      <c r="BZ237"/>
      <c r="CA237" s="39">
        <f t="shared" si="1984"/>
        <v>0</v>
      </c>
      <c r="CB237"/>
      <c r="CC237" s="39">
        <f t="shared" si="1985"/>
        <v>0</v>
      </c>
      <c r="CD237"/>
      <c r="CE237" s="39">
        <f t="shared" si="1986"/>
        <v>0</v>
      </c>
      <c r="CF237"/>
      <c r="CG237" s="39">
        <f t="shared" si="1987"/>
        <v>0</v>
      </c>
      <c r="CH237"/>
      <c r="CI237" s="39">
        <f t="shared" si="1988"/>
        <v>0</v>
      </c>
      <c r="CJ237"/>
      <c r="CK237" s="39">
        <f t="shared" si="1989"/>
        <v>0</v>
      </c>
      <c r="CL237"/>
      <c r="CM237" s="39">
        <f t="shared" si="1990"/>
        <v>0</v>
      </c>
      <c r="CN237"/>
      <c r="CO237" s="39">
        <f t="shared" si="1991"/>
        <v>0</v>
      </c>
      <c r="CP237" s="67">
        <f t="shared" si="2025"/>
        <v>0</v>
      </c>
      <c r="CQ237"/>
      <c r="CR237" s="39">
        <f t="shared" si="1992"/>
        <v>0</v>
      </c>
      <c r="CS237"/>
      <c r="CT237" s="39">
        <f t="shared" si="1993"/>
        <v>0</v>
      </c>
      <c r="CU237"/>
      <c r="CV237" s="39">
        <f t="shared" si="1994"/>
        <v>0</v>
      </c>
      <c r="CW237"/>
      <c r="CX237" s="39">
        <f t="shared" si="1995"/>
        <v>0</v>
      </c>
      <c r="CY237"/>
      <c r="CZ237" s="39">
        <f t="shared" si="1996"/>
        <v>0</v>
      </c>
      <c r="DA237"/>
      <c r="DB237" s="39">
        <f t="shared" si="1997"/>
        <v>0</v>
      </c>
      <c r="DC237"/>
      <c r="DD237" s="39">
        <f t="shared" si="1998"/>
        <v>0</v>
      </c>
      <c r="DE237"/>
      <c r="DF237" s="39">
        <f t="shared" si="1999"/>
        <v>0</v>
      </c>
      <c r="DG237"/>
      <c r="DH237" s="39">
        <f t="shared" si="2000"/>
        <v>0</v>
      </c>
      <c r="DI237"/>
      <c r="DJ237" s="39">
        <f t="shared" si="2001"/>
        <v>0</v>
      </c>
      <c r="DK237"/>
      <c r="DL237" s="39">
        <f t="shared" si="2002"/>
        <v>0</v>
      </c>
      <c r="DM237"/>
      <c r="DN237" s="39">
        <f t="shared" si="2003"/>
        <v>0</v>
      </c>
      <c r="DO237"/>
      <c r="DP237" s="39">
        <f t="shared" si="2004"/>
        <v>0</v>
      </c>
      <c r="DQ237"/>
      <c r="DR237" s="39">
        <f t="shared" si="2005"/>
        <v>0</v>
      </c>
      <c r="DS237"/>
      <c r="DT237" s="39">
        <f t="shared" si="2006"/>
        <v>0</v>
      </c>
      <c r="DU237"/>
      <c r="DV237" s="39">
        <f t="shared" si="2007"/>
        <v>0</v>
      </c>
      <c r="DW237"/>
      <c r="DX237" s="39">
        <f t="shared" si="2008"/>
        <v>0</v>
      </c>
      <c r="DY237"/>
      <c r="DZ237" s="39">
        <f t="shared" si="2009"/>
        <v>0</v>
      </c>
      <c r="EA237"/>
      <c r="EB237" s="39">
        <f t="shared" si="2010"/>
        <v>0</v>
      </c>
      <c r="EC237"/>
      <c r="ED237" s="39">
        <f t="shared" si="2011"/>
        <v>0</v>
      </c>
      <c r="EE237"/>
      <c r="EF237" s="39">
        <f t="shared" si="2012"/>
        <v>0</v>
      </c>
      <c r="EG237"/>
      <c r="EH237" s="39">
        <f t="shared" si="2013"/>
        <v>0</v>
      </c>
      <c r="EI237"/>
      <c r="EJ237" s="39">
        <f t="shared" si="2014"/>
        <v>0</v>
      </c>
      <c r="EK237"/>
      <c r="EL237" s="39">
        <f t="shared" si="2015"/>
        <v>0</v>
      </c>
      <c r="EM237"/>
      <c r="EN237" s="39">
        <f t="shared" si="2016"/>
        <v>0</v>
      </c>
      <c r="EO237"/>
      <c r="EP237" s="39">
        <f t="shared" si="2017"/>
        <v>0</v>
      </c>
      <c r="EQ237"/>
      <c r="ER237" s="39">
        <f t="shared" si="2018"/>
        <v>0</v>
      </c>
      <c r="ES237"/>
      <c r="ET237" s="39">
        <f t="shared" si="2019"/>
        <v>0</v>
      </c>
      <c r="EU237"/>
      <c r="EV237" s="39">
        <f t="shared" si="2020"/>
        <v>0</v>
      </c>
      <c r="EW237"/>
      <c r="EX237" s="39">
        <f t="shared" si="2021"/>
        <v>0</v>
      </c>
      <c r="EY237"/>
      <c r="EZ237" s="39">
        <f t="shared" si="2022"/>
        <v>0</v>
      </c>
      <c r="FA237"/>
      <c r="FB237" s="39">
        <f t="shared" si="2023"/>
        <v>0</v>
      </c>
      <c r="FC237" s="67">
        <f t="shared" si="2026"/>
        <v>0</v>
      </c>
    </row>
    <row r="238" spans="1:159" s="30" customFormat="1" outlineLevel="1" x14ac:dyDescent="0.25">
      <c r="A238">
        <v>5</v>
      </c>
      <c r="B238" s="26"/>
      <c r="C238" s="102">
        <f>IFERROR(VLOOKUP($B238,'Справочник ТТ'!$A:$R,16,0),0)</f>
        <v>0</v>
      </c>
      <c r="D238" s="103">
        <f>IFERROR(VLOOKUP($B238,'Справочник ТТ'!$A:$R,17,0),0)</f>
        <v>0</v>
      </c>
      <c r="E238" s="104">
        <f>IFERROR(VLOOKUP($B238,'Справочник ТТ'!$A:$R,18,0),0)</f>
        <v>0</v>
      </c>
      <c r="F238" s="71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 s="46">
        <f t="shared" si="2024"/>
        <v>0</v>
      </c>
      <c r="AL238"/>
      <c r="AM238" s="39">
        <f t="shared" si="1965"/>
        <v>0</v>
      </c>
      <c r="AN238"/>
      <c r="AO238" s="39">
        <f t="shared" si="1966"/>
        <v>0</v>
      </c>
      <c r="AP238"/>
      <c r="AQ238" s="39">
        <f t="shared" si="1967"/>
        <v>0</v>
      </c>
      <c r="AR238"/>
      <c r="AS238" s="39">
        <f t="shared" si="1968"/>
        <v>0</v>
      </c>
      <c r="AT238"/>
      <c r="AU238" s="39">
        <f t="shared" si="1969"/>
        <v>0</v>
      </c>
      <c r="AV238"/>
      <c r="AW238" s="39">
        <f t="shared" si="2027"/>
        <v>0</v>
      </c>
      <c r="AX238"/>
      <c r="AY238" s="39" t="b">
        <f t="shared" si="1970"/>
        <v>0</v>
      </c>
      <c r="AZ238"/>
      <c r="BA238" s="39" t="b">
        <f t="shared" si="1971"/>
        <v>0</v>
      </c>
      <c r="BB238"/>
      <c r="BC238" s="39" t="b">
        <f t="shared" si="1972"/>
        <v>0</v>
      </c>
      <c r="BD238"/>
      <c r="BE238" s="39" t="b">
        <f t="shared" si="1973"/>
        <v>0</v>
      </c>
      <c r="BF238"/>
      <c r="BG238" s="39">
        <f t="shared" si="1974"/>
        <v>0</v>
      </c>
      <c r="BH238"/>
      <c r="BI238" s="39">
        <f t="shared" si="1975"/>
        <v>0</v>
      </c>
      <c r="BJ238"/>
      <c r="BK238" s="39">
        <f t="shared" si="1976"/>
        <v>0</v>
      </c>
      <c r="BL238"/>
      <c r="BM238" s="39">
        <f t="shared" si="1977"/>
        <v>0</v>
      </c>
      <c r="BN238"/>
      <c r="BO238" s="39">
        <f t="shared" si="1978"/>
        <v>0</v>
      </c>
      <c r="BP238"/>
      <c r="BQ238" s="39">
        <f t="shared" si="1979"/>
        <v>0</v>
      </c>
      <c r="BR238"/>
      <c r="BS238" s="39">
        <f t="shared" si="1980"/>
        <v>0</v>
      </c>
      <c r="BT238"/>
      <c r="BU238" s="39">
        <f t="shared" si="1981"/>
        <v>0</v>
      </c>
      <c r="BV238"/>
      <c r="BW238" s="39">
        <f t="shared" si="1982"/>
        <v>0</v>
      </c>
      <c r="BX238"/>
      <c r="BY238" s="39">
        <f t="shared" si="1983"/>
        <v>0</v>
      </c>
      <c r="BZ238"/>
      <c r="CA238" s="39">
        <f t="shared" si="1984"/>
        <v>0</v>
      </c>
      <c r="CB238"/>
      <c r="CC238" s="39">
        <f t="shared" si="1985"/>
        <v>0</v>
      </c>
      <c r="CD238"/>
      <c r="CE238" s="39">
        <f t="shared" si="1986"/>
        <v>0</v>
      </c>
      <c r="CF238"/>
      <c r="CG238" s="39">
        <f t="shared" si="1987"/>
        <v>0</v>
      </c>
      <c r="CH238"/>
      <c r="CI238" s="39">
        <f t="shared" si="1988"/>
        <v>0</v>
      </c>
      <c r="CJ238"/>
      <c r="CK238" s="39">
        <f t="shared" si="1989"/>
        <v>0</v>
      </c>
      <c r="CL238"/>
      <c r="CM238" s="39">
        <f t="shared" si="1990"/>
        <v>0</v>
      </c>
      <c r="CN238"/>
      <c r="CO238" s="39">
        <f t="shared" si="1991"/>
        <v>0</v>
      </c>
      <c r="CP238" s="67">
        <f t="shared" si="2025"/>
        <v>0</v>
      </c>
      <c r="CQ238"/>
      <c r="CR238" s="39">
        <f t="shared" si="1992"/>
        <v>0</v>
      </c>
      <c r="CS238"/>
      <c r="CT238" s="39">
        <f t="shared" si="1993"/>
        <v>0</v>
      </c>
      <c r="CU238"/>
      <c r="CV238" s="39">
        <f t="shared" si="1994"/>
        <v>0</v>
      </c>
      <c r="CW238"/>
      <c r="CX238" s="39">
        <f t="shared" si="1995"/>
        <v>0</v>
      </c>
      <c r="CY238"/>
      <c r="CZ238" s="39">
        <f t="shared" si="1996"/>
        <v>0</v>
      </c>
      <c r="DA238"/>
      <c r="DB238" s="39">
        <f t="shared" si="1997"/>
        <v>0</v>
      </c>
      <c r="DC238"/>
      <c r="DD238" s="39">
        <f t="shared" si="1998"/>
        <v>0</v>
      </c>
      <c r="DE238"/>
      <c r="DF238" s="39">
        <f t="shared" si="1999"/>
        <v>0</v>
      </c>
      <c r="DG238"/>
      <c r="DH238" s="39">
        <f t="shared" si="2000"/>
        <v>0</v>
      </c>
      <c r="DI238"/>
      <c r="DJ238" s="39">
        <f t="shared" si="2001"/>
        <v>0</v>
      </c>
      <c r="DK238"/>
      <c r="DL238" s="39">
        <f t="shared" si="2002"/>
        <v>0</v>
      </c>
      <c r="DM238"/>
      <c r="DN238" s="39">
        <f t="shared" si="2003"/>
        <v>0</v>
      </c>
      <c r="DO238"/>
      <c r="DP238" s="39">
        <f t="shared" si="2004"/>
        <v>0</v>
      </c>
      <c r="DQ238"/>
      <c r="DR238" s="39">
        <f t="shared" si="2005"/>
        <v>0</v>
      </c>
      <c r="DS238"/>
      <c r="DT238" s="39">
        <f t="shared" si="2006"/>
        <v>0</v>
      </c>
      <c r="DU238"/>
      <c r="DV238" s="39">
        <f t="shared" si="2007"/>
        <v>0</v>
      </c>
      <c r="DW238"/>
      <c r="DX238" s="39">
        <f t="shared" si="2008"/>
        <v>0</v>
      </c>
      <c r="DY238"/>
      <c r="DZ238" s="39">
        <f t="shared" si="2009"/>
        <v>0</v>
      </c>
      <c r="EA238"/>
      <c r="EB238" s="39">
        <f t="shared" si="2010"/>
        <v>0</v>
      </c>
      <c r="EC238"/>
      <c r="ED238" s="39">
        <f t="shared" si="2011"/>
        <v>0</v>
      </c>
      <c r="EE238"/>
      <c r="EF238" s="39">
        <f t="shared" si="2012"/>
        <v>0</v>
      </c>
      <c r="EG238"/>
      <c r="EH238" s="39">
        <f t="shared" si="2013"/>
        <v>0</v>
      </c>
      <c r="EI238"/>
      <c r="EJ238" s="39">
        <f t="shared" si="2014"/>
        <v>0</v>
      </c>
      <c r="EK238"/>
      <c r="EL238" s="39">
        <f t="shared" si="2015"/>
        <v>0</v>
      </c>
      <c r="EM238"/>
      <c r="EN238" s="39">
        <f t="shared" si="2016"/>
        <v>0</v>
      </c>
      <c r="EO238"/>
      <c r="EP238" s="39">
        <f t="shared" si="2017"/>
        <v>0</v>
      </c>
      <c r="EQ238"/>
      <c r="ER238" s="39">
        <f t="shared" si="2018"/>
        <v>0</v>
      </c>
      <c r="ES238"/>
      <c r="ET238" s="39">
        <f t="shared" si="2019"/>
        <v>0</v>
      </c>
      <c r="EU238"/>
      <c r="EV238" s="39">
        <f t="shared" si="2020"/>
        <v>0</v>
      </c>
      <c r="EW238"/>
      <c r="EX238" s="39">
        <f t="shared" si="2021"/>
        <v>0</v>
      </c>
      <c r="EY238"/>
      <c r="EZ238" s="39">
        <f t="shared" si="2022"/>
        <v>0</v>
      </c>
      <c r="FA238"/>
      <c r="FB238" s="39">
        <f t="shared" si="2023"/>
        <v>0</v>
      </c>
      <c r="FC238" s="67">
        <f t="shared" si="2026"/>
        <v>0</v>
      </c>
    </row>
    <row r="239" spans="1:159" s="30" customFormat="1" outlineLevel="1" x14ac:dyDescent="0.25">
      <c r="A239">
        <v>6</v>
      </c>
      <c r="B239" s="26"/>
      <c r="C239" s="102">
        <f>IFERROR(VLOOKUP($B239,'Справочник ТТ'!$A:$R,16,0),0)</f>
        <v>0</v>
      </c>
      <c r="D239" s="103">
        <f>IFERROR(VLOOKUP($B239,'Справочник ТТ'!$A:$R,17,0),0)</f>
        <v>0</v>
      </c>
      <c r="E239" s="104">
        <f>IFERROR(VLOOKUP($B239,'Справочник ТТ'!$A:$R,18,0),0)</f>
        <v>0</v>
      </c>
      <c r="F239" s="71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 s="46">
        <f t="shared" si="2024"/>
        <v>0</v>
      </c>
      <c r="AL239"/>
      <c r="AM239" s="39">
        <f t="shared" si="1965"/>
        <v>0</v>
      </c>
      <c r="AN239"/>
      <c r="AO239" s="39">
        <f t="shared" si="1966"/>
        <v>0</v>
      </c>
      <c r="AP239"/>
      <c r="AQ239" s="39">
        <f t="shared" si="1967"/>
        <v>0</v>
      </c>
      <c r="AR239"/>
      <c r="AS239" s="39">
        <f t="shared" si="1968"/>
        <v>0</v>
      </c>
      <c r="AT239"/>
      <c r="AU239" s="39">
        <f t="shared" si="1969"/>
        <v>0</v>
      </c>
      <c r="AV239"/>
      <c r="AW239" s="39">
        <f t="shared" si="2027"/>
        <v>0</v>
      </c>
      <c r="AX239"/>
      <c r="AY239" s="39" t="b">
        <f t="shared" si="1970"/>
        <v>0</v>
      </c>
      <c r="AZ239"/>
      <c r="BA239" s="39" t="b">
        <f t="shared" si="1971"/>
        <v>0</v>
      </c>
      <c r="BB239"/>
      <c r="BC239" s="39" t="b">
        <f t="shared" si="1972"/>
        <v>0</v>
      </c>
      <c r="BD239"/>
      <c r="BE239" s="39" t="b">
        <f t="shared" si="1973"/>
        <v>0</v>
      </c>
      <c r="BF239"/>
      <c r="BG239" s="39">
        <f t="shared" si="1974"/>
        <v>0</v>
      </c>
      <c r="BH239"/>
      <c r="BI239" s="39">
        <f t="shared" si="1975"/>
        <v>0</v>
      </c>
      <c r="BJ239"/>
      <c r="BK239" s="39">
        <f t="shared" si="1976"/>
        <v>0</v>
      </c>
      <c r="BL239"/>
      <c r="BM239" s="39">
        <f t="shared" si="1977"/>
        <v>0</v>
      </c>
      <c r="BN239"/>
      <c r="BO239" s="39">
        <f t="shared" si="1978"/>
        <v>0</v>
      </c>
      <c r="BP239"/>
      <c r="BQ239" s="39">
        <f t="shared" si="1979"/>
        <v>0</v>
      </c>
      <c r="BR239"/>
      <c r="BS239" s="39">
        <f t="shared" si="1980"/>
        <v>0</v>
      </c>
      <c r="BT239"/>
      <c r="BU239" s="39">
        <f t="shared" si="1981"/>
        <v>0</v>
      </c>
      <c r="BV239"/>
      <c r="BW239" s="39">
        <f t="shared" si="1982"/>
        <v>0</v>
      </c>
      <c r="BX239"/>
      <c r="BY239" s="39">
        <f t="shared" si="1983"/>
        <v>0</v>
      </c>
      <c r="BZ239"/>
      <c r="CA239" s="39">
        <f t="shared" si="1984"/>
        <v>0</v>
      </c>
      <c r="CB239"/>
      <c r="CC239" s="39">
        <f t="shared" si="1985"/>
        <v>0</v>
      </c>
      <c r="CD239"/>
      <c r="CE239" s="39">
        <f t="shared" si="1986"/>
        <v>0</v>
      </c>
      <c r="CF239"/>
      <c r="CG239" s="39">
        <f t="shared" si="1987"/>
        <v>0</v>
      </c>
      <c r="CH239"/>
      <c r="CI239" s="39">
        <f t="shared" si="1988"/>
        <v>0</v>
      </c>
      <c r="CJ239"/>
      <c r="CK239" s="39">
        <f t="shared" si="1989"/>
        <v>0</v>
      </c>
      <c r="CL239"/>
      <c r="CM239" s="39">
        <f t="shared" si="1990"/>
        <v>0</v>
      </c>
      <c r="CN239"/>
      <c r="CO239" s="39">
        <f t="shared" si="1991"/>
        <v>0</v>
      </c>
      <c r="CP239" s="67">
        <f t="shared" si="2025"/>
        <v>0</v>
      </c>
      <c r="CQ239"/>
      <c r="CR239" s="39">
        <f t="shared" si="1992"/>
        <v>0</v>
      </c>
      <c r="CS239"/>
      <c r="CT239" s="39">
        <f t="shared" si="1993"/>
        <v>0</v>
      </c>
      <c r="CU239"/>
      <c r="CV239" s="39">
        <f t="shared" si="1994"/>
        <v>0</v>
      </c>
      <c r="CW239"/>
      <c r="CX239" s="39">
        <f t="shared" si="1995"/>
        <v>0</v>
      </c>
      <c r="CY239"/>
      <c r="CZ239" s="39">
        <f t="shared" si="1996"/>
        <v>0</v>
      </c>
      <c r="DA239"/>
      <c r="DB239" s="39">
        <f t="shared" si="1997"/>
        <v>0</v>
      </c>
      <c r="DC239"/>
      <c r="DD239" s="39">
        <f t="shared" si="1998"/>
        <v>0</v>
      </c>
      <c r="DE239"/>
      <c r="DF239" s="39">
        <f t="shared" si="1999"/>
        <v>0</v>
      </c>
      <c r="DG239"/>
      <c r="DH239" s="39">
        <f t="shared" si="2000"/>
        <v>0</v>
      </c>
      <c r="DI239"/>
      <c r="DJ239" s="39">
        <f t="shared" si="2001"/>
        <v>0</v>
      </c>
      <c r="DK239"/>
      <c r="DL239" s="39">
        <f t="shared" si="2002"/>
        <v>0</v>
      </c>
      <c r="DM239"/>
      <c r="DN239" s="39">
        <f t="shared" si="2003"/>
        <v>0</v>
      </c>
      <c r="DO239"/>
      <c r="DP239" s="39">
        <f t="shared" si="2004"/>
        <v>0</v>
      </c>
      <c r="DQ239"/>
      <c r="DR239" s="39">
        <f t="shared" si="2005"/>
        <v>0</v>
      </c>
      <c r="DS239"/>
      <c r="DT239" s="39">
        <f t="shared" si="2006"/>
        <v>0</v>
      </c>
      <c r="DU239"/>
      <c r="DV239" s="39">
        <f t="shared" si="2007"/>
        <v>0</v>
      </c>
      <c r="DW239"/>
      <c r="DX239" s="39">
        <f t="shared" si="2008"/>
        <v>0</v>
      </c>
      <c r="DY239"/>
      <c r="DZ239" s="39">
        <f t="shared" si="2009"/>
        <v>0</v>
      </c>
      <c r="EA239"/>
      <c r="EB239" s="39">
        <f t="shared" si="2010"/>
        <v>0</v>
      </c>
      <c r="EC239"/>
      <c r="ED239" s="39">
        <f t="shared" si="2011"/>
        <v>0</v>
      </c>
      <c r="EE239"/>
      <c r="EF239" s="39">
        <f t="shared" si="2012"/>
        <v>0</v>
      </c>
      <c r="EG239"/>
      <c r="EH239" s="39">
        <f t="shared" si="2013"/>
        <v>0</v>
      </c>
      <c r="EI239"/>
      <c r="EJ239" s="39">
        <f t="shared" si="2014"/>
        <v>0</v>
      </c>
      <c r="EK239"/>
      <c r="EL239" s="39">
        <f t="shared" si="2015"/>
        <v>0</v>
      </c>
      <c r="EM239"/>
      <c r="EN239" s="39">
        <f t="shared" si="2016"/>
        <v>0</v>
      </c>
      <c r="EO239"/>
      <c r="EP239" s="39">
        <f t="shared" si="2017"/>
        <v>0</v>
      </c>
      <c r="EQ239"/>
      <c r="ER239" s="39">
        <f t="shared" si="2018"/>
        <v>0</v>
      </c>
      <c r="ES239"/>
      <c r="ET239" s="39">
        <f t="shared" si="2019"/>
        <v>0</v>
      </c>
      <c r="EU239"/>
      <c r="EV239" s="39">
        <f t="shared" si="2020"/>
        <v>0</v>
      </c>
      <c r="EW239"/>
      <c r="EX239" s="39">
        <f t="shared" si="2021"/>
        <v>0</v>
      </c>
      <c r="EY239"/>
      <c r="EZ239" s="39">
        <f t="shared" si="2022"/>
        <v>0</v>
      </c>
      <c r="FA239"/>
      <c r="FB239" s="39">
        <f t="shared" si="2023"/>
        <v>0</v>
      </c>
      <c r="FC239" s="67">
        <f t="shared" si="2026"/>
        <v>0</v>
      </c>
    </row>
    <row r="240" spans="1:159" s="30" customFormat="1" outlineLevel="1" x14ac:dyDescent="0.25">
      <c r="A240">
        <v>7</v>
      </c>
      <c r="B240" s="26"/>
      <c r="C240" s="102">
        <f>IFERROR(VLOOKUP($B240,'Справочник ТТ'!$A:$R,16,0),0)</f>
        <v>0</v>
      </c>
      <c r="D240" s="103">
        <f>IFERROR(VLOOKUP($B240,'Справочник ТТ'!$A:$R,17,0),0)</f>
        <v>0</v>
      </c>
      <c r="E240" s="104">
        <f>IFERROR(VLOOKUP($B240,'Справочник ТТ'!$A:$R,18,0),0)</f>
        <v>0</v>
      </c>
      <c r="F240" s="71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 s="46">
        <f t="shared" si="2024"/>
        <v>0</v>
      </c>
      <c r="AL240"/>
      <c r="AM240" s="39">
        <f t="shared" si="1965"/>
        <v>0</v>
      </c>
      <c r="AN240"/>
      <c r="AO240" s="39">
        <f t="shared" si="1966"/>
        <v>0</v>
      </c>
      <c r="AP240"/>
      <c r="AQ240" s="39">
        <f t="shared" si="1967"/>
        <v>0</v>
      </c>
      <c r="AR240"/>
      <c r="AS240" s="39">
        <f t="shared" si="1968"/>
        <v>0</v>
      </c>
      <c r="AT240"/>
      <c r="AU240" s="39">
        <f t="shared" si="1969"/>
        <v>0</v>
      </c>
      <c r="AV240"/>
      <c r="AW240" s="39">
        <f t="shared" si="2027"/>
        <v>0</v>
      </c>
      <c r="AX240"/>
      <c r="AY240" s="39" t="b">
        <f t="shared" si="1970"/>
        <v>0</v>
      </c>
      <c r="AZ240"/>
      <c r="BA240" s="39" t="b">
        <f t="shared" si="1971"/>
        <v>0</v>
      </c>
      <c r="BB240"/>
      <c r="BC240" s="39" t="b">
        <f t="shared" si="1972"/>
        <v>0</v>
      </c>
      <c r="BD240"/>
      <c r="BE240" s="39" t="b">
        <f t="shared" si="1973"/>
        <v>0</v>
      </c>
      <c r="BF240"/>
      <c r="BG240" s="39">
        <f t="shared" si="1974"/>
        <v>0</v>
      </c>
      <c r="BH240"/>
      <c r="BI240" s="39">
        <f t="shared" si="1975"/>
        <v>0</v>
      </c>
      <c r="BJ240"/>
      <c r="BK240" s="39">
        <f t="shared" si="1976"/>
        <v>0</v>
      </c>
      <c r="BL240"/>
      <c r="BM240" s="39">
        <f t="shared" si="1977"/>
        <v>0</v>
      </c>
      <c r="BN240"/>
      <c r="BO240" s="39">
        <f t="shared" si="1978"/>
        <v>0</v>
      </c>
      <c r="BP240"/>
      <c r="BQ240" s="39">
        <f t="shared" si="1979"/>
        <v>0</v>
      </c>
      <c r="BR240"/>
      <c r="BS240" s="39">
        <f t="shared" si="1980"/>
        <v>0</v>
      </c>
      <c r="BT240"/>
      <c r="BU240" s="39">
        <f t="shared" si="1981"/>
        <v>0</v>
      </c>
      <c r="BV240"/>
      <c r="BW240" s="39">
        <f t="shared" si="1982"/>
        <v>0</v>
      </c>
      <c r="BX240"/>
      <c r="BY240" s="39">
        <f t="shared" si="1983"/>
        <v>0</v>
      </c>
      <c r="BZ240"/>
      <c r="CA240" s="39">
        <f t="shared" si="1984"/>
        <v>0</v>
      </c>
      <c r="CB240"/>
      <c r="CC240" s="39">
        <f t="shared" si="1985"/>
        <v>0</v>
      </c>
      <c r="CD240"/>
      <c r="CE240" s="39">
        <f t="shared" si="1986"/>
        <v>0</v>
      </c>
      <c r="CF240"/>
      <c r="CG240" s="39">
        <f t="shared" si="1987"/>
        <v>0</v>
      </c>
      <c r="CH240"/>
      <c r="CI240" s="39">
        <f t="shared" si="1988"/>
        <v>0</v>
      </c>
      <c r="CJ240"/>
      <c r="CK240" s="39">
        <f t="shared" si="1989"/>
        <v>0</v>
      </c>
      <c r="CL240"/>
      <c r="CM240" s="39">
        <f t="shared" si="1990"/>
        <v>0</v>
      </c>
      <c r="CN240"/>
      <c r="CO240" s="39">
        <f t="shared" si="1991"/>
        <v>0</v>
      </c>
      <c r="CP240" s="67">
        <f t="shared" si="2025"/>
        <v>0</v>
      </c>
      <c r="CQ240"/>
      <c r="CR240" s="39">
        <f t="shared" si="1992"/>
        <v>0</v>
      </c>
      <c r="CS240"/>
      <c r="CT240" s="39">
        <f t="shared" si="1993"/>
        <v>0</v>
      </c>
      <c r="CU240"/>
      <c r="CV240" s="39">
        <f t="shared" si="1994"/>
        <v>0</v>
      </c>
      <c r="CW240"/>
      <c r="CX240" s="39">
        <f t="shared" si="1995"/>
        <v>0</v>
      </c>
      <c r="CY240"/>
      <c r="CZ240" s="39">
        <f t="shared" si="1996"/>
        <v>0</v>
      </c>
      <c r="DA240"/>
      <c r="DB240" s="39">
        <f t="shared" si="1997"/>
        <v>0</v>
      </c>
      <c r="DC240"/>
      <c r="DD240" s="39">
        <f t="shared" si="1998"/>
        <v>0</v>
      </c>
      <c r="DE240"/>
      <c r="DF240" s="39">
        <f t="shared" si="1999"/>
        <v>0</v>
      </c>
      <c r="DG240"/>
      <c r="DH240" s="39">
        <f t="shared" si="2000"/>
        <v>0</v>
      </c>
      <c r="DI240"/>
      <c r="DJ240" s="39">
        <f t="shared" si="2001"/>
        <v>0</v>
      </c>
      <c r="DK240"/>
      <c r="DL240" s="39">
        <f t="shared" si="2002"/>
        <v>0</v>
      </c>
      <c r="DM240"/>
      <c r="DN240" s="39">
        <f t="shared" si="2003"/>
        <v>0</v>
      </c>
      <c r="DO240"/>
      <c r="DP240" s="39">
        <f t="shared" si="2004"/>
        <v>0</v>
      </c>
      <c r="DQ240"/>
      <c r="DR240" s="39">
        <f t="shared" si="2005"/>
        <v>0</v>
      </c>
      <c r="DS240"/>
      <c r="DT240" s="39">
        <f t="shared" si="2006"/>
        <v>0</v>
      </c>
      <c r="DU240"/>
      <c r="DV240" s="39">
        <f t="shared" si="2007"/>
        <v>0</v>
      </c>
      <c r="DW240"/>
      <c r="DX240" s="39">
        <f t="shared" si="2008"/>
        <v>0</v>
      </c>
      <c r="DY240"/>
      <c r="DZ240" s="39">
        <f t="shared" si="2009"/>
        <v>0</v>
      </c>
      <c r="EA240"/>
      <c r="EB240" s="39">
        <f t="shared" si="2010"/>
        <v>0</v>
      </c>
      <c r="EC240"/>
      <c r="ED240" s="39">
        <f t="shared" si="2011"/>
        <v>0</v>
      </c>
      <c r="EE240"/>
      <c r="EF240" s="39">
        <f t="shared" si="2012"/>
        <v>0</v>
      </c>
      <c r="EG240"/>
      <c r="EH240" s="39">
        <f t="shared" si="2013"/>
        <v>0</v>
      </c>
      <c r="EI240"/>
      <c r="EJ240" s="39">
        <f t="shared" si="2014"/>
        <v>0</v>
      </c>
      <c r="EK240"/>
      <c r="EL240" s="39">
        <f t="shared" si="2015"/>
        <v>0</v>
      </c>
      <c r="EM240"/>
      <c r="EN240" s="39">
        <f t="shared" si="2016"/>
        <v>0</v>
      </c>
      <c r="EO240"/>
      <c r="EP240" s="39">
        <f t="shared" si="2017"/>
        <v>0</v>
      </c>
      <c r="EQ240"/>
      <c r="ER240" s="39">
        <f t="shared" si="2018"/>
        <v>0</v>
      </c>
      <c r="ES240"/>
      <c r="ET240" s="39">
        <f t="shared" si="2019"/>
        <v>0</v>
      </c>
      <c r="EU240"/>
      <c r="EV240" s="39">
        <f t="shared" si="2020"/>
        <v>0</v>
      </c>
      <c r="EW240"/>
      <c r="EX240" s="39">
        <f t="shared" si="2021"/>
        <v>0</v>
      </c>
      <c r="EY240"/>
      <c r="EZ240" s="39">
        <f t="shared" si="2022"/>
        <v>0</v>
      </c>
      <c r="FA240"/>
      <c r="FB240" s="39">
        <f t="shared" si="2023"/>
        <v>0</v>
      </c>
      <c r="FC240" s="67">
        <f t="shared" si="2026"/>
        <v>0</v>
      </c>
    </row>
    <row r="241" spans="1:159" s="30" customFormat="1" outlineLevel="1" x14ac:dyDescent="0.25">
      <c r="A241">
        <v>8</v>
      </c>
      <c r="B241" s="26"/>
      <c r="C241" s="102">
        <f>IFERROR(VLOOKUP($B241,'Справочник ТТ'!$A:$R,16,0),0)</f>
        <v>0</v>
      </c>
      <c r="D241" s="103">
        <f>IFERROR(VLOOKUP($B241,'Справочник ТТ'!$A:$R,17,0),0)</f>
        <v>0</v>
      </c>
      <c r="E241" s="104">
        <f>IFERROR(VLOOKUP($B241,'Справочник ТТ'!$A:$R,18,0),0)</f>
        <v>0</v>
      </c>
      <c r="F241" s="7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 s="46">
        <f t="shared" si="2024"/>
        <v>0</v>
      </c>
      <c r="AL241"/>
      <c r="AM241" s="39">
        <f t="shared" si="1965"/>
        <v>0</v>
      </c>
      <c r="AN241"/>
      <c r="AO241" s="39">
        <f t="shared" si="1966"/>
        <v>0</v>
      </c>
      <c r="AP241"/>
      <c r="AQ241" s="39">
        <f t="shared" si="1967"/>
        <v>0</v>
      </c>
      <c r="AR241"/>
      <c r="AS241" s="39">
        <f t="shared" si="1968"/>
        <v>0</v>
      </c>
      <c r="AT241"/>
      <c r="AU241" s="39">
        <f t="shared" si="1969"/>
        <v>0</v>
      </c>
      <c r="AV241"/>
      <c r="AW241" s="39">
        <f t="shared" si="2027"/>
        <v>0</v>
      </c>
      <c r="AX241"/>
      <c r="AY241" s="39" t="b">
        <f t="shared" si="1970"/>
        <v>0</v>
      </c>
      <c r="AZ241"/>
      <c r="BA241" s="39" t="b">
        <f t="shared" si="1971"/>
        <v>0</v>
      </c>
      <c r="BB241"/>
      <c r="BC241" s="39" t="b">
        <f t="shared" si="1972"/>
        <v>0</v>
      </c>
      <c r="BD241"/>
      <c r="BE241" s="39" t="b">
        <f t="shared" si="1973"/>
        <v>0</v>
      </c>
      <c r="BF241"/>
      <c r="BG241" s="39">
        <f t="shared" si="1974"/>
        <v>0</v>
      </c>
      <c r="BH241"/>
      <c r="BI241" s="39">
        <f t="shared" si="1975"/>
        <v>0</v>
      </c>
      <c r="BJ241"/>
      <c r="BK241" s="39">
        <f t="shared" si="1976"/>
        <v>0</v>
      </c>
      <c r="BL241"/>
      <c r="BM241" s="39">
        <f t="shared" si="1977"/>
        <v>0</v>
      </c>
      <c r="BN241"/>
      <c r="BO241" s="39">
        <f t="shared" si="1978"/>
        <v>0</v>
      </c>
      <c r="BP241"/>
      <c r="BQ241" s="39">
        <f t="shared" si="1979"/>
        <v>0</v>
      </c>
      <c r="BR241"/>
      <c r="BS241" s="39">
        <f t="shared" si="1980"/>
        <v>0</v>
      </c>
      <c r="BT241"/>
      <c r="BU241" s="39">
        <f t="shared" si="1981"/>
        <v>0</v>
      </c>
      <c r="BV241"/>
      <c r="BW241" s="39">
        <f t="shared" si="1982"/>
        <v>0</v>
      </c>
      <c r="BX241"/>
      <c r="BY241" s="39">
        <f t="shared" si="1983"/>
        <v>0</v>
      </c>
      <c r="BZ241"/>
      <c r="CA241" s="39">
        <f t="shared" si="1984"/>
        <v>0</v>
      </c>
      <c r="CB241"/>
      <c r="CC241" s="39">
        <f t="shared" si="1985"/>
        <v>0</v>
      </c>
      <c r="CD241"/>
      <c r="CE241" s="39">
        <f t="shared" si="1986"/>
        <v>0</v>
      </c>
      <c r="CF241"/>
      <c r="CG241" s="39">
        <f t="shared" si="1987"/>
        <v>0</v>
      </c>
      <c r="CH241"/>
      <c r="CI241" s="39">
        <f t="shared" si="1988"/>
        <v>0</v>
      </c>
      <c r="CJ241"/>
      <c r="CK241" s="39">
        <f t="shared" si="1989"/>
        <v>0</v>
      </c>
      <c r="CL241"/>
      <c r="CM241" s="39">
        <f t="shared" si="1990"/>
        <v>0</v>
      </c>
      <c r="CN241"/>
      <c r="CO241" s="39">
        <f t="shared" si="1991"/>
        <v>0</v>
      </c>
      <c r="CP241" s="67">
        <f t="shared" si="2025"/>
        <v>0</v>
      </c>
      <c r="CQ241"/>
      <c r="CR241" s="39">
        <f t="shared" si="1992"/>
        <v>0</v>
      </c>
      <c r="CS241"/>
      <c r="CT241" s="39">
        <f t="shared" si="1993"/>
        <v>0</v>
      </c>
      <c r="CU241"/>
      <c r="CV241" s="39">
        <f t="shared" si="1994"/>
        <v>0</v>
      </c>
      <c r="CW241"/>
      <c r="CX241" s="39">
        <f t="shared" si="1995"/>
        <v>0</v>
      </c>
      <c r="CY241"/>
      <c r="CZ241" s="39">
        <f t="shared" si="1996"/>
        <v>0</v>
      </c>
      <c r="DA241"/>
      <c r="DB241" s="39">
        <f t="shared" si="1997"/>
        <v>0</v>
      </c>
      <c r="DC241"/>
      <c r="DD241" s="39">
        <f t="shared" si="1998"/>
        <v>0</v>
      </c>
      <c r="DE241"/>
      <c r="DF241" s="39">
        <f t="shared" si="1999"/>
        <v>0</v>
      </c>
      <c r="DG241"/>
      <c r="DH241" s="39">
        <f t="shared" si="2000"/>
        <v>0</v>
      </c>
      <c r="DI241"/>
      <c r="DJ241" s="39">
        <f t="shared" si="2001"/>
        <v>0</v>
      </c>
      <c r="DK241"/>
      <c r="DL241" s="39">
        <f t="shared" si="2002"/>
        <v>0</v>
      </c>
      <c r="DM241"/>
      <c r="DN241" s="39">
        <f t="shared" si="2003"/>
        <v>0</v>
      </c>
      <c r="DO241"/>
      <c r="DP241" s="39">
        <f t="shared" si="2004"/>
        <v>0</v>
      </c>
      <c r="DQ241"/>
      <c r="DR241" s="39">
        <f t="shared" si="2005"/>
        <v>0</v>
      </c>
      <c r="DS241"/>
      <c r="DT241" s="39">
        <f t="shared" si="2006"/>
        <v>0</v>
      </c>
      <c r="DU241"/>
      <c r="DV241" s="39">
        <f t="shared" si="2007"/>
        <v>0</v>
      </c>
      <c r="DW241"/>
      <c r="DX241" s="39">
        <f t="shared" si="2008"/>
        <v>0</v>
      </c>
      <c r="DY241"/>
      <c r="DZ241" s="39">
        <f t="shared" si="2009"/>
        <v>0</v>
      </c>
      <c r="EA241"/>
      <c r="EB241" s="39">
        <f t="shared" si="2010"/>
        <v>0</v>
      </c>
      <c r="EC241"/>
      <c r="ED241" s="39">
        <f t="shared" si="2011"/>
        <v>0</v>
      </c>
      <c r="EE241"/>
      <c r="EF241" s="39">
        <f t="shared" si="2012"/>
        <v>0</v>
      </c>
      <c r="EG241"/>
      <c r="EH241" s="39">
        <f t="shared" si="2013"/>
        <v>0</v>
      </c>
      <c r="EI241"/>
      <c r="EJ241" s="39">
        <f t="shared" si="2014"/>
        <v>0</v>
      </c>
      <c r="EK241"/>
      <c r="EL241" s="39">
        <f t="shared" si="2015"/>
        <v>0</v>
      </c>
      <c r="EM241"/>
      <c r="EN241" s="39">
        <f t="shared" si="2016"/>
        <v>0</v>
      </c>
      <c r="EO241"/>
      <c r="EP241" s="39">
        <f t="shared" si="2017"/>
        <v>0</v>
      </c>
      <c r="EQ241"/>
      <c r="ER241" s="39">
        <f t="shared" si="2018"/>
        <v>0</v>
      </c>
      <c r="ES241"/>
      <c r="ET241" s="39">
        <f t="shared" si="2019"/>
        <v>0</v>
      </c>
      <c r="EU241"/>
      <c r="EV241" s="39">
        <f t="shared" si="2020"/>
        <v>0</v>
      </c>
      <c r="EW241"/>
      <c r="EX241" s="39">
        <f t="shared" si="2021"/>
        <v>0</v>
      </c>
      <c r="EY241"/>
      <c r="EZ241" s="39">
        <f t="shared" si="2022"/>
        <v>0</v>
      </c>
      <c r="FA241"/>
      <c r="FB241" s="39">
        <f t="shared" si="2023"/>
        <v>0</v>
      </c>
      <c r="FC241" s="67">
        <f t="shared" si="2026"/>
        <v>0</v>
      </c>
    </row>
    <row r="242" spans="1:159" s="30" customFormat="1" outlineLevel="1" x14ac:dyDescent="0.25">
      <c r="A242">
        <v>9</v>
      </c>
      <c r="B242" s="26"/>
      <c r="C242" s="102">
        <f>IFERROR(VLOOKUP($B242,'Справочник ТТ'!$A:$R,16,0),0)</f>
        <v>0</v>
      </c>
      <c r="D242" s="103">
        <f>IFERROR(VLOOKUP($B242,'Справочник ТТ'!$A:$R,17,0),0)</f>
        <v>0</v>
      </c>
      <c r="E242" s="104">
        <f>IFERROR(VLOOKUP($B242,'Справочник ТТ'!$A:$R,18,0),0)</f>
        <v>0</v>
      </c>
      <c r="F242" s="71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 s="46">
        <f t="shared" si="2024"/>
        <v>0</v>
      </c>
      <c r="AL242"/>
      <c r="AM242" s="39">
        <f t="shared" si="1965"/>
        <v>0</v>
      </c>
      <c r="AN242"/>
      <c r="AO242" s="39">
        <f t="shared" si="1966"/>
        <v>0</v>
      </c>
      <c r="AP242"/>
      <c r="AQ242" s="39">
        <f t="shared" si="1967"/>
        <v>0</v>
      </c>
      <c r="AR242"/>
      <c r="AS242" s="39">
        <f t="shared" si="1968"/>
        <v>0</v>
      </c>
      <c r="AT242"/>
      <c r="AU242" s="39">
        <f t="shared" si="1969"/>
        <v>0</v>
      </c>
      <c r="AV242"/>
      <c r="AW242" s="39">
        <f t="shared" si="2027"/>
        <v>0</v>
      </c>
      <c r="AX242"/>
      <c r="AY242" s="39" t="b">
        <f t="shared" si="1970"/>
        <v>0</v>
      </c>
      <c r="AZ242"/>
      <c r="BA242" s="39" t="b">
        <f t="shared" si="1971"/>
        <v>0</v>
      </c>
      <c r="BB242"/>
      <c r="BC242" s="39" t="b">
        <f t="shared" si="1972"/>
        <v>0</v>
      </c>
      <c r="BD242"/>
      <c r="BE242" s="39" t="b">
        <f t="shared" si="1973"/>
        <v>0</v>
      </c>
      <c r="BF242"/>
      <c r="BG242" s="39">
        <f t="shared" si="1974"/>
        <v>0</v>
      </c>
      <c r="BH242"/>
      <c r="BI242" s="39">
        <f t="shared" si="1975"/>
        <v>0</v>
      </c>
      <c r="BJ242"/>
      <c r="BK242" s="39">
        <f t="shared" si="1976"/>
        <v>0</v>
      </c>
      <c r="BL242"/>
      <c r="BM242" s="39">
        <f t="shared" si="1977"/>
        <v>0</v>
      </c>
      <c r="BN242"/>
      <c r="BO242" s="39">
        <f t="shared" si="1978"/>
        <v>0</v>
      </c>
      <c r="BP242"/>
      <c r="BQ242" s="39">
        <f t="shared" si="1979"/>
        <v>0</v>
      </c>
      <c r="BR242"/>
      <c r="BS242" s="39">
        <f t="shared" si="1980"/>
        <v>0</v>
      </c>
      <c r="BT242"/>
      <c r="BU242" s="39">
        <f t="shared" si="1981"/>
        <v>0</v>
      </c>
      <c r="BV242"/>
      <c r="BW242" s="39">
        <f t="shared" si="1982"/>
        <v>0</v>
      </c>
      <c r="BX242"/>
      <c r="BY242" s="39">
        <f t="shared" si="1983"/>
        <v>0</v>
      </c>
      <c r="BZ242"/>
      <c r="CA242" s="39">
        <f t="shared" si="1984"/>
        <v>0</v>
      </c>
      <c r="CB242"/>
      <c r="CC242" s="39">
        <f t="shared" si="1985"/>
        <v>0</v>
      </c>
      <c r="CD242"/>
      <c r="CE242" s="39">
        <f t="shared" si="1986"/>
        <v>0</v>
      </c>
      <c r="CF242"/>
      <c r="CG242" s="39">
        <f t="shared" si="1987"/>
        <v>0</v>
      </c>
      <c r="CH242"/>
      <c r="CI242" s="39">
        <f t="shared" si="1988"/>
        <v>0</v>
      </c>
      <c r="CJ242"/>
      <c r="CK242" s="39">
        <f t="shared" si="1989"/>
        <v>0</v>
      </c>
      <c r="CL242"/>
      <c r="CM242" s="39">
        <f t="shared" si="1990"/>
        <v>0</v>
      </c>
      <c r="CN242"/>
      <c r="CO242" s="39">
        <f t="shared" si="1991"/>
        <v>0</v>
      </c>
      <c r="CP242" s="67">
        <f t="shared" si="2025"/>
        <v>0</v>
      </c>
      <c r="CQ242"/>
      <c r="CR242" s="39">
        <f t="shared" si="1992"/>
        <v>0</v>
      </c>
      <c r="CS242"/>
      <c r="CT242" s="39">
        <f t="shared" si="1993"/>
        <v>0</v>
      </c>
      <c r="CU242"/>
      <c r="CV242" s="39">
        <f t="shared" si="1994"/>
        <v>0</v>
      </c>
      <c r="CW242"/>
      <c r="CX242" s="39">
        <f t="shared" si="1995"/>
        <v>0</v>
      </c>
      <c r="CY242"/>
      <c r="CZ242" s="39">
        <f t="shared" si="1996"/>
        <v>0</v>
      </c>
      <c r="DA242"/>
      <c r="DB242" s="39">
        <f t="shared" si="1997"/>
        <v>0</v>
      </c>
      <c r="DC242"/>
      <c r="DD242" s="39">
        <f t="shared" si="1998"/>
        <v>0</v>
      </c>
      <c r="DE242"/>
      <c r="DF242" s="39">
        <f t="shared" si="1999"/>
        <v>0</v>
      </c>
      <c r="DG242"/>
      <c r="DH242" s="39">
        <f t="shared" si="2000"/>
        <v>0</v>
      </c>
      <c r="DI242"/>
      <c r="DJ242" s="39">
        <f t="shared" si="2001"/>
        <v>0</v>
      </c>
      <c r="DK242"/>
      <c r="DL242" s="39">
        <f t="shared" si="2002"/>
        <v>0</v>
      </c>
      <c r="DM242"/>
      <c r="DN242" s="39">
        <f t="shared" si="2003"/>
        <v>0</v>
      </c>
      <c r="DO242"/>
      <c r="DP242" s="39">
        <f t="shared" si="2004"/>
        <v>0</v>
      </c>
      <c r="DQ242"/>
      <c r="DR242" s="39">
        <f t="shared" si="2005"/>
        <v>0</v>
      </c>
      <c r="DS242"/>
      <c r="DT242" s="39">
        <f t="shared" si="2006"/>
        <v>0</v>
      </c>
      <c r="DU242"/>
      <c r="DV242" s="39">
        <f t="shared" si="2007"/>
        <v>0</v>
      </c>
      <c r="DW242"/>
      <c r="DX242" s="39">
        <f t="shared" si="2008"/>
        <v>0</v>
      </c>
      <c r="DY242"/>
      <c r="DZ242" s="39">
        <f t="shared" si="2009"/>
        <v>0</v>
      </c>
      <c r="EA242"/>
      <c r="EB242" s="39">
        <f t="shared" si="2010"/>
        <v>0</v>
      </c>
      <c r="EC242"/>
      <c r="ED242" s="39">
        <f t="shared" si="2011"/>
        <v>0</v>
      </c>
      <c r="EE242"/>
      <c r="EF242" s="39">
        <f t="shared" si="2012"/>
        <v>0</v>
      </c>
      <c r="EG242"/>
      <c r="EH242" s="39">
        <f t="shared" si="2013"/>
        <v>0</v>
      </c>
      <c r="EI242"/>
      <c r="EJ242" s="39">
        <f t="shared" si="2014"/>
        <v>0</v>
      </c>
      <c r="EK242"/>
      <c r="EL242" s="39">
        <f t="shared" si="2015"/>
        <v>0</v>
      </c>
      <c r="EM242"/>
      <c r="EN242" s="39">
        <f t="shared" si="2016"/>
        <v>0</v>
      </c>
      <c r="EO242"/>
      <c r="EP242" s="39">
        <f t="shared" si="2017"/>
        <v>0</v>
      </c>
      <c r="EQ242"/>
      <c r="ER242" s="39">
        <f t="shared" si="2018"/>
        <v>0</v>
      </c>
      <c r="ES242"/>
      <c r="ET242" s="39">
        <f t="shared" si="2019"/>
        <v>0</v>
      </c>
      <c r="EU242"/>
      <c r="EV242" s="39">
        <f t="shared" si="2020"/>
        <v>0</v>
      </c>
      <c r="EW242"/>
      <c r="EX242" s="39">
        <f t="shared" si="2021"/>
        <v>0</v>
      </c>
      <c r="EY242"/>
      <c r="EZ242" s="39">
        <f t="shared" si="2022"/>
        <v>0</v>
      </c>
      <c r="FA242"/>
      <c r="FB242" s="39">
        <f t="shared" si="2023"/>
        <v>0</v>
      </c>
      <c r="FC242" s="67">
        <f t="shared" si="2026"/>
        <v>0</v>
      </c>
    </row>
    <row r="243" spans="1:159" s="30" customFormat="1" outlineLevel="1" x14ac:dyDescent="0.25">
      <c r="A243">
        <v>10</v>
      </c>
      <c r="B243" s="26"/>
      <c r="C243" s="102">
        <f>IFERROR(VLOOKUP($B243,'Справочник ТТ'!$A:$R,16,0),0)</f>
        <v>0</v>
      </c>
      <c r="D243" s="103">
        <f>IFERROR(VLOOKUP($B243,'Справочник ТТ'!$A:$R,17,0),0)</f>
        <v>0</v>
      </c>
      <c r="E243" s="104">
        <f>IFERROR(VLOOKUP($B243,'Справочник ТТ'!$A:$R,18,0),0)</f>
        <v>0</v>
      </c>
      <c r="F243" s="71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 s="46">
        <f t="shared" si="2024"/>
        <v>0</v>
      </c>
      <c r="AL243"/>
      <c r="AM243" s="39">
        <f t="shared" si="1965"/>
        <v>0</v>
      </c>
      <c r="AN243"/>
      <c r="AO243" s="39">
        <f t="shared" si="1966"/>
        <v>0</v>
      </c>
      <c r="AP243"/>
      <c r="AQ243" s="39">
        <f t="shared" si="1967"/>
        <v>0</v>
      </c>
      <c r="AR243"/>
      <c r="AS243" s="39">
        <f t="shared" si="1968"/>
        <v>0</v>
      </c>
      <c r="AT243"/>
      <c r="AU243" s="39">
        <f t="shared" si="1969"/>
        <v>0</v>
      </c>
      <c r="AV243"/>
      <c r="AW243" s="39">
        <f t="shared" si="2027"/>
        <v>0</v>
      </c>
      <c r="AX243"/>
      <c r="AY243" s="39" t="b">
        <f t="shared" si="1970"/>
        <v>0</v>
      </c>
      <c r="AZ243"/>
      <c r="BA243" s="39" t="b">
        <f t="shared" si="1971"/>
        <v>0</v>
      </c>
      <c r="BB243"/>
      <c r="BC243" s="39" t="b">
        <f t="shared" si="1972"/>
        <v>0</v>
      </c>
      <c r="BD243"/>
      <c r="BE243" s="39" t="b">
        <f t="shared" si="1973"/>
        <v>0</v>
      </c>
      <c r="BF243"/>
      <c r="BG243" s="39">
        <f t="shared" si="1974"/>
        <v>0</v>
      </c>
      <c r="BH243"/>
      <c r="BI243" s="39">
        <f t="shared" si="1975"/>
        <v>0</v>
      </c>
      <c r="BJ243"/>
      <c r="BK243" s="39">
        <f t="shared" si="1976"/>
        <v>0</v>
      </c>
      <c r="BL243"/>
      <c r="BM243" s="39">
        <f t="shared" si="1977"/>
        <v>0</v>
      </c>
      <c r="BN243"/>
      <c r="BO243" s="39">
        <f t="shared" si="1978"/>
        <v>0</v>
      </c>
      <c r="BP243"/>
      <c r="BQ243" s="39">
        <f t="shared" si="1979"/>
        <v>0</v>
      </c>
      <c r="BR243"/>
      <c r="BS243" s="39">
        <f t="shared" si="1980"/>
        <v>0</v>
      </c>
      <c r="BT243"/>
      <c r="BU243" s="39">
        <f t="shared" si="1981"/>
        <v>0</v>
      </c>
      <c r="BV243"/>
      <c r="BW243" s="39">
        <f t="shared" si="1982"/>
        <v>0</v>
      </c>
      <c r="BX243"/>
      <c r="BY243" s="39">
        <f t="shared" si="1983"/>
        <v>0</v>
      </c>
      <c r="BZ243"/>
      <c r="CA243" s="39">
        <f t="shared" si="1984"/>
        <v>0</v>
      </c>
      <c r="CB243"/>
      <c r="CC243" s="39">
        <f t="shared" si="1985"/>
        <v>0</v>
      </c>
      <c r="CD243"/>
      <c r="CE243" s="39">
        <f t="shared" si="1986"/>
        <v>0</v>
      </c>
      <c r="CF243"/>
      <c r="CG243" s="39">
        <f t="shared" si="1987"/>
        <v>0</v>
      </c>
      <c r="CH243"/>
      <c r="CI243" s="39">
        <f t="shared" si="1988"/>
        <v>0</v>
      </c>
      <c r="CJ243"/>
      <c r="CK243" s="39">
        <f t="shared" si="1989"/>
        <v>0</v>
      </c>
      <c r="CL243"/>
      <c r="CM243" s="39">
        <f t="shared" si="1990"/>
        <v>0</v>
      </c>
      <c r="CN243"/>
      <c r="CO243" s="39">
        <f t="shared" si="1991"/>
        <v>0</v>
      </c>
      <c r="CP243" s="67">
        <f t="shared" si="2025"/>
        <v>0</v>
      </c>
      <c r="CQ243"/>
      <c r="CR243" s="39">
        <f t="shared" si="1992"/>
        <v>0</v>
      </c>
      <c r="CS243"/>
      <c r="CT243" s="39">
        <f t="shared" si="1993"/>
        <v>0</v>
      </c>
      <c r="CU243"/>
      <c r="CV243" s="39">
        <f t="shared" si="1994"/>
        <v>0</v>
      </c>
      <c r="CW243"/>
      <c r="CX243" s="39">
        <f t="shared" si="1995"/>
        <v>0</v>
      </c>
      <c r="CY243"/>
      <c r="CZ243" s="39">
        <f t="shared" si="1996"/>
        <v>0</v>
      </c>
      <c r="DA243"/>
      <c r="DB243" s="39">
        <f t="shared" si="1997"/>
        <v>0</v>
      </c>
      <c r="DC243"/>
      <c r="DD243" s="39">
        <f t="shared" si="1998"/>
        <v>0</v>
      </c>
      <c r="DE243"/>
      <c r="DF243" s="39">
        <f t="shared" si="1999"/>
        <v>0</v>
      </c>
      <c r="DG243"/>
      <c r="DH243" s="39">
        <f t="shared" si="2000"/>
        <v>0</v>
      </c>
      <c r="DI243"/>
      <c r="DJ243" s="39">
        <f t="shared" si="2001"/>
        <v>0</v>
      </c>
      <c r="DK243"/>
      <c r="DL243" s="39">
        <f t="shared" si="2002"/>
        <v>0</v>
      </c>
      <c r="DM243"/>
      <c r="DN243" s="39">
        <f t="shared" si="2003"/>
        <v>0</v>
      </c>
      <c r="DO243"/>
      <c r="DP243" s="39">
        <f t="shared" si="2004"/>
        <v>0</v>
      </c>
      <c r="DQ243"/>
      <c r="DR243" s="39">
        <f t="shared" si="2005"/>
        <v>0</v>
      </c>
      <c r="DS243"/>
      <c r="DT243" s="39">
        <f t="shared" si="2006"/>
        <v>0</v>
      </c>
      <c r="DU243"/>
      <c r="DV243" s="39">
        <f t="shared" si="2007"/>
        <v>0</v>
      </c>
      <c r="DW243"/>
      <c r="DX243" s="39">
        <f t="shared" si="2008"/>
        <v>0</v>
      </c>
      <c r="DY243"/>
      <c r="DZ243" s="39">
        <f t="shared" si="2009"/>
        <v>0</v>
      </c>
      <c r="EA243"/>
      <c r="EB243" s="39">
        <f t="shared" si="2010"/>
        <v>0</v>
      </c>
      <c r="EC243"/>
      <c r="ED243" s="39">
        <f t="shared" si="2011"/>
        <v>0</v>
      </c>
      <c r="EE243"/>
      <c r="EF243" s="39">
        <f t="shared" si="2012"/>
        <v>0</v>
      </c>
      <c r="EG243"/>
      <c r="EH243" s="39">
        <f t="shared" si="2013"/>
        <v>0</v>
      </c>
      <c r="EI243"/>
      <c r="EJ243" s="39">
        <f t="shared" si="2014"/>
        <v>0</v>
      </c>
      <c r="EK243"/>
      <c r="EL243" s="39">
        <f t="shared" si="2015"/>
        <v>0</v>
      </c>
      <c r="EM243"/>
      <c r="EN243" s="39">
        <f t="shared" si="2016"/>
        <v>0</v>
      </c>
      <c r="EO243"/>
      <c r="EP243" s="39">
        <f t="shared" si="2017"/>
        <v>0</v>
      </c>
      <c r="EQ243"/>
      <c r="ER243" s="39">
        <f t="shared" si="2018"/>
        <v>0</v>
      </c>
      <c r="ES243"/>
      <c r="ET243" s="39">
        <f t="shared" si="2019"/>
        <v>0</v>
      </c>
      <c r="EU243"/>
      <c r="EV243" s="39">
        <f t="shared" si="2020"/>
        <v>0</v>
      </c>
      <c r="EW243"/>
      <c r="EX243" s="39">
        <f t="shared" si="2021"/>
        <v>0</v>
      </c>
      <c r="EY243"/>
      <c r="EZ243" s="39">
        <f t="shared" si="2022"/>
        <v>0</v>
      </c>
      <c r="FA243"/>
      <c r="FB243" s="39">
        <f t="shared" si="2023"/>
        <v>0</v>
      </c>
      <c r="FC243" s="67">
        <f t="shared" si="2026"/>
        <v>0</v>
      </c>
    </row>
    <row r="244" spans="1:159" s="30" customFormat="1" x14ac:dyDescent="0.25">
      <c r="A244" s="85"/>
      <c r="B244" s="85"/>
      <c r="C244" s="85"/>
      <c r="D244" s="85"/>
      <c r="E244" s="36" t="s">
        <v>23</v>
      </c>
      <c r="F244" s="70">
        <f>AK244+CP244+FC244</f>
        <v>0</v>
      </c>
      <c r="G244" s="42">
        <f>SUM(G234:G243)</f>
        <v>0</v>
      </c>
      <c r="H244" s="42">
        <f t="shared" ref="H244" si="2028">SUM(H234:H243)</f>
        <v>0</v>
      </c>
      <c r="I244" s="42">
        <f t="shared" ref="I244" si="2029">SUM(I234:I243)</f>
        <v>0</v>
      </c>
      <c r="J244" s="42">
        <f t="shared" ref="J244" si="2030">SUM(J234:J243)</f>
        <v>0</v>
      </c>
      <c r="K244" s="42">
        <f t="shared" ref="K244" si="2031">SUM(K234:K243)</f>
        <v>0</v>
      </c>
      <c r="L244" s="42">
        <f t="shared" ref="L244" si="2032">SUM(L234:L243)</f>
        <v>0</v>
      </c>
      <c r="M244" s="42">
        <f t="shared" ref="M244" si="2033">SUM(M234:M243)</f>
        <v>0</v>
      </c>
      <c r="N244" s="42">
        <f t="shared" ref="N244" si="2034">SUM(N234:N243)</f>
        <v>0</v>
      </c>
      <c r="O244" s="42">
        <f t="shared" ref="O244" si="2035">SUM(O234:O243)</f>
        <v>0</v>
      </c>
      <c r="P244" s="42">
        <f t="shared" ref="P244" si="2036">SUM(P234:P243)</f>
        <v>0</v>
      </c>
      <c r="Q244" s="42">
        <f t="shared" ref="Q244" si="2037">SUM(Q234:Q243)</f>
        <v>0</v>
      </c>
      <c r="R244" s="42">
        <f t="shared" ref="R244" si="2038">SUM(R234:R243)</f>
        <v>0</v>
      </c>
      <c r="S244" s="42">
        <f t="shared" ref="S244" si="2039">SUM(S234:S243)</f>
        <v>0</v>
      </c>
      <c r="T244" s="42">
        <f t="shared" ref="T244" si="2040">SUM(T234:T243)</f>
        <v>0</v>
      </c>
      <c r="U244" s="42">
        <f t="shared" ref="U244" si="2041">SUM(U234:U243)</f>
        <v>0</v>
      </c>
      <c r="V244" s="42">
        <f t="shared" ref="V244" si="2042">SUM(V234:V243)</f>
        <v>0</v>
      </c>
      <c r="W244" s="42">
        <f t="shared" ref="W244" si="2043">SUM(W234:W243)</f>
        <v>0</v>
      </c>
      <c r="X244" s="42">
        <f t="shared" ref="X244" si="2044">SUM(X234:X243)</f>
        <v>0</v>
      </c>
      <c r="Y244" s="42">
        <f t="shared" ref="Y244" si="2045">SUM(Y234:Y243)</f>
        <v>0</v>
      </c>
      <c r="Z244" s="42">
        <f t="shared" ref="Z244" si="2046">SUM(Z234:Z243)</f>
        <v>0</v>
      </c>
      <c r="AA244" s="42">
        <f t="shared" ref="AA244" si="2047">SUM(AA234:AA243)</f>
        <v>0</v>
      </c>
      <c r="AB244" s="42">
        <f t="shared" ref="AB244" si="2048">SUM(AB234:AB243)</f>
        <v>0</v>
      </c>
      <c r="AC244" s="42">
        <f t="shared" ref="AC244" si="2049">SUM(AC234:AC243)</f>
        <v>0</v>
      </c>
      <c r="AD244" s="42">
        <f t="shared" ref="AD244" si="2050">SUM(AD234:AD243)</f>
        <v>0</v>
      </c>
      <c r="AE244" s="42">
        <f t="shared" ref="AE244" si="2051">SUM(AE234:AE243)</f>
        <v>0</v>
      </c>
      <c r="AF244" s="42">
        <f t="shared" ref="AF244" si="2052">SUM(AF234:AF243)</f>
        <v>0</v>
      </c>
      <c r="AG244" s="42">
        <f t="shared" ref="AG244" si="2053">SUM(AG234:AG243)</f>
        <v>0</v>
      </c>
      <c r="AH244" s="42">
        <f t="shared" ref="AH244" si="2054">SUM(AH234:AH243)</f>
        <v>0</v>
      </c>
      <c r="AI244" s="42">
        <f t="shared" ref="AI244" si="2055">SUM(AI234:AI243)</f>
        <v>0</v>
      </c>
      <c r="AJ244" s="42">
        <f t="shared" ref="AJ244" si="2056">SUM(AJ234:AJ243)</f>
        <v>0</v>
      </c>
      <c r="AK244" s="47">
        <f>SUM(AK234:AK243)*0.7</f>
        <v>0</v>
      </c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88"/>
      <c r="AZ244" s="88"/>
      <c r="BA244" s="88"/>
      <c r="BB244" s="88"/>
      <c r="BC244" s="88"/>
      <c r="BD244" s="88"/>
      <c r="BE244" s="88"/>
      <c r="BF244" s="88"/>
      <c r="BG244" s="88"/>
      <c r="BH244" s="88"/>
      <c r="BI244" s="88"/>
      <c r="BJ244" s="88"/>
      <c r="BK244" s="88"/>
      <c r="BL244" s="88"/>
      <c r="BM244" s="88"/>
      <c r="BN244" s="88"/>
      <c r="BO244" s="88"/>
      <c r="BP244" s="88"/>
      <c r="BQ244" s="88"/>
      <c r="BR244" s="88"/>
      <c r="BS244" s="88"/>
      <c r="BT244" s="88"/>
      <c r="BU244" s="88"/>
      <c r="BV244" s="88"/>
      <c r="BW244" s="88"/>
      <c r="BX244" s="88"/>
      <c r="BY244" s="88"/>
      <c r="BZ244" s="88"/>
      <c r="CA244" s="88"/>
      <c r="CB244" s="88"/>
      <c r="CC244" s="88"/>
      <c r="CD244" s="88"/>
      <c r="CE244" s="88"/>
      <c r="CF244" s="88"/>
      <c r="CG244" s="88"/>
      <c r="CH244" s="88"/>
      <c r="CI244" s="88"/>
      <c r="CJ244" s="88"/>
      <c r="CK244" s="88"/>
      <c r="CL244" s="88"/>
      <c r="CM244" s="88"/>
      <c r="CN244" s="88"/>
      <c r="CO244" s="88"/>
      <c r="CP244" s="68">
        <f>SUM(CP234:CP243)*0.7</f>
        <v>0</v>
      </c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  <c r="DT244" s="29"/>
      <c r="DU244" s="29"/>
      <c r="DV244" s="29"/>
      <c r="DW244" s="29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29"/>
      <c r="EJ244" s="29"/>
      <c r="EK244" s="29"/>
      <c r="EL244" s="29"/>
      <c r="EM244" s="29"/>
      <c r="EN244" s="29"/>
      <c r="EO244" s="29"/>
      <c r="EP244" s="29"/>
      <c r="EQ244" s="29"/>
      <c r="ER244" s="29"/>
      <c r="ES244" s="29"/>
      <c r="ET244" s="29"/>
      <c r="EU244" s="29"/>
      <c r="EV244" s="29"/>
      <c r="EW244" s="29"/>
      <c r="EX244" s="29"/>
      <c r="EY244" s="29"/>
      <c r="EZ244" s="29"/>
      <c r="FA244" s="29"/>
      <c r="FB244" s="29"/>
      <c r="FC244" s="68">
        <f>SUM(FC234:FC243)*0.7</f>
        <v>0</v>
      </c>
    </row>
    <row r="245" spans="1:159" s="30" customFormat="1" outlineLevel="1" x14ac:dyDescent="0.25">
      <c r="A245">
        <v>1</v>
      </c>
      <c r="B245" s="26"/>
      <c r="C245" s="102">
        <f>IFERROR(VLOOKUP($B245,'Справочник ТТ'!$A:$R,16,0),0)</f>
        <v>0</v>
      </c>
      <c r="D245" s="103">
        <f>IFERROR(VLOOKUP($B245,'Справочник ТТ'!$A:$R,17,0),0)</f>
        <v>0</v>
      </c>
      <c r="E245" s="104">
        <f>IFERROR(VLOOKUP($B245,'Справочник ТТ'!$A:$R,18,0),0)</f>
        <v>0</v>
      </c>
      <c r="F245" s="71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 s="46">
        <f>IF($C245=$E$5,SUMPRODUCT(G245:AJ245,$G$5:$AJ$5),IF($C245=$E$6,SUMPRODUCT(G245:AJ245,$G$6:$AJ$6),0))</f>
        <v>0</v>
      </c>
      <c r="AL245"/>
      <c r="AM245" s="39">
        <f t="shared" ref="AM245:AM254" si="2057">IF(AND($C245=$E$5,IF(AND($C245=$E$5,AL245&gt;=AL$2),(AL245-AL$2)*AL$5,IF(AND($C245=$E$6,AL245&gt;=AL$2),(AL245-AL$2)*AL$6,0))&gt;AL$3),AL$3,IF(AND($C245=$E$6,IF(AND($C245=$E$5,AL245&gt;=AL$2),(AL245-AL$2)*AL$5,IF(AND($C245=$E$6,AL245&gt;=AL$2),(AL245-AL$2)*AL$6,0))&gt;AL$4),AL$4,IF(AND($C245=$E$5,AL245&gt;=AL$2),(AL245-AL$2)*AL$5,IF(AND($C245=$E$6,AL245&gt;=AL$2),(AL245-AL$2)*AL$6,0))))</f>
        <v>0</v>
      </c>
      <c r="AN245"/>
      <c r="AO245" s="39">
        <f t="shared" ref="AO245:AO254" si="2058">IF(AND($C245=$E$5,IF(AND($C245=$E$5,AN245&gt;=AN$2),(AN245-AN$2)*AN$5,IF(AND($C245=$E$6,AN245&gt;=AN$2),(AN245-AN$2)*AN$6,0))&gt;AN$3),AN$3,IF(AND($C245=$E$6,IF(AND($C245=$E$5,AN245&gt;=AN$2),(AN245-AN$2)*AN$5,IF(AND($C245=$E$6,AN245&gt;=AN$2),(AN245-AN$2)*AN$6,0))&gt;AN$4),AN$4,IF(AND($C245=$E$5,AN245&gt;=AN$2),(AN245-AN$2)*AN$5,IF(AND($C245=$E$6,AN245&gt;=AN$2),(AN245-AN$2)*AN$6,0))))</f>
        <v>0</v>
      </c>
      <c r="AP245"/>
      <c r="AQ245" s="39">
        <f t="shared" ref="AQ245:AQ254" si="2059">IF(AND($C245=$E$5,AP245&gt;0),$AP$5,IF(AND($C245=$E$6,AP245&gt;0),$AP$6,0))</f>
        <v>0</v>
      </c>
      <c r="AR245"/>
      <c r="AS245" s="39">
        <f t="shared" ref="AS245:AS254" si="2060">IF(AND($C245=$E$5,AR245&gt;0),$AR$5,IF(AND($C245=$E$6,AR245&gt;0),$AR$6,0))</f>
        <v>0</v>
      </c>
      <c r="AT245"/>
      <c r="AU245" s="39">
        <f t="shared" ref="AU245:AU254" si="2061">IF(AND($C245=$E$5,IF(AND($C245=$E$5,AT245&gt;=AT$2),(AT245-AT$2)*AT$5,IF(AND($C245=$E$6,AT245&gt;=AT$2),(AT245-AT$2)*AT$6,0))&gt;AT$3),AT$3,IF(AND($C245=$E$6,IF(AND($C245=$E$5,AT245&gt;=AT$2),(AT245-AT$2)*AT$5,IF(AND($C245=$E$6,AT245&gt;=AT$2),(AT245-AT$2)*AT$6,0))&gt;AT$4),AT$4,IF(AND($C245=$E$5,AT245&gt;=AT$2),(AT245-AT$2)*AT$5,IF(AND($C245=$E$6,AT245&gt;=AT$2),(AT245-AT$2)*AT$6,0))))</f>
        <v>0</v>
      </c>
      <c r="AV245"/>
      <c r="AW245" s="39">
        <f>IF(AND($C245=$E$5,IF(AND($C245=$E$5,AV245&gt;=AV$2),(AV245-AV$2)*AV$5,IF(AND($C245=$E$6,AV245&gt;=AV$2),(AV245-AV$2)*AV$6,0))&gt;AV$3),AV$3,IF(AND($C245=$E$6,IF(AND($C245=$E$5,AV245&gt;=AV$2),(AV245-AV$2)*AV$5,IF(AND($C245=$E$6,AV245&gt;=AV$2),(AV245-AV$2)*AV$6,0))&gt;AV$4),AV$4,IF(AND($C245=$E$5,AV245&gt;=AV$2),(AV245-AV$2)*AV$5,IF(AND($C245=$E$6,AV245&gt;=AV$2),(AV245-AV$2)*AV$6,0))))</f>
        <v>0</v>
      </c>
      <c r="AX245"/>
      <c r="AY245" s="39" t="b">
        <f t="shared" ref="AY245:AY254" si="2062">IF(AX245&gt;=AX$3,AX$4,IF(AND($C245=$E$5,IF($C245=$E$5,AX245*AX$5,IF($C245=$E$6,AX245*AX$6))&gt;AY$3),AY$3,IF(AND($C245=$E$6,IF($C245=$E$6,AX245*AX$6,IF($C245=$E$6,AX245*AX$6))&gt;AY$4),AY$4,IF($C245=$E$5,AX245*AX$5,IF($C245=$E$6,AX245*AX$6)))))</f>
        <v>0</v>
      </c>
      <c r="AZ245"/>
      <c r="BA245" s="39" t="b">
        <f t="shared" ref="BA245:BA254" si="2063">IF(AZ245&gt;=AZ$3,AZ$4,IF(AND($C245=$E$5,IF($C245=$E$5,AZ245*AZ$5,IF($C245=$E$6,AZ245*AZ$6))&gt;BA$3),BA$3,IF(AND($C245=$E$6,IF($C245=$E$6,AZ245*AZ$6,IF($C245=$E$6,AZ245*AZ$6))&gt;BA$4),BA$4,IF($C245=$E$5,AZ245*AZ$5,IF($C245=$E$6,AZ245*AZ$6)))))</f>
        <v>0</v>
      </c>
      <c r="BB245"/>
      <c r="BC245" s="39" t="b">
        <f t="shared" ref="BC245:BC254" si="2064">IF(BB245&gt;=BB$3,BB$4,IF(AND($C245=$E$5,IF($C245=$E$5,BB245*BB$5,IF($C245=$E$6,BB245*BB$6))&gt;BC$3),BC$3,IF(AND($C245=$E$6,IF($C245=$E$6,BB245*BB$6,IF($C245=$E$6,BB245*BB$6))&gt;BC$4),BC$4,IF($C245=$E$5,BB245*BB$5,IF($C245=$E$6,BB245*BB$6)))))</f>
        <v>0</v>
      </c>
      <c r="BD245"/>
      <c r="BE245" s="39" t="b">
        <f t="shared" ref="BE245:BE254" si="2065">IF(BD245&gt;=BD$3,BD$4,IF(AND($C245=$E$5,IF($C245=$E$5,BD245*BD$5,IF($C245=$E$6,BD245*BD$6))&gt;BE$3),BE$3,IF(AND($C245=$E$6,IF($C245=$E$6,BD245*BD$6,IF($C245=$E$6,BD245*BD$6))&gt;BE$4),BE$4,IF($C245=$E$5,BD245*BD$5,IF($C245=$E$6,BD245*BD$6)))))</f>
        <v>0</v>
      </c>
      <c r="BF245"/>
      <c r="BG245" s="39">
        <f t="shared" ref="BG245:BG254" si="2066">IF(AND($C245=$E$5,BF245&gt;0),$BF$5,IF(AND($C245=$E$6,BF245&gt;0),$BF$6,0))</f>
        <v>0</v>
      </c>
      <c r="BH245"/>
      <c r="BI245" s="39">
        <f t="shared" ref="BI245:BI254" si="2067">IF(AND($C245=$E$5,IF(AND($C245=$E$5,BH245&gt;=BH$2),(BH245-BH$2)*BH$5,IF(AND($C245=$E$6,BH245&gt;=BH$2),(BH245-BH$2)*BH$6,0))&gt;BH$3),BH$3,IF(AND($C245=$E$6,IF(AND($C245=$E$5,BH245&gt;=BH$2),(BH245-BH$2)*BH$5,IF(AND($C245=$E$6,BH245&gt;=BH$2),(BH245-BH$2)*BH$6,0))&gt;BH$4),BH$4,IF(AND($C245=$E$5,BH245&gt;=BH$2),(BH245-BH$2)*BH$5,IF(AND($C245=$E$6,BH245&gt;=BH$2),(BH245-BH$2)*BH$6,0))))</f>
        <v>0</v>
      </c>
      <c r="BJ245"/>
      <c r="BK245" s="39">
        <f t="shared" ref="BK245:BK254" si="2068">IF(AND($C245=$E$5,IF(AND($C245=$E$5,BJ245&gt;=BJ$2),(BJ245-BJ$2)*BJ$5,IF(AND($C245=$E$6,BJ245&gt;=BJ$2),(BJ245-BJ$2)*BJ$6,0))&gt;BJ$3),BJ$3,IF(AND($C245=$E$6,IF(AND($C245=$E$5,BJ245&gt;=BJ$2),(BJ245-BJ$2)*BJ$5,IF(AND($C245=$E$6,BJ245&gt;=BJ$2),(BJ245-BJ$2)*BJ$6,0))&gt;BJ$4),BJ$4,IF(AND($C245=$E$5,BJ245&gt;=BJ$2),(BJ245-BJ$2)*BJ$5,IF(AND($C245=$E$6,BJ245&gt;=BJ$2),(BJ245-BJ$2)*BJ$6,0))))</f>
        <v>0</v>
      </c>
      <c r="BL245"/>
      <c r="BM245" s="39">
        <f t="shared" ref="BM245:BM254" si="2069">IF(AND($C245=$E$5,IF(AND($C245=$E$5,BL245&gt;=BL$2),(BL245-BL$2)*BL$5,IF(AND($C245=$E$6,BL245&gt;=BL$2),(BL245-BL$2)*BL$6,0))&gt;BL$3),BL$3,IF(AND($C245=$E$6,IF(AND($C245=$E$5,BL245&gt;=BL$2),(BL245-BL$2)*BL$5,IF(AND($C245=$E$6,BL245&gt;=BL$2),(BL245-BL$2)*BL$6,0))&gt;BL$4),BL$4,IF(AND($C245=$E$5,BL245&gt;=BL$2),(BL245-BL$2)*BL$5,IF(AND($C245=$E$6,BL245&gt;=BL$2),(BL245-BL$2)*BL$6,0))))</f>
        <v>0</v>
      </c>
      <c r="BN245"/>
      <c r="BO245" s="39">
        <f t="shared" ref="BO245:BO254" si="2070">IF(AND($C245=$E$5,IF(AND($C245=$E$5,BN245&gt;=BN$2),(BN245-BN$2)*BN$5,IF(AND($C245=$E$6,BN245&gt;=BN$2),(BN245-BN$2)*BN$6,0))&gt;BN$3),BN$3,IF(AND($C245=$E$6,IF(AND($C245=$E$5,BN245&gt;=BN$2),(BN245-BN$2)*BN$5,IF(AND($C245=$E$6,BN245&gt;=BN$2),(BN245-BN$2)*BN$6,0))&gt;BN$4),BN$4,IF(AND($C245=$E$5,BN245&gt;=BN$2),(BN245-BN$2)*BN$5,IF(AND($C245=$E$6,BN245&gt;=BN$2),(BN245-BN$2)*BN$6,0))))</f>
        <v>0</v>
      </c>
      <c r="BP245"/>
      <c r="BQ245" s="39">
        <f t="shared" ref="BQ245:BQ254" si="2071">IF(AND($C245=$E$5,IF(AND($C245=$E$5,BP245&gt;=BP$2),(BP245-BP$2)*BP$5,IF(AND($C245=$E$6,BP245&gt;=BP$2),(BP245-BP$2)*BP$6,0))&gt;BP$3),BP$3,IF(AND($C245=$E$6,IF(AND($C245=$E$5,BP245&gt;=BP$2),(BP245-BP$2)*BP$5,IF(AND($C245=$E$6,BP245&gt;=BP$2),(BP245-BP$2)*BP$6,0))&gt;BP$4),BP$4,IF(AND($C245=$E$5,BP245&gt;=BP$2),(BP245-BP$2)*BP$5,IF(AND($C245=$E$6,BP245&gt;=BP$2),(BP245-BP$2)*BP$6,0))))</f>
        <v>0</v>
      </c>
      <c r="BR245"/>
      <c r="BS245" s="39">
        <f t="shared" ref="BS245:BS254" si="2072">IF(AND($C245=$E$5,IF(AND($C245=$E$5,BR245&gt;=BR$2),(BR245-BR$2)*BR$5,IF(AND($C245=$E$6,BR245&gt;=BR$2),(BR245-BR$2)*BR$6,0))&gt;BR$3),BR$3,IF(AND($C245=$E$6,IF(AND($C245=$E$5,BR245&gt;=BR$2),(BR245-BR$2)*BR$5,IF(AND($C245=$E$6,BR245&gt;=BR$2),(BR245-BR$2)*BR$6,0))&gt;BR$4),BR$4,IF(AND($C245=$E$5,BR245&gt;=BR$2),(BR245-BR$2)*BR$5,IF(AND($C245=$E$6,BR245&gt;=BR$2),(BR245-BR$2)*BR$6,0))))</f>
        <v>0</v>
      </c>
      <c r="BT245"/>
      <c r="BU245" s="39">
        <f t="shared" ref="BU245:BU254" si="2073">IF(AND($C245=$E$5,IF(AND($C245=$E$5,BT245&gt;=BT$2),(BT245-BT$2)*BT$5,IF(AND($C245=$E$6,BT245&gt;=BT$2),(BT245-BT$2)*BT$6,0))&gt;BT$3),BT$3,IF(AND($C245=$E$6,IF(AND($C245=$E$5,BT245&gt;=BT$2),(BT245-BT$2)*BT$5,IF(AND($C245=$E$6,BT245&gt;=BT$2),(BT245-BT$2)*BT$6,0))&gt;BT$4),BT$4,IF(AND($C245=$E$5,BT245&gt;=BT$2),(BT245-BT$2)*BT$5,IF(AND($C245=$E$6,BT245&gt;=BT$2),(BT245-BT$2)*BT$6,0))))</f>
        <v>0</v>
      </c>
      <c r="BV245"/>
      <c r="BW245" s="39">
        <f t="shared" ref="BW245:BW254" si="2074">IF(AND($C245=$E$5,IF(AND($C245=$E$5,BV245&gt;=BV$2),(BV245-BV$2)*BV$5,IF(AND($C245=$E$6,BV245&gt;=BV$2),(BV245-BV$2)*BV$6,0))&gt;BV$3),BV$3,IF(AND($C245=$E$6,IF(AND($C245=$E$5,BV245&gt;=BV$2),(BV245-BV$2)*BV$5,IF(AND($C245=$E$6,BV245&gt;=BV$2),(BV245-BV$2)*BV$6,0))&gt;BV$4),BV$4,IF(AND($C245=$E$5,BV245&gt;=BV$2),(BV245-BV$2)*BV$5,IF(AND($C245=$E$6,BV245&gt;=BV$2),(BV245-BV$2)*BV$6,0))))</f>
        <v>0</v>
      </c>
      <c r="BX245"/>
      <c r="BY245" s="39">
        <f t="shared" ref="BY245:BY254" si="2075">IF(AND($C245=$E$5,IF(AND($C245=$E$5,BX245&gt;=BX$2),(BX245-BX$2)*BX$5,IF(AND($C245=$E$6,BX245&gt;=BX$2),(BX245-BX$2)*BX$6,0))&gt;BX$3),BX$3,IF(AND($C245=$E$6,IF(AND($C245=$E$5,BX245&gt;=BX$2),(BX245-BX$2)*BX$5,IF(AND($C245=$E$6,BX245&gt;=BX$2),(BX245-BX$2)*BX$6,0))&gt;BX$4),BX$4,IF(AND($C245=$E$5,BX245&gt;=BX$2),(BX245-BX$2)*BX$5,IF(AND($C245=$E$6,BX245&gt;=BX$2),(BX245-BX$2)*BX$6,0))))</f>
        <v>0</v>
      </c>
      <c r="BZ245"/>
      <c r="CA245" s="39">
        <f t="shared" ref="CA245:CA254" si="2076">IF(AND($C245=$E$5,IF(AND($C245=$E$5,BZ245&gt;=BZ$2),(BZ245-BZ$2)*BZ$5,IF(AND($C245=$E$6,BZ245&gt;=BZ$2),(BZ245-BZ$2)*BZ$6,0))&gt;BZ$3),BZ$3,IF(AND($C245=$E$6,IF(AND($C245=$E$5,BZ245&gt;=BZ$2),(BZ245-BZ$2)*BZ$5,IF(AND($C245=$E$6,BZ245&gt;=BZ$2),(BZ245-BZ$2)*BZ$6,0))&gt;BZ$4),BZ$4,IF(AND($C245=$E$5,BZ245&gt;=BZ$2),(BZ245-BZ$2)*BZ$5,IF(AND($C245=$E$6,BZ245&gt;=BZ$2),(BZ245-BZ$2)*BZ$6,0))))</f>
        <v>0</v>
      </c>
      <c r="CB245"/>
      <c r="CC245" s="39">
        <f t="shared" ref="CC245:CC254" si="2077">IF(AND($C245=$E$5,IF(AND($C245=$E$5,CB245&gt;=CB$2),(CB245-CB$2)*CB$5,IF(AND($C245=$E$6,CB245&gt;=CB$2),(CB245-CB$2)*CB$6,0))&gt;CB$3),CB$3,IF(AND($C245=$E$6,IF(AND($C245=$E$5,CB245&gt;=CB$2),(CB245-CB$2)*CB$5,IF(AND($C245=$E$6,CB245&gt;=CB$2),(CB245-CB$2)*CB$6,0))&gt;CB$4),CB$4,IF(AND($C245=$E$5,CB245&gt;=CB$2),(CB245-CB$2)*CB$5,IF(AND($C245=$E$6,CB245&gt;=CB$2),(CB245-CB$2)*CB$6,0))))</f>
        <v>0</v>
      </c>
      <c r="CD245"/>
      <c r="CE245" s="39">
        <f t="shared" ref="CE245:CE254" si="2078">IF(AND($C245=$E$5,IF(AND($C245=$E$5,CD245&gt;=CD$2),(CD245-CD$2)*CD$5,IF(AND($C245=$E$6,CD245&gt;=CD$2),(CD245-CD$2)*CD$6,0))&gt;CD$3),CD$3,IF(AND($C245=$E$6,IF(AND($C245=$E$5,CD245&gt;=CD$2),(CD245-CD$2)*CD$5,IF(AND($C245=$E$6,CD245&gt;=CD$2),(CD245-CD$2)*CD$6,0))&gt;CD$4),CD$4,IF(AND($C245=$E$5,CD245&gt;=CD$2),(CD245-CD$2)*CD$5,IF(AND($C245=$E$6,CD245&gt;=CD$2),(CD245-CD$2)*CD$6,0))))</f>
        <v>0</v>
      </c>
      <c r="CF245"/>
      <c r="CG245" s="39">
        <f t="shared" ref="CG245:CG254" si="2079">IF(AND($C245=$E$5,IF(AND($C245=$E$5,CF245&gt;=CF$2),(CF245-CF$2)*CF$5,IF(AND($C245=$E$6,CF245&gt;=CF$2),(CF245-CF$2)*CF$6,0))&gt;CF$3),CF$3,IF(AND($C245=$E$6,IF(AND($C245=$E$5,CF245&gt;=CF$2),(CF245-CF$2)*CF$5,IF(AND($C245=$E$6,CF245&gt;=CF$2),(CF245-CF$2)*CF$6,0))&gt;CF$4),CF$4,IF(AND($C245=$E$5,CF245&gt;=CF$2),(CF245-CF$2)*CF$5,IF(AND($C245=$E$6,CF245&gt;=CF$2),(CF245-CF$2)*CF$6,0))))</f>
        <v>0</v>
      </c>
      <c r="CH245"/>
      <c r="CI245" s="39">
        <f t="shared" ref="CI245:CI254" si="2080">IF(AND($C245=$E$5,IF(AND($C245=$E$5,CH245&gt;=CH$2),(CH245-CH$2)*CH$5,IF(AND($C245=$E$6,CH245&gt;=CH$2),(CH245-CH$2)*CH$6,0))&gt;CH$3),CH$3,IF(AND($C245=$E$6,IF(AND($C245=$E$5,CH245&gt;=CH$2),(CH245-CH$2)*CH$5,IF(AND($C245=$E$6,CH245&gt;=CH$2),(CH245-CH$2)*CH$6,0))&gt;CH$4),CH$4,IF(AND($C245=$E$5,CH245&gt;=CH$2),(CH245-CH$2)*CH$5,IF(AND($C245=$E$6,CH245&gt;=CH$2),(CH245-CH$2)*CH$6,0))))</f>
        <v>0</v>
      </c>
      <c r="CJ245"/>
      <c r="CK245" s="39">
        <f t="shared" ref="CK245:CK254" si="2081">IF(AND($C245=$E$5,IF(AND($C245=$E$5,CJ245&gt;=CJ$2),(CJ245-CJ$2)*CJ$5,IF(AND($C245=$E$6,CJ245&gt;=CJ$2),(CJ245-CJ$2)*CJ$6,0))&gt;CJ$3),CJ$3,IF(AND($C245=$E$6,IF(AND($C245=$E$5,CJ245&gt;=CJ$2),(CJ245-CJ$2)*CJ$5,IF(AND($C245=$E$6,CJ245&gt;=CJ$2),(CJ245-CJ$2)*CJ$6,0))&gt;CJ$4),CJ$4,IF(AND($C245=$E$5,CJ245&gt;=CJ$2),(CJ245-CJ$2)*CJ$5,IF(AND($C245=$E$6,CJ245&gt;=CJ$2),(CJ245-CJ$2)*CJ$6,0))))</f>
        <v>0</v>
      </c>
      <c r="CL245"/>
      <c r="CM245" s="39">
        <f t="shared" ref="CM245:CM254" si="2082">IF(AND($C245=$E$5,IF(AND($C245=$E$5,CL245&gt;=CL$2),(CL245-CL$2)*CL$5,IF(AND($C245=$E$6,CL245&gt;=CL$2),(CL245-CL$2)*CL$6,0))&gt;CL$3),CL$3,IF(AND($C245=$E$6,IF(AND($C245=$E$5,CL245&gt;=CL$2),(CL245-CL$2)*CL$5,IF(AND($C245=$E$6,CL245&gt;=CL$2),(CL245-CL$2)*CL$6,0))&gt;CL$4),CL$4,IF(AND($C245=$E$5,CL245&gt;=CL$2),(CL245-CL$2)*CL$5,IF(AND($C245=$E$6,CL245&gt;=CL$2),(CL245-CL$2)*CL$6,0))))</f>
        <v>0</v>
      </c>
      <c r="CN245"/>
      <c r="CO245" s="39">
        <f t="shared" ref="CO245:CO254" si="2083">IF(AND($C245=$E$5,IF(AND($C245=$E$5,CN245&gt;=CN$2),(CN245-CN$2)*CN$5,IF(AND($C245=$E$6,CN245&gt;=CN$2),(CN245-CN$2)*CN$6,0))&gt;CN$3),CN$3,IF(AND($C245=$E$6,IF(AND($C245=$E$5,CN245&gt;=CN$2),(CN245-CN$2)*CN$5,IF(AND($C245=$E$6,CN245&gt;=CN$2),(CN245-CN$2)*CN$6,0))&gt;CN$4),CN$4,IF(AND($C245=$E$5,CN245&gt;=CN$2),(CN245-CN$2)*CN$5,IF(AND($C245=$E$6,CN245&gt;=CN$2),(CN245-CN$2)*CN$6,0))))</f>
        <v>0</v>
      </c>
      <c r="CP245" s="67">
        <f>SUMIFS(AL245:CO245,$AL$8:$CO$8,$AM$1)</f>
        <v>0</v>
      </c>
      <c r="CQ245"/>
      <c r="CR245" s="39">
        <f t="shared" ref="CR245:CR254" si="2084">IF(AND($C245=$E$5,IF(AND($C245=$E$5,CQ245&gt;=CQ$2),(CQ245-CQ$2)*CQ$5,IF(AND($C245=$E$6,CQ245&gt;=CQ$2),(CQ245-CQ$2)*CQ$6,0))&gt;CQ$3),CQ$3,IF(AND($C245=$E$6,IF(AND($C245=$E$5,CQ245&gt;=CQ$2),(CQ245-CQ$2)*CQ$5,IF(AND($C245=$E$6,CQ245&gt;=CQ$2),(CQ245-CQ$2)*CQ$6,0))&gt;CQ$4),CQ$4,IF(AND($C245=$E$5,CQ245&gt;=CQ$2),(CQ245-CQ$2)*CQ$5,IF(AND($C245=$E$6,CQ245&gt;=CQ$2),(CQ245-CQ$2)*CQ$6,0))))</f>
        <v>0</v>
      </c>
      <c r="CS245"/>
      <c r="CT245" s="39">
        <f t="shared" ref="CT245:CT254" si="2085">IF(AND($C245=$E$5,IF(AND($C245=$E$5,CS245&gt;=CS$2),(CS245-CS$2)*CS$5,IF(AND($C245=$E$6,CS245&gt;=CS$2),(CS245-CS$2)*CS$6,0))&gt;CS$3),CS$3,IF(AND($C245=$E$6,IF(AND($C245=$E$5,CS245&gt;=CS$2),(CS245-CS$2)*CS$5,IF(AND($C245=$E$6,CS245&gt;=CS$2),(CS245-CS$2)*CS$6,0))&gt;CS$4),CS$4,IF(AND($C245=$E$5,CS245&gt;=CS$2),(CS245-CS$2)*CS$5,IF(AND($C245=$E$6,CS245&gt;=CS$2),(CS245-CS$2)*CS$6,0))))</f>
        <v>0</v>
      </c>
      <c r="CU245"/>
      <c r="CV245" s="39">
        <f t="shared" ref="CV245:CV254" si="2086">IF(AND($C245=$E$5,IF(AND($C245=$E$5,CU245&gt;=CU$2),(CU245-CU$2)*CU$5,IF(AND($C245=$E$6,CU245&gt;=CU$2),(CU245-CU$2)*CU$6,0))&gt;CU$3),CU$3,IF(AND($C245=$E$6,IF(AND($C245=$E$5,CU245&gt;=CU$2),(CU245-CU$2)*CU$5,IF(AND($C245=$E$6,CU245&gt;=CU$2),(CU245-CU$2)*CU$6,0))&gt;CU$4),CU$4,IF(AND($C245=$E$5,CU245&gt;=CU$2),(CU245-CU$2)*CU$5,IF(AND($C245=$E$6,CU245&gt;=CU$2),(CU245-CU$2)*CU$6,0))))</f>
        <v>0</v>
      </c>
      <c r="CW245"/>
      <c r="CX245" s="39">
        <f t="shared" ref="CX245:CX254" si="2087">IF(AND($C245=$E$5,IF(AND($C245=$E$5,CW245&gt;=CW$2),(CW245-CW$2)*CW$5,IF(AND($C245=$E$6,CW245&gt;=CW$2),(CW245-CW$2)*CW$6,0))&gt;CW$3),CW$3,IF(AND($C245=$E$6,IF(AND($C245=$E$5,CW245&gt;=CW$2),(CW245-CW$2)*CW$5,IF(AND($C245=$E$6,CW245&gt;=CW$2),(CW245-CW$2)*CW$6,0))&gt;CW$4),CW$4,IF(AND($C245=$E$5,CW245&gt;=CW$2),(CW245-CW$2)*CW$5,IF(AND($C245=$E$6,CW245&gt;=CW$2),(CW245-CW$2)*CW$6,0))))</f>
        <v>0</v>
      </c>
      <c r="CY245"/>
      <c r="CZ245" s="39">
        <f t="shared" ref="CZ245:CZ254" si="2088">IF(AND($C245=$E$5,IF(AND($C245=$E$5,CY245&gt;=CY$2),(CY245-CY$2)*CY$5,IF(AND($C245=$E$6,CY245&gt;=CY$2),(CY245-CY$2)*CY$6,0))&gt;CY$3),CY$3,IF(AND($C245=$E$6,IF(AND($C245=$E$5,CY245&gt;=CY$2),(CY245-CY$2)*CY$5,IF(AND($C245=$E$6,CY245&gt;=CY$2),(CY245-CY$2)*CY$6,0))&gt;CY$4),CY$4,IF(AND($C245=$E$5,CY245&gt;=CY$2),(CY245-CY$2)*CY$5,IF(AND($C245=$E$6,CY245&gt;=CY$2),(CY245-CY$2)*CY$6,0))))</f>
        <v>0</v>
      </c>
      <c r="DA245"/>
      <c r="DB245" s="39">
        <f t="shared" ref="DB245:DB254" si="2089">IF(AND($C245=$E$5,IF(AND($C245=$E$5,DA245&gt;=DA$2),(DA245-DA$2)*DA$5,IF(AND($C245=$E$6,DA245&gt;=DA$2),(DA245-DA$2)*DA$6,0))&gt;DA$3),DA$3,IF(AND($C245=$E$6,IF(AND($C245=$E$5,DA245&gt;=DA$2),(DA245-DA$2)*DA$5,IF(AND($C245=$E$6,DA245&gt;=DA$2),(DA245-DA$2)*DA$6,0))&gt;DA$4),DA$4,IF(AND($C245=$E$5,DA245&gt;=DA$2),(DA245-DA$2)*DA$5,IF(AND($C245=$E$6,DA245&gt;=DA$2),(DA245-DA$2)*DA$6,0))))</f>
        <v>0</v>
      </c>
      <c r="DC245"/>
      <c r="DD245" s="39">
        <f t="shared" ref="DD245:DD254" si="2090">IF(AND($C245=$E$5,IF(AND($C245=$E$5,DC245&gt;=DC$2),(DC245-DC$2)*DC$5,IF(AND($C245=$E$6,DC245&gt;=DC$2),(DC245-DC$2)*DC$6,0))&gt;DC$3),DC$3,IF(AND($C245=$E$6,IF(AND($C245=$E$5,DC245&gt;=DC$2),(DC245-DC$2)*DC$5,IF(AND($C245=$E$6,DC245&gt;=DC$2),(DC245-DC$2)*DC$6,0))&gt;DC$4),DC$4,IF(AND($C245=$E$5,DC245&gt;=DC$2),(DC245-DC$2)*DC$5,IF(AND($C245=$E$6,DC245&gt;=DC$2),(DC245-DC$2)*DC$6,0))))</f>
        <v>0</v>
      </c>
      <c r="DE245"/>
      <c r="DF245" s="39">
        <f t="shared" ref="DF245:DF254" si="2091">IF(AND($C245=$E$5,IF(AND($C245=$E$5,DE245&gt;=DE$2),(DE245-DE$2)*DE$5,IF(AND($C245=$E$6,DE245&gt;=DE$2),(DE245-DE$2)*DE$6,0))&gt;DE$3),DE$3,IF(AND($C245=$E$6,IF(AND($C245=$E$5,DE245&gt;=DE$2),(DE245-DE$2)*DE$5,IF(AND($C245=$E$6,DE245&gt;=DE$2),(DE245-DE$2)*DE$6,0))&gt;DE$4),DE$4,IF(AND($C245=$E$5,DE245&gt;=DE$2),(DE245-DE$2)*DE$5,IF(AND($C245=$E$6,DE245&gt;=DE$2),(DE245-DE$2)*DE$6,0))))</f>
        <v>0</v>
      </c>
      <c r="DG245"/>
      <c r="DH245" s="39">
        <f t="shared" ref="DH245:DH254" si="2092">IF(AND($C245=$E$5,IF(AND($C245=$E$5,DG245&gt;=DG$2),(DG245-DG$2)*DG$5,IF(AND($C245=$E$6,DG245&gt;=DG$2),(DG245-DG$2)*DG$6,0))&gt;DG$3),DG$3,IF(AND($C245=$E$6,IF(AND($C245=$E$5,DG245&gt;=DG$2),(DG245-DG$2)*DG$5,IF(AND($C245=$E$6,DG245&gt;=DG$2),(DG245-DG$2)*DG$6,0))&gt;DG$4),DG$4,IF(AND($C245=$E$5,DG245&gt;=DG$2),(DG245-DG$2)*DG$5,IF(AND($C245=$E$6,DG245&gt;=DG$2),(DG245-DG$2)*DG$6,0))))</f>
        <v>0</v>
      </c>
      <c r="DI245"/>
      <c r="DJ245" s="39">
        <f t="shared" ref="DJ245:DJ254" si="2093">IF(AND($C245=$E$5,IF(AND($C245=$E$5,DI245&gt;=DI$2),(DI245-DI$2)*DI$5,IF(AND($C245=$E$6,DI245&gt;=DI$2),(DI245-DI$2)*DI$6,0))&gt;DI$3),DI$3,IF(AND($C245=$E$6,IF(AND($C245=$E$5,DI245&gt;=DI$2),(DI245-DI$2)*DI$5,IF(AND($C245=$E$6,DI245&gt;=DI$2),(DI245-DI$2)*DI$6,0))&gt;DI$4),DI$4,IF(AND($C245=$E$5,DI245&gt;=DI$2),(DI245-DI$2)*DI$5,IF(AND($C245=$E$6,DI245&gt;=DI$2),(DI245-DI$2)*DI$6,0))))</f>
        <v>0</v>
      </c>
      <c r="DK245"/>
      <c r="DL245" s="39">
        <f t="shared" ref="DL245:DL254" si="2094">IF(AND($C245=$E$5,IF(AND($C245=$E$5,DK245&gt;=DK$2),(DK245-DK$2)*DK$5,IF(AND($C245=$E$6,DK245&gt;=DK$2),(DK245-DK$2)*DK$6,0))&gt;DK$3),DK$3,IF(AND($C245=$E$6,IF(AND($C245=$E$5,DK245&gt;=DK$2),(DK245-DK$2)*DK$5,IF(AND($C245=$E$6,DK245&gt;=DK$2),(DK245-DK$2)*DK$6,0))&gt;DK$4),DK$4,IF(AND($C245=$E$5,DK245&gt;=DK$2),(DK245-DK$2)*DK$5,IF(AND($C245=$E$6,DK245&gt;=DK$2),(DK245-DK$2)*DK$6,0))))</f>
        <v>0</v>
      </c>
      <c r="DM245"/>
      <c r="DN245" s="39">
        <f t="shared" ref="DN245:DN254" si="2095">IF(AND($C245=$E$5,IF(AND($C245=$E$5,DM245&gt;=DM$2),(DM245-DM$2)*DM$5,IF(AND($C245=$E$6,DM245&gt;=DM$2),(DM245-DM$2)*DM$6,0))&gt;DM$3),DM$3,IF(AND($C245=$E$6,IF(AND($C245=$E$5,DM245&gt;=DM$2),(DM245-DM$2)*DM$5,IF(AND($C245=$E$6,DM245&gt;=DM$2),(DM245-DM$2)*DM$6,0))&gt;DM$4),DM$4,IF(AND($C245=$E$5,DM245&gt;=DM$2),(DM245-DM$2)*DM$5,IF(AND($C245=$E$6,DM245&gt;=DM$2),(DM245-DM$2)*DM$6,0))))</f>
        <v>0</v>
      </c>
      <c r="DO245"/>
      <c r="DP245" s="39">
        <f t="shared" ref="DP245:DP254" si="2096">IF(AND($C245=$E$5,IF(AND($C245=$E$5,DO245&gt;=DO$2),(DO245-DO$2)*DO$5,IF(AND($C245=$E$6,DO245&gt;=DO$2),(DO245-DO$2)*DO$6,0))&gt;DO$3),DO$3,IF(AND($C245=$E$6,IF(AND($C245=$E$5,DO245&gt;=DO$2),(DO245-DO$2)*DO$5,IF(AND($C245=$E$6,DO245&gt;=DO$2),(DO245-DO$2)*DO$6,0))&gt;DO$4),DO$4,IF(AND($C245=$E$5,DO245&gt;=DO$2),(DO245-DO$2)*DO$5,IF(AND($C245=$E$6,DO245&gt;=DO$2),(DO245-DO$2)*DO$6,0))))</f>
        <v>0</v>
      </c>
      <c r="DQ245"/>
      <c r="DR245" s="39">
        <f t="shared" ref="DR245:DR254" si="2097">IF(AND($C245=$E$5,IF(AND($C245=$E$5,DQ245&gt;=DQ$2),(DQ245-DQ$2)*DQ$5,IF(AND($C245=$E$6,DQ245&gt;=DQ$2),(DQ245-DQ$2)*DQ$6,0))&gt;DQ$3),DQ$3,IF(AND($C245=$E$6,IF(AND($C245=$E$5,DQ245&gt;=DQ$2),(DQ245-DQ$2)*DQ$5,IF(AND($C245=$E$6,DQ245&gt;=DQ$2),(DQ245-DQ$2)*DQ$6,0))&gt;DQ$4),DQ$4,IF(AND($C245=$E$5,DQ245&gt;=DQ$2),(DQ245-DQ$2)*DQ$5,IF(AND($C245=$E$6,DQ245&gt;=DQ$2),(DQ245-DQ$2)*DQ$6,0))))</f>
        <v>0</v>
      </c>
      <c r="DS245"/>
      <c r="DT245" s="39">
        <f t="shared" ref="DT245:DT254" si="2098">IF(AND($C245=$E$5,IF(AND($C245=$E$5,DS245&gt;=DS$2),(DS245-DS$2)*DS$5,IF(AND($C245=$E$6,DS245&gt;=DS$2),(DS245-DS$2)*DS$6,0))&gt;DS$3),DS$3,IF(AND($C245=$E$6,IF(AND($C245=$E$5,DS245&gt;=DS$2),(DS245-DS$2)*DS$5,IF(AND($C245=$E$6,DS245&gt;=DS$2),(DS245-DS$2)*DS$6,0))&gt;DS$4),DS$4,IF(AND($C245=$E$5,DS245&gt;=DS$2),(DS245-DS$2)*DS$5,IF(AND($C245=$E$6,DS245&gt;=DS$2),(DS245-DS$2)*DS$6,0))))</f>
        <v>0</v>
      </c>
      <c r="DU245"/>
      <c r="DV245" s="39">
        <f t="shared" ref="DV245:DV254" si="2099">IF(AND($C245=$E$5,IF(AND($C245=$E$5,DU245&gt;=DU$2),(DU245-DU$2)*DU$5,IF(AND($C245=$E$6,DU245&gt;=DU$2),(DU245-DU$2)*DU$6,0))&gt;DU$3),DU$3,IF(AND($C245=$E$6,IF(AND($C245=$E$5,DU245&gt;=DU$2),(DU245-DU$2)*DU$5,IF(AND($C245=$E$6,DU245&gt;=DU$2),(DU245-DU$2)*DU$6,0))&gt;DU$4),DU$4,IF(AND($C245=$E$5,DU245&gt;=DU$2),(DU245-DU$2)*DU$5,IF(AND($C245=$E$6,DU245&gt;=DU$2),(DU245-DU$2)*DU$6,0))))</f>
        <v>0</v>
      </c>
      <c r="DW245"/>
      <c r="DX245" s="39">
        <f t="shared" ref="DX245:DX254" si="2100">IF(AND($C245=$E$5,IF(AND($C245=$E$5,DW245&gt;=DW$2),(DW245-DW$2)*DW$5,IF(AND($C245=$E$6,DW245&gt;=DW$2),(DW245-DW$2)*DW$6,0))&gt;DW$3),DW$3,IF(AND($C245=$E$6,IF(AND($C245=$E$5,DW245&gt;=DW$2),(DW245-DW$2)*DW$5,IF(AND($C245=$E$6,DW245&gt;=DW$2),(DW245-DW$2)*DW$6,0))&gt;DW$4),DW$4,IF(AND($C245=$E$5,DW245&gt;=DW$2),(DW245-DW$2)*DW$5,IF(AND($C245=$E$6,DW245&gt;=DW$2),(DW245-DW$2)*DW$6,0))))</f>
        <v>0</v>
      </c>
      <c r="DY245"/>
      <c r="DZ245" s="39">
        <f t="shared" ref="DZ245:DZ254" si="2101">IF(AND($C245=$E$5,IF(AND($C245=$E$5,DY245&gt;=DY$2),(DY245-DY$2)*DY$5,IF(AND($C245=$E$6,DY245&gt;=DY$2),(DY245-DY$2)*DY$6,0))&gt;DY$3),DY$3,IF(AND($C245=$E$6,IF(AND($C245=$E$5,DY245&gt;=DY$2),(DY245-DY$2)*DY$5,IF(AND($C245=$E$6,DY245&gt;=DY$2),(DY245-DY$2)*DY$6,0))&gt;DY$4),DY$4,IF(AND($C245=$E$5,DY245&gt;=DY$2),(DY245-DY$2)*DY$5,IF(AND($C245=$E$6,DY245&gt;=DY$2),(DY245-DY$2)*DY$6,0))))</f>
        <v>0</v>
      </c>
      <c r="EA245"/>
      <c r="EB245" s="39">
        <f t="shared" ref="EB245:EB254" si="2102">IF(AND($C245=$E$5,IF(AND($C245=$E$5,EA245&gt;=EA$2),(EA245-EA$2)*EA$5,IF(AND($C245=$E$6,EA245&gt;=EA$2),(EA245-EA$2)*EA$6,0))&gt;EA$3),EA$3,IF(AND($C245=$E$6,IF(AND($C245=$E$5,EA245&gt;=EA$2),(EA245-EA$2)*EA$5,IF(AND($C245=$E$6,EA245&gt;=EA$2),(EA245-EA$2)*EA$6,0))&gt;EA$4),EA$4,IF(AND($C245=$E$5,EA245&gt;=EA$2),(EA245-EA$2)*EA$5,IF(AND($C245=$E$6,EA245&gt;=EA$2),(EA245-EA$2)*EA$6,0))))</f>
        <v>0</v>
      </c>
      <c r="EC245"/>
      <c r="ED245" s="39">
        <f t="shared" ref="ED245:ED254" si="2103">IF(AND($C245=$E$5,IF(AND($C245=$E$5,EC245&gt;=EC$2),(EC245-EC$2)*EC$5,IF(AND($C245=$E$6,EC245&gt;=EC$2),(EC245-EC$2)*EC$6,0))&gt;EC$3),EC$3,IF(AND($C245=$E$6,IF(AND($C245=$E$5,EC245&gt;=EC$2),(EC245-EC$2)*EC$5,IF(AND($C245=$E$6,EC245&gt;=EC$2),(EC245-EC$2)*EC$6,0))&gt;EC$4),EC$4,IF(AND($C245=$E$5,EC245&gt;=EC$2),(EC245-EC$2)*EC$5,IF(AND($C245=$E$6,EC245&gt;=EC$2),(EC245-EC$2)*EC$6,0))))</f>
        <v>0</v>
      </c>
      <c r="EE245"/>
      <c r="EF245" s="39">
        <f t="shared" ref="EF245:EF254" si="2104">IF(AND($C245=$E$5,IF(AND($C245=$E$5,EE245&gt;=EE$2),(EE245-EE$2)*EE$5,IF(AND($C245=$E$6,EE245&gt;=EE$2),(EE245-EE$2)*EE$6,0))&gt;EE$3),EE$3,IF(AND($C245=$E$6,IF(AND($C245=$E$5,EE245&gt;=EE$2),(EE245-EE$2)*EE$5,IF(AND($C245=$E$6,EE245&gt;=EE$2),(EE245-EE$2)*EE$6,0))&gt;EE$4),EE$4,IF(AND($C245=$E$5,EE245&gt;=EE$2),(EE245-EE$2)*EE$5,IF(AND($C245=$E$6,EE245&gt;=EE$2),(EE245-EE$2)*EE$6,0))))</f>
        <v>0</v>
      </c>
      <c r="EG245"/>
      <c r="EH245" s="39">
        <f t="shared" ref="EH245:EH254" si="2105">IF(AND($C245=$E$5,IF(AND($C245=$E$5,EG245&gt;=EG$2),(EG245-EG$2)*EG$5,IF(AND($C245=$E$6,EG245&gt;=EG$2),(EG245-EG$2)*EG$6,0))&gt;EG$3),EG$3,IF(AND($C245=$E$6,IF(AND($C245=$E$5,EG245&gt;=EG$2),(EG245-EG$2)*EG$5,IF(AND($C245=$E$6,EG245&gt;=EG$2),(EG245-EG$2)*EG$6,0))&gt;EG$4),EG$4,IF(AND($C245=$E$5,EG245&gt;=EG$2),(EG245-EG$2)*EG$5,IF(AND($C245=$E$6,EG245&gt;=EG$2),(EG245-EG$2)*EG$6,0))))</f>
        <v>0</v>
      </c>
      <c r="EI245"/>
      <c r="EJ245" s="39">
        <f t="shared" ref="EJ245:EJ254" si="2106">IF(AND($C245=$E$5,IF(AND($C245=$E$5,EI245&gt;=EI$2),(EI245-EI$2)*EI$5,IF(AND($C245=$E$6,EI245&gt;=EI$2),(EI245-EI$2)*EI$6,0))&gt;EI$3),EI$3,IF(AND($C245=$E$6,IF(AND($C245=$E$5,EI245&gt;=EI$2),(EI245-EI$2)*EI$5,IF(AND($C245=$E$6,EI245&gt;=EI$2),(EI245-EI$2)*EI$6,0))&gt;EI$4),EI$4,IF(AND($C245=$E$5,EI245&gt;=EI$2),(EI245-EI$2)*EI$5,IF(AND($C245=$E$6,EI245&gt;=EI$2),(EI245-EI$2)*EI$6,0))))</f>
        <v>0</v>
      </c>
      <c r="EK245"/>
      <c r="EL245" s="39">
        <f t="shared" ref="EL245:EL254" si="2107">IF(AND($C245=$E$5,IF(AND($C245=$E$5,EK245&gt;=EK$2),(EK245-EK$2)*EK$5,IF(AND($C245=$E$6,EK245&gt;=EK$2),(EK245-EK$2)*EK$6,0))&gt;EK$3),EK$3,IF(AND($C245=$E$6,IF(AND($C245=$E$5,EK245&gt;=EK$2),(EK245-EK$2)*EK$5,IF(AND($C245=$E$6,EK245&gt;=EK$2),(EK245-EK$2)*EK$6,0))&gt;EK$4),EK$4,IF(AND($C245=$E$5,EK245&gt;=EK$2),(EK245-EK$2)*EK$5,IF(AND($C245=$E$6,EK245&gt;=EK$2),(EK245-EK$2)*EK$6,0))))</f>
        <v>0</v>
      </c>
      <c r="EM245"/>
      <c r="EN245" s="39">
        <f t="shared" ref="EN245:EN254" si="2108">IF(AND($C245=$E$5,IF(AND($C245=$E$5,EM245&gt;=EM$2),(EM245-EM$2)*EM$5,IF(AND($C245=$E$6,EM245&gt;=EM$2),(EM245-EM$2)*EM$6,0))&gt;EM$3),EM$3,IF(AND($C245=$E$6,IF(AND($C245=$E$5,EM245&gt;=EM$2),(EM245-EM$2)*EM$5,IF(AND($C245=$E$6,EM245&gt;=EM$2),(EM245-EM$2)*EM$6,0))&gt;EM$4),EM$4,IF(AND($C245=$E$5,EM245&gt;=EM$2),(EM245-EM$2)*EM$5,IF(AND($C245=$E$6,EM245&gt;=EM$2),(EM245-EM$2)*EM$6,0))))</f>
        <v>0</v>
      </c>
      <c r="EO245"/>
      <c r="EP245" s="39">
        <f t="shared" ref="EP245:EP254" si="2109">IF(AND($C245=$E$5,IF(AND($C245=$E$5,EO245&gt;=EO$2),(EO245-EO$2)*EO$5,IF(AND($C245=$E$6,EO245&gt;=EO$2),(EO245-EO$2)*EO$6,0))&gt;EO$3),EO$3,IF(AND($C245=$E$6,IF(AND($C245=$E$5,EO245&gt;=EO$2),(EO245-EO$2)*EO$5,IF(AND($C245=$E$6,EO245&gt;=EO$2),(EO245-EO$2)*EO$6,0))&gt;EO$4),EO$4,IF(AND($C245=$E$5,EO245&gt;=EO$2),(EO245-EO$2)*EO$5,IF(AND($C245=$E$6,EO245&gt;=EO$2),(EO245-EO$2)*EO$6,0))))</f>
        <v>0</v>
      </c>
      <c r="EQ245"/>
      <c r="ER245" s="39">
        <f t="shared" ref="ER245:ER254" si="2110">IF(AND($C245=$E$5,IF(AND($C245=$E$5,EQ245&gt;=EQ$2),(EQ245-EQ$2)*EQ$5,IF(AND($C245=$E$6,EQ245&gt;=EQ$2),(EQ245-EQ$2)*EQ$6,0))&gt;EQ$3),EQ$3,IF(AND($C245=$E$6,IF(AND($C245=$E$5,EQ245&gt;=EQ$2),(EQ245-EQ$2)*EQ$5,IF(AND($C245=$E$6,EQ245&gt;=EQ$2),(EQ245-EQ$2)*EQ$6,0))&gt;EQ$4),EQ$4,IF(AND($C245=$E$5,EQ245&gt;=EQ$2),(EQ245-EQ$2)*EQ$5,IF(AND($C245=$E$6,EQ245&gt;=EQ$2),(EQ245-EQ$2)*EQ$6,0))))</f>
        <v>0</v>
      </c>
      <c r="ES245"/>
      <c r="ET245" s="39">
        <f t="shared" ref="ET245:ET254" si="2111">IF(AND($C245=$E$5,IF(AND($C245=$E$5,ES245&gt;=ES$2),(ES245-ES$2)*ES$5,IF(AND($C245=$E$6,ES245&gt;=ES$2),(ES245-ES$2)*ES$6,0))&gt;ES$3),ES$3,IF(AND($C245=$E$6,IF(AND($C245=$E$5,ES245&gt;=ES$2),(ES245-ES$2)*ES$5,IF(AND($C245=$E$6,ES245&gt;=ES$2),(ES245-ES$2)*ES$6,0))&gt;ES$4),ES$4,IF(AND($C245=$E$5,ES245&gt;=ES$2),(ES245-ES$2)*ES$5,IF(AND($C245=$E$6,ES245&gt;=ES$2),(ES245-ES$2)*ES$6,0))))</f>
        <v>0</v>
      </c>
      <c r="EU245"/>
      <c r="EV245" s="39">
        <f t="shared" ref="EV245:EV254" si="2112">IF(AND($C245=$E$5,IF(AND($C245=$E$5,EU245&gt;=EU$2),(EU245-EU$2)*EU$5,IF(AND($C245=$E$6,EU245&gt;=EU$2),(EU245-EU$2)*EU$6,0))&gt;EU$3),EU$3,IF(AND($C245=$E$6,IF(AND($C245=$E$5,EU245&gt;=EU$2),(EU245-EU$2)*EU$5,IF(AND($C245=$E$6,EU245&gt;=EU$2),(EU245-EU$2)*EU$6,0))&gt;EU$4),EU$4,IF(AND($C245=$E$5,EU245&gt;=EU$2),(EU245-EU$2)*EU$5,IF(AND($C245=$E$6,EU245&gt;=EU$2),(EU245-EU$2)*EU$6,0))))</f>
        <v>0</v>
      </c>
      <c r="EW245"/>
      <c r="EX245" s="39">
        <f t="shared" ref="EX245:EX254" si="2113">IF(AND($C245=$E$5,IF(AND($C245=$E$5,EW245&gt;=EW$2),(EW245-EW$2)*EW$5,IF(AND($C245=$E$6,EW245&gt;=EW$2),(EW245-EW$2)*EW$6,0))&gt;EW$3),EW$3,IF(AND($C245=$E$6,IF(AND($C245=$E$5,EW245&gt;=EW$2),(EW245-EW$2)*EW$5,IF(AND($C245=$E$6,EW245&gt;=EW$2),(EW245-EW$2)*EW$6,0))&gt;EW$4),EW$4,IF(AND($C245=$E$5,EW245&gt;=EW$2),(EW245-EW$2)*EW$5,IF(AND($C245=$E$6,EW245&gt;=EW$2),(EW245-EW$2)*EW$6,0))))</f>
        <v>0</v>
      </c>
      <c r="EY245"/>
      <c r="EZ245" s="39">
        <f t="shared" ref="EZ245:EZ254" si="2114">IF(AND($C245=$E$5,IF(AND($C245=$E$5,EY245&gt;=EY$2),(EY245-EY$2)*EY$5,IF(AND($C245=$E$6,EY245&gt;=EY$2),(EY245-EY$2)*EY$6,0))&gt;EY$3),EY$3,IF(AND($C245=$E$6,IF(AND($C245=$E$5,EY245&gt;=EY$2),(EY245-EY$2)*EY$5,IF(AND($C245=$E$6,EY245&gt;=EY$2),(EY245-EY$2)*EY$6,0))&gt;EY$4),EY$4,IF(AND($C245=$E$5,EY245&gt;=EY$2),(EY245-EY$2)*EY$5,IF(AND($C245=$E$6,EY245&gt;=EY$2),(EY245-EY$2)*EY$6,0))))</f>
        <v>0</v>
      </c>
      <c r="FA245"/>
      <c r="FB245" s="39">
        <f t="shared" ref="FB245:FB254" si="2115">IF(AND($C245=$E$5,IF(AND($C245=$E$5,FA245&gt;=FA$2),(FA245-FA$2)*FA$5,IF(AND($C245=$E$6,FA245&gt;=FA$2),(FA245-FA$2)*FA$6,0))&gt;FA$3),FA$3,IF(AND($C245=$E$6,IF(AND($C245=$E$5,FA245&gt;=FA$2),(FA245-FA$2)*FA$5,IF(AND($C245=$E$6,FA245&gt;=FA$2),(FA245-FA$2)*FA$6,0))&gt;FA$4),FA$4,IF(AND($C245=$E$5,FA245&gt;=FA$2),(FA245-FA$2)*FA$5,IF(AND($C245=$E$6,FA245&gt;=FA$2),(FA245-FA$2)*FA$6,0))))</f>
        <v>0</v>
      </c>
      <c r="FC245" s="67">
        <f>SUMIFS(CQ245:FB245,$CQ$8:$FB$8,$AM$1)</f>
        <v>0</v>
      </c>
    </row>
    <row r="246" spans="1:159" s="30" customFormat="1" outlineLevel="1" x14ac:dyDescent="0.25">
      <c r="A246">
        <v>2</v>
      </c>
      <c r="B246" s="26"/>
      <c r="C246" s="102">
        <f>IFERROR(VLOOKUP($B246,'Справочник ТТ'!$A:$R,16,0),0)</f>
        <v>0</v>
      </c>
      <c r="D246" s="103">
        <f>IFERROR(VLOOKUP($B246,'Справочник ТТ'!$A:$R,17,0),0)</f>
        <v>0</v>
      </c>
      <c r="E246" s="104">
        <f>IFERROR(VLOOKUP($B246,'Справочник ТТ'!$A:$R,18,0),0)</f>
        <v>0</v>
      </c>
      <c r="F246" s="71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 s="46">
        <f t="shared" ref="AK246:AK254" si="2116">IF($C246=$E$5,SUMPRODUCT(G246:AJ246,$G$5:$AJ$5),IF($C246=$E$6,SUMPRODUCT(G246:AJ246,$G$6:$AJ$6),0))</f>
        <v>0</v>
      </c>
      <c r="AL246"/>
      <c r="AM246" s="39">
        <f t="shared" si="2057"/>
        <v>0</v>
      </c>
      <c r="AN246"/>
      <c r="AO246" s="39">
        <f t="shared" si="2058"/>
        <v>0</v>
      </c>
      <c r="AP246"/>
      <c r="AQ246" s="39">
        <f t="shared" si="2059"/>
        <v>0</v>
      </c>
      <c r="AR246"/>
      <c r="AS246" s="39">
        <f t="shared" si="2060"/>
        <v>0</v>
      </c>
      <c r="AT246"/>
      <c r="AU246" s="39">
        <f t="shared" si="2061"/>
        <v>0</v>
      </c>
      <c r="AV246"/>
      <c r="AW246" s="39">
        <f>IF(AND($C246=$E$5,IF(AND($C246=$E$5,AV246&gt;=AV$2),(AV246-AV$2)*AV$5,IF(AND($C246=$E$6,AV246&gt;=AV$2),(AV246-AV$2)*AV$6,0))&gt;AV$3),AV$3,IF(AND($C246=$E$6,IF(AND($C246=$E$5,AV246&gt;=AV$2),(AV246-AV$2)*AV$5,IF(AND($C246=$E$6,AV246&gt;=AV$2),(AV246-AV$2)*AV$6,0))&gt;AV$4),AV$4,IF(AND($C246=$E$5,AV246&gt;=AV$2),(AV246-AV$2)*AV$5,IF(AND($C246=$E$6,AV246&gt;=AV$2),(AV246-AV$2)*AV$6,0))))</f>
        <v>0</v>
      </c>
      <c r="AX246"/>
      <c r="AY246" s="39" t="b">
        <f t="shared" si="2062"/>
        <v>0</v>
      </c>
      <c r="AZ246"/>
      <c r="BA246" s="39" t="b">
        <f t="shared" si="2063"/>
        <v>0</v>
      </c>
      <c r="BB246"/>
      <c r="BC246" s="39" t="b">
        <f t="shared" si="2064"/>
        <v>0</v>
      </c>
      <c r="BD246"/>
      <c r="BE246" s="39" t="b">
        <f t="shared" si="2065"/>
        <v>0</v>
      </c>
      <c r="BF246"/>
      <c r="BG246" s="39">
        <f t="shared" si="2066"/>
        <v>0</v>
      </c>
      <c r="BH246"/>
      <c r="BI246" s="39">
        <f t="shared" si="2067"/>
        <v>0</v>
      </c>
      <c r="BJ246"/>
      <c r="BK246" s="39">
        <f t="shared" si="2068"/>
        <v>0</v>
      </c>
      <c r="BL246"/>
      <c r="BM246" s="39">
        <f t="shared" si="2069"/>
        <v>0</v>
      </c>
      <c r="BN246"/>
      <c r="BO246" s="39">
        <f t="shared" si="2070"/>
        <v>0</v>
      </c>
      <c r="BP246"/>
      <c r="BQ246" s="39">
        <f t="shared" si="2071"/>
        <v>0</v>
      </c>
      <c r="BR246"/>
      <c r="BS246" s="39">
        <f t="shared" si="2072"/>
        <v>0</v>
      </c>
      <c r="BT246"/>
      <c r="BU246" s="39">
        <f t="shared" si="2073"/>
        <v>0</v>
      </c>
      <c r="BV246"/>
      <c r="BW246" s="39">
        <f t="shared" si="2074"/>
        <v>0</v>
      </c>
      <c r="BX246"/>
      <c r="BY246" s="39">
        <f t="shared" si="2075"/>
        <v>0</v>
      </c>
      <c r="BZ246"/>
      <c r="CA246" s="39">
        <f t="shared" si="2076"/>
        <v>0</v>
      </c>
      <c r="CB246"/>
      <c r="CC246" s="39">
        <f t="shared" si="2077"/>
        <v>0</v>
      </c>
      <c r="CD246"/>
      <c r="CE246" s="39">
        <f t="shared" si="2078"/>
        <v>0</v>
      </c>
      <c r="CF246"/>
      <c r="CG246" s="39">
        <f t="shared" si="2079"/>
        <v>0</v>
      </c>
      <c r="CH246"/>
      <c r="CI246" s="39">
        <f t="shared" si="2080"/>
        <v>0</v>
      </c>
      <c r="CJ246"/>
      <c r="CK246" s="39">
        <f t="shared" si="2081"/>
        <v>0</v>
      </c>
      <c r="CL246"/>
      <c r="CM246" s="39">
        <f t="shared" si="2082"/>
        <v>0</v>
      </c>
      <c r="CN246"/>
      <c r="CO246" s="39">
        <f t="shared" si="2083"/>
        <v>0</v>
      </c>
      <c r="CP246" s="67">
        <f t="shared" ref="CP246:CP254" si="2117">SUMIFS(AL246:CO246,$AL$8:$CO$8,$AM$1)</f>
        <v>0</v>
      </c>
      <c r="CQ246"/>
      <c r="CR246" s="39">
        <f t="shared" si="2084"/>
        <v>0</v>
      </c>
      <c r="CS246"/>
      <c r="CT246" s="39">
        <f t="shared" si="2085"/>
        <v>0</v>
      </c>
      <c r="CU246"/>
      <c r="CV246" s="39">
        <f t="shared" si="2086"/>
        <v>0</v>
      </c>
      <c r="CW246"/>
      <c r="CX246" s="39">
        <f t="shared" si="2087"/>
        <v>0</v>
      </c>
      <c r="CY246"/>
      <c r="CZ246" s="39">
        <f t="shared" si="2088"/>
        <v>0</v>
      </c>
      <c r="DA246"/>
      <c r="DB246" s="39">
        <f t="shared" si="2089"/>
        <v>0</v>
      </c>
      <c r="DC246"/>
      <c r="DD246" s="39">
        <f t="shared" si="2090"/>
        <v>0</v>
      </c>
      <c r="DE246"/>
      <c r="DF246" s="39">
        <f t="shared" si="2091"/>
        <v>0</v>
      </c>
      <c r="DG246"/>
      <c r="DH246" s="39">
        <f t="shared" si="2092"/>
        <v>0</v>
      </c>
      <c r="DI246"/>
      <c r="DJ246" s="39">
        <f t="shared" si="2093"/>
        <v>0</v>
      </c>
      <c r="DK246"/>
      <c r="DL246" s="39">
        <f t="shared" si="2094"/>
        <v>0</v>
      </c>
      <c r="DM246"/>
      <c r="DN246" s="39">
        <f t="shared" si="2095"/>
        <v>0</v>
      </c>
      <c r="DO246"/>
      <c r="DP246" s="39">
        <f t="shared" si="2096"/>
        <v>0</v>
      </c>
      <c r="DQ246"/>
      <c r="DR246" s="39">
        <f t="shared" si="2097"/>
        <v>0</v>
      </c>
      <c r="DS246"/>
      <c r="DT246" s="39">
        <f t="shared" si="2098"/>
        <v>0</v>
      </c>
      <c r="DU246"/>
      <c r="DV246" s="39">
        <f t="shared" si="2099"/>
        <v>0</v>
      </c>
      <c r="DW246"/>
      <c r="DX246" s="39">
        <f t="shared" si="2100"/>
        <v>0</v>
      </c>
      <c r="DY246"/>
      <c r="DZ246" s="39">
        <f t="shared" si="2101"/>
        <v>0</v>
      </c>
      <c r="EA246"/>
      <c r="EB246" s="39">
        <f t="shared" si="2102"/>
        <v>0</v>
      </c>
      <c r="EC246"/>
      <c r="ED246" s="39">
        <f t="shared" si="2103"/>
        <v>0</v>
      </c>
      <c r="EE246"/>
      <c r="EF246" s="39">
        <f t="shared" si="2104"/>
        <v>0</v>
      </c>
      <c r="EG246"/>
      <c r="EH246" s="39">
        <f t="shared" si="2105"/>
        <v>0</v>
      </c>
      <c r="EI246"/>
      <c r="EJ246" s="39">
        <f t="shared" si="2106"/>
        <v>0</v>
      </c>
      <c r="EK246"/>
      <c r="EL246" s="39">
        <f t="shared" si="2107"/>
        <v>0</v>
      </c>
      <c r="EM246"/>
      <c r="EN246" s="39">
        <f t="shared" si="2108"/>
        <v>0</v>
      </c>
      <c r="EO246"/>
      <c r="EP246" s="39">
        <f t="shared" si="2109"/>
        <v>0</v>
      </c>
      <c r="EQ246"/>
      <c r="ER246" s="39">
        <f t="shared" si="2110"/>
        <v>0</v>
      </c>
      <c r="ES246"/>
      <c r="ET246" s="39">
        <f t="shared" si="2111"/>
        <v>0</v>
      </c>
      <c r="EU246"/>
      <c r="EV246" s="39">
        <f t="shared" si="2112"/>
        <v>0</v>
      </c>
      <c r="EW246"/>
      <c r="EX246" s="39">
        <f t="shared" si="2113"/>
        <v>0</v>
      </c>
      <c r="EY246"/>
      <c r="EZ246" s="39">
        <f t="shared" si="2114"/>
        <v>0</v>
      </c>
      <c r="FA246"/>
      <c r="FB246" s="39">
        <f t="shared" si="2115"/>
        <v>0</v>
      </c>
      <c r="FC246" s="67">
        <f t="shared" ref="FC246:FC254" si="2118">SUMIFS(CQ246:FB246,$CQ$8:$FB$8,$AM$1)</f>
        <v>0</v>
      </c>
    </row>
    <row r="247" spans="1:159" s="30" customFormat="1" outlineLevel="1" x14ac:dyDescent="0.25">
      <c r="A247">
        <v>3</v>
      </c>
      <c r="B247" s="26"/>
      <c r="C247" s="102">
        <f>IFERROR(VLOOKUP($B247,'Справочник ТТ'!$A:$R,16,0),0)</f>
        <v>0</v>
      </c>
      <c r="D247" s="103">
        <f>IFERROR(VLOOKUP($B247,'Справочник ТТ'!$A:$R,17,0),0)</f>
        <v>0</v>
      </c>
      <c r="E247" s="104">
        <f>IFERROR(VLOOKUP($B247,'Справочник ТТ'!$A:$R,18,0),0)</f>
        <v>0</v>
      </c>
      <c r="F247" s="71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 s="46">
        <f t="shared" si="2116"/>
        <v>0</v>
      </c>
      <c r="AL247"/>
      <c r="AM247" s="39">
        <f t="shared" si="2057"/>
        <v>0</v>
      </c>
      <c r="AN247"/>
      <c r="AO247" s="39">
        <f t="shared" si="2058"/>
        <v>0</v>
      </c>
      <c r="AP247"/>
      <c r="AQ247" s="39">
        <f t="shared" si="2059"/>
        <v>0</v>
      </c>
      <c r="AR247"/>
      <c r="AS247" s="39">
        <f t="shared" si="2060"/>
        <v>0</v>
      </c>
      <c r="AT247"/>
      <c r="AU247" s="39">
        <f t="shared" si="2061"/>
        <v>0</v>
      </c>
      <c r="AV247"/>
      <c r="AW247" s="39">
        <f t="shared" ref="AW247:AW254" si="2119">IF(AND($C247=$E$5,IF(AND($C247=$E$5,AV247&gt;=AV$2),(AV247-AV$2)*AV$5,IF(AND($C247=$E$6,AV247&gt;=AV$2),(AV247-AV$2)*AV$6,0))&gt;AV$3),AV$3,IF(AND($C247=$E$6,IF(AND($C247=$E$5,AV247&gt;=AV$2),(AV247-AV$2)*AV$5,IF(AND($C247=$E$6,AV247&gt;=AV$2),(AV247-AV$2)*AV$6,0))&gt;AV$4),AV$4,IF(AND($C247=$E$5,AV247&gt;=AV$2),(AV247-AV$2)*AV$5,IF(AND($C247=$E$6,AV247&gt;=AV$2),(AV247-AV$2)*AV$6,0))))</f>
        <v>0</v>
      </c>
      <c r="AX247"/>
      <c r="AY247" s="39" t="b">
        <f t="shared" si="2062"/>
        <v>0</v>
      </c>
      <c r="AZ247"/>
      <c r="BA247" s="39" t="b">
        <f t="shared" si="2063"/>
        <v>0</v>
      </c>
      <c r="BB247"/>
      <c r="BC247" s="39" t="b">
        <f t="shared" si="2064"/>
        <v>0</v>
      </c>
      <c r="BD247"/>
      <c r="BE247" s="39" t="b">
        <f t="shared" si="2065"/>
        <v>0</v>
      </c>
      <c r="BF247"/>
      <c r="BG247" s="39">
        <f t="shared" si="2066"/>
        <v>0</v>
      </c>
      <c r="BH247"/>
      <c r="BI247" s="39">
        <f t="shared" si="2067"/>
        <v>0</v>
      </c>
      <c r="BJ247"/>
      <c r="BK247" s="39">
        <f t="shared" si="2068"/>
        <v>0</v>
      </c>
      <c r="BL247"/>
      <c r="BM247" s="39">
        <f t="shared" si="2069"/>
        <v>0</v>
      </c>
      <c r="BN247"/>
      <c r="BO247" s="39">
        <f t="shared" si="2070"/>
        <v>0</v>
      </c>
      <c r="BP247"/>
      <c r="BQ247" s="39">
        <f t="shared" si="2071"/>
        <v>0</v>
      </c>
      <c r="BR247"/>
      <c r="BS247" s="39">
        <f t="shared" si="2072"/>
        <v>0</v>
      </c>
      <c r="BT247"/>
      <c r="BU247" s="39">
        <f t="shared" si="2073"/>
        <v>0</v>
      </c>
      <c r="BV247"/>
      <c r="BW247" s="39">
        <f t="shared" si="2074"/>
        <v>0</v>
      </c>
      <c r="BX247"/>
      <c r="BY247" s="39">
        <f t="shared" si="2075"/>
        <v>0</v>
      </c>
      <c r="BZ247"/>
      <c r="CA247" s="39">
        <f t="shared" si="2076"/>
        <v>0</v>
      </c>
      <c r="CB247"/>
      <c r="CC247" s="39">
        <f t="shared" si="2077"/>
        <v>0</v>
      </c>
      <c r="CD247"/>
      <c r="CE247" s="39">
        <f t="shared" si="2078"/>
        <v>0</v>
      </c>
      <c r="CF247"/>
      <c r="CG247" s="39">
        <f t="shared" si="2079"/>
        <v>0</v>
      </c>
      <c r="CH247"/>
      <c r="CI247" s="39">
        <f t="shared" si="2080"/>
        <v>0</v>
      </c>
      <c r="CJ247"/>
      <c r="CK247" s="39">
        <f t="shared" si="2081"/>
        <v>0</v>
      </c>
      <c r="CL247"/>
      <c r="CM247" s="39">
        <f t="shared" si="2082"/>
        <v>0</v>
      </c>
      <c r="CN247"/>
      <c r="CO247" s="39">
        <f t="shared" si="2083"/>
        <v>0</v>
      </c>
      <c r="CP247" s="67">
        <f t="shared" si="2117"/>
        <v>0</v>
      </c>
      <c r="CQ247"/>
      <c r="CR247" s="39">
        <f t="shared" si="2084"/>
        <v>0</v>
      </c>
      <c r="CS247"/>
      <c r="CT247" s="39">
        <f t="shared" si="2085"/>
        <v>0</v>
      </c>
      <c r="CU247"/>
      <c r="CV247" s="39">
        <f t="shared" si="2086"/>
        <v>0</v>
      </c>
      <c r="CW247"/>
      <c r="CX247" s="39">
        <f t="shared" si="2087"/>
        <v>0</v>
      </c>
      <c r="CY247"/>
      <c r="CZ247" s="39">
        <f t="shared" si="2088"/>
        <v>0</v>
      </c>
      <c r="DA247"/>
      <c r="DB247" s="39">
        <f t="shared" si="2089"/>
        <v>0</v>
      </c>
      <c r="DC247"/>
      <c r="DD247" s="39">
        <f t="shared" si="2090"/>
        <v>0</v>
      </c>
      <c r="DE247"/>
      <c r="DF247" s="39">
        <f t="shared" si="2091"/>
        <v>0</v>
      </c>
      <c r="DG247"/>
      <c r="DH247" s="39">
        <f t="shared" si="2092"/>
        <v>0</v>
      </c>
      <c r="DI247"/>
      <c r="DJ247" s="39">
        <f t="shared" si="2093"/>
        <v>0</v>
      </c>
      <c r="DK247"/>
      <c r="DL247" s="39">
        <f t="shared" si="2094"/>
        <v>0</v>
      </c>
      <c r="DM247"/>
      <c r="DN247" s="39">
        <f t="shared" si="2095"/>
        <v>0</v>
      </c>
      <c r="DO247"/>
      <c r="DP247" s="39">
        <f t="shared" si="2096"/>
        <v>0</v>
      </c>
      <c r="DQ247"/>
      <c r="DR247" s="39">
        <f t="shared" si="2097"/>
        <v>0</v>
      </c>
      <c r="DS247"/>
      <c r="DT247" s="39">
        <f t="shared" si="2098"/>
        <v>0</v>
      </c>
      <c r="DU247"/>
      <c r="DV247" s="39">
        <f t="shared" si="2099"/>
        <v>0</v>
      </c>
      <c r="DW247"/>
      <c r="DX247" s="39">
        <f t="shared" si="2100"/>
        <v>0</v>
      </c>
      <c r="DY247"/>
      <c r="DZ247" s="39">
        <f t="shared" si="2101"/>
        <v>0</v>
      </c>
      <c r="EA247"/>
      <c r="EB247" s="39">
        <f t="shared" si="2102"/>
        <v>0</v>
      </c>
      <c r="EC247"/>
      <c r="ED247" s="39">
        <f t="shared" si="2103"/>
        <v>0</v>
      </c>
      <c r="EE247"/>
      <c r="EF247" s="39">
        <f t="shared" si="2104"/>
        <v>0</v>
      </c>
      <c r="EG247"/>
      <c r="EH247" s="39">
        <f t="shared" si="2105"/>
        <v>0</v>
      </c>
      <c r="EI247"/>
      <c r="EJ247" s="39">
        <f t="shared" si="2106"/>
        <v>0</v>
      </c>
      <c r="EK247"/>
      <c r="EL247" s="39">
        <f t="shared" si="2107"/>
        <v>0</v>
      </c>
      <c r="EM247"/>
      <c r="EN247" s="39">
        <f t="shared" si="2108"/>
        <v>0</v>
      </c>
      <c r="EO247"/>
      <c r="EP247" s="39">
        <f t="shared" si="2109"/>
        <v>0</v>
      </c>
      <c r="EQ247"/>
      <c r="ER247" s="39">
        <f t="shared" si="2110"/>
        <v>0</v>
      </c>
      <c r="ES247"/>
      <c r="ET247" s="39">
        <f t="shared" si="2111"/>
        <v>0</v>
      </c>
      <c r="EU247"/>
      <c r="EV247" s="39">
        <f t="shared" si="2112"/>
        <v>0</v>
      </c>
      <c r="EW247"/>
      <c r="EX247" s="39">
        <f t="shared" si="2113"/>
        <v>0</v>
      </c>
      <c r="EY247"/>
      <c r="EZ247" s="39">
        <f t="shared" si="2114"/>
        <v>0</v>
      </c>
      <c r="FA247"/>
      <c r="FB247" s="39">
        <f t="shared" si="2115"/>
        <v>0</v>
      </c>
      <c r="FC247" s="67">
        <f t="shared" si="2118"/>
        <v>0</v>
      </c>
    </row>
    <row r="248" spans="1:159" s="30" customFormat="1" outlineLevel="1" x14ac:dyDescent="0.25">
      <c r="A248">
        <v>4</v>
      </c>
      <c r="B248" s="26"/>
      <c r="C248" s="102">
        <f>IFERROR(VLOOKUP($B248,'Справочник ТТ'!$A:$R,16,0),0)</f>
        <v>0</v>
      </c>
      <c r="D248" s="103">
        <f>IFERROR(VLOOKUP($B248,'Справочник ТТ'!$A:$R,17,0),0)</f>
        <v>0</v>
      </c>
      <c r="E248" s="104">
        <f>IFERROR(VLOOKUP($B248,'Справочник ТТ'!$A:$R,18,0),0)</f>
        <v>0</v>
      </c>
      <c r="F248" s="71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 s="46">
        <f t="shared" si="2116"/>
        <v>0</v>
      </c>
      <c r="AL248"/>
      <c r="AM248" s="39">
        <f t="shared" si="2057"/>
        <v>0</v>
      </c>
      <c r="AN248"/>
      <c r="AO248" s="39">
        <f t="shared" si="2058"/>
        <v>0</v>
      </c>
      <c r="AP248"/>
      <c r="AQ248" s="39">
        <f t="shared" si="2059"/>
        <v>0</v>
      </c>
      <c r="AR248"/>
      <c r="AS248" s="39">
        <f t="shared" si="2060"/>
        <v>0</v>
      </c>
      <c r="AT248"/>
      <c r="AU248" s="39">
        <f t="shared" si="2061"/>
        <v>0</v>
      </c>
      <c r="AV248"/>
      <c r="AW248" s="39">
        <f t="shared" si="2119"/>
        <v>0</v>
      </c>
      <c r="AX248"/>
      <c r="AY248" s="39" t="b">
        <f t="shared" si="2062"/>
        <v>0</v>
      </c>
      <c r="AZ248"/>
      <c r="BA248" s="39" t="b">
        <f t="shared" si="2063"/>
        <v>0</v>
      </c>
      <c r="BB248"/>
      <c r="BC248" s="39" t="b">
        <f t="shared" si="2064"/>
        <v>0</v>
      </c>
      <c r="BD248"/>
      <c r="BE248" s="39" t="b">
        <f t="shared" si="2065"/>
        <v>0</v>
      </c>
      <c r="BF248"/>
      <c r="BG248" s="39">
        <f t="shared" si="2066"/>
        <v>0</v>
      </c>
      <c r="BH248"/>
      <c r="BI248" s="39">
        <f t="shared" si="2067"/>
        <v>0</v>
      </c>
      <c r="BJ248"/>
      <c r="BK248" s="39">
        <f t="shared" si="2068"/>
        <v>0</v>
      </c>
      <c r="BL248"/>
      <c r="BM248" s="39">
        <f t="shared" si="2069"/>
        <v>0</v>
      </c>
      <c r="BN248"/>
      <c r="BO248" s="39">
        <f t="shared" si="2070"/>
        <v>0</v>
      </c>
      <c r="BP248"/>
      <c r="BQ248" s="39">
        <f t="shared" si="2071"/>
        <v>0</v>
      </c>
      <c r="BR248"/>
      <c r="BS248" s="39">
        <f t="shared" si="2072"/>
        <v>0</v>
      </c>
      <c r="BT248"/>
      <c r="BU248" s="39">
        <f t="shared" si="2073"/>
        <v>0</v>
      </c>
      <c r="BV248"/>
      <c r="BW248" s="39">
        <f t="shared" si="2074"/>
        <v>0</v>
      </c>
      <c r="BX248"/>
      <c r="BY248" s="39">
        <f t="shared" si="2075"/>
        <v>0</v>
      </c>
      <c r="BZ248"/>
      <c r="CA248" s="39">
        <f t="shared" si="2076"/>
        <v>0</v>
      </c>
      <c r="CB248"/>
      <c r="CC248" s="39">
        <f t="shared" si="2077"/>
        <v>0</v>
      </c>
      <c r="CD248"/>
      <c r="CE248" s="39">
        <f t="shared" si="2078"/>
        <v>0</v>
      </c>
      <c r="CF248"/>
      <c r="CG248" s="39">
        <f t="shared" si="2079"/>
        <v>0</v>
      </c>
      <c r="CH248"/>
      <c r="CI248" s="39">
        <f t="shared" si="2080"/>
        <v>0</v>
      </c>
      <c r="CJ248"/>
      <c r="CK248" s="39">
        <f t="shared" si="2081"/>
        <v>0</v>
      </c>
      <c r="CL248"/>
      <c r="CM248" s="39">
        <f t="shared" si="2082"/>
        <v>0</v>
      </c>
      <c r="CN248"/>
      <c r="CO248" s="39">
        <f t="shared" si="2083"/>
        <v>0</v>
      </c>
      <c r="CP248" s="67">
        <f t="shared" si="2117"/>
        <v>0</v>
      </c>
      <c r="CQ248"/>
      <c r="CR248" s="39">
        <f t="shared" si="2084"/>
        <v>0</v>
      </c>
      <c r="CS248"/>
      <c r="CT248" s="39">
        <f t="shared" si="2085"/>
        <v>0</v>
      </c>
      <c r="CU248"/>
      <c r="CV248" s="39">
        <f t="shared" si="2086"/>
        <v>0</v>
      </c>
      <c r="CW248"/>
      <c r="CX248" s="39">
        <f t="shared" si="2087"/>
        <v>0</v>
      </c>
      <c r="CY248"/>
      <c r="CZ248" s="39">
        <f t="shared" si="2088"/>
        <v>0</v>
      </c>
      <c r="DA248"/>
      <c r="DB248" s="39">
        <f t="shared" si="2089"/>
        <v>0</v>
      </c>
      <c r="DC248"/>
      <c r="DD248" s="39">
        <f t="shared" si="2090"/>
        <v>0</v>
      </c>
      <c r="DE248"/>
      <c r="DF248" s="39">
        <f t="shared" si="2091"/>
        <v>0</v>
      </c>
      <c r="DG248"/>
      <c r="DH248" s="39">
        <f t="shared" si="2092"/>
        <v>0</v>
      </c>
      <c r="DI248"/>
      <c r="DJ248" s="39">
        <f t="shared" si="2093"/>
        <v>0</v>
      </c>
      <c r="DK248"/>
      <c r="DL248" s="39">
        <f t="shared" si="2094"/>
        <v>0</v>
      </c>
      <c r="DM248"/>
      <c r="DN248" s="39">
        <f t="shared" si="2095"/>
        <v>0</v>
      </c>
      <c r="DO248"/>
      <c r="DP248" s="39">
        <f t="shared" si="2096"/>
        <v>0</v>
      </c>
      <c r="DQ248"/>
      <c r="DR248" s="39">
        <f t="shared" si="2097"/>
        <v>0</v>
      </c>
      <c r="DS248"/>
      <c r="DT248" s="39">
        <f t="shared" si="2098"/>
        <v>0</v>
      </c>
      <c r="DU248"/>
      <c r="DV248" s="39">
        <f t="shared" si="2099"/>
        <v>0</v>
      </c>
      <c r="DW248"/>
      <c r="DX248" s="39">
        <f t="shared" si="2100"/>
        <v>0</v>
      </c>
      <c r="DY248"/>
      <c r="DZ248" s="39">
        <f t="shared" si="2101"/>
        <v>0</v>
      </c>
      <c r="EA248"/>
      <c r="EB248" s="39">
        <f t="shared" si="2102"/>
        <v>0</v>
      </c>
      <c r="EC248"/>
      <c r="ED248" s="39">
        <f t="shared" si="2103"/>
        <v>0</v>
      </c>
      <c r="EE248"/>
      <c r="EF248" s="39">
        <f t="shared" si="2104"/>
        <v>0</v>
      </c>
      <c r="EG248"/>
      <c r="EH248" s="39">
        <f t="shared" si="2105"/>
        <v>0</v>
      </c>
      <c r="EI248"/>
      <c r="EJ248" s="39">
        <f t="shared" si="2106"/>
        <v>0</v>
      </c>
      <c r="EK248"/>
      <c r="EL248" s="39">
        <f t="shared" si="2107"/>
        <v>0</v>
      </c>
      <c r="EM248"/>
      <c r="EN248" s="39">
        <f t="shared" si="2108"/>
        <v>0</v>
      </c>
      <c r="EO248"/>
      <c r="EP248" s="39">
        <f t="shared" si="2109"/>
        <v>0</v>
      </c>
      <c r="EQ248"/>
      <c r="ER248" s="39">
        <f t="shared" si="2110"/>
        <v>0</v>
      </c>
      <c r="ES248"/>
      <c r="ET248" s="39">
        <f t="shared" si="2111"/>
        <v>0</v>
      </c>
      <c r="EU248"/>
      <c r="EV248" s="39">
        <f t="shared" si="2112"/>
        <v>0</v>
      </c>
      <c r="EW248"/>
      <c r="EX248" s="39">
        <f t="shared" si="2113"/>
        <v>0</v>
      </c>
      <c r="EY248"/>
      <c r="EZ248" s="39">
        <f t="shared" si="2114"/>
        <v>0</v>
      </c>
      <c r="FA248"/>
      <c r="FB248" s="39">
        <f t="shared" si="2115"/>
        <v>0</v>
      </c>
      <c r="FC248" s="67">
        <f t="shared" si="2118"/>
        <v>0</v>
      </c>
    </row>
    <row r="249" spans="1:159" s="30" customFormat="1" outlineLevel="1" x14ac:dyDescent="0.25">
      <c r="A249">
        <v>5</v>
      </c>
      <c r="B249" s="26"/>
      <c r="C249" s="102">
        <f>IFERROR(VLOOKUP($B249,'Справочник ТТ'!$A:$R,16,0),0)</f>
        <v>0</v>
      </c>
      <c r="D249" s="103">
        <f>IFERROR(VLOOKUP($B249,'Справочник ТТ'!$A:$R,17,0),0)</f>
        <v>0</v>
      </c>
      <c r="E249" s="104">
        <f>IFERROR(VLOOKUP($B249,'Справочник ТТ'!$A:$R,18,0),0)</f>
        <v>0</v>
      </c>
      <c r="F249" s="71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 s="46">
        <f t="shared" si="2116"/>
        <v>0</v>
      </c>
      <c r="AL249"/>
      <c r="AM249" s="39">
        <f t="shared" si="2057"/>
        <v>0</v>
      </c>
      <c r="AN249"/>
      <c r="AO249" s="39">
        <f t="shared" si="2058"/>
        <v>0</v>
      </c>
      <c r="AP249"/>
      <c r="AQ249" s="39">
        <f t="shared" si="2059"/>
        <v>0</v>
      </c>
      <c r="AR249"/>
      <c r="AS249" s="39">
        <f t="shared" si="2060"/>
        <v>0</v>
      </c>
      <c r="AT249"/>
      <c r="AU249" s="39">
        <f t="shared" si="2061"/>
        <v>0</v>
      </c>
      <c r="AV249"/>
      <c r="AW249" s="39">
        <f t="shared" si="2119"/>
        <v>0</v>
      </c>
      <c r="AX249"/>
      <c r="AY249" s="39" t="b">
        <f t="shared" si="2062"/>
        <v>0</v>
      </c>
      <c r="AZ249"/>
      <c r="BA249" s="39" t="b">
        <f t="shared" si="2063"/>
        <v>0</v>
      </c>
      <c r="BB249"/>
      <c r="BC249" s="39" t="b">
        <f t="shared" si="2064"/>
        <v>0</v>
      </c>
      <c r="BD249"/>
      <c r="BE249" s="39" t="b">
        <f t="shared" si="2065"/>
        <v>0</v>
      </c>
      <c r="BF249"/>
      <c r="BG249" s="39">
        <f t="shared" si="2066"/>
        <v>0</v>
      </c>
      <c r="BH249"/>
      <c r="BI249" s="39">
        <f t="shared" si="2067"/>
        <v>0</v>
      </c>
      <c r="BJ249"/>
      <c r="BK249" s="39">
        <f t="shared" si="2068"/>
        <v>0</v>
      </c>
      <c r="BL249"/>
      <c r="BM249" s="39">
        <f t="shared" si="2069"/>
        <v>0</v>
      </c>
      <c r="BN249"/>
      <c r="BO249" s="39">
        <f t="shared" si="2070"/>
        <v>0</v>
      </c>
      <c r="BP249"/>
      <c r="BQ249" s="39">
        <f t="shared" si="2071"/>
        <v>0</v>
      </c>
      <c r="BR249"/>
      <c r="BS249" s="39">
        <f t="shared" si="2072"/>
        <v>0</v>
      </c>
      <c r="BT249"/>
      <c r="BU249" s="39">
        <f t="shared" si="2073"/>
        <v>0</v>
      </c>
      <c r="BV249"/>
      <c r="BW249" s="39">
        <f t="shared" si="2074"/>
        <v>0</v>
      </c>
      <c r="BX249"/>
      <c r="BY249" s="39">
        <f t="shared" si="2075"/>
        <v>0</v>
      </c>
      <c r="BZ249"/>
      <c r="CA249" s="39">
        <f t="shared" si="2076"/>
        <v>0</v>
      </c>
      <c r="CB249"/>
      <c r="CC249" s="39">
        <f t="shared" si="2077"/>
        <v>0</v>
      </c>
      <c r="CD249"/>
      <c r="CE249" s="39">
        <f t="shared" si="2078"/>
        <v>0</v>
      </c>
      <c r="CF249"/>
      <c r="CG249" s="39">
        <f t="shared" si="2079"/>
        <v>0</v>
      </c>
      <c r="CH249"/>
      <c r="CI249" s="39">
        <f t="shared" si="2080"/>
        <v>0</v>
      </c>
      <c r="CJ249"/>
      <c r="CK249" s="39">
        <f t="shared" si="2081"/>
        <v>0</v>
      </c>
      <c r="CL249"/>
      <c r="CM249" s="39">
        <f t="shared" si="2082"/>
        <v>0</v>
      </c>
      <c r="CN249"/>
      <c r="CO249" s="39">
        <f t="shared" si="2083"/>
        <v>0</v>
      </c>
      <c r="CP249" s="67">
        <f t="shared" si="2117"/>
        <v>0</v>
      </c>
      <c r="CQ249"/>
      <c r="CR249" s="39">
        <f t="shared" si="2084"/>
        <v>0</v>
      </c>
      <c r="CS249"/>
      <c r="CT249" s="39">
        <f t="shared" si="2085"/>
        <v>0</v>
      </c>
      <c r="CU249"/>
      <c r="CV249" s="39">
        <f t="shared" si="2086"/>
        <v>0</v>
      </c>
      <c r="CW249"/>
      <c r="CX249" s="39">
        <f t="shared" si="2087"/>
        <v>0</v>
      </c>
      <c r="CY249"/>
      <c r="CZ249" s="39">
        <f t="shared" si="2088"/>
        <v>0</v>
      </c>
      <c r="DA249"/>
      <c r="DB249" s="39">
        <f t="shared" si="2089"/>
        <v>0</v>
      </c>
      <c r="DC249"/>
      <c r="DD249" s="39">
        <f t="shared" si="2090"/>
        <v>0</v>
      </c>
      <c r="DE249"/>
      <c r="DF249" s="39">
        <f t="shared" si="2091"/>
        <v>0</v>
      </c>
      <c r="DG249"/>
      <c r="DH249" s="39">
        <f t="shared" si="2092"/>
        <v>0</v>
      </c>
      <c r="DI249"/>
      <c r="DJ249" s="39">
        <f t="shared" si="2093"/>
        <v>0</v>
      </c>
      <c r="DK249"/>
      <c r="DL249" s="39">
        <f t="shared" si="2094"/>
        <v>0</v>
      </c>
      <c r="DM249"/>
      <c r="DN249" s="39">
        <f t="shared" si="2095"/>
        <v>0</v>
      </c>
      <c r="DO249"/>
      <c r="DP249" s="39">
        <f t="shared" si="2096"/>
        <v>0</v>
      </c>
      <c r="DQ249"/>
      <c r="DR249" s="39">
        <f t="shared" si="2097"/>
        <v>0</v>
      </c>
      <c r="DS249"/>
      <c r="DT249" s="39">
        <f t="shared" si="2098"/>
        <v>0</v>
      </c>
      <c r="DU249"/>
      <c r="DV249" s="39">
        <f t="shared" si="2099"/>
        <v>0</v>
      </c>
      <c r="DW249"/>
      <c r="DX249" s="39">
        <f t="shared" si="2100"/>
        <v>0</v>
      </c>
      <c r="DY249"/>
      <c r="DZ249" s="39">
        <f t="shared" si="2101"/>
        <v>0</v>
      </c>
      <c r="EA249"/>
      <c r="EB249" s="39">
        <f t="shared" si="2102"/>
        <v>0</v>
      </c>
      <c r="EC249"/>
      <c r="ED249" s="39">
        <f t="shared" si="2103"/>
        <v>0</v>
      </c>
      <c r="EE249"/>
      <c r="EF249" s="39">
        <f t="shared" si="2104"/>
        <v>0</v>
      </c>
      <c r="EG249"/>
      <c r="EH249" s="39">
        <f t="shared" si="2105"/>
        <v>0</v>
      </c>
      <c r="EI249"/>
      <c r="EJ249" s="39">
        <f t="shared" si="2106"/>
        <v>0</v>
      </c>
      <c r="EK249"/>
      <c r="EL249" s="39">
        <f t="shared" si="2107"/>
        <v>0</v>
      </c>
      <c r="EM249"/>
      <c r="EN249" s="39">
        <f t="shared" si="2108"/>
        <v>0</v>
      </c>
      <c r="EO249"/>
      <c r="EP249" s="39">
        <f t="shared" si="2109"/>
        <v>0</v>
      </c>
      <c r="EQ249"/>
      <c r="ER249" s="39">
        <f t="shared" si="2110"/>
        <v>0</v>
      </c>
      <c r="ES249"/>
      <c r="ET249" s="39">
        <f t="shared" si="2111"/>
        <v>0</v>
      </c>
      <c r="EU249"/>
      <c r="EV249" s="39">
        <f t="shared" si="2112"/>
        <v>0</v>
      </c>
      <c r="EW249"/>
      <c r="EX249" s="39">
        <f t="shared" si="2113"/>
        <v>0</v>
      </c>
      <c r="EY249"/>
      <c r="EZ249" s="39">
        <f t="shared" si="2114"/>
        <v>0</v>
      </c>
      <c r="FA249"/>
      <c r="FB249" s="39">
        <f t="shared" si="2115"/>
        <v>0</v>
      </c>
      <c r="FC249" s="67">
        <f t="shared" si="2118"/>
        <v>0</v>
      </c>
    </row>
    <row r="250" spans="1:159" s="30" customFormat="1" outlineLevel="1" x14ac:dyDescent="0.25">
      <c r="A250">
        <v>6</v>
      </c>
      <c r="B250" s="26"/>
      <c r="C250" s="102">
        <f>IFERROR(VLOOKUP($B250,'Справочник ТТ'!$A:$R,16,0),0)</f>
        <v>0</v>
      </c>
      <c r="D250" s="103">
        <f>IFERROR(VLOOKUP($B250,'Справочник ТТ'!$A:$R,17,0),0)</f>
        <v>0</v>
      </c>
      <c r="E250" s="104">
        <f>IFERROR(VLOOKUP($B250,'Справочник ТТ'!$A:$R,18,0),0)</f>
        <v>0</v>
      </c>
      <c r="F250" s="71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 s="46">
        <f t="shared" si="2116"/>
        <v>0</v>
      </c>
      <c r="AL250"/>
      <c r="AM250" s="39">
        <f t="shared" si="2057"/>
        <v>0</v>
      </c>
      <c r="AN250"/>
      <c r="AO250" s="39">
        <f t="shared" si="2058"/>
        <v>0</v>
      </c>
      <c r="AP250"/>
      <c r="AQ250" s="39">
        <f t="shared" si="2059"/>
        <v>0</v>
      </c>
      <c r="AR250"/>
      <c r="AS250" s="39">
        <f t="shared" si="2060"/>
        <v>0</v>
      </c>
      <c r="AT250"/>
      <c r="AU250" s="39">
        <f t="shared" si="2061"/>
        <v>0</v>
      </c>
      <c r="AV250"/>
      <c r="AW250" s="39">
        <f t="shared" si="2119"/>
        <v>0</v>
      </c>
      <c r="AX250"/>
      <c r="AY250" s="39" t="b">
        <f t="shared" si="2062"/>
        <v>0</v>
      </c>
      <c r="AZ250"/>
      <c r="BA250" s="39" t="b">
        <f t="shared" si="2063"/>
        <v>0</v>
      </c>
      <c r="BB250"/>
      <c r="BC250" s="39" t="b">
        <f t="shared" si="2064"/>
        <v>0</v>
      </c>
      <c r="BD250"/>
      <c r="BE250" s="39" t="b">
        <f t="shared" si="2065"/>
        <v>0</v>
      </c>
      <c r="BF250"/>
      <c r="BG250" s="39">
        <f t="shared" si="2066"/>
        <v>0</v>
      </c>
      <c r="BH250"/>
      <c r="BI250" s="39">
        <f t="shared" si="2067"/>
        <v>0</v>
      </c>
      <c r="BJ250"/>
      <c r="BK250" s="39">
        <f t="shared" si="2068"/>
        <v>0</v>
      </c>
      <c r="BL250"/>
      <c r="BM250" s="39">
        <f t="shared" si="2069"/>
        <v>0</v>
      </c>
      <c r="BN250"/>
      <c r="BO250" s="39">
        <f t="shared" si="2070"/>
        <v>0</v>
      </c>
      <c r="BP250"/>
      <c r="BQ250" s="39">
        <f t="shared" si="2071"/>
        <v>0</v>
      </c>
      <c r="BR250"/>
      <c r="BS250" s="39">
        <f t="shared" si="2072"/>
        <v>0</v>
      </c>
      <c r="BT250"/>
      <c r="BU250" s="39">
        <f t="shared" si="2073"/>
        <v>0</v>
      </c>
      <c r="BV250"/>
      <c r="BW250" s="39">
        <f t="shared" si="2074"/>
        <v>0</v>
      </c>
      <c r="BX250"/>
      <c r="BY250" s="39">
        <f t="shared" si="2075"/>
        <v>0</v>
      </c>
      <c r="BZ250"/>
      <c r="CA250" s="39">
        <f t="shared" si="2076"/>
        <v>0</v>
      </c>
      <c r="CB250"/>
      <c r="CC250" s="39">
        <f t="shared" si="2077"/>
        <v>0</v>
      </c>
      <c r="CD250"/>
      <c r="CE250" s="39">
        <f t="shared" si="2078"/>
        <v>0</v>
      </c>
      <c r="CF250"/>
      <c r="CG250" s="39">
        <f t="shared" si="2079"/>
        <v>0</v>
      </c>
      <c r="CH250"/>
      <c r="CI250" s="39">
        <f t="shared" si="2080"/>
        <v>0</v>
      </c>
      <c r="CJ250"/>
      <c r="CK250" s="39">
        <f t="shared" si="2081"/>
        <v>0</v>
      </c>
      <c r="CL250"/>
      <c r="CM250" s="39">
        <f t="shared" si="2082"/>
        <v>0</v>
      </c>
      <c r="CN250"/>
      <c r="CO250" s="39">
        <f t="shared" si="2083"/>
        <v>0</v>
      </c>
      <c r="CP250" s="67">
        <f t="shared" si="2117"/>
        <v>0</v>
      </c>
      <c r="CQ250"/>
      <c r="CR250" s="39">
        <f t="shared" si="2084"/>
        <v>0</v>
      </c>
      <c r="CS250"/>
      <c r="CT250" s="39">
        <f t="shared" si="2085"/>
        <v>0</v>
      </c>
      <c r="CU250"/>
      <c r="CV250" s="39">
        <f t="shared" si="2086"/>
        <v>0</v>
      </c>
      <c r="CW250"/>
      <c r="CX250" s="39">
        <f t="shared" si="2087"/>
        <v>0</v>
      </c>
      <c r="CY250"/>
      <c r="CZ250" s="39">
        <f t="shared" si="2088"/>
        <v>0</v>
      </c>
      <c r="DA250"/>
      <c r="DB250" s="39">
        <f t="shared" si="2089"/>
        <v>0</v>
      </c>
      <c r="DC250"/>
      <c r="DD250" s="39">
        <f t="shared" si="2090"/>
        <v>0</v>
      </c>
      <c r="DE250"/>
      <c r="DF250" s="39">
        <f t="shared" si="2091"/>
        <v>0</v>
      </c>
      <c r="DG250"/>
      <c r="DH250" s="39">
        <f t="shared" si="2092"/>
        <v>0</v>
      </c>
      <c r="DI250"/>
      <c r="DJ250" s="39">
        <f t="shared" si="2093"/>
        <v>0</v>
      </c>
      <c r="DK250"/>
      <c r="DL250" s="39">
        <f t="shared" si="2094"/>
        <v>0</v>
      </c>
      <c r="DM250"/>
      <c r="DN250" s="39">
        <f t="shared" si="2095"/>
        <v>0</v>
      </c>
      <c r="DO250"/>
      <c r="DP250" s="39">
        <f t="shared" si="2096"/>
        <v>0</v>
      </c>
      <c r="DQ250"/>
      <c r="DR250" s="39">
        <f t="shared" si="2097"/>
        <v>0</v>
      </c>
      <c r="DS250"/>
      <c r="DT250" s="39">
        <f t="shared" si="2098"/>
        <v>0</v>
      </c>
      <c r="DU250"/>
      <c r="DV250" s="39">
        <f t="shared" si="2099"/>
        <v>0</v>
      </c>
      <c r="DW250"/>
      <c r="DX250" s="39">
        <f t="shared" si="2100"/>
        <v>0</v>
      </c>
      <c r="DY250"/>
      <c r="DZ250" s="39">
        <f t="shared" si="2101"/>
        <v>0</v>
      </c>
      <c r="EA250"/>
      <c r="EB250" s="39">
        <f t="shared" si="2102"/>
        <v>0</v>
      </c>
      <c r="EC250"/>
      <c r="ED250" s="39">
        <f t="shared" si="2103"/>
        <v>0</v>
      </c>
      <c r="EE250"/>
      <c r="EF250" s="39">
        <f t="shared" si="2104"/>
        <v>0</v>
      </c>
      <c r="EG250"/>
      <c r="EH250" s="39">
        <f t="shared" si="2105"/>
        <v>0</v>
      </c>
      <c r="EI250"/>
      <c r="EJ250" s="39">
        <f t="shared" si="2106"/>
        <v>0</v>
      </c>
      <c r="EK250"/>
      <c r="EL250" s="39">
        <f t="shared" si="2107"/>
        <v>0</v>
      </c>
      <c r="EM250"/>
      <c r="EN250" s="39">
        <f t="shared" si="2108"/>
        <v>0</v>
      </c>
      <c r="EO250"/>
      <c r="EP250" s="39">
        <f t="shared" si="2109"/>
        <v>0</v>
      </c>
      <c r="EQ250"/>
      <c r="ER250" s="39">
        <f t="shared" si="2110"/>
        <v>0</v>
      </c>
      <c r="ES250"/>
      <c r="ET250" s="39">
        <f t="shared" si="2111"/>
        <v>0</v>
      </c>
      <c r="EU250"/>
      <c r="EV250" s="39">
        <f t="shared" si="2112"/>
        <v>0</v>
      </c>
      <c r="EW250"/>
      <c r="EX250" s="39">
        <f t="shared" si="2113"/>
        <v>0</v>
      </c>
      <c r="EY250"/>
      <c r="EZ250" s="39">
        <f t="shared" si="2114"/>
        <v>0</v>
      </c>
      <c r="FA250"/>
      <c r="FB250" s="39">
        <f t="shared" si="2115"/>
        <v>0</v>
      </c>
      <c r="FC250" s="67">
        <f t="shared" si="2118"/>
        <v>0</v>
      </c>
    </row>
    <row r="251" spans="1:159" s="30" customFormat="1" outlineLevel="1" x14ac:dyDescent="0.25">
      <c r="A251">
        <v>7</v>
      </c>
      <c r="B251" s="26"/>
      <c r="C251" s="102">
        <f>IFERROR(VLOOKUP($B251,'Справочник ТТ'!$A:$R,16,0),0)</f>
        <v>0</v>
      </c>
      <c r="D251" s="103">
        <f>IFERROR(VLOOKUP($B251,'Справочник ТТ'!$A:$R,17,0),0)</f>
        <v>0</v>
      </c>
      <c r="E251" s="104">
        <f>IFERROR(VLOOKUP($B251,'Справочник ТТ'!$A:$R,18,0),0)</f>
        <v>0</v>
      </c>
      <c r="F251" s="7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 s="46">
        <f t="shared" si="2116"/>
        <v>0</v>
      </c>
      <c r="AL251"/>
      <c r="AM251" s="39">
        <f t="shared" si="2057"/>
        <v>0</v>
      </c>
      <c r="AN251"/>
      <c r="AO251" s="39">
        <f t="shared" si="2058"/>
        <v>0</v>
      </c>
      <c r="AP251"/>
      <c r="AQ251" s="39">
        <f t="shared" si="2059"/>
        <v>0</v>
      </c>
      <c r="AR251"/>
      <c r="AS251" s="39">
        <f t="shared" si="2060"/>
        <v>0</v>
      </c>
      <c r="AT251"/>
      <c r="AU251" s="39">
        <f t="shared" si="2061"/>
        <v>0</v>
      </c>
      <c r="AV251"/>
      <c r="AW251" s="39">
        <f t="shared" si="2119"/>
        <v>0</v>
      </c>
      <c r="AX251"/>
      <c r="AY251" s="39" t="b">
        <f t="shared" si="2062"/>
        <v>0</v>
      </c>
      <c r="AZ251"/>
      <c r="BA251" s="39" t="b">
        <f t="shared" si="2063"/>
        <v>0</v>
      </c>
      <c r="BB251"/>
      <c r="BC251" s="39" t="b">
        <f t="shared" si="2064"/>
        <v>0</v>
      </c>
      <c r="BD251"/>
      <c r="BE251" s="39" t="b">
        <f t="shared" si="2065"/>
        <v>0</v>
      </c>
      <c r="BF251"/>
      <c r="BG251" s="39">
        <f t="shared" si="2066"/>
        <v>0</v>
      </c>
      <c r="BH251"/>
      <c r="BI251" s="39">
        <f t="shared" si="2067"/>
        <v>0</v>
      </c>
      <c r="BJ251"/>
      <c r="BK251" s="39">
        <f t="shared" si="2068"/>
        <v>0</v>
      </c>
      <c r="BL251"/>
      <c r="BM251" s="39">
        <f t="shared" si="2069"/>
        <v>0</v>
      </c>
      <c r="BN251"/>
      <c r="BO251" s="39">
        <f t="shared" si="2070"/>
        <v>0</v>
      </c>
      <c r="BP251"/>
      <c r="BQ251" s="39">
        <f t="shared" si="2071"/>
        <v>0</v>
      </c>
      <c r="BR251"/>
      <c r="BS251" s="39">
        <f t="shared" si="2072"/>
        <v>0</v>
      </c>
      <c r="BT251"/>
      <c r="BU251" s="39">
        <f t="shared" si="2073"/>
        <v>0</v>
      </c>
      <c r="BV251"/>
      <c r="BW251" s="39">
        <f t="shared" si="2074"/>
        <v>0</v>
      </c>
      <c r="BX251"/>
      <c r="BY251" s="39">
        <f t="shared" si="2075"/>
        <v>0</v>
      </c>
      <c r="BZ251"/>
      <c r="CA251" s="39">
        <f t="shared" si="2076"/>
        <v>0</v>
      </c>
      <c r="CB251"/>
      <c r="CC251" s="39">
        <f t="shared" si="2077"/>
        <v>0</v>
      </c>
      <c r="CD251"/>
      <c r="CE251" s="39">
        <f t="shared" si="2078"/>
        <v>0</v>
      </c>
      <c r="CF251"/>
      <c r="CG251" s="39">
        <f t="shared" si="2079"/>
        <v>0</v>
      </c>
      <c r="CH251"/>
      <c r="CI251" s="39">
        <f t="shared" si="2080"/>
        <v>0</v>
      </c>
      <c r="CJ251"/>
      <c r="CK251" s="39">
        <f t="shared" si="2081"/>
        <v>0</v>
      </c>
      <c r="CL251"/>
      <c r="CM251" s="39">
        <f t="shared" si="2082"/>
        <v>0</v>
      </c>
      <c r="CN251"/>
      <c r="CO251" s="39">
        <f t="shared" si="2083"/>
        <v>0</v>
      </c>
      <c r="CP251" s="67">
        <f t="shared" si="2117"/>
        <v>0</v>
      </c>
      <c r="CQ251"/>
      <c r="CR251" s="39">
        <f t="shared" si="2084"/>
        <v>0</v>
      </c>
      <c r="CS251"/>
      <c r="CT251" s="39">
        <f t="shared" si="2085"/>
        <v>0</v>
      </c>
      <c r="CU251"/>
      <c r="CV251" s="39">
        <f t="shared" si="2086"/>
        <v>0</v>
      </c>
      <c r="CW251"/>
      <c r="CX251" s="39">
        <f t="shared" si="2087"/>
        <v>0</v>
      </c>
      <c r="CY251"/>
      <c r="CZ251" s="39">
        <f t="shared" si="2088"/>
        <v>0</v>
      </c>
      <c r="DA251"/>
      <c r="DB251" s="39">
        <f t="shared" si="2089"/>
        <v>0</v>
      </c>
      <c r="DC251"/>
      <c r="DD251" s="39">
        <f t="shared" si="2090"/>
        <v>0</v>
      </c>
      <c r="DE251"/>
      <c r="DF251" s="39">
        <f t="shared" si="2091"/>
        <v>0</v>
      </c>
      <c r="DG251"/>
      <c r="DH251" s="39">
        <f t="shared" si="2092"/>
        <v>0</v>
      </c>
      <c r="DI251"/>
      <c r="DJ251" s="39">
        <f t="shared" si="2093"/>
        <v>0</v>
      </c>
      <c r="DK251"/>
      <c r="DL251" s="39">
        <f t="shared" si="2094"/>
        <v>0</v>
      </c>
      <c r="DM251"/>
      <c r="DN251" s="39">
        <f t="shared" si="2095"/>
        <v>0</v>
      </c>
      <c r="DO251"/>
      <c r="DP251" s="39">
        <f t="shared" si="2096"/>
        <v>0</v>
      </c>
      <c r="DQ251"/>
      <c r="DR251" s="39">
        <f t="shared" si="2097"/>
        <v>0</v>
      </c>
      <c r="DS251"/>
      <c r="DT251" s="39">
        <f t="shared" si="2098"/>
        <v>0</v>
      </c>
      <c r="DU251"/>
      <c r="DV251" s="39">
        <f t="shared" si="2099"/>
        <v>0</v>
      </c>
      <c r="DW251"/>
      <c r="DX251" s="39">
        <f t="shared" si="2100"/>
        <v>0</v>
      </c>
      <c r="DY251"/>
      <c r="DZ251" s="39">
        <f t="shared" si="2101"/>
        <v>0</v>
      </c>
      <c r="EA251"/>
      <c r="EB251" s="39">
        <f t="shared" si="2102"/>
        <v>0</v>
      </c>
      <c r="EC251"/>
      <c r="ED251" s="39">
        <f t="shared" si="2103"/>
        <v>0</v>
      </c>
      <c r="EE251"/>
      <c r="EF251" s="39">
        <f t="shared" si="2104"/>
        <v>0</v>
      </c>
      <c r="EG251"/>
      <c r="EH251" s="39">
        <f t="shared" si="2105"/>
        <v>0</v>
      </c>
      <c r="EI251"/>
      <c r="EJ251" s="39">
        <f t="shared" si="2106"/>
        <v>0</v>
      </c>
      <c r="EK251"/>
      <c r="EL251" s="39">
        <f t="shared" si="2107"/>
        <v>0</v>
      </c>
      <c r="EM251"/>
      <c r="EN251" s="39">
        <f t="shared" si="2108"/>
        <v>0</v>
      </c>
      <c r="EO251"/>
      <c r="EP251" s="39">
        <f t="shared" si="2109"/>
        <v>0</v>
      </c>
      <c r="EQ251"/>
      <c r="ER251" s="39">
        <f t="shared" si="2110"/>
        <v>0</v>
      </c>
      <c r="ES251"/>
      <c r="ET251" s="39">
        <f t="shared" si="2111"/>
        <v>0</v>
      </c>
      <c r="EU251"/>
      <c r="EV251" s="39">
        <f t="shared" si="2112"/>
        <v>0</v>
      </c>
      <c r="EW251"/>
      <c r="EX251" s="39">
        <f t="shared" si="2113"/>
        <v>0</v>
      </c>
      <c r="EY251"/>
      <c r="EZ251" s="39">
        <f t="shared" si="2114"/>
        <v>0</v>
      </c>
      <c r="FA251"/>
      <c r="FB251" s="39">
        <f t="shared" si="2115"/>
        <v>0</v>
      </c>
      <c r="FC251" s="67">
        <f t="shared" si="2118"/>
        <v>0</v>
      </c>
    </row>
    <row r="252" spans="1:159" s="30" customFormat="1" outlineLevel="1" x14ac:dyDescent="0.25">
      <c r="A252">
        <v>8</v>
      </c>
      <c r="B252" s="26"/>
      <c r="C252" s="102">
        <f>IFERROR(VLOOKUP($B252,'Справочник ТТ'!$A:$R,16,0),0)</f>
        <v>0</v>
      </c>
      <c r="D252" s="103">
        <f>IFERROR(VLOOKUP($B252,'Справочник ТТ'!$A:$R,17,0),0)</f>
        <v>0</v>
      </c>
      <c r="E252" s="104">
        <f>IFERROR(VLOOKUP($B252,'Справочник ТТ'!$A:$R,18,0),0)</f>
        <v>0</v>
      </c>
      <c r="F252" s="71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 s="46">
        <f t="shared" si="2116"/>
        <v>0</v>
      </c>
      <c r="AL252"/>
      <c r="AM252" s="39">
        <f t="shared" si="2057"/>
        <v>0</v>
      </c>
      <c r="AN252"/>
      <c r="AO252" s="39">
        <f t="shared" si="2058"/>
        <v>0</v>
      </c>
      <c r="AP252"/>
      <c r="AQ252" s="39">
        <f t="shared" si="2059"/>
        <v>0</v>
      </c>
      <c r="AR252"/>
      <c r="AS252" s="39">
        <f t="shared" si="2060"/>
        <v>0</v>
      </c>
      <c r="AT252"/>
      <c r="AU252" s="39">
        <f t="shared" si="2061"/>
        <v>0</v>
      </c>
      <c r="AV252"/>
      <c r="AW252" s="39">
        <f t="shared" si="2119"/>
        <v>0</v>
      </c>
      <c r="AX252"/>
      <c r="AY252" s="39" t="b">
        <f t="shared" si="2062"/>
        <v>0</v>
      </c>
      <c r="AZ252"/>
      <c r="BA252" s="39" t="b">
        <f t="shared" si="2063"/>
        <v>0</v>
      </c>
      <c r="BB252"/>
      <c r="BC252" s="39" t="b">
        <f t="shared" si="2064"/>
        <v>0</v>
      </c>
      <c r="BD252"/>
      <c r="BE252" s="39" t="b">
        <f t="shared" si="2065"/>
        <v>0</v>
      </c>
      <c r="BF252"/>
      <c r="BG252" s="39">
        <f t="shared" si="2066"/>
        <v>0</v>
      </c>
      <c r="BH252"/>
      <c r="BI252" s="39">
        <f t="shared" si="2067"/>
        <v>0</v>
      </c>
      <c r="BJ252"/>
      <c r="BK252" s="39">
        <f t="shared" si="2068"/>
        <v>0</v>
      </c>
      <c r="BL252"/>
      <c r="BM252" s="39">
        <f t="shared" si="2069"/>
        <v>0</v>
      </c>
      <c r="BN252"/>
      <c r="BO252" s="39">
        <f t="shared" si="2070"/>
        <v>0</v>
      </c>
      <c r="BP252"/>
      <c r="BQ252" s="39">
        <f t="shared" si="2071"/>
        <v>0</v>
      </c>
      <c r="BR252"/>
      <c r="BS252" s="39">
        <f t="shared" si="2072"/>
        <v>0</v>
      </c>
      <c r="BT252"/>
      <c r="BU252" s="39">
        <f t="shared" si="2073"/>
        <v>0</v>
      </c>
      <c r="BV252"/>
      <c r="BW252" s="39">
        <f t="shared" si="2074"/>
        <v>0</v>
      </c>
      <c r="BX252"/>
      <c r="BY252" s="39">
        <f t="shared" si="2075"/>
        <v>0</v>
      </c>
      <c r="BZ252"/>
      <c r="CA252" s="39">
        <f t="shared" si="2076"/>
        <v>0</v>
      </c>
      <c r="CB252"/>
      <c r="CC252" s="39">
        <f t="shared" si="2077"/>
        <v>0</v>
      </c>
      <c r="CD252"/>
      <c r="CE252" s="39">
        <f t="shared" si="2078"/>
        <v>0</v>
      </c>
      <c r="CF252"/>
      <c r="CG252" s="39">
        <f t="shared" si="2079"/>
        <v>0</v>
      </c>
      <c r="CH252"/>
      <c r="CI252" s="39">
        <f t="shared" si="2080"/>
        <v>0</v>
      </c>
      <c r="CJ252"/>
      <c r="CK252" s="39">
        <f t="shared" si="2081"/>
        <v>0</v>
      </c>
      <c r="CL252"/>
      <c r="CM252" s="39">
        <f t="shared" si="2082"/>
        <v>0</v>
      </c>
      <c r="CN252"/>
      <c r="CO252" s="39">
        <f t="shared" si="2083"/>
        <v>0</v>
      </c>
      <c r="CP252" s="67">
        <f t="shared" si="2117"/>
        <v>0</v>
      </c>
      <c r="CQ252"/>
      <c r="CR252" s="39">
        <f t="shared" si="2084"/>
        <v>0</v>
      </c>
      <c r="CS252"/>
      <c r="CT252" s="39">
        <f t="shared" si="2085"/>
        <v>0</v>
      </c>
      <c r="CU252"/>
      <c r="CV252" s="39">
        <f t="shared" si="2086"/>
        <v>0</v>
      </c>
      <c r="CW252"/>
      <c r="CX252" s="39">
        <f t="shared" si="2087"/>
        <v>0</v>
      </c>
      <c r="CY252"/>
      <c r="CZ252" s="39">
        <f t="shared" si="2088"/>
        <v>0</v>
      </c>
      <c r="DA252"/>
      <c r="DB252" s="39">
        <f t="shared" si="2089"/>
        <v>0</v>
      </c>
      <c r="DC252"/>
      <c r="DD252" s="39">
        <f t="shared" si="2090"/>
        <v>0</v>
      </c>
      <c r="DE252"/>
      <c r="DF252" s="39">
        <f t="shared" si="2091"/>
        <v>0</v>
      </c>
      <c r="DG252"/>
      <c r="DH252" s="39">
        <f t="shared" si="2092"/>
        <v>0</v>
      </c>
      <c r="DI252"/>
      <c r="DJ252" s="39">
        <f t="shared" si="2093"/>
        <v>0</v>
      </c>
      <c r="DK252"/>
      <c r="DL252" s="39">
        <f t="shared" si="2094"/>
        <v>0</v>
      </c>
      <c r="DM252"/>
      <c r="DN252" s="39">
        <f t="shared" si="2095"/>
        <v>0</v>
      </c>
      <c r="DO252"/>
      <c r="DP252" s="39">
        <f t="shared" si="2096"/>
        <v>0</v>
      </c>
      <c r="DQ252"/>
      <c r="DR252" s="39">
        <f t="shared" si="2097"/>
        <v>0</v>
      </c>
      <c r="DS252"/>
      <c r="DT252" s="39">
        <f t="shared" si="2098"/>
        <v>0</v>
      </c>
      <c r="DU252"/>
      <c r="DV252" s="39">
        <f t="shared" si="2099"/>
        <v>0</v>
      </c>
      <c r="DW252"/>
      <c r="DX252" s="39">
        <f t="shared" si="2100"/>
        <v>0</v>
      </c>
      <c r="DY252"/>
      <c r="DZ252" s="39">
        <f t="shared" si="2101"/>
        <v>0</v>
      </c>
      <c r="EA252"/>
      <c r="EB252" s="39">
        <f t="shared" si="2102"/>
        <v>0</v>
      </c>
      <c r="EC252"/>
      <c r="ED252" s="39">
        <f t="shared" si="2103"/>
        <v>0</v>
      </c>
      <c r="EE252"/>
      <c r="EF252" s="39">
        <f t="shared" si="2104"/>
        <v>0</v>
      </c>
      <c r="EG252"/>
      <c r="EH252" s="39">
        <f t="shared" si="2105"/>
        <v>0</v>
      </c>
      <c r="EI252"/>
      <c r="EJ252" s="39">
        <f t="shared" si="2106"/>
        <v>0</v>
      </c>
      <c r="EK252"/>
      <c r="EL252" s="39">
        <f t="shared" si="2107"/>
        <v>0</v>
      </c>
      <c r="EM252"/>
      <c r="EN252" s="39">
        <f t="shared" si="2108"/>
        <v>0</v>
      </c>
      <c r="EO252"/>
      <c r="EP252" s="39">
        <f t="shared" si="2109"/>
        <v>0</v>
      </c>
      <c r="EQ252"/>
      <c r="ER252" s="39">
        <f t="shared" si="2110"/>
        <v>0</v>
      </c>
      <c r="ES252"/>
      <c r="ET252" s="39">
        <f t="shared" si="2111"/>
        <v>0</v>
      </c>
      <c r="EU252"/>
      <c r="EV252" s="39">
        <f t="shared" si="2112"/>
        <v>0</v>
      </c>
      <c r="EW252"/>
      <c r="EX252" s="39">
        <f t="shared" si="2113"/>
        <v>0</v>
      </c>
      <c r="EY252"/>
      <c r="EZ252" s="39">
        <f t="shared" si="2114"/>
        <v>0</v>
      </c>
      <c r="FA252"/>
      <c r="FB252" s="39">
        <f t="shared" si="2115"/>
        <v>0</v>
      </c>
      <c r="FC252" s="67">
        <f t="shared" si="2118"/>
        <v>0</v>
      </c>
    </row>
    <row r="253" spans="1:159" s="30" customFormat="1" outlineLevel="1" x14ac:dyDescent="0.25">
      <c r="A253">
        <v>9</v>
      </c>
      <c r="B253" s="26"/>
      <c r="C253" s="102">
        <f>IFERROR(VLOOKUP($B253,'Справочник ТТ'!$A:$R,16,0),0)</f>
        <v>0</v>
      </c>
      <c r="D253" s="103">
        <f>IFERROR(VLOOKUP($B253,'Справочник ТТ'!$A:$R,17,0),0)</f>
        <v>0</v>
      </c>
      <c r="E253" s="104">
        <f>IFERROR(VLOOKUP($B253,'Справочник ТТ'!$A:$R,18,0),0)</f>
        <v>0</v>
      </c>
      <c r="F253" s="71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 s="46">
        <f t="shared" si="2116"/>
        <v>0</v>
      </c>
      <c r="AL253"/>
      <c r="AM253" s="39">
        <f t="shared" si="2057"/>
        <v>0</v>
      </c>
      <c r="AN253"/>
      <c r="AO253" s="39">
        <f t="shared" si="2058"/>
        <v>0</v>
      </c>
      <c r="AP253"/>
      <c r="AQ253" s="39">
        <f t="shared" si="2059"/>
        <v>0</v>
      </c>
      <c r="AR253"/>
      <c r="AS253" s="39">
        <f t="shared" si="2060"/>
        <v>0</v>
      </c>
      <c r="AT253"/>
      <c r="AU253" s="39">
        <f t="shared" si="2061"/>
        <v>0</v>
      </c>
      <c r="AV253"/>
      <c r="AW253" s="39">
        <f t="shared" si="2119"/>
        <v>0</v>
      </c>
      <c r="AX253"/>
      <c r="AY253" s="39" t="b">
        <f t="shared" si="2062"/>
        <v>0</v>
      </c>
      <c r="AZ253"/>
      <c r="BA253" s="39" t="b">
        <f t="shared" si="2063"/>
        <v>0</v>
      </c>
      <c r="BB253"/>
      <c r="BC253" s="39" t="b">
        <f t="shared" si="2064"/>
        <v>0</v>
      </c>
      <c r="BD253"/>
      <c r="BE253" s="39" t="b">
        <f t="shared" si="2065"/>
        <v>0</v>
      </c>
      <c r="BF253"/>
      <c r="BG253" s="39">
        <f t="shared" si="2066"/>
        <v>0</v>
      </c>
      <c r="BH253"/>
      <c r="BI253" s="39">
        <f t="shared" si="2067"/>
        <v>0</v>
      </c>
      <c r="BJ253"/>
      <c r="BK253" s="39">
        <f t="shared" si="2068"/>
        <v>0</v>
      </c>
      <c r="BL253"/>
      <c r="BM253" s="39">
        <f t="shared" si="2069"/>
        <v>0</v>
      </c>
      <c r="BN253"/>
      <c r="BO253" s="39">
        <f t="shared" si="2070"/>
        <v>0</v>
      </c>
      <c r="BP253"/>
      <c r="BQ253" s="39">
        <f t="shared" si="2071"/>
        <v>0</v>
      </c>
      <c r="BR253"/>
      <c r="BS253" s="39">
        <f t="shared" si="2072"/>
        <v>0</v>
      </c>
      <c r="BT253"/>
      <c r="BU253" s="39">
        <f t="shared" si="2073"/>
        <v>0</v>
      </c>
      <c r="BV253"/>
      <c r="BW253" s="39">
        <f t="shared" si="2074"/>
        <v>0</v>
      </c>
      <c r="BX253"/>
      <c r="BY253" s="39">
        <f t="shared" si="2075"/>
        <v>0</v>
      </c>
      <c r="BZ253"/>
      <c r="CA253" s="39">
        <f t="shared" si="2076"/>
        <v>0</v>
      </c>
      <c r="CB253"/>
      <c r="CC253" s="39">
        <f t="shared" si="2077"/>
        <v>0</v>
      </c>
      <c r="CD253"/>
      <c r="CE253" s="39">
        <f t="shared" si="2078"/>
        <v>0</v>
      </c>
      <c r="CF253"/>
      <c r="CG253" s="39">
        <f t="shared" si="2079"/>
        <v>0</v>
      </c>
      <c r="CH253"/>
      <c r="CI253" s="39">
        <f t="shared" si="2080"/>
        <v>0</v>
      </c>
      <c r="CJ253"/>
      <c r="CK253" s="39">
        <f t="shared" si="2081"/>
        <v>0</v>
      </c>
      <c r="CL253"/>
      <c r="CM253" s="39">
        <f t="shared" si="2082"/>
        <v>0</v>
      </c>
      <c r="CN253"/>
      <c r="CO253" s="39">
        <f t="shared" si="2083"/>
        <v>0</v>
      </c>
      <c r="CP253" s="67">
        <f t="shared" si="2117"/>
        <v>0</v>
      </c>
      <c r="CQ253"/>
      <c r="CR253" s="39">
        <f t="shared" si="2084"/>
        <v>0</v>
      </c>
      <c r="CS253"/>
      <c r="CT253" s="39">
        <f t="shared" si="2085"/>
        <v>0</v>
      </c>
      <c r="CU253"/>
      <c r="CV253" s="39">
        <f t="shared" si="2086"/>
        <v>0</v>
      </c>
      <c r="CW253"/>
      <c r="CX253" s="39">
        <f t="shared" si="2087"/>
        <v>0</v>
      </c>
      <c r="CY253"/>
      <c r="CZ253" s="39">
        <f t="shared" si="2088"/>
        <v>0</v>
      </c>
      <c r="DA253"/>
      <c r="DB253" s="39">
        <f t="shared" si="2089"/>
        <v>0</v>
      </c>
      <c r="DC253"/>
      <c r="DD253" s="39">
        <f t="shared" si="2090"/>
        <v>0</v>
      </c>
      <c r="DE253"/>
      <c r="DF253" s="39">
        <f t="shared" si="2091"/>
        <v>0</v>
      </c>
      <c r="DG253"/>
      <c r="DH253" s="39">
        <f t="shared" si="2092"/>
        <v>0</v>
      </c>
      <c r="DI253"/>
      <c r="DJ253" s="39">
        <f t="shared" si="2093"/>
        <v>0</v>
      </c>
      <c r="DK253"/>
      <c r="DL253" s="39">
        <f t="shared" si="2094"/>
        <v>0</v>
      </c>
      <c r="DM253"/>
      <c r="DN253" s="39">
        <f t="shared" si="2095"/>
        <v>0</v>
      </c>
      <c r="DO253"/>
      <c r="DP253" s="39">
        <f t="shared" si="2096"/>
        <v>0</v>
      </c>
      <c r="DQ253"/>
      <c r="DR253" s="39">
        <f t="shared" si="2097"/>
        <v>0</v>
      </c>
      <c r="DS253"/>
      <c r="DT253" s="39">
        <f t="shared" si="2098"/>
        <v>0</v>
      </c>
      <c r="DU253"/>
      <c r="DV253" s="39">
        <f t="shared" si="2099"/>
        <v>0</v>
      </c>
      <c r="DW253"/>
      <c r="DX253" s="39">
        <f t="shared" si="2100"/>
        <v>0</v>
      </c>
      <c r="DY253"/>
      <c r="DZ253" s="39">
        <f t="shared" si="2101"/>
        <v>0</v>
      </c>
      <c r="EA253"/>
      <c r="EB253" s="39">
        <f t="shared" si="2102"/>
        <v>0</v>
      </c>
      <c r="EC253"/>
      <c r="ED253" s="39">
        <f t="shared" si="2103"/>
        <v>0</v>
      </c>
      <c r="EE253"/>
      <c r="EF253" s="39">
        <f t="shared" si="2104"/>
        <v>0</v>
      </c>
      <c r="EG253"/>
      <c r="EH253" s="39">
        <f t="shared" si="2105"/>
        <v>0</v>
      </c>
      <c r="EI253"/>
      <c r="EJ253" s="39">
        <f t="shared" si="2106"/>
        <v>0</v>
      </c>
      <c r="EK253"/>
      <c r="EL253" s="39">
        <f t="shared" si="2107"/>
        <v>0</v>
      </c>
      <c r="EM253"/>
      <c r="EN253" s="39">
        <f t="shared" si="2108"/>
        <v>0</v>
      </c>
      <c r="EO253"/>
      <c r="EP253" s="39">
        <f t="shared" si="2109"/>
        <v>0</v>
      </c>
      <c r="EQ253"/>
      <c r="ER253" s="39">
        <f t="shared" si="2110"/>
        <v>0</v>
      </c>
      <c r="ES253"/>
      <c r="ET253" s="39">
        <f t="shared" si="2111"/>
        <v>0</v>
      </c>
      <c r="EU253"/>
      <c r="EV253" s="39">
        <f t="shared" si="2112"/>
        <v>0</v>
      </c>
      <c r="EW253"/>
      <c r="EX253" s="39">
        <f t="shared" si="2113"/>
        <v>0</v>
      </c>
      <c r="EY253"/>
      <c r="EZ253" s="39">
        <f t="shared" si="2114"/>
        <v>0</v>
      </c>
      <c r="FA253"/>
      <c r="FB253" s="39">
        <f t="shared" si="2115"/>
        <v>0</v>
      </c>
      <c r="FC253" s="67">
        <f t="shared" si="2118"/>
        <v>0</v>
      </c>
    </row>
    <row r="254" spans="1:159" s="30" customFormat="1" outlineLevel="1" x14ac:dyDescent="0.25">
      <c r="A254">
        <v>10</v>
      </c>
      <c r="B254" s="26"/>
      <c r="C254" s="102">
        <f>IFERROR(VLOOKUP($B254,'Справочник ТТ'!$A:$R,16,0),0)</f>
        <v>0</v>
      </c>
      <c r="D254" s="103">
        <f>IFERROR(VLOOKUP($B254,'Справочник ТТ'!$A:$R,17,0),0)</f>
        <v>0</v>
      </c>
      <c r="E254" s="104">
        <f>IFERROR(VLOOKUP($B254,'Справочник ТТ'!$A:$R,18,0),0)</f>
        <v>0</v>
      </c>
      <c r="F254" s="71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 s="46">
        <f t="shared" si="2116"/>
        <v>0</v>
      </c>
      <c r="AL254"/>
      <c r="AM254" s="39">
        <f t="shared" si="2057"/>
        <v>0</v>
      </c>
      <c r="AN254"/>
      <c r="AO254" s="39">
        <f t="shared" si="2058"/>
        <v>0</v>
      </c>
      <c r="AP254"/>
      <c r="AQ254" s="39">
        <f t="shared" si="2059"/>
        <v>0</v>
      </c>
      <c r="AR254"/>
      <c r="AS254" s="39">
        <f t="shared" si="2060"/>
        <v>0</v>
      </c>
      <c r="AT254"/>
      <c r="AU254" s="39">
        <f t="shared" si="2061"/>
        <v>0</v>
      </c>
      <c r="AV254"/>
      <c r="AW254" s="39">
        <f t="shared" si="2119"/>
        <v>0</v>
      </c>
      <c r="AX254"/>
      <c r="AY254" s="39" t="b">
        <f t="shared" si="2062"/>
        <v>0</v>
      </c>
      <c r="AZ254"/>
      <c r="BA254" s="39" t="b">
        <f t="shared" si="2063"/>
        <v>0</v>
      </c>
      <c r="BB254"/>
      <c r="BC254" s="39" t="b">
        <f t="shared" si="2064"/>
        <v>0</v>
      </c>
      <c r="BD254"/>
      <c r="BE254" s="39" t="b">
        <f t="shared" si="2065"/>
        <v>0</v>
      </c>
      <c r="BF254"/>
      <c r="BG254" s="39">
        <f t="shared" si="2066"/>
        <v>0</v>
      </c>
      <c r="BH254"/>
      <c r="BI254" s="39">
        <f t="shared" si="2067"/>
        <v>0</v>
      </c>
      <c r="BJ254"/>
      <c r="BK254" s="39">
        <f t="shared" si="2068"/>
        <v>0</v>
      </c>
      <c r="BL254"/>
      <c r="BM254" s="39">
        <f t="shared" si="2069"/>
        <v>0</v>
      </c>
      <c r="BN254"/>
      <c r="BO254" s="39">
        <f t="shared" si="2070"/>
        <v>0</v>
      </c>
      <c r="BP254"/>
      <c r="BQ254" s="39">
        <f t="shared" si="2071"/>
        <v>0</v>
      </c>
      <c r="BR254"/>
      <c r="BS254" s="39">
        <f t="shared" si="2072"/>
        <v>0</v>
      </c>
      <c r="BT254"/>
      <c r="BU254" s="39">
        <f t="shared" si="2073"/>
        <v>0</v>
      </c>
      <c r="BV254"/>
      <c r="BW254" s="39">
        <f t="shared" si="2074"/>
        <v>0</v>
      </c>
      <c r="BX254"/>
      <c r="BY254" s="39">
        <f t="shared" si="2075"/>
        <v>0</v>
      </c>
      <c r="BZ254"/>
      <c r="CA254" s="39">
        <f t="shared" si="2076"/>
        <v>0</v>
      </c>
      <c r="CB254"/>
      <c r="CC254" s="39">
        <f t="shared" si="2077"/>
        <v>0</v>
      </c>
      <c r="CD254"/>
      <c r="CE254" s="39">
        <f t="shared" si="2078"/>
        <v>0</v>
      </c>
      <c r="CF254"/>
      <c r="CG254" s="39">
        <f t="shared" si="2079"/>
        <v>0</v>
      </c>
      <c r="CH254"/>
      <c r="CI254" s="39">
        <f t="shared" si="2080"/>
        <v>0</v>
      </c>
      <c r="CJ254"/>
      <c r="CK254" s="39">
        <f t="shared" si="2081"/>
        <v>0</v>
      </c>
      <c r="CL254"/>
      <c r="CM254" s="39">
        <f t="shared" si="2082"/>
        <v>0</v>
      </c>
      <c r="CN254"/>
      <c r="CO254" s="39">
        <f t="shared" si="2083"/>
        <v>0</v>
      </c>
      <c r="CP254" s="67">
        <f t="shared" si="2117"/>
        <v>0</v>
      </c>
      <c r="CQ254"/>
      <c r="CR254" s="39">
        <f t="shared" si="2084"/>
        <v>0</v>
      </c>
      <c r="CS254"/>
      <c r="CT254" s="39">
        <f t="shared" si="2085"/>
        <v>0</v>
      </c>
      <c r="CU254"/>
      <c r="CV254" s="39">
        <f t="shared" si="2086"/>
        <v>0</v>
      </c>
      <c r="CW254"/>
      <c r="CX254" s="39">
        <f t="shared" si="2087"/>
        <v>0</v>
      </c>
      <c r="CY254"/>
      <c r="CZ254" s="39">
        <f t="shared" si="2088"/>
        <v>0</v>
      </c>
      <c r="DA254"/>
      <c r="DB254" s="39">
        <f t="shared" si="2089"/>
        <v>0</v>
      </c>
      <c r="DC254"/>
      <c r="DD254" s="39">
        <f t="shared" si="2090"/>
        <v>0</v>
      </c>
      <c r="DE254"/>
      <c r="DF254" s="39">
        <f t="shared" si="2091"/>
        <v>0</v>
      </c>
      <c r="DG254"/>
      <c r="DH254" s="39">
        <f t="shared" si="2092"/>
        <v>0</v>
      </c>
      <c r="DI254"/>
      <c r="DJ254" s="39">
        <f t="shared" si="2093"/>
        <v>0</v>
      </c>
      <c r="DK254"/>
      <c r="DL254" s="39">
        <f t="shared" si="2094"/>
        <v>0</v>
      </c>
      <c r="DM254"/>
      <c r="DN254" s="39">
        <f t="shared" si="2095"/>
        <v>0</v>
      </c>
      <c r="DO254"/>
      <c r="DP254" s="39">
        <f t="shared" si="2096"/>
        <v>0</v>
      </c>
      <c r="DQ254"/>
      <c r="DR254" s="39">
        <f t="shared" si="2097"/>
        <v>0</v>
      </c>
      <c r="DS254"/>
      <c r="DT254" s="39">
        <f t="shared" si="2098"/>
        <v>0</v>
      </c>
      <c r="DU254"/>
      <c r="DV254" s="39">
        <f t="shared" si="2099"/>
        <v>0</v>
      </c>
      <c r="DW254"/>
      <c r="DX254" s="39">
        <f t="shared" si="2100"/>
        <v>0</v>
      </c>
      <c r="DY254"/>
      <c r="DZ254" s="39">
        <f t="shared" si="2101"/>
        <v>0</v>
      </c>
      <c r="EA254"/>
      <c r="EB254" s="39">
        <f t="shared" si="2102"/>
        <v>0</v>
      </c>
      <c r="EC254"/>
      <c r="ED254" s="39">
        <f t="shared" si="2103"/>
        <v>0</v>
      </c>
      <c r="EE254"/>
      <c r="EF254" s="39">
        <f t="shared" si="2104"/>
        <v>0</v>
      </c>
      <c r="EG254"/>
      <c r="EH254" s="39">
        <f t="shared" si="2105"/>
        <v>0</v>
      </c>
      <c r="EI254"/>
      <c r="EJ254" s="39">
        <f t="shared" si="2106"/>
        <v>0</v>
      </c>
      <c r="EK254"/>
      <c r="EL254" s="39">
        <f t="shared" si="2107"/>
        <v>0</v>
      </c>
      <c r="EM254"/>
      <c r="EN254" s="39">
        <f t="shared" si="2108"/>
        <v>0</v>
      </c>
      <c r="EO254"/>
      <c r="EP254" s="39">
        <f t="shared" si="2109"/>
        <v>0</v>
      </c>
      <c r="EQ254"/>
      <c r="ER254" s="39">
        <f t="shared" si="2110"/>
        <v>0</v>
      </c>
      <c r="ES254"/>
      <c r="ET254" s="39">
        <f t="shared" si="2111"/>
        <v>0</v>
      </c>
      <c r="EU254"/>
      <c r="EV254" s="39">
        <f t="shared" si="2112"/>
        <v>0</v>
      </c>
      <c r="EW254"/>
      <c r="EX254" s="39">
        <f t="shared" si="2113"/>
        <v>0</v>
      </c>
      <c r="EY254"/>
      <c r="EZ254" s="39">
        <f t="shared" si="2114"/>
        <v>0</v>
      </c>
      <c r="FA254"/>
      <c r="FB254" s="39">
        <f t="shared" si="2115"/>
        <v>0</v>
      </c>
      <c r="FC254" s="67">
        <f t="shared" si="2118"/>
        <v>0</v>
      </c>
    </row>
    <row r="255" spans="1:159" s="30" customFormat="1" x14ac:dyDescent="0.25">
      <c r="A255" s="85"/>
      <c r="B255" s="85"/>
      <c r="C255" s="85"/>
      <c r="D255" s="85"/>
      <c r="E255" s="36" t="s">
        <v>24</v>
      </c>
      <c r="F255" s="70">
        <f>AK255+CP255+FC255</f>
        <v>0</v>
      </c>
      <c r="G255" s="42">
        <f>SUM(G245:G254)</f>
        <v>0</v>
      </c>
      <c r="H255" s="42">
        <f t="shared" ref="H255" si="2120">SUM(H245:H254)</f>
        <v>0</v>
      </c>
      <c r="I255" s="42">
        <f t="shared" ref="I255" si="2121">SUM(I245:I254)</f>
        <v>0</v>
      </c>
      <c r="J255" s="42">
        <f t="shared" ref="J255" si="2122">SUM(J245:J254)</f>
        <v>0</v>
      </c>
      <c r="K255" s="42">
        <f t="shared" ref="K255" si="2123">SUM(K245:K254)</f>
        <v>0</v>
      </c>
      <c r="L255" s="42">
        <f t="shared" ref="L255" si="2124">SUM(L245:L254)</f>
        <v>0</v>
      </c>
      <c r="M255" s="42">
        <f t="shared" ref="M255" si="2125">SUM(M245:M254)</f>
        <v>0</v>
      </c>
      <c r="N255" s="42">
        <f t="shared" ref="N255" si="2126">SUM(N245:N254)</f>
        <v>0</v>
      </c>
      <c r="O255" s="42">
        <f t="shared" ref="O255" si="2127">SUM(O245:O254)</f>
        <v>0</v>
      </c>
      <c r="P255" s="42">
        <f t="shared" ref="P255" si="2128">SUM(P245:P254)</f>
        <v>0</v>
      </c>
      <c r="Q255" s="42">
        <f t="shared" ref="Q255" si="2129">SUM(Q245:Q254)</f>
        <v>0</v>
      </c>
      <c r="R255" s="42">
        <f t="shared" ref="R255" si="2130">SUM(R245:R254)</f>
        <v>0</v>
      </c>
      <c r="S255" s="42">
        <f t="shared" ref="S255" si="2131">SUM(S245:S254)</f>
        <v>0</v>
      </c>
      <c r="T255" s="42">
        <f t="shared" ref="T255" si="2132">SUM(T245:T254)</f>
        <v>0</v>
      </c>
      <c r="U255" s="42">
        <f t="shared" ref="U255" si="2133">SUM(U245:U254)</f>
        <v>0</v>
      </c>
      <c r="V255" s="42">
        <f t="shared" ref="V255" si="2134">SUM(V245:V254)</f>
        <v>0</v>
      </c>
      <c r="W255" s="42">
        <f t="shared" ref="W255" si="2135">SUM(W245:W254)</f>
        <v>0</v>
      </c>
      <c r="X255" s="42">
        <f t="shared" ref="X255" si="2136">SUM(X245:X254)</f>
        <v>0</v>
      </c>
      <c r="Y255" s="42">
        <f t="shared" ref="Y255" si="2137">SUM(Y245:Y254)</f>
        <v>0</v>
      </c>
      <c r="Z255" s="42">
        <f t="shared" ref="Z255" si="2138">SUM(Z245:Z254)</f>
        <v>0</v>
      </c>
      <c r="AA255" s="42">
        <f t="shared" ref="AA255" si="2139">SUM(AA245:AA254)</f>
        <v>0</v>
      </c>
      <c r="AB255" s="42">
        <f t="shared" ref="AB255" si="2140">SUM(AB245:AB254)</f>
        <v>0</v>
      </c>
      <c r="AC255" s="42">
        <f t="shared" ref="AC255" si="2141">SUM(AC245:AC254)</f>
        <v>0</v>
      </c>
      <c r="AD255" s="42">
        <f t="shared" ref="AD255" si="2142">SUM(AD245:AD254)</f>
        <v>0</v>
      </c>
      <c r="AE255" s="42">
        <f t="shared" ref="AE255" si="2143">SUM(AE245:AE254)</f>
        <v>0</v>
      </c>
      <c r="AF255" s="42">
        <f t="shared" ref="AF255" si="2144">SUM(AF245:AF254)</f>
        <v>0</v>
      </c>
      <c r="AG255" s="42">
        <f t="shared" ref="AG255" si="2145">SUM(AG245:AG254)</f>
        <v>0</v>
      </c>
      <c r="AH255" s="42">
        <f t="shared" ref="AH255" si="2146">SUM(AH245:AH254)</f>
        <v>0</v>
      </c>
      <c r="AI255" s="42">
        <f t="shared" ref="AI255" si="2147">SUM(AI245:AI254)</f>
        <v>0</v>
      </c>
      <c r="AJ255" s="42">
        <f t="shared" ref="AJ255" si="2148">SUM(AJ245:AJ254)</f>
        <v>0</v>
      </c>
      <c r="AK255" s="47">
        <f>SUM(AK245:AK254)*0.7</f>
        <v>0</v>
      </c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  <c r="BE255" s="88"/>
      <c r="BF255" s="88"/>
      <c r="BG255" s="88"/>
      <c r="BH255" s="88"/>
      <c r="BI255" s="88"/>
      <c r="BJ255" s="88"/>
      <c r="BK255" s="88"/>
      <c r="BL255" s="88"/>
      <c r="BM255" s="88"/>
      <c r="BN255" s="88"/>
      <c r="BO255" s="88"/>
      <c r="BP255" s="88"/>
      <c r="BQ255" s="88"/>
      <c r="BR255" s="88"/>
      <c r="BS255" s="88"/>
      <c r="BT255" s="88"/>
      <c r="BU255" s="88"/>
      <c r="BV255" s="88"/>
      <c r="BW255" s="88"/>
      <c r="BX255" s="88"/>
      <c r="BY255" s="88"/>
      <c r="BZ255" s="88"/>
      <c r="CA255" s="88"/>
      <c r="CB255" s="88"/>
      <c r="CC255" s="88"/>
      <c r="CD255" s="88"/>
      <c r="CE255" s="88"/>
      <c r="CF255" s="88"/>
      <c r="CG255" s="88"/>
      <c r="CH255" s="88"/>
      <c r="CI255" s="88"/>
      <c r="CJ255" s="88"/>
      <c r="CK255" s="88"/>
      <c r="CL255" s="88"/>
      <c r="CM255" s="88"/>
      <c r="CN255" s="88"/>
      <c r="CO255" s="88"/>
      <c r="CP255" s="68">
        <f>SUM(CP245:CP254)*0.7</f>
        <v>0</v>
      </c>
      <c r="CQ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C255" s="29"/>
      <c r="DD255" s="29"/>
      <c r="DE255" s="29"/>
      <c r="DF255" s="29"/>
      <c r="DG255" s="29"/>
      <c r="DH255" s="29"/>
      <c r="DI255" s="29"/>
      <c r="DJ255" s="29"/>
      <c r="DK255" s="29"/>
      <c r="DL255" s="29"/>
      <c r="DM255" s="29"/>
      <c r="DN255" s="29"/>
      <c r="DO255" s="29"/>
      <c r="DP255" s="29"/>
      <c r="DQ255" s="29"/>
      <c r="DR255" s="29"/>
      <c r="DS255" s="29"/>
      <c r="DT255" s="29"/>
      <c r="DU255" s="29"/>
      <c r="DV255" s="29"/>
      <c r="DW255" s="29"/>
      <c r="DX255" s="29"/>
      <c r="DY255" s="29"/>
      <c r="DZ255" s="29"/>
      <c r="EA255" s="29"/>
      <c r="EB255" s="29"/>
      <c r="EC255" s="29"/>
      <c r="ED255" s="29"/>
      <c r="EE255" s="29"/>
      <c r="EF255" s="29"/>
      <c r="EG255" s="29"/>
      <c r="EH255" s="29"/>
      <c r="EI255" s="29"/>
      <c r="EJ255" s="29"/>
      <c r="EK255" s="29"/>
      <c r="EL255" s="29"/>
      <c r="EM255" s="29"/>
      <c r="EN255" s="29"/>
      <c r="EO255" s="29"/>
      <c r="EP255" s="29"/>
      <c r="EQ255" s="29"/>
      <c r="ER255" s="29"/>
      <c r="ES255" s="29"/>
      <c r="ET255" s="29"/>
      <c r="EU255" s="29"/>
      <c r="EV255" s="29"/>
      <c r="EW255" s="29"/>
      <c r="EX255" s="29"/>
      <c r="EY255" s="29"/>
      <c r="EZ255" s="29"/>
      <c r="FA255" s="29"/>
      <c r="FB255" s="29"/>
      <c r="FC255" s="68">
        <f>SUM(FC245:FC254)*0.7</f>
        <v>0</v>
      </c>
    </row>
    <row r="256" spans="1:159" s="30" customFormat="1" outlineLevel="1" x14ac:dyDescent="0.25">
      <c r="A256">
        <v>1</v>
      </c>
      <c r="B256" s="26"/>
      <c r="C256" s="102">
        <f>IFERROR(VLOOKUP($B256,'Справочник ТТ'!$A:$R,16,0),0)</f>
        <v>0</v>
      </c>
      <c r="D256" s="103">
        <f>IFERROR(VLOOKUP($B256,'Справочник ТТ'!$A:$R,17,0),0)</f>
        <v>0</v>
      </c>
      <c r="E256" s="104">
        <f>IFERROR(VLOOKUP($B256,'Справочник ТТ'!$A:$R,18,0),0)</f>
        <v>0</v>
      </c>
      <c r="F256" s="71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 s="46">
        <f>IF($C256=$E$5,SUMPRODUCT(G256:AJ256,$G$5:$AJ$5),IF($C256=$E$6,SUMPRODUCT(G256:AJ256,$G$6:$AJ$6),0))</f>
        <v>0</v>
      </c>
      <c r="AL256"/>
      <c r="AM256" s="39">
        <f t="shared" ref="AM256:AM265" si="2149">IF(AND($C256=$E$5,IF(AND($C256=$E$5,AL256&gt;=AL$2),(AL256-AL$2)*AL$5,IF(AND($C256=$E$6,AL256&gt;=AL$2),(AL256-AL$2)*AL$6,0))&gt;AL$3),AL$3,IF(AND($C256=$E$6,IF(AND($C256=$E$5,AL256&gt;=AL$2),(AL256-AL$2)*AL$5,IF(AND($C256=$E$6,AL256&gt;=AL$2),(AL256-AL$2)*AL$6,0))&gt;AL$4),AL$4,IF(AND($C256=$E$5,AL256&gt;=AL$2),(AL256-AL$2)*AL$5,IF(AND($C256=$E$6,AL256&gt;=AL$2),(AL256-AL$2)*AL$6,0))))</f>
        <v>0</v>
      </c>
      <c r="AN256"/>
      <c r="AO256" s="39">
        <f t="shared" ref="AO256:AO265" si="2150">IF(AND($C256=$E$5,IF(AND($C256=$E$5,AN256&gt;=AN$2),(AN256-AN$2)*AN$5,IF(AND($C256=$E$6,AN256&gt;=AN$2),(AN256-AN$2)*AN$6,0))&gt;AN$3),AN$3,IF(AND($C256=$E$6,IF(AND($C256=$E$5,AN256&gt;=AN$2),(AN256-AN$2)*AN$5,IF(AND($C256=$E$6,AN256&gt;=AN$2),(AN256-AN$2)*AN$6,0))&gt;AN$4),AN$4,IF(AND($C256=$E$5,AN256&gt;=AN$2),(AN256-AN$2)*AN$5,IF(AND($C256=$E$6,AN256&gt;=AN$2),(AN256-AN$2)*AN$6,0))))</f>
        <v>0</v>
      </c>
      <c r="AP256"/>
      <c r="AQ256" s="39">
        <f t="shared" ref="AQ256:AQ265" si="2151">IF(AND($C256=$E$5,AP256&gt;0),$AP$5,IF(AND($C256=$E$6,AP256&gt;0),$AP$6,0))</f>
        <v>0</v>
      </c>
      <c r="AR256"/>
      <c r="AS256" s="39">
        <f t="shared" ref="AS256:AS265" si="2152">IF(AND($C256=$E$5,AR256&gt;0),$AR$5,IF(AND($C256=$E$6,AR256&gt;0),$AR$6,0))</f>
        <v>0</v>
      </c>
      <c r="AT256"/>
      <c r="AU256" s="39">
        <f t="shared" ref="AU256:AU265" si="2153">IF(AND($C256=$E$5,IF(AND($C256=$E$5,AT256&gt;=AT$2),(AT256-AT$2)*AT$5,IF(AND($C256=$E$6,AT256&gt;=AT$2),(AT256-AT$2)*AT$6,0))&gt;AT$3),AT$3,IF(AND($C256=$E$6,IF(AND($C256=$E$5,AT256&gt;=AT$2),(AT256-AT$2)*AT$5,IF(AND($C256=$E$6,AT256&gt;=AT$2),(AT256-AT$2)*AT$6,0))&gt;AT$4),AT$4,IF(AND($C256=$E$5,AT256&gt;=AT$2),(AT256-AT$2)*AT$5,IF(AND($C256=$E$6,AT256&gt;=AT$2),(AT256-AT$2)*AT$6,0))))</f>
        <v>0</v>
      </c>
      <c r="AV256"/>
      <c r="AW256" s="39">
        <f>IF(AND($C256=$E$5,IF(AND($C256=$E$5,AV256&gt;=AV$2),(AV256-AV$2)*AV$5,IF(AND($C256=$E$6,AV256&gt;=AV$2),(AV256-AV$2)*AV$6,0))&gt;AV$3),AV$3,IF(AND($C256=$E$6,IF(AND($C256=$E$5,AV256&gt;=AV$2),(AV256-AV$2)*AV$5,IF(AND($C256=$E$6,AV256&gt;=AV$2),(AV256-AV$2)*AV$6,0))&gt;AV$4),AV$4,IF(AND($C256=$E$5,AV256&gt;=AV$2),(AV256-AV$2)*AV$5,IF(AND($C256=$E$6,AV256&gt;=AV$2),(AV256-AV$2)*AV$6,0))))</f>
        <v>0</v>
      </c>
      <c r="AX256"/>
      <c r="AY256" s="39" t="b">
        <f t="shared" ref="AY256:AY265" si="2154">IF(AX256&gt;=AX$3,AX$4,IF(AND($C256=$E$5,IF($C256=$E$5,AX256*AX$5,IF($C256=$E$6,AX256*AX$6))&gt;AY$3),AY$3,IF(AND($C256=$E$6,IF($C256=$E$6,AX256*AX$6,IF($C256=$E$6,AX256*AX$6))&gt;AY$4),AY$4,IF($C256=$E$5,AX256*AX$5,IF($C256=$E$6,AX256*AX$6)))))</f>
        <v>0</v>
      </c>
      <c r="AZ256"/>
      <c r="BA256" s="39" t="b">
        <f t="shared" ref="BA256:BA265" si="2155">IF(AZ256&gt;=AZ$3,AZ$4,IF(AND($C256=$E$5,IF($C256=$E$5,AZ256*AZ$5,IF($C256=$E$6,AZ256*AZ$6))&gt;BA$3),BA$3,IF(AND($C256=$E$6,IF($C256=$E$6,AZ256*AZ$6,IF($C256=$E$6,AZ256*AZ$6))&gt;BA$4),BA$4,IF($C256=$E$5,AZ256*AZ$5,IF($C256=$E$6,AZ256*AZ$6)))))</f>
        <v>0</v>
      </c>
      <c r="BB256"/>
      <c r="BC256" s="39" t="b">
        <f t="shared" ref="BC256:BC265" si="2156">IF(BB256&gt;=BB$3,BB$4,IF(AND($C256=$E$5,IF($C256=$E$5,BB256*BB$5,IF($C256=$E$6,BB256*BB$6))&gt;BC$3),BC$3,IF(AND($C256=$E$6,IF($C256=$E$6,BB256*BB$6,IF($C256=$E$6,BB256*BB$6))&gt;BC$4),BC$4,IF($C256=$E$5,BB256*BB$5,IF($C256=$E$6,BB256*BB$6)))))</f>
        <v>0</v>
      </c>
      <c r="BD256"/>
      <c r="BE256" s="39" t="b">
        <f t="shared" ref="BE256:BE265" si="2157">IF(BD256&gt;=BD$3,BD$4,IF(AND($C256=$E$5,IF($C256=$E$5,BD256*BD$5,IF($C256=$E$6,BD256*BD$6))&gt;BE$3),BE$3,IF(AND($C256=$E$6,IF($C256=$E$6,BD256*BD$6,IF($C256=$E$6,BD256*BD$6))&gt;BE$4),BE$4,IF($C256=$E$5,BD256*BD$5,IF($C256=$E$6,BD256*BD$6)))))</f>
        <v>0</v>
      </c>
      <c r="BF256"/>
      <c r="BG256" s="39">
        <f t="shared" ref="BG256:BG265" si="2158">IF(AND($C256=$E$5,BF256&gt;0),$BF$5,IF(AND($C256=$E$6,BF256&gt;0),$BF$6,0))</f>
        <v>0</v>
      </c>
      <c r="BH256"/>
      <c r="BI256" s="39">
        <f t="shared" ref="BI256:BI265" si="2159">IF(AND($C256=$E$5,IF(AND($C256=$E$5,BH256&gt;=BH$2),(BH256-BH$2)*BH$5,IF(AND($C256=$E$6,BH256&gt;=BH$2),(BH256-BH$2)*BH$6,0))&gt;BH$3),BH$3,IF(AND($C256=$E$6,IF(AND($C256=$E$5,BH256&gt;=BH$2),(BH256-BH$2)*BH$5,IF(AND($C256=$E$6,BH256&gt;=BH$2),(BH256-BH$2)*BH$6,0))&gt;BH$4),BH$4,IF(AND($C256=$E$5,BH256&gt;=BH$2),(BH256-BH$2)*BH$5,IF(AND($C256=$E$6,BH256&gt;=BH$2),(BH256-BH$2)*BH$6,0))))</f>
        <v>0</v>
      </c>
      <c r="BJ256"/>
      <c r="BK256" s="39">
        <f t="shared" ref="BK256:BK265" si="2160">IF(AND($C256=$E$5,IF(AND($C256=$E$5,BJ256&gt;=BJ$2),(BJ256-BJ$2)*BJ$5,IF(AND($C256=$E$6,BJ256&gt;=BJ$2),(BJ256-BJ$2)*BJ$6,0))&gt;BJ$3),BJ$3,IF(AND($C256=$E$6,IF(AND($C256=$E$5,BJ256&gt;=BJ$2),(BJ256-BJ$2)*BJ$5,IF(AND($C256=$E$6,BJ256&gt;=BJ$2),(BJ256-BJ$2)*BJ$6,0))&gt;BJ$4),BJ$4,IF(AND($C256=$E$5,BJ256&gt;=BJ$2),(BJ256-BJ$2)*BJ$5,IF(AND($C256=$E$6,BJ256&gt;=BJ$2),(BJ256-BJ$2)*BJ$6,0))))</f>
        <v>0</v>
      </c>
      <c r="BL256"/>
      <c r="BM256" s="39">
        <f t="shared" ref="BM256:BM265" si="2161">IF(AND($C256=$E$5,IF(AND($C256=$E$5,BL256&gt;=BL$2),(BL256-BL$2)*BL$5,IF(AND($C256=$E$6,BL256&gt;=BL$2),(BL256-BL$2)*BL$6,0))&gt;BL$3),BL$3,IF(AND($C256=$E$6,IF(AND($C256=$E$5,BL256&gt;=BL$2),(BL256-BL$2)*BL$5,IF(AND($C256=$E$6,BL256&gt;=BL$2),(BL256-BL$2)*BL$6,0))&gt;BL$4),BL$4,IF(AND($C256=$E$5,BL256&gt;=BL$2),(BL256-BL$2)*BL$5,IF(AND($C256=$E$6,BL256&gt;=BL$2),(BL256-BL$2)*BL$6,0))))</f>
        <v>0</v>
      </c>
      <c r="BN256"/>
      <c r="BO256" s="39">
        <f t="shared" ref="BO256:BO265" si="2162">IF(AND($C256=$E$5,IF(AND($C256=$E$5,BN256&gt;=BN$2),(BN256-BN$2)*BN$5,IF(AND($C256=$E$6,BN256&gt;=BN$2),(BN256-BN$2)*BN$6,0))&gt;BN$3),BN$3,IF(AND($C256=$E$6,IF(AND($C256=$E$5,BN256&gt;=BN$2),(BN256-BN$2)*BN$5,IF(AND($C256=$E$6,BN256&gt;=BN$2),(BN256-BN$2)*BN$6,0))&gt;BN$4),BN$4,IF(AND($C256=$E$5,BN256&gt;=BN$2),(BN256-BN$2)*BN$5,IF(AND($C256=$E$6,BN256&gt;=BN$2),(BN256-BN$2)*BN$6,0))))</f>
        <v>0</v>
      </c>
      <c r="BP256"/>
      <c r="BQ256" s="39">
        <f t="shared" ref="BQ256:BQ265" si="2163">IF(AND($C256=$E$5,IF(AND($C256=$E$5,BP256&gt;=BP$2),(BP256-BP$2)*BP$5,IF(AND($C256=$E$6,BP256&gt;=BP$2),(BP256-BP$2)*BP$6,0))&gt;BP$3),BP$3,IF(AND($C256=$E$6,IF(AND($C256=$E$5,BP256&gt;=BP$2),(BP256-BP$2)*BP$5,IF(AND($C256=$E$6,BP256&gt;=BP$2),(BP256-BP$2)*BP$6,0))&gt;BP$4),BP$4,IF(AND($C256=$E$5,BP256&gt;=BP$2),(BP256-BP$2)*BP$5,IF(AND($C256=$E$6,BP256&gt;=BP$2),(BP256-BP$2)*BP$6,0))))</f>
        <v>0</v>
      </c>
      <c r="BR256"/>
      <c r="BS256" s="39">
        <f t="shared" ref="BS256:BS265" si="2164">IF(AND($C256=$E$5,IF(AND($C256=$E$5,BR256&gt;=BR$2),(BR256-BR$2)*BR$5,IF(AND($C256=$E$6,BR256&gt;=BR$2),(BR256-BR$2)*BR$6,0))&gt;BR$3),BR$3,IF(AND($C256=$E$6,IF(AND($C256=$E$5,BR256&gt;=BR$2),(BR256-BR$2)*BR$5,IF(AND($C256=$E$6,BR256&gt;=BR$2),(BR256-BR$2)*BR$6,0))&gt;BR$4),BR$4,IF(AND($C256=$E$5,BR256&gt;=BR$2),(BR256-BR$2)*BR$5,IF(AND($C256=$E$6,BR256&gt;=BR$2),(BR256-BR$2)*BR$6,0))))</f>
        <v>0</v>
      </c>
      <c r="BT256"/>
      <c r="BU256" s="39">
        <f t="shared" ref="BU256:BU265" si="2165">IF(AND($C256=$E$5,IF(AND($C256=$E$5,BT256&gt;=BT$2),(BT256-BT$2)*BT$5,IF(AND($C256=$E$6,BT256&gt;=BT$2),(BT256-BT$2)*BT$6,0))&gt;BT$3),BT$3,IF(AND($C256=$E$6,IF(AND($C256=$E$5,BT256&gt;=BT$2),(BT256-BT$2)*BT$5,IF(AND($C256=$E$6,BT256&gt;=BT$2),(BT256-BT$2)*BT$6,0))&gt;BT$4),BT$4,IF(AND($C256=$E$5,BT256&gt;=BT$2),(BT256-BT$2)*BT$5,IF(AND($C256=$E$6,BT256&gt;=BT$2),(BT256-BT$2)*BT$6,0))))</f>
        <v>0</v>
      </c>
      <c r="BV256"/>
      <c r="BW256" s="39">
        <f t="shared" ref="BW256:BW265" si="2166">IF(AND($C256=$E$5,IF(AND($C256=$E$5,BV256&gt;=BV$2),(BV256-BV$2)*BV$5,IF(AND($C256=$E$6,BV256&gt;=BV$2),(BV256-BV$2)*BV$6,0))&gt;BV$3),BV$3,IF(AND($C256=$E$6,IF(AND($C256=$E$5,BV256&gt;=BV$2),(BV256-BV$2)*BV$5,IF(AND($C256=$E$6,BV256&gt;=BV$2),(BV256-BV$2)*BV$6,0))&gt;BV$4),BV$4,IF(AND($C256=$E$5,BV256&gt;=BV$2),(BV256-BV$2)*BV$5,IF(AND($C256=$E$6,BV256&gt;=BV$2),(BV256-BV$2)*BV$6,0))))</f>
        <v>0</v>
      </c>
      <c r="BX256"/>
      <c r="BY256" s="39">
        <f t="shared" ref="BY256:BY265" si="2167">IF(AND($C256=$E$5,IF(AND($C256=$E$5,BX256&gt;=BX$2),(BX256-BX$2)*BX$5,IF(AND($C256=$E$6,BX256&gt;=BX$2),(BX256-BX$2)*BX$6,0))&gt;BX$3),BX$3,IF(AND($C256=$E$6,IF(AND($C256=$E$5,BX256&gt;=BX$2),(BX256-BX$2)*BX$5,IF(AND($C256=$E$6,BX256&gt;=BX$2),(BX256-BX$2)*BX$6,0))&gt;BX$4),BX$4,IF(AND($C256=$E$5,BX256&gt;=BX$2),(BX256-BX$2)*BX$5,IF(AND($C256=$E$6,BX256&gt;=BX$2),(BX256-BX$2)*BX$6,0))))</f>
        <v>0</v>
      </c>
      <c r="BZ256"/>
      <c r="CA256" s="39">
        <f t="shared" ref="CA256:CA265" si="2168">IF(AND($C256=$E$5,IF(AND($C256=$E$5,BZ256&gt;=BZ$2),(BZ256-BZ$2)*BZ$5,IF(AND($C256=$E$6,BZ256&gt;=BZ$2),(BZ256-BZ$2)*BZ$6,0))&gt;BZ$3),BZ$3,IF(AND($C256=$E$6,IF(AND($C256=$E$5,BZ256&gt;=BZ$2),(BZ256-BZ$2)*BZ$5,IF(AND($C256=$E$6,BZ256&gt;=BZ$2),(BZ256-BZ$2)*BZ$6,0))&gt;BZ$4),BZ$4,IF(AND($C256=$E$5,BZ256&gt;=BZ$2),(BZ256-BZ$2)*BZ$5,IF(AND($C256=$E$6,BZ256&gt;=BZ$2),(BZ256-BZ$2)*BZ$6,0))))</f>
        <v>0</v>
      </c>
      <c r="CB256"/>
      <c r="CC256" s="39">
        <f t="shared" ref="CC256:CC265" si="2169">IF(AND($C256=$E$5,IF(AND($C256=$E$5,CB256&gt;=CB$2),(CB256-CB$2)*CB$5,IF(AND($C256=$E$6,CB256&gt;=CB$2),(CB256-CB$2)*CB$6,0))&gt;CB$3),CB$3,IF(AND($C256=$E$6,IF(AND($C256=$E$5,CB256&gt;=CB$2),(CB256-CB$2)*CB$5,IF(AND($C256=$E$6,CB256&gt;=CB$2),(CB256-CB$2)*CB$6,0))&gt;CB$4),CB$4,IF(AND($C256=$E$5,CB256&gt;=CB$2),(CB256-CB$2)*CB$5,IF(AND($C256=$E$6,CB256&gt;=CB$2),(CB256-CB$2)*CB$6,0))))</f>
        <v>0</v>
      </c>
      <c r="CD256"/>
      <c r="CE256" s="39">
        <f t="shared" ref="CE256:CE265" si="2170">IF(AND($C256=$E$5,IF(AND($C256=$E$5,CD256&gt;=CD$2),(CD256-CD$2)*CD$5,IF(AND($C256=$E$6,CD256&gt;=CD$2),(CD256-CD$2)*CD$6,0))&gt;CD$3),CD$3,IF(AND($C256=$E$6,IF(AND($C256=$E$5,CD256&gt;=CD$2),(CD256-CD$2)*CD$5,IF(AND($C256=$E$6,CD256&gt;=CD$2),(CD256-CD$2)*CD$6,0))&gt;CD$4),CD$4,IF(AND($C256=$E$5,CD256&gt;=CD$2),(CD256-CD$2)*CD$5,IF(AND($C256=$E$6,CD256&gt;=CD$2),(CD256-CD$2)*CD$6,0))))</f>
        <v>0</v>
      </c>
      <c r="CF256"/>
      <c r="CG256" s="39">
        <f t="shared" ref="CG256:CG265" si="2171">IF(AND($C256=$E$5,IF(AND($C256=$E$5,CF256&gt;=CF$2),(CF256-CF$2)*CF$5,IF(AND($C256=$E$6,CF256&gt;=CF$2),(CF256-CF$2)*CF$6,0))&gt;CF$3),CF$3,IF(AND($C256=$E$6,IF(AND($C256=$E$5,CF256&gt;=CF$2),(CF256-CF$2)*CF$5,IF(AND($C256=$E$6,CF256&gt;=CF$2),(CF256-CF$2)*CF$6,0))&gt;CF$4),CF$4,IF(AND($C256=$E$5,CF256&gt;=CF$2),(CF256-CF$2)*CF$5,IF(AND($C256=$E$6,CF256&gt;=CF$2),(CF256-CF$2)*CF$6,0))))</f>
        <v>0</v>
      </c>
      <c r="CH256"/>
      <c r="CI256" s="39">
        <f t="shared" ref="CI256:CI265" si="2172">IF(AND($C256=$E$5,IF(AND($C256=$E$5,CH256&gt;=CH$2),(CH256-CH$2)*CH$5,IF(AND($C256=$E$6,CH256&gt;=CH$2),(CH256-CH$2)*CH$6,0))&gt;CH$3),CH$3,IF(AND($C256=$E$6,IF(AND($C256=$E$5,CH256&gt;=CH$2),(CH256-CH$2)*CH$5,IF(AND($C256=$E$6,CH256&gt;=CH$2),(CH256-CH$2)*CH$6,0))&gt;CH$4),CH$4,IF(AND($C256=$E$5,CH256&gt;=CH$2),(CH256-CH$2)*CH$5,IF(AND($C256=$E$6,CH256&gt;=CH$2),(CH256-CH$2)*CH$6,0))))</f>
        <v>0</v>
      </c>
      <c r="CJ256"/>
      <c r="CK256" s="39">
        <f t="shared" ref="CK256:CK265" si="2173">IF(AND($C256=$E$5,IF(AND($C256=$E$5,CJ256&gt;=CJ$2),(CJ256-CJ$2)*CJ$5,IF(AND($C256=$E$6,CJ256&gt;=CJ$2),(CJ256-CJ$2)*CJ$6,0))&gt;CJ$3),CJ$3,IF(AND($C256=$E$6,IF(AND($C256=$E$5,CJ256&gt;=CJ$2),(CJ256-CJ$2)*CJ$5,IF(AND($C256=$E$6,CJ256&gt;=CJ$2),(CJ256-CJ$2)*CJ$6,0))&gt;CJ$4),CJ$4,IF(AND($C256=$E$5,CJ256&gt;=CJ$2),(CJ256-CJ$2)*CJ$5,IF(AND($C256=$E$6,CJ256&gt;=CJ$2),(CJ256-CJ$2)*CJ$6,0))))</f>
        <v>0</v>
      </c>
      <c r="CL256"/>
      <c r="CM256" s="39">
        <f t="shared" ref="CM256:CM265" si="2174">IF(AND($C256=$E$5,IF(AND($C256=$E$5,CL256&gt;=CL$2),(CL256-CL$2)*CL$5,IF(AND($C256=$E$6,CL256&gt;=CL$2),(CL256-CL$2)*CL$6,0))&gt;CL$3),CL$3,IF(AND($C256=$E$6,IF(AND($C256=$E$5,CL256&gt;=CL$2),(CL256-CL$2)*CL$5,IF(AND($C256=$E$6,CL256&gt;=CL$2),(CL256-CL$2)*CL$6,0))&gt;CL$4),CL$4,IF(AND($C256=$E$5,CL256&gt;=CL$2),(CL256-CL$2)*CL$5,IF(AND($C256=$E$6,CL256&gt;=CL$2),(CL256-CL$2)*CL$6,0))))</f>
        <v>0</v>
      </c>
      <c r="CN256"/>
      <c r="CO256" s="39">
        <f t="shared" ref="CO256:CO265" si="2175">IF(AND($C256=$E$5,IF(AND($C256=$E$5,CN256&gt;=CN$2),(CN256-CN$2)*CN$5,IF(AND($C256=$E$6,CN256&gt;=CN$2),(CN256-CN$2)*CN$6,0))&gt;CN$3),CN$3,IF(AND($C256=$E$6,IF(AND($C256=$E$5,CN256&gt;=CN$2),(CN256-CN$2)*CN$5,IF(AND($C256=$E$6,CN256&gt;=CN$2),(CN256-CN$2)*CN$6,0))&gt;CN$4),CN$4,IF(AND($C256=$E$5,CN256&gt;=CN$2),(CN256-CN$2)*CN$5,IF(AND($C256=$E$6,CN256&gt;=CN$2),(CN256-CN$2)*CN$6,0))))</f>
        <v>0</v>
      </c>
      <c r="CP256" s="67">
        <f>SUMIFS(AL256:CO256,$AL$8:$CO$8,$AM$1)</f>
        <v>0</v>
      </c>
      <c r="CQ256"/>
      <c r="CR256" s="39">
        <f t="shared" ref="CR256:CR265" si="2176">IF(AND($C256=$E$5,IF(AND($C256=$E$5,CQ256&gt;=CQ$2),(CQ256-CQ$2)*CQ$5,IF(AND($C256=$E$6,CQ256&gt;=CQ$2),(CQ256-CQ$2)*CQ$6,0))&gt;CQ$3),CQ$3,IF(AND($C256=$E$6,IF(AND($C256=$E$5,CQ256&gt;=CQ$2),(CQ256-CQ$2)*CQ$5,IF(AND($C256=$E$6,CQ256&gt;=CQ$2),(CQ256-CQ$2)*CQ$6,0))&gt;CQ$4),CQ$4,IF(AND($C256=$E$5,CQ256&gt;=CQ$2),(CQ256-CQ$2)*CQ$5,IF(AND($C256=$E$6,CQ256&gt;=CQ$2),(CQ256-CQ$2)*CQ$6,0))))</f>
        <v>0</v>
      </c>
      <c r="CS256"/>
      <c r="CT256" s="39">
        <f t="shared" ref="CT256:CT265" si="2177">IF(AND($C256=$E$5,IF(AND($C256=$E$5,CS256&gt;=CS$2),(CS256-CS$2)*CS$5,IF(AND($C256=$E$6,CS256&gt;=CS$2),(CS256-CS$2)*CS$6,0))&gt;CS$3),CS$3,IF(AND($C256=$E$6,IF(AND($C256=$E$5,CS256&gt;=CS$2),(CS256-CS$2)*CS$5,IF(AND($C256=$E$6,CS256&gt;=CS$2),(CS256-CS$2)*CS$6,0))&gt;CS$4),CS$4,IF(AND($C256=$E$5,CS256&gt;=CS$2),(CS256-CS$2)*CS$5,IF(AND($C256=$E$6,CS256&gt;=CS$2),(CS256-CS$2)*CS$6,0))))</f>
        <v>0</v>
      </c>
      <c r="CU256"/>
      <c r="CV256" s="39">
        <f t="shared" ref="CV256:CV265" si="2178">IF(AND($C256=$E$5,IF(AND($C256=$E$5,CU256&gt;=CU$2),(CU256-CU$2)*CU$5,IF(AND($C256=$E$6,CU256&gt;=CU$2),(CU256-CU$2)*CU$6,0))&gt;CU$3),CU$3,IF(AND($C256=$E$6,IF(AND($C256=$E$5,CU256&gt;=CU$2),(CU256-CU$2)*CU$5,IF(AND($C256=$E$6,CU256&gt;=CU$2),(CU256-CU$2)*CU$6,0))&gt;CU$4),CU$4,IF(AND($C256=$E$5,CU256&gt;=CU$2),(CU256-CU$2)*CU$5,IF(AND($C256=$E$6,CU256&gt;=CU$2),(CU256-CU$2)*CU$6,0))))</f>
        <v>0</v>
      </c>
      <c r="CW256"/>
      <c r="CX256" s="39">
        <f t="shared" ref="CX256:CX265" si="2179">IF(AND($C256=$E$5,IF(AND($C256=$E$5,CW256&gt;=CW$2),(CW256-CW$2)*CW$5,IF(AND($C256=$E$6,CW256&gt;=CW$2),(CW256-CW$2)*CW$6,0))&gt;CW$3),CW$3,IF(AND($C256=$E$6,IF(AND($C256=$E$5,CW256&gt;=CW$2),(CW256-CW$2)*CW$5,IF(AND($C256=$E$6,CW256&gt;=CW$2),(CW256-CW$2)*CW$6,0))&gt;CW$4),CW$4,IF(AND($C256=$E$5,CW256&gt;=CW$2),(CW256-CW$2)*CW$5,IF(AND($C256=$E$6,CW256&gt;=CW$2),(CW256-CW$2)*CW$6,0))))</f>
        <v>0</v>
      </c>
      <c r="CY256"/>
      <c r="CZ256" s="39">
        <f t="shared" ref="CZ256:CZ265" si="2180">IF(AND($C256=$E$5,IF(AND($C256=$E$5,CY256&gt;=CY$2),(CY256-CY$2)*CY$5,IF(AND($C256=$E$6,CY256&gt;=CY$2),(CY256-CY$2)*CY$6,0))&gt;CY$3),CY$3,IF(AND($C256=$E$6,IF(AND($C256=$E$5,CY256&gt;=CY$2),(CY256-CY$2)*CY$5,IF(AND($C256=$E$6,CY256&gt;=CY$2),(CY256-CY$2)*CY$6,0))&gt;CY$4),CY$4,IF(AND($C256=$E$5,CY256&gt;=CY$2),(CY256-CY$2)*CY$5,IF(AND($C256=$E$6,CY256&gt;=CY$2),(CY256-CY$2)*CY$6,0))))</f>
        <v>0</v>
      </c>
      <c r="DA256"/>
      <c r="DB256" s="39">
        <f t="shared" ref="DB256:DB265" si="2181">IF(AND($C256=$E$5,IF(AND($C256=$E$5,DA256&gt;=DA$2),(DA256-DA$2)*DA$5,IF(AND($C256=$E$6,DA256&gt;=DA$2),(DA256-DA$2)*DA$6,0))&gt;DA$3),DA$3,IF(AND($C256=$E$6,IF(AND($C256=$E$5,DA256&gt;=DA$2),(DA256-DA$2)*DA$5,IF(AND($C256=$E$6,DA256&gt;=DA$2),(DA256-DA$2)*DA$6,0))&gt;DA$4),DA$4,IF(AND($C256=$E$5,DA256&gt;=DA$2),(DA256-DA$2)*DA$5,IF(AND($C256=$E$6,DA256&gt;=DA$2),(DA256-DA$2)*DA$6,0))))</f>
        <v>0</v>
      </c>
      <c r="DC256"/>
      <c r="DD256" s="39">
        <f t="shared" ref="DD256:DD265" si="2182">IF(AND($C256=$E$5,IF(AND($C256=$E$5,DC256&gt;=DC$2),(DC256-DC$2)*DC$5,IF(AND($C256=$E$6,DC256&gt;=DC$2),(DC256-DC$2)*DC$6,0))&gt;DC$3),DC$3,IF(AND($C256=$E$6,IF(AND($C256=$E$5,DC256&gt;=DC$2),(DC256-DC$2)*DC$5,IF(AND($C256=$E$6,DC256&gt;=DC$2),(DC256-DC$2)*DC$6,0))&gt;DC$4),DC$4,IF(AND($C256=$E$5,DC256&gt;=DC$2),(DC256-DC$2)*DC$5,IF(AND($C256=$E$6,DC256&gt;=DC$2),(DC256-DC$2)*DC$6,0))))</f>
        <v>0</v>
      </c>
      <c r="DE256"/>
      <c r="DF256" s="39">
        <f t="shared" ref="DF256:DF265" si="2183">IF(AND($C256=$E$5,IF(AND($C256=$E$5,DE256&gt;=DE$2),(DE256-DE$2)*DE$5,IF(AND($C256=$E$6,DE256&gt;=DE$2),(DE256-DE$2)*DE$6,0))&gt;DE$3),DE$3,IF(AND($C256=$E$6,IF(AND($C256=$E$5,DE256&gt;=DE$2),(DE256-DE$2)*DE$5,IF(AND($C256=$E$6,DE256&gt;=DE$2),(DE256-DE$2)*DE$6,0))&gt;DE$4),DE$4,IF(AND($C256=$E$5,DE256&gt;=DE$2),(DE256-DE$2)*DE$5,IF(AND($C256=$E$6,DE256&gt;=DE$2),(DE256-DE$2)*DE$6,0))))</f>
        <v>0</v>
      </c>
      <c r="DG256"/>
      <c r="DH256" s="39">
        <f t="shared" ref="DH256:DH265" si="2184">IF(AND($C256=$E$5,IF(AND($C256=$E$5,DG256&gt;=DG$2),(DG256-DG$2)*DG$5,IF(AND($C256=$E$6,DG256&gt;=DG$2),(DG256-DG$2)*DG$6,0))&gt;DG$3),DG$3,IF(AND($C256=$E$6,IF(AND($C256=$E$5,DG256&gt;=DG$2),(DG256-DG$2)*DG$5,IF(AND($C256=$E$6,DG256&gt;=DG$2),(DG256-DG$2)*DG$6,0))&gt;DG$4),DG$4,IF(AND($C256=$E$5,DG256&gt;=DG$2),(DG256-DG$2)*DG$5,IF(AND($C256=$E$6,DG256&gt;=DG$2),(DG256-DG$2)*DG$6,0))))</f>
        <v>0</v>
      </c>
      <c r="DI256"/>
      <c r="DJ256" s="39">
        <f t="shared" ref="DJ256:DJ265" si="2185">IF(AND($C256=$E$5,IF(AND($C256=$E$5,DI256&gt;=DI$2),(DI256-DI$2)*DI$5,IF(AND($C256=$E$6,DI256&gt;=DI$2),(DI256-DI$2)*DI$6,0))&gt;DI$3),DI$3,IF(AND($C256=$E$6,IF(AND($C256=$E$5,DI256&gt;=DI$2),(DI256-DI$2)*DI$5,IF(AND($C256=$E$6,DI256&gt;=DI$2),(DI256-DI$2)*DI$6,0))&gt;DI$4),DI$4,IF(AND($C256=$E$5,DI256&gt;=DI$2),(DI256-DI$2)*DI$5,IF(AND($C256=$E$6,DI256&gt;=DI$2),(DI256-DI$2)*DI$6,0))))</f>
        <v>0</v>
      </c>
      <c r="DK256"/>
      <c r="DL256" s="39">
        <f t="shared" ref="DL256:DL265" si="2186">IF(AND($C256=$E$5,IF(AND($C256=$E$5,DK256&gt;=DK$2),(DK256-DK$2)*DK$5,IF(AND($C256=$E$6,DK256&gt;=DK$2),(DK256-DK$2)*DK$6,0))&gt;DK$3),DK$3,IF(AND($C256=$E$6,IF(AND($C256=$E$5,DK256&gt;=DK$2),(DK256-DK$2)*DK$5,IF(AND($C256=$E$6,DK256&gt;=DK$2),(DK256-DK$2)*DK$6,0))&gt;DK$4),DK$4,IF(AND($C256=$E$5,DK256&gt;=DK$2),(DK256-DK$2)*DK$5,IF(AND($C256=$E$6,DK256&gt;=DK$2),(DK256-DK$2)*DK$6,0))))</f>
        <v>0</v>
      </c>
      <c r="DM256"/>
      <c r="DN256" s="39">
        <f t="shared" ref="DN256:DN265" si="2187">IF(AND($C256=$E$5,IF(AND($C256=$E$5,DM256&gt;=DM$2),(DM256-DM$2)*DM$5,IF(AND($C256=$E$6,DM256&gt;=DM$2),(DM256-DM$2)*DM$6,0))&gt;DM$3),DM$3,IF(AND($C256=$E$6,IF(AND($C256=$E$5,DM256&gt;=DM$2),(DM256-DM$2)*DM$5,IF(AND($C256=$E$6,DM256&gt;=DM$2),(DM256-DM$2)*DM$6,0))&gt;DM$4),DM$4,IF(AND($C256=$E$5,DM256&gt;=DM$2),(DM256-DM$2)*DM$5,IF(AND($C256=$E$6,DM256&gt;=DM$2),(DM256-DM$2)*DM$6,0))))</f>
        <v>0</v>
      </c>
      <c r="DO256"/>
      <c r="DP256" s="39">
        <f t="shared" ref="DP256:DP265" si="2188">IF(AND($C256=$E$5,IF(AND($C256=$E$5,DO256&gt;=DO$2),(DO256-DO$2)*DO$5,IF(AND($C256=$E$6,DO256&gt;=DO$2),(DO256-DO$2)*DO$6,0))&gt;DO$3),DO$3,IF(AND($C256=$E$6,IF(AND($C256=$E$5,DO256&gt;=DO$2),(DO256-DO$2)*DO$5,IF(AND($C256=$E$6,DO256&gt;=DO$2),(DO256-DO$2)*DO$6,0))&gt;DO$4),DO$4,IF(AND($C256=$E$5,DO256&gt;=DO$2),(DO256-DO$2)*DO$5,IF(AND($C256=$E$6,DO256&gt;=DO$2),(DO256-DO$2)*DO$6,0))))</f>
        <v>0</v>
      </c>
      <c r="DQ256"/>
      <c r="DR256" s="39">
        <f t="shared" ref="DR256:DR265" si="2189">IF(AND($C256=$E$5,IF(AND($C256=$E$5,DQ256&gt;=DQ$2),(DQ256-DQ$2)*DQ$5,IF(AND($C256=$E$6,DQ256&gt;=DQ$2),(DQ256-DQ$2)*DQ$6,0))&gt;DQ$3),DQ$3,IF(AND($C256=$E$6,IF(AND($C256=$E$5,DQ256&gt;=DQ$2),(DQ256-DQ$2)*DQ$5,IF(AND($C256=$E$6,DQ256&gt;=DQ$2),(DQ256-DQ$2)*DQ$6,0))&gt;DQ$4),DQ$4,IF(AND($C256=$E$5,DQ256&gt;=DQ$2),(DQ256-DQ$2)*DQ$5,IF(AND($C256=$E$6,DQ256&gt;=DQ$2),(DQ256-DQ$2)*DQ$6,0))))</f>
        <v>0</v>
      </c>
      <c r="DS256"/>
      <c r="DT256" s="39">
        <f t="shared" ref="DT256:DT265" si="2190">IF(AND($C256=$E$5,IF(AND($C256=$E$5,DS256&gt;=DS$2),(DS256-DS$2)*DS$5,IF(AND($C256=$E$6,DS256&gt;=DS$2),(DS256-DS$2)*DS$6,0))&gt;DS$3),DS$3,IF(AND($C256=$E$6,IF(AND($C256=$E$5,DS256&gt;=DS$2),(DS256-DS$2)*DS$5,IF(AND($C256=$E$6,DS256&gt;=DS$2),(DS256-DS$2)*DS$6,0))&gt;DS$4),DS$4,IF(AND($C256=$E$5,DS256&gt;=DS$2),(DS256-DS$2)*DS$5,IF(AND($C256=$E$6,DS256&gt;=DS$2),(DS256-DS$2)*DS$6,0))))</f>
        <v>0</v>
      </c>
      <c r="DU256"/>
      <c r="DV256" s="39">
        <f t="shared" ref="DV256:DV265" si="2191">IF(AND($C256=$E$5,IF(AND($C256=$E$5,DU256&gt;=DU$2),(DU256-DU$2)*DU$5,IF(AND($C256=$E$6,DU256&gt;=DU$2),(DU256-DU$2)*DU$6,0))&gt;DU$3),DU$3,IF(AND($C256=$E$6,IF(AND($C256=$E$5,DU256&gt;=DU$2),(DU256-DU$2)*DU$5,IF(AND($C256=$E$6,DU256&gt;=DU$2),(DU256-DU$2)*DU$6,0))&gt;DU$4),DU$4,IF(AND($C256=$E$5,DU256&gt;=DU$2),(DU256-DU$2)*DU$5,IF(AND($C256=$E$6,DU256&gt;=DU$2),(DU256-DU$2)*DU$6,0))))</f>
        <v>0</v>
      </c>
      <c r="DW256"/>
      <c r="DX256" s="39">
        <f t="shared" ref="DX256:DX265" si="2192">IF(AND($C256=$E$5,IF(AND($C256=$E$5,DW256&gt;=DW$2),(DW256-DW$2)*DW$5,IF(AND($C256=$E$6,DW256&gt;=DW$2),(DW256-DW$2)*DW$6,0))&gt;DW$3),DW$3,IF(AND($C256=$E$6,IF(AND($C256=$E$5,DW256&gt;=DW$2),(DW256-DW$2)*DW$5,IF(AND($C256=$E$6,DW256&gt;=DW$2),(DW256-DW$2)*DW$6,0))&gt;DW$4),DW$4,IF(AND($C256=$E$5,DW256&gt;=DW$2),(DW256-DW$2)*DW$5,IF(AND($C256=$E$6,DW256&gt;=DW$2),(DW256-DW$2)*DW$6,0))))</f>
        <v>0</v>
      </c>
      <c r="DY256"/>
      <c r="DZ256" s="39">
        <f t="shared" ref="DZ256:DZ265" si="2193">IF(AND($C256=$E$5,IF(AND($C256=$E$5,DY256&gt;=DY$2),(DY256-DY$2)*DY$5,IF(AND($C256=$E$6,DY256&gt;=DY$2),(DY256-DY$2)*DY$6,0))&gt;DY$3),DY$3,IF(AND($C256=$E$6,IF(AND($C256=$E$5,DY256&gt;=DY$2),(DY256-DY$2)*DY$5,IF(AND($C256=$E$6,DY256&gt;=DY$2),(DY256-DY$2)*DY$6,0))&gt;DY$4),DY$4,IF(AND($C256=$E$5,DY256&gt;=DY$2),(DY256-DY$2)*DY$5,IF(AND($C256=$E$6,DY256&gt;=DY$2),(DY256-DY$2)*DY$6,0))))</f>
        <v>0</v>
      </c>
      <c r="EA256"/>
      <c r="EB256" s="39">
        <f t="shared" ref="EB256:EB265" si="2194">IF(AND($C256=$E$5,IF(AND($C256=$E$5,EA256&gt;=EA$2),(EA256-EA$2)*EA$5,IF(AND($C256=$E$6,EA256&gt;=EA$2),(EA256-EA$2)*EA$6,0))&gt;EA$3),EA$3,IF(AND($C256=$E$6,IF(AND($C256=$E$5,EA256&gt;=EA$2),(EA256-EA$2)*EA$5,IF(AND($C256=$E$6,EA256&gt;=EA$2),(EA256-EA$2)*EA$6,0))&gt;EA$4),EA$4,IF(AND($C256=$E$5,EA256&gt;=EA$2),(EA256-EA$2)*EA$5,IF(AND($C256=$E$6,EA256&gt;=EA$2),(EA256-EA$2)*EA$6,0))))</f>
        <v>0</v>
      </c>
      <c r="EC256"/>
      <c r="ED256" s="39">
        <f t="shared" ref="ED256:ED265" si="2195">IF(AND($C256=$E$5,IF(AND($C256=$E$5,EC256&gt;=EC$2),(EC256-EC$2)*EC$5,IF(AND($C256=$E$6,EC256&gt;=EC$2),(EC256-EC$2)*EC$6,0))&gt;EC$3),EC$3,IF(AND($C256=$E$6,IF(AND($C256=$E$5,EC256&gt;=EC$2),(EC256-EC$2)*EC$5,IF(AND($C256=$E$6,EC256&gt;=EC$2),(EC256-EC$2)*EC$6,0))&gt;EC$4),EC$4,IF(AND($C256=$E$5,EC256&gt;=EC$2),(EC256-EC$2)*EC$5,IF(AND($C256=$E$6,EC256&gt;=EC$2),(EC256-EC$2)*EC$6,0))))</f>
        <v>0</v>
      </c>
      <c r="EE256"/>
      <c r="EF256" s="39">
        <f t="shared" ref="EF256:EF265" si="2196">IF(AND($C256=$E$5,IF(AND($C256=$E$5,EE256&gt;=EE$2),(EE256-EE$2)*EE$5,IF(AND($C256=$E$6,EE256&gt;=EE$2),(EE256-EE$2)*EE$6,0))&gt;EE$3),EE$3,IF(AND($C256=$E$6,IF(AND($C256=$E$5,EE256&gt;=EE$2),(EE256-EE$2)*EE$5,IF(AND($C256=$E$6,EE256&gt;=EE$2),(EE256-EE$2)*EE$6,0))&gt;EE$4),EE$4,IF(AND($C256=$E$5,EE256&gt;=EE$2),(EE256-EE$2)*EE$5,IF(AND($C256=$E$6,EE256&gt;=EE$2),(EE256-EE$2)*EE$6,0))))</f>
        <v>0</v>
      </c>
      <c r="EG256"/>
      <c r="EH256" s="39">
        <f t="shared" ref="EH256:EH265" si="2197">IF(AND($C256=$E$5,IF(AND($C256=$E$5,EG256&gt;=EG$2),(EG256-EG$2)*EG$5,IF(AND($C256=$E$6,EG256&gt;=EG$2),(EG256-EG$2)*EG$6,0))&gt;EG$3),EG$3,IF(AND($C256=$E$6,IF(AND($C256=$E$5,EG256&gt;=EG$2),(EG256-EG$2)*EG$5,IF(AND($C256=$E$6,EG256&gt;=EG$2),(EG256-EG$2)*EG$6,0))&gt;EG$4),EG$4,IF(AND($C256=$E$5,EG256&gt;=EG$2),(EG256-EG$2)*EG$5,IF(AND($C256=$E$6,EG256&gt;=EG$2),(EG256-EG$2)*EG$6,0))))</f>
        <v>0</v>
      </c>
      <c r="EI256"/>
      <c r="EJ256" s="39">
        <f t="shared" ref="EJ256:EJ265" si="2198">IF(AND($C256=$E$5,IF(AND($C256=$E$5,EI256&gt;=EI$2),(EI256-EI$2)*EI$5,IF(AND($C256=$E$6,EI256&gt;=EI$2),(EI256-EI$2)*EI$6,0))&gt;EI$3),EI$3,IF(AND($C256=$E$6,IF(AND($C256=$E$5,EI256&gt;=EI$2),(EI256-EI$2)*EI$5,IF(AND($C256=$E$6,EI256&gt;=EI$2),(EI256-EI$2)*EI$6,0))&gt;EI$4),EI$4,IF(AND($C256=$E$5,EI256&gt;=EI$2),(EI256-EI$2)*EI$5,IF(AND($C256=$E$6,EI256&gt;=EI$2),(EI256-EI$2)*EI$6,0))))</f>
        <v>0</v>
      </c>
      <c r="EK256"/>
      <c r="EL256" s="39">
        <f t="shared" ref="EL256:EL265" si="2199">IF(AND($C256=$E$5,IF(AND($C256=$E$5,EK256&gt;=EK$2),(EK256-EK$2)*EK$5,IF(AND($C256=$E$6,EK256&gt;=EK$2),(EK256-EK$2)*EK$6,0))&gt;EK$3),EK$3,IF(AND($C256=$E$6,IF(AND($C256=$E$5,EK256&gt;=EK$2),(EK256-EK$2)*EK$5,IF(AND($C256=$E$6,EK256&gt;=EK$2),(EK256-EK$2)*EK$6,0))&gt;EK$4),EK$4,IF(AND($C256=$E$5,EK256&gt;=EK$2),(EK256-EK$2)*EK$5,IF(AND($C256=$E$6,EK256&gt;=EK$2),(EK256-EK$2)*EK$6,0))))</f>
        <v>0</v>
      </c>
      <c r="EM256"/>
      <c r="EN256" s="39">
        <f t="shared" ref="EN256:EN265" si="2200">IF(AND($C256=$E$5,IF(AND($C256=$E$5,EM256&gt;=EM$2),(EM256-EM$2)*EM$5,IF(AND($C256=$E$6,EM256&gt;=EM$2),(EM256-EM$2)*EM$6,0))&gt;EM$3),EM$3,IF(AND($C256=$E$6,IF(AND($C256=$E$5,EM256&gt;=EM$2),(EM256-EM$2)*EM$5,IF(AND($C256=$E$6,EM256&gt;=EM$2),(EM256-EM$2)*EM$6,0))&gt;EM$4),EM$4,IF(AND($C256=$E$5,EM256&gt;=EM$2),(EM256-EM$2)*EM$5,IF(AND($C256=$E$6,EM256&gt;=EM$2),(EM256-EM$2)*EM$6,0))))</f>
        <v>0</v>
      </c>
      <c r="EO256"/>
      <c r="EP256" s="39">
        <f t="shared" ref="EP256:EP265" si="2201">IF(AND($C256=$E$5,IF(AND($C256=$E$5,EO256&gt;=EO$2),(EO256-EO$2)*EO$5,IF(AND($C256=$E$6,EO256&gt;=EO$2),(EO256-EO$2)*EO$6,0))&gt;EO$3),EO$3,IF(AND($C256=$E$6,IF(AND($C256=$E$5,EO256&gt;=EO$2),(EO256-EO$2)*EO$5,IF(AND($C256=$E$6,EO256&gt;=EO$2),(EO256-EO$2)*EO$6,0))&gt;EO$4),EO$4,IF(AND($C256=$E$5,EO256&gt;=EO$2),(EO256-EO$2)*EO$5,IF(AND($C256=$E$6,EO256&gt;=EO$2),(EO256-EO$2)*EO$6,0))))</f>
        <v>0</v>
      </c>
      <c r="EQ256"/>
      <c r="ER256" s="39">
        <f t="shared" ref="ER256:ER265" si="2202">IF(AND($C256=$E$5,IF(AND($C256=$E$5,EQ256&gt;=EQ$2),(EQ256-EQ$2)*EQ$5,IF(AND($C256=$E$6,EQ256&gt;=EQ$2),(EQ256-EQ$2)*EQ$6,0))&gt;EQ$3),EQ$3,IF(AND($C256=$E$6,IF(AND($C256=$E$5,EQ256&gt;=EQ$2),(EQ256-EQ$2)*EQ$5,IF(AND($C256=$E$6,EQ256&gt;=EQ$2),(EQ256-EQ$2)*EQ$6,0))&gt;EQ$4),EQ$4,IF(AND($C256=$E$5,EQ256&gt;=EQ$2),(EQ256-EQ$2)*EQ$5,IF(AND($C256=$E$6,EQ256&gt;=EQ$2),(EQ256-EQ$2)*EQ$6,0))))</f>
        <v>0</v>
      </c>
      <c r="ES256"/>
      <c r="ET256" s="39">
        <f t="shared" ref="ET256:ET265" si="2203">IF(AND($C256=$E$5,IF(AND($C256=$E$5,ES256&gt;=ES$2),(ES256-ES$2)*ES$5,IF(AND($C256=$E$6,ES256&gt;=ES$2),(ES256-ES$2)*ES$6,0))&gt;ES$3),ES$3,IF(AND($C256=$E$6,IF(AND($C256=$E$5,ES256&gt;=ES$2),(ES256-ES$2)*ES$5,IF(AND($C256=$E$6,ES256&gt;=ES$2),(ES256-ES$2)*ES$6,0))&gt;ES$4),ES$4,IF(AND($C256=$E$5,ES256&gt;=ES$2),(ES256-ES$2)*ES$5,IF(AND($C256=$E$6,ES256&gt;=ES$2),(ES256-ES$2)*ES$6,0))))</f>
        <v>0</v>
      </c>
      <c r="EU256"/>
      <c r="EV256" s="39">
        <f t="shared" ref="EV256:EV265" si="2204">IF(AND($C256=$E$5,IF(AND($C256=$E$5,EU256&gt;=EU$2),(EU256-EU$2)*EU$5,IF(AND($C256=$E$6,EU256&gt;=EU$2),(EU256-EU$2)*EU$6,0))&gt;EU$3),EU$3,IF(AND($C256=$E$6,IF(AND($C256=$E$5,EU256&gt;=EU$2),(EU256-EU$2)*EU$5,IF(AND($C256=$E$6,EU256&gt;=EU$2),(EU256-EU$2)*EU$6,0))&gt;EU$4),EU$4,IF(AND($C256=$E$5,EU256&gt;=EU$2),(EU256-EU$2)*EU$5,IF(AND($C256=$E$6,EU256&gt;=EU$2),(EU256-EU$2)*EU$6,0))))</f>
        <v>0</v>
      </c>
      <c r="EW256"/>
      <c r="EX256" s="39">
        <f t="shared" ref="EX256:EX265" si="2205">IF(AND($C256=$E$5,IF(AND($C256=$E$5,EW256&gt;=EW$2),(EW256-EW$2)*EW$5,IF(AND($C256=$E$6,EW256&gt;=EW$2),(EW256-EW$2)*EW$6,0))&gt;EW$3),EW$3,IF(AND($C256=$E$6,IF(AND($C256=$E$5,EW256&gt;=EW$2),(EW256-EW$2)*EW$5,IF(AND($C256=$E$6,EW256&gt;=EW$2),(EW256-EW$2)*EW$6,0))&gt;EW$4),EW$4,IF(AND($C256=$E$5,EW256&gt;=EW$2),(EW256-EW$2)*EW$5,IF(AND($C256=$E$6,EW256&gt;=EW$2),(EW256-EW$2)*EW$6,0))))</f>
        <v>0</v>
      </c>
      <c r="EY256"/>
      <c r="EZ256" s="39">
        <f t="shared" ref="EZ256:EZ265" si="2206">IF(AND($C256=$E$5,IF(AND($C256=$E$5,EY256&gt;=EY$2),(EY256-EY$2)*EY$5,IF(AND($C256=$E$6,EY256&gt;=EY$2),(EY256-EY$2)*EY$6,0))&gt;EY$3),EY$3,IF(AND($C256=$E$6,IF(AND($C256=$E$5,EY256&gt;=EY$2),(EY256-EY$2)*EY$5,IF(AND($C256=$E$6,EY256&gt;=EY$2),(EY256-EY$2)*EY$6,0))&gt;EY$4),EY$4,IF(AND($C256=$E$5,EY256&gt;=EY$2),(EY256-EY$2)*EY$5,IF(AND($C256=$E$6,EY256&gt;=EY$2),(EY256-EY$2)*EY$6,0))))</f>
        <v>0</v>
      </c>
      <c r="FA256"/>
      <c r="FB256" s="39">
        <f t="shared" ref="FB256:FB265" si="2207">IF(AND($C256=$E$5,IF(AND($C256=$E$5,FA256&gt;=FA$2),(FA256-FA$2)*FA$5,IF(AND($C256=$E$6,FA256&gt;=FA$2),(FA256-FA$2)*FA$6,0))&gt;FA$3),FA$3,IF(AND($C256=$E$6,IF(AND($C256=$E$5,FA256&gt;=FA$2),(FA256-FA$2)*FA$5,IF(AND($C256=$E$6,FA256&gt;=FA$2),(FA256-FA$2)*FA$6,0))&gt;FA$4),FA$4,IF(AND($C256=$E$5,FA256&gt;=FA$2),(FA256-FA$2)*FA$5,IF(AND($C256=$E$6,FA256&gt;=FA$2),(FA256-FA$2)*FA$6,0))))</f>
        <v>0</v>
      </c>
      <c r="FC256" s="67">
        <f>SUMIFS(CQ256:FB256,$CQ$8:$FB$8,$AM$1)</f>
        <v>0</v>
      </c>
    </row>
    <row r="257" spans="1:159" s="30" customFormat="1" outlineLevel="1" x14ac:dyDescent="0.25">
      <c r="A257">
        <v>2</v>
      </c>
      <c r="B257" s="26"/>
      <c r="C257" s="102">
        <f>IFERROR(VLOOKUP($B257,'Справочник ТТ'!$A:$R,16,0),0)</f>
        <v>0</v>
      </c>
      <c r="D257" s="103">
        <f>IFERROR(VLOOKUP($B257,'Справочник ТТ'!$A:$R,17,0),0)</f>
        <v>0</v>
      </c>
      <c r="E257" s="104">
        <f>IFERROR(VLOOKUP($B257,'Справочник ТТ'!$A:$R,18,0),0)</f>
        <v>0</v>
      </c>
      <c r="F257" s="71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 s="46">
        <f t="shared" ref="AK257:AK265" si="2208">IF($C257=$E$5,SUMPRODUCT(G257:AJ257,$G$5:$AJ$5),IF($C257=$E$6,SUMPRODUCT(G257:AJ257,$G$6:$AJ$6),0))</f>
        <v>0</v>
      </c>
      <c r="AL257"/>
      <c r="AM257" s="39">
        <f t="shared" si="2149"/>
        <v>0</v>
      </c>
      <c r="AN257"/>
      <c r="AO257" s="39">
        <f t="shared" si="2150"/>
        <v>0</v>
      </c>
      <c r="AP257"/>
      <c r="AQ257" s="39">
        <f t="shared" si="2151"/>
        <v>0</v>
      </c>
      <c r="AR257"/>
      <c r="AS257" s="39">
        <f t="shared" si="2152"/>
        <v>0</v>
      </c>
      <c r="AT257"/>
      <c r="AU257" s="39">
        <f t="shared" si="2153"/>
        <v>0</v>
      </c>
      <c r="AV257"/>
      <c r="AW257" s="39">
        <f>IF(AND($C257=$E$5,IF(AND($C257=$E$5,AV257&gt;=AV$2),(AV257-AV$2)*AV$5,IF(AND($C257=$E$6,AV257&gt;=AV$2),(AV257-AV$2)*AV$6,0))&gt;AV$3),AV$3,IF(AND($C257=$E$6,IF(AND($C257=$E$5,AV257&gt;=AV$2),(AV257-AV$2)*AV$5,IF(AND($C257=$E$6,AV257&gt;=AV$2),(AV257-AV$2)*AV$6,0))&gt;AV$4),AV$4,IF(AND($C257=$E$5,AV257&gt;=AV$2),(AV257-AV$2)*AV$5,IF(AND($C257=$E$6,AV257&gt;=AV$2),(AV257-AV$2)*AV$6,0))))</f>
        <v>0</v>
      </c>
      <c r="AX257"/>
      <c r="AY257" s="39" t="b">
        <f t="shared" si="2154"/>
        <v>0</v>
      </c>
      <c r="AZ257"/>
      <c r="BA257" s="39" t="b">
        <f t="shared" si="2155"/>
        <v>0</v>
      </c>
      <c r="BB257"/>
      <c r="BC257" s="39" t="b">
        <f t="shared" si="2156"/>
        <v>0</v>
      </c>
      <c r="BD257"/>
      <c r="BE257" s="39" t="b">
        <f t="shared" si="2157"/>
        <v>0</v>
      </c>
      <c r="BF257"/>
      <c r="BG257" s="39">
        <f t="shared" si="2158"/>
        <v>0</v>
      </c>
      <c r="BH257"/>
      <c r="BI257" s="39">
        <f t="shared" si="2159"/>
        <v>0</v>
      </c>
      <c r="BJ257"/>
      <c r="BK257" s="39">
        <f t="shared" si="2160"/>
        <v>0</v>
      </c>
      <c r="BL257"/>
      <c r="BM257" s="39">
        <f t="shared" si="2161"/>
        <v>0</v>
      </c>
      <c r="BN257"/>
      <c r="BO257" s="39">
        <f t="shared" si="2162"/>
        <v>0</v>
      </c>
      <c r="BP257"/>
      <c r="BQ257" s="39">
        <f t="shared" si="2163"/>
        <v>0</v>
      </c>
      <c r="BR257"/>
      <c r="BS257" s="39">
        <f t="shared" si="2164"/>
        <v>0</v>
      </c>
      <c r="BT257"/>
      <c r="BU257" s="39">
        <f t="shared" si="2165"/>
        <v>0</v>
      </c>
      <c r="BV257"/>
      <c r="BW257" s="39">
        <f t="shared" si="2166"/>
        <v>0</v>
      </c>
      <c r="BX257"/>
      <c r="BY257" s="39">
        <f t="shared" si="2167"/>
        <v>0</v>
      </c>
      <c r="BZ257"/>
      <c r="CA257" s="39">
        <f t="shared" si="2168"/>
        <v>0</v>
      </c>
      <c r="CB257"/>
      <c r="CC257" s="39">
        <f t="shared" si="2169"/>
        <v>0</v>
      </c>
      <c r="CD257"/>
      <c r="CE257" s="39">
        <f t="shared" si="2170"/>
        <v>0</v>
      </c>
      <c r="CF257"/>
      <c r="CG257" s="39">
        <f t="shared" si="2171"/>
        <v>0</v>
      </c>
      <c r="CH257"/>
      <c r="CI257" s="39">
        <f t="shared" si="2172"/>
        <v>0</v>
      </c>
      <c r="CJ257"/>
      <c r="CK257" s="39">
        <f t="shared" si="2173"/>
        <v>0</v>
      </c>
      <c r="CL257"/>
      <c r="CM257" s="39">
        <f t="shared" si="2174"/>
        <v>0</v>
      </c>
      <c r="CN257"/>
      <c r="CO257" s="39">
        <f t="shared" si="2175"/>
        <v>0</v>
      </c>
      <c r="CP257" s="67">
        <f t="shared" ref="CP257:CP265" si="2209">SUMIFS(AL257:CO257,$AL$8:$CO$8,$AM$1)</f>
        <v>0</v>
      </c>
      <c r="CQ257"/>
      <c r="CR257" s="39">
        <f t="shared" si="2176"/>
        <v>0</v>
      </c>
      <c r="CS257"/>
      <c r="CT257" s="39">
        <f t="shared" si="2177"/>
        <v>0</v>
      </c>
      <c r="CU257"/>
      <c r="CV257" s="39">
        <f t="shared" si="2178"/>
        <v>0</v>
      </c>
      <c r="CW257"/>
      <c r="CX257" s="39">
        <f t="shared" si="2179"/>
        <v>0</v>
      </c>
      <c r="CY257"/>
      <c r="CZ257" s="39">
        <f t="shared" si="2180"/>
        <v>0</v>
      </c>
      <c r="DA257"/>
      <c r="DB257" s="39">
        <f t="shared" si="2181"/>
        <v>0</v>
      </c>
      <c r="DC257"/>
      <c r="DD257" s="39">
        <f t="shared" si="2182"/>
        <v>0</v>
      </c>
      <c r="DE257"/>
      <c r="DF257" s="39">
        <f t="shared" si="2183"/>
        <v>0</v>
      </c>
      <c r="DG257"/>
      <c r="DH257" s="39">
        <f t="shared" si="2184"/>
        <v>0</v>
      </c>
      <c r="DI257"/>
      <c r="DJ257" s="39">
        <f t="shared" si="2185"/>
        <v>0</v>
      </c>
      <c r="DK257"/>
      <c r="DL257" s="39">
        <f t="shared" si="2186"/>
        <v>0</v>
      </c>
      <c r="DM257"/>
      <c r="DN257" s="39">
        <f t="shared" si="2187"/>
        <v>0</v>
      </c>
      <c r="DO257"/>
      <c r="DP257" s="39">
        <f t="shared" si="2188"/>
        <v>0</v>
      </c>
      <c r="DQ257"/>
      <c r="DR257" s="39">
        <f t="shared" si="2189"/>
        <v>0</v>
      </c>
      <c r="DS257"/>
      <c r="DT257" s="39">
        <f t="shared" si="2190"/>
        <v>0</v>
      </c>
      <c r="DU257"/>
      <c r="DV257" s="39">
        <f t="shared" si="2191"/>
        <v>0</v>
      </c>
      <c r="DW257"/>
      <c r="DX257" s="39">
        <f t="shared" si="2192"/>
        <v>0</v>
      </c>
      <c r="DY257"/>
      <c r="DZ257" s="39">
        <f t="shared" si="2193"/>
        <v>0</v>
      </c>
      <c r="EA257"/>
      <c r="EB257" s="39">
        <f t="shared" si="2194"/>
        <v>0</v>
      </c>
      <c r="EC257"/>
      <c r="ED257" s="39">
        <f t="shared" si="2195"/>
        <v>0</v>
      </c>
      <c r="EE257"/>
      <c r="EF257" s="39">
        <f t="shared" si="2196"/>
        <v>0</v>
      </c>
      <c r="EG257"/>
      <c r="EH257" s="39">
        <f t="shared" si="2197"/>
        <v>0</v>
      </c>
      <c r="EI257"/>
      <c r="EJ257" s="39">
        <f t="shared" si="2198"/>
        <v>0</v>
      </c>
      <c r="EK257"/>
      <c r="EL257" s="39">
        <f t="shared" si="2199"/>
        <v>0</v>
      </c>
      <c r="EM257"/>
      <c r="EN257" s="39">
        <f t="shared" si="2200"/>
        <v>0</v>
      </c>
      <c r="EO257"/>
      <c r="EP257" s="39">
        <f t="shared" si="2201"/>
        <v>0</v>
      </c>
      <c r="EQ257"/>
      <c r="ER257" s="39">
        <f t="shared" si="2202"/>
        <v>0</v>
      </c>
      <c r="ES257"/>
      <c r="ET257" s="39">
        <f t="shared" si="2203"/>
        <v>0</v>
      </c>
      <c r="EU257"/>
      <c r="EV257" s="39">
        <f t="shared" si="2204"/>
        <v>0</v>
      </c>
      <c r="EW257"/>
      <c r="EX257" s="39">
        <f t="shared" si="2205"/>
        <v>0</v>
      </c>
      <c r="EY257"/>
      <c r="EZ257" s="39">
        <f t="shared" si="2206"/>
        <v>0</v>
      </c>
      <c r="FA257"/>
      <c r="FB257" s="39">
        <f t="shared" si="2207"/>
        <v>0</v>
      </c>
      <c r="FC257" s="67">
        <f t="shared" ref="FC257:FC265" si="2210">SUMIFS(CQ257:FB257,$CQ$8:$FB$8,$AM$1)</f>
        <v>0</v>
      </c>
    </row>
    <row r="258" spans="1:159" s="30" customFormat="1" outlineLevel="1" x14ac:dyDescent="0.25">
      <c r="A258">
        <v>3</v>
      </c>
      <c r="B258" s="26"/>
      <c r="C258" s="102">
        <f>IFERROR(VLOOKUP($B258,'Справочник ТТ'!$A:$R,16,0),0)</f>
        <v>0</v>
      </c>
      <c r="D258" s="103">
        <f>IFERROR(VLOOKUP($B258,'Справочник ТТ'!$A:$R,17,0),0)</f>
        <v>0</v>
      </c>
      <c r="E258" s="104">
        <f>IFERROR(VLOOKUP($B258,'Справочник ТТ'!$A:$R,18,0),0)</f>
        <v>0</v>
      </c>
      <c r="F258" s="71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 s="46">
        <f t="shared" si="2208"/>
        <v>0</v>
      </c>
      <c r="AL258"/>
      <c r="AM258" s="39">
        <f t="shared" si="2149"/>
        <v>0</v>
      </c>
      <c r="AN258"/>
      <c r="AO258" s="39">
        <f t="shared" si="2150"/>
        <v>0</v>
      </c>
      <c r="AP258"/>
      <c r="AQ258" s="39">
        <f t="shared" si="2151"/>
        <v>0</v>
      </c>
      <c r="AR258"/>
      <c r="AS258" s="39">
        <f t="shared" si="2152"/>
        <v>0</v>
      </c>
      <c r="AT258"/>
      <c r="AU258" s="39">
        <f t="shared" si="2153"/>
        <v>0</v>
      </c>
      <c r="AV258"/>
      <c r="AW258" s="39">
        <f t="shared" ref="AW258:AW265" si="2211">IF(AND($C258=$E$5,IF(AND($C258=$E$5,AV258&gt;=AV$2),(AV258-AV$2)*AV$5,IF(AND($C258=$E$6,AV258&gt;=AV$2),(AV258-AV$2)*AV$6,0))&gt;AV$3),AV$3,IF(AND($C258=$E$6,IF(AND($C258=$E$5,AV258&gt;=AV$2),(AV258-AV$2)*AV$5,IF(AND($C258=$E$6,AV258&gt;=AV$2),(AV258-AV$2)*AV$6,0))&gt;AV$4),AV$4,IF(AND($C258=$E$5,AV258&gt;=AV$2),(AV258-AV$2)*AV$5,IF(AND($C258=$E$6,AV258&gt;=AV$2),(AV258-AV$2)*AV$6,0))))</f>
        <v>0</v>
      </c>
      <c r="AX258"/>
      <c r="AY258" s="39" t="b">
        <f t="shared" si="2154"/>
        <v>0</v>
      </c>
      <c r="AZ258"/>
      <c r="BA258" s="39" t="b">
        <f t="shared" si="2155"/>
        <v>0</v>
      </c>
      <c r="BB258"/>
      <c r="BC258" s="39" t="b">
        <f t="shared" si="2156"/>
        <v>0</v>
      </c>
      <c r="BD258"/>
      <c r="BE258" s="39" t="b">
        <f t="shared" si="2157"/>
        <v>0</v>
      </c>
      <c r="BF258"/>
      <c r="BG258" s="39">
        <f t="shared" si="2158"/>
        <v>0</v>
      </c>
      <c r="BH258"/>
      <c r="BI258" s="39">
        <f t="shared" si="2159"/>
        <v>0</v>
      </c>
      <c r="BJ258"/>
      <c r="BK258" s="39">
        <f t="shared" si="2160"/>
        <v>0</v>
      </c>
      <c r="BL258"/>
      <c r="BM258" s="39">
        <f t="shared" si="2161"/>
        <v>0</v>
      </c>
      <c r="BN258"/>
      <c r="BO258" s="39">
        <f t="shared" si="2162"/>
        <v>0</v>
      </c>
      <c r="BP258"/>
      <c r="BQ258" s="39">
        <f t="shared" si="2163"/>
        <v>0</v>
      </c>
      <c r="BR258"/>
      <c r="BS258" s="39">
        <f t="shared" si="2164"/>
        <v>0</v>
      </c>
      <c r="BT258"/>
      <c r="BU258" s="39">
        <f t="shared" si="2165"/>
        <v>0</v>
      </c>
      <c r="BV258"/>
      <c r="BW258" s="39">
        <f t="shared" si="2166"/>
        <v>0</v>
      </c>
      <c r="BX258"/>
      <c r="BY258" s="39">
        <f t="shared" si="2167"/>
        <v>0</v>
      </c>
      <c r="BZ258"/>
      <c r="CA258" s="39">
        <f t="shared" si="2168"/>
        <v>0</v>
      </c>
      <c r="CB258"/>
      <c r="CC258" s="39">
        <f t="shared" si="2169"/>
        <v>0</v>
      </c>
      <c r="CD258"/>
      <c r="CE258" s="39">
        <f t="shared" si="2170"/>
        <v>0</v>
      </c>
      <c r="CF258"/>
      <c r="CG258" s="39">
        <f t="shared" si="2171"/>
        <v>0</v>
      </c>
      <c r="CH258"/>
      <c r="CI258" s="39">
        <f t="shared" si="2172"/>
        <v>0</v>
      </c>
      <c r="CJ258"/>
      <c r="CK258" s="39">
        <f t="shared" si="2173"/>
        <v>0</v>
      </c>
      <c r="CL258"/>
      <c r="CM258" s="39">
        <f t="shared" si="2174"/>
        <v>0</v>
      </c>
      <c r="CN258"/>
      <c r="CO258" s="39">
        <f t="shared" si="2175"/>
        <v>0</v>
      </c>
      <c r="CP258" s="67">
        <f t="shared" si="2209"/>
        <v>0</v>
      </c>
      <c r="CQ258"/>
      <c r="CR258" s="39">
        <f t="shared" si="2176"/>
        <v>0</v>
      </c>
      <c r="CS258"/>
      <c r="CT258" s="39">
        <f t="shared" si="2177"/>
        <v>0</v>
      </c>
      <c r="CU258"/>
      <c r="CV258" s="39">
        <f t="shared" si="2178"/>
        <v>0</v>
      </c>
      <c r="CW258"/>
      <c r="CX258" s="39">
        <f t="shared" si="2179"/>
        <v>0</v>
      </c>
      <c r="CY258"/>
      <c r="CZ258" s="39">
        <f t="shared" si="2180"/>
        <v>0</v>
      </c>
      <c r="DA258"/>
      <c r="DB258" s="39">
        <f t="shared" si="2181"/>
        <v>0</v>
      </c>
      <c r="DC258"/>
      <c r="DD258" s="39">
        <f t="shared" si="2182"/>
        <v>0</v>
      </c>
      <c r="DE258"/>
      <c r="DF258" s="39">
        <f t="shared" si="2183"/>
        <v>0</v>
      </c>
      <c r="DG258"/>
      <c r="DH258" s="39">
        <f t="shared" si="2184"/>
        <v>0</v>
      </c>
      <c r="DI258"/>
      <c r="DJ258" s="39">
        <f t="shared" si="2185"/>
        <v>0</v>
      </c>
      <c r="DK258"/>
      <c r="DL258" s="39">
        <f t="shared" si="2186"/>
        <v>0</v>
      </c>
      <c r="DM258"/>
      <c r="DN258" s="39">
        <f t="shared" si="2187"/>
        <v>0</v>
      </c>
      <c r="DO258"/>
      <c r="DP258" s="39">
        <f t="shared" si="2188"/>
        <v>0</v>
      </c>
      <c r="DQ258"/>
      <c r="DR258" s="39">
        <f t="shared" si="2189"/>
        <v>0</v>
      </c>
      <c r="DS258"/>
      <c r="DT258" s="39">
        <f t="shared" si="2190"/>
        <v>0</v>
      </c>
      <c r="DU258"/>
      <c r="DV258" s="39">
        <f t="shared" si="2191"/>
        <v>0</v>
      </c>
      <c r="DW258"/>
      <c r="DX258" s="39">
        <f t="shared" si="2192"/>
        <v>0</v>
      </c>
      <c r="DY258"/>
      <c r="DZ258" s="39">
        <f t="shared" si="2193"/>
        <v>0</v>
      </c>
      <c r="EA258"/>
      <c r="EB258" s="39">
        <f t="shared" si="2194"/>
        <v>0</v>
      </c>
      <c r="EC258"/>
      <c r="ED258" s="39">
        <f t="shared" si="2195"/>
        <v>0</v>
      </c>
      <c r="EE258"/>
      <c r="EF258" s="39">
        <f t="shared" si="2196"/>
        <v>0</v>
      </c>
      <c r="EG258"/>
      <c r="EH258" s="39">
        <f t="shared" si="2197"/>
        <v>0</v>
      </c>
      <c r="EI258"/>
      <c r="EJ258" s="39">
        <f t="shared" si="2198"/>
        <v>0</v>
      </c>
      <c r="EK258"/>
      <c r="EL258" s="39">
        <f t="shared" si="2199"/>
        <v>0</v>
      </c>
      <c r="EM258"/>
      <c r="EN258" s="39">
        <f t="shared" si="2200"/>
        <v>0</v>
      </c>
      <c r="EO258"/>
      <c r="EP258" s="39">
        <f t="shared" si="2201"/>
        <v>0</v>
      </c>
      <c r="EQ258"/>
      <c r="ER258" s="39">
        <f t="shared" si="2202"/>
        <v>0</v>
      </c>
      <c r="ES258"/>
      <c r="ET258" s="39">
        <f t="shared" si="2203"/>
        <v>0</v>
      </c>
      <c r="EU258"/>
      <c r="EV258" s="39">
        <f t="shared" si="2204"/>
        <v>0</v>
      </c>
      <c r="EW258"/>
      <c r="EX258" s="39">
        <f t="shared" si="2205"/>
        <v>0</v>
      </c>
      <c r="EY258"/>
      <c r="EZ258" s="39">
        <f t="shared" si="2206"/>
        <v>0</v>
      </c>
      <c r="FA258"/>
      <c r="FB258" s="39">
        <f t="shared" si="2207"/>
        <v>0</v>
      </c>
      <c r="FC258" s="67">
        <f t="shared" si="2210"/>
        <v>0</v>
      </c>
    </row>
    <row r="259" spans="1:159" s="30" customFormat="1" outlineLevel="1" x14ac:dyDescent="0.25">
      <c r="A259">
        <v>4</v>
      </c>
      <c r="B259" s="26"/>
      <c r="C259" s="102">
        <f>IFERROR(VLOOKUP($B259,'Справочник ТТ'!$A:$R,16,0),0)</f>
        <v>0</v>
      </c>
      <c r="D259" s="103">
        <f>IFERROR(VLOOKUP($B259,'Справочник ТТ'!$A:$R,17,0),0)</f>
        <v>0</v>
      </c>
      <c r="E259" s="104">
        <f>IFERROR(VLOOKUP($B259,'Справочник ТТ'!$A:$R,18,0),0)</f>
        <v>0</v>
      </c>
      <c r="F259" s="71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 s="46">
        <f t="shared" si="2208"/>
        <v>0</v>
      </c>
      <c r="AL259"/>
      <c r="AM259" s="39">
        <f t="shared" si="2149"/>
        <v>0</v>
      </c>
      <c r="AN259"/>
      <c r="AO259" s="39">
        <f t="shared" si="2150"/>
        <v>0</v>
      </c>
      <c r="AP259"/>
      <c r="AQ259" s="39">
        <f t="shared" si="2151"/>
        <v>0</v>
      </c>
      <c r="AR259"/>
      <c r="AS259" s="39">
        <f t="shared" si="2152"/>
        <v>0</v>
      </c>
      <c r="AT259"/>
      <c r="AU259" s="39">
        <f t="shared" si="2153"/>
        <v>0</v>
      </c>
      <c r="AV259"/>
      <c r="AW259" s="39">
        <f t="shared" si="2211"/>
        <v>0</v>
      </c>
      <c r="AX259"/>
      <c r="AY259" s="39" t="b">
        <f t="shared" si="2154"/>
        <v>0</v>
      </c>
      <c r="AZ259"/>
      <c r="BA259" s="39" t="b">
        <f t="shared" si="2155"/>
        <v>0</v>
      </c>
      <c r="BB259"/>
      <c r="BC259" s="39" t="b">
        <f t="shared" si="2156"/>
        <v>0</v>
      </c>
      <c r="BD259"/>
      <c r="BE259" s="39" t="b">
        <f t="shared" si="2157"/>
        <v>0</v>
      </c>
      <c r="BF259"/>
      <c r="BG259" s="39">
        <f t="shared" si="2158"/>
        <v>0</v>
      </c>
      <c r="BH259"/>
      <c r="BI259" s="39">
        <f t="shared" si="2159"/>
        <v>0</v>
      </c>
      <c r="BJ259"/>
      <c r="BK259" s="39">
        <f t="shared" si="2160"/>
        <v>0</v>
      </c>
      <c r="BL259"/>
      <c r="BM259" s="39">
        <f t="shared" si="2161"/>
        <v>0</v>
      </c>
      <c r="BN259"/>
      <c r="BO259" s="39">
        <f t="shared" si="2162"/>
        <v>0</v>
      </c>
      <c r="BP259"/>
      <c r="BQ259" s="39">
        <f t="shared" si="2163"/>
        <v>0</v>
      </c>
      <c r="BR259"/>
      <c r="BS259" s="39">
        <f t="shared" si="2164"/>
        <v>0</v>
      </c>
      <c r="BT259"/>
      <c r="BU259" s="39">
        <f t="shared" si="2165"/>
        <v>0</v>
      </c>
      <c r="BV259"/>
      <c r="BW259" s="39">
        <f t="shared" si="2166"/>
        <v>0</v>
      </c>
      <c r="BX259"/>
      <c r="BY259" s="39">
        <f t="shared" si="2167"/>
        <v>0</v>
      </c>
      <c r="BZ259"/>
      <c r="CA259" s="39">
        <f t="shared" si="2168"/>
        <v>0</v>
      </c>
      <c r="CB259"/>
      <c r="CC259" s="39">
        <f t="shared" si="2169"/>
        <v>0</v>
      </c>
      <c r="CD259"/>
      <c r="CE259" s="39">
        <f t="shared" si="2170"/>
        <v>0</v>
      </c>
      <c r="CF259"/>
      <c r="CG259" s="39">
        <f t="shared" si="2171"/>
        <v>0</v>
      </c>
      <c r="CH259"/>
      <c r="CI259" s="39">
        <f t="shared" si="2172"/>
        <v>0</v>
      </c>
      <c r="CJ259"/>
      <c r="CK259" s="39">
        <f t="shared" si="2173"/>
        <v>0</v>
      </c>
      <c r="CL259"/>
      <c r="CM259" s="39">
        <f t="shared" si="2174"/>
        <v>0</v>
      </c>
      <c r="CN259"/>
      <c r="CO259" s="39">
        <f t="shared" si="2175"/>
        <v>0</v>
      </c>
      <c r="CP259" s="67">
        <f t="shared" si="2209"/>
        <v>0</v>
      </c>
      <c r="CQ259"/>
      <c r="CR259" s="39">
        <f t="shared" si="2176"/>
        <v>0</v>
      </c>
      <c r="CS259"/>
      <c r="CT259" s="39">
        <f t="shared" si="2177"/>
        <v>0</v>
      </c>
      <c r="CU259"/>
      <c r="CV259" s="39">
        <f t="shared" si="2178"/>
        <v>0</v>
      </c>
      <c r="CW259"/>
      <c r="CX259" s="39">
        <f t="shared" si="2179"/>
        <v>0</v>
      </c>
      <c r="CY259"/>
      <c r="CZ259" s="39">
        <f t="shared" si="2180"/>
        <v>0</v>
      </c>
      <c r="DA259"/>
      <c r="DB259" s="39">
        <f t="shared" si="2181"/>
        <v>0</v>
      </c>
      <c r="DC259"/>
      <c r="DD259" s="39">
        <f t="shared" si="2182"/>
        <v>0</v>
      </c>
      <c r="DE259"/>
      <c r="DF259" s="39">
        <f t="shared" si="2183"/>
        <v>0</v>
      </c>
      <c r="DG259"/>
      <c r="DH259" s="39">
        <f t="shared" si="2184"/>
        <v>0</v>
      </c>
      <c r="DI259"/>
      <c r="DJ259" s="39">
        <f t="shared" si="2185"/>
        <v>0</v>
      </c>
      <c r="DK259"/>
      <c r="DL259" s="39">
        <f t="shared" si="2186"/>
        <v>0</v>
      </c>
      <c r="DM259"/>
      <c r="DN259" s="39">
        <f t="shared" si="2187"/>
        <v>0</v>
      </c>
      <c r="DO259"/>
      <c r="DP259" s="39">
        <f t="shared" si="2188"/>
        <v>0</v>
      </c>
      <c r="DQ259"/>
      <c r="DR259" s="39">
        <f t="shared" si="2189"/>
        <v>0</v>
      </c>
      <c r="DS259"/>
      <c r="DT259" s="39">
        <f t="shared" si="2190"/>
        <v>0</v>
      </c>
      <c r="DU259"/>
      <c r="DV259" s="39">
        <f t="shared" si="2191"/>
        <v>0</v>
      </c>
      <c r="DW259"/>
      <c r="DX259" s="39">
        <f t="shared" si="2192"/>
        <v>0</v>
      </c>
      <c r="DY259"/>
      <c r="DZ259" s="39">
        <f t="shared" si="2193"/>
        <v>0</v>
      </c>
      <c r="EA259"/>
      <c r="EB259" s="39">
        <f t="shared" si="2194"/>
        <v>0</v>
      </c>
      <c r="EC259"/>
      <c r="ED259" s="39">
        <f t="shared" si="2195"/>
        <v>0</v>
      </c>
      <c r="EE259"/>
      <c r="EF259" s="39">
        <f t="shared" si="2196"/>
        <v>0</v>
      </c>
      <c r="EG259"/>
      <c r="EH259" s="39">
        <f t="shared" si="2197"/>
        <v>0</v>
      </c>
      <c r="EI259"/>
      <c r="EJ259" s="39">
        <f t="shared" si="2198"/>
        <v>0</v>
      </c>
      <c r="EK259"/>
      <c r="EL259" s="39">
        <f t="shared" si="2199"/>
        <v>0</v>
      </c>
      <c r="EM259"/>
      <c r="EN259" s="39">
        <f t="shared" si="2200"/>
        <v>0</v>
      </c>
      <c r="EO259"/>
      <c r="EP259" s="39">
        <f t="shared" si="2201"/>
        <v>0</v>
      </c>
      <c r="EQ259"/>
      <c r="ER259" s="39">
        <f t="shared" si="2202"/>
        <v>0</v>
      </c>
      <c r="ES259"/>
      <c r="ET259" s="39">
        <f t="shared" si="2203"/>
        <v>0</v>
      </c>
      <c r="EU259"/>
      <c r="EV259" s="39">
        <f t="shared" si="2204"/>
        <v>0</v>
      </c>
      <c r="EW259"/>
      <c r="EX259" s="39">
        <f t="shared" si="2205"/>
        <v>0</v>
      </c>
      <c r="EY259"/>
      <c r="EZ259" s="39">
        <f t="shared" si="2206"/>
        <v>0</v>
      </c>
      <c r="FA259"/>
      <c r="FB259" s="39">
        <f t="shared" si="2207"/>
        <v>0</v>
      </c>
      <c r="FC259" s="67">
        <f t="shared" si="2210"/>
        <v>0</v>
      </c>
    </row>
    <row r="260" spans="1:159" s="30" customFormat="1" outlineLevel="1" x14ac:dyDescent="0.25">
      <c r="A260">
        <v>5</v>
      </c>
      <c r="B260" s="26"/>
      <c r="C260" s="102">
        <f>IFERROR(VLOOKUP($B260,'Справочник ТТ'!$A:$R,16,0),0)</f>
        <v>0</v>
      </c>
      <c r="D260" s="103">
        <f>IFERROR(VLOOKUP($B260,'Справочник ТТ'!$A:$R,17,0),0)</f>
        <v>0</v>
      </c>
      <c r="E260" s="104">
        <f>IFERROR(VLOOKUP($B260,'Справочник ТТ'!$A:$R,18,0),0)</f>
        <v>0</v>
      </c>
      <c r="F260" s="71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 s="46">
        <f t="shared" si="2208"/>
        <v>0</v>
      </c>
      <c r="AL260"/>
      <c r="AM260" s="39">
        <f t="shared" si="2149"/>
        <v>0</v>
      </c>
      <c r="AN260"/>
      <c r="AO260" s="39">
        <f t="shared" si="2150"/>
        <v>0</v>
      </c>
      <c r="AP260"/>
      <c r="AQ260" s="39">
        <f t="shared" si="2151"/>
        <v>0</v>
      </c>
      <c r="AR260"/>
      <c r="AS260" s="39">
        <f t="shared" si="2152"/>
        <v>0</v>
      </c>
      <c r="AT260"/>
      <c r="AU260" s="39">
        <f t="shared" si="2153"/>
        <v>0</v>
      </c>
      <c r="AV260"/>
      <c r="AW260" s="39">
        <f t="shared" si="2211"/>
        <v>0</v>
      </c>
      <c r="AX260"/>
      <c r="AY260" s="39" t="b">
        <f t="shared" si="2154"/>
        <v>0</v>
      </c>
      <c r="AZ260"/>
      <c r="BA260" s="39" t="b">
        <f t="shared" si="2155"/>
        <v>0</v>
      </c>
      <c r="BB260"/>
      <c r="BC260" s="39" t="b">
        <f t="shared" si="2156"/>
        <v>0</v>
      </c>
      <c r="BD260"/>
      <c r="BE260" s="39" t="b">
        <f t="shared" si="2157"/>
        <v>0</v>
      </c>
      <c r="BF260"/>
      <c r="BG260" s="39">
        <f t="shared" si="2158"/>
        <v>0</v>
      </c>
      <c r="BH260"/>
      <c r="BI260" s="39">
        <f t="shared" si="2159"/>
        <v>0</v>
      </c>
      <c r="BJ260"/>
      <c r="BK260" s="39">
        <f t="shared" si="2160"/>
        <v>0</v>
      </c>
      <c r="BL260"/>
      <c r="BM260" s="39">
        <f t="shared" si="2161"/>
        <v>0</v>
      </c>
      <c r="BN260"/>
      <c r="BO260" s="39">
        <f t="shared" si="2162"/>
        <v>0</v>
      </c>
      <c r="BP260"/>
      <c r="BQ260" s="39">
        <f t="shared" si="2163"/>
        <v>0</v>
      </c>
      <c r="BR260"/>
      <c r="BS260" s="39">
        <f t="shared" si="2164"/>
        <v>0</v>
      </c>
      <c r="BT260"/>
      <c r="BU260" s="39">
        <f t="shared" si="2165"/>
        <v>0</v>
      </c>
      <c r="BV260"/>
      <c r="BW260" s="39">
        <f t="shared" si="2166"/>
        <v>0</v>
      </c>
      <c r="BX260"/>
      <c r="BY260" s="39">
        <f t="shared" si="2167"/>
        <v>0</v>
      </c>
      <c r="BZ260"/>
      <c r="CA260" s="39">
        <f t="shared" si="2168"/>
        <v>0</v>
      </c>
      <c r="CB260"/>
      <c r="CC260" s="39">
        <f t="shared" si="2169"/>
        <v>0</v>
      </c>
      <c r="CD260"/>
      <c r="CE260" s="39">
        <f t="shared" si="2170"/>
        <v>0</v>
      </c>
      <c r="CF260"/>
      <c r="CG260" s="39">
        <f t="shared" si="2171"/>
        <v>0</v>
      </c>
      <c r="CH260"/>
      <c r="CI260" s="39">
        <f t="shared" si="2172"/>
        <v>0</v>
      </c>
      <c r="CJ260"/>
      <c r="CK260" s="39">
        <f t="shared" si="2173"/>
        <v>0</v>
      </c>
      <c r="CL260"/>
      <c r="CM260" s="39">
        <f t="shared" si="2174"/>
        <v>0</v>
      </c>
      <c r="CN260"/>
      <c r="CO260" s="39">
        <f t="shared" si="2175"/>
        <v>0</v>
      </c>
      <c r="CP260" s="67">
        <f t="shared" si="2209"/>
        <v>0</v>
      </c>
      <c r="CQ260"/>
      <c r="CR260" s="39">
        <f t="shared" si="2176"/>
        <v>0</v>
      </c>
      <c r="CS260"/>
      <c r="CT260" s="39">
        <f t="shared" si="2177"/>
        <v>0</v>
      </c>
      <c r="CU260"/>
      <c r="CV260" s="39">
        <f t="shared" si="2178"/>
        <v>0</v>
      </c>
      <c r="CW260"/>
      <c r="CX260" s="39">
        <f t="shared" si="2179"/>
        <v>0</v>
      </c>
      <c r="CY260"/>
      <c r="CZ260" s="39">
        <f t="shared" si="2180"/>
        <v>0</v>
      </c>
      <c r="DA260"/>
      <c r="DB260" s="39">
        <f t="shared" si="2181"/>
        <v>0</v>
      </c>
      <c r="DC260"/>
      <c r="DD260" s="39">
        <f t="shared" si="2182"/>
        <v>0</v>
      </c>
      <c r="DE260"/>
      <c r="DF260" s="39">
        <f t="shared" si="2183"/>
        <v>0</v>
      </c>
      <c r="DG260"/>
      <c r="DH260" s="39">
        <f t="shared" si="2184"/>
        <v>0</v>
      </c>
      <c r="DI260"/>
      <c r="DJ260" s="39">
        <f t="shared" si="2185"/>
        <v>0</v>
      </c>
      <c r="DK260"/>
      <c r="DL260" s="39">
        <f t="shared" si="2186"/>
        <v>0</v>
      </c>
      <c r="DM260"/>
      <c r="DN260" s="39">
        <f t="shared" si="2187"/>
        <v>0</v>
      </c>
      <c r="DO260"/>
      <c r="DP260" s="39">
        <f t="shared" si="2188"/>
        <v>0</v>
      </c>
      <c r="DQ260"/>
      <c r="DR260" s="39">
        <f t="shared" si="2189"/>
        <v>0</v>
      </c>
      <c r="DS260"/>
      <c r="DT260" s="39">
        <f t="shared" si="2190"/>
        <v>0</v>
      </c>
      <c r="DU260"/>
      <c r="DV260" s="39">
        <f t="shared" si="2191"/>
        <v>0</v>
      </c>
      <c r="DW260"/>
      <c r="DX260" s="39">
        <f t="shared" si="2192"/>
        <v>0</v>
      </c>
      <c r="DY260"/>
      <c r="DZ260" s="39">
        <f t="shared" si="2193"/>
        <v>0</v>
      </c>
      <c r="EA260"/>
      <c r="EB260" s="39">
        <f t="shared" si="2194"/>
        <v>0</v>
      </c>
      <c r="EC260"/>
      <c r="ED260" s="39">
        <f t="shared" si="2195"/>
        <v>0</v>
      </c>
      <c r="EE260"/>
      <c r="EF260" s="39">
        <f t="shared" si="2196"/>
        <v>0</v>
      </c>
      <c r="EG260"/>
      <c r="EH260" s="39">
        <f t="shared" si="2197"/>
        <v>0</v>
      </c>
      <c r="EI260"/>
      <c r="EJ260" s="39">
        <f t="shared" si="2198"/>
        <v>0</v>
      </c>
      <c r="EK260"/>
      <c r="EL260" s="39">
        <f t="shared" si="2199"/>
        <v>0</v>
      </c>
      <c r="EM260"/>
      <c r="EN260" s="39">
        <f t="shared" si="2200"/>
        <v>0</v>
      </c>
      <c r="EO260"/>
      <c r="EP260" s="39">
        <f t="shared" si="2201"/>
        <v>0</v>
      </c>
      <c r="EQ260"/>
      <c r="ER260" s="39">
        <f t="shared" si="2202"/>
        <v>0</v>
      </c>
      <c r="ES260"/>
      <c r="ET260" s="39">
        <f t="shared" si="2203"/>
        <v>0</v>
      </c>
      <c r="EU260"/>
      <c r="EV260" s="39">
        <f t="shared" si="2204"/>
        <v>0</v>
      </c>
      <c r="EW260"/>
      <c r="EX260" s="39">
        <f t="shared" si="2205"/>
        <v>0</v>
      </c>
      <c r="EY260"/>
      <c r="EZ260" s="39">
        <f t="shared" si="2206"/>
        <v>0</v>
      </c>
      <c r="FA260"/>
      <c r="FB260" s="39">
        <f t="shared" si="2207"/>
        <v>0</v>
      </c>
      <c r="FC260" s="67">
        <f t="shared" si="2210"/>
        <v>0</v>
      </c>
    </row>
    <row r="261" spans="1:159" s="30" customFormat="1" outlineLevel="1" x14ac:dyDescent="0.25">
      <c r="A261">
        <v>6</v>
      </c>
      <c r="B261" s="26"/>
      <c r="C261" s="102">
        <f>IFERROR(VLOOKUP($B261,'Справочник ТТ'!$A:$R,16,0),0)</f>
        <v>0</v>
      </c>
      <c r="D261" s="103">
        <f>IFERROR(VLOOKUP($B261,'Справочник ТТ'!$A:$R,17,0),0)</f>
        <v>0</v>
      </c>
      <c r="E261" s="104">
        <f>IFERROR(VLOOKUP($B261,'Справочник ТТ'!$A:$R,18,0),0)</f>
        <v>0</v>
      </c>
      <c r="F261" s="7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 s="46">
        <f t="shared" si="2208"/>
        <v>0</v>
      </c>
      <c r="AL261"/>
      <c r="AM261" s="39">
        <f t="shared" si="2149"/>
        <v>0</v>
      </c>
      <c r="AN261"/>
      <c r="AO261" s="39">
        <f t="shared" si="2150"/>
        <v>0</v>
      </c>
      <c r="AP261"/>
      <c r="AQ261" s="39">
        <f t="shared" si="2151"/>
        <v>0</v>
      </c>
      <c r="AR261"/>
      <c r="AS261" s="39">
        <f t="shared" si="2152"/>
        <v>0</v>
      </c>
      <c r="AT261"/>
      <c r="AU261" s="39">
        <f t="shared" si="2153"/>
        <v>0</v>
      </c>
      <c r="AV261"/>
      <c r="AW261" s="39">
        <f t="shared" si="2211"/>
        <v>0</v>
      </c>
      <c r="AX261"/>
      <c r="AY261" s="39" t="b">
        <f t="shared" si="2154"/>
        <v>0</v>
      </c>
      <c r="AZ261"/>
      <c r="BA261" s="39" t="b">
        <f t="shared" si="2155"/>
        <v>0</v>
      </c>
      <c r="BB261"/>
      <c r="BC261" s="39" t="b">
        <f t="shared" si="2156"/>
        <v>0</v>
      </c>
      <c r="BD261"/>
      <c r="BE261" s="39" t="b">
        <f t="shared" si="2157"/>
        <v>0</v>
      </c>
      <c r="BF261"/>
      <c r="BG261" s="39">
        <f t="shared" si="2158"/>
        <v>0</v>
      </c>
      <c r="BH261"/>
      <c r="BI261" s="39">
        <f t="shared" si="2159"/>
        <v>0</v>
      </c>
      <c r="BJ261"/>
      <c r="BK261" s="39">
        <f t="shared" si="2160"/>
        <v>0</v>
      </c>
      <c r="BL261"/>
      <c r="BM261" s="39">
        <f t="shared" si="2161"/>
        <v>0</v>
      </c>
      <c r="BN261"/>
      <c r="BO261" s="39">
        <f t="shared" si="2162"/>
        <v>0</v>
      </c>
      <c r="BP261"/>
      <c r="BQ261" s="39">
        <f t="shared" si="2163"/>
        <v>0</v>
      </c>
      <c r="BR261"/>
      <c r="BS261" s="39">
        <f t="shared" si="2164"/>
        <v>0</v>
      </c>
      <c r="BT261"/>
      <c r="BU261" s="39">
        <f t="shared" si="2165"/>
        <v>0</v>
      </c>
      <c r="BV261"/>
      <c r="BW261" s="39">
        <f t="shared" si="2166"/>
        <v>0</v>
      </c>
      <c r="BX261"/>
      <c r="BY261" s="39">
        <f t="shared" si="2167"/>
        <v>0</v>
      </c>
      <c r="BZ261"/>
      <c r="CA261" s="39">
        <f t="shared" si="2168"/>
        <v>0</v>
      </c>
      <c r="CB261"/>
      <c r="CC261" s="39">
        <f t="shared" si="2169"/>
        <v>0</v>
      </c>
      <c r="CD261"/>
      <c r="CE261" s="39">
        <f t="shared" si="2170"/>
        <v>0</v>
      </c>
      <c r="CF261"/>
      <c r="CG261" s="39">
        <f t="shared" si="2171"/>
        <v>0</v>
      </c>
      <c r="CH261"/>
      <c r="CI261" s="39">
        <f t="shared" si="2172"/>
        <v>0</v>
      </c>
      <c r="CJ261"/>
      <c r="CK261" s="39">
        <f t="shared" si="2173"/>
        <v>0</v>
      </c>
      <c r="CL261"/>
      <c r="CM261" s="39">
        <f t="shared" si="2174"/>
        <v>0</v>
      </c>
      <c r="CN261"/>
      <c r="CO261" s="39">
        <f t="shared" si="2175"/>
        <v>0</v>
      </c>
      <c r="CP261" s="67">
        <f t="shared" si="2209"/>
        <v>0</v>
      </c>
      <c r="CQ261"/>
      <c r="CR261" s="39">
        <f t="shared" si="2176"/>
        <v>0</v>
      </c>
      <c r="CS261"/>
      <c r="CT261" s="39">
        <f t="shared" si="2177"/>
        <v>0</v>
      </c>
      <c r="CU261"/>
      <c r="CV261" s="39">
        <f t="shared" si="2178"/>
        <v>0</v>
      </c>
      <c r="CW261"/>
      <c r="CX261" s="39">
        <f t="shared" si="2179"/>
        <v>0</v>
      </c>
      <c r="CY261"/>
      <c r="CZ261" s="39">
        <f t="shared" si="2180"/>
        <v>0</v>
      </c>
      <c r="DA261"/>
      <c r="DB261" s="39">
        <f t="shared" si="2181"/>
        <v>0</v>
      </c>
      <c r="DC261"/>
      <c r="DD261" s="39">
        <f t="shared" si="2182"/>
        <v>0</v>
      </c>
      <c r="DE261"/>
      <c r="DF261" s="39">
        <f t="shared" si="2183"/>
        <v>0</v>
      </c>
      <c r="DG261"/>
      <c r="DH261" s="39">
        <f t="shared" si="2184"/>
        <v>0</v>
      </c>
      <c r="DI261"/>
      <c r="DJ261" s="39">
        <f t="shared" si="2185"/>
        <v>0</v>
      </c>
      <c r="DK261"/>
      <c r="DL261" s="39">
        <f t="shared" si="2186"/>
        <v>0</v>
      </c>
      <c r="DM261"/>
      <c r="DN261" s="39">
        <f t="shared" si="2187"/>
        <v>0</v>
      </c>
      <c r="DO261"/>
      <c r="DP261" s="39">
        <f t="shared" si="2188"/>
        <v>0</v>
      </c>
      <c r="DQ261"/>
      <c r="DR261" s="39">
        <f t="shared" si="2189"/>
        <v>0</v>
      </c>
      <c r="DS261"/>
      <c r="DT261" s="39">
        <f t="shared" si="2190"/>
        <v>0</v>
      </c>
      <c r="DU261"/>
      <c r="DV261" s="39">
        <f t="shared" si="2191"/>
        <v>0</v>
      </c>
      <c r="DW261"/>
      <c r="DX261" s="39">
        <f t="shared" si="2192"/>
        <v>0</v>
      </c>
      <c r="DY261"/>
      <c r="DZ261" s="39">
        <f t="shared" si="2193"/>
        <v>0</v>
      </c>
      <c r="EA261"/>
      <c r="EB261" s="39">
        <f t="shared" si="2194"/>
        <v>0</v>
      </c>
      <c r="EC261"/>
      <c r="ED261" s="39">
        <f t="shared" si="2195"/>
        <v>0</v>
      </c>
      <c r="EE261"/>
      <c r="EF261" s="39">
        <f t="shared" si="2196"/>
        <v>0</v>
      </c>
      <c r="EG261"/>
      <c r="EH261" s="39">
        <f t="shared" si="2197"/>
        <v>0</v>
      </c>
      <c r="EI261"/>
      <c r="EJ261" s="39">
        <f t="shared" si="2198"/>
        <v>0</v>
      </c>
      <c r="EK261"/>
      <c r="EL261" s="39">
        <f t="shared" si="2199"/>
        <v>0</v>
      </c>
      <c r="EM261"/>
      <c r="EN261" s="39">
        <f t="shared" si="2200"/>
        <v>0</v>
      </c>
      <c r="EO261"/>
      <c r="EP261" s="39">
        <f t="shared" si="2201"/>
        <v>0</v>
      </c>
      <c r="EQ261"/>
      <c r="ER261" s="39">
        <f t="shared" si="2202"/>
        <v>0</v>
      </c>
      <c r="ES261"/>
      <c r="ET261" s="39">
        <f t="shared" si="2203"/>
        <v>0</v>
      </c>
      <c r="EU261"/>
      <c r="EV261" s="39">
        <f t="shared" si="2204"/>
        <v>0</v>
      </c>
      <c r="EW261"/>
      <c r="EX261" s="39">
        <f t="shared" si="2205"/>
        <v>0</v>
      </c>
      <c r="EY261"/>
      <c r="EZ261" s="39">
        <f t="shared" si="2206"/>
        <v>0</v>
      </c>
      <c r="FA261"/>
      <c r="FB261" s="39">
        <f t="shared" si="2207"/>
        <v>0</v>
      </c>
      <c r="FC261" s="67">
        <f t="shared" si="2210"/>
        <v>0</v>
      </c>
    </row>
    <row r="262" spans="1:159" s="30" customFormat="1" outlineLevel="1" x14ac:dyDescent="0.25">
      <c r="A262">
        <v>7</v>
      </c>
      <c r="B262" s="26"/>
      <c r="C262" s="102">
        <f>IFERROR(VLOOKUP($B262,'Справочник ТТ'!$A:$R,16,0),0)</f>
        <v>0</v>
      </c>
      <c r="D262" s="103">
        <f>IFERROR(VLOOKUP($B262,'Справочник ТТ'!$A:$R,17,0),0)</f>
        <v>0</v>
      </c>
      <c r="E262" s="104">
        <f>IFERROR(VLOOKUP($B262,'Справочник ТТ'!$A:$R,18,0),0)</f>
        <v>0</v>
      </c>
      <c r="F262" s="71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 s="46">
        <f t="shared" si="2208"/>
        <v>0</v>
      </c>
      <c r="AL262"/>
      <c r="AM262" s="39">
        <f t="shared" si="2149"/>
        <v>0</v>
      </c>
      <c r="AN262"/>
      <c r="AO262" s="39">
        <f t="shared" si="2150"/>
        <v>0</v>
      </c>
      <c r="AP262"/>
      <c r="AQ262" s="39">
        <f t="shared" si="2151"/>
        <v>0</v>
      </c>
      <c r="AR262"/>
      <c r="AS262" s="39">
        <f t="shared" si="2152"/>
        <v>0</v>
      </c>
      <c r="AT262"/>
      <c r="AU262" s="39">
        <f t="shared" si="2153"/>
        <v>0</v>
      </c>
      <c r="AV262"/>
      <c r="AW262" s="39">
        <f t="shared" si="2211"/>
        <v>0</v>
      </c>
      <c r="AX262"/>
      <c r="AY262" s="39" t="b">
        <f t="shared" si="2154"/>
        <v>0</v>
      </c>
      <c r="AZ262"/>
      <c r="BA262" s="39" t="b">
        <f t="shared" si="2155"/>
        <v>0</v>
      </c>
      <c r="BB262"/>
      <c r="BC262" s="39" t="b">
        <f t="shared" si="2156"/>
        <v>0</v>
      </c>
      <c r="BD262"/>
      <c r="BE262" s="39" t="b">
        <f t="shared" si="2157"/>
        <v>0</v>
      </c>
      <c r="BF262"/>
      <c r="BG262" s="39">
        <f t="shared" si="2158"/>
        <v>0</v>
      </c>
      <c r="BH262"/>
      <c r="BI262" s="39">
        <f t="shared" si="2159"/>
        <v>0</v>
      </c>
      <c r="BJ262"/>
      <c r="BK262" s="39">
        <f t="shared" si="2160"/>
        <v>0</v>
      </c>
      <c r="BL262"/>
      <c r="BM262" s="39">
        <f t="shared" si="2161"/>
        <v>0</v>
      </c>
      <c r="BN262"/>
      <c r="BO262" s="39">
        <f t="shared" si="2162"/>
        <v>0</v>
      </c>
      <c r="BP262"/>
      <c r="BQ262" s="39">
        <f t="shared" si="2163"/>
        <v>0</v>
      </c>
      <c r="BR262"/>
      <c r="BS262" s="39">
        <f t="shared" si="2164"/>
        <v>0</v>
      </c>
      <c r="BT262"/>
      <c r="BU262" s="39">
        <f t="shared" si="2165"/>
        <v>0</v>
      </c>
      <c r="BV262"/>
      <c r="BW262" s="39">
        <f t="shared" si="2166"/>
        <v>0</v>
      </c>
      <c r="BX262"/>
      <c r="BY262" s="39">
        <f t="shared" si="2167"/>
        <v>0</v>
      </c>
      <c r="BZ262"/>
      <c r="CA262" s="39">
        <f t="shared" si="2168"/>
        <v>0</v>
      </c>
      <c r="CB262"/>
      <c r="CC262" s="39">
        <f t="shared" si="2169"/>
        <v>0</v>
      </c>
      <c r="CD262"/>
      <c r="CE262" s="39">
        <f t="shared" si="2170"/>
        <v>0</v>
      </c>
      <c r="CF262"/>
      <c r="CG262" s="39">
        <f t="shared" si="2171"/>
        <v>0</v>
      </c>
      <c r="CH262"/>
      <c r="CI262" s="39">
        <f t="shared" si="2172"/>
        <v>0</v>
      </c>
      <c r="CJ262"/>
      <c r="CK262" s="39">
        <f t="shared" si="2173"/>
        <v>0</v>
      </c>
      <c r="CL262"/>
      <c r="CM262" s="39">
        <f t="shared" si="2174"/>
        <v>0</v>
      </c>
      <c r="CN262"/>
      <c r="CO262" s="39">
        <f t="shared" si="2175"/>
        <v>0</v>
      </c>
      <c r="CP262" s="67">
        <f t="shared" si="2209"/>
        <v>0</v>
      </c>
      <c r="CQ262"/>
      <c r="CR262" s="39">
        <f t="shared" si="2176"/>
        <v>0</v>
      </c>
      <c r="CS262"/>
      <c r="CT262" s="39">
        <f t="shared" si="2177"/>
        <v>0</v>
      </c>
      <c r="CU262"/>
      <c r="CV262" s="39">
        <f t="shared" si="2178"/>
        <v>0</v>
      </c>
      <c r="CW262"/>
      <c r="CX262" s="39">
        <f t="shared" si="2179"/>
        <v>0</v>
      </c>
      <c r="CY262"/>
      <c r="CZ262" s="39">
        <f t="shared" si="2180"/>
        <v>0</v>
      </c>
      <c r="DA262"/>
      <c r="DB262" s="39">
        <f t="shared" si="2181"/>
        <v>0</v>
      </c>
      <c r="DC262"/>
      <c r="DD262" s="39">
        <f t="shared" si="2182"/>
        <v>0</v>
      </c>
      <c r="DE262"/>
      <c r="DF262" s="39">
        <f t="shared" si="2183"/>
        <v>0</v>
      </c>
      <c r="DG262"/>
      <c r="DH262" s="39">
        <f t="shared" si="2184"/>
        <v>0</v>
      </c>
      <c r="DI262"/>
      <c r="DJ262" s="39">
        <f t="shared" si="2185"/>
        <v>0</v>
      </c>
      <c r="DK262"/>
      <c r="DL262" s="39">
        <f t="shared" si="2186"/>
        <v>0</v>
      </c>
      <c r="DM262"/>
      <c r="DN262" s="39">
        <f t="shared" si="2187"/>
        <v>0</v>
      </c>
      <c r="DO262"/>
      <c r="DP262" s="39">
        <f t="shared" si="2188"/>
        <v>0</v>
      </c>
      <c r="DQ262"/>
      <c r="DR262" s="39">
        <f t="shared" si="2189"/>
        <v>0</v>
      </c>
      <c r="DS262"/>
      <c r="DT262" s="39">
        <f t="shared" si="2190"/>
        <v>0</v>
      </c>
      <c r="DU262"/>
      <c r="DV262" s="39">
        <f t="shared" si="2191"/>
        <v>0</v>
      </c>
      <c r="DW262"/>
      <c r="DX262" s="39">
        <f t="shared" si="2192"/>
        <v>0</v>
      </c>
      <c r="DY262"/>
      <c r="DZ262" s="39">
        <f t="shared" si="2193"/>
        <v>0</v>
      </c>
      <c r="EA262"/>
      <c r="EB262" s="39">
        <f t="shared" si="2194"/>
        <v>0</v>
      </c>
      <c r="EC262"/>
      <c r="ED262" s="39">
        <f t="shared" si="2195"/>
        <v>0</v>
      </c>
      <c r="EE262"/>
      <c r="EF262" s="39">
        <f t="shared" si="2196"/>
        <v>0</v>
      </c>
      <c r="EG262"/>
      <c r="EH262" s="39">
        <f t="shared" si="2197"/>
        <v>0</v>
      </c>
      <c r="EI262"/>
      <c r="EJ262" s="39">
        <f t="shared" si="2198"/>
        <v>0</v>
      </c>
      <c r="EK262"/>
      <c r="EL262" s="39">
        <f t="shared" si="2199"/>
        <v>0</v>
      </c>
      <c r="EM262"/>
      <c r="EN262" s="39">
        <f t="shared" si="2200"/>
        <v>0</v>
      </c>
      <c r="EO262"/>
      <c r="EP262" s="39">
        <f t="shared" si="2201"/>
        <v>0</v>
      </c>
      <c r="EQ262"/>
      <c r="ER262" s="39">
        <f t="shared" si="2202"/>
        <v>0</v>
      </c>
      <c r="ES262"/>
      <c r="ET262" s="39">
        <f t="shared" si="2203"/>
        <v>0</v>
      </c>
      <c r="EU262"/>
      <c r="EV262" s="39">
        <f t="shared" si="2204"/>
        <v>0</v>
      </c>
      <c r="EW262"/>
      <c r="EX262" s="39">
        <f t="shared" si="2205"/>
        <v>0</v>
      </c>
      <c r="EY262"/>
      <c r="EZ262" s="39">
        <f t="shared" si="2206"/>
        <v>0</v>
      </c>
      <c r="FA262"/>
      <c r="FB262" s="39">
        <f t="shared" si="2207"/>
        <v>0</v>
      </c>
      <c r="FC262" s="67">
        <f t="shared" si="2210"/>
        <v>0</v>
      </c>
    </row>
    <row r="263" spans="1:159" s="30" customFormat="1" outlineLevel="1" x14ac:dyDescent="0.25">
      <c r="A263">
        <v>8</v>
      </c>
      <c r="B263" s="26"/>
      <c r="C263" s="102">
        <f>IFERROR(VLOOKUP($B263,'Справочник ТТ'!$A:$R,16,0),0)</f>
        <v>0</v>
      </c>
      <c r="D263" s="103">
        <f>IFERROR(VLOOKUP($B263,'Справочник ТТ'!$A:$R,17,0),0)</f>
        <v>0</v>
      </c>
      <c r="E263" s="104">
        <f>IFERROR(VLOOKUP($B263,'Справочник ТТ'!$A:$R,18,0),0)</f>
        <v>0</v>
      </c>
      <c r="F263" s="71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 s="46">
        <f t="shared" si="2208"/>
        <v>0</v>
      </c>
      <c r="AL263"/>
      <c r="AM263" s="39">
        <f t="shared" si="2149"/>
        <v>0</v>
      </c>
      <c r="AN263"/>
      <c r="AO263" s="39">
        <f t="shared" si="2150"/>
        <v>0</v>
      </c>
      <c r="AP263"/>
      <c r="AQ263" s="39">
        <f t="shared" si="2151"/>
        <v>0</v>
      </c>
      <c r="AR263"/>
      <c r="AS263" s="39">
        <f t="shared" si="2152"/>
        <v>0</v>
      </c>
      <c r="AT263"/>
      <c r="AU263" s="39">
        <f t="shared" si="2153"/>
        <v>0</v>
      </c>
      <c r="AV263"/>
      <c r="AW263" s="39">
        <f t="shared" si="2211"/>
        <v>0</v>
      </c>
      <c r="AX263"/>
      <c r="AY263" s="39" t="b">
        <f t="shared" si="2154"/>
        <v>0</v>
      </c>
      <c r="AZ263"/>
      <c r="BA263" s="39" t="b">
        <f t="shared" si="2155"/>
        <v>0</v>
      </c>
      <c r="BB263"/>
      <c r="BC263" s="39" t="b">
        <f t="shared" si="2156"/>
        <v>0</v>
      </c>
      <c r="BD263"/>
      <c r="BE263" s="39" t="b">
        <f t="shared" si="2157"/>
        <v>0</v>
      </c>
      <c r="BF263"/>
      <c r="BG263" s="39">
        <f t="shared" si="2158"/>
        <v>0</v>
      </c>
      <c r="BH263"/>
      <c r="BI263" s="39">
        <f t="shared" si="2159"/>
        <v>0</v>
      </c>
      <c r="BJ263"/>
      <c r="BK263" s="39">
        <f t="shared" si="2160"/>
        <v>0</v>
      </c>
      <c r="BL263"/>
      <c r="BM263" s="39">
        <f t="shared" si="2161"/>
        <v>0</v>
      </c>
      <c r="BN263"/>
      <c r="BO263" s="39">
        <f t="shared" si="2162"/>
        <v>0</v>
      </c>
      <c r="BP263"/>
      <c r="BQ263" s="39">
        <f t="shared" si="2163"/>
        <v>0</v>
      </c>
      <c r="BR263"/>
      <c r="BS263" s="39">
        <f t="shared" si="2164"/>
        <v>0</v>
      </c>
      <c r="BT263"/>
      <c r="BU263" s="39">
        <f t="shared" si="2165"/>
        <v>0</v>
      </c>
      <c r="BV263"/>
      <c r="BW263" s="39">
        <f t="shared" si="2166"/>
        <v>0</v>
      </c>
      <c r="BX263"/>
      <c r="BY263" s="39">
        <f t="shared" si="2167"/>
        <v>0</v>
      </c>
      <c r="BZ263"/>
      <c r="CA263" s="39">
        <f t="shared" si="2168"/>
        <v>0</v>
      </c>
      <c r="CB263"/>
      <c r="CC263" s="39">
        <f t="shared" si="2169"/>
        <v>0</v>
      </c>
      <c r="CD263"/>
      <c r="CE263" s="39">
        <f t="shared" si="2170"/>
        <v>0</v>
      </c>
      <c r="CF263"/>
      <c r="CG263" s="39">
        <f t="shared" si="2171"/>
        <v>0</v>
      </c>
      <c r="CH263"/>
      <c r="CI263" s="39">
        <f t="shared" si="2172"/>
        <v>0</v>
      </c>
      <c r="CJ263"/>
      <c r="CK263" s="39">
        <f t="shared" si="2173"/>
        <v>0</v>
      </c>
      <c r="CL263"/>
      <c r="CM263" s="39">
        <f t="shared" si="2174"/>
        <v>0</v>
      </c>
      <c r="CN263"/>
      <c r="CO263" s="39">
        <f t="shared" si="2175"/>
        <v>0</v>
      </c>
      <c r="CP263" s="67">
        <f t="shared" si="2209"/>
        <v>0</v>
      </c>
      <c r="CQ263"/>
      <c r="CR263" s="39">
        <f t="shared" si="2176"/>
        <v>0</v>
      </c>
      <c r="CS263"/>
      <c r="CT263" s="39">
        <f t="shared" si="2177"/>
        <v>0</v>
      </c>
      <c r="CU263"/>
      <c r="CV263" s="39">
        <f t="shared" si="2178"/>
        <v>0</v>
      </c>
      <c r="CW263"/>
      <c r="CX263" s="39">
        <f t="shared" si="2179"/>
        <v>0</v>
      </c>
      <c r="CY263"/>
      <c r="CZ263" s="39">
        <f t="shared" si="2180"/>
        <v>0</v>
      </c>
      <c r="DA263"/>
      <c r="DB263" s="39">
        <f t="shared" si="2181"/>
        <v>0</v>
      </c>
      <c r="DC263"/>
      <c r="DD263" s="39">
        <f t="shared" si="2182"/>
        <v>0</v>
      </c>
      <c r="DE263"/>
      <c r="DF263" s="39">
        <f t="shared" si="2183"/>
        <v>0</v>
      </c>
      <c r="DG263"/>
      <c r="DH263" s="39">
        <f t="shared" si="2184"/>
        <v>0</v>
      </c>
      <c r="DI263"/>
      <c r="DJ263" s="39">
        <f t="shared" si="2185"/>
        <v>0</v>
      </c>
      <c r="DK263"/>
      <c r="DL263" s="39">
        <f t="shared" si="2186"/>
        <v>0</v>
      </c>
      <c r="DM263"/>
      <c r="DN263" s="39">
        <f t="shared" si="2187"/>
        <v>0</v>
      </c>
      <c r="DO263"/>
      <c r="DP263" s="39">
        <f t="shared" si="2188"/>
        <v>0</v>
      </c>
      <c r="DQ263"/>
      <c r="DR263" s="39">
        <f t="shared" si="2189"/>
        <v>0</v>
      </c>
      <c r="DS263"/>
      <c r="DT263" s="39">
        <f t="shared" si="2190"/>
        <v>0</v>
      </c>
      <c r="DU263"/>
      <c r="DV263" s="39">
        <f t="shared" si="2191"/>
        <v>0</v>
      </c>
      <c r="DW263"/>
      <c r="DX263" s="39">
        <f t="shared" si="2192"/>
        <v>0</v>
      </c>
      <c r="DY263"/>
      <c r="DZ263" s="39">
        <f t="shared" si="2193"/>
        <v>0</v>
      </c>
      <c r="EA263"/>
      <c r="EB263" s="39">
        <f t="shared" si="2194"/>
        <v>0</v>
      </c>
      <c r="EC263"/>
      <c r="ED263" s="39">
        <f t="shared" si="2195"/>
        <v>0</v>
      </c>
      <c r="EE263"/>
      <c r="EF263" s="39">
        <f t="shared" si="2196"/>
        <v>0</v>
      </c>
      <c r="EG263"/>
      <c r="EH263" s="39">
        <f t="shared" si="2197"/>
        <v>0</v>
      </c>
      <c r="EI263"/>
      <c r="EJ263" s="39">
        <f t="shared" si="2198"/>
        <v>0</v>
      </c>
      <c r="EK263"/>
      <c r="EL263" s="39">
        <f t="shared" si="2199"/>
        <v>0</v>
      </c>
      <c r="EM263"/>
      <c r="EN263" s="39">
        <f t="shared" si="2200"/>
        <v>0</v>
      </c>
      <c r="EO263"/>
      <c r="EP263" s="39">
        <f t="shared" si="2201"/>
        <v>0</v>
      </c>
      <c r="EQ263"/>
      <c r="ER263" s="39">
        <f t="shared" si="2202"/>
        <v>0</v>
      </c>
      <c r="ES263"/>
      <c r="ET263" s="39">
        <f t="shared" si="2203"/>
        <v>0</v>
      </c>
      <c r="EU263"/>
      <c r="EV263" s="39">
        <f t="shared" si="2204"/>
        <v>0</v>
      </c>
      <c r="EW263"/>
      <c r="EX263" s="39">
        <f t="shared" si="2205"/>
        <v>0</v>
      </c>
      <c r="EY263"/>
      <c r="EZ263" s="39">
        <f t="shared" si="2206"/>
        <v>0</v>
      </c>
      <c r="FA263"/>
      <c r="FB263" s="39">
        <f t="shared" si="2207"/>
        <v>0</v>
      </c>
      <c r="FC263" s="67">
        <f t="shared" si="2210"/>
        <v>0</v>
      </c>
    </row>
    <row r="264" spans="1:159" s="30" customFormat="1" outlineLevel="1" x14ac:dyDescent="0.25">
      <c r="A264">
        <v>9</v>
      </c>
      <c r="B264" s="26"/>
      <c r="C264" s="102">
        <f>IFERROR(VLOOKUP($B264,'Справочник ТТ'!$A:$R,16,0),0)</f>
        <v>0</v>
      </c>
      <c r="D264" s="103">
        <f>IFERROR(VLOOKUP($B264,'Справочник ТТ'!$A:$R,17,0),0)</f>
        <v>0</v>
      </c>
      <c r="E264" s="104">
        <f>IFERROR(VLOOKUP($B264,'Справочник ТТ'!$A:$R,18,0),0)</f>
        <v>0</v>
      </c>
      <c r="F264" s="71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s="46">
        <f t="shared" si="2208"/>
        <v>0</v>
      </c>
      <c r="AL264"/>
      <c r="AM264" s="39">
        <f t="shared" si="2149"/>
        <v>0</v>
      </c>
      <c r="AN264"/>
      <c r="AO264" s="39">
        <f t="shared" si="2150"/>
        <v>0</v>
      </c>
      <c r="AP264"/>
      <c r="AQ264" s="39">
        <f t="shared" si="2151"/>
        <v>0</v>
      </c>
      <c r="AR264"/>
      <c r="AS264" s="39">
        <f t="shared" si="2152"/>
        <v>0</v>
      </c>
      <c r="AT264"/>
      <c r="AU264" s="39">
        <f t="shared" si="2153"/>
        <v>0</v>
      </c>
      <c r="AV264"/>
      <c r="AW264" s="39">
        <f t="shared" si="2211"/>
        <v>0</v>
      </c>
      <c r="AX264"/>
      <c r="AY264" s="39" t="b">
        <f t="shared" si="2154"/>
        <v>0</v>
      </c>
      <c r="AZ264"/>
      <c r="BA264" s="39" t="b">
        <f t="shared" si="2155"/>
        <v>0</v>
      </c>
      <c r="BB264"/>
      <c r="BC264" s="39" t="b">
        <f t="shared" si="2156"/>
        <v>0</v>
      </c>
      <c r="BD264"/>
      <c r="BE264" s="39" t="b">
        <f t="shared" si="2157"/>
        <v>0</v>
      </c>
      <c r="BF264"/>
      <c r="BG264" s="39">
        <f t="shared" si="2158"/>
        <v>0</v>
      </c>
      <c r="BH264"/>
      <c r="BI264" s="39">
        <f t="shared" si="2159"/>
        <v>0</v>
      </c>
      <c r="BJ264"/>
      <c r="BK264" s="39">
        <f t="shared" si="2160"/>
        <v>0</v>
      </c>
      <c r="BL264"/>
      <c r="BM264" s="39">
        <f t="shared" si="2161"/>
        <v>0</v>
      </c>
      <c r="BN264"/>
      <c r="BO264" s="39">
        <f t="shared" si="2162"/>
        <v>0</v>
      </c>
      <c r="BP264"/>
      <c r="BQ264" s="39">
        <f t="shared" si="2163"/>
        <v>0</v>
      </c>
      <c r="BR264"/>
      <c r="BS264" s="39">
        <f t="shared" si="2164"/>
        <v>0</v>
      </c>
      <c r="BT264"/>
      <c r="BU264" s="39">
        <f t="shared" si="2165"/>
        <v>0</v>
      </c>
      <c r="BV264"/>
      <c r="BW264" s="39">
        <f t="shared" si="2166"/>
        <v>0</v>
      </c>
      <c r="BX264"/>
      <c r="BY264" s="39">
        <f t="shared" si="2167"/>
        <v>0</v>
      </c>
      <c r="BZ264"/>
      <c r="CA264" s="39">
        <f t="shared" si="2168"/>
        <v>0</v>
      </c>
      <c r="CB264"/>
      <c r="CC264" s="39">
        <f t="shared" si="2169"/>
        <v>0</v>
      </c>
      <c r="CD264"/>
      <c r="CE264" s="39">
        <f t="shared" si="2170"/>
        <v>0</v>
      </c>
      <c r="CF264"/>
      <c r="CG264" s="39">
        <f t="shared" si="2171"/>
        <v>0</v>
      </c>
      <c r="CH264"/>
      <c r="CI264" s="39">
        <f t="shared" si="2172"/>
        <v>0</v>
      </c>
      <c r="CJ264"/>
      <c r="CK264" s="39">
        <f t="shared" si="2173"/>
        <v>0</v>
      </c>
      <c r="CL264"/>
      <c r="CM264" s="39">
        <f t="shared" si="2174"/>
        <v>0</v>
      </c>
      <c r="CN264"/>
      <c r="CO264" s="39">
        <f t="shared" si="2175"/>
        <v>0</v>
      </c>
      <c r="CP264" s="67">
        <f t="shared" si="2209"/>
        <v>0</v>
      </c>
      <c r="CQ264"/>
      <c r="CR264" s="39">
        <f t="shared" si="2176"/>
        <v>0</v>
      </c>
      <c r="CS264"/>
      <c r="CT264" s="39">
        <f t="shared" si="2177"/>
        <v>0</v>
      </c>
      <c r="CU264"/>
      <c r="CV264" s="39">
        <f t="shared" si="2178"/>
        <v>0</v>
      </c>
      <c r="CW264"/>
      <c r="CX264" s="39">
        <f t="shared" si="2179"/>
        <v>0</v>
      </c>
      <c r="CY264"/>
      <c r="CZ264" s="39">
        <f t="shared" si="2180"/>
        <v>0</v>
      </c>
      <c r="DA264"/>
      <c r="DB264" s="39">
        <f t="shared" si="2181"/>
        <v>0</v>
      </c>
      <c r="DC264"/>
      <c r="DD264" s="39">
        <f t="shared" si="2182"/>
        <v>0</v>
      </c>
      <c r="DE264"/>
      <c r="DF264" s="39">
        <f t="shared" si="2183"/>
        <v>0</v>
      </c>
      <c r="DG264"/>
      <c r="DH264" s="39">
        <f t="shared" si="2184"/>
        <v>0</v>
      </c>
      <c r="DI264"/>
      <c r="DJ264" s="39">
        <f t="shared" si="2185"/>
        <v>0</v>
      </c>
      <c r="DK264"/>
      <c r="DL264" s="39">
        <f t="shared" si="2186"/>
        <v>0</v>
      </c>
      <c r="DM264"/>
      <c r="DN264" s="39">
        <f t="shared" si="2187"/>
        <v>0</v>
      </c>
      <c r="DO264"/>
      <c r="DP264" s="39">
        <f t="shared" si="2188"/>
        <v>0</v>
      </c>
      <c r="DQ264"/>
      <c r="DR264" s="39">
        <f t="shared" si="2189"/>
        <v>0</v>
      </c>
      <c r="DS264"/>
      <c r="DT264" s="39">
        <f t="shared" si="2190"/>
        <v>0</v>
      </c>
      <c r="DU264"/>
      <c r="DV264" s="39">
        <f t="shared" si="2191"/>
        <v>0</v>
      </c>
      <c r="DW264"/>
      <c r="DX264" s="39">
        <f t="shared" si="2192"/>
        <v>0</v>
      </c>
      <c r="DY264"/>
      <c r="DZ264" s="39">
        <f t="shared" si="2193"/>
        <v>0</v>
      </c>
      <c r="EA264"/>
      <c r="EB264" s="39">
        <f t="shared" si="2194"/>
        <v>0</v>
      </c>
      <c r="EC264"/>
      <c r="ED264" s="39">
        <f t="shared" si="2195"/>
        <v>0</v>
      </c>
      <c r="EE264"/>
      <c r="EF264" s="39">
        <f t="shared" si="2196"/>
        <v>0</v>
      </c>
      <c r="EG264"/>
      <c r="EH264" s="39">
        <f t="shared" si="2197"/>
        <v>0</v>
      </c>
      <c r="EI264"/>
      <c r="EJ264" s="39">
        <f t="shared" si="2198"/>
        <v>0</v>
      </c>
      <c r="EK264"/>
      <c r="EL264" s="39">
        <f t="shared" si="2199"/>
        <v>0</v>
      </c>
      <c r="EM264"/>
      <c r="EN264" s="39">
        <f t="shared" si="2200"/>
        <v>0</v>
      </c>
      <c r="EO264"/>
      <c r="EP264" s="39">
        <f t="shared" si="2201"/>
        <v>0</v>
      </c>
      <c r="EQ264"/>
      <c r="ER264" s="39">
        <f t="shared" si="2202"/>
        <v>0</v>
      </c>
      <c r="ES264"/>
      <c r="ET264" s="39">
        <f t="shared" si="2203"/>
        <v>0</v>
      </c>
      <c r="EU264"/>
      <c r="EV264" s="39">
        <f t="shared" si="2204"/>
        <v>0</v>
      </c>
      <c r="EW264"/>
      <c r="EX264" s="39">
        <f t="shared" si="2205"/>
        <v>0</v>
      </c>
      <c r="EY264"/>
      <c r="EZ264" s="39">
        <f t="shared" si="2206"/>
        <v>0</v>
      </c>
      <c r="FA264"/>
      <c r="FB264" s="39">
        <f t="shared" si="2207"/>
        <v>0</v>
      </c>
      <c r="FC264" s="67">
        <f t="shared" si="2210"/>
        <v>0</v>
      </c>
    </row>
    <row r="265" spans="1:159" s="30" customFormat="1" outlineLevel="1" x14ac:dyDescent="0.25">
      <c r="A265">
        <v>10</v>
      </c>
      <c r="B265" s="26"/>
      <c r="C265" s="102">
        <f>IFERROR(VLOOKUP($B265,'Справочник ТТ'!$A:$R,16,0),0)</f>
        <v>0</v>
      </c>
      <c r="D265" s="103">
        <f>IFERROR(VLOOKUP($B265,'Справочник ТТ'!$A:$R,17,0),0)</f>
        <v>0</v>
      </c>
      <c r="E265" s="104">
        <f>IFERROR(VLOOKUP($B265,'Справочник ТТ'!$A:$R,18,0),0)</f>
        <v>0</v>
      </c>
      <c r="F265" s="71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 s="46">
        <f t="shared" si="2208"/>
        <v>0</v>
      </c>
      <c r="AL265"/>
      <c r="AM265" s="39">
        <f t="shared" si="2149"/>
        <v>0</v>
      </c>
      <c r="AN265"/>
      <c r="AO265" s="39">
        <f t="shared" si="2150"/>
        <v>0</v>
      </c>
      <c r="AP265"/>
      <c r="AQ265" s="39">
        <f t="shared" si="2151"/>
        <v>0</v>
      </c>
      <c r="AR265"/>
      <c r="AS265" s="39">
        <f t="shared" si="2152"/>
        <v>0</v>
      </c>
      <c r="AT265"/>
      <c r="AU265" s="39">
        <f t="shared" si="2153"/>
        <v>0</v>
      </c>
      <c r="AV265"/>
      <c r="AW265" s="39">
        <f t="shared" si="2211"/>
        <v>0</v>
      </c>
      <c r="AX265"/>
      <c r="AY265" s="39" t="b">
        <f t="shared" si="2154"/>
        <v>0</v>
      </c>
      <c r="AZ265"/>
      <c r="BA265" s="39" t="b">
        <f t="shared" si="2155"/>
        <v>0</v>
      </c>
      <c r="BB265"/>
      <c r="BC265" s="39" t="b">
        <f t="shared" si="2156"/>
        <v>0</v>
      </c>
      <c r="BD265"/>
      <c r="BE265" s="39" t="b">
        <f t="shared" si="2157"/>
        <v>0</v>
      </c>
      <c r="BF265"/>
      <c r="BG265" s="39">
        <f t="shared" si="2158"/>
        <v>0</v>
      </c>
      <c r="BH265"/>
      <c r="BI265" s="39">
        <f t="shared" si="2159"/>
        <v>0</v>
      </c>
      <c r="BJ265"/>
      <c r="BK265" s="39">
        <f t="shared" si="2160"/>
        <v>0</v>
      </c>
      <c r="BL265"/>
      <c r="BM265" s="39">
        <f t="shared" si="2161"/>
        <v>0</v>
      </c>
      <c r="BN265"/>
      <c r="BO265" s="39">
        <f t="shared" si="2162"/>
        <v>0</v>
      </c>
      <c r="BP265"/>
      <c r="BQ265" s="39">
        <f t="shared" si="2163"/>
        <v>0</v>
      </c>
      <c r="BR265"/>
      <c r="BS265" s="39">
        <f t="shared" si="2164"/>
        <v>0</v>
      </c>
      <c r="BT265"/>
      <c r="BU265" s="39">
        <f t="shared" si="2165"/>
        <v>0</v>
      </c>
      <c r="BV265"/>
      <c r="BW265" s="39">
        <f t="shared" si="2166"/>
        <v>0</v>
      </c>
      <c r="BX265"/>
      <c r="BY265" s="39">
        <f t="shared" si="2167"/>
        <v>0</v>
      </c>
      <c r="BZ265"/>
      <c r="CA265" s="39">
        <f t="shared" si="2168"/>
        <v>0</v>
      </c>
      <c r="CB265"/>
      <c r="CC265" s="39">
        <f t="shared" si="2169"/>
        <v>0</v>
      </c>
      <c r="CD265"/>
      <c r="CE265" s="39">
        <f t="shared" si="2170"/>
        <v>0</v>
      </c>
      <c r="CF265"/>
      <c r="CG265" s="39">
        <f t="shared" si="2171"/>
        <v>0</v>
      </c>
      <c r="CH265"/>
      <c r="CI265" s="39">
        <f t="shared" si="2172"/>
        <v>0</v>
      </c>
      <c r="CJ265"/>
      <c r="CK265" s="39">
        <f t="shared" si="2173"/>
        <v>0</v>
      </c>
      <c r="CL265"/>
      <c r="CM265" s="39">
        <f t="shared" si="2174"/>
        <v>0</v>
      </c>
      <c r="CN265"/>
      <c r="CO265" s="39">
        <f t="shared" si="2175"/>
        <v>0</v>
      </c>
      <c r="CP265" s="67">
        <f t="shared" si="2209"/>
        <v>0</v>
      </c>
      <c r="CQ265"/>
      <c r="CR265" s="39">
        <f t="shared" si="2176"/>
        <v>0</v>
      </c>
      <c r="CS265"/>
      <c r="CT265" s="39">
        <f t="shared" si="2177"/>
        <v>0</v>
      </c>
      <c r="CU265"/>
      <c r="CV265" s="39">
        <f t="shared" si="2178"/>
        <v>0</v>
      </c>
      <c r="CW265"/>
      <c r="CX265" s="39">
        <f t="shared" si="2179"/>
        <v>0</v>
      </c>
      <c r="CY265"/>
      <c r="CZ265" s="39">
        <f t="shared" si="2180"/>
        <v>0</v>
      </c>
      <c r="DA265"/>
      <c r="DB265" s="39">
        <f t="shared" si="2181"/>
        <v>0</v>
      </c>
      <c r="DC265"/>
      <c r="DD265" s="39">
        <f t="shared" si="2182"/>
        <v>0</v>
      </c>
      <c r="DE265"/>
      <c r="DF265" s="39">
        <f t="shared" si="2183"/>
        <v>0</v>
      </c>
      <c r="DG265"/>
      <c r="DH265" s="39">
        <f t="shared" si="2184"/>
        <v>0</v>
      </c>
      <c r="DI265"/>
      <c r="DJ265" s="39">
        <f t="shared" si="2185"/>
        <v>0</v>
      </c>
      <c r="DK265"/>
      <c r="DL265" s="39">
        <f t="shared" si="2186"/>
        <v>0</v>
      </c>
      <c r="DM265"/>
      <c r="DN265" s="39">
        <f t="shared" si="2187"/>
        <v>0</v>
      </c>
      <c r="DO265"/>
      <c r="DP265" s="39">
        <f t="shared" si="2188"/>
        <v>0</v>
      </c>
      <c r="DQ265"/>
      <c r="DR265" s="39">
        <f t="shared" si="2189"/>
        <v>0</v>
      </c>
      <c r="DS265"/>
      <c r="DT265" s="39">
        <f t="shared" si="2190"/>
        <v>0</v>
      </c>
      <c r="DU265"/>
      <c r="DV265" s="39">
        <f t="shared" si="2191"/>
        <v>0</v>
      </c>
      <c r="DW265"/>
      <c r="DX265" s="39">
        <f t="shared" si="2192"/>
        <v>0</v>
      </c>
      <c r="DY265"/>
      <c r="DZ265" s="39">
        <f t="shared" si="2193"/>
        <v>0</v>
      </c>
      <c r="EA265"/>
      <c r="EB265" s="39">
        <f t="shared" si="2194"/>
        <v>0</v>
      </c>
      <c r="EC265"/>
      <c r="ED265" s="39">
        <f t="shared" si="2195"/>
        <v>0</v>
      </c>
      <c r="EE265"/>
      <c r="EF265" s="39">
        <f t="shared" si="2196"/>
        <v>0</v>
      </c>
      <c r="EG265"/>
      <c r="EH265" s="39">
        <f t="shared" si="2197"/>
        <v>0</v>
      </c>
      <c r="EI265"/>
      <c r="EJ265" s="39">
        <f t="shared" si="2198"/>
        <v>0</v>
      </c>
      <c r="EK265"/>
      <c r="EL265" s="39">
        <f t="shared" si="2199"/>
        <v>0</v>
      </c>
      <c r="EM265"/>
      <c r="EN265" s="39">
        <f t="shared" si="2200"/>
        <v>0</v>
      </c>
      <c r="EO265"/>
      <c r="EP265" s="39">
        <f t="shared" si="2201"/>
        <v>0</v>
      </c>
      <c r="EQ265"/>
      <c r="ER265" s="39">
        <f t="shared" si="2202"/>
        <v>0</v>
      </c>
      <c r="ES265"/>
      <c r="ET265" s="39">
        <f t="shared" si="2203"/>
        <v>0</v>
      </c>
      <c r="EU265"/>
      <c r="EV265" s="39">
        <f t="shared" si="2204"/>
        <v>0</v>
      </c>
      <c r="EW265"/>
      <c r="EX265" s="39">
        <f t="shared" si="2205"/>
        <v>0</v>
      </c>
      <c r="EY265"/>
      <c r="EZ265" s="39">
        <f t="shared" si="2206"/>
        <v>0</v>
      </c>
      <c r="FA265"/>
      <c r="FB265" s="39">
        <f t="shared" si="2207"/>
        <v>0</v>
      </c>
      <c r="FC265" s="67">
        <f t="shared" si="2210"/>
        <v>0</v>
      </c>
    </row>
    <row r="266" spans="1:159" s="30" customFormat="1" x14ac:dyDescent="0.25">
      <c r="A266" s="85"/>
      <c r="B266" s="85"/>
      <c r="C266" s="85"/>
      <c r="D266" s="85"/>
      <c r="E266" s="36" t="s">
        <v>25</v>
      </c>
      <c r="F266" s="70">
        <f>AK266+CP266+FC266</f>
        <v>0</v>
      </c>
      <c r="G266" s="42">
        <f>SUM(G256:G265)</f>
        <v>0</v>
      </c>
      <c r="H266" s="42">
        <f t="shared" ref="H266" si="2212">SUM(H256:H265)</f>
        <v>0</v>
      </c>
      <c r="I266" s="42">
        <f t="shared" ref="I266" si="2213">SUM(I256:I265)</f>
        <v>0</v>
      </c>
      <c r="J266" s="42">
        <f t="shared" ref="J266" si="2214">SUM(J256:J265)</f>
        <v>0</v>
      </c>
      <c r="K266" s="42">
        <f t="shared" ref="K266" si="2215">SUM(K256:K265)</f>
        <v>0</v>
      </c>
      <c r="L266" s="42">
        <f t="shared" ref="L266" si="2216">SUM(L256:L265)</f>
        <v>0</v>
      </c>
      <c r="M266" s="42">
        <f t="shared" ref="M266" si="2217">SUM(M256:M265)</f>
        <v>0</v>
      </c>
      <c r="N266" s="42">
        <f t="shared" ref="N266" si="2218">SUM(N256:N265)</f>
        <v>0</v>
      </c>
      <c r="O266" s="42">
        <f t="shared" ref="O266" si="2219">SUM(O256:O265)</f>
        <v>0</v>
      </c>
      <c r="P266" s="42">
        <f t="shared" ref="P266" si="2220">SUM(P256:P265)</f>
        <v>0</v>
      </c>
      <c r="Q266" s="42">
        <f t="shared" ref="Q266" si="2221">SUM(Q256:Q265)</f>
        <v>0</v>
      </c>
      <c r="R266" s="42">
        <f t="shared" ref="R266" si="2222">SUM(R256:R265)</f>
        <v>0</v>
      </c>
      <c r="S266" s="42">
        <f t="shared" ref="S266" si="2223">SUM(S256:S265)</f>
        <v>0</v>
      </c>
      <c r="T266" s="42">
        <f t="shared" ref="T266" si="2224">SUM(T256:T265)</f>
        <v>0</v>
      </c>
      <c r="U266" s="42">
        <f t="shared" ref="U266" si="2225">SUM(U256:U265)</f>
        <v>0</v>
      </c>
      <c r="V266" s="42">
        <f t="shared" ref="V266" si="2226">SUM(V256:V265)</f>
        <v>0</v>
      </c>
      <c r="W266" s="42">
        <f t="shared" ref="W266" si="2227">SUM(W256:W265)</f>
        <v>0</v>
      </c>
      <c r="X266" s="42">
        <f t="shared" ref="X266" si="2228">SUM(X256:X265)</f>
        <v>0</v>
      </c>
      <c r="Y266" s="42">
        <f t="shared" ref="Y266" si="2229">SUM(Y256:Y265)</f>
        <v>0</v>
      </c>
      <c r="Z266" s="42">
        <f t="shared" ref="Z266" si="2230">SUM(Z256:Z265)</f>
        <v>0</v>
      </c>
      <c r="AA266" s="42">
        <f t="shared" ref="AA266" si="2231">SUM(AA256:AA265)</f>
        <v>0</v>
      </c>
      <c r="AB266" s="42">
        <f t="shared" ref="AB266" si="2232">SUM(AB256:AB265)</f>
        <v>0</v>
      </c>
      <c r="AC266" s="42">
        <f t="shared" ref="AC266" si="2233">SUM(AC256:AC265)</f>
        <v>0</v>
      </c>
      <c r="AD266" s="42">
        <f t="shared" ref="AD266" si="2234">SUM(AD256:AD265)</f>
        <v>0</v>
      </c>
      <c r="AE266" s="42">
        <f t="shared" ref="AE266" si="2235">SUM(AE256:AE265)</f>
        <v>0</v>
      </c>
      <c r="AF266" s="42">
        <f t="shared" ref="AF266" si="2236">SUM(AF256:AF265)</f>
        <v>0</v>
      </c>
      <c r="AG266" s="42">
        <f t="shared" ref="AG266" si="2237">SUM(AG256:AG265)</f>
        <v>0</v>
      </c>
      <c r="AH266" s="42">
        <f t="shared" ref="AH266" si="2238">SUM(AH256:AH265)</f>
        <v>0</v>
      </c>
      <c r="AI266" s="42">
        <f t="shared" ref="AI266" si="2239">SUM(AI256:AI265)</f>
        <v>0</v>
      </c>
      <c r="AJ266" s="42">
        <f t="shared" ref="AJ266" si="2240">SUM(AJ256:AJ265)</f>
        <v>0</v>
      </c>
      <c r="AK266" s="47">
        <f>SUM(AK256:AK265)*0.7</f>
        <v>0</v>
      </c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88"/>
      <c r="BB266" s="88"/>
      <c r="BC266" s="88"/>
      <c r="BD266" s="88"/>
      <c r="BE266" s="88"/>
      <c r="BF266" s="88"/>
      <c r="BG266" s="88"/>
      <c r="BH266" s="88"/>
      <c r="BI266" s="88"/>
      <c r="BJ266" s="88"/>
      <c r="BK266" s="88"/>
      <c r="BL266" s="88"/>
      <c r="BM266" s="88"/>
      <c r="BN266" s="88"/>
      <c r="BO266" s="88"/>
      <c r="BP266" s="88"/>
      <c r="BQ266" s="88"/>
      <c r="BR266" s="88"/>
      <c r="BS266" s="88"/>
      <c r="BT266" s="88"/>
      <c r="BU266" s="88"/>
      <c r="BV266" s="88"/>
      <c r="BW266" s="88"/>
      <c r="BX266" s="88"/>
      <c r="BY266" s="88"/>
      <c r="BZ266" s="88"/>
      <c r="CA266" s="88"/>
      <c r="CB266" s="88"/>
      <c r="CC266" s="88"/>
      <c r="CD266" s="88"/>
      <c r="CE266" s="88"/>
      <c r="CF266" s="88"/>
      <c r="CG266" s="88"/>
      <c r="CH266" s="88"/>
      <c r="CI266" s="88"/>
      <c r="CJ266" s="88"/>
      <c r="CK266" s="88"/>
      <c r="CL266" s="88"/>
      <c r="CM266" s="88"/>
      <c r="CN266" s="88"/>
      <c r="CO266" s="88"/>
      <c r="CP266" s="68">
        <f>SUM(CP256:CP265)*0.7</f>
        <v>0</v>
      </c>
      <c r="CQ266" s="29"/>
      <c r="CR266" s="29"/>
      <c r="CS266" s="29"/>
      <c r="CT266" s="29"/>
      <c r="CU266" s="29"/>
      <c r="CV266" s="29"/>
      <c r="CW266" s="29"/>
      <c r="CX266" s="29"/>
      <c r="CY266" s="29"/>
      <c r="CZ266" s="29"/>
      <c r="DA266" s="29"/>
      <c r="DB266" s="29"/>
      <c r="DC266" s="29"/>
      <c r="DD266" s="29"/>
      <c r="DE266" s="29"/>
      <c r="DF266" s="29"/>
      <c r="DG266" s="29"/>
      <c r="DH266" s="29"/>
      <c r="DI266" s="29"/>
      <c r="DJ266" s="29"/>
      <c r="DK266" s="29"/>
      <c r="DL266" s="29"/>
      <c r="DM266" s="29"/>
      <c r="DN266" s="29"/>
      <c r="DO266" s="29"/>
      <c r="DP266" s="29"/>
      <c r="DQ266" s="29"/>
      <c r="DR266" s="29"/>
      <c r="DS266" s="29"/>
      <c r="DT266" s="29"/>
      <c r="DU266" s="29"/>
      <c r="DV266" s="29"/>
      <c r="DW266" s="29"/>
      <c r="DX266" s="29"/>
      <c r="DY266" s="29"/>
      <c r="DZ266" s="29"/>
      <c r="EA266" s="29"/>
      <c r="EB266" s="29"/>
      <c r="EC266" s="29"/>
      <c r="ED266" s="29"/>
      <c r="EE266" s="29"/>
      <c r="EF266" s="29"/>
      <c r="EG266" s="29"/>
      <c r="EH266" s="29"/>
      <c r="EI266" s="29"/>
      <c r="EJ266" s="29"/>
      <c r="EK266" s="29"/>
      <c r="EL266" s="29"/>
      <c r="EM266" s="29"/>
      <c r="EN266" s="29"/>
      <c r="EO266" s="29"/>
      <c r="EP266" s="29"/>
      <c r="EQ266" s="29"/>
      <c r="ER266" s="29"/>
      <c r="ES266" s="29"/>
      <c r="ET266" s="29"/>
      <c r="EU266" s="29"/>
      <c r="EV266" s="29"/>
      <c r="EW266" s="29"/>
      <c r="EX266" s="29"/>
      <c r="EY266" s="29"/>
      <c r="EZ266" s="29"/>
      <c r="FA266" s="29"/>
      <c r="FB266" s="29"/>
      <c r="FC266" s="68">
        <f>SUM(FC256:FC265)*0.7</f>
        <v>0</v>
      </c>
    </row>
    <row r="267" spans="1:159" s="30" customFormat="1" outlineLevel="1" x14ac:dyDescent="0.25">
      <c r="A267">
        <v>1</v>
      </c>
      <c r="B267" s="26"/>
      <c r="C267" s="102">
        <f>IFERROR(VLOOKUP($B267,'Справочник ТТ'!$A:$R,16,0),0)</f>
        <v>0</v>
      </c>
      <c r="D267" s="103">
        <f>IFERROR(VLOOKUP($B267,'Справочник ТТ'!$A:$R,17,0),0)</f>
        <v>0</v>
      </c>
      <c r="E267" s="104">
        <f>IFERROR(VLOOKUP($B267,'Справочник ТТ'!$A:$R,18,0),0)</f>
        <v>0</v>
      </c>
      <c r="F267" s="71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 s="46">
        <f>IF($C267=$E$5,SUMPRODUCT(G267:AJ267,$G$5:$AJ$5),IF($C267=$E$6,SUMPRODUCT(G267:AJ267,$G$6:$AJ$6),0))</f>
        <v>0</v>
      </c>
      <c r="AL267"/>
      <c r="AM267" s="39">
        <f t="shared" ref="AM267:AM276" si="2241">IF(AND($C267=$E$5,IF(AND($C267=$E$5,AL267&gt;=AL$2),(AL267-AL$2)*AL$5,IF(AND($C267=$E$6,AL267&gt;=AL$2),(AL267-AL$2)*AL$6,0))&gt;AL$3),AL$3,IF(AND($C267=$E$6,IF(AND($C267=$E$5,AL267&gt;=AL$2),(AL267-AL$2)*AL$5,IF(AND($C267=$E$6,AL267&gt;=AL$2),(AL267-AL$2)*AL$6,0))&gt;AL$4),AL$4,IF(AND($C267=$E$5,AL267&gt;=AL$2),(AL267-AL$2)*AL$5,IF(AND($C267=$E$6,AL267&gt;=AL$2),(AL267-AL$2)*AL$6,0))))</f>
        <v>0</v>
      </c>
      <c r="AN267"/>
      <c r="AO267" s="39">
        <f t="shared" ref="AO267:AO276" si="2242">IF(AND($C267=$E$5,IF(AND($C267=$E$5,AN267&gt;=AN$2),(AN267-AN$2)*AN$5,IF(AND($C267=$E$6,AN267&gt;=AN$2),(AN267-AN$2)*AN$6,0))&gt;AN$3),AN$3,IF(AND($C267=$E$6,IF(AND($C267=$E$5,AN267&gt;=AN$2),(AN267-AN$2)*AN$5,IF(AND($C267=$E$6,AN267&gt;=AN$2),(AN267-AN$2)*AN$6,0))&gt;AN$4),AN$4,IF(AND($C267=$E$5,AN267&gt;=AN$2),(AN267-AN$2)*AN$5,IF(AND($C267=$E$6,AN267&gt;=AN$2),(AN267-AN$2)*AN$6,0))))</f>
        <v>0</v>
      </c>
      <c r="AP267"/>
      <c r="AQ267" s="39">
        <f t="shared" ref="AQ267:AQ276" si="2243">IF(AND($C267=$E$5,AP267&gt;0),$AP$5,IF(AND($C267=$E$6,AP267&gt;0),$AP$6,0))</f>
        <v>0</v>
      </c>
      <c r="AR267"/>
      <c r="AS267" s="39">
        <f t="shared" ref="AS267:AS276" si="2244">IF(AND($C267=$E$5,AR267&gt;0),$AR$5,IF(AND($C267=$E$6,AR267&gt;0),$AR$6,0))</f>
        <v>0</v>
      </c>
      <c r="AT267"/>
      <c r="AU267" s="39">
        <f t="shared" ref="AU267:AU276" si="2245">IF(AND($C267=$E$5,IF(AND($C267=$E$5,AT267&gt;=AT$2),(AT267-AT$2)*AT$5,IF(AND($C267=$E$6,AT267&gt;=AT$2),(AT267-AT$2)*AT$6,0))&gt;AT$3),AT$3,IF(AND($C267=$E$6,IF(AND($C267=$E$5,AT267&gt;=AT$2),(AT267-AT$2)*AT$5,IF(AND($C267=$E$6,AT267&gt;=AT$2),(AT267-AT$2)*AT$6,0))&gt;AT$4),AT$4,IF(AND($C267=$E$5,AT267&gt;=AT$2),(AT267-AT$2)*AT$5,IF(AND($C267=$E$6,AT267&gt;=AT$2),(AT267-AT$2)*AT$6,0))))</f>
        <v>0</v>
      </c>
      <c r="AV267"/>
      <c r="AW267" s="39">
        <f>IF(AND($C267=$E$5,IF(AND($C267=$E$5,AV267&gt;=AV$2),(AV267-AV$2)*AV$5,IF(AND($C267=$E$6,AV267&gt;=AV$2),(AV267-AV$2)*AV$6,0))&gt;AV$3),AV$3,IF(AND($C267=$E$6,IF(AND($C267=$E$5,AV267&gt;=AV$2),(AV267-AV$2)*AV$5,IF(AND($C267=$E$6,AV267&gt;=AV$2),(AV267-AV$2)*AV$6,0))&gt;AV$4),AV$4,IF(AND($C267=$E$5,AV267&gt;=AV$2),(AV267-AV$2)*AV$5,IF(AND($C267=$E$6,AV267&gt;=AV$2),(AV267-AV$2)*AV$6,0))))</f>
        <v>0</v>
      </c>
      <c r="AX267"/>
      <c r="AY267" s="39" t="b">
        <f t="shared" ref="AY267:AY276" si="2246">IF(AX267&gt;=AX$3,AX$4,IF(AND($C267=$E$5,IF($C267=$E$5,AX267*AX$5,IF($C267=$E$6,AX267*AX$6))&gt;AY$3),AY$3,IF(AND($C267=$E$6,IF($C267=$E$6,AX267*AX$6,IF($C267=$E$6,AX267*AX$6))&gt;AY$4),AY$4,IF($C267=$E$5,AX267*AX$5,IF($C267=$E$6,AX267*AX$6)))))</f>
        <v>0</v>
      </c>
      <c r="AZ267"/>
      <c r="BA267" s="39" t="b">
        <f t="shared" ref="BA267:BA276" si="2247">IF(AZ267&gt;=AZ$3,AZ$4,IF(AND($C267=$E$5,IF($C267=$E$5,AZ267*AZ$5,IF($C267=$E$6,AZ267*AZ$6))&gt;BA$3),BA$3,IF(AND($C267=$E$6,IF($C267=$E$6,AZ267*AZ$6,IF($C267=$E$6,AZ267*AZ$6))&gt;BA$4),BA$4,IF($C267=$E$5,AZ267*AZ$5,IF($C267=$E$6,AZ267*AZ$6)))))</f>
        <v>0</v>
      </c>
      <c r="BB267"/>
      <c r="BC267" s="39" t="b">
        <f t="shared" ref="BC267:BC276" si="2248">IF(BB267&gt;=BB$3,BB$4,IF(AND($C267=$E$5,IF($C267=$E$5,BB267*BB$5,IF($C267=$E$6,BB267*BB$6))&gt;BC$3),BC$3,IF(AND($C267=$E$6,IF($C267=$E$6,BB267*BB$6,IF($C267=$E$6,BB267*BB$6))&gt;BC$4),BC$4,IF($C267=$E$5,BB267*BB$5,IF($C267=$E$6,BB267*BB$6)))))</f>
        <v>0</v>
      </c>
      <c r="BD267"/>
      <c r="BE267" s="39" t="b">
        <f t="shared" ref="BE267:BE276" si="2249">IF(BD267&gt;=BD$3,BD$4,IF(AND($C267=$E$5,IF($C267=$E$5,BD267*BD$5,IF($C267=$E$6,BD267*BD$6))&gt;BE$3),BE$3,IF(AND($C267=$E$6,IF($C267=$E$6,BD267*BD$6,IF($C267=$E$6,BD267*BD$6))&gt;BE$4),BE$4,IF($C267=$E$5,BD267*BD$5,IF($C267=$E$6,BD267*BD$6)))))</f>
        <v>0</v>
      </c>
      <c r="BF267"/>
      <c r="BG267" s="39">
        <f t="shared" ref="BG267:BG276" si="2250">IF(AND($C267=$E$5,BF267&gt;0),$BF$5,IF(AND($C267=$E$6,BF267&gt;0),$BF$6,0))</f>
        <v>0</v>
      </c>
      <c r="BH267"/>
      <c r="BI267" s="39">
        <f t="shared" ref="BI267:BI276" si="2251">IF(AND($C267=$E$5,IF(AND($C267=$E$5,BH267&gt;=BH$2),(BH267-BH$2)*BH$5,IF(AND($C267=$E$6,BH267&gt;=BH$2),(BH267-BH$2)*BH$6,0))&gt;BH$3),BH$3,IF(AND($C267=$E$6,IF(AND($C267=$E$5,BH267&gt;=BH$2),(BH267-BH$2)*BH$5,IF(AND($C267=$E$6,BH267&gt;=BH$2),(BH267-BH$2)*BH$6,0))&gt;BH$4),BH$4,IF(AND($C267=$E$5,BH267&gt;=BH$2),(BH267-BH$2)*BH$5,IF(AND($C267=$E$6,BH267&gt;=BH$2),(BH267-BH$2)*BH$6,0))))</f>
        <v>0</v>
      </c>
      <c r="BJ267"/>
      <c r="BK267" s="39">
        <f t="shared" ref="BK267:BK276" si="2252">IF(AND($C267=$E$5,IF(AND($C267=$E$5,BJ267&gt;=BJ$2),(BJ267-BJ$2)*BJ$5,IF(AND($C267=$E$6,BJ267&gt;=BJ$2),(BJ267-BJ$2)*BJ$6,0))&gt;BJ$3),BJ$3,IF(AND($C267=$E$6,IF(AND($C267=$E$5,BJ267&gt;=BJ$2),(BJ267-BJ$2)*BJ$5,IF(AND($C267=$E$6,BJ267&gt;=BJ$2),(BJ267-BJ$2)*BJ$6,0))&gt;BJ$4),BJ$4,IF(AND($C267=$E$5,BJ267&gt;=BJ$2),(BJ267-BJ$2)*BJ$5,IF(AND($C267=$E$6,BJ267&gt;=BJ$2),(BJ267-BJ$2)*BJ$6,0))))</f>
        <v>0</v>
      </c>
      <c r="BL267"/>
      <c r="BM267" s="39">
        <f t="shared" ref="BM267:BM276" si="2253">IF(AND($C267=$E$5,IF(AND($C267=$E$5,BL267&gt;=BL$2),(BL267-BL$2)*BL$5,IF(AND($C267=$E$6,BL267&gt;=BL$2),(BL267-BL$2)*BL$6,0))&gt;BL$3),BL$3,IF(AND($C267=$E$6,IF(AND($C267=$E$5,BL267&gt;=BL$2),(BL267-BL$2)*BL$5,IF(AND($C267=$E$6,BL267&gt;=BL$2),(BL267-BL$2)*BL$6,0))&gt;BL$4),BL$4,IF(AND($C267=$E$5,BL267&gt;=BL$2),(BL267-BL$2)*BL$5,IF(AND($C267=$E$6,BL267&gt;=BL$2),(BL267-BL$2)*BL$6,0))))</f>
        <v>0</v>
      </c>
      <c r="BN267"/>
      <c r="BO267" s="39">
        <f t="shared" ref="BO267:BO276" si="2254">IF(AND($C267=$E$5,IF(AND($C267=$E$5,BN267&gt;=BN$2),(BN267-BN$2)*BN$5,IF(AND($C267=$E$6,BN267&gt;=BN$2),(BN267-BN$2)*BN$6,0))&gt;BN$3),BN$3,IF(AND($C267=$E$6,IF(AND($C267=$E$5,BN267&gt;=BN$2),(BN267-BN$2)*BN$5,IF(AND($C267=$E$6,BN267&gt;=BN$2),(BN267-BN$2)*BN$6,0))&gt;BN$4),BN$4,IF(AND($C267=$E$5,BN267&gt;=BN$2),(BN267-BN$2)*BN$5,IF(AND($C267=$E$6,BN267&gt;=BN$2),(BN267-BN$2)*BN$6,0))))</f>
        <v>0</v>
      </c>
      <c r="BP267"/>
      <c r="BQ267" s="39">
        <f t="shared" ref="BQ267:BQ276" si="2255">IF(AND($C267=$E$5,IF(AND($C267=$E$5,BP267&gt;=BP$2),(BP267-BP$2)*BP$5,IF(AND($C267=$E$6,BP267&gt;=BP$2),(BP267-BP$2)*BP$6,0))&gt;BP$3),BP$3,IF(AND($C267=$E$6,IF(AND($C267=$E$5,BP267&gt;=BP$2),(BP267-BP$2)*BP$5,IF(AND($C267=$E$6,BP267&gt;=BP$2),(BP267-BP$2)*BP$6,0))&gt;BP$4),BP$4,IF(AND($C267=$E$5,BP267&gt;=BP$2),(BP267-BP$2)*BP$5,IF(AND($C267=$E$6,BP267&gt;=BP$2),(BP267-BP$2)*BP$6,0))))</f>
        <v>0</v>
      </c>
      <c r="BR267"/>
      <c r="BS267" s="39">
        <f t="shared" ref="BS267:BS276" si="2256">IF(AND($C267=$E$5,IF(AND($C267=$E$5,BR267&gt;=BR$2),(BR267-BR$2)*BR$5,IF(AND($C267=$E$6,BR267&gt;=BR$2),(BR267-BR$2)*BR$6,0))&gt;BR$3),BR$3,IF(AND($C267=$E$6,IF(AND($C267=$E$5,BR267&gt;=BR$2),(BR267-BR$2)*BR$5,IF(AND($C267=$E$6,BR267&gt;=BR$2),(BR267-BR$2)*BR$6,0))&gt;BR$4),BR$4,IF(AND($C267=$E$5,BR267&gt;=BR$2),(BR267-BR$2)*BR$5,IF(AND($C267=$E$6,BR267&gt;=BR$2),(BR267-BR$2)*BR$6,0))))</f>
        <v>0</v>
      </c>
      <c r="BT267"/>
      <c r="BU267" s="39">
        <f t="shared" ref="BU267:BU276" si="2257">IF(AND($C267=$E$5,IF(AND($C267=$E$5,BT267&gt;=BT$2),(BT267-BT$2)*BT$5,IF(AND($C267=$E$6,BT267&gt;=BT$2),(BT267-BT$2)*BT$6,0))&gt;BT$3),BT$3,IF(AND($C267=$E$6,IF(AND($C267=$E$5,BT267&gt;=BT$2),(BT267-BT$2)*BT$5,IF(AND($C267=$E$6,BT267&gt;=BT$2),(BT267-BT$2)*BT$6,0))&gt;BT$4),BT$4,IF(AND($C267=$E$5,BT267&gt;=BT$2),(BT267-BT$2)*BT$5,IF(AND($C267=$E$6,BT267&gt;=BT$2),(BT267-BT$2)*BT$6,0))))</f>
        <v>0</v>
      </c>
      <c r="BV267"/>
      <c r="BW267" s="39">
        <f t="shared" ref="BW267:BW276" si="2258">IF(AND($C267=$E$5,IF(AND($C267=$E$5,BV267&gt;=BV$2),(BV267-BV$2)*BV$5,IF(AND($C267=$E$6,BV267&gt;=BV$2),(BV267-BV$2)*BV$6,0))&gt;BV$3),BV$3,IF(AND($C267=$E$6,IF(AND($C267=$E$5,BV267&gt;=BV$2),(BV267-BV$2)*BV$5,IF(AND($C267=$E$6,BV267&gt;=BV$2),(BV267-BV$2)*BV$6,0))&gt;BV$4),BV$4,IF(AND($C267=$E$5,BV267&gt;=BV$2),(BV267-BV$2)*BV$5,IF(AND($C267=$E$6,BV267&gt;=BV$2),(BV267-BV$2)*BV$6,0))))</f>
        <v>0</v>
      </c>
      <c r="BX267"/>
      <c r="BY267" s="39">
        <f t="shared" ref="BY267:BY276" si="2259">IF(AND($C267=$E$5,IF(AND($C267=$E$5,BX267&gt;=BX$2),(BX267-BX$2)*BX$5,IF(AND($C267=$E$6,BX267&gt;=BX$2),(BX267-BX$2)*BX$6,0))&gt;BX$3),BX$3,IF(AND($C267=$E$6,IF(AND($C267=$E$5,BX267&gt;=BX$2),(BX267-BX$2)*BX$5,IF(AND($C267=$E$6,BX267&gt;=BX$2),(BX267-BX$2)*BX$6,0))&gt;BX$4),BX$4,IF(AND($C267=$E$5,BX267&gt;=BX$2),(BX267-BX$2)*BX$5,IF(AND($C267=$E$6,BX267&gt;=BX$2),(BX267-BX$2)*BX$6,0))))</f>
        <v>0</v>
      </c>
      <c r="BZ267"/>
      <c r="CA267" s="39">
        <f t="shared" ref="CA267:CA276" si="2260">IF(AND($C267=$E$5,IF(AND($C267=$E$5,BZ267&gt;=BZ$2),(BZ267-BZ$2)*BZ$5,IF(AND($C267=$E$6,BZ267&gt;=BZ$2),(BZ267-BZ$2)*BZ$6,0))&gt;BZ$3),BZ$3,IF(AND($C267=$E$6,IF(AND($C267=$E$5,BZ267&gt;=BZ$2),(BZ267-BZ$2)*BZ$5,IF(AND($C267=$E$6,BZ267&gt;=BZ$2),(BZ267-BZ$2)*BZ$6,0))&gt;BZ$4),BZ$4,IF(AND($C267=$E$5,BZ267&gt;=BZ$2),(BZ267-BZ$2)*BZ$5,IF(AND($C267=$E$6,BZ267&gt;=BZ$2),(BZ267-BZ$2)*BZ$6,0))))</f>
        <v>0</v>
      </c>
      <c r="CB267"/>
      <c r="CC267" s="39">
        <f t="shared" ref="CC267:CC276" si="2261">IF(AND($C267=$E$5,IF(AND($C267=$E$5,CB267&gt;=CB$2),(CB267-CB$2)*CB$5,IF(AND($C267=$E$6,CB267&gt;=CB$2),(CB267-CB$2)*CB$6,0))&gt;CB$3),CB$3,IF(AND($C267=$E$6,IF(AND($C267=$E$5,CB267&gt;=CB$2),(CB267-CB$2)*CB$5,IF(AND($C267=$E$6,CB267&gt;=CB$2),(CB267-CB$2)*CB$6,0))&gt;CB$4),CB$4,IF(AND($C267=$E$5,CB267&gt;=CB$2),(CB267-CB$2)*CB$5,IF(AND($C267=$E$6,CB267&gt;=CB$2),(CB267-CB$2)*CB$6,0))))</f>
        <v>0</v>
      </c>
      <c r="CD267"/>
      <c r="CE267" s="39">
        <f t="shared" ref="CE267:CE276" si="2262">IF(AND($C267=$E$5,IF(AND($C267=$E$5,CD267&gt;=CD$2),(CD267-CD$2)*CD$5,IF(AND($C267=$E$6,CD267&gt;=CD$2),(CD267-CD$2)*CD$6,0))&gt;CD$3),CD$3,IF(AND($C267=$E$6,IF(AND($C267=$E$5,CD267&gt;=CD$2),(CD267-CD$2)*CD$5,IF(AND($C267=$E$6,CD267&gt;=CD$2),(CD267-CD$2)*CD$6,0))&gt;CD$4),CD$4,IF(AND($C267=$E$5,CD267&gt;=CD$2),(CD267-CD$2)*CD$5,IF(AND($C267=$E$6,CD267&gt;=CD$2),(CD267-CD$2)*CD$6,0))))</f>
        <v>0</v>
      </c>
      <c r="CF267"/>
      <c r="CG267" s="39">
        <f t="shared" ref="CG267:CG276" si="2263">IF(AND($C267=$E$5,IF(AND($C267=$E$5,CF267&gt;=CF$2),(CF267-CF$2)*CF$5,IF(AND($C267=$E$6,CF267&gt;=CF$2),(CF267-CF$2)*CF$6,0))&gt;CF$3),CF$3,IF(AND($C267=$E$6,IF(AND($C267=$E$5,CF267&gt;=CF$2),(CF267-CF$2)*CF$5,IF(AND($C267=$E$6,CF267&gt;=CF$2),(CF267-CF$2)*CF$6,0))&gt;CF$4),CF$4,IF(AND($C267=$E$5,CF267&gt;=CF$2),(CF267-CF$2)*CF$5,IF(AND($C267=$E$6,CF267&gt;=CF$2),(CF267-CF$2)*CF$6,0))))</f>
        <v>0</v>
      </c>
      <c r="CH267"/>
      <c r="CI267" s="39">
        <f t="shared" ref="CI267:CI276" si="2264">IF(AND($C267=$E$5,IF(AND($C267=$E$5,CH267&gt;=CH$2),(CH267-CH$2)*CH$5,IF(AND($C267=$E$6,CH267&gt;=CH$2),(CH267-CH$2)*CH$6,0))&gt;CH$3),CH$3,IF(AND($C267=$E$6,IF(AND($C267=$E$5,CH267&gt;=CH$2),(CH267-CH$2)*CH$5,IF(AND($C267=$E$6,CH267&gt;=CH$2),(CH267-CH$2)*CH$6,0))&gt;CH$4),CH$4,IF(AND($C267=$E$5,CH267&gt;=CH$2),(CH267-CH$2)*CH$5,IF(AND($C267=$E$6,CH267&gt;=CH$2),(CH267-CH$2)*CH$6,0))))</f>
        <v>0</v>
      </c>
      <c r="CJ267"/>
      <c r="CK267" s="39">
        <f t="shared" ref="CK267:CK276" si="2265">IF(AND($C267=$E$5,IF(AND($C267=$E$5,CJ267&gt;=CJ$2),(CJ267-CJ$2)*CJ$5,IF(AND($C267=$E$6,CJ267&gt;=CJ$2),(CJ267-CJ$2)*CJ$6,0))&gt;CJ$3),CJ$3,IF(AND($C267=$E$6,IF(AND($C267=$E$5,CJ267&gt;=CJ$2),(CJ267-CJ$2)*CJ$5,IF(AND($C267=$E$6,CJ267&gt;=CJ$2),(CJ267-CJ$2)*CJ$6,0))&gt;CJ$4),CJ$4,IF(AND($C267=$E$5,CJ267&gt;=CJ$2),(CJ267-CJ$2)*CJ$5,IF(AND($C267=$E$6,CJ267&gt;=CJ$2),(CJ267-CJ$2)*CJ$6,0))))</f>
        <v>0</v>
      </c>
      <c r="CL267"/>
      <c r="CM267" s="39">
        <f t="shared" ref="CM267:CM276" si="2266">IF(AND($C267=$E$5,IF(AND($C267=$E$5,CL267&gt;=CL$2),(CL267-CL$2)*CL$5,IF(AND($C267=$E$6,CL267&gt;=CL$2),(CL267-CL$2)*CL$6,0))&gt;CL$3),CL$3,IF(AND($C267=$E$6,IF(AND($C267=$E$5,CL267&gt;=CL$2),(CL267-CL$2)*CL$5,IF(AND($C267=$E$6,CL267&gt;=CL$2),(CL267-CL$2)*CL$6,0))&gt;CL$4),CL$4,IF(AND($C267=$E$5,CL267&gt;=CL$2),(CL267-CL$2)*CL$5,IF(AND($C267=$E$6,CL267&gt;=CL$2),(CL267-CL$2)*CL$6,0))))</f>
        <v>0</v>
      </c>
      <c r="CN267"/>
      <c r="CO267" s="39">
        <f t="shared" ref="CO267:CO276" si="2267">IF(AND($C267=$E$5,IF(AND($C267=$E$5,CN267&gt;=CN$2),(CN267-CN$2)*CN$5,IF(AND($C267=$E$6,CN267&gt;=CN$2),(CN267-CN$2)*CN$6,0))&gt;CN$3),CN$3,IF(AND($C267=$E$6,IF(AND($C267=$E$5,CN267&gt;=CN$2),(CN267-CN$2)*CN$5,IF(AND($C267=$E$6,CN267&gt;=CN$2),(CN267-CN$2)*CN$6,0))&gt;CN$4),CN$4,IF(AND($C267=$E$5,CN267&gt;=CN$2),(CN267-CN$2)*CN$5,IF(AND($C267=$E$6,CN267&gt;=CN$2),(CN267-CN$2)*CN$6,0))))</f>
        <v>0</v>
      </c>
      <c r="CP267" s="67">
        <f>SUMIFS(AL267:CO267,$AL$8:$CO$8,$AM$1)</f>
        <v>0</v>
      </c>
      <c r="CQ267"/>
      <c r="CR267" s="39">
        <f t="shared" ref="CR267:CR276" si="2268">IF(AND($C267=$E$5,IF(AND($C267=$E$5,CQ267&gt;=CQ$2),(CQ267-CQ$2)*CQ$5,IF(AND($C267=$E$6,CQ267&gt;=CQ$2),(CQ267-CQ$2)*CQ$6,0))&gt;CQ$3),CQ$3,IF(AND($C267=$E$6,IF(AND($C267=$E$5,CQ267&gt;=CQ$2),(CQ267-CQ$2)*CQ$5,IF(AND($C267=$E$6,CQ267&gt;=CQ$2),(CQ267-CQ$2)*CQ$6,0))&gt;CQ$4),CQ$4,IF(AND($C267=$E$5,CQ267&gt;=CQ$2),(CQ267-CQ$2)*CQ$5,IF(AND($C267=$E$6,CQ267&gt;=CQ$2),(CQ267-CQ$2)*CQ$6,0))))</f>
        <v>0</v>
      </c>
      <c r="CS267"/>
      <c r="CT267" s="39">
        <f t="shared" ref="CT267:CT276" si="2269">IF(AND($C267=$E$5,IF(AND($C267=$E$5,CS267&gt;=CS$2),(CS267-CS$2)*CS$5,IF(AND($C267=$E$6,CS267&gt;=CS$2),(CS267-CS$2)*CS$6,0))&gt;CS$3),CS$3,IF(AND($C267=$E$6,IF(AND($C267=$E$5,CS267&gt;=CS$2),(CS267-CS$2)*CS$5,IF(AND($C267=$E$6,CS267&gt;=CS$2),(CS267-CS$2)*CS$6,0))&gt;CS$4),CS$4,IF(AND($C267=$E$5,CS267&gt;=CS$2),(CS267-CS$2)*CS$5,IF(AND($C267=$E$6,CS267&gt;=CS$2),(CS267-CS$2)*CS$6,0))))</f>
        <v>0</v>
      </c>
      <c r="CU267"/>
      <c r="CV267" s="39">
        <f t="shared" ref="CV267:CV276" si="2270">IF(AND($C267=$E$5,IF(AND($C267=$E$5,CU267&gt;=CU$2),(CU267-CU$2)*CU$5,IF(AND($C267=$E$6,CU267&gt;=CU$2),(CU267-CU$2)*CU$6,0))&gt;CU$3),CU$3,IF(AND($C267=$E$6,IF(AND($C267=$E$5,CU267&gt;=CU$2),(CU267-CU$2)*CU$5,IF(AND($C267=$E$6,CU267&gt;=CU$2),(CU267-CU$2)*CU$6,0))&gt;CU$4),CU$4,IF(AND($C267=$E$5,CU267&gt;=CU$2),(CU267-CU$2)*CU$5,IF(AND($C267=$E$6,CU267&gt;=CU$2),(CU267-CU$2)*CU$6,0))))</f>
        <v>0</v>
      </c>
      <c r="CW267"/>
      <c r="CX267" s="39">
        <f t="shared" ref="CX267:CX276" si="2271">IF(AND($C267=$E$5,IF(AND($C267=$E$5,CW267&gt;=CW$2),(CW267-CW$2)*CW$5,IF(AND($C267=$E$6,CW267&gt;=CW$2),(CW267-CW$2)*CW$6,0))&gt;CW$3),CW$3,IF(AND($C267=$E$6,IF(AND($C267=$E$5,CW267&gt;=CW$2),(CW267-CW$2)*CW$5,IF(AND($C267=$E$6,CW267&gt;=CW$2),(CW267-CW$2)*CW$6,0))&gt;CW$4),CW$4,IF(AND($C267=$E$5,CW267&gt;=CW$2),(CW267-CW$2)*CW$5,IF(AND($C267=$E$6,CW267&gt;=CW$2),(CW267-CW$2)*CW$6,0))))</f>
        <v>0</v>
      </c>
      <c r="CY267"/>
      <c r="CZ267" s="39">
        <f t="shared" ref="CZ267:CZ276" si="2272">IF(AND($C267=$E$5,IF(AND($C267=$E$5,CY267&gt;=CY$2),(CY267-CY$2)*CY$5,IF(AND($C267=$E$6,CY267&gt;=CY$2),(CY267-CY$2)*CY$6,0))&gt;CY$3),CY$3,IF(AND($C267=$E$6,IF(AND($C267=$E$5,CY267&gt;=CY$2),(CY267-CY$2)*CY$5,IF(AND($C267=$E$6,CY267&gt;=CY$2),(CY267-CY$2)*CY$6,0))&gt;CY$4),CY$4,IF(AND($C267=$E$5,CY267&gt;=CY$2),(CY267-CY$2)*CY$5,IF(AND($C267=$E$6,CY267&gt;=CY$2),(CY267-CY$2)*CY$6,0))))</f>
        <v>0</v>
      </c>
      <c r="DA267"/>
      <c r="DB267" s="39">
        <f t="shared" ref="DB267:DB276" si="2273">IF(AND($C267=$E$5,IF(AND($C267=$E$5,DA267&gt;=DA$2),(DA267-DA$2)*DA$5,IF(AND($C267=$E$6,DA267&gt;=DA$2),(DA267-DA$2)*DA$6,0))&gt;DA$3),DA$3,IF(AND($C267=$E$6,IF(AND($C267=$E$5,DA267&gt;=DA$2),(DA267-DA$2)*DA$5,IF(AND($C267=$E$6,DA267&gt;=DA$2),(DA267-DA$2)*DA$6,0))&gt;DA$4),DA$4,IF(AND($C267=$E$5,DA267&gt;=DA$2),(DA267-DA$2)*DA$5,IF(AND($C267=$E$6,DA267&gt;=DA$2),(DA267-DA$2)*DA$6,0))))</f>
        <v>0</v>
      </c>
      <c r="DC267"/>
      <c r="DD267" s="39">
        <f t="shared" ref="DD267:DD276" si="2274">IF(AND($C267=$E$5,IF(AND($C267=$E$5,DC267&gt;=DC$2),(DC267-DC$2)*DC$5,IF(AND($C267=$E$6,DC267&gt;=DC$2),(DC267-DC$2)*DC$6,0))&gt;DC$3),DC$3,IF(AND($C267=$E$6,IF(AND($C267=$E$5,DC267&gt;=DC$2),(DC267-DC$2)*DC$5,IF(AND($C267=$E$6,DC267&gt;=DC$2),(DC267-DC$2)*DC$6,0))&gt;DC$4),DC$4,IF(AND($C267=$E$5,DC267&gt;=DC$2),(DC267-DC$2)*DC$5,IF(AND($C267=$E$6,DC267&gt;=DC$2),(DC267-DC$2)*DC$6,0))))</f>
        <v>0</v>
      </c>
      <c r="DE267"/>
      <c r="DF267" s="39">
        <f t="shared" ref="DF267:DF276" si="2275">IF(AND($C267=$E$5,IF(AND($C267=$E$5,DE267&gt;=DE$2),(DE267-DE$2)*DE$5,IF(AND($C267=$E$6,DE267&gt;=DE$2),(DE267-DE$2)*DE$6,0))&gt;DE$3),DE$3,IF(AND($C267=$E$6,IF(AND($C267=$E$5,DE267&gt;=DE$2),(DE267-DE$2)*DE$5,IF(AND($C267=$E$6,DE267&gt;=DE$2),(DE267-DE$2)*DE$6,0))&gt;DE$4),DE$4,IF(AND($C267=$E$5,DE267&gt;=DE$2),(DE267-DE$2)*DE$5,IF(AND($C267=$E$6,DE267&gt;=DE$2),(DE267-DE$2)*DE$6,0))))</f>
        <v>0</v>
      </c>
      <c r="DG267"/>
      <c r="DH267" s="39">
        <f t="shared" ref="DH267:DH276" si="2276">IF(AND($C267=$E$5,IF(AND($C267=$E$5,DG267&gt;=DG$2),(DG267-DG$2)*DG$5,IF(AND($C267=$E$6,DG267&gt;=DG$2),(DG267-DG$2)*DG$6,0))&gt;DG$3),DG$3,IF(AND($C267=$E$6,IF(AND($C267=$E$5,DG267&gt;=DG$2),(DG267-DG$2)*DG$5,IF(AND($C267=$E$6,DG267&gt;=DG$2),(DG267-DG$2)*DG$6,0))&gt;DG$4),DG$4,IF(AND($C267=$E$5,DG267&gt;=DG$2),(DG267-DG$2)*DG$5,IF(AND($C267=$E$6,DG267&gt;=DG$2),(DG267-DG$2)*DG$6,0))))</f>
        <v>0</v>
      </c>
      <c r="DI267"/>
      <c r="DJ267" s="39">
        <f t="shared" ref="DJ267:DJ276" si="2277">IF(AND($C267=$E$5,IF(AND($C267=$E$5,DI267&gt;=DI$2),(DI267-DI$2)*DI$5,IF(AND($C267=$E$6,DI267&gt;=DI$2),(DI267-DI$2)*DI$6,0))&gt;DI$3),DI$3,IF(AND($C267=$E$6,IF(AND($C267=$E$5,DI267&gt;=DI$2),(DI267-DI$2)*DI$5,IF(AND($C267=$E$6,DI267&gt;=DI$2),(DI267-DI$2)*DI$6,0))&gt;DI$4),DI$4,IF(AND($C267=$E$5,DI267&gt;=DI$2),(DI267-DI$2)*DI$5,IF(AND($C267=$E$6,DI267&gt;=DI$2),(DI267-DI$2)*DI$6,0))))</f>
        <v>0</v>
      </c>
      <c r="DK267"/>
      <c r="DL267" s="39">
        <f t="shared" ref="DL267:DL276" si="2278">IF(AND($C267=$E$5,IF(AND($C267=$E$5,DK267&gt;=DK$2),(DK267-DK$2)*DK$5,IF(AND($C267=$E$6,DK267&gt;=DK$2),(DK267-DK$2)*DK$6,0))&gt;DK$3),DK$3,IF(AND($C267=$E$6,IF(AND($C267=$E$5,DK267&gt;=DK$2),(DK267-DK$2)*DK$5,IF(AND($C267=$E$6,DK267&gt;=DK$2),(DK267-DK$2)*DK$6,0))&gt;DK$4),DK$4,IF(AND($C267=$E$5,DK267&gt;=DK$2),(DK267-DK$2)*DK$5,IF(AND($C267=$E$6,DK267&gt;=DK$2),(DK267-DK$2)*DK$6,0))))</f>
        <v>0</v>
      </c>
      <c r="DM267"/>
      <c r="DN267" s="39">
        <f t="shared" ref="DN267:DN276" si="2279">IF(AND($C267=$E$5,IF(AND($C267=$E$5,DM267&gt;=DM$2),(DM267-DM$2)*DM$5,IF(AND($C267=$E$6,DM267&gt;=DM$2),(DM267-DM$2)*DM$6,0))&gt;DM$3),DM$3,IF(AND($C267=$E$6,IF(AND($C267=$E$5,DM267&gt;=DM$2),(DM267-DM$2)*DM$5,IF(AND($C267=$E$6,DM267&gt;=DM$2),(DM267-DM$2)*DM$6,0))&gt;DM$4),DM$4,IF(AND($C267=$E$5,DM267&gt;=DM$2),(DM267-DM$2)*DM$5,IF(AND($C267=$E$6,DM267&gt;=DM$2),(DM267-DM$2)*DM$6,0))))</f>
        <v>0</v>
      </c>
      <c r="DO267"/>
      <c r="DP267" s="39">
        <f t="shared" ref="DP267:DP276" si="2280">IF(AND($C267=$E$5,IF(AND($C267=$E$5,DO267&gt;=DO$2),(DO267-DO$2)*DO$5,IF(AND($C267=$E$6,DO267&gt;=DO$2),(DO267-DO$2)*DO$6,0))&gt;DO$3),DO$3,IF(AND($C267=$E$6,IF(AND($C267=$E$5,DO267&gt;=DO$2),(DO267-DO$2)*DO$5,IF(AND($C267=$E$6,DO267&gt;=DO$2),(DO267-DO$2)*DO$6,0))&gt;DO$4),DO$4,IF(AND($C267=$E$5,DO267&gt;=DO$2),(DO267-DO$2)*DO$5,IF(AND($C267=$E$6,DO267&gt;=DO$2),(DO267-DO$2)*DO$6,0))))</f>
        <v>0</v>
      </c>
      <c r="DQ267"/>
      <c r="DR267" s="39">
        <f t="shared" ref="DR267:DR276" si="2281">IF(AND($C267=$E$5,IF(AND($C267=$E$5,DQ267&gt;=DQ$2),(DQ267-DQ$2)*DQ$5,IF(AND($C267=$E$6,DQ267&gt;=DQ$2),(DQ267-DQ$2)*DQ$6,0))&gt;DQ$3),DQ$3,IF(AND($C267=$E$6,IF(AND($C267=$E$5,DQ267&gt;=DQ$2),(DQ267-DQ$2)*DQ$5,IF(AND($C267=$E$6,DQ267&gt;=DQ$2),(DQ267-DQ$2)*DQ$6,0))&gt;DQ$4),DQ$4,IF(AND($C267=$E$5,DQ267&gt;=DQ$2),(DQ267-DQ$2)*DQ$5,IF(AND($C267=$E$6,DQ267&gt;=DQ$2),(DQ267-DQ$2)*DQ$6,0))))</f>
        <v>0</v>
      </c>
      <c r="DS267"/>
      <c r="DT267" s="39">
        <f t="shared" ref="DT267:DT276" si="2282">IF(AND($C267=$E$5,IF(AND($C267=$E$5,DS267&gt;=DS$2),(DS267-DS$2)*DS$5,IF(AND($C267=$E$6,DS267&gt;=DS$2),(DS267-DS$2)*DS$6,0))&gt;DS$3),DS$3,IF(AND($C267=$E$6,IF(AND($C267=$E$5,DS267&gt;=DS$2),(DS267-DS$2)*DS$5,IF(AND($C267=$E$6,DS267&gt;=DS$2),(DS267-DS$2)*DS$6,0))&gt;DS$4),DS$4,IF(AND($C267=$E$5,DS267&gt;=DS$2),(DS267-DS$2)*DS$5,IF(AND($C267=$E$6,DS267&gt;=DS$2),(DS267-DS$2)*DS$6,0))))</f>
        <v>0</v>
      </c>
      <c r="DU267"/>
      <c r="DV267" s="39">
        <f t="shared" ref="DV267:DV276" si="2283">IF(AND($C267=$E$5,IF(AND($C267=$E$5,DU267&gt;=DU$2),(DU267-DU$2)*DU$5,IF(AND($C267=$E$6,DU267&gt;=DU$2),(DU267-DU$2)*DU$6,0))&gt;DU$3),DU$3,IF(AND($C267=$E$6,IF(AND($C267=$E$5,DU267&gt;=DU$2),(DU267-DU$2)*DU$5,IF(AND($C267=$E$6,DU267&gt;=DU$2),(DU267-DU$2)*DU$6,0))&gt;DU$4),DU$4,IF(AND($C267=$E$5,DU267&gt;=DU$2),(DU267-DU$2)*DU$5,IF(AND($C267=$E$6,DU267&gt;=DU$2),(DU267-DU$2)*DU$6,0))))</f>
        <v>0</v>
      </c>
      <c r="DW267"/>
      <c r="DX267" s="39">
        <f t="shared" ref="DX267:DX276" si="2284">IF(AND($C267=$E$5,IF(AND($C267=$E$5,DW267&gt;=DW$2),(DW267-DW$2)*DW$5,IF(AND($C267=$E$6,DW267&gt;=DW$2),(DW267-DW$2)*DW$6,0))&gt;DW$3),DW$3,IF(AND($C267=$E$6,IF(AND($C267=$E$5,DW267&gt;=DW$2),(DW267-DW$2)*DW$5,IF(AND($C267=$E$6,DW267&gt;=DW$2),(DW267-DW$2)*DW$6,0))&gt;DW$4),DW$4,IF(AND($C267=$E$5,DW267&gt;=DW$2),(DW267-DW$2)*DW$5,IF(AND($C267=$E$6,DW267&gt;=DW$2),(DW267-DW$2)*DW$6,0))))</f>
        <v>0</v>
      </c>
      <c r="DY267"/>
      <c r="DZ267" s="39">
        <f t="shared" ref="DZ267:DZ276" si="2285">IF(AND($C267=$E$5,IF(AND($C267=$E$5,DY267&gt;=DY$2),(DY267-DY$2)*DY$5,IF(AND($C267=$E$6,DY267&gt;=DY$2),(DY267-DY$2)*DY$6,0))&gt;DY$3),DY$3,IF(AND($C267=$E$6,IF(AND($C267=$E$5,DY267&gt;=DY$2),(DY267-DY$2)*DY$5,IF(AND($C267=$E$6,DY267&gt;=DY$2),(DY267-DY$2)*DY$6,0))&gt;DY$4),DY$4,IF(AND($C267=$E$5,DY267&gt;=DY$2),(DY267-DY$2)*DY$5,IF(AND($C267=$E$6,DY267&gt;=DY$2),(DY267-DY$2)*DY$6,0))))</f>
        <v>0</v>
      </c>
      <c r="EA267"/>
      <c r="EB267" s="39">
        <f t="shared" ref="EB267:EB276" si="2286">IF(AND($C267=$E$5,IF(AND($C267=$E$5,EA267&gt;=EA$2),(EA267-EA$2)*EA$5,IF(AND($C267=$E$6,EA267&gt;=EA$2),(EA267-EA$2)*EA$6,0))&gt;EA$3),EA$3,IF(AND($C267=$E$6,IF(AND($C267=$E$5,EA267&gt;=EA$2),(EA267-EA$2)*EA$5,IF(AND($C267=$E$6,EA267&gt;=EA$2),(EA267-EA$2)*EA$6,0))&gt;EA$4),EA$4,IF(AND($C267=$E$5,EA267&gt;=EA$2),(EA267-EA$2)*EA$5,IF(AND($C267=$E$6,EA267&gt;=EA$2),(EA267-EA$2)*EA$6,0))))</f>
        <v>0</v>
      </c>
      <c r="EC267"/>
      <c r="ED267" s="39">
        <f t="shared" ref="ED267:ED276" si="2287">IF(AND($C267=$E$5,IF(AND($C267=$E$5,EC267&gt;=EC$2),(EC267-EC$2)*EC$5,IF(AND($C267=$E$6,EC267&gt;=EC$2),(EC267-EC$2)*EC$6,0))&gt;EC$3),EC$3,IF(AND($C267=$E$6,IF(AND($C267=$E$5,EC267&gt;=EC$2),(EC267-EC$2)*EC$5,IF(AND($C267=$E$6,EC267&gt;=EC$2),(EC267-EC$2)*EC$6,0))&gt;EC$4),EC$4,IF(AND($C267=$E$5,EC267&gt;=EC$2),(EC267-EC$2)*EC$5,IF(AND($C267=$E$6,EC267&gt;=EC$2),(EC267-EC$2)*EC$6,0))))</f>
        <v>0</v>
      </c>
      <c r="EE267"/>
      <c r="EF267" s="39">
        <f t="shared" ref="EF267:EF276" si="2288">IF(AND($C267=$E$5,IF(AND($C267=$E$5,EE267&gt;=EE$2),(EE267-EE$2)*EE$5,IF(AND($C267=$E$6,EE267&gt;=EE$2),(EE267-EE$2)*EE$6,0))&gt;EE$3),EE$3,IF(AND($C267=$E$6,IF(AND($C267=$E$5,EE267&gt;=EE$2),(EE267-EE$2)*EE$5,IF(AND($C267=$E$6,EE267&gt;=EE$2),(EE267-EE$2)*EE$6,0))&gt;EE$4),EE$4,IF(AND($C267=$E$5,EE267&gt;=EE$2),(EE267-EE$2)*EE$5,IF(AND($C267=$E$6,EE267&gt;=EE$2),(EE267-EE$2)*EE$6,0))))</f>
        <v>0</v>
      </c>
      <c r="EG267"/>
      <c r="EH267" s="39">
        <f t="shared" ref="EH267:EH276" si="2289">IF(AND($C267=$E$5,IF(AND($C267=$E$5,EG267&gt;=EG$2),(EG267-EG$2)*EG$5,IF(AND($C267=$E$6,EG267&gt;=EG$2),(EG267-EG$2)*EG$6,0))&gt;EG$3),EG$3,IF(AND($C267=$E$6,IF(AND($C267=$E$5,EG267&gt;=EG$2),(EG267-EG$2)*EG$5,IF(AND($C267=$E$6,EG267&gt;=EG$2),(EG267-EG$2)*EG$6,0))&gt;EG$4),EG$4,IF(AND($C267=$E$5,EG267&gt;=EG$2),(EG267-EG$2)*EG$5,IF(AND($C267=$E$6,EG267&gt;=EG$2),(EG267-EG$2)*EG$6,0))))</f>
        <v>0</v>
      </c>
      <c r="EI267"/>
      <c r="EJ267" s="39">
        <f t="shared" ref="EJ267:EJ276" si="2290">IF(AND($C267=$E$5,IF(AND($C267=$E$5,EI267&gt;=EI$2),(EI267-EI$2)*EI$5,IF(AND($C267=$E$6,EI267&gt;=EI$2),(EI267-EI$2)*EI$6,0))&gt;EI$3),EI$3,IF(AND($C267=$E$6,IF(AND($C267=$E$5,EI267&gt;=EI$2),(EI267-EI$2)*EI$5,IF(AND($C267=$E$6,EI267&gt;=EI$2),(EI267-EI$2)*EI$6,0))&gt;EI$4),EI$4,IF(AND($C267=$E$5,EI267&gt;=EI$2),(EI267-EI$2)*EI$5,IF(AND($C267=$E$6,EI267&gt;=EI$2),(EI267-EI$2)*EI$6,0))))</f>
        <v>0</v>
      </c>
      <c r="EK267"/>
      <c r="EL267" s="39">
        <f t="shared" ref="EL267:EL276" si="2291">IF(AND($C267=$E$5,IF(AND($C267=$E$5,EK267&gt;=EK$2),(EK267-EK$2)*EK$5,IF(AND($C267=$E$6,EK267&gt;=EK$2),(EK267-EK$2)*EK$6,0))&gt;EK$3),EK$3,IF(AND($C267=$E$6,IF(AND($C267=$E$5,EK267&gt;=EK$2),(EK267-EK$2)*EK$5,IF(AND($C267=$E$6,EK267&gt;=EK$2),(EK267-EK$2)*EK$6,0))&gt;EK$4),EK$4,IF(AND($C267=$E$5,EK267&gt;=EK$2),(EK267-EK$2)*EK$5,IF(AND($C267=$E$6,EK267&gt;=EK$2),(EK267-EK$2)*EK$6,0))))</f>
        <v>0</v>
      </c>
      <c r="EM267"/>
      <c r="EN267" s="39">
        <f t="shared" ref="EN267:EN276" si="2292">IF(AND($C267=$E$5,IF(AND($C267=$E$5,EM267&gt;=EM$2),(EM267-EM$2)*EM$5,IF(AND($C267=$E$6,EM267&gt;=EM$2),(EM267-EM$2)*EM$6,0))&gt;EM$3),EM$3,IF(AND($C267=$E$6,IF(AND($C267=$E$5,EM267&gt;=EM$2),(EM267-EM$2)*EM$5,IF(AND($C267=$E$6,EM267&gt;=EM$2),(EM267-EM$2)*EM$6,0))&gt;EM$4),EM$4,IF(AND($C267=$E$5,EM267&gt;=EM$2),(EM267-EM$2)*EM$5,IF(AND($C267=$E$6,EM267&gt;=EM$2),(EM267-EM$2)*EM$6,0))))</f>
        <v>0</v>
      </c>
      <c r="EO267"/>
      <c r="EP267" s="39">
        <f t="shared" ref="EP267:EP276" si="2293">IF(AND($C267=$E$5,IF(AND($C267=$E$5,EO267&gt;=EO$2),(EO267-EO$2)*EO$5,IF(AND($C267=$E$6,EO267&gt;=EO$2),(EO267-EO$2)*EO$6,0))&gt;EO$3),EO$3,IF(AND($C267=$E$6,IF(AND($C267=$E$5,EO267&gt;=EO$2),(EO267-EO$2)*EO$5,IF(AND($C267=$E$6,EO267&gt;=EO$2),(EO267-EO$2)*EO$6,0))&gt;EO$4),EO$4,IF(AND($C267=$E$5,EO267&gt;=EO$2),(EO267-EO$2)*EO$5,IF(AND($C267=$E$6,EO267&gt;=EO$2),(EO267-EO$2)*EO$6,0))))</f>
        <v>0</v>
      </c>
      <c r="EQ267"/>
      <c r="ER267" s="39">
        <f t="shared" ref="ER267:ER276" si="2294">IF(AND($C267=$E$5,IF(AND($C267=$E$5,EQ267&gt;=EQ$2),(EQ267-EQ$2)*EQ$5,IF(AND($C267=$E$6,EQ267&gt;=EQ$2),(EQ267-EQ$2)*EQ$6,0))&gt;EQ$3),EQ$3,IF(AND($C267=$E$6,IF(AND($C267=$E$5,EQ267&gt;=EQ$2),(EQ267-EQ$2)*EQ$5,IF(AND($C267=$E$6,EQ267&gt;=EQ$2),(EQ267-EQ$2)*EQ$6,0))&gt;EQ$4),EQ$4,IF(AND($C267=$E$5,EQ267&gt;=EQ$2),(EQ267-EQ$2)*EQ$5,IF(AND($C267=$E$6,EQ267&gt;=EQ$2),(EQ267-EQ$2)*EQ$6,0))))</f>
        <v>0</v>
      </c>
      <c r="ES267"/>
      <c r="ET267" s="39">
        <f t="shared" ref="ET267:ET276" si="2295">IF(AND($C267=$E$5,IF(AND($C267=$E$5,ES267&gt;=ES$2),(ES267-ES$2)*ES$5,IF(AND($C267=$E$6,ES267&gt;=ES$2),(ES267-ES$2)*ES$6,0))&gt;ES$3),ES$3,IF(AND($C267=$E$6,IF(AND($C267=$E$5,ES267&gt;=ES$2),(ES267-ES$2)*ES$5,IF(AND($C267=$E$6,ES267&gt;=ES$2),(ES267-ES$2)*ES$6,0))&gt;ES$4),ES$4,IF(AND($C267=$E$5,ES267&gt;=ES$2),(ES267-ES$2)*ES$5,IF(AND($C267=$E$6,ES267&gt;=ES$2),(ES267-ES$2)*ES$6,0))))</f>
        <v>0</v>
      </c>
      <c r="EU267"/>
      <c r="EV267" s="39">
        <f t="shared" ref="EV267:EV276" si="2296">IF(AND($C267=$E$5,IF(AND($C267=$E$5,EU267&gt;=EU$2),(EU267-EU$2)*EU$5,IF(AND($C267=$E$6,EU267&gt;=EU$2),(EU267-EU$2)*EU$6,0))&gt;EU$3),EU$3,IF(AND($C267=$E$6,IF(AND($C267=$E$5,EU267&gt;=EU$2),(EU267-EU$2)*EU$5,IF(AND($C267=$E$6,EU267&gt;=EU$2),(EU267-EU$2)*EU$6,0))&gt;EU$4),EU$4,IF(AND($C267=$E$5,EU267&gt;=EU$2),(EU267-EU$2)*EU$5,IF(AND($C267=$E$6,EU267&gt;=EU$2),(EU267-EU$2)*EU$6,0))))</f>
        <v>0</v>
      </c>
      <c r="EW267"/>
      <c r="EX267" s="39">
        <f t="shared" ref="EX267:EX276" si="2297">IF(AND($C267=$E$5,IF(AND($C267=$E$5,EW267&gt;=EW$2),(EW267-EW$2)*EW$5,IF(AND($C267=$E$6,EW267&gt;=EW$2),(EW267-EW$2)*EW$6,0))&gt;EW$3),EW$3,IF(AND($C267=$E$6,IF(AND($C267=$E$5,EW267&gt;=EW$2),(EW267-EW$2)*EW$5,IF(AND($C267=$E$6,EW267&gt;=EW$2),(EW267-EW$2)*EW$6,0))&gt;EW$4),EW$4,IF(AND($C267=$E$5,EW267&gt;=EW$2),(EW267-EW$2)*EW$5,IF(AND($C267=$E$6,EW267&gt;=EW$2),(EW267-EW$2)*EW$6,0))))</f>
        <v>0</v>
      </c>
      <c r="EY267"/>
      <c r="EZ267" s="39">
        <f t="shared" ref="EZ267:EZ276" si="2298">IF(AND($C267=$E$5,IF(AND($C267=$E$5,EY267&gt;=EY$2),(EY267-EY$2)*EY$5,IF(AND($C267=$E$6,EY267&gt;=EY$2),(EY267-EY$2)*EY$6,0))&gt;EY$3),EY$3,IF(AND($C267=$E$6,IF(AND($C267=$E$5,EY267&gt;=EY$2),(EY267-EY$2)*EY$5,IF(AND($C267=$E$6,EY267&gt;=EY$2),(EY267-EY$2)*EY$6,0))&gt;EY$4),EY$4,IF(AND($C267=$E$5,EY267&gt;=EY$2),(EY267-EY$2)*EY$5,IF(AND($C267=$E$6,EY267&gt;=EY$2),(EY267-EY$2)*EY$6,0))))</f>
        <v>0</v>
      </c>
      <c r="FA267"/>
      <c r="FB267" s="39">
        <f t="shared" ref="FB267:FB276" si="2299">IF(AND($C267=$E$5,IF(AND($C267=$E$5,FA267&gt;=FA$2),(FA267-FA$2)*FA$5,IF(AND($C267=$E$6,FA267&gt;=FA$2),(FA267-FA$2)*FA$6,0))&gt;FA$3),FA$3,IF(AND($C267=$E$6,IF(AND($C267=$E$5,FA267&gt;=FA$2),(FA267-FA$2)*FA$5,IF(AND($C267=$E$6,FA267&gt;=FA$2),(FA267-FA$2)*FA$6,0))&gt;FA$4),FA$4,IF(AND($C267=$E$5,FA267&gt;=FA$2),(FA267-FA$2)*FA$5,IF(AND($C267=$E$6,FA267&gt;=FA$2),(FA267-FA$2)*FA$6,0))))</f>
        <v>0</v>
      </c>
      <c r="FC267" s="67">
        <f>SUMIFS(CQ267:FB267,$CQ$8:$FB$8,$AM$1)</f>
        <v>0</v>
      </c>
    </row>
    <row r="268" spans="1:159" s="30" customFormat="1" outlineLevel="1" x14ac:dyDescent="0.25">
      <c r="A268">
        <v>2</v>
      </c>
      <c r="B268" s="26"/>
      <c r="C268" s="102">
        <f>IFERROR(VLOOKUP($B268,'Справочник ТТ'!$A:$R,16,0),0)</f>
        <v>0</v>
      </c>
      <c r="D268" s="103">
        <f>IFERROR(VLOOKUP($B268,'Справочник ТТ'!$A:$R,17,0),0)</f>
        <v>0</v>
      </c>
      <c r="E268" s="104">
        <f>IFERROR(VLOOKUP($B268,'Справочник ТТ'!$A:$R,18,0),0)</f>
        <v>0</v>
      </c>
      <c r="F268" s="71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 s="46">
        <f t="shared" ref="AK268:AK276" si="2300">IF($C268=$E$5,SUMPRODUCT(G268:AJ268,$G$5:$AJ$5),IF($C268=$E$6,SUMPRODUCT(G268:AJ268,$G$6:$AJ$6),0))</f>
        <v>0</v>
      </c>
      <c r="AL268"/>
      <c r="AM268" s="39">
        <f t="shared" si="2241"/>
        <v>0</v>
      </c>
      <c r="AN268"/>
      <c r="AO268" s="39">
        <f t="shared" si="2242"/>
        <v>0</v>
      </c>
      <c r="AP268"/>
      <c r="AQ268" s="39">
        <f t="shared" si="2243"/>
        <v>0</v>
      </c>
      <c r="AR268"/>
      <c r="AS268" s="39">
        <f t="shared" si="2244"/>
        <v>0</v>
      </c>
      <c r="AT268"/>
      <c r="AU268" s="39">
        <f t="shared" si="2245"/>
        <v>0</v>
      </c>
      <c r="AV268"/>
      <c r="AW268" s="39">
        <f>IF(AND($C268=$E$5,IF(AND($C268=$E$5,AV268&gt;=AV$2),(AV268-AV$2)*AV$5,IF(AND($C268=$E$6,AV268&gt;=AV$2),(AV268-AV$2)*AV$6,0))&gt;AV$3),AV$3,IF(AND($C268=$E$6,IF(AND($C268=$E$5,AV268&gt;=AV$2),(AV268-AV$2)*AV$5,IF(AND($C268=$E$6,AV268&gt;=AV$2),(AV268-AV$2)*AV$6,0))&gt;AV$4),AV$4,IF(AND($C268=$E$5,AV268&gt;=AV$2),(AV268-AV$2)*AV$5,IF(AND($C268=$E$6,AV268&gt;=AV$2),(AV268-AV$2)*AV$6,0))))</f>
        <v>0</v>
      </c>
      <c r="AX268"/>
      <c r="AY268" s="39" t="b">
        <f t="shared" si="2246"/>
        <v>0</v>
      </c>
      <c r="AZ268"/>
      <c r="BA268" s="39" t="b">
        <f t="shared" si="2247"/>
        <v>0</v>
      </c>
      <c r="BB268"/>
      <c r="BC268" s="39" t="b">
        <f t="shared" si="2248"/>
        <v>0</v>
      </c>
      <c r="BD268"/>
      <c r="BE268" s="39" t="b">
        <f t="shared" si="2249"/>
        <v>0</v>
      </c>
      <c r="BF268"/>
      <c r="BG268" s="39">
        <f t="shared" si="2250"/>
        <v>0</v>
      </c>
      <c r="BH268"/>
      <c r="BI268" s="39">
        <f t="shared" si="2251"/>
        <v>0</v>
      </c>
      <c r="BJ268"/>
      <c r="BK268" s="39">
        <f t="shared" si="2252"/>
        <v>0</v>
      </c>
      <c r="BL268"/>
      <c r="BM268" s="39">
        <f t="shared" si="2253"/>
        <v>0</v>
      </c>
      <c r="BN268"/>
      <c r="BO268" s="39">
        <f t="shared" si="2254"/>
        <v>0</v>
      </c>
      <c r="BP268"/>
      <c r="BQ268" s="39">
        <f t="shared" si="2255"/>
        <v>0</v>
      </c>
      <c r="BR268"/>
      <c r="BS268" s="39">
        <f t="shared" si="2256"/>
        <v>0</v>
      </c>
      <c r="BT268"/>
      <c r="BU268" s="39">
        <f t="shared" si="2257"/>
        <v>0</v>
      </c>
      <c r="BV268"/>
      <c r="BW268" s="39">
        <f t="shared" si="2258"/>
        <v>0</v>
      </c>
      <c r="BX268"/>
      <c r="BY268" s="39">
        <f t="shared" si="2259"/>
        <v>0</v>
      </c>
      <c r="BZ268"/>
      <c r="CA268" s="39">
        <f t="shared" si="2260"/>
        <v>0</v>
      </c>
      <c r="CB268"/>
      <c r="CC268" s="39">
        <f t="shared" si="2261"/>
        <v>0</v>
      </c>
      <c r="CD268"/>
      <c r="CE268" s="39">
        <f t="shared" si="2262"/>
        <v>0</v>
      </c>
      <c r="CF268"/>
      <c r="CG268" s="39">
        <f t="shared" si="2263"/>
        <v>0</v>
      </c>
      <c r="CH268"/>
      <c r="CI268" s="39">
        <f t="shared" si="2264"/>
        <v>0</v>
      </c>
      <c r="CJ268"/>
      <c r="CK268" s="39">
        <f t="shared" si="2265"/>
        <v>0</v>
      </c>
      <c r="CL268"/>
      <c r="CM268" s="39">
        <f t="shared" si="2266"/>
        <v>0</v>
      </c>
      <c r="CN268"/>
      <c r="CO268" s="39">
        <f t="shared" si="2267"/>
        <v>0</v>
      </c>
      <c r="CP268" s="67">
        <f t="shared" ref="CP268:CP276" si="2301">SUMIFS(AL268:CO268,$AL$8:$CO$8,$AM$1)</f>
        <v>0</v>
      </c>
      <c r="CQ268"/>
      <c r="CR268" s="39">
        <f t="shared" si="2268"/>
        <v>0</v>
      </c>
      <c r="CS268"/>
      <c r="CT268" s="39">
        <f t="shared" si="2269"/>
        <v>0</v>
      </c>
      <c r="CU268"/>
      <c r="CV268" s="39">
        <f t="shared" si="2270"/>
        <v>0</v>
      </c>
      <c r="CW268"/>
      <c r="CX268" s="39">
        <f t="shared" si="2271"/>
        <v>0</v>
      </c>
      <c r="CY268"/>
      <c r="CZ268" s="39">
        <f t="shared" si="2272"/>
        <v>0</v>
      </c>
      <c r="DA268"/>
      <c r="DB268" s="39">
        <f t="shared" si="2273"/>
        <v>0</v>
      </c>
      <c r="DC268"/>
      <c r="DD268" s="39">
        <f t="shared" si="2274"/>
        <v>0</v>
      </c>
      <c r="DE268"/>
      <c r="DF268" s="39">
        <f t="shared" si="2275"/>
        <v>0</v>
      </c>
      <c r="DG268"/>
      <c r="DH268" s="39">
        <f t="shared" si="2276"/>
        <v>0</v>
      </c>
      <c r="DI268"/>
      <c r="DJ268" s="39">
        <f t="shared" si="2277"/>
        <v>0</v>
      </c>
      <c r="DK268"/>
      <c r="DL268" s="39">
        <f t="shared" si="2278"/>
        <v>0</v>
      </c>
      <c r="DM268"/>
      <c r="DN268" s="39">
        <f t="shared" si="2279"/>
        <v>0</v>
      </c>
      <c r="DO268"/>
      <c r="DP268" s="39">
        <f t="shared" si="2280"/>
        <v>0</v>
      </c>
      <c r="DQ268"/>
      <c r="DR268" s="39">
        <f t="shared" si="2281"/>
        <v>0</v>
      </c>
      <c r="DS268"/>
      <c r="DT268" s="39">
        <f t="shared" si="2282"/>
        <v>0</v>
      </c>
      <c r="DU268"/>
      <c r="DV268" s="39">
        <f t="shared" si="2283"/>
        <v>0</v>
      </c>
      <c r="DW268"/>
      <c r="DX268" s="39">
        <f t="shared" si="2284"/>
        <v>0</v>
      </c>
      <c r="DY268"/>
      <c r="DZ268" s="39">
        <f t="shared" si="2285"/>
        <v>0</v>
      </c>
      <c r="EA268"/>
      <c r="EB268" s="39">
        <f t="shared" si="2286"/>
        <v>0</v>
      </c>
      <c r="EC268"/>
      <c r="ED268" s="39">
        <f t="shared" si="2287"/>
        <v>0</v>
      </c>
      <c r="EE268"/>
      <c r="EF268" s="39">
        <f t="shared" si="2288"/>
        <v>0</v>
      </c>
      <c r="EG268"/>
      <c r="EH268" s="39">
        <f t="shared" si="2289"/>
        <v>0</v>
      </c>
      <c r="EI268"/>
      <c r="EJ268" s="39">
        <f t="shared" si="2290"/>
        <v>0</v>
      </c>
      <c r="EK268"/>
      <c r="EL268" s="39">
        <f t="shared" si="2291"/>
        <v>0</v>
      </c>
      <c r="EM268"/>
      <c r="EN268" s="39">
        <f t="shared" si="2292"/>
        <v>0</v>
      </c>
      <c r="EO268"/>
      <c r="EP268" s="39">
        <f t="shared" si="2293"/>
        <v>0</v>
      </c>
      <c r="EQ268"/>
      <c r="ER268" s="39">
        <f t="shared" si="2294"/>
        <v>0</v>
      </c>
      <c r="ES268"/>
      <c r="ET268" s="39">
        <f t="shared" si="2295"/>
        <v>0</v>
      </c>
      <c r="EU268"/>
      <c r="EV268" s="39">
        <f t="shared" si="2296"/>
        <v>0</v>
      </c>
      <c r="EW268"/>
      <c r="EX268" s="39">
        <f t="shared" si="2297"/>
        <v>0</v>
      </c>
      <c r="EY268"/>
      <c r="EZ268" s="39">
        <f t="shared" si="2298"/>
        <v>0</v>
      </c>
      <c r="FA268"/>
      <c r="FB268" s="39">
        <f t="shared" si="2299"/>
        <v>0</v>
      </c>
      <c r="FC268" s="67">
        <f t="shared" ref="FC268:FC276" si="2302">SUMIFS(CQ268:FB268,$CQ$8:$FB$8,$AM$1)</f>
        <v>0</v>
      </c>
    </row>
    <row r="269" spans="1:159" s="30" customFormat="1" outlineLevel="1" x14ac:dyDescent="0.25">
      <c r="A269">
        <v>3</v>
      </c>
      <c r="B269" s="26"/>
      <c r="C269" s="102">
        <f>IFERROR(VLOOKUP($B269,'Справочник ТТ'!$A:$R,16,0),0)</f>
        <v>0</v>
      </c>
      <c r="D269" s="103">
        <f>IFERROR(VLOOKUP($B269,'Справочник ТТ'!$A:$R,17,0),0)</f>
        <v>0</v>
      </c>
      <c r="E269" s="104">
        <f>IFERROR(VLOOKUP($B269,'Справочник ТТ'!$A:$R,18,0),0)</f>
        <v>0</v>
      </c>
      <c r="F269" s="71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s="46">
        <f t="shared" si="2300"/>
        <v>0</v>
      </c>
      <c r="AL269"/>
      <c r="AM269" s="39">
        <f t="shared" si="2241"/>
        <v>0</v>
      </c>
      <c r="AN269"/>
      <c r="AO269" s="39">
        <f t="shared" si="2242"/>
        <v>0</v>
      </c>
      <c r="AP269"/>
      <c r="AQ269" s="39">
        <f t="shared" si="2243"/>
        <v>0</v>
      </c>
      <c r="AR269"/>
      <c r="AS269" s="39">
        <f t="shared" si="2244"/>
        <v>0</v>
      </c>
      <c r="AT269"/>
      <c r="AU269" s="39">
        <f t="shared" si="2245"/>
        <v>0</v>
      </c>
      <c r="AV269"/>
      <c r="AW269" s="39">
        <f t="shared" ref="AW269:AW276" si="2303">IF(AND($C269=$E$5,IF(AND($C269=$E$5,AV269&gt;=AV$2),(AV269-AV$2)*AV$5,IF(AND($C269=$E$6,AV269&gt;=AV$2),(AV269-AV$2)*AV$6,0))&gt;AV$3),AV$3,IF(AND($C269=$E$6,IF(AND($C269=$E$5,AV269&gt;=AV$2),(AV269-AV$2)*AV$5,IF(AND($C269=$E$6,AV269&gt;=AV$2),(AV269-AV$2)*AV$6,0))&gt;AV$4),AV$4,IF(AND($C269=$E$5,AV269&gt;=AV$2),(AV269-AV$2)*AV$5,IF(AND($C269=$E$6,AV269&gt;=AV$2),(AV269-AV$2)*AV$6,0))))</f>
        <v>0</v>
      </c>
      <c r="AX269"/>
      <c r="AY269" s="39" t="b">
        <f t="shared" si="2246"/>
        <v>0</v>
      </c>
      <c r="AZ269"/>
      <c r="BA269" s="39" t="b">
        <f t="shared" si="2247"/>
        <v>0</v>
      </c>
      <c r="BB269"/>
      <c r="BC269" s="39" t="b">
        <f t="shared" si="2248"/>
        <v>0</v>
      </c>
      <c r="BD269"/>
      <c r="BE269" s="39" t="b">
        <f t="shared" si="2249"/>
        <v>0</v>
      </c>
      <c r="BF269"/>
      <c r="BG269" s="39">
        <f t="shared" si="2250"/>
        <v>0</v>
      </c>
      <c r="BH269"/>
      <c r="BI269" s="39">
        <f t="shared" si="2251"/>
        <v>0</v>
      </c>
      <c r="BJ269"/>
      <c r="BK269" s="39">
        <f t="shared" si="2252"/>
        <v>0</v>
      </c>
      <c r="BL269"/>
      <c r="BM269" s="39">
        <f t="shared" si="2253"/>
        <v>0</v>
      </c>
      <c r="BN269"/>
      <c r="BO269" s="39">
        <f t="shared" si="2254"/>
        <v>0</v>
      </c>
      <c r="BP269"/>
      <c r="BQ269" s="39">
        <f t="shared" si="2255"/>
        <v>0</v>
      </c>
      <c r="BR269"/>
      <c r="BS269" s="39">
        <f t="shared" si="2256"/>
        <v>0</v>
      </c>
      <c r="BT269"/>
      <c r="BU269" s="39">
        <f t="shared" si="2257"/>
        <v>0</v>
      </c>
      <c r="BV269"/>
      <c r="BW269" s="39">
        <f t="shared" si="2258"/>
        <v>0</v>
      </c>
      <c r="BX269"/>
      <c r="BY269" s="39">
        <f t="shared" si="2259"/>
        <v>0</v>
      </c>
      <c r="BZ269"/>
      <c r="CA269" s="39">
        <f t="shared" si="2260"/>
        <v>0</v>
      </c>
      <c r="CB269"/>
      <c r="CC269" s="39">
        <f t="shared" si="2261"/>
        <v>0</v>
      </c>
      <c r="CD269"/>
      <c r="CE269" s="39">
        <f t="shared" si="2262"/>
        <v>0</v>
      </c>
      <c r="CF269"/>
      <c r="CG269" s="39">
        <f t="shared" si="2263"/>
        <v>0</v>
      </c>
      <c r="CH269"/>
      <c r="CI269" s="39">
        <f t="shared" si="2264"/>
        <v>0</v>
      </c>
      <c r="CJ269"/>
      <c r="CK269" s="39">
        <f t="shared" si="2265"/>
        <v>0</v>
      </c>
      <c r="CL269"/>
      <c r="CM269" s="39">
        <f t="shared" si="2266"/>
        <v>0</v>
      </c>
      <c r="CN269"/>
      <c r="CO269" s="39">
        <f t="shared" si="2267"/>
        <v>0</v>
      </c>
      <c r="CP269" s="67">
        <f t="shared" si="2301"/>
        <v>0</v>
      </c>
      <c r="CQ269"/>
      <c r="CR269" s="39">
        <f t="shared" si="2268"/>
        <v>0</v>
      </c>
      <c r="CS269"/>
      <c r="CT269" s="39">
        <f t="shared" si="2269"/>
        <v>0</v>
      </c>
      <c r="CU269"/>
      <c r="CV269" s="39">
        <f t="shared" si="2270"/>
        <v>0</v>
      </c>
      <c r="CW269"/>
      <c r="CX269" s="39">
        <f t="shared" si="2271"/>
        <v>0</v>
      </c>
      <c r="CY269"/>
      <c r="CZ269" s="39">
        <f t="shared" si="2272"/>
        <v>0</v>
      </c>
      <c r="DA269"/>
      <c r="DB269" s="39">
        <f t="shared" si="2273"/>
        <v>0</v>
      </c>
      <c r="DC269"/>
      <c r="DD269" s="39">
        <f t="shared" si="2274"/>
        <v>0</v>
      </c>
      <c r="DE269"/>
      <c r="DF269" s="39">
        <f t="shared" si="2275"/>
        <v>0</v>
      </c>
      <c r="DG269"/>
      <c r="DH269" s="39">
        <f t="shared" si="2276"/>
        <v>0</v>
      </c>
      <c r="DI269"/>
      <c r="DJ269" s="39">
        <f t="shared" si="2277"/>
        <v>0</v>
      </c>
      <c r="DK269"/>
      <c r="DL269" s="39">
        <f t="shared" si="2278"/>
        <v>0</v>
      </c>
      <c r="DM269"/>
      <c r="DN269" s="39">
        <f t="shared" si="2279"/>
        <v>0</v>
      </c>
      <c r="DO269"/>
      <c r="DP269" s="39">
        <f t="shared" si="2280"/>
        <v>0</v>
      </c>
      <c r="DQ269"/>
      <c r="DR269" s="39">
        <f t="shared" si="2281"/>
        <v>0</v>
      </c>
      <c r="DS269"/>
      <c r="DT269" s="39">
        <f t="shared" si="2282"/>
        <v>0</v>
      </c>
      <c r="DU269"/>
      <c r="DV269" s="39">
        <f t="shared" si="2283"/>
        <v>0</v>
      </c>
      <c r="DW269"/>
      <c r="DX269" s="39">
        <f t="shared" si="2284"/>
        <v>0</v>
      </c>
      <c r="DY269"/>
      <c r="DZ269" s="39">
        <f t="shared" si="2285"/>
        <v>0</v>
      </c>
      <c r="EA269"/>
      <c r="EB269" s="39">
        <f t="shared" si="2286"/>
        <v>0</v>
      </c>
      <c r="EC269"/>
      <c r="ED269" s="39">
        <f t="shared" si="2287"/>
        <v>0</v>
      </c>
      <c r="EE269"/>
      <c r="EF269" s="39">
        <f t="shared" si="2288"/>
        <v>0</v>
      </c>
      <c r="EG269"/>
      <c r="EH269" s="39">
        <f t="shared" si="2289"/>
        <v>0</v>
      </c>
      <c r="EI269"/>
      <c r="EJ269" s="39">
        <f t="shared" si="2290"/>
        <v>0</v>
      </c>
      <c r="EK269"/>
      <c r="EL269" s="39">
        <f t="shared" si="2291"/>
        <v>0</v>
      </c>
      <c r="EM269"/>
      <c r="EN269" s="39">
        <f t="shared" si="2292"/>
        <v>0</v>
      </c>
      <c r="EO269"/>
      <c r="EP269" s="39">
        <f t="shared" si="2293"/>
        <v>0</v>
      </c>
      <c r="EQ269"/>
      <c r="ER269" s="39">
        <f t="shared" si="2294"/>
        <v>0</v>
      </c>
      <c r="ES269"/>
      <c r="ET269" s="39">
        <f t="shared" si="2295"/>
        <v>0</v>
      </c>
      <c r="EU269"/>
      <c r="EV269" s="39">
        <f t="shared" si="2296"/>
        <v>0</v>
      </c>
      <c r="EW269"/>
      <c r="EX269" s="39">
        <f t="shared" si="2297"/>
        <v>0</v>
      </c>
      <c r="EY269"/>
      <c r="EZ269" s="39">
        <f t="shared" si="2298"/>
        <v>0</v>
      </c>
      <c r="FA269"/>
      <c r="FB269" s="39">
        <f t="shared" si="2299"/>
        <v>0</v>
      </c>
      <c r="FC269" s="67">
        <f t="shared" si="2302"/>
        <v>0</v>
      </c>
    </row>
    <row r="270" spans="1:159" s="30" customFormat="1" outlineLevel="1" x14ac:dyDescent="0.25">
      <c r="A270">
        <v>4</v>
      </c>
      <c r="B270" s="26"/>
      <c r="C270" s="102">
        <f>IFERROR(VLOOKUP($B270,'Справочник ТТ'!$A:$R,16,0),0)</f>
        <v>0</v>
      </c>
      <c r="D270" s="103">
        <f>IFERROR(VLOOKUP($B270,'Справочник ТТ'!$A:$R,17,0),0)</f>
        <v>0</v>
      </c>
      <c r="E270" s="104">
        <f>IFERROR(VLOOKUP($B270,'Справочник ТТ'!$A:$R,18,0),0)</f>
        <v>0</v>
      </c>
      <c r="F270" s="71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 s="46">
        <f t="shared" si="2300"/>
        <v>0</v>
      </c>
      <c r="AL270"/>
      <c r="AM270" s="39">
        <f t="shared" si="2241"/>
        <v>0</v>
      </c>
      <c r="AN270"/>
      <c r="AO270" s="39">
        <f t="shared" si="2242"/>
        <v>0</v>
      </c>
      <c r="AP270"/>
      <c r="AQ270" s="39">
        <f t="shared" si="2243"/>
        <v>0</v>
      </c>
      <c r="AR270"/>
      <c r="AS270" s="39">
        <f t="shared" si="2244"/>
        <v>0</v>
      </c>
      <c r="AT270"/>
      <c r="AU270" s="39">
        <f t="shared" si="2245"/>
        <v>0</v>
      </c>
      <c r="AV270"/>
      <c r="AW270" s="39">
        <f t="shared" si="2303"/>
        <v>0</v>
      </c>
      <c r="AX270"/>
      <c r="AY270" s="39" t="b">
        <f t="shared" si="2246"/>
        <v>0</v>
      </c>
      <c r="AZ270"/>
      <c r="BA270" s="39" t="b">
        <f t="shared" si="2247"/>
        <v>0</v>
      </c>
      <c r="BB270"/>
      <c r="BC270" s="39" t="b">
        <f t="shared" si="2248"/>
        <v>0</v>
      </c>
      <c r="BD270"/>
      <c r="BE270" s="39" t="b">
        <f t="shared" si="2249"/>
        <v>0</v>
      </c>
      <c r="BF270"/>
      <c r="BG270" s="39">
        <f t="shared" si="2250"/>
        <v>0</v>
      </c>
      <c r="BH270"/>
      <c r="BI270" s="39">
        <f t="shared" si="2251"/>
        <v>0</v>
      </c>
      <c r="BJ270"/>
      <c r="BK270" s="39">
        <f t="shared" si="2252"/>
        <v>0</v>
      </c>
      <c r="BL270"/>
      <c r="BM270" s="39">
        <f t="shared" si="2253"/>
        <v>0</v>
      </c>
      <c r="BN270"/>
      <c r="BO270" s="39">
        <f t="shared" si="2254"/>
        <v>0</v>
      </c>
      <c r="BP270"/>
      <c r="BQ270" s="39">
        <f t="shared" si="2255"/>
        <v>0</v>
      </c>
      <c r="BR270"/>
      <c r="BS270" s="39">
        <f t="shared" si="2256"/>
        <v>0</v>
      </c>
      <c r="BT270"/>
      <c r="BU270" s="39">
        <f t="shared" si="2257"/>
        <v>0</v>
      </c>
      <c r="BV270"/>
      <c r="BW270" s="39">
        <f t="shared" si="2258"/>
        <v>0</v>
      </c>
      <c r="BX270"/>
      <c r="BY270" s="39">
        <f t="shared" si="2259"/>
        <v>0</v>
      </c>
      <c r="BZ270"/>
      <c r="CA270" s="39">
        <f t="shared" si="2260"/>
        <v>0</v>
      </c>
      <c r="CB270"/>
      <c r="CC270" s="39">
        <f t="shared" si="2261"/>
        <v>0</v>
      </c>
      <c r="CD270"/>
      <c r="CE270" s="39">
        <f t="shared" si="2262"/>
        <v>0</v>
      </c>
      <c r="CF270"/>
      <c r="CG270" s="39">
        <f t="shared" si="2263"/>
        <v>0</v>
      </c>
      <c r="CH270"/>
      <c r="CI270" s="39">
        <f t="shared" si="2264"/>
        <v>0</v>
      </c>
      <c r="CJ270"/>
      <c r="CK270" s="39">
        <f t="shared" si="2265"/>
        <v>0</v>
      </c>
      <c r="CL270"/>
      <c r="CM270" s="39">
        <f t="shared" si="2266"/>
        <v>0</v>
      </c>
      <c r="CN270"/>
      <c r="CO270" s="39">
        <f t="shared" si="2267"/>
        <v>0</v>
      </c>
      <c r="CP270" s="67">
        <f t="shared" si="2301"/>
        <v>0</v>
      </c>
      <c r="CQ270"/>
      <c r="CR270" s="39">
        <f t="shared" si="2268"/>
        <v>0</v>
      </c>
      <c r="CS270"/>
      <c r="CT270" s="39">
        <f t="shared" si="2269"/>
        <v>0</v>
      </c>
      <c r="CU270"/>
      <c r="CV270" s="39">
        <f t="shared" si="2270"/>
        <v>0</v>
      </c>
      <c r="CW270"/>
      <c r="CX270" s="39">
        <f t="shared" si="2271"/>
        <v>0</v>
      </c>
      <c r="CY270"/>
      <c r="CZ270" s="39">
        <f t="shared" si="2272"/>
        <v>0</v>
      </c>
      <c r="DA270"/>
      <c r="DB270" s="39">
        <f t="shared" si="2273"/>
        <v>0</v>
      </c>
      <c r="DC270"/>
      <c r="DD270" s="39">
        <f t="shared" si="2274"/>
        <v>0</v>
      </c>
      <c r="DE270"/>
      <c r="DF270" s="39">
        <f t="shared" si="2275"/>
        <v>0</v>
      </c>
      <c r="DG270"/>
      <c r="DH270" s="39">
        <f t="shared" si="2276"/>
        <v>0</v>
      </c>
      <c r="DI270"/>
      <c r="DJ270" s="39">
        <f t="shared" si="2277"/>
        <v>0</v>
      </c>
      <c r="DK270"/>
      <c r="DL270" s="39">
        <f t="shared" si="2278"/>
        <v>0</v>
      </c>
      <c r="DM270"/>
      <c r="DN270" s="39">
        <f t="shared" si="2279"/>
        <v>0</v>
      </c>
      <c r="DO270"/>
      <c r="DP270" s="39">
        <f t="shared" si="2280"/>
        <v>0</v>
      </c>
      <c r="DQ270"/>
      <c r="DR270" s="39">
        <f t="shared" si="2281"/>
        <v>0</v>
      </c>
      <c r="DS270"/>
      <c r="DT270" s="39">
        <f t="shared" si="2282"/>
        <v>0</v>
      </c>
      <c r="DU270"/>
      <c r="DV270" s="39">
        <f t="shared" si="2283"/>
        <v>0</v>
      </c>
      <c r="DW270"/>
      <c r="DX270" s="39">
        <f t="shared" si="2284"/>
        <v>0</v>
      </c>
      <c r="DY270"/>
      <c r="DZ270" s="39">
        <f t="shared" si="2285"/>
        <v>0</v>
      </c>
      <c r="EA270"/>
      <c r="EB270" s="39">
        <f t="shared" si="2286"/>
        <v>0</v>
      </c>
      <c r="EC270"/>
      <c r="ED270" s="39">
        <f t="shared" si="2287"/>
        <v>0</v>
      </c>
      <c r="EE270"/>
      <c r="EF270" s="39">
        <f t="shared" si="2288"/>
        <v>0</v>
      </c>
      <c r="EG270"/>
      <c r="EH270" s="39">
        <f t="shared" si="2289"/>
        <v>0</v>
      </c>
      <c r="EI270"/>
      <c r="EJ270" s="39">
        <f t="shared" si="2290"/>
        <v>0</v>
      </c>
      <c r="EK270"/>
      <c r="EL270" s="39">
        <f t="shared" si="2291"/>
        <v>0</v>
      </c>
      <c r="EM270"/>
      <c r="EN270" s="39">
        <f t="shared" si="2292"/>
        <v>0</v>
      </c>
      <c r="EO270"/>
      <c r="EP270" s="39">
        <f t="shared" si="2293"/>
        <v>0</v>
      </c>
      <c r="EQ270"/>
      <c r="ER270" s="39">
        <f t="shared" si="2294"/>
        <v>0</v>
      </c>
      <c r="ES270"/>
      <c r="ET270" s="39">
        <f t="shared" si="2295"/>
        <v>0</v>
      </c>
      <c r="EU270"/>
      <c r="EV270" s="39">
        <f t="shared" si="2296"/>
        <v>0</v>
      </c>
      <c r="EW270"/>
      <c r="EX270" s="39">
        <f t="shared" si="2297"/>
        <v>0</v>
      </c>
      <c r="EY270"/>
      <c r="EZ270" s="39">
        <f t="shared" si="2298"/>
        <v>0</v>
      </c>
      <c r="FA270"/>
      <c r="FB270" s="39">
        <f t="shared" si="2299"/>
        <v>0</v>
      </c>
      <c r="FC270" s="67">
        <f t="shared" si="2302"/>
        <v>0</v>
      </c>
    </row>
    <row r="271" spans="1:159" s="30" customFormat="1" outlineLevel="1" x14ac:dyDescent="0.25">
      <c r="A271">
        <v>5</v>
      </c>
      <c r="B271" s="26"/>
      <c r="C271" s="102">
        <f>IFERROR(VLOOKUP($B271,'Справочник ТТ'!$A:$R,16,0),0)</f>
        <v>0</v>
      </c>
      <c r="D271" s="103">
        <f>IFERROR(VLOOKUP($B271,'Справочник ТТ'!$A:$R,17,0),0)</f>
        <v>0</v>
      </c>
      <c r="E271" s="104">
        <f>IFERROR(VLOOKUP($B271,'Справочник ТТ'!$A:$R,18,0),0)</f>
        <v>0</v>
      </c>
      <c r="F271" s="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s="46">
        <f t="shared" si="2300"/>
        <v>0</v>
      </c>
      <c r="AL271"/>
      <c r="AM271" s="39">
        <f t="shared" si="2241"/>
        <v>0</v>
      </c>
      <c r="AN271"/>
      <c r="AO271" s="39">
        <f t="shared" si="2242"/>
        <v>0</v>
      </c>
      <c r="AP271"/>
      <c r="AQ271" s="39">
        <f t="shared" si="2243"/>
        <v>0</v>
      </c>
      <c r="AR271"/>
      <c r="AS271" s="39">
        <f t="shared" si="2244"/>
        <v>0</v>
      </c>
      <c r="AT271"/>
      <c r="AU271" s="39">
        <f t="shared" si="2245"/>
        <v>0</v>
      </c>
      <c r="AV271"/>
      <c r="AW271" s="39">
        <f t="shared" si="2303"/>
        <v>0</v>
      </c>
      <c r="AX271"/>
      <c r="AY271" s="39" t="b">
        <f t="shared" si="2246"/>
        <v>0</v>
      </c>
      <c r="AZ271"/>
      <c r="BA271" s="39" t="b">
        <f t="shared" si="2247"/>
        <v>0</v>
      </c>
      <c r="BB271"/>
      <c r="BC271" s="39" t="b">
        <f t="shared" si="2248"/>
        <v>0</v>
      </c>
      <c r="BD271"/>
      <c r="BE271" s="39" t="b">
        <f t="shared" si="2249"/>
        <v>0</v>
      </c>
      <c r="BF271"/>
      <c r="BG271" s="39">
        <f t="shared" si="2250"/>
        <v>0</v>
      </c>
      <c r="BH271"/>
      <c r="BI271" s="39">
        <f t="shared" si="2251"/>
        <v>0</v>
      </c>
      <c r="BJ271"/>
      <c r="BK271" s="39">
        <f t="shared" si="2252"/>
        <v>0</v>
      </c>
      <c r="BL271"/>
      <c r="BM271" s="39">
        <f t="shared" si="2253"/>
        <v>0</v>
      </c>
      <c r="BN271"/>
      <c r="BO271" s="39">
        <f t="shared" si="2254"/>
        <v>0</v>
      </c>
      <c r="BP271"/>
      <c r="BQ271" s="39">
        <f t="shared" si="2255"/>
        <v>0</v>
      </c>
      <c r="BR271"/>
      <c r="BS271" s="39">
        <f t="shared" si="2256"/>
        <v>0</v>
      </c>
      <c r="BT271"/>
      <c r="BU271" s="39">
        <f t="shared" si="2257"/>
        <v>0</v>
      </c>
      <c r="BV271"/>
      <c r="BW271" s="39">
        <f t="shared" si="2258"/>
        <v>0</v>
      </c>
      <c r="BX271"/>
      <c r="BY271" s="39">
        <f t="shared" si="2259"/>
        <v>0</v>
      </c>
      <c r="BZ271"/>
      <c r="CA271" s="39">
        <f t="shared" si="2260"/>
        <v>0</v>
      </c>
      <c r="CB271"/>
      <c r="CC271" s="39">
        <f t="shared" si="2261"/>
        <v>0</v>
      </c>
      <c r="CD271"/>
      <c r="CE271" s="39">
        <f t="shared" si="2262"/>
        <v>0</v>
      </c>
      <c r="CF271"/>
      <c r="CG271" s="39">
        <f t="shared" si="2263"/>
        <v>0</v>
      </c>
      <c r="CH271"/>
      <c r="CI271" s="39">
        <f t="shared" si="2264"/>
        <v>0</v>
      </c>
      <c r="CJ271"/>
      <c r="CK271" s="39">
        <f t="shared" si="2265"/>
        <v>0</v>
      </c>
      <c r="CL271"/>
      <c r="CM271" s="39">
        <f t="shared" si="2266"/>
        <v>0</v>
      </c>
      <c r="CN271"/>
      <c r="CO271" s="39">
        <f t="shared" si="2267"/>
        <v>0</v>
      </c>
      <c r="CP271" s="67">
        <f t="shared" si="2301"/>
        <v>0</v>
      </c>
      <c r="CQ271"/>
      <c r="CR271" s="39">
        <f t="shared" si="2268"/>
        <v>0</v>
      </c>
      <c r="CS271"/>
      <c r="CT271" s="39">
        <f t="shared" si="2269"/>
        <v>0</v>
      </c>
      <c r="CU271"/>
      <c r="CV271" s="39">
        <f t="shared" si="2270"/>
        <v>0</v>
      </c>
      <c r="CW271"/>
      <c r="CX271" s="39">
        <f t="shared" si="2271"/>
        <v>0</v>
      </c>
      <c r="CY271"/>
      <c r="CZ271" s="39">
        <f t="shared" si="2272"/>
        <v>0</v>
      </c>
      <c r="DA271"/>
      <c r="DB271" s="39">
        <f t="shared" si="2273"/>
        <v>0</v>
      </c>
      <c r="DC271"/>
      <c r="DD271" s="39">
        <f t="shared" si="2274"/>
        <v>0</v>
      </c>
      <c r="DE271"/>
      <c r="DF271" s="39">
        <f t="shared" si="2275"/>
        <v>0</v>
      </c>
      <c r="DG271"/>
      <c r="DH271" s="39">
        <f t="shared" si="2276"/>
        <v>0</v>
      </c>
      <c r="DI271"/>
      <c r="DJ271" s="39">
        <f t="shared" si="2277"/>
        <v>0</v>
      </c>
      <c r="DK271"/>
      <c r="DL271" s="39">
        <f t="shared" si="2278"/>
        <v>0</v>
      </c>
      <c r="DM271"/>
      <c r="DN271" s="39">
        <f t="shared" si="2279"/>
        <v>0</v>
      </c>
      <c r="DO271"/>
      <c r="DP271" s="39">
        <f t="shared" si="2280"/>
        <v>0</v>
      </c>
      <c r="DQ271"/>
      <c r="DR271" s="39">
        <f t="shared" si="2281"/>
        <v>0</v>
      </c>
      <c r="DS271"/>
      <c r="DT271" s="39">
        <f t="shared" si="2282"/>
        <v>0</v>
      </c>
      <c r="DU271"/>
      <c r="DV271" s="39">
        <f t="shared" si="2283"/>
        <v>0</v>
      </c>
      <c r="DW271"/>
      <c r="DX271" s="39">
        <f t="shared" si="2284"/>
        <v>0</v>
      </c>
      <c r="DY271"/>
      <c r="DZ271" s="39">
        <f t="shared" si="2285"/>
        <v>0</v>
      </c>
      <c r="EA271"/>
      <c r="EB271" s="39">
        <f t="shared" si="2286"/>
        <v>0</v>
      </c>
      <c r="EC271"/>
      <c r="ED271" s="39">
        <f t="shared" si="2287"/>
        <v>0</v>
      </c>
      <c r="EE271"/>
      <c r="EF271" s="39">
        <f t="shared" si="2288"/>
        <v>0</v>
      </c>
      <c r="EG271"/>
      <c r="EH271" s="39">
        <f t="shared" si="2289"/>
        <v>0</v>
      </c>
      <c r="EI271"/>
      <c r="EJ271" s="39">
        <f t="shared" si="2290"/>
        <v>0</v>
      </c>
      <c r="EK271"/>
      <c r="EL271" s="39">
        <f t="shared" si="2291"/>
        <v>0</v>
      </c>
      <c r="EM271"/>
      <c r="EN271" s="39">
        <f t="shared" si="2292"/>
        <v>0</v>
      </c>
      <c r="EO271"/>
      <c r="EP271" s="39">
        <f t="shared" si="2293"/>
        <v>0</v>
      </c>
      <c r="EQ271"/>
      <c r="ER271" s="39">
        <f t="shared" si="2294"/>
        <v>0</v>
      </c>
      <c r="ES271"/>
      <c r="ET271" s="39">
        <f t="shared" si="2295"/>
        <v>0</v>
      </c>
      <c r="EU271"/>
      <c r="EV271" s="39">
        <f t="shared" si="2296"/>
        <v>0</v>
      </c>
      <c r="EW271"/>
      <c r="EX271" s="39">
        <f t="shared" si="2297"/>
        <v>0</v>
      </c>
      <c r="EY271"/>
      <c r="EZ271" s="39">
        <f t="shared" si="2298"/>
        <v>0</v>
      </c>
      <c r="FA271"/>
      <c r="FB271" s="39">
        <f t="shared" si="2299"/>
        <v>0</v>
      </c>
      <c r="FC271" s="67">
        <f t="shared" si="2302"/>
        <v>0</v>
      </c>
    </row>
    <row r="272" spans="1:159" s="30" customFormat="1" outlineLevel="1" x14ac:dyDescent="0.25">
      <c r="A272">
        <v>6</v>
      </c>
      <c r="B272" s="26"/>
      <c r="C272" s="102">
        <f>IFERROR(VLOOKUP($B272,'Справочник ТТ'!$A:$R,16,0),0)</f>
        <v>0</v>
      </c>
      <c r="D272" s="103">
        <f>IFERROR(VLOOKUP($B272,'Справочник ТТ'!$A:$R,17,0),0)</f>
        <v>0</v>
      </c>
      <c r="E272" s="104">
        <f>IFERROR(VLOOKUP($B272,'Справочник ТТ'!$A:$R,18,0),0)</f>
        <v>0</v>
      </c>
      <c r="F272" s="71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 s="46">
        <f t="shared" si="2300"/>
        <v>0</v>
      </c>
      <c r="AL272"/>
      <c r="AM272" s="39">
        <f t="shared" si="2241"/>
        <v>0</v>
      </c>
      <c r="AN272"/>
      <c r="AO272" s="39">
        <f t="shared" si="2242"/>
        <v>0</v>
      </c>
      <c r="AP272"/>
      <c r="AQ272" s="39">
        <f t="shared" si="2243"/>
        <v>0</v>
      </c>
      <c r="AR272"/>
      <c r="AS272" s="39">
        <f t="shared" si="2244"/>
        <v>0</v>
      </c>
      <c r="AT272"/>
      <c r="AU272" s="39">
        <f t="shared" si="2245"/>
        <v>0</v>
      </c>
      <c r="AV272"/>
      <c r="AW272" s="39">
        <f t="shared" si="2303"/>
        <v>0</v>
      </c>
      <c r="AX272"/>
      <c r="AY272" s="39" t="b">
        <f t="shared" si="2246"/>
        <v>0</v>
      </c>
      <c r="AZ272"/>
      <c r="BA272" s="39" t="b">
        <f t="shared" si="2247"/>
        <v>0</v>
      </c>
      <c r="BB272"/>
      <c r="BC272" s="39" t="b">
        <f t="shared" si="2248"/>
        <v>0</v>
      </c>
      <c r="BD272"/>
      <c r="BE272" s="39" t="b">
        <f t="shared" si="2249"/>
        <v>0</v>
      </c>
      <c r="BF272"/>
      <c r="BG272" s="39">
        <f t="shared" si="2250"/>
        <v>0</v>
      </c>
      <c r="BH272"/>
      <c r="BI272" s="39">
        <f t="shared" si="2251"/>
        <v>0</v>
      </c>
      <c r="BJ272"/>
      <c r="BK272" s="39">
        <f t="shared" si="2252"/>
        <v>0</v>
      </c>
      <c r="BL272"/>
      <c r="BM272" s="39">
        <f t="shared" si="2253"/>
        <v>0</v>
      </c>
      <c r="BN272"/>
      <c r="BO272" s="39">
        <f t="shared" si="2254"/>
        <v>0</v>
      </c>
      <c r="BP272"/>
      <c r="BQ272" s="39">
        <f t="shared" si="2255"/>
        <v>0</v>
      </c>
      <c r="BR272"/>
      <c r="BS272" s="39">
        <f t="shared" si="2256"/>
        <v>0</v>
      </c>
      <c r="BT272"/>
      <c r="BU272" s="39">
        <f t="shared" si="2257"/>
        <v>0</v>
      </c>
      <c r="BV272"/>
      <c r="BW272" s="39">
        <f t="shared" si="2258"/>
        <v>0</v>
      </c>
      <c r="BX272"/>
      <c r="BY272" s="39">
        <f t="shared" si="2259"/>
        <v>0</v>
      </c>
      <c r="BZ272"/>
      <c r="CA272" s="39">
        <f t="shared" si="2260"/>
        <v>0</v>
      </c>
      <c r="CB272"/>
      <c r="CC272" s="39">
        <f t="shared" si="2261"/>
        <v>0</v>
      </c>
      <c r="CD272"/>
      <c r="CE272" s="39">
        <f t="shared" si="2262"/>
        <v>0</v>
      </c>
      <c r="CF272"/>
      <c r="CG272" s="39">
        <f t="shared" si="2263"/>
        <v>0</v>
      </c>
      <c r="CH272"/>
      <c r="CI272" s="39">
        <f t="shared" si="2264"/>
        <v>0</v>
      </c>
      <c r="CJ272"/>
      <c r="CK272" s="39">
        <f t="shared" si="2265"/>
        <v>0</v>
      </c>
      <c r="CL272"/>
      <c r="CM272" s="39">
        <f t="shared" si="2266"/>
        <v>0</v>
      </c>
      <c r="CN272"/>
      <c r="CO272" s="39">
        <f t="shared" si="2267"/>
        <v>0</v>
      </c>
      <c r="CP272" s="67">
        <f t="shared" si="2301"/>
        <v>0</v>
      </c>
      <c r="CQ272"/>
      <c r="CR272" s="39">
        <f t="shared" si="2268"/>
        <v>0</v>
      </c>
      <c r="CS272"/>
      <c r="CT272" s="39">
        <f t="shared" si="2269"/>
        <v>0</v>
      </c>
      <c r="CU272"/>
      <c r="CV272" s="39">
        <f t="shared" si="2270"/>
        <v>0</v>
      </c>
      <c r="CW272"/>
      <c r="CX272" s="39">
        <f t="shared" si="2271"/>
        <v>0</v>
      </c>
      <c r="CY272"/>
      <c r="CZ272" s="39">
        <f t="shared" si="2272"/>
        <v>0</v>
      </c>
      <c r="DA272"/>
      <c r="DB272" s="39">
        <f t="shared" si="2273"/>
        <v>0</v>
      </c>
      <c r="DC272"/>
      <c r="DD272" s="39">
        <f t="shared" si="2274"/>
        <v>0</v>
      </c>
      <c r="DE272"/>
      <c r="DF272" s="39">
        <f t="shared" si="2275"/>
        <v>0</v>
      </c>
      <c r="DG272"/>
      <c r="DH272" s="39">
        <f t="shared" si="2276"/>
        <v>0</v>
      </c>
      <c r="DI272"/>
      <c r="DJ272" s="39">
        <f t="shared" si="2277"/>
        <v>0</v>
      </c>
      <c r="DK272"/>
      <c r="DL272" s="39">
        <f t="shared" si="2278"/>
        <v>0</v>
      </c>
      <c r="DM272"/>
      <c r="DN272" s="39">
        <f t="shared" si="2279"/>
        <v>0</v>
      </c>
      <c r="DO272"/>
      <c r="DP272" s="39">
        <f t="shared" si="2280"/>
        <v>0</v>
      </c>
      <c r="DQ272"/>
      <c r="DR272" s="39">
        <f t="shared" si="2281"/>
        <v>0</v>
      </c>
      <c r="DS272"/>
      <c r="DT272" s="39">
        <f t="shared" si="2282"/>
        <v>0</v>
      </c>
      <c r="DU272"/>
      <c r="DV272" s="39">
        <f t="shared" si="2283"/>
        <v>0</v>
      </c>
      <c r="DW272"/>
      <c r="DX272" s="39">
        <f t="shared" si="2284"/>
        <v>0</v>
      </c>
      <c r="DY272"/>
      <c r="DZ272" s="39">
        <f t="shared" si="2285"/>
        <v>0</v>
      </c>
      <c r="EA272"/>
      <c r="EB272" s="39">
        <f t="shared" si="2286"/>
        <v>0</v>
      </c>
      <c r="EC272"/>
      <c r="ED272" s="39">
        <f t="shared" si="2287"/>
        <v>0</v>
      </c>
      <c r="EE272"/>
      <c r="EF272" s="39">
        <f t="shared" si="2288"/>
        <v>0</v>
      </c>
      <c r="EG272"/>
      <c r="EH272" s="39">
        <f t="shared" si="2289"/>
        <v>0</v>
      </c>
      <c r="EI272"/>
      <c r="EJ272" s="39">
        <f t="shared" si="2290"/>
        <v>0</v>
      </c>
      <c r="EK272"/>
      <c r="EL272" s="39">
        <f t="shared" si="2291"/>
        <v>0</v>
      </c>
      <c r="EM272"/>
      <c r="EN272" s="39">
        <f t="shared" si="2292"/>
        <v>0</v>
      </c>
      <c r="EO272"/>
      <c r="EP272" s="39">
        <f t="shared" si="2293"/>
        <v>0</v>
      </c>
      <c r="EQ272"/>
      <c r="ER272" s="39">
        <f t="shared" si="2294"/>
        <v>0</v>
      </c>
      <c r="ES272"/>
      <c r="ET272" s="39">
        <f t="shared" si="2295"/>
        <v>0</v>
      </c>
      <c r="EU272"/>
      <c r="EV272" s="39">
        <f t="shared" si="2296"/>
        <v>0</v>
      </c>
      <c r="EW272"/>
      <c r="EX272" s="39">
        <f t="shared" si="2297"/>
        <v>0</v>
      </c>
      <c r="EY272"/>
      <c r="EZ272" s="39">
        <f t="shared" si="2298"/>
        <v>0</v>
      </c>
      <c r="FA272"/>
      <c r="FB272" s="39">
        <f t="shared" si="2299"/>
        <v>0</v>
      </c>
      <c r="FC272" s="67">
        <f t="shared" si="2302"/>
        <v>0</v>
      </c>
    </row>
    <row r="273" spans="1:159" s="30" customFormat="1" outlineLevel="1" x14ac:dyDescent="0.25">
      <c r="A273">
        <v>7</v>
      </c>
      <c r="B273" s="26"/>
      <c r="C273" s="102">
        <f>IFERROR(VLOOKUP($B273,'Справочник ТТ'!$A:$R,16,0),0)</f>
        <v>0</v>
      </c>
      <c r="D273" s="103">
        <f>IFERROR(VLOOKUP($B273,'Справочник ТТ'!$A:$R,17,0),0)</f>
        <v>0</v>
      </c>
      <c r="E273" s="104">
        <f>IFERROR(VLOOKUP($B273,'Справочник ТТ'!$A:$R,18,0),0)</f>
        <v>0</v>
      </c>
      <c r="F273" s="71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 s="46">
        <f t="shared" si="2300"/>
        <v>0</v>
      </c>
      <c r="AL273"/>
      <c r="AM273" s="39">
        <f t="shared" si="2241"/>
        <v>0</v>
      </c>
      <c r="AN273"/>
      <c r="AO273" s="39">
        <f t="shared" si="2242"/>
        <v>0</v>
      </c>
      <c r="AP273"/>
      <c r="AQ273" s="39">
        <f t="shared" si="2243"/>
        <v>0</v>
      </c>
      <c r="AR273"/>
      <c r="AS273" s="39">
        <f t="shared" si="2244"/>
        <v>0</v>
      </c>
      <c r="AT273"/>
      <c r="AU273" s="39">
        <f t="shared" si="2245"/>
        <v>0</v>
      </c>
      <c r="AV273"/>
      <c r="AW273" s="39">
        <f t="shared" si="2303"/>
        <v>0</v>
      </c>
      <c r="AX273"/>
      <c r="AY273" s="39" t="b">
        <f t="shared" si="2246"/>
        <v>0</v>
      </c>
      <c r="AZ273"/>
      <c r="BA273" s="39" t="b">
        <f t="shared" si="2247"/>
        <v>0</v>
      </c>
      <c r="BB273"/>
      <c r="BC273" s="39" t="b">
        <f t="shared" si="2248"/>
        <v>0</v>
      </c>
      <c r="BD273"/>
      <c r="BE273" s="39" t="b">
        <f t="shared" si="2249"/>
        <v>0</v>
      </c>
      <c r="BF273"/>
      <c r="BG273" s="39">
        <f t="shared" si="2250"/>
        <v>0</v>
      </c>
      <c r="BH273"/>
      <c r="BI273" s="39">
        <f t="shared" si="2251"/>
        <v>0</v>
      </c>
      <c r="BJ273"/>
      <c r="BK273" s="39">
        <f t="shared" si="2252"/>
        <v>0</v>
      </c>
      <c r="BL273"/>
      <c r="BM273" s="39">
        <f t="shared" si="2253"/>
        <v>0</v>
      </c>
      <c r="BN273"/>
      <c r="BO273" s="39">
        <f t="shared" si="2254"/>
        <v>0</v>
      </c>
      <c r="BP273"/>
      <c r="BQ273" s="39">
        <f t="shared" si="2255"/>
        <v>0</v>
      </c>
      <c r="BR273"/>
      <c r="BS273" s="39">
        <f t="shared" si="2256"/>
        <v>0</v>
      </c>
      <c r="BT273"/>
      <c r="BU273" s="39">
        <f t="shared" si="2257"/>
        <v>0</v>
      </c>
      <c r="BV273"/>
      <c r="BW273" s="39">
        <f t="shared" si="2258"/>
        <v>0</v>
      </c>
      <c r="BX273"/>
      <c r="BY273" s="39">
        <f t="shared" si="2259"/>
        <v>0</v>
      </c>
      <c r="BZ273"/>
      <c r="CA273" s="39">
        <f t="shared" si="2260"/>
        <v>0</v>
      </c>
      <c r="CB273"/>
      <c r="CC273" s="39">
        <f t="shared" si="2261"/>
        <v>0</v>
      </c>
      <c r="CD273"/>
      <c r="CE273" s="39">
        <f t="shared" si="2262"/>
        <v>0</v>
      </c>
      <c r="CF273"/>
      <c r="CG273" s="39">
        <f t="shared" si="2263"/>
        <v>0</v>
      </c>
      <c r="CH273"/>
      <c r="CI273" s="39">
        <f t="shared" si="2264"/>
        <v>0</v>
      </c>
      <c r="CJ273"/>
      <c r="CK273" s="39">
        <f t="shared" si="2265"/>
        <v>0</v>
      </c>
      <c r="CL273"/>
      <c r="CM273" s="39">
        <f t="shared" si="2266"/>
        <v>0</v>
      </c>
      <c r="CN273"/>
      <c r="CO273" s="39">
        <f t="shared" si="2267"/>
        <v>0</v>
      </c>
      <c r="CP273" s="67">
        <f t="shared" si="2301"/>
        <v>0</v>
      </c>
      <c r="CQ273"/>
      <c r="CR273" s="39">
        <f t="shared" si="2268"/>
        <v>0</v>
      </c>
      <c r="CS273"/>
      <c r="CT273" s="39">
        <f t="shared" si="2269"/>
        <v>0</v>
      </c>
      <c r="CU273"/>
      <c r="CV273" s="39">
        <f t="shared" si="2270"/>
        <v>0</v>
      </c>
      <c r="CW273"/>
      <c r="CX273" s="39">
        <f t="shared" si="2271"/>
        <v>0</v>
      </c>
      <c r="CY273"/>
      <c r="CZ273" s="39">
        <f t="shared" si="2272"/>
        <v>0</v>
      </c>
      <c r="DA273"/>
      <c r="DB273" s="39">
        <f t="shared" si="2273"/>
        <v>0</v>
      </c>
      <c r="DC273"/>
      <c r="DD273" s="39">
        <f t="shared" si="2274"/>
        <v>0</v>
      </c>
      <c r="DE273"/>
      <c r="DF273" s="39">
        <f t="shared" si="2275"/>
        <v>0</v>
      </c>
      <c r="DG273"/>
      <c r="DH273" s="39">
        <f t="shared" si="2276"/>
        <v>0</v>
      </c>
      <c r="DI273"/>
      <c r="DJ273" s="39">
        <f t="shared" si="2277"/>
        <v>0</v>
      </c>
      <c r="DK273"/>
      <c r="DL273" s="39">
        <f t="shared" si="2278"/>
        <v>0</v>
      </c>
      <c r="DM273"/>
      <c r="DN273" s="39">
        <f t="shared" si="2279"/>
        <v>0</v>
      </c>
      <c r="DO273"/>
      <c r="DP273" s="39">
        <f t="shared" si="2280"/>
        <v>0</v>
      </c>
      <c r="DQ273"/>
      <c r="DR273" s="39">
        <f t="shared" si="2281"/>
        <v>0</v>
      </c>
      <c r="DS273"/>
      <c r="DT273" s="39">
        <f t="shared" si="2282"/>
        <v>0</v>
      </c>
      <c r="DU273"/>
      <c r="DV273" s="39">
        <f t="shared" si="2283"/>
        <v>0</v>
      </c>
      <c r="DW273"/>
      <c r="DX273" s="39">
        <f t="shared" si="2284"/>
        <v>0</v>
      </c>
      <c r="DY273"/>
      <c r="DZ273" s="39">
        <f t="shared" si="2285"/>
        <v>0</v>
      </c>
      <c r="EA273"/>
      <c r="EB273" s="39">
        <f t="shared" si="2286"/>
        <v>0</v>
      </c>
      <c r="EC273"/>
      <c r="ED273" s="39">
        <f t="shared" si="2287"/>
        <v>0</v>
      </c>
      <c r="EE273"/>
      <c r="EF273" s="39">
        <f t="shared" si="2288"/>
        <v>0</v>
      </c>
      <c r="EG273"/>
      <c r="EH273" s="39">
        <f t="shared" si="2289"/>
        <v>0</v>
      </c>
      <c r="EI273"/>
      <c r="EJ273" s="39">
        <f t="shared" si="2290"/>
        <v>0</v>
      </c>
      <c r="EK273"/>
      <c r="EL273" s="39">
        <f t="shared" si="2291"/>
        <v>0</v>
      </c>
      <c r="EM273"/>
      <c r="EN273" s="39">
        <f t="shared" si="2292"/>
        <v>0</v>
      </c>
      <c r="EO273"/>
      <c r="EP273" s="39">
        <f t="shared" si="2293"/>
        <v>0</v>
      </c>
      <c r="EQ273"/>
      <c r="ER273" s="39">
        <f t="shared" si="2294"/>
        <v>0</v>
      </c>
      <c r="ES273"/>
      <c r="ET273" s="39">
        <f t="shared" si="2295"/>
        <v>0</v>
      </c>
      <c r="EU273"/>
      <c r="EV273" s="39">
        <f t="shared" si="2296"/>
        <v>0</v>
      </c>
      <c r="EW273"/>
      <c r="EX273" s="39">
        <f t="shared" si="2297"/>
        <v>0</v>
      </c>
      <c r="EY273"/>
      <c r="EZ273" s="39">
        <f t="shared" si="2298"/>
        <v>0</v>
      </c>
      <c r="FA273"/>
      <c r="FB273" s="39">
        <f t="shared" si="2299"/>
        <v>0</v>
      </c>
      <c r="FC273" s="67">
        <f t="shared" si="2302"/>
        <v>0</v>
      </c>
    </row>
    <row r="274" spans="1:159" s="30" customFormat="1" outlineLevel="1" x14ac:dyDescent="0.25">
      <c r="A274">
        <v>8</v>
      </c>
      <c r="B274" s="26"/>
      <c r="C274" s="102">
        <f>IFERROR(VLOOKUP($B274,'Справочник ТТ'!$A:$R,16,0),0)</f>
        <v>0</v>
      </c>
      <c r="D274" s="103">
        <f>IFERROR(VLOOKUP($B274,'Справочник ТТ'!$A:$R,17,0),0)</f>
        <v>0</v>
      </c>
      <c r="E274" s="104">
        <f>IFERROR(VLOOKUP($B274,'Справочник ТТ'!$A:$R,18,0),0)</f>
        <v>0</v>
      </c>
      <c r="F274" s="71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 s="46">
        <f t="shared" si="2300"/>
        <v>0</v>
      </c>
      <c r="AL274"/>
      <c r="AM274" s="39">
        <f t="shared" si="2241"/>
        <v>0</v>
      </c>
      <c r="AN274"/>
      <c r="AO274" s="39">
        <f t="shared" si="2242"/>
        <v>0</v>
      </c>
      <c r="AP274"/>
      <c r="AQ274" s="39">
        <f t="shared" si="2243"/>
        <v>0</v>
      </c>
      <c r="AR274"/>
      <c r="AS274" s="39">
        <f t="shared" si="2244"/>
        <v>0</v>
      </c>
      <c r="AT274"/>
      <c r="AU274" s="39">
        <f t="shared" si="2245"/>
        <v>0</v>
      </c>
      <c r="AV274"/>
      <c r="AW274" s="39">
        <f t="shared" si="2303"/>
        <v>0</v>
      </c>
      <c r="AX274"/>
      <c r="AY274" s="39" t="b">
        <f t="shared" si="2246"/>
        <v>0</v>
      </c>
      <c r="AZ274"/>
      <c r="BA274" s="39" t="b">
        <f t="shared" si="2247"/>
        <v>0</v>
      </c>
      <c r="BB274"/>
      <c r="BC274" s="39" t="b">
        <f t="shared" si="2248"/>
        <v>0</v>
      </c>
      <c r="BD274"/>
      <c r="BE274" s="39" t="b">
        <f t="shared" si="2249"/>
        <v>0</v>
      </c>
      <c r="BF274"/>
      <c r="BG274" s="39">
        <f t="shared" si="2250"/>
        <v>0</v>
      </c>
      <c r="BH274"/>
      <c r="BI274" s="39">
        <f t="shared" si="2251"/>
        <v>0</v>
      </c>
      <c r="BJ274"/>
      <c r="BK274" s="39">
        <f t="shared" si="2252"/>
        <v>0</v>
      </c>
      <c r="BL274"/>
      <c r="BM274" s="39">
        <f t="shared" si="2253"/>
        <v>0</v>
      </c>
      <c r="BN274"/>
      <c r="BO274" s="39">
        <f t="shared" si="2254"/>
        <v>0</v>
      </c>
      <c r="BP274"/>
      <c r="BQ274" s="39">
        <f t="shared" si="2255"/>
        <v>0</v>
      </c>
      <c r="BR274"/>
      <c r="BS274" s="39">
        <f t="shared" si="2256"/>
        <v>0</v>
      </c>
      <c r="BT274"/>
      <c r="BU274" s="39">
        <f t="shared" si="2257"/>
        <v>0</v>
      </c>
      <c r="BV274"/>
      <c r="BW274" s="39">
        <f t="shared" si="2258"/>
        <v>0</v>
      </c>
      <c r="BX274"/>
      <c r="BY274" s="39">
        <f t="shared" si="2259"/>
        <v>0</v>
      </c>
      <c r="BZ274"/>
      <c r="CA274" s="39">
        <f t="shared" si="2260"/>
        <v>0</v>
      </c>
      <c r="CB274"/>
      <c r="CC274" s="39">
        <f t="shared" si="2261"/>
        <v>0</v>
      </c>
      <c r="CD274"/>
      <c r="CE274" s="39">
        <f t="shared" si="2262"/>
        <v>0</v>
      </c>
      <c r="CF274"/>
      <c r="CG274" s="39">
        <f t="shared" si="2263"/>
        <v>0</v>
      </c>
      <c r="CH274"/>
      <c r="CI274" s="39">
        <f t="shared" si="2264"/>
        <v>0</v>
      </c>
      <c r="CJ274"/>
      <c r="CK274" s="39">
        <f t="shared" si="2265"/>
        <v>0</v>
      </c>
      <c r="CL274"/>
      <c r="CM274" s="39">
        <f t="shared" si="2266"/>
        <v>0</v>
      </c>
      <c r="CN274"/>
      <c r="CO274" s="39">
        <f t="shared" si="2267"/>
        <v>0</v>
      </c>
      <c r="CP274" s="67">
        <f t="shared" si="2301"/>
        <v>0</v>
      </c>
      <c r="CQ274"/>
      <c r="CR274" s="39">
        <f t="shared" si="2268"/>
        <v>0</v>
      </c>
      <c r="CS274"/>
      <c r="CT274" s="39">
        <f t="shared" si="2269"/>
        <v>0</v>
      </c>
      <c r="CU274"/>
      <c r="CV274" s="39">
        <f t="shared" si="2270"/>
        <v>0</v>
      </c>
      <c r="CW274"/>
      <c r="CX274" s="39">
        <f t="shared" si="2271"/>
        <v>0</v>
      </c>
      <c r="CY274"/>
      <c r="CZ274" s="39">
        <f t="shared" si="2272"/>
        <v>0</v>
      </c>
      <c r="DA274"/>
      <c r="DB274" s="39">
        <f t="shared" si="2273"/>
        <v>0</v>
      </c>
      <c r="DC274"/>
      <c r="DD274" s="39">
        <f t="shared" si="2274"/>
        <v>0</v>
      </c>
      <c r="DE274"/>
      <c r="DF274" s="39">
        <f t="shared" si="2275"/>
        <v>0</v>
      </c>
      <c r="DG274"/>
      <c r="DH274" s="39">
        <f t="shared" si="2276"/>
        <v>0</v>
      </c>
      <c r="DI274"/>
      <c r="DJ274" s="39">
        <f t="shared" si="2277"/>
        <v>0</v>
      </c>
      <c r="DK274"/>
      <c r="DL274" s="39">
        <f t="shared" si="2278"/>
        <v>0</v>
      </c>
      <c r="DM274"/>
      <c r="DN274" s="39">
        <f t="shared" si="2279"/>
        <v>0</v>
      </c>
      <c r="DO274"/>
      <c r="DP274" s="39">
        <f t="shared" si="2280"/>
        <v>0</v>
      </c>
      <c r="DQ274"/>
      <c r="DR274" s="39">
        <f t="shared" si="2281"/>
        <v>0</v>
      </c>
      <c r="DS274"/>
      <c r="DT274" s="39">
        <f t="shared" si="2282"/>
        <v>0</v>
      </c>
      <c r="DU274"/>
      <c r="DV274" s="39">
        <f t="shared" si="2283"/>
        <v>0</v>
      </c>
      <c r="DW274"/>
      <c r="DX274" s="39">
        <f t="shared" si="2284"/>
        <v>0</v>
      </c>
      <c r="DY274"/>
      <c r="DZ274" s="39">
        <f t="shared" si="2285"/>
        <v>0</v>
      </c>
      <c r="EA274"/>
      <c r="EB274" s="39">
        <f t="shared" si="2286"/>
        <v>0</v>
      </c>
      <c r="EC274"/>
      <c r="ED274" s="39">
        <f t="shared" si="2287"/>
        <v>0</v>
      </c>
      <c r="EE274"/>
      <c r="EF274" s="39">
        <f t="shared" si="2288"/>
        <v>0</v>
      </c>
      <c r="EG274"/>
      <c r="EH274" s="39">
        <f t="shared" si="2289"/>
        <v>0</v>
      </c>
      <c r="EI274"/>
      <c r="EJ274" s="39">
        <f t="shared" si="2290"/>
        <v>0</v>
      </c>
      <c r="EK274"/>
      <c r="EL274" s="39">
        <f t="shared" si="2291"/>
        <v>0</v>
      </c>
      <c r="EM274"/>
      <c r="EN274" s="39">
        <f t="shared" si="2292"/>
        <v>0</v>
      </c>
      <c r="EO274"/>
      <c r="EP274" s="39">
        <f t="shared" si="2293"/>
        <v>0</v>
      </c>
      <c r="EQ274"/>
      <c r="ER274" s="39">
        <f t="shared" si="2294"/>
        <v>0</v>
      </c>
      <c r="ES274"/>
      <c r="ET274" s="39">
        <f t="shared" si="2295"/>
        <v>0</v>
      </c>
      <c r="EU274"/>
      <c r="EV274" s="39">
        <f t="shared" si="2296"/>
        <v>0</v>
      </c>
      <c r="EW274"/>
      <c r="EX274" s="39">
        <f t="shared" si="2297"/>
        <v>0</v>
      </c>
      <c r="EY274"/>
      <c r="EZ274" s="39">
        <f t="shared" si="2298"/>
        <v>0</v>
      </c>
      <c r="FA274"/>
      <c r="FB274" s="39">
        <f t="shared" si="2299"/>
        <v>0</v>
      </c>
      <c r="FC274" s="67">
        <f t="shared" si="2302"/>
        <v>0</v>
      </c>
    </row>
    <row r="275" spans="1:159" s="30" customFormat="1" outlineLevel="1" x14ac:dyDescent="0.25">
      <c r="A275">
        <v>9</v>
      </c>
      <c r="B275" s="26"/>
      <c r="C275" s="102">
        <f>IFERROR(VLOOKUP($B275,'Справочник ТТ'!$A:$R,16,0),0)</f>
        <v>0</v>
      </c>
      <c r="D275" s="103">
        <f>IFERROR(VLOOKUP($B275,'Справочник ТТ'!$A:$R,17,0),0)</f>
        <v>0</v>
      </c>
      <c r="E275" s="104">
        <f>IFERROR(VLOOKUP($B275,'Справочник ТТ'!$A:$R,18,0),0)</f>
        <v>0</v>
      </c>
      <c r="F275" s="71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 s="46">
        <f t="shared" si="2300"/>
        <v>0</v>
      </c>
      <c r="AL275"/>
      <c r="AM275" s="39">
        <f t="shared" si="2241"/>
        <v>0</v>
      </c>
      <c r="AN275"/>
      <c r="AO275" s="39">
        <f t="shared" si="2242"/>
        <v>0</v>
      </c>
      <c r="AP275"/>
      <c r="AQ275" s="39">
        <f t="shared" si="2243"/>
        <v>0</v>
      </c>
      <c r="AR275"/>
      <c r="AS275" s="39">
        <f t="shared" si="2244"/>
        <v>0</v>
      </c>
      <c r="AT275"/>
      <c r="AU275" s="39">
        <f t="shared" si="2245"/>
        <v>0</v>
      </c>
      <c r="AV275"/>
      <c r="AW275" s="39">
        <f t="shared" si="2303"/>
        <v>0</v>
      </c>
      <c r="AX275"/>
      <c r="AY275" s="39" t="b">
        <f t="shared" si="2246"/>
        <v>0</v>
      </c>
      <c r="AZ275"/>
      <c r="BA275" s="39" t="b">
        <f t="shared" si="2247"/>
        <v>0</v>
      </c>
      <c r="BB275"/>
      <c r="BC275" s="39" t="b">
        <f t="shared" si="2248"/>
        <v>0</v>
      </c>
      <c r="BD275"/>
      <c r="BE275" s="39" t="b">
        <f t="shared" si="2249"/>
        <v>0</v>
      </c>
      <c r="BF275"/>
      <c r="BG275" s="39">
        <f t="shared" si="2250"/>
        <v>0</v>
      </c>
      <c r="BH275"/>
      <c r="BI275" s="39">
        <f t="shared" si="2251"/>
        <v>0</v>
      </c>
      <c r="BJ275"/>
      <c r="BK275" s="39">
        <f t="shared" si="2252"/>
        <v>0</v>
      </c>
      <c r="BL275"/>
      <c r="BM275" s="39">
        <f t="shared" si="2253"/>
        <v>0</v>
      </c>
      <c r="BN275"/>
      <c r="BO275" s="39">
        <f t="shared" si="2254"/>
        <v>0</v>
      </c>
      <c r="BP275"/>
      <c r="BQ275" s="39">
        <f t="shared" si="2255"/>
        <v>0</v>
      </c>
      <c r="BR275"/>
      <c r="BS275" s="39">
        <f t="shared" si="2256"/>
        <v>0</v>
      </c>
      <c r="BT275"/>
      <c r="BU275" s="39">
        <f t="shared" si="2257"/>
        <v>0</v>
      </c>
      <c r="BV275"/>
      <c r="BW275" s="39">
        <f t="shared" si="2258"/>
        <v>0</v>
      </c>
      <c r="BX275"/>
      <c r="BY275" s="39">
        <f t="shared" si="2259"/>
        <v>0</v>
      </c>
      <c r="BZ275"/>
      <c r="CA275" s="39">
        <f t="shared" si="2260"/>
        <v>0</v>
      </c>
      <c r="CB275"/>
      <c r="CC275" s="39">
        <f t="shared" si="2261"/>
        <v>0</v>
      </c>
      <c r="CD275"/>
      <c r="CE275" s="39">
        <f t="shared" si="2262"/>
        <v>0</v>
      </c>
      <c r="CF275"/>
      <c r="CG275" s="39">
        <f t="shared" si="2263"/>
        <v>0</v>
      </c>
      <c r="CH275"/>
      <c r="CI275" s="39">
        <f t="shared" si="2264"/>
        <v>0</v>
      </c>
      <c r="CJ275"/>
      <c r="CK275" s="39">
        <f t="shared" si="2265"/>
        <v>0</v>
      </c>
      <c r="CL275"/>
      <c r="CM275" s="39">
        <f t="shared" si="2266"/>
        <v>0</v>
      </c>
      <c r="CN275"/>
      <c r="CO275" s="39">
        <f t="shared" si="2267"/>
        <v>0</v>
      </c>
      <c r="CP275" s="67">
        <f t="shared" si="2301"/>
        <v>0</v>
      </c>
      <c r="CQ275"/>
      <c r="CR275" s="39">
        <f t="shared" si="2268"/>
        <v>0</v>
      </c>
      <c r="CS275"/>
      <c r="CT275" s="39">
        <f t="shared" si="2269"/>
        <v>0</v>
      </c>
      <c r="CU275"/>
      <c r="CV275" s="39">
        <f t="shared" si="2270"/>
        <v>0</v>
      </c>
      <c r="CW275"/>
      <c r="CX275" s="39">
        <f t="shared" si="2271"/>
        <v>0</v>
      </c>
      <c r="CY275"/>
      <c r="CZ275" s="39">
        <f t="shared" si="2272"/>
        <v>0</v>
      </c>
      <c r="DA275"/>
      <c r="DB275" s="39">
        <f t="shared" si="2273"/>
        <v>0</v>
      </c>
      <c r="DC275"/>
      <c r="DD275" s="39">
        <f t="shared" si="2274"/>
        <v>0</v>
      </c>
      <c r="DE275"/>
      <c r="DF275" s="39">
        <f t="shared" si="2275"/>
        <v>0</v>
      </c>
      <c r="DG275"/>
      <c r="DH275" s="39">
        <f t="shared" si="2276"/>
        <v>0</v>
      </c>
      <c r="DI275"/>
      <c r="DJ275" s="39">
        <f t="shared" si="2277"/>
        <v>0</v>
      </c>
      <c r="DK275"/>
      <c r="DL275" s="39">
        <f t="shared" si="2278"/>
        <v>0</v>
      </c>
      <c r="DM275"/>
      <c r="DN275" s="39">
        <f t="shared" si="2279"/>
        <v>0</v>
      </c>
      <c r="DO275"/>
      <c r="DP275" s="39">
        <f t="shared" si="2280"/>
        <v>0</v>
      </c>
      <c r="DQ275"/>
      <c r="DR275" s="39">
        <f t="shared" si="2281"/>
        <v>0</v>
      </c>
      <c r="DS275"/>
      <c r="DT275" s="39">
        <f t="shared" si="2282"/>
        <v>0</v>
      </c>
      <c r="DU275"/>
      <c r="DV275" s="39">
        <f t="shared" si="2283"/>
        <v>0</v>
      </c>
      <c r="DW275"/>
      <c r="DX275" s="39">
        <f t="shared" si="2284"/>
        <v>0</v>
      </c>
      <c r="DY275"/>
      <c r="DZ275" s="39">
        <f t="shared" si="2285"/>
        <v>0</v>
      </c>
      <c r="EA275"/>
      <c r="EB275" s="39">
        <f t="shared" si="2286"/>
        <v>0</v>
      </c>
      <c r="EC275"/>
      <c r="ED275" s="39">
        <f t="shared" si="2287"/>
        <v>0</v>
      </c>
      <c r="EE275"/>
      <c r="EF275" s="39">
        <f t="shared" si="2288"/>
        <v>0</v>
      </c>
      <c r="EG275"/>
      <c r="EH275" s="39">
        <f t="shared" si="2289"/>
        <v>0</v>
      </c>
      <c r="EI275"/>
      <c r="EJ275" s="39">
        <f t="shared" si="2290"/>
        <v>0</v>
      </c>
      <c r="EK275"/>
      <c r="EL275" s="39">
        <f t="shared" si="2291"/>
        <v>0</v>
      </c>
      <c r="EM275"/>
      <c r="EN275" s="39">
        <f t="shared" si="2292"/>
        <v>0</v>
      </c>
      <c r="EO275"/>
      <c r="EP275" s="39">
        <f t="shared" si="2293"/>
        <v>0</v>
      </c>
      <c r="EQ275"/>
      <c r="ER275" s="39">
        <f t="shared" si="2294"/>
        <v>0</v>
      </c>
      <c r="ES275"/>
      <c r="ET275" s="39">
        <f t="shared" si="2295"/>
        <v>0</v>
      </c>
      <c r="EU275"/>
      <c r="EV275" s="39">
        <f t="shared" si="2296"/>
        <v>0</v>
      </c>
      <c r="EW275"/>
      <c r="EX275" s="39">
        <f t="shared" si="2297"/>
        <v>0</v>
      </c>
      <c r="EY275"/>
      <c r="EZ275" s="39">
        <f t="shared" si="2298"/>
        <v>0</v>
      </c>
      <c r="FA275"/>
      <c r="FB275" s="39">
        <f t="shared" si="2299"/>
        <v>0</v>
      </c>
      <c r="FC275" s="67">
        <f t="shared" si="2302"/>
        <v>0</v>
      </c>
    </row>
    <row r="276" spans="1:159" s="30" customFormat="1" outlineLevel="1" x14ac:dyDescent="0.25">
      <c r="A276">
        <v>10</v>
      </c>
      <c r="B276" s="26"/>
      <c r="C276" s="102">
        <f>IFERROR(VLOOKUP($B276,'Справочник ТТ'!$A:$R,16,0),0)</f>
        <v>0</v>
      </c>
      <c r="D276" s="103">
        <f>IFERROR(VLOOKUP($B276,'Справочник ТТ'!$A:$R,17,0),0)</f>
        <v>0</v>
      </c>
      <c r="E276" s="104">
        <f>IFERROR(VLOOKUP($B276,'Справочник ТТ'!$A:$R,18,0),0)</f>
        <v>0</v>
      </c>
      <c r="F276" s="71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 s="46">
        <f t="shared" si="2300"/>
        <v>0</v>
      </c>
      <c r="AL276"/>
      <c r="AM276" s="39">
        <f t="shared" si="2241"/>
        <v>0</v>
      </c>
      <c r="AN276"/>
      <c r="AO276" s="39">
        <f t="shared" si="2242"/>
        <v>0</v>
      </c>
      <c r="AP276"/>
      <c r="AQ276" s="39">
        <f t="shared" si="2243"/>
        <v>0</v>
      </c>
      <c r="AR276"/>
      <c r="AS276" s="39">
        <f t="shared" si="2244"/>
        <v>0</v>
      </c>
      <c r="AT276"/>
      <c r="AU276" s="39">
        <f t="shared" si="2245"/>
        <v>0</v>
      </c>
      <c r="AV276"/>
      <c r="AW276" s="39">
        <f t="shared" si="2303"/>
        <v>0</v>
      </c>
      <c r="AX276"/>
      <c r="AY276" s="39" t="b">
        <f t="shared" si="2246"/>
        <v>0</v>
      </c>
      <c r="AZ276"/>
      <c r="BA276" s="39" t="b">
        <f t="shared" si="2247"/>
        <v>0</v>
      </c>
      <c r="BB276"/>
      <c r="BC276" s="39" t="b">
        <f t="shared" si="2248"/>
        <v>0</v>
      </c>
      <c r="BD276"/>
      <c r="BE276" s="39" t="b">
        <f t="shared" si="2249"/>
        <v>0</v>
      </c>
      <c r="BF276"/>
      <c r="BG276" s="39">
        <f t="shared" si="2250"/>
        <v>0</v>
      </c>
      <c r="BH276"/>
      <c r="BI276" s="39">
        <f t="shared" si="2251"/>
        <v>0</v>
      </c>
      <c r="BJ276"/>
      <c r="BK276" s="39">
        <f t="shared" si="2252"/>
        <v>0</v>
      </c>
      <c r="BL276"/>
      <c r="BM276" s="39">
        <f t="shared" si="2253"/>
        <v>0</v>
      </c>
      <c r="BN276"/>
      <c r="BO276" s="39">
        <f t="shared" si="2254"/>
        <v>0</v>
      </c>
      <c r="BP276"/>
      <c r="BQ276" s="39">
        <f t="shared" si="2255"/>
        <v>0</v>
      </c>
      <c r="BR276"/>
      <c r="BS276" s="39">
        <f t="shared" si="2256"/>
        <v>0</v>
      </c>
      <c r="BT276"/>
      <c r="BU276" s="39">
        <f t="shared" si="2257"/>
        <v>0</v>
      </c>
      <c r="BV276"/>
      <c r="BW276" s="39">
        <f t="shared" si="2258"/>
        <v>0</v>
      </c>
      <c r="BX276"/>
      <c r="BY276" s="39">
        <f t="shared" si="2259"/>
        <v>0</v>
      </c>
      <c r="BZ276"/>
      <c r="CA276" s="39">
        <f t="shared" si="2260"/>
        <v>0</v>
      </c>
      <c r="CB276"/>
      <c r="CC276" s="39">
        <f t="shared" si="2261"/>
        <v>0</v>
      </c>
      <c r="CD276"/>
      <c r="CE276" s="39">
        <f t="shared" si="2262"/>
        <v>0</v>
      </c>
      <c r="CF276"/>
      <c r="CG276" s="39">
        <f t="shared" si="2263"/>
        <v>0</v>
      </c>
      <c r="CH276"/>
      <c r="CI276" s="39">
        <f t="shared" si="2264"/>
        <v>0</v>
      </c>
      <c r="CJ276"/>
      <c r="CK276" s="39">
        <f t="shared" si="2265"/>
        <v>0</v>
      </c>
      <c r="CL276"/>
      <c r="CM276" s="39">
        <f t="shared" si="2266"/>
        <v>0</v>
      </c>
      <c r="CN276"/>
      <c r="CO276" s="39">
        <f t="shared" si="2267"/>
        <v>0</v>
      </c>
      <c r="CP276" s="67">
        <f t="shared" si="2301"/>
        <v>0</v>
      </c>
      <c r="CQ276"/>
      <c r="CR276" s="39">
        <f t="shared" si="2268"/>
        <v>0</v>
      </c>
      <c r="CS276"/>
      <c r="CT276" s="39">
        <f t="shared" si="2269"/>
        <v>0</v>
      </c>
      <c r="CU276"/>
      <c r="CV276" s="39">
        <f t="shared" si="2270"/>
        <v>0</v>
      </c>
      <c r="CW276"/>
      <c r="CX276" s="39">
        <f t="shared" si="2271"/>
        <v>0</v>
      </c>
      <c r="CY276"/>
      <c r="CZ276" s="39">
        <f t="shared" si="2272"/>
        <v>0</v>
      </c>
      <c r="DA276"/>
      <c r="DB276" s="39">
        <f t="shared" si="2273"/>
        <v>0</v>
      </c>
      <c r="DC276"/>
      <c r="DD276" s="39">
        <f t="shared" si="2274"/>
        <v>0</v>
      </c>
      <c r="DE276"/>
      <c r="DF276" s="39">
        <f t="shared" si="2275"/>
        <v>0</v>
      </c>
      <c r="DG276"/>
      <c r="DH276" s="39">
        <f t="shared" si="2276"/>
        <v>0</v>
      </c>
      <c r="DI276"/>
      <c r="DJ276" s="39">
        <f t="shared" si="2277"/>
        <v>0</v>
      </c>
      <c r="DK276"/>
      <c r="DL276" s="39">
        <f t="shared" si="2278"/>
        <v>0</v>
      </c>
      <c r="DM276"/>
      <c r="DN276" s="39">
        <f t="shared" si="2279"/>
        <v>0</v>
      </c>
      <c r="DO276"/>
      <c r="DP276" s="39">
        <f t="shared" si="2280"/>
        <v>0</v>
      </c>
      <c r="DQ276"/>
      <c r="DR276" s="39">
        <f t="shared" si="2281"/>
        <v>0</v>
      </c>
      <c r="DS276"/>
      <c r="DT276" s="39">
        <f t="shared" si="2282"/>
        <v>0</v>
      </c>
      <c r="DU276"/>
      <c r="DV276" s="39">
        <f t="shared" si="2283"/>
        <v>0</v>
      </c>
      <c r="DW276"/>
      <c r="DX276" s="39">
        <f t="shared" si="2284"/>
        <v>0</v>
      </c>
      <c r="DY276"/>
      <c r="DZ276" s="39">
        <f t="shared" si="2285"/>
        <v>0</v>
      </c>
      <c r="EA276"/>
      <c r="EB276" s="39">
        <f t="shared" si="2286"/>
        <v>0</v>
      </c>
      <c r="EC276"/>
      <c r="ED276" s="39">
        <f t="shared" si="2287"/>
        <v>0</v>
      </c>
      <c r="EE276"/>
      <c r="EF276" s="39">
        <f t="shared" si="2288"/>
        <v>0</v>
      </c>
      <c r="EG276"/>
      <c r="EH276" s="39">
        <f t="shared" si="2289"/>
        <v>0</v>
      </c>
      <c r="EI276"/>
      <c r="EJ276" s="39">
        <f t="shared" si="2290"/>
        <v>0</v>
      </c>
      <c r="EK276"/>
      <c r="EL276" s="39">
        <f t="shared" si="2291"/>
        <v>0</v>
      </c>
      <c r="EM276"/>
      <c r="EN276" s="39">
        <f t="shared" si="2292"/>
        <v>0</v>
      </c>
      <c r="EO276"/>
      <c r="EP276" s="39">
        <f t="shared" si="2293"/>
        <v>0</v>
      </c>
      <c r="EQ276"/>
      <c r="ER276" s="39">
        <f t="shared" si="2294"/>
        <v>0</v>
      </c>
      <c r="ES276"/>
      <c r="ET276" s="39">
        <f t="shared" si="2295"/>
        <v>0</v>
      </c>
      <c r="EU276"/>
      <c r="EV276" s="39">
        <f t="shared" si="2296"/>
        <v>0</v>
      </c>
      <c r="EW276"/>
      <c r="EX276" s="39">
        <f t="shared" si="2297"/>
        <v>0</v>
      </c>
      <c r="EY276"/>
      <c r="EZ276" s="39">
        <f t="shared" si="2298"/>
        <v>0</v>
      </c>
      <c r="FA276"/>
      <c r="FB276" s="39">
        <f t="shared" si="2299"/>
        <v>0</v>
      </c>
      <c r="FC276" s="67">
        <f t="shared" si="2302"/>
        <v>0</v>
      </c>
    </row>
    <row r="277" spans="1:159" s="30" customFormat="1" x14ac:dyDescent="0.25">
      <c r="A277" s="85"/>
      <c r="B277" s="85"/>
      <c r="C277" s="85"/>
      <c r="D277" s="85"/>
      <c r="E277" s="36" t="s">
        <v>26</v>
      </c>
      <c r="F277" s="70">
        <f>AK277+CP277+FC277</f>
        <v>0</v>
      </c>
      <c r="G277" s="42">
        <f>SUM(G267:G276)</f>
        <v>0</v>
      </c>
      <c r="H277" s="42">
        <f t="shared" ref="H277" si="2304">SUM(H267:H276)</f>
        <v>0</v>
      </c>
      <c r="I277" s="42">
        <f t="shared" ref="I277" si="2305">SUM(I267:I276)</f>
        <v>0</v>
      </c>
      <c r="J277" s="42">
        <f t="shared" ref="J277" si="2306">SUM(J267:J276)</f>
        <v>0</v>
      </c>
      <c r="K277" s="42">
        <f t="shared" ref="K277" si="2307">SUM(K267:K276)</f>
        <v>0</v>
      </c>
      <c r="L277" s="42">
        <f t="shared" ref="L277" si="2308">SUM(L267:L276)</f>
        <v>0</v>
      </c>
      <c r="M277" s="42">
        <f t="shared" ref="M277" si="2309">SUM(M267:M276)</f>
        <v>0</v>
      </c>
      <c r="N277" s="42">
        <f t="shared" ref="N277" si="2310">SUM(N267:N276)</f>
        <v>0</v>
      </c>
      <c r="O277" s="42">
        <f t="shared" ref="O277" si="2311">SUM(O267:O276)</f>
        <v>0</v>
      </c>
      <c r="P277" s="42">
        <f t="shared" ref="P277" si="2312">SUM(P267:P276)</f>
        <v>0</v>
      </c>
      <c r="Q277" s="42">
        <f t="shared" ref="Q277" si="2313">SUM(Q267:Q276)</f>
        <v>0</v>
      </c>
      <c r="R277" s="42">
        <f t="shared" ref="R277" si="2314">SUM(R267:R276)</f>
        <v>0</v>
      </c>
      <c r="S277" s="42">
        <f t="shared" ref="S277" si="2315">SUM(S267:S276)</f>
        <v>0</v>
      </c>
      <c r="T277" s="42">
        <f t="shared" ref="T277" si="2316">SUM(T267:T276)</f>
        <v>0</v>
      </c>
      <c r="U277" s="42">
        <f t="shared" ref="U277" si="2317">SUM(U267:U276)</f>
        <v>0</v>
      </c>
      <c r="V277" s="42">
        <f t="shared" ref="V277" si="2318">SUM(V267:V276)</f>
        <v>0</v>
      </c>
      <c r="W277" s="42">
        <f t="shared" ref="W277" si="2319">SUM(W267:W276)</f>
        <v>0</v>
      </c>
      <c r="X277" s="42">
        <f t="shared" ref="X277" si="2320">SUM(X267:X276)</f>
        <v>0</v>
      </c>
      <c r="Y277" s="42">
        <f t="shared" ref="Y277" si="2321">SUM(Y267:Y276)</f>
        <v>0</v>
      </c>
      <c r="Z277" s="42">
        <f t="shared" ref="Z277" si="2322">SUM(Z267:Z276)</f>
        <v>0</v>
      </c>
      <c r="AA277" s="42">
        <f t="shared" ref="AA277" si="2323">SUM(AA267:AA276)</f>
        <v>0</v>
      </c>
      <c r="AB277" s="42">
        <f t="shared" ref="AB277" si="2324">SUM(AB267:AB276)</f>
        <v>0</v>
      </c>
      <c r="AC277" s="42">
        <f t="shared" ref="AC277" si="2325">SUM(AC267:AC276)</f>
        <v>0</v>
      </c>
      <c r="AD277" s="42">
        <f t="shared" ref="AD277" si="2326">SUM(AD267:AD276)</f>
        <v>0</v>
      </c>
      <c r="AE277" s="42">
        <f t="shared" ref="AE277" si="2327">SUM(AE267:AE276)</f>
        <v>0</v>
      </c>
      <c r="AF277" s="42">
        <f t="shared" ref="AF277" si="2328">SUM(AF267:AF276)</f>
        <v>0</v>
      </c>
      <c r="AG277" s="42">
        <f t="shared" ref="AG277" si="2329">SUM(AG267:AG276)</f>
        <v>0</v>
      </c>
      <c r="AH277" s="42">
        <f t="shared" ref="AH277" si="2330">SUM(AH267:AH276)</f>
        <v>0</v>
      </c>
      <c r="AI277" s="42">
        <f t="shared" ref="AI277" si="2331">SUM(AI267:AI276)</f>
        <v>0</v>
      </c>
      <c r="AJ277" s="42">
        <f t="shared" ref="AJ277" si="2332">SUM(AJ267:AJ276)</f>
        <v>0</v>
      </c>
      <c r="AK277" s="47">
        <f>SUM(AK267:AK276)*0.7</f>
        <v>0</v>
      </c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88"/>
      <c r="BB277" s="88"/>
      <c r="BC277" s="88"/>
      <c r="BD277" s="88"/>
      <c r="BE277" s="88"/>
      <c r="BF277" s="88"/>
      <c r="BG277" s="88"/>
      <c r="BH277" s="88"/>
      <c r="BI277" s="88"/>
      <c r="BJ277" s="88"/>
      <c r="BK277" s="88"/>
      <c r="BL277" s="88"/>
      <c r="BM277" s="88"/>
      <c r="BN277" s="88"/>
      <c r="BO277" s="88"/>
      <c r="BP277" s="88"/>
      <c r="BQ277" s="88"/>
      <c r="BR277" s="88"/>
      <c r="BS277" s="88"/>
      <c r="BT277" s="88"/>
      <c r="BU277" s="88"/>
      <c r="BV277" s="88"/>
      <c r="BW277" s="88"/>
      <c r="BX277" s="88"/>
      <c r="BY277" s="88"/>
      <c r="BZ277" s="88"/>
      <c r="CA277" s="88"/>
      <c r="CB277" s="88"/>
      <c r="CC277" s="88"/>
      <c r="CD277" s="88"/>
      <c r="CE277" s="88"/>
      <c r="CF277" s="88"/>
      <c r="CG277" s="88"/>
      <c r="CH277" s="88"/>
      <c r="CI277" s="88"/>
      <c r="CJ277" s="88"/>
      <c r="CK277" s="88"/>
      <c r="CL277" s="88"/>
      <c r="CM277" s="88"/>
      <c r="CN277" s="88"/>
      <c r="CO277" s="88"/>
      <c r="CP277" s="68">
        <f>SUM(CP267:CP276)*0.7</f>
        <v>0</v>
      </c>
      <c r="CQ277" s="29"/>
      <c r="CR277" s="29"/>
      <c r="CS277" s="29"/>
      <c r="CT277" s="29"/>
      <c r="CU277" s="29"/>
      <c r="CV277" s="29"/>
      <c r="CW277" s="29"/>
      <c r="CX277" s="29"/>
      <c r="CY277" s="29"/>
      <c r="CZ277" s="29"/>
      <c r="DA277" s="29"/>
      <c r="DB277" s="29"/>
      <c r="DC277" s="29"/>
      <c r="DD277" s="29"/>
      <c r="DE277" s="29"/>
      <c r="DF277" s="29"/>
      <c r="DG277" s="29"/>
      <c r="DH277" s="29"/>
      <c r="DI277" s="29"/>
      <c r="DJ277" s="29"/>
      <c r="DK277" s="29"/>
      <c r="DL277" s="29"/>
      <c r="DM277" s="29"/>
      <c r="DN277" s="29"/>
      <c r="DO277" s="29"/>
      <c r="DP277" s="29"/>
      <c r="DQ277" s="29"/>
      <c r="DR277" s="29"/>
      <c r="DS277" s="29"/>
      <c r="DT277" s="29"/>
      <c r="DU277" s="29"/>
      <c r="DV277" s="29"/>
      <c r="DW277" s="29"/>
      <c r="DX277" s="29"/>
      <c r="DY277" s="29"/>
      <c r="DZ277" s="29"/>
      <c r="EA277" s="29"/>
      <c r="EB277" s="29"/>
      <c r="EC277" s="29"/>
      <c r="ED277" s="29"/>
      <c r="EE277" s="29"/>
      <c r="EF277" s="29"/>
      <c r="EG277" s="29"/>
      <c r="EH277" s="29"/>
      <c r="EI277" s="29"/>
      <c r="EJ277" s="29"/>
      <c r="EK277" s="29"/>
      <c r="EL277" s="29"/>
      <c r="EM277" s="29"/>
      <c r="EN277" s="29"/>
      <c r="EO277" s="29"/>
      <c r="EP277" s="29"/>
      <c r="EQ277" s="29"/>
      <c r="ER277" s="29"/>
      <c r="ES277" s="29"/>
      <c r="ET277" s="29"/>
      <c r="EU277" s="29"/>
      <c r="EV277" s="29"/>
      <c r="EW277" s="29"/>
      <c r="EX277" s="29"/>
      <c r="EY277" s="29"/>
      <c r="EZ277" s="29"/>
      <c r="FA277" s="29"/>
      <c r="FB277" s="29"/>
      <c r="FC277" s="68">
        <f>SUM(FC267:FC276)*0.7</f>
        <v>0</v>
      </c>
    </row>
    <row r="278" spans="1:159" s="30" customFormat="1" outlineLevel="1" x14ac:dyDescent="0.25">
      <c r="A278">
        <v>1</v>
      </c>
      <c r="B278" s="26"/>
      <c r="C278" s="102">
        <f>IFERROR(VLOOKUP($B278,'Справочник ТТ'!$A:$R,16,0),0)</f>
        <v>0</v>
      </c>
      <c r="D278" s="103">
        <f>IFERROR(VLOOKUP($B278,'Справочник ТТ'!$A:$R,17,0),0)</f>
        <v>0</v>
      </c>
      <c r="E278" s="104">
        <f>IFERROR(VLOOKUP($B278,'Справочник ТТ'!$A:$R,18,0),0)</f>
        <v>0</v>
      </c>
      <c r="F278" s="71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 s="46">
        <f>IF($C278=$E$5,SUMPRODUCT(G278:AJ278,$G$5:$AJ$5),IF($C278=$E$6,SUMPRODUCT(G278:AJ278,$G$6:$AJ$6),0))</f>
        <v>0</v>
      </c>
      <c r="AL278"/>
      <c r="AM278" s="39">
        <f t="shared" ref="AM278:AM287" si="2333">IF(AND($C278=$E$5,IF(AND($C278=$E$5,AL278&gt;=AL$2),(AL278-AL$2)*AL$5,IF(AND($C278=$E$6,AL278&gt;=AL$2),(AL278-AL$2)*AL$6,0))&gt;AL$3),AL$3,IF(AND($C278=$E$6,IF(AND($C278=$E$5,AL278&gt;=AL$2),(AL278-AL$2)*AL$5,IF(AND($C278=$E$6,AL278&gt;=AL$2),(AL278-AL$2)*AL$6,0))&gt;AL$4),AL$4,IF(AND($C278=$E$5,AL278&gt;=AL$2),(AL278-AL$2)*AL$5,IF(AND($C278=$E$6,AL278&gt;=AL$2),(AL278-AL$2)*AL$6,0))))</f>
        <v>0</v>
      </c>
      <c r="AN278"/>
      <c r="AO278" s="39">
        <f t="shared" ref="AO278:AO287" si="2334">IF(AND($C278=$E$5,IF(AND($C278=$E$5,AN278&gt;=AN$2),(AN278-AN$2)*AN$5,IF(AND($C278=$E$6,AN278&gt;=AN$2),(AN278-AN$2)*AN$6,0))&gt;AN$3),AN$3,IF(AND($C278=$E$6,IF(AND($C278=$E$5,AN278&gt;=AN$2),(AN278-AN$2)*AN$5,IF(AND($C278=$E$6,AN278&gt;=AN$2),(AN278-AN$2)*AN$6,0))&gt;AN$4),AN$4,IF(AND($C278=$E$5,AN278&gt;=AN$2),(AN278-AN$2)*AN$5,IF(AND($C278=$E$6,AN278&gt;=AN$2),(AN278-AN$2)*AN$6,0))))</f>
        <v>0</v>
      </c>
      <c r="AP278"/>
      <c r="AQ278" s="39">
        <f t="shared" ref="AQ278:AQ287" si="2335">IF(AND($C278=$E$5,AP278&gt;0),$AP$5,IF(AND($C278=$E$6,AP278&gt;0),$AP$6,0))</f>
        <v>0</v>
      </c>
      <c r="AR278"/>
      <c r="AS278" s="39">
        <f t="shared" ref="AS278:AS287" si="2336">IF(AND($C278=$E$5,AR278&gt;0),$AR$5,IF(AND($C278=$E$6,AR278&gt;0),$AR$6,0))</f>
        <v>0</v>
      </c>
      <c r="AT278"/>
      <c r="AU278" s="39">
        <f t="shared" ref="AU278:AU287" si="2337">IF(AND($C278=$E$5,IF(AND($C278=$E$5,AT278&gt;=AT$2),(AT278-AT$2)*AT$5,IF(AND($C278=$E$6,AT278&gt;=AT$2),(AT278-AT$2)*AT$6,0))&gt;AT$3),AT$3,IF(AND($C278=$E$6,IF(AND($C278=$E$5,AT278&gt;=AT$2),(AT278-AT$2)*AT$5,IF(AND($C278=$E$6,AT278&gt;=AT$2),(AT278-AT$2)*AT$6,0))&gt;AT$4),AT$4,IF(AND($C278=$E$5,AT278&gt;=AT$2),(AT278-AT$2)*AT$5,IF(AND($C278=$E$6,AT278&gt;=AT$2),(AT278-AT$2)*AT$6,0))))</f>
        <v>0</v>
      </c>
      <c r="AV278"/>
      <c r="AW278" s="39">
        <f>IF(AND($C278=$E$5,IF(AND($C278=$E$5,AV278&gt;=AV$2),(AV278-AV$2)*AV$5,IF(AND($C278=$E$6,AV278&gt;=AV$2),(AV278-AV$2)*AV$6,0))&gt;AV$3),AV$3,IF(AND($C278=$E$6,IF(AND($C278=$E$5,AV278&gt;=AV$2),(AV278-AV$2)*AV$5,IF(AND($C278=$E$6,AV278&gt;=AV$2),(AV278-AV$2)*AV$6,0))&gt;AV$4),AV$4,IF(AND($C278=$E$5,AV278&gt;=AV$2),(AV278-AV$2)*AV$5,IF(AND($C278=$E$6,AV278&gt;=AV$2),(AV278-AV$2)*AV$6,0))))</f>
        <v>0</v>
      </c>
      <c r="AX278"/>
      <c r="AY278" s="39" t="b">
        <f t="shared" ref="AY278:AY287" si="2338">IF(AX278&gt;=AX$3,AX$4,IF(AND($C278=$E$5,IF($C278=$E$5,AX278*AX$5,IF($C278=$E$6,AX278*AX$6))&gt;AY$3),AY$3,IF(AND($C278=$E$6,IF($C278=$E$6,AX278*AX$6,IF($C278=$E$6,AX278*AX$6))&gt;AY$4),AY$4,IF($C278=$E$5,AX278*AX$5,IF($C278=$E$6,AX278*AX$6)))))</f>
        <v>0</v>
      </c>
      <c r="AZ278"/>
      <c r="BA278" s="39" t="b">
        <f t="shared" ref="BA278:BA287" si="2339">IF(AZ278&gt;=AZ$3,AZ$4,IF(AND($C278=$E$5,IF($C278=$E$5,AZ278*AZ$5,IF($C278=$E$6,AZ278*AZ$6))&gt;BA$3),BA$3,IF(AND($C278=$E$6,IF($C278=$E$6,AZ278*AZ$6,IF($C278=$E$6,AZ278*AZ$6))&gt;BA$4),BA$4,IF($C278=$E$5,AZ278*AZ$5,IF($C278=$E$6,AZ278*AZ$6)))))</f>
        <v>0</v>
      </c>
      <c r="BB278"/>
      <c r="BC278" s="39" t="b">
        <f t="shared" ref="BC278:BC287" si="2340">IF(BB278&gt;=BB$3,BB$4,IF(AND($C278=$E$5,IF($C278=$E$5,BB278*BB$5,IF($C278=$E$6,BB278*BB$6))&gt;BC$3),BC$3,IF(AND($C278=$E$6,IF($C278=$E$6,BB278*BB$6,IF($C278=$E$6,BB278*BB$6))&gt;BC$4),BC$4,IF($C278=$E$5,BB278*BB$5,IF($C278=$E$6,BB278*BB$6)))))</f>
        <v>0</v>
      </c>
      <c r="BD278"/>
      <c r="BE278" s="39" t="b">
        <f t="shared" ref="BE278:BE287" si="2341">IF(BD278&gt;=BD$3,BD$4,IF(AND($C278=$E$5,IF($C278=$E$5,BD278*BD$5,IF($C278=$E$6,BD278*BD$6))&gt;BE$3),BE$3,IF(AND($C278=$E$6,IF($C278=$E$6,BD278*BD$6,IF($C278=$E$6,BD278*BD$6))&gt;BE$4),BE$4,IF($C278=$E$5,BD278*BD$5,IF($C278=$E$6,BD278*BD$6)))))</f>
        <v>0</v>
      </c>
      <c r="BF278"/>
      <c r="BG278" s="39">
        <f t="shared" ref="BG278:BG287" si="2342">IF(AND($C278=$E$5,BF278&gt;0),$BF$5,IF(AND($C278=$E$6,BF278&gt;0),$BF$6,0))</f>
        <v>0</v>
      </c>
      <c r="BH278"/>
      <c r="BI278" s="39">
        <f t="shared" ref="BI278:BI287" si="2343">IF(AND($C278=$E$5,IF(AND($C278=$E$5,BH278&gt;=BH$2),(BH278-BH$2)*BH$5,IF(AND($C278=$E$6,BH278&gt;=BH$2),(BH278-BH$2)*BH$6,0))&gt;BH$3),BH$3,IF(AND($C278=$E$6,IF(AND($C278=$E$5,BH278&gt;=BH$2),(BH278-BH$2)*BH$5,IF(AND($C278=$E$6,BH278&gt;=BH$2),(BH278-BH$2)*BH$6,0))&gt;BH$4),BH$4,IF(AND($C278=$E$5,BH278&gt;=BH$2),(BH278-BH$2)*BH$5,IF(AND($C278=$E$6,BH278&gt;=BH$2),(BH278-BH$2)*BH$6,0))))</f>
        <v>0</v>
      </c>
      <c r="BJ278"/>
      <c r="BK278" s="39">
        <f t="shared" ref="BK278:BK287" si="2344">IF(AND($C278=$E$5,IF(AND($C278=$E$5,BJ278&gt;=BJ$2),(BJ278-BJ$2)*BJ$5,IF(AND($C278=$E$6,BJ278&gt;=BJ$2),(BJ278-BJ$2)*BJ$6,0))&gt;BJ$3),BJ$3,IF(AND($C278=$E$6,IF(AND($C278=$E$5,BJ278&gt;=BJ$2),(BJ278-BJ$2)*BJ$5,IF(AND($C278=$E$6,BJ278&gt;=BJ$2),(BJ278-BJ$2)*BJ$6,0))&gt;BJ$4),BJ$4,IF(AND($C278=$E$5,BJ278&gt;=BJ$2),(BJ278-BJ$2)*BJ$5,IF(AND($C278=$E$6,BJ278&gt;=BJ$2),(BJ278-BJ$2)*BJ$6,0))))</f>
        <v>0</v>
      </c>
      <c r="BL278"/>
      <c r="BM278" s="39">
        <f t="shared" ref="BM278:BM287" si="2345">IF(AND($C278=$E$5,IF(AND($C278=$E$5,BL278&gt;=BL$2),(BL278-BL$2)*BL$5,IF(AND($C278=$E$6,BL278&gt;=BL$2),(BL278-BL$2)*BL$6,0))&gt;BL$3),BL$3,IF(AND($C278=$E$6,IF(AND($C278=$E$5,BL278&gt;=BL$2),(BL278-BL$2)*BL$5,IF(AND($C278=$E$6,BL278&gt;=BL$2),(BL278-BL$2)*BL$6,0))&gt;BL$4),BL$4,IF(AND($C278=$E$5,BL278&gt;=BL$2),(BL278-BL$2)*BL$5,IF(AND($C278=$E$6,BL278&gt;=BL$2),(BL278-BL$2)*BL$6,0))))</f>
        <v>0</v>
      </c>
      <c r="BN278"/>
      <c r="BO278" s="39">
        <f t="shared" ref="BO278:BO287" si="2346">IF(AND($C278=$E$5,IF(AND($C278=$E$5,BN278&gt;=BN$2),(BN278-BN$2)*BN$5,IF(AND($C278=$E$6,BN278&gt;=BN$2),(BN278-BN$2)*BN$6,0))&gt;BN$3),BN$3,IF(AND($C278=$E$6,IF(AND($C278=$E$5,BN278&gt;=BN$2),(BN278-BN$2)*BN$5,IF(AND($C278=$E$6,BN278&gt;=BN$2),(BN278-BN$2)*BN$6,0))&gt;BN$4),BN$4,IF(AND($C278=$E$5,BN278&gt;=BN$2),(BN278-BN$2)*BN$5,IF(AND($C278=$E$6,BN278&gt;=BN$2),(BN278-BN$2)*BN$6,0))))</f>
        <v>0</v>
      </c>
      <c r="BP278"/>
      <c r="BQ278" s="39">
        <f t="shared" ref="BQ278:BQ287" si="2347">IF(AND($C278=$E$5,IF(AND($C278=$E$5,BP278&gt;=BP$2),(BP278-BP$2)*BP$5,IF(AND($C278=$E$6,BP278&gt;=BP$2),(BP278-BP$2)*BP$6,0))&gt;BP$3),BP$3,IF(AND($C278=$E$6,IF(AND($C278=$E$5,BP278&gt;=BP$2),(BP278-BP$2)*BP$5,IF(AND($C278=$E$6,BP278&gt;=BP$2),(BP278-BP$2)*BP$6,0))&gt;BP$4),BP$4,IF(AND($C278=$E$5,BP278&gt;=BP$2),(BP278-BP$2)*BP$5,IF(AND($C278=$E$6,BP278&gt;=BP$2),(BP278-BP$2)*BP$6,0))))</f>
        <v>0</v>
      </c>
      <c r="BR278"/>
      <c r="BS278" s="39">
        <f t="shared" ref="BS278:BS287" si="2348">IF(AND($C278=$E$5,IF(AND($C278=$E$5,BR278&gt;=BR$2),(BR278-BR$2)*BR$5,IF(AND($C278=$E$6,BR278&gt;=BR$2),(BR278-BR$2)*BR$6,0))&gt;BR$3),BR$3,IF(AND($C278=$E$6,IF(AND($C278=$E$5,BR278&gt;=BR$2),(BR278-BR$2)*BR$5,IF(AND($C278=$E$6,BR278&gt;=BR$2),(BR278-BR$2)*BR$6,0))&gt;BR$4),BR$4,IF(AND($C278=$E$5,BR278&gt;=BR$2),(BR278-BR$2)*BR$5,IF(AND($C278=$E$6,BR278&gt;=BR$2),(BR278-BR$2)*BR$6,0))))</f>
        <v>0</v>
      </c>
      <c r="BT278"/>
      <c r="BU278" s="39">
        <f t="shared" ref="BU278:BU287" si="2349">IF(AND($C278=$E$5,IF(AND($C278=$E$5,BT278&gt;=BT$2),(BT278-BT$2)*BT$5,IF(AND($C278=$E$6,BT278&gt;=BT$2),(BT278-BT$2)*BT$6,0))&gt;BT$3),BT$3,IF(AND($C278=$E$6,IF(AND($C278=$E$5,BT278&gt;=BT$2),(BT278-BT$2)*BT$5,IF(AND($C278=$E$6,BT278&gt;=BT$2),(BT278-BT$2)*BT$6,0))&gt;BT$4),BT$4,IF(AND($C278=$E$5,BT278&gt;=BT$2),(BT278-BT$2)*BT$5,IF(AND($C278=$E$6,BT278&gt;=BT$2),(BT278-BT$2)*BT$6,0))))</f>
        <v>0</v>
      </c>
      <c r="BV278"/>
      <c r="BW278" s="39">
        <f t="shared" ref="BW278:BW287" si="2350">IF(AND($C278=$E$5,IF(AND($C278=$E$5,BV278&gt;=BV$2),(BV278-BV$2)*BV$5,IF(AND($C278=$E$6,BV278&gt;=BV$2),(BV278-BV$2)*BV$6,0))&gt;BV$3),BV$3,IF(AND($C278=$E$6,IF(AND($C278=$E$5,BV278&gt;=BV$2),(BV278-BV$2)*BV$5,IF(AND($C278=$E$6,BV278&gt;=BV$2),(BV278-BV$2)*BV$6,0))&gt;BV$4),BV$4,IF(AND($C278=$E$5,BV278&gt;=BV$2),(BV278-BV$2)*BV$5,IF(AND($C278=$E$6,BV278&gt;=BV$2),(BV278-BV$2)*BV$6,0))))</f>
        <v>0</v>
      </c>
      <c r="BX278"/>
      <c r="BY278" s="39">
        <f t="shared" ref="BY278:BY287" si="2351">IF(AND($C278=$E$5,IF(AND($C278=$E$5,BX278&gt;=BX$2),(BX278-BX$2)*BX$5,IF(AND($C278=$E$6,BX278&gt;=BX$2),(BX278-BX$2)*BX$6,0))&gt;BX$3),BX$3,IF(AND($C278=$E$6,IF(AND($C278=$E$5,BX278&gt;=BX$2),(BX278-BX$2)*BX$5,IF(AND($C278=$E$6,BX278&gt;=BX$2),(BX278-BX$2)*BX$6,0))&gt;BX$4),BX$4,IF(AND($C278=$E$5,BX278&gt;=BX$2),(BX278-BX$2)*BX$5,IF(AND($C278=$E$6,BX278&gt;=BX$2),(BX278-BX$2)*BX$6,0))))</f>
        <v>0</v>
      </c>
      <c r="BZ278"/>
      <c r="CA278" s="39">
        <f t="shared" ref="CA278:CA287" si="2352">IF(AND($C278=$E$5,IF(AND($C278=$E$5,BZ278&gt;=BZ$2),(BZ278-BZ$2)*BZ$5,IF(AND($C278=$E$6,BZ278&gt;=BZ$2),(BZ278-BZ$2)*BZ$6,0))&gt;BZ$3),BZ$3,IF(AND($C278=$E$6,IF(AND($C278=$E$5,BZ278&gt;=BZ$2),(BZ278-BZ$2)*BZ$5,IF(AND($C278=$E$6,BZ278&gt;=BZ$2),(BZ278-BZ$2)*BZ$6,0))&gt;BZ$4),BZ$4,IF(AND($C278=$E$5,BZ278&gt;=BZ$2),(BZ278-BZ$2)*BZ$5,IF(AND($C278=$E$6,BZ278&gt;=BZ$2),(BZ278-BZ$2)*BZ$6,0))))</f>
        <v>0</v>
      </c>
      <c r="CB278"/>
      <c r="CC278" s="39">
        <f t="shared" ref="CC278:CC287" si="2353">IF(AND($C278=$E$5,IF(AND($C278=$E$5,CB278&gt;=CB$2),(CB278-CB$2)*CB$5,IF(AND($C278=$E$6,CB278&gt;=CB$2),(CB278-CB$2)*CB$6,0))&gt;CB$3),CB$3,IF(AND($C278=$E$6,IF(AND($C278=$E$5,CB278&gt;=CB$2),(CB278-CB$2)*CB$5,IF(AND($C278=$E$6,CB278&gt;=CB$2),(CB278-CB$2)*CB$6,0))&gt;CB$4),CB$4,IF(AND($C278=$E$5,CB278&gt;=CB$2),(CB278-CB$2)*CB$5,IF(AND($C278=$E$6,CB278&gt;=CB$2),(CB278-CB$2)*CB$6,0))))</f>
        <v>0</v>
      </c>
      <c r="CD278"/>
      <c r="CE278" s="39">
        <f t="shared" ref="CE278:CE287" si="2354">IF(AND($C278=$E$5,IF(AND($C278=$E$5,CD278&gt;=CD$2),(CD278-CD$2)*CD$5,IF(AND($C278=$E$6,CD278&gt;=CD$2),(CD278-CD$2)*CD$6,0))&gt;CD$3),CD$3,IF(AND($C278=$E$6,IF(AND($C278=$E$5,CD278&gt;=CD$2),(CD278-CD$2)*CD$5,IF(AND($C278=$E$6,CD278&gt;=CD$2),(CD278-CD$2)*CD$6,0))&gt;CD$4),CD$4,IF(AND($C278=$E$5,CD278&gt;=CD$2),(CD278-CD$2)*CD$5,IF(AND($C278=$E$6,CD278&gt;=CD$2),(CD278-CD$2)*CD$6,0))))</f>
        <v>0</v>
      </c>
      <c r="CF278"/>
      <c r="CG278" s="39">
        <f t="shared" ref="CG278:CG287" si="2355">IF(AND($C278=$E$5,IF(AND($C278=$E$5,CF278&gt;=CF$2),(CF278-CF$2)*CF$5,IF(AND($C278=$E$6,CF278&gt;=CF$2),(CF278-CF$2)*CF$6,0))&gt;CF$3),CF$3,IF(AND($C278=$E$6,IF(AND($C278=$E$5,CF278&gt;=CF$2),(CF278-CF$2)*CF$5,IF(AND($C278=$E$6,CF278&gt;=CF$2),(CF278-CF$2)*CF$6,0))&gt;CF$4),CF$4,IF(AND($C278=$E$5,CF278&gt;=CF$2),(CF278-CF$2)*CF$5,IF(AND($C278=$E$6,CF278&gt;=CF$2),(CF278-CF$2)*CF$6,0))))</f>
        <v>0</v>
      </c>
      <c r="CH278"/>
      <c r="CI278" s="39">
        <f t="shared" ref="CI278:CI287" si="2356">IF(AND($C278=$E$5,IF(AND($C278=$E$5,CH278&gt;=CH$2),(CH278-CH$2)*CH$5,IF(AND($C278=$E$6,CH278&gt;=CH$2),(CH278-CH$2)*CH$6,0))&gt;CH$3),CH$3,IF(AND($C278=$E$6,IF(AND($C278=$E$5,CH278&gt;=CH$2),(CH278-CH$2)*CH$5,IF(AND($C278=$E$6,CH278&gt;=CH$2),(CH278-CH$2)*CH$6,0))&gt;CH$4),CH$4,IF(AND($C278=$E$5,CH278&gt;=CH$2),(CH278-CH$2)*CH$5,IF(AND($C278=$E$6,CH278&gt;=CH$2),(CH278-CH$2)*CH$6,0))))</f>
        <v>0</v>
      </c>
      <c r="CJ278"/>
      <c r="CK278" s="39">
        <f t="shared" ref="CK278:CK287" si="2357">IF(AND($C278=$E$5,IF(AND($C278=$E$5,CJ278&gt;=CJ$2),(CJ278-CJ$2)*CJ$5,IF(AND($C278=$E$6,CJ278&gt;=CJ$2),(CJ278-CJ$2)*CJ$6,0))&gt;CJ$3),CJ$3,IF(AND($C278=$E$6,IF(AND($C278=$E$5,CJ278&gt;=CJ$2),(CJ278-CJ$2)*CJ$5,IF(AND($C278=$E$6,CJ278&gt;=CJ$2),(CJ278-CJ$2)*CJ$6,0))&gt;CJ$4),CJ$4,IF(AND($C278=$E$5,CJ278&gt;=CJ$2),(CJ278-CJ$2)*CJ$5,IF(AND($C278=$E$6,CJ278&gt;=CJ$2),(CJ278-CJ$2)*CJ$6,0))))</f>
        <v>0</v>
      </c>
      <c r="CL278"/>
      <c r="CM278" s="39">
        <f t="shared" ref="CM278:CM287" si="2358">IF(AND($C278=$E$5,IF(AND($C278=$E$5,CL278&gt;=CL$2),(CL278-CL$2)*CL$5,IF(AND($C278=$E$6,CL278&gt;=CL$2),(CL278-CL$2)*CL$6,0))&gt;CL$3),CL$3,IF(AND($C278=$E$6,IF(AND($C278=$E$5,CL278&gt;=CL$2),(CL278-CL$2)*CL$5,IF(AND($C278=$E$6,CL278&gt;=CL$2),(CL278-CL$2)*CL$6,0))&gt;CL$4),CL$4,IF(AND($C278=$E$5,CL278&gt;=CL$2),(CL278-CL$2)*CL$5,IF(AND($C278=$E$6,CL278&gt;=CL$2),(CL278-CL$2)*CL$6,0))))</f>
        <v>0</v>
      </c>
      <c r="CN278"/>
      <c r="CO278" s="39">
        <f t="shared" ref="CO278:CO287" si="2359">IF(AND($C278=$E$5,IF(AND($C278=$E$5,CN278&gt;=CN$2),(CN278-CN$2)*CN$5,IF(AND($C278=$E$6,CN278&gt;=CN$2),(CN278-CN$2)*CN$6,0))&gt;CN$3),CN$3,IF(AND($C278=$E$6,IF(AND($C278=$E$5,CN278&gt;=CN$2),(CN278-CN$2)*CN$5,IF(AND($C278=$E$6,CN278&gt;=CN$2),(CN278-CN$2)*CN$6,0))&gt;CN$4),CN$4,IF(AND($C278=$E$5,CN278&gt;=CN$2),(CN278-CN$2)*CN$5,IF(AND($C278=$E$6,CN278&gt;=CN$2),(CN278-CN$2)*CN$6,0))))</f>
        <v>0</v>
      </c>
      <c r="CP278" s="67">
        <f>SUMIFS(AL278:CO278,$AL$8:$CO$8,$AM$1)</f>
        <v>0</v>
      </c>
      <c r="CQ278"/>
      <c r="CR278" s="39">
        <f t="shared" ref="CR278:CR287" si="2360">IF(AND($C278=$E$5,IF(AND($C278=$E$5,CQ278&gt;=CQ$2),(CQ278-CQ$2)*CQ$5,IF(AND($C278=$E$6,CQ278&gt;=CQ$2),(CQ278-CQ$2)*CQ$6,0))&gt;CQ$3),CQ$3,IF(AND($C278=$E$6,IF(AND($C278=$E$5,CQ278&gt;=CQ$2),(CQ278-CQ$2)*CQ$5,IF(AND($C278=$E$6,CQ278&gt;=CQ$2),(CQ278-CQ$2)*CQ$6,0))&gt;CQ$4),CQ$4,IF(AND($C278=$E$5,CQ278&gt;=CQ$2),(CQ278-CQ$2)*CQ$5,IF(AND($C278=$E$6,CQ278&gt;=CQ$2),(CQ278-CQ$2)*CQ$6,0))))</f>
        <v>0</v>
      </c>
      <c r="CS278"/>
      <c r="CT278" s="39">
        <f t="shared" ref="CT278:CT287" si="2361">IF(AND($C278=$E$5,IF(AND($C278=$E$5,CS278&gt;=CS$2),(CS278-CS$2)*CS$5,IF(AND($C278=$E$6,CS278&gt;=CS$2),(CS278-CS$2)*CS$6,0))&gt;CS$3),CS$3,IF(AND($C278=$E$6,IF(AND($C278=$E$5,CS278&gt;=CS$2),(CS278-CS$2)*CS$5,IF(AND($C278=$E$6,CS278&gt;=CS$2),(CS278-CS$2)*CS$6,0))&gt;CS$4),CS$4,IF(AND($C278=$E$5,CS278&gt;=CS$2),(CS278-CS$2)*CS$5,IF(AND($C278=$E$6,CS278&gt;=CS$2),(CS278-CS$2)*CS$6,0))))</f>
        <v>0</v>
      </c>
      <c r="CU278"/>
      <c r="CV278" s="39">
        <f t="shared" ref="CV278:CV287" si="2362">IF(AND($C278=$E$5,IF(AND($C278=$E$5,CU278&gt;=CU$2),(CU278-CU$2)*CU$5,IF(AND($C278=$E$6,CU278&gt;=CU$2),(CU278-CU$2)*CU$6,0))&gt;CU$3),CU$3,IF(AND($C278=$E$6,IF(AND($C278=$E$5,CU278&gt;=CU$2),(CU278-CU$2)*CU$5,IF(AND($C278=$E$6,CU278&gt;=CU$2),(CU278-CU$2)*CU$6,0))&gt;CU$4),CU$4,IF(AND($C278=$E$5,CU278&gt;=CU$2),(CU278-CU$2)*CU$5,IF(AND($C278=$E$6,CU278&gt;=CU$2),(CU278-CU$2)*CU$6,0))))</f>
        <v>0</v>
      </c>
      <c r="CW278"/>
      <c r="CX278" s="39">
        <f t="shared" ref="CX278:CX287" si="2363">IF(AND($C278=$E$5,IF(AND($C278=$E$5,CW278&gt;=CW$2),(CW278-CW$2)*CW$5,IF(AND($C278=$E$6,CW278&gt;=CW$2),(CW278-CW$2)*CW$6,0))&gt;CW$3),CW$3,IF(AND($C278=$E$6,IF(AND($C278=$E$5,CW278&gt;=CW$2),(CW278-CW$2)*CW$5,IF(AND($C278=$E$6,CW278&gt;=CW$2),(CW278-CW$2)*CW$6,0))&gt;CW$4),CW$4,IF(AND($C278=$E$5,CW278&gt;=CW$2),(CW278-CW$2)*CW$5,IF(AND($C278=$E$6,CW278&gt;=CW$2),(CW278-CW$2)*CW$6,0))))</f>
        <v>0</v>
      </c>
      <c r="CY278"/>
      <c r="CZ278" s="39">
        <f t="shared" ref="CZ278:CZ287" si="2364">IF(AND($C278=$E$5,IF(AND($C278=$E$5,CY278&gt;=CY$2),(CY278-CY$2)*CY$5,IF(AND($C278=$E$6,CY278&gt;=CY$2),(CY278-CY$2)*CY$6,0))&gt;CY$3),CY$3,IF(AND($C278=$E$6,IF(AND($C278=$E$5,CY278&gt;=CY$2),(CY278-CY$2)*CY$5,IF(AND($C278=$E$6,CY278&gt;=CY$2),(CY278-CY$2)*CY$6,0))&gt;CY$4),CY$4,IF(AND($C278=$E$5,CY278&gt;=CY$2),(CY278-CY$2)*CY$5,IF(AND($C278=$E$6,CY278&gt;=CY$2),(CY278-CY$2)*CY$6,0))))</f>
        <v>0</v>
      </c>
      <c r="DA278"/>
      <c r="DB278" s="39">
        <f t="shared" ref="DB278:DB287" si="2365">IF(AND($C278=$E$5,IF(AND($C278=$E$5,DA278&gt;=DA$2),(DA278-DA$2)*DA$5,IF(AND($C278=$E$6,DA278&gt;=DA$2),(DA278-DA$2)*DA$6,0))&gt;DA$3),DA$3,IF(AND($C278=$E$6,IF(AND($C278=$E$5,DA278&gt;=DA$2),(DA278-DA$2)*DA$5,IF(AND($C278=$E$6,DA278&gt;=DA$2),(DA278-DA$2)*DA$6,0))&gt;DA$4),DA$4,IF(AND($C278=$E$5,DA278&gt;=DA$2),(DA278-DA$2)*DA$5,IF(AND($C278=$E$6,DA278&gt;=DA$2),(DA278-DA$2)*DA$6,0))))</f>
        <v>0</v>
      </c>
      <c r="DC278"/>
      <c r="DD278" s="39">
        <f t="shared" ref="DD278:DD287" si="2366">IF(AND($C278=$E$5,IF(AND($C278=$E$5,DC278&gt;=DC$2),(DC278-DC$2)*DC$5,IF(AND($C278=$E$6,DC278&gt;=DC$2),(DC278-DC$2)*DC$6,0))&gt;DC$3),DC$3,IF(AND($C278=$E$6,IF(AND($C278=$E$5,DC278&gt;=DC$2),(DC278-DC$2)*DC$5,IF(AND($C278=$E$6,DC278&gt;=DC$2),(DC278-DC$2)*DC$6,0))&gt;DC$4),DC$4,IF(AND($C278=$E$5,DC278&gt;=DC$2),(DC278-DC$2)*DC$5,IF(AND($C278=$E$6,DC278&gt;=DC$2),(DC278-DC$2)*DC$6,0))))</f>
        <v>0</v>
      </c>
      <c r="DE278"/>
      <c r="DF278" s="39">
        <f t="shared" ref="DF278:DF287" si="2367">IF(AND($C278=$E$5,IF(AND($C278=$E$5,DE278&gt;=DE$2),(DE278-DE$2)*DE$5,IF(AND($C278=$E$6,DE278&gt;=DE$2),(DE278-DE$2)*DE$6,0))&gt;DE$3),DE$3,IF(AND($C278=$E$6,IF(AND($C278=$E$5,DE278&gt;=DE$2),(DE278-DE$2)*DE$5,IF(AND($C278=$E$6,DE278&gt;=DE$2),(DE278-DE$2)*DE$6,0))&gt;DE$4),DE$4,IF(AND($C278=$E$5,DE278&gt;=DE$2),(DE278-DE$2)*DE$5,IF(AND($C278=$E$6,DE278&gt;=DE$2),(DE278-DE$2)*DE$6,0))))</f>
        <v>0</v>
      </c>
      <c r="DG278"/>
      <c r="DH278" s="39">
        <f t="shared" ref="DH278:DH287" si="2368">IF(AND($C278=$E$5,IF(AND($C278=$E$5,DG278&gt;=DG$2),(DG278-DG$2)*DG$5,IF(AND($C278=$E$6,DG278&gt;=DG$2),(DG278-DG$2)*DG$6,0))&gt;DG$3),DG$3,IF(AND($C278=$E$6,IF(AND($C278=$E$5,DG278&gt;=DG$2),(DG278-DG$2)*DG$5,IF(AND($C278=$E$6,DG278&gt;=DG$2),(DG278-DG$2)*DG$6,0))&gt;DG$4),DG$4,IF(AND($C278=$E$5,DG278&gt;=DG$2),(DG278-DG$2)*DG$5,IF(AND($C278=$E$6,DG278&gt;=DG$2),(DG278-DG$2)*DG$6,0))))</f>
        <v>0</v>
      </c>
      <c r="DI278"/>
      <c r="DJ278" s="39">
        <f t="shared" ref="DJ278:DJ287" si="2369">IF(AND($C278=$E$5,IF(AND($C278=$E$5,DI278&gt;=DI$2),(DI278-DI$2)*DI$5,IF(AND($C278=$E$6,DI278&gt;=DI$2),(DI278-DI$2)*DI$6,0))&gt;DI$3),DI$3,IF(AND($C278=$E$6,IF(AND($C278=$E$5,DI278&gt;=DI$2),(DI278-DI$2)*DI$5,IF(AND($C278=$E$6,DI278&gt;=DI$2),(DI278-DI$2)*DI$6,0))&gt;DI$4),DI$4,IF(AND($C278=$E$5,DI278&gt;=DI$2),(DI278-DI$2)*DI$5,IF(AND($C278=$E$6,DI278&gt;=DI$2),(DI278-DI$2)*DI$6,0))))</f>
        <v>0</v>
      </c>
      <c r="DK278"/>
      <c r="DL278" s="39">
        <f t="shared" ref="DL278:DL287" si="2370">IF(AND($C278=$E$5,IF(AND($C278=$E$5,DK278&gt;=DK$2),(DK278-DK$2)*DK$5,IF(AND($C278=$E$6,DK278&gt;=DK$2),(DK278-DK$2)*DK$6,0))&gt;DK$3),DK$3,IF(AND($C278=$E$6,IF(AND($C278=$E$5,DK278&gt;=DK$2),(DK278-DK$2)*DK$5,IF(AND($C278=$E$6,DK278&gt;=DK$2),(DK278-DK$2)*DK$6,0))&gt;DK$4),DK$4,IF(AND($C278=$E$5,DK278&gt;=DK$2),(DK278-DK$2)*DK$5,IF(AND($C278=$E$6,DK278&gt;=DK$2),(DK278-DK$2)*DK$6,0))))</f>
        <v>0</v>
      </c>
      <c r="DM278"/>
      <c r="DN278" s="39">
        <f t="shared" ref="DN278:DN287" si="2371">IF(AND($C278=$E$5,IF(AND($C278=$E$5,DM278&gt;=DM$2),(DM278-DM$2)*DM$5,IF(AND($C278=$E$6,DM278&gt;=DM$2),(DM278-DM$2)*DM$6,0))&gt;DM$3),DM$3,IF(AND($C278=$E$6,IF(AND($C278=$E$5,DM278&gt;=DM$2),(DM278-DM$2)*DM$5,IF(AND($C278=$E$6,DM278&gt;=DM$2),(DM278-DM$2)*DM$6,0))&gt;DM$4),DM$4,IF(AND($C278=$E$5,DM278&gt;=DM$2),(DM278-DM$2)*DM$5,IF(AND($C278=$E$6,DM278&gt;=DM$2),(DM278-DM$2)*DM$6,0))))</f>
        <v>0</v>
      </c>
      <c r="DO278"/>
      <c r="DP278" s="39">
        <f t="shared" ref="DP278:DP287" si="2372">IF(AND($C278=$E$5,IF(AND($C278=$E$5,DO278&gt;=DO$2),(DO278-DO$2)*DO$5,IF(AND($C278=$E$6,DO278&gt;=DO$2),(DO278-DO$2)*DO$6,0))&gt;DO$3),DO$3,IF(AND($C278=$E$6,IF(AND($C278=$E$5,DO278&gt;=DO$2),(DO278-DO$2)*DO$5,IF(AND($C278=$E$6,DO278&gt;=DO$2),(DO278-DO$2)*DO$6,0))&gt;DO$4),DO$4,IF(AND($C278=$E$5,DO278&gt;=DO$2),(DO278-DO$2)*DO$5,IF(AND($C278=$E$6,DO278&gt;=DO$2),(DO278-DO$2)*DO$6,0))))</f>
        <v>0</v>
      </c>
      <c r="DQ278"/>
      <c r="DR278" s="39">
        <f t="shared" ref="DR278:DR287" si="2373">IF(AND($C278=$E$5,IF(AND($C278=$E$5,DQ278&gt;=DQ$2),(DQ278-DQ$2)*DQ$5,IF(AND($C278=$E$6,DQ278&gt;=DQ$2),(DQ278-DQ$2)*DQ$6,0))&gt;DQ$3),DQ$3,IF(AND($C278=$E$6,IF(AND($C278=$E$5,DQ278&gt;=DQ$2),(DQ278-DQ$2)*DQ$5,IF(AND($C278=$E$6,DQ278&gt;=DQ$2),(DQ278-DQ$2)*DQ$6,0))&gt;DQ$4),DQ$4,IF(AND($C278=$E$5,DQ278&gt;=DQ$2),(DQ278-DQ$2)*DQ$5,IF(AND($C278=$E$6,DQ278&gt;=DQ$2),(DQ278-DQ$2)*DQ$6,0))))</f>
        <v>0</v>
      </c>
      <c r="DS278"/>
      <c r="DT278" s="39">
        <f t="shared" ref="DT278:DT287" si="2374">IF(AND($C278=$E$5,IF(AND($C278=$E$5,DS278&gt;=DS$2),(DS278-DS$2)*DS$5,IF(AND($C278=$E$6,DS278&gt;=DS$2),(DS278-DS$2)*DS$6,0))&gt;DS$3),DS$3,IF(AND($C278=$E$6,IF(AND($C278=$E$5,DS278&gt;=DS$2),(DS278-DS$2)*DS$5,IF(AND($C278=$E$6,DS278&gt;=DS$2),(DS278-DS$2)*DS$6,0))&gt;DS$4),DS$4,IF(AND($C278=$E$5,DS278&gt;=DS$2),(DS278-DS$2)*DS$5,IF(AND($C278=$E$6,DS278&gt;=DS$2),(DS278-DS$2)*DS$6,0))))</f>
        <v>0</v>
      </c>
      <c r="DU278"/>
      <c r="DV278" s="39">
        <f t="shared" ref="DV278:DV287" si="2375">IF(AND($C278=$E$5,IF(AND($C278=$E$5,DU278&gt;=DU$2),(DU278-DU$2)*DU$5,IF(AND($C278=$E$6,DU278&gt;=DU$2),(DU278-DU$2)*DU$6,0))&gt;DU$3),DU$3,IF(AND($C278=$E$6,IF(AND($C278=$E$5,DU278&gt;=DU$2),(DU278-DU$2)*DU$5,IF(AND($C278=$E$6,DU278&gt;=DU$2),(DU278-DU$2)*DU$6,0))&gt;DU$4),DU$4,IF(AND($C278=$E$5,DU278&gt;=DU$2),(DU278-DU$2)*DU$5,IF(AND($C278=$E$6,DU278&gt;=DU$2),(DU278-DU$2)*DU$6,0))))</f>
        <v>0</v>
      </c>
      <c r="DW278"/>
      <c r="DX278" s="39">
        <f t="shared" ref="DX278:DX287" si="2376">IF(AND($C278=$E$5,IF(AND($C278=$E$5,DW278&gt;=DW$2),(DW278-DW$2)*DW$5,IF(AND($C278=$E$6,DW278&gt;=DW$2),(DW278-DW$2)*DW$6,0))&gt;DW$3),DW$3,IF(AND($C278=$E$6,IF(AND($C278=$E$5,DW278&gt;=DW$2),(DW278-DW$2)*DW$5,IF(AND($C278=$E$6,DW278&gt;=DW$2),(DW278-DW$2)*DW$6,0))&gt;DW$4),DW$4,IF(AND($C278=$E$5,DW278&gt;=DW$2),(DW278-DW$2)*DW$5,IF(AND($C278=$E$6,DW278&gt;=DW$2),(DW278-DW$2)*DW$6,0))))</f>
        <v>0</v>
      </c>
      <c r="DY278"/>
      <c r="DZ278" s="39">
        <f t="shared" ref="DZ278:DZ287" si="2377">IF(AND($C278=$E$5,IF(AND($C278=$E$5,DY278&gt;=DY$2),(DY278-DY$2)*DY$5,IF(AND($C278=$E$6,DY278&gt;=DY$2),(DY278-DY$2)*DY$6,0))&gt;DY$3),DY$3,IF(AND($C278=$E$6,IF(AND($C278=$E$5,DY278&gt;=DY$2),(DY278-DY$2)*DY$5,IF(AND($C278=$E$6,DY278&gt;=DY$2),(DY278-DY$2)*DY$6,0))&gt;DY$4),DY$4,IF(AND($C278=$E$5,DY278&gt;=DY$2),(DY278-DY$2)*DY$5,IF(AND($C278=$E$6,DY278&gt;=DY$2),(DY278-DY$2)*DY$6,0))))</f>
        <v>0</v>
      </c>
      <c r="EA278"/>
      <c r="EB278" s="39">
        <f t="shared" ref="EB278:EB287" si="2378">IF(AND($C278=$E$5,IF(AND($C278=$E$5,EA278&gt;=EA$2),(EA278-EA$2)*EA$5,IF(AND($C278=$E$6,EA278&gt;=EA$2),(EA278-EA$2)*EA$6,0))&gt;EA$3),EA$3,IF(AND($C278=$E$6,IF(AND($C278=$E$5,EA278&gt;=EA$2),(EA278-EA$2)*EA$5,IF(AND($C278=$E$6,EA278&gt;=EA$2),(EA278-EA$2)*EA$6,0))&gt;EA$4),EA$4,IF(AND($C278=$E$5,EA278&gt;=EA$2),(EA278-EA$2)*EA$5,IF(AND($C278=$E$6,EA278&gt;=EA$2),(EA278-EA$2)*EA$6,0))))</f>
        <v>0</v>
      </c>
      <c r="EC278"/>
      <c r="ED278" s="39">
        <f t="shared" ref="ED278:ED287" si="2379">IF(AND($C278=$E$5,IF(AND($C278=$E$5,EC278&gt;=EC$2),(EC278-EC$2)*EC$5,IF(AND($C278=$E$6,EC278&gt;=EC$2),(EC278-EC$2)*EC$6,0))&gt;EC$3),EC$3,IF(AND($C278=$E$6,IF(AND($C278=$E$5,EC278&gt;=EC$2),(EC278-EC$2)*EC$5,IF(AND($C278=$E$6,EC278&gt;=EC$2),(EC278-EC$2)*EC$6,0))&gt;EC$4),EC$4,IF(AND($C278=$E$5,EC278&gt;=EC$2),(EC278-EC$2)*EC$5,IF(AND($C278=$E$6,EC278&gt;=EC$2),(EC278-EC$2)*EC$6,0))))</f>
        <v>0</v>
      </c>
      <c r="EE278"/>
      <c r="EF278" s="39">
        <f t="shared" ref="EF278:EF287" si="2380">IF(AND($C278=$E$5,IF(AND($C278=$E$5,EE278&gt;=EE$2),(EE278-EE$2)*EE$5,IF(AND($C278=$E$6,EE278&gt;=EE$2),(EE278-EE$2)*EE$6,0))&gt;EE$3),EE$3,IF(AND($C278=$E$6,IF(AND($C278=$E$5,EE278&gt;=EE$2),(EE278-EE$2)*EE$5,IF(AND($C278=$E$6,EE278&gt;=EE$2),(EE278-EE$2)*EE$6,0))&gt;EE$4),EE$4,IF(AND($C278=$E$5,EE278&gt;=EE$2),(EE278-EE$2)*EE$5,IF(AND($C278=$E$6,EE278&gt;=EE$2),(EE278-EE$2)*EE$6,0))))</f>
        <v>0</v>
      </c>
      <c r="EG278"/>
      <c r="EH278" s="39">
        <f t="shared" ref="EH278:EH287" si="2381">IF(AND($C278=$E$5,IF(AND($C278=$E$5,EG278&gt;=EG$2),(EG278-EG$2)*EG$5,IF(AND($C278=$E$6,EG278&gt;=EG$2),(EG278-EG$2)*EG$6,0))&gt;EG$3),EG$3,IF(AND($C278=$E$6,IF(AND($C278=$E$5,EG278&gt;=EG$2),(EG278-EG$2)*EG$5,IF(AND($C278=$E$6,EG278&gt;=EG$2),(EG278-EG$2)*EG$6,0))&gt;EG$4),EG$4,IF(AND($C278=$E$5,EG278&gt;=EG$2),(EG278-EG$2)*EG$5,IF(AND($C278=$E$6,EG278&gt;=EG$2),(EG278-EG$2)*EG$6,0))))</f>
        <v>0</v>
      </c>
      <c r="EI278"/>
      <c r="EJ278" s="39">
        <f t="shared" ref="EJ278:EJ287" si="2382">IF(AND($C278=$E$5,IF(AND($C278=$E$5,EI278&gt;=EI$2),(EI278-EI$2)*EI$5,IF(AND($C278=$E$6,EI278&gt;=EI$2),(EI278-EI$2)*EI$6,0))&gt;EI$3),EI$3,IF(AND($C278=$E$6,IF(AND($C278=$E$5,EI278&gt;=EI$2),(EI278-EI$2)*EI$5,IF(AND($C278=$E$6,EI278&gt;=EI$2),(EI278-EI$2)*EI$6,0))&gt;EI$4),EI$4,IF(AND($C278=$E$5,EI278&gt;=EI$2),(EI278-EI$2)*EI$5,IF(AND($C278=$E$6,EI278&gt;=EI$2),(EI278-EI$2)*EI$6,0))))</f>
        <v>0</v>
      </c>
      <c r="EK278"/>
      <c r="EL278" s="39">
        <f t="shared" ref="EL278:EL287" si="2383">IF(AND($C278=$E$5,IF(AND($C278=$E$5,EK278&gt;=EK$2),(EK278-EK$2)*EK$5,IF(AND($C278=$E$6,EK278&gt;=EK$2),(EK278-EK$2)*EK$6,0))&gt;EK$3),EK$3,IF(AND($C278=$E$6,IF(AND($C278=$E$5,EK278&gt;=EK$2),(EK278-EK$2)*EK$5,IF(AND($C278=$E$6,EK278&gt;=EK$2),(EK278-EK$2)*EK$6,0))&gt;EK$4),EK$4,IF(AND($C278=$E$5,EK278&gt;=EK$2),(EK278-EK$2)*EK$5,IF(AND($C278=$E$6,EK278&gt;=EK$2),(EK278-EK$2)*EK$6,0))))</f>
        <v>0</v>
      </c>
      <c r="EM278"/>
      <c r="EN278" s="39">
        <f t="shared" ref="EN278:EN287" si="2384">IF(AND($C278=$E$5,IF(AND($C278=$E$5,EM278&gt;=EM$2),(EM278-EM$2)*EM$5,IF(AND($C278=$E$6,EM278&gt;=EM$2),(EM278-EM$2)*EM$6,0))&gt;EM$3),EM$3,IF(AND($C278=$E$6,IF(AND($C278=$E$5,EM278&gt;=EM$2),(EM278-EM$2)*EM$5,IF(AND($C278=$E$6,EM278&gt;=EM$2),(EM278-EM$2)*EM$6,0))&gt;EM$4),EM$4,IF(AND($C278=$E$5,EM278&gt;=EM$2),(EM278-EM$2)*EM$5,IF(AND($C278=$E$6,EM278&gt;=EM$2),(EM278-EM$2)*EM$6,0))))</f>
        <v>0</v>
      </c>
      <c r="EO278"/>
      <c r="EP278" s="39">
        <f t="shared" ref="EP278:EP287" si="2385">IF(AND($C278=$E$5,IF(AND($C278=$E$5,EO278&gt;=EO$2),(EO278-EO$2)*EO$5,IF(AND($C278=$E$6,EO278&gt;=EO$2),(EO278-EO$2)*EO$6,0))&gt;EO$3),EO$3,IF(AND($C278=$E$6,IF(AND($C278=$E$5,EO278&gt;=EO$2),(EO278-EO$2)*EO$5,IF(AND($C278=$E$6,EO278&gt;=EO$2),(EO278-EO$2)*EO$6,0))&gt;EO$4),EO$4,IF(AND($C278=$E$5,EO278&gt;=EO$2),(EO278-EO$2)*EO$5,IF(AND($C278=$E$6,EO278&gt;=EO$2),(EO278-EO$2)*EO$6,0))))</f>
        <v>0</v>
      </c>
      <c r="EQ278"/>
      <c r="ER278" s="39">
        <f t="shared" ref="ER278:ER287" si="2386">IF(AND($C278=$E$5,IF(AND($C278=$E$5,EQ278&gt;=EQ$2),(EQ278-EQ$2)*EQ$5,IF(AND($C278=$E$6,EQ278&gt;=EQ$2),(EQ278-EQ$2)*EQ$6,0))&gt;EQ$3),EQ$3,IF(AND($C278=$E$6,IF(AND($C278=$E$5,EQ278&gt;=EQ$2),(EQ278-EQ$2)*EQ$5,IF(AND($C278=$E$6,EQ278&gt;=EQ$2),(EQ278-EQ$2)*EQ$6,0))&gt;EQ$4),EQ$4,IF(AND($C278=$E$5,EQ278&gt;=EQ$2),(EQ278-EQ$2)*EQ$5,IF(AND($C278=$E$6,EQ278&gt;=EQ$2),(EQ278-EQ$2)*EQ$6,0))))</f>
        <v>0</v>
      </c>
      <c r="ES278"/>
      <c r="ET278" s="39">
        <f t="shared" ref="ET278:ET287" si="2387">IF(AND($C278=$E$5,IF(AND($C278=$E$5,ES278&gt;=ES$2),(ES278-ES$2)*ES$5,IF(AND($C278=$E$6,ES278&gt;=ES$2),(ES278-ES$2)*ES$6,0))&gt;ES$3),ES$3,IF(AND($C278=$E$6,IF(AND($C278=$E$5,ES278&gt;=ES$2),(ES278-ES$2)*ES$5,IF(AND($C278=$E$6,ES278&gt;=ES$2),(ES278-ES$2)*ES$6,0))&gt;ES$4),ES$4,IF(AND($C278=$E$5,ES278&gt;=ES$2),(ES278-ES$2)*ES$5,IF(AND($C278=$E$6,ES278&gt;=ES$2),(ES278-ES$2)*ES$6,0))))</f>
        <v>0</v>
      </c>
      <c r="EU278"/>
      <c r="EV278" s="39">
        <f t="shared" ref="EV278:EV287" si="2388">IF(AND($C278=$E$5,IF(AND($C278=$E$5,EU278&gt;=EU$2),(EU278-EU$2)*EU$5,IF(AND($C278=$E$6,EU278&gt;=EU$2),(EU278-EU$2)*EU$6,0))&gt;EU$3),EU$3,IF(AND($C278=$E$6,IF(AND($C278=$E$5,EU278&gt;=EU$2),(EU278-EU$2)*EU$5,IF(AND($C278=$E$6,EU278&gt;=EU$2),(EU278-EU$2)*EU$6,0))&gt;EU$4),EU$4,IF(AND($C278=$E$5,EU278&gt;=EU$2),(EU278-EU$2)*EU$5,IF(AND($C278=$E$6,EU278&gt;=EU$2),(EU278-EU$2)*EU$6,0))))</f>
        <v>0</v>
      </c>
      <c r="EW278"/>
      <c r="EX278" s="39">
        <f t="shared" ref="EX278:EX287" si="2389">IF(AND($C278=$E$5,IF(AND($C278=$E$5,EW278&gt;=EW$2),(EW278-EW$2)*EW$5,IF(AND($C278=$E$6,EW278&gt;=EW$2),(EW278-EW$2)*EW$6,0))&gt;EW$3),EW$3,IF(AND($C278=$E$6,IF(AND($C278=$E$5,EW278&gt;=EW$2),(EW278-EW$2)*EW$5,IF(AND($C278=$E$6,EW278&gt;=EW$2),(EW278-EW$2)*EW$6,0))&gt;EW$4),EW$4,IF(AND($C278=$E$5,EW278&gt;=EW$2),(EW278-EW$2)*EW$5,IF(AND($C278=$E$6,EW278&gt;=EW$2),(EW278-EW$2)*EW$6,0))))</f>
        <v>0</v>
      </c>
      <c r="EY278"/>
      <c r="EZ278" s="39">
        <f t="shared" ref="EZ278:EZ287" si="2390">IF(AND($C278=$E$5,IF(AND($C278=$E$5,EY278&gt;=EY$2),(EY278-EY$2)*EY$5,IF(AND($C278=$E$6,EY278&gt;=EY$2),(EY278-EY$2)*EY$6,0))&gt;EY$3),EY$3,IF(AND($C278=$E$6,IF(AND($C278=$E$5,EY278&gt;=EY$2),(EY278-EY$2)*EY$5,IF(AND($C278=$E$6,EY278&gt;=EY$2),(EY278-EY$2)*EY$6,0))&gt;EY$4),EY$4,IF(AND($C278=$E$5,EY278&gt;=EY$2),(EY278-EY$2)*EY$5,IF(AND($C278=$E$6,EY278&gt;=EY$2),(EY278-EY$2)*EY$6,0))))</f>
        <v>0</v>
      </c>
      <c r="FA278"/>
      <c r="FB278" s="39">
        <f t="shared" ref="FB278:FB287" si="2391">IF(AND($C278=$E$5,IF(AND($C278=$E$5,FA278&gt;=FA$2),(FA278-FA$2)*FA$5,IF(AND($C278=$E$6,FA278&gt;=FA$2),(FA278-FA$2)*FA$6,0))&gt;FA$3),FA$3,IF(AND($C278=$E$6,IF(AND($C278=$E$5,FA278&gt;=FA$2),(FA278-FA$2)*FA$5,IF(AND($C278=$E$6,FA278&gt;=FA$2),(FA278-FA$2)*FA$6,0))&gt;FA$4),FA$4,IF(AND($C278=$E$5,FA278&gt;=FA$2),(FA278-FA$2)*FA$5,IF(AND($C278=$E$6,FA278&gt;=FA$2),(FA278-FA$2)*FA$6,0))))</f>
        <v>0</v>
      </c>
      <c r="FC278" s="67">
        <f>SUMIFS(CQ278:FB278,$CQ$8:$FB$8,$AM$1)</f>
        <v>0</v>
      </c>
    </row>
    <row r="279" spans="1:159" s="30" customFormat="1" outlineLevel="1" x14ac:dyDescent="0.25">
      <c r="A279">
        <v>2</v>
      </c>
      <c r="B279" s="26"/>
      <c r="C279" s="102">
        <f>IFERROR(VLOOKUP($B279,'Справочник ТТ'!$A:$R,16,0),0)</f>
        <v>0</v>
      </c>
      <c r="D279" s="103">
        <f>IFERROR(VLOOKUP($B279,'Справочник ТТ'!$A:$R,17,0),0)</f>
        <v>0</v>
      </c>
      <c r="E279" s="104">
        <f>IFERROR(VLOOKUP($B279,'Справочник ТТ'!$A:$R,18,0),0)</f>
        <v>0</v>
      </c>
      <c r="F279" s="71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 s="46">
        <f t="shared" ref="AK279:AK287" si="2392">IF($C279=$E$5,SUMPRODUCT(G279:AJ279,$G$5:$AJ$5),IF($C279=$E$6,SUMPRODUCT(G279:AJ279,$G$6:$AJ$6),0))</f>
        <v>0</v>
      </c>
      <c r="AL279"/>
      <c r="AM279" s="39">
        <f t="shared" si="2333"/>
        <v>0</v>
      </c>
      <c r="AN279"/>
      <c r="AO279" s="39">
        <f t="shared" si="2334"/>
        <v>0</v>
      </c>
      <c r="AP279"/>
      <c r="AQ279" s="39">
        <f t="shared" si="2335"/>
        <v>0</v>
      </c>
      <c r="AR279"/>
      <c r="AS279" s="39">
        <f t="shared" si="2336"/>
        <v>0</v>
      </c>
      <c r="AT279"/>
      <c r="AU279" s="39">
        <f t="shared" si="2337"/>
        <v>0</v>
      </c>
      <c r="AV279"/>
      <c r="AW279" s="39">
        <f>IF(AND($C279=$E$5,IF(AND($C279=$E$5,AV279&gt;=AV$2),(AV279-AV$2)*AV$5,IF(AND($C279=$E$6,AV279&gt;=AV$2),(AV279-AV$2)*AV$6,0))&gt;AV$3),AV$3,IF(AND($C279=$E$6,IF(AND($C279=$E$5,AV279&gt;=AV$2),(AV279-AV$2)*AV$5,IF(AND($C279=$E$6,AV279&gt;=AV$2),(AV279-AV$2)*AV$6,0))&gt;AV$4),AV$4,IF(AND($C279=$E$5,AV279&gt;=AV$2),(AV279-AV$2)*AV$5,IF(AND($C279=$E$6,AV279&gt;=AV$2),(AV279-AV$2)*AV$6,0))))</f>
        <v>0</v>
      </c>
      <c r="AX279"/>
      <c r="AY279" s="39" t="b">
        <f t="shared" si="2338"/>
        <v>0</v>
      </c>
      <c r="AZ279"/>
      <c r="BA279" s="39" t="b">
        <f t="shared" si="2339"/>
        <v>0</v>
      </c>
      <c r="BB279"/>
      <c r="BC279" s="39" t="b">
        <f t="shared" si="2340"/>
        <v>0</v>
      </c>
      <c r="BD279"/>
      <c r="BE279" s="39" t="b">
        <f t="shared" si="2341"/>
        <v>0</v>
      </c>
      <c r="BF279"/>
      <c r="BG279" s="39">
        <f t="shared" si="2342"/>
        <v>0</v>
      </c>
      <c r="BH279"/>
      <c r="BI279" s="39">
        <f t="shared" si="2343"/>
        <v>0</v>
      </c>
      <c r="BJ279"/>
      <c r="BK279" s="39">
        <f t="shared" si="2344"/>
        <v>0</v>
      </c>
      <c r="BL279"/>
      <c r="BM279" s="39">
        <f t="shared" si="2345"/>
        <v>0</v>
      </c>
      <c r="BN279"/>
      <c r="BO279" s="39">
        <f t="shared" si="2346"/>
        <v>0</v>
      </c>
      <c r="BP279"/>
      <c r="BQ279" s="39">
        <f t="shared" si="2347"/>
        <v>0</v>
      </c>
      <c r="BR279"/>
      <c r="BS279" s="39">
        <f t="shared" si="2348"/>
        <v>0</v>
      </c>
      <c r="BT279"/>
      <c r="BU279" s="39">
        <f t="shared" si="2349"/>
        <v>0</v>
      </c>
      <c r="BV279"/>
      <c r="BW279" s="39">
        <f t="shared" si="2350"/>
        <v>0</v>
      </c>
      <c r="BX279"/>
      <c r="BY279" s="39">
        <f t="shared" si="2351"/>
        <v>0</v>
      </c>
      <c r="BZ279"/>
      <c r="CA279" s="39">
        <f t="shared" si="2352"/>
        <v>0</v>
      </c>
      <c r="CB279"/>
      <c r="CC279" s="39">
        <f t="shared" si="2353"/>
        <v>0</v>
      </c>
      <c r="CD279"/>
      <c r="CE279" s="39">
        <f t="shared" si="2354"/>
        <v>0</v>
      </c>
      <c r="CF279"/>
      <c r="CG279" s="39">
        <f t="shared" si="2355"/>
        <v>0</v>
      </c>
      <c r="CH279"/>
      <c r="CI279" s="39">
        <f t="shared" si="2356"/>
        <v>0</v>
      </c>
      <c r="CJ279"/>
      <c r="CK279" s="39">
        <f t="shared" si="2357"/>
        <v>0</v>
      </c>
      <c r="CL279"/>
      <c r="CM279" s="39">
        <f t="shared" si="2358"/>
        <v>0</v>
      </c>
      <c r="CN279"/>
      <c r="CO279" s="39">
        <f t="shared" si="2359"/>
        <v>0</v>
      </c>
      <c r="CP279" s="67">
        <f t="shared" ref="CP279:CP287" si="2393">SUMIFS(AL279:CO279,$AL$8:$CO$8,$AM$1)</f>
        <v>0</v>
      </c>
      <c r="CQ279"/>
      <c r="CR279" s="39">
        <f t="shared" si="2360"/>
        <v>0</v>
      </c>
      <c r="CS279"/>
      <c r="CT279" s="39">
        <f t="shared" si="2361"/>
        <v>0</v>
      </c>
      <c r="CU279"/>
      <c r="CV279" s="39">
        <f t="shared" si="2362"/>
        <v>0</v>
      </c>
      <c r="CW279"/>
      <c r="CX279" s="39">
        <f t="shared" si="2363"/>
        <v>0</v>
      </c>
      <c r="CY279"/>
      <c r="CZ279" s="39">
        <f t="shared" si="2364"/>
        <v>0</v>
      </c>
      <c r="DA279"/>
      <c r="DB279" s="39">
        <f t="shared" si="2365"/>
        <v>0</v>
      </c>
      <c r="DC279"/>
      <c r="DD279" s="39">
        <f t="shared" si="2366"/>
        <v>0</v>
      </c>
      <c r="DE279"/>
      <c r="DF279" s="39">
        <f t="shared" si="2367"/>
        <v>0</v>
      </c>
      <c r="DG279"/>
      <c r="DH279" s="39">
        <f t="shared" si="2368"/>
        <v>0</v>
      </c>
      <c r="DI279"/>
      <c r="DJ279" s="39">
        <f t="shared" si="2369"/>
        <v>0</v>
      </c>
      <c r="DK279"/>
      <c r="DL279" s="39">
        <f t="shared" si="2370"/>
        <v>0</v>
      </c>
      <c r="DM279"/>
      <c r="DN279" s="39">
        <f t="shared" si="2371"/>
        <v>0</v>
      </c>
      <c r="DO279"/>
      <c r="DP279" s="39">
        <f t="shared" si="2372"/>
        <v>0</v>
      </c>
      <c r="DQ279"/>
      <c r="DR279" s="39">
        <f t="shared" si="2373"/>
        <v>0</v>
      </c>
      <c r="DS279"/>
      <c r="DT279" s="39">
        <f t="shared" si="2374"/>
        <v>0</v>
      </c>
      <c r="DU279"/>
      <c r="DV279" s="39">
        <f t="shared" si="2375"/>
        <v>0</v>
      </c>
      <c r="DW279"/>
      <c r="DX279" s="39">
        <f t="shared" si="2376"/>
        <v>0</v>
      </c>
      <c r="DY279"/>
      <c r="DZ279" s="39">
        <f t="shared" si="2377"/>
        <v>0</v>
      </c>
      <c r="EA279"/>
      <c r="EB279" s="39">
        <f t="shared" si="2378"/>
        <v>0</v>
      </c>
      <c r="EC279"/>
      <c r="ED279" s="39">
        <f t="shared" si="2379"/>
        <v>0</v>
      </c>
      <c r="EE279"/>
      <c r="EF279" s="39">
        <f t="shared" si="2380"/>
        <v>0</v>
      </c>
      <c r="EG279"/>
      <c r="EH279" s="39">
        <f t="shared" si="2381"/>
        <v>0</v>
      </c>
      <c r="EI279"/>
      <c r="EJ279" s="39">
        <f t="shared" si="2382"/>
        <v>0</v>
      </c>
      <c r="EK279"/>
      <c r="EL279" s="39">
        <f t="shared" si="2383"/>
        <v>0</v>
      </c>
      <c r="EM279"/>
      <c r="EN279" s="39">
        <f t="shared" si="2384"/>
        <v>0</v>
      </c>
      <c r="EO279"/>
      <c r="EP279" s="39">
        <f t="shared" si="2385"/>
        <v>0</v>
      </c>
      <c r="EQ279"/>
      <c r="ER279" s="39">
        <f t="shared" si="2386"/>
        <v>0</v>
      </c>
      <c r="ES279"/>
      <c r="ET279" s="39">
        <f t="shared" si="2387"/>
        <v>0</v>
      </c>
      <c r="EU279"/>
      <c r="EV279" s="39">
        <f t="shared" si="2388"/>
        <v>0</v>
      </c>
      <c r="EW279"/>
      <c r="EX279" s="39">
        <f t="shared" si="2389"/>
        <v>0</v>
      </c>
      <c r="EY279"/>
      <c r="EZ279" s="39">
        <f t="shared" si="2390"/>
        <v>0</v>
      </c>
      <c r="FA279"/>
      <c r="FB279" s="39">
        <f t="shared" si="2391"/>
        <v>0</v>
      </c>
      <c r="FC279" s="67">
        <f t="shared" ref="FC279:FC287" si="2394">SUMIFS(CQ279:FB279,$CQ$8:$FB$8,$AM$1)</f>
        <v>0</v>
      </c>
    </row>
    <row r="280" spans="1:159" s="30" customFormat="1" outlineLevel="1" x14ac:dyDescent="0.25">
      <c r="A280">
        <v>3</v>
      </c>
      <c r="B280" s="26"/>
      <c r="C280" s="102">
        <f>IFERROR(VLOOKUP($B280,'Справочник ТТ'!$A:$R,16,0),0)</f>
        <v>0</v>
      </c>
      <c r="D280" s="103">
        <f>IFERROR(VLOOKUP($B280,'Справочник ТТ'!$A:$R,17,0),0)</f>
        <v>0</v>
      </c>
      <c r="E280" s="104">
        <f>IFERROR(VLOOKUP($B280,'Справочник ТТ'!$A:$R,18,0),0)</f>
        <v>0</v>
      </c>
      <c r="F280" s="71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 s="46">
        <f t="shared" si="2392"/>
        <v>0</v>
      </c>
      <c r="AL280"/>
      <c r="AM280" s="39">
        <f t="shared" si="2333"/>
        <v>0</v>
      </c>
      <c r="AN280"/>
      <c r="AO280" s="39">
        <f t="shared" si="2334"/>
        <v>0</v>
      </c>
      <c r="AP280"/>
      <c r="AQ280" s="39">
        <f t="shared" si="2335"/>
        <v>0</v>
      </c>
      <c r="AR280"/>
      <c r="AS280" s="39">
        <f t="shared" si="2336"/>
        <v>0</v>
      </c>
      <c r="AT280"/>
      <c r="AU280" s="39">
        <f t="shared" si="2337"/>
        <v>0</v>
      </c>
      <c r="AV280"/>
      <c r="AW280" s="39">
        <f t="shared" ref="AW280:AW287" si="2395">IF(AND($C280=$E$5,IF(AND($C280=$E$5,AV280&gt;=AV$2),(AV280-AV$2)*AV$5,IF(AND($C280=$E$6,AV280&gt;=AV$2),(AV280-AV$2)*AV$6,0))&gt;AV$3),AV$3,IF(AND($C280=$E$6,IF(AND($C280=$E$5,AV280&gt;=AV$2),(AV280-AV$2)*AV$5,IF(AND($C280=$E$6,AV280&gt;=AV$2),(AV280-AV$2)*AV$6,0))&gt;AV$4),AV$4,IF(AND($C280=$E$5,AV280&gt;=AV$2),(AV280-AV$2)*AV$5,IF(AND($C280=$E$6,AV280&gt;=AV$2),(AV280-AV$2)*AV$6,0))))</f>
        <v>0</v>
      </c>
      <c r="AX280"/>
      <c r="AY280" s="39" t="b">
        <f t="shared" si="2338"/>
        <v>0</v>
      </c>
      <c r="AZ280"/>
      <c r="BA280" s="39" t="b">
        <f t="shared" si="2339"/>
        <v>0</v>
      </c>
      <c r="BB280"/>
      <c r="BC280" s="39" t="b">
        <f t="shared" si="2340"/>
        <v>0</v>
      </c>
      <c r="BD280"/>
      <c r="BE280" s="39" t="b">
        <f t="shared" si="2341"/>
        <v>0</v>
      </c>
      <c r="BF280"/>
      <c r="BG280" s="39">
        <f t="shared" si="2342"/>
        <v>0</v>
      </c>
      <c r="BH280"/>
      <c r="BI280" s="39">
        <f t="shared" si="2343"/>
        <v>0</v>
      </c>
      <c r="BJ280"/>
      <c r="BK280" s="39">
        <f t="shared" si="2344"/>
        <v>0</v>
      </c>
      <c r="BL280"/>
      <c r="BM280" s="39">
        <f t="shared" si="2345"/>
        <v>0</v>
      </c>
      <c r="BN280"/>
      <c r="BO280" s="39">
        <f t="shared" si="2346"/>
        <v>0</v>
      </c>
      <c r="BP280"/>
      <c r="BQ280" s="39">
        <f t="shared" si="2347"/>
        <v>0</v>
      </c>
      <c r="BR280"/>
      <c r="BS280" s="39">
        <f t="shared" si="2348"/>
        <v>0</v>
      </c>
      <c r="BT280"/>
      <c r="BU280" s="39">
        <f t="shared" si="2349"/>
        <v>0</v>
      </c>
      <c r="BV280"/>
      <c r="BW280" s="39">
        <f t="shared" si="2350"/>
        <v>0</v>
      </c>
      <c r="BX280"/>
      <c r="BY280" s="39">
        <f t="shared" si="2351"/>
        <v>0</v>
      </c>
      <c r="BZ280"/>
      <c r="CA280" s="39">
        <f t="shared" si="2352"/>
        <v>0</v>
      </c>
      <c r="CB280"/>
      <c r="CC280" s="39">
        <f t="shared" si="2353"/>
        <v>0</v>
      </c>
      <c r="CD280"/>
      <c r="CE280" s="39">
        <f t="shared" si="2354"/>
        <v>0</v>
      </c>
      <c r="CF280"/>
      <c r="CG280" s="39">
        <f t="shared" si="2355"/>
        <v>0</v>
      </c>
      <c r="CH280"/>
      <c r="CI280" s="39">
        <f t="shared" si="2356"/>
        <v>0</v>
      </c>
      <c r="CJ280"/>
      <c r="CK280" s="39">
        <f t="shared" si="2357"/>
        <v>0</v>
      </c>
      <c r="CL280"/>
      <c r="CM280" s="39">
        <f t="shared" si="2358"/>
        <v>0</v>
      </c>
      <c r="CN280"/>
      <c r="CO280" s="39">
        <f t="shared" si="2359"/>
        <v>0</v>
      </c>
      <c r="CP280" s="67">
        <f t="shared" si="2393"/>
        <v>0</v>
      </c>
      <c r="CQ280"/>
      <c r="CR280" s="39">
        <f t="shared" si="2360"/>
        <v>0</v>
      </c>
      <c r="CS280"/>
      <c r="CT280" s="39">
        <f t="shared" si="2361"/>
        <v>0</v>
      </c>
      <c r="CU280"/>
      <c r="CV280" s="39">
        <f t="shared" si="2362"/>
        <v>0</v>
      </c>
      <c r="CW280"/>
      <c r="CX280" s="39">
        <f t="shared" si="2363"/>
        <v>0</v>
      </c>
      <c r="CY280"/>
      <c r="CZ280" s="39">
        <f t="shared" si="2364"/>
        <v>0</v>
      </c>
      <c r="DA280"/>
      <c r="DB280" s="39">
        <f t="shared" si="2365"/>
        <v>0</v>
      </c>
      <c r="DC280"/>
      <c r="DD280" s="39">
        <f t="shared" si="2366"/>
        <v>0</v>
      </c>
      <c r="DE280"/>
      <c r="DF280" s="39">
        <f t="shared" si="2367"/>
        <v>0</v>
      </c>
      <c r="DG280"/>
      <c r="DH280" s="39">
        <f t="shared" si="2368"/>
        <v>0</v>
      </c>
      <c r="DI280"/>
      <c r="DJ280" s="39">
        <f t="shared" si="2369"/>
        <v>0</v>
      </c>
      <c r="DK280"/>
      <c r="DL280" s="39">
        <f t="shared" si="2370"/>
        <v>0</v>
      </c>
      <c r="DM280"/>
      <c r="DN280" s="39">
        <f t="shared" si="2371"/>
        <v>0</v>
      </c>
      <c r="DO280"/>
      <c r="DP280" s="39">
        <f t="shared" si="2372"/>
        <v>0</v>
      </c>
      <c r="DQ280"/>
      <c r="DR280" s="39">
        <f t="shared" si="2373"/>
        <v>0</v>
      </c>
      <c r="DS280"/>
      <c r="DT280" s="39">
        <f t="shared" si="2374"/>
        <v>0</v>
      </c>
      <c r="DU280"/>
      <c r="DV280" s="39">
        <f t="shared" si="2375"/>
        <v>0</v>
      </c>
      <c r="DW280"/>
      <c r="DX280" s="39">
        <f t="shared" si="2376"/>
        <v>0</v>
      </c>
      <c r="DY280"/>
      <c r="DZ280" s="39">
        <f t="shared" si="2377"/>
        <v>0</v>
      </c>
      <c r="EA280"/>
      <c r="EB280" s="39">
        <f t="shared" si="2378"/>
        <v>0</v>
      </c>
      <c r="EC280"/>
      <c r="ED280" s="39">
        <f t="shared" si="2379"/>
        <v>0</v>
      </c>
      <c r="EE280"/>
      <c r="EF280" s="39">
        <f t="shared" si="2380"/>
        <v>0</v>
      </c>
      <c r="EG280"/>
      <c r="EH280" s="39">
        <f t="shared" si="2381"/>
        <v>0</v>
      </c>
      <c r="EI280"/>
      <c r="EJ280" s="39">
        <f t="shared" si="2382"/>
        <v>0</v>
      </c>
      <c r="EK280"/>
      <c r="EL280" s="39">
        <f t="shared" si="2383"/>
        <v>0</v>
      </c>
      <c r="EM280"/>
      <c r="EN280" s="39">
        <f t="shared" si="2384"/>
        <v>0</v>
      </c>
      <c r="EO280"/>
      <c r="EP280" s="39">
        <f t="shared" si="2385"/>
        <v>0</v>
      </c>
      <c r="EQ280"/>
      <c r="ER280" s="39">
        <f t="shared" si="2386"/>
        <v>0</v>
      </c>
      <c r="ES280"/>
      <c r="ET280" s="39">
        <f t="shared" si="2387"/>
        <v>0</v>
      </c>
      <c r="EU280"/>
      <c r="EV280" s="39">
        <f t="shared" si="2388"/>
        <v>0</v>
      </c>
      <c r="EW280"/>
      <c r="EX280" s="39">
        <f t="shared" si="2389"/>
        <v>0</v>
      </c>
      <c r="EY280"/>
      <c r="EZ280" s="39">
        <f t="shared" si="2390"/>
        <v>0</v>
      </c>
      <c r="FA280"/>
      <c r="FB280" s="39">
        <f t="shared" si="2391"/>
        <v>0</v>
      </c>
      <c r="FC280" s="67">
        <f t="shared" si="2394"/>
        <v>0</v>
      </c>
    </row>
    <row r="281" spans="1:159" s="30" customFormat="1" outlineLevel="1" x14ac:dyDescent="0.25">
      <c r="A281">
        <v>4</v>
      </c>
      <c r="B281" s="26"/>
      <c r="C281" s="102">
        <f>IFERROR(VLOOKUP($B281,'Справочник ТТ'!$A:$R,16,0),0)</f>
        <v>0</v>
      </c>
      <c r="D281" s="103">
        <f>IFERROR(VLOOKUP($B281,'Справочник ТТ'!$A:$R,17,0),0)</f>
        <v>0</v>
      </c>
      <c r="E281" s="104">
        <f>IFERROR(VLOOKUP($B281,'Справочник ТТ'!$A:$R,18,0),0)</f>
        <v>0</v>
      </c>
      <c r="F281" s="7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 s="46">
        <f t="shared" si="2392"/>
        <v>0</v>
      </c>
      <c r="AL281"/>
      <c r="AM281" s="39">
        <f t="shared" si="2333"/>
        <v>0</v>
      </c>
      <c r="AN281"/>
      <c r="AO281" s="39">
        <f t="shared" si="2334"/>
        <v>0</v>
      </c>
      <c r="AP281"/>
      <c r="AQ281" s="39">
        <f t="shared" si="2335"/>
        <v>0</v>
      </c>
      <c r="AR281"/>
      <c r="AS281" s="39">
        <f t="shared" si="2336"/>
        <v>0</v>
      </c>
      <c r="AT281"/>
      <c r="AU281" s="39">
        <f t="shared" si="2337"/>
        <v>0</v>
      </c>
      <c r="AV281"/>
      <c r="AW281" s="39">
        <f t="shared" si="2395"/>
        <v>0</v>
      </c>
      <c r="AX281"/>
      <c r="AY281" s="39" t="b">
        <f t="shared" si="2338"/>
        <v>0</v>
      </c>
      <c r="AZ281"/>
      <c r="BA281" s="39" t="b">
        <f t="shared" si="2339"/>
        <v>0</v>
      </c>
      <c r="BB281"/>
      <c r="BC281" s="39" t="b">
        <f t="shared" si="2340"/>
        <v>0</v>
      </c>
      <c r="BD281"/>
      <c r="BE281" s="39" t="b">
        <f t="shared" si="2341"/>
        <v>0</v>
      </c>
      <c r="BF281"/>
      <c r="BG281" s="39">
        <f t="shared" si="2342"/>
        <v>0</v>
      </c>
      <c r="BH281"/>
      <c r="BI281" s="39">
        <f t="shared" si="2343"/>
        <v>0</v>
      </c>
      <c r="BJ281"/>
      <c r="BK281" s="39">
        <f t="shared" si="2344"/>
        <v>0</v>
      </c>
      <c r="BL281"/>
      <c r="BM281" s="39">
        <f t="shared" si="2345"/>
        <v>0</v>
      </c>
      <c r="BN281"/>
      <c r="BO281" s="39">
        <f t="shared" si="2346"/>
        <v>0</v>
      </c>
      <c r="BP281"/>
      <c r="BQ281" s="39">
        <f t="shared" si="2347"/>
        <v>0</v>
      </c>
      <c r="BR281"/>
      <c r="BS281" s="39">
        <f t="shared" si="2348"/>
        <v>0</v>
      </c>
      <c r="BT281"/>
      <c r="BU281" s="39">
        <f t="shared" si="2349"/>
        <v>0</v>
      </c>
      <c r="BV281"/>
      <c r="BW281" s="39">
        <f t="shared" si="2350"/>
        <v>0</v>
      </c>
      <c r="BX281"/>
      <c r="BY281" s="39">
        <f t="shared" si="2351"/>
        <v>0</v>
      </c>
      <c r="BZ281"/>
      <c r="CA281" s="39">
        <f t="shared" si="2352"/>
        <v>0</v>
      </c>
      <c r="CB281"/>
      <c r="CC281" s="39">
        <f t="shared" si="2353"/>
        <v>0</v>
      </c>
      <c r="CD281"/>
      <c r="CE281" s="39">
        <f t="shared" si="2354"/>
        <v>0</v>
      </c>
      <c r="CF281"/>
      <c r="CG281" s="39">
        <f t="shared" si="2355"/>
        <v>0</v>
      </c>
      <c r="CH281"/>
      <c r="CI281" s="39">
        <f t="shared" si="2356"/>
        <v>0</v>
      </c>
      <c r="CJ281"/>
      <c r="CK281" s="39">
        <f t="shared" si="2357"/>
        <v>0</v>
      </c>
      <c r="CL281"/>
      <c r="CM281" s="39">
        <f t="shared" si="2358"/>
        <v>0</v>
      </c>
      <c r="CN281"/>
      <c r="CO281" s="39">
        <f t="shared" si="2359"/>
        <v>0</v>
      </c>
      <c r="CP281" s="67">
        <f t="shared" si="2393"/>
        <v>0</v>
      </c>
      <c r="CQ281"/>
      <c r="CR281" s="39">
        <f t="shared" si="2360"/>
        <v>0</v>
      </c>
      <c r="CS281"/>
      <c r="CT281" s="39">
        <f t="shared" si="2361"/>
        <v>0</v>
      </c>
      <c r="CU281"/>
      <c r="CV281" s="39">
        <f t="shared" si="2362"/>
        <v>0</v>
      </c>
      <c r="CW281"/>
      <c r="CX281" s="39">
        <f t="shared" si="2363"/>
        <v>0</v>
      </c>
      <c r="CY281"/>
      <c r="CZ281" s="39">
        <f t="shared" si="2364"/>
        <v>0</v>
      </c>
      <c r="DA281"/>
      <c r="DB281" s="39">
        <f t="shared" si="2365"/>
        <v>0</v>
      </c>
      <c r="DC281"/>
      <c r="DD281" s="39">
        <f t="shared" si="2366"/>
        <v>0</v>
      </c>
      <c r="DE281"/>
      <c r="DF281" s="39">
        <f t="shared" si="2367"/>
        <v>0</v>
      </c>
      <c r="DG281"/>
      <c r="DH281" s="39">
        <f t="shared" si="2368"/>
        <v>0</v>
      </c>
      <c r="DI281"/>
      <c r="DJ281" s="39">
        <f t="shared" si="2369"/>
        <v>0</v>
      </c>
      <c r="DK281"/>
      <c r="DL281" s="39">
        <f t="shared" si="2370"/>
        <v>0</v>
      </c>
      <c r="DM281"/>
      <c r="DN281" s="39">
        <f t="shared" si="2371"/>
        <v>0</v>
      </c>
      <c r="DO281"/>
      <c r="DP281" s="39">
        <f t="shared" si="2372"/>
        <v>0</v>
      </c>
      <c r="DQ281"/>
      <c r="DR281" s="39">
        <f t="shared" si="2373"/>
        <v>0</v>
      </c>
      <c r="DS281"/>
      <c r="DT281" s="39">
        <f t="shared" si="2374"/>
        <v>0</v>
      </c>
      <c r="DU281"/>
      <c r="DV281" s="39">
        <f t="shared" si="2375"/>
        <v>0</v>
      </c>
      <c r="DW281"/>
      <c r="DX281" s="39">
        <f t="shared" si="2376"/>
        <v>0</v>
      </c>
      <c r="DY281"/>
      <c r="DZ281" s="39">
        <f t="shared" si="2377"/>
        <v>0</v>
      </c>
      <c r="EA281"/>
      <c r="EB281" s="39">
        <f t="shared" si="2378"/>
        <v>0</v>
      </c>
      <c r="EC281"/>
      <c r="ED281" s="39">
        <f t="shared" si="2379"/>
        <v>0</v>
      </c>
      <c r="EE281"/>
      <c r="EF281" s="39">
        <f t="shared" si="2380"/>
        <v>0</v>
      </c>
      <c r="EG281"/>
      <c r="EH281" s="39">
        <f t="shared" si="2381"/>
        <v>0</v>
      </c>
      <c r="EI281"/>
      <c r="EJ281" s="39">
        <f t="shared" si="2382"/>
        <v>0</v>
      </c>
      <c r="EK281"/>
      <c r="EL281" s="39">
        <f t="shared" si="2383"/>
        <v>0</v>
      </c>
      <c r="EM281"/>
      <c r="EN281" s="39">
        <f t="shared" si="2384"/>
        <v>0</v>
      </c>
      <c r="EO281"/>
      <c r="EP281" s="39">
        <f t="shared" si="2385"/>
        <v>0</v>
      </c>
      <c r="EQ281"/>
      <c r="ER281" s="39">
        <f t="shared" si="2386"/>
        <v>0</v>
      </c>
      <c r="ES281"/>
      <c r="ET281" s="39">
        <f t="shared" si="2387"/>
        <v>0</v>
      </c>
      <c r="EU281"/>
      <c r="EV281" s="39">
        <f t="shared" si="2388"/>
        <v>0</v>
      </c>
      <c r="EW281"/>
      <c r="EX281" s="39">
        <f t="shared" si="2389"/>
        <v>0</v>
      </c>
      <c r="EY281"/>
      <c r="EZ281" s="39">
        <f t="shared" si="2390"/>
        <v>0</v>
      </c>
      <c r="FA281"/>
      <c r="FB281" s="39">
        <f t="shared" si="2391"/>
        <v>0</v>
      </c>
      <c r="FC281" s="67">
        <f t="shared" si="2394"/>
        <v>0</v>
      </c>
    </row>
    <row r="282" spans="1:159" s="30" customFormat="1" outlineLevel="1" x14ac:dyDescent="0.25">
      <c r="A282">
        <v>5</v>
      </c>
      <c r="B282" s="26"/>
      <c r="C282" s="102">
        <f>IFERROR(VLOOKUP($B282,'Справочник ТТ'!$A:$R,16,0),0)</f>
        <v>0</v>
      </c>
      <c r="D282" s="103">
        <f>IFERROR(VLOOKUP($B282,'Справочник ТТ'!$A:$R,17,0),0)</f>
        <v>0</v>
      </c>
      <c r="E282" s="104">
        <f>IFERROR(VLOOKUP($B282,'Справочник ТТ'!$A:$R,18,0),0)</f>
        <v>0</v>
      </c>
      <c r="F282" s="71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 s="46">
        <f t="shared" si="2392"/>
        <v>0</v>
      </c>
      <c r="AL282"/>
      <c r="AM282" s="39">
        <f t="shared" si="2333"/>
        <v>0</v>
      </c>
      <c r="AN282"/>
      <c r="AO282" s="39">
        <f t="shared" si="2334"/>
        <v>0</v>
      </c>
      <c r="AP282"/>
      <c r="AQ282" s="39">
        <f t="shared" si="2335"/>
        <v>0</v>
      </c>
      <c r="AR282"/>
      <c r="AS282" s="39">
        <f t="shared" si="2336"/>
        <v>0</v>
      </c>
      <c r="AT282"/>
      <c r="AU282" s="39">
        <f t="shared" si="2337"/>
        <v>0</v>
      </c>
      <c r="AV282"/>
      <c r="AW282" s="39">
        <f t="shared" si="2395"/>
        <v>0</v>
      </c>
      <c r="AX282"/>
      <c r="AY282" s="39" t="b">
        <f t="shared" si="2338"/>
        <v>0</v>
      </c>
      <c r="AZ282"/>
      <c r="BA282" s="39" t="b">
        <f t="shared" si="2339"/>
        <v>0</v>
      </c>
      <c r="BB282"/>
      <c r="BC282" s="39" t="b">
        <f t="shared" si="2340"/>
        <v>0</v>
      </c>
      <c r="BD282"/>
      <c r="BE282" s="39" t="b">
        <f t="shared" si="2341"/>
        <v>0</v>
      </c>
      <c r="BF282"/>
      <c r="BG282" s="39">
        <f t="shared" si="2342"/>
        <v>0</v>
      </c>
      <c r="BH282"/>
      <c r="BI282" s="39">
        <f t="shared" si="2343"/>
        <v>0</v>
      </c>
      <c r="BJ282"/>
      <c r="BK282" s="39">
        <f t="shared" si="2344"/>
        <v>0</v>
      </c>
      <c r="BL282"/>
      <c r="BM282" s="39">
        <f t="shared" si="2345"/>
        <v>0</v>
      </c>
      <c r="BN282"/>
      <c r="BO282" s="39">
        <f t="shared" si="2346"/>
        <v>0</v>
      </c>
      <c r="BP282"/>
      <c r="BQ282" s="39">
        <f t="shared" si="2347"/>
        <v>0</v>
      </c>
      <c r="BR282"/>
      <c r="BS282" s="39">
        <f t="shared" si="2348"/>
        <v>0</v>
      </c>
      <c r="BT282"/>
      <c r="BU282" s="39">
        <f t="shared" si="2349"/>
        <v>0</v>
      </c>
      <c r="BV282"/>
      <c r="BW282" s="39">
        <f t="shared" si="2350"/>
        <v>0</v>
      </c>
      <c r="BX282"/>
      <c r="BY282" s="39">
        <f t="shared" si="2351"/>
        <v>0</v>
      </c>
      <c r="BZ282"/>
      <c r="CA282" s="39">
        <f t="shared" si="2352"/>
        <v>0</v>
      </c>
      <c r="CB282"/>
      <c r="CC282" s="39">
        <f t="shared" si="2353"/>
        <v>0</v>
      </c>
      <c r="CD282"/>
      <c r="CE282" s="39">
        <f t="shared" si="2354"/>
        <v>0</v>
      </c>
      <c r="CF282"/>
      <c r="CG282" s="39">
        <f t="shared" si="2355"/>
        <v>0</v>
      </c>
      <c r="CH282"/>
      <c r="CI282" s="39">
        <f t="shared" si="2356"/>
        <v>0</v>
      </c>
      <c r="CJ282"/>
      <c r="CK282" s="39">
        <f t="shared" si="2357"/>
        <v>0</v>
      </c>
      <c r="CL282"/>
      <c r="CM282" s="39">
        <f t="shared" si="2358"/>
        <v>0</v>
      </c>
      <c r="CN282"/>
      <c r="CO282" s="39">
        <f t="shared" si="2359"/>
        <v>0</v>
      </c>
      <c r="CP282" s="67">
        <f t="shared" si="2393"/>
        <v>0</v>
      </c>
      <c r="CQ282"/>
      <c r="CR282" s="39">
        <f t="shared" si="2360"/>
        <v>0</v>
      </c>
      <c r="CS282"/>
      <c r="CT282" s="39">
        <f t="shared" si="2361"/>
        <v>0</v>
      </c>
      <c r="CU282"/>
      <c r="CV282" s="39">
        <f t="shared" si="2362"/>
        <v>0</v>
      </c>
      <c r="CW282"/>
      <c r="CX282" s="39">
        <f t="shared" si="2363"/>
        <v>0</v>
      </c>
      <c r="CY282"/>
      <c r="CZ282" s="39">
        <f t="shared" si="2364"/>
        <v>0</v>
      </c>
      <c r="DA282"/>
      <c r="DB282" s="39">
        <f t="shared" si="2365"/>
        <v>0</v>
      </c>
      <c r="DC282"/>
      <c r="DD282" s="39">
        <f t="shared" si="2366"/>
        <v>0</v>
      </c>
      <c r="DE282"/>
      <c r="DF282" s="39">
        <f t="shared" si="2367"/>
        <v>0</v>
      </c>
      <c r="DG282"/>
      <c r="DH282" s="39">
        <f t="shared" si="2368"/>
        <v>0</v>
      </c>
      <c r="DI282"/>
      <c r="DJ282" s="39">
        <f t="shared" si="2369"/>
        <v>0</v>
      </c>
      <c r="DK282"/>
      <c r="DL282" s="39">
        <f t="shared" si="2370"/>
        <v>0</v>
      </c>
      <c r="DM282"/>
      <c r="DN282" s="39">
        <f t="shared" si="2371"/>
        <v>0</v>
      </c>
      <c r="DO282"/>
      <c r="DP282" s="39">
        <f t="shared" si="2372"/>
        <v>0</v>
      </c>
      <c r="DQ282"/>
      <c r="DR282" s="39">
        <f t="shared" si="2373"/>
        <v>0</v>
      </c>
      <c r="DS282"/>
      <c r="DT282" s="39">
        <f t="shared" si="2374"/>
        <v>0</v>
      </c>
      <c r="DU282"/>
      <c r="DV282" s="39">
        <f t="shared" si="2375"/>
        <v>0</v>
      </c>
      <c r="DW282"/>
      <c r="DX282" s="39">
        <f t="shared" si="2376"/>
        <v>0</v>
      </c>
      <c r="DY282"/>
      <c r="DZ282" s="39">
        <f t="shared" si="2377"/>
        <v>0</v>
      </c>
      <c r="EA282"/>
      <c r="EB282" s="39">
        <f t="shared" si="2378"/>
        <v>0</v>
      </c>
      <c r="EC282"/>
      <c r="ED282" s="39">
        <f t="shared" si="2379"/>
        <v>0</v>
      </c>
      <c r="EE282"/>
      <c r="EF282" s="39">
        <f t="shared" si="2380"/>
        <v>0</v>
      </c>
      <c r="EG282"/>
      <c r="EH282" s="39">
        <f t="shared" si="2381"/>
        <v>0</v>
      </c>
      <c r="EI282"/>
      <c r="EJ282" s="39">
        <f t="shared" si="2382"/>
        <v>0</v>
      </c>
      <c r="EK282"/>
      <c r="EL282" s="39">
        <f t="shared" si="2383"/>
        <v>0</v>
      </c>
      <c r="EM282"/>
      <c r="EN282" s="39">
        <f t="shared" si="2384"/>
        <v>0</v>
      </c>
      <c r="EO282"/>
      <c r="EP282" s="39">
        <f t="shared" si="2385"/>
        <v>0</v>
      </c>
      <c r="EQ282"/>
      <c r="ER282" s="39">
        <f t="shared" si="2386"/>
        <v>0</v>
      </c>
      <c r="ES282"/>
      <c r="ET282" s="39">
        <f t="shared" si="2387"/>
        <v>0</v>
      </c>
      <c r="EU282"/>
      <c r="EV282" s="39">
        <f t="shared" si="2388"/>
        <v>0</v>
      </c>
      <c r="EW282"/>
      <c r="EX282" s="39">
        <f t="shared" si="2389"/>
        <v>0</v>
      </c>
      <c r="EY282"/>
      <c r="EZ282" s="39">
        <f t="shared" si="2390"/>
        <v>0</v>
      </c>
      <c r="FA282"/>
      <c r="FB282" s="39">
        <f t="shared" si="2391"/>
        <v>0</v>
      </c>
      <c r="FC282" s="67">
        <f t="shared" si="2394"/>
        <v>0</v>
      </c>
    </row>
    <row r="283" spans="1:159" s="30" customFormat="1" outlineLevel="1" x14ac:dyDescent="0.25">
      <c r="A283">
        <v>6</v>
      </c>
      <c r="B283" s="26"/>
      <c r="C283" s="102">
        <f>IFERROR(VLOOKUP($B283,'Справочник ТТ'!$A:$R,16,0),0)</f>
        <v>0</v>
      </c>
      <c r="D283" s="103">
        <f>IFERROR(VLOOKUP($B283,'Справочник ТТ'!$A:$R,17,0),0)</f>
        <v>0</v>
      </c>
      <c r="E283" s="104">
        <f>IFERROR(VLOOKUP($B283,'Справочник ТТ'!$A:$R,18,0),0)</f>
        <v>0</v>
      </c>
      <c r="F283" s="71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 s="46">
        <f t="shared" si="2392"/>
        <v>0</v>
      </c>
      <c r="AL283"/>
      <c r="AM283" s="39">
        <f t="shared" si="2333"/>
        <v>0</v>
      </c>
      <c r="AN283"/>
      <c r="AO283" s="39">
        <f t="shared" si="2334"/>
        <v>0</v>
      </c>
      <c r="AP283"/>
      <c r="AQ283" s="39">
        <f t="shared" si="2335"/>
        <v>0</v>
      </c>
      <c r="AR283"/>
      <c r="AS283" s="39">
        <f t="shared" si="2336"/>
        <v>0</v>
      </c>
      <c r="AT283"/>
      <c r="AU283" s="39">
        <f t="shared" si="2337"/>
        <v>0</v>
      </c>
      <c r="AV283"/>
      <c r="AW283" s="39">
        <f t="shared" si="2395"/>
        <v>0</v>
      </c>
      <c r="AX283"/>
      <c r="AY283" s="39" t="b">
        <f t="shared" si="2338"/>
        <v>0</v>
      </c>
      <c r="AZ283"/>
      <c r="BA283" s="39" t="b">
        <f t="shared" si="2339"/>
        <v>0</v>
      </c>
      <c r="BB283"/>
      <c r="BC283" s="39" t="b">
        <f t="shared" si="2340"/>
        <v>0</v>
      </c>
      <c r="BD283"/>
      <c r="BE283" s="39" t="b">
        <f t="shared" si="2341"/>
        <v>0</v>
      </c>
      <c r="BF283"/>
      <c r="BG283" s="39">
        <f t="shared" si="2342"/>
        <v>0</v>
      </c>
      <c r="BH283"/>
      <c r="BI283" s="39">
        <f t="shared" si="2343"/>
        <v>0</v>
      </c>
      <c r="BJ283"/>
      <c r="BK283" s="39">
        <f t="shared" si="2344"/>
        <v>0</v>
      </c>
      <c r="BL283"/>
      <c r="BM283" s="39">
        <f t="shared" si="2345"/>
        <v>0</v>
      </c>
      <c r="BN283"/>
      <c r="BO283" s="39">
        <f t="shared" si="2346"/>
        <v>0</v>
      </c>
      <c r="BP283"/>
      <c r="BQ283" s="39">
        <f t="shared" si="2347"/>
        <v>0</v>
      </c>
      <c r="BR283"/>
      <c r="BS283" s="39">
        <f t="shared" si="2348"/>
        <v>0</v>
      </c>
      <c r="BT283"/>
      <c r="BU283" s="39">
        <f t="shared" si="2349"/>
        <v>0</v>
      </c>
      <c r="BV283"/>
      <c r="BW283" s="39">
        <f t="shared" si="2350"/>
        <v>0</v>
      </c>
      <c r="BX283"/>
      <c r="BY283" s="39">
        <f t="shared" si="2351"/>
        <v>0</v>
      </c>
      <c r="BZ283"/>
      <c r="CA283" s="39">
        <f t="shared" si="2352"/>
        <v>0</v>
      </c>
      <c r="CB283"/>
      <c r="CC283" s="39">
        <f t="shared" si="2353"/>
        <v>0</v>
      </c>
      <c r="CD283"/>
      <c r="CE283" s="39">
        <f t="shared" si="2354"/>
        <v>0</v>
      </c>
      <c r="CF283"/>
      <c r="CG283" s="39">
        <f t="shared" si="2355"/>
        <v>0</v>
      </c>
      <c r="CH283"/>
      <c r="CI283" s="39">
        <f t="shared" si="2356"/>
        <v>0</v>
      </c>
      <c r="CJ283"/>
      <c r="CK283" s="39">
        <f t="shared" si="2357"/>
        <v>0</v>
      </c>
      <c r="CL283"/>
      <c r="CM283" s="39">
        <f t="shared" si="2358"/>
        <v>0</v>
      </c>
      <c r="CN283"/>
      <c r="CO283" s="39">
        <f t="shared" si="2359"/>
        <v>0</v>
      </c>
      <c r="CP283" s="67">
        <f t="shared" si="2393"/>
        <v>0</v>
      </c>
      <c r="CQ283"/>
      <c r="CR283" s="39">
        <f t="shared" si="2360"/>
        <v>0</v>
      </c>
      <c r="CS283"/>
      <c r="CT283" s="39">
        <f t="shared" si="2361"/>
        <v>0</v>
      </c>
      <c r="CU283"/>
      <c r="CV283" s="39">
        <f t="shared" si="2362"/>
        <v>0</v>
      </c>
      <c r="CW283"/>
      <c r="CX283" s="39">
        <f t="shared" si="2363"/>
        <v>0</v>
      </c>
      <c r="CY283"/>
      <c r="CZ283" s="39">
        <f t="shared" si="2364"/>
        <v>0</v>
      </c>
      <c r="DA283"/>
      <c r="DB283" s="39">
        <f t="shared" si="2365"/>
        <v>0</v>
      </c>
      <c r="DC283"/>
      <c r="DD283" s="39">
        <f t="shared" si="2366"/>
        <v>0</v>
      </c>
      <c r="DE283"/>
      <c r="DF283" s="39">
        <f t="shared" si="2367"/>
        <v>0</v>
      </c>
      <c r="DG283"/>
      <c r="DH283" s="39">
        <f t="shared" si="2368"/>
        <v>0</v>
      </c>
      <c r="DI283"/>
      <c r="DJ283" s="39">
        <f t="shared" si="2369"/>
        <v>0</v>
      </c>
      <c r="DK283"/>
      <c r="DL283" s="39">
        <f t="shared" si="2370"/>
        <v>0</v>
      </c>
      <c r="DM283"/>
      <c r="DN283" s="39">
        <f t="shared" si="2371"/>
        <v>0</v>
      </c>
      <c r="DO283"/>
      <c r="DP283" s="39">
        <f t="shared" si="2372"/>
        <v>0</v>
      </c>
      <c r="DQ283"/>
      <c r="DR283" s="39">
        <f t="shared" si="2373"/>
        <v>0</v>
      </c>
      <c r="DS283"/>
      <c r="DT283" s="39">
        <f t="shared" si="2374"/>
        <v>0</v>
      </c>
      <c r="DU283"/>
      <c r="DV283" s="39">
        <f t="shared" si="2375"/>
        <v>0</v>
      </c>
      <c r="DW283"/>
      <c r="DX283" s="39">
        <f t="shared" si="2376"/>
        <v>0</v>
      </c>
      <c r="DY283"/>
      <c r="DZ283" s="39">
        <f t="shared" si="2377"/>
        <v>0</v>
      </c>
      <c r="EA283"/>
      <c r="EB283" s="39">
        <f t="shared" si="2378"/>
        <v>0</v>
      </c>
      <c r="EC283"/>
      <c r="ED283" s="39">
        <f t="shared" si="2379"/>
        <v>0</v>
      </c>
      <c r="EE283"/>
      <c r="EF283" s="39">
        <f t="shared" si="2380"/>
        <v>0</v>
      </c>
      <c r="EG283"/>
      <c r="EH283" s="39">
        <f t="shared" si="2381"/>
        <v>0</v>
      </c>
      <c r="EI283"/>
      <c r="EJ283" s="39">
        <f t="shared" si="2382"/>
        <v>0</v>
      </c>
      <c r="EK283"/>
      <c r="EL283" s="39">
        <f t="shared" si="2383"/>
        <v>0</v>
      </c>
      <c r="EM283"/>
      <c r="EN283" s="39">
        <f t="shared" si="2384"/>
        <v>0</v>
      </c>
      <c r="EO283"/>
      <c r="EP283" s="39">
        <f t="shared" si="2385"/>
        <v>0</v>
      </c>
      <c r="EQ283"/>
      <c r="ER283" s="39">
        <f t="shared" si="2386"/>
        <v>0</v>
      </c>
      <c r="ES283"/>
      <c r="ET283" s="39">
        <f t="shared" si="2387"/>
        <v>0</v>
      </c>
      <c r="EU283"/>
      <c r="EV283" s="39">
        <f t="shared" si="2388"/>
        <v>0</v>
      </c>
      <c r="EW283"/>
      <c r="EX283" s="39">
        <f t="shared" si="2389"/>
        <v>0</v>
      </c>
      <c r="EY283"/>
      <c r="EZ283" s="39">
        <f t="shared" si="2390"/>
        <v>0</v>
      </c>
      <c r="FA283"/>
      <c r="FB283" s="39">
        <f t="shared" si="2391"/>
        <v>0</v>
      </c>
      <c r="FC283" s="67">
        <f t="shared" si="2394"/>
        <v>0</v>
      </c>
    </row>
    <row r="284" spans="1:159" s="30" customFormat="1" outlineLevel="1" x14ac:dyDescent="0.25">
      <c r="A284">
        <v>7</v>
      </c>
      <c r="B284" s="26"/>
      <c r="C284" s="102">
        <f>IFERROR(VLOOKUP($B284,'Справочник ТТ'!$A:$R,16,0),0)</f>
        <v>0</v>
      </c>
      <c r="D284" s="103">
        <f>IFERROR(VLOOKUP($B284,'Справочник ТТ'!$A:$R,17,0),0)</f>
        <v>0</v>
      </c>
      <c r="E284" s="104">
        <f>IFERROR(VLOOKUP($B284,'Справочник ТТ'!$A:$R,18,0),0)</f>
        <v>0</v>
      </c>
      <c r="F284" s="71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 s="46">
        <f t="shared" si="2392"/>
        <v>0</v>
      </c>
      <c r="AL284"/>
      <c r="AM284" s="39">
        <f t="shared" si="2333"/>
        <v>0</v>
      </c>
      <c r="AN284"/>
      <c r="AO284" s="39">
        <f t="shared" si="2334"/>
        <v>0</v>
      </c>
      <c r="AP284"/>
      <c r="AQ284" s="39">
        <f t="shared" si="2335"/>
        <v>0</v>
      </c>
      <c r="AR284"/>
      <c r="AS284" s="39">
        <f t="shared" si="2336"/>
        <v>0</v>
      </c>
      <c r="AT284"/>
      <c r="AU284" s="39">
        <f t="shared" si="2337"/>
        <v>0</v>
      </c>
      <c r="AV284"/>
      <c r="AW284" s="39">
        <f t="shared" si="2395"/>
        <v>0</v>
      </c>
      <c r="AX284"/>
      <c r="AY284" s="39" t="b">
        <f t="shared" si="2338"/>
        <v>0</v>
      </c>
      <c r="AZ284"/>
      <c r="BA284" s="39" t="b">
        <f t="shared" si="2339"/>
        <v>0</v>
      </c>
      <c r="BB284"/>
      <c r="BC284" s="39" t="b">
        <f t="shared" si="2340"/>
        <v>0</v>
      </c>
      <c r="BD284"/>
      <c r="BE284" s="39" t="b">
        <f t="shared" si="2341"/>
        <v>0</v>
      </c>
      <c r="BF284"/>
      <c r="BG284" s="39">
        <f t="shared" si="2342"/>
        <v>0</v>
      </c>
      <c r="BH284"/>
      <c r="BI284" s="39">
        <f t="shared" si="2343"/>
        <v>0</v>
      </c>
      <c r="BJ284"/>
      <c r="BK284" s="39">
        <f t="shared" si="2344"/>
        <v>0</v>
      </c>
      <c r="BL284"/>
      <c r="BM284" s="39">
        <f t="shared" si="2345"/>
        <v>0</v>
      </c>
      <c r="BN284"/>
      <c r="BO284" s="39">
        <f t="shared" si="2346"/>
        <v>0</v>
      </c>
      <c r="BP284"/>
      <c r="BQ284" s="39">
        <f t="shared" si="2347"/>
        <v>0</v>
      </c>
      <c r="BR284"/>
      <c r="BS284" s="39">
        <f t="shared" si="2348"/>
        <v>0</v>
      </c>
      <c r="BT284"/>
      <c r="BU284" s="39">
        <f t="shared" si="2349"/>
        <v>0</v>
      </c>
      <c r="BV284"/>
      <c r="BW284" s="39">
        <f t="shared" si="2350"/>
        <v>0</v>
      </c>
      <c r="BX284"/>
      <c r="BY284" s="39">
        <f t="shared" si="2351"/>
        <v>0</v>
      </c>
      <c r="BZ284"/>
      <c r="CA284" s="39">
        <f t="shared" si="2352"/>
        <v>0</v>
      </c>
      <c r="CB284"/>
      <c r="CC284" s="39">
        <f t="shared" si="2353"/>
        <v>0</v>
      </c>
      <c r="CD284"/>
      <c r="CE284" s="39">
        <f t="shared" si="2354"/>
        <v>0</v>
      </c>
      <c r="CF284"/>
      <c r="CG284" s="39">
        <f t="shared" si="2355"/>
        <v>0</v>
      </c>
      <c r="CH284"/>
      <c r="CI284" s="39">
        <f t="shared" si="2356"/>
        <v>0</v>
      </c>
      <c r="CJ284"/>
      <c r="CK284" s="39">
        <f t="shared" si="2357"/>
        <v>0</v>
      </c>
      <c r="CL284"/>
      <c r="CM284" s="39">
        <f t="shared" si="2358"/>
        <v>0</v>
      </c>
      <c r="CN284"/>
      <c r="CO284" s="39">
        <f t="shared" si="2359"/>
        <v>0</v>
      </c>
      <c r="CP284" s="67">
        <f t="shared" si="2393"/>
        <v>0</v>
      </c>
      <c r="CQ284"/>
      <c r="CR284" s="39">
        <f t="shared" si="2360"/>
        <v>0</v>
      </c>
      <c r="CS284"/>
      <c r="CT284" s="39">
        <f t="shared" si="2361"/>
        <v>0</v>
      </c>
      <c r="CU284"/>
      <c r="CV284" s="39">
        <f t="shared" si="2362"/>
        <v>0</v>
      </c>
      <c r="CW284"/>
      <c r="CX284" s="39">
        <f t="shared" si="2363"/>
        <v>0</v>
      </c>
      <c r="CY284"/>
      <c r="CZ284" s="39">
        <f t="shared" si="2364"/>
        <v>0</v>
      </c>
      <c r="DA284"/>
      <c r="DB284" s="39">
        <f t="shared" si="2365"/>
        <v>0</v>
      </c>
      <c r="DC284"/>
      <c r="DD284" s="39">
        <f t="shared" si="2366"/>
        <v>0</v>
      </c>
      <c r="DE284"/>
      <c r="DF284" s="39">
        <f t="shared" si="2367"/>
        <v>0</v>
      </c>
      <c r="DG284"/>
      <c r="DH284" s="39">
        <f t="shared" si="2368"/>
        <v>0</v>
      </c>
      <c r="DI284"/>
      <c r="DJ284" s="39">
        <f t="shared" si="2369"/>
        <v>0</v>
      </c>
      <c r="DK284"/>
      <c r="DL284" s="39">
        <f t="shared" si="2370"/>
        <v>0</v>
      </c>
      <c r="DM284"/>
      <c r="DN284" s="39">
        <f t="shared" si="2371"/>
        <v>0</v>
      </c>
      <c r="DO284"/>
      <c r="DP284" s="39">
        <f t="shared" si="2372"/>
        <v>0</v>
      </c>
      <c r="DQ284"/>
      <c r="DR284" s="39">
        <f t="shared" si="2373"/>
        <v>0</v>
      </c>
      <c r="DS284"/>
      <c r="DT284" s="39">
        <f t="shared" si="2374"/>
        <v>0</v>
      </c>
      <c r="DU284"/>
      <c r="DV284" s="39">
        <f t="shared" si="2375"/>
        <v>0</v>
      </c>
      <c r="DW284"/>
      <c r="DX284" s="39">
        <f t="shared" si="2376"/>
        <v>0</v>
      </c>
      <c r="DY284"/>
      <c r="DZ284" s="39">
        <f t="shared" si="2377"/>
        <v>0</v>
      </c>
      <c r="EA284"/>
      <c r="EB284" s="39">
        <f t="shared" si="2378"/>
        <v>0</v>
      </c>
      <c r="EC284"/>
      <c r="ED284" s="39">
        <f t="shared" si="2379"/>
        <v>0</v>
      </c>
      <c r="EE284"/>
      <c r="EF284" s="39">
        <f t="shared" si="2380"/>
        <v>0</v>
      </c>
      <c r="EG284"/>
      <c r="EH284" s="39">
        <f t="shared" si="2381"/>
        <v>0</v>
      </c>
      <c r="EI284"/>
      <c r="EJ284" s="39">
        <f t="shared" si="2382"/>
        <v>0</v>
      </c>
      <c r="EK284"/>
      <c r="EL284" s="39">
        <f t="shared" si="2383"/>
        <v>0</v>
      </c>
      <c r="EM284"/>
      <c r="EN284" s="39">
        <f t="shared" si="2384"/>
        <v>0</v>
      </c>
      <c r="EO284"/>
      <c r="EP284" s="39">
        <f t="shared" si="2385"/>
        <v>0</v>
      </c>
      <c r="EQ284"/>
      <c r="ER284" s="39">
        <f t="shared" si="2386"/>
        <v>0</v>
      </c>
      <c r="ES284"/>
      <c r="ET284" s="39">
        <f t="shared" si="2387"/>
        <v>0</v>
      </c>
      <c r="EU284"/>
      <c r="EV284" s="39">
        <f t="shared" si="2388"/>
        <v>0</v>
      </c>
      <c r="EW284"/>
      <c r="EX284" s="39">
        <f t="shared" si="2389"/>
        <v>0</v>
      </c>
      <c r="EY284"/>
      <c r="EZ284" s="39">
        <f t="shared" si="2390"/>
        <v>0</v>
      </c>
      <c r="FA284"/>
      <c r="FB284" s="39">
        <f t="shared" si="2391"/>
        <v>0</v>
      </c>
      <c r="FC284" s="67">
        <f t="shared" si="2394"/>
        <v>0</v>
      </c>
    </row>
    <row r="285" spans="1:159" s="30" customFormat="1" outlineLevel="1" x14ac:dyDescent="0.25">
      <c r="A285">
        <v>8</v>
      </c>
      <c r="B285" s="26"/>
      <c r="C285" s="102">
        <f>IFERROR(VLOOKUP($B285,'Справочник ТТ'!$A:$R,16,0),0)</f>
        <v>0</v>
      </c>
      <c r="D285" s="103">
        <f>IFERROR(VLOOKUP($B285,'Справочник ТТ'!$A:$R,17,0),0)</f>
        <v>0</v>
      </c>
      <c r="E285" s="104">
        <f>IFERROR(VLOOKUP($B285,'Справочник ТТ'!$A:$R,18,0),0)</f>
        <v>0</v>
      </c>
      <c r="F285" s="71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 s="46">
        <f t="shared" si="2392"/>
        <v>0</v>
      </c>
      <c r="AL285"/>
      <c r="AM285" s="39">
        <f t="shared" si="2333"/>
        <v>0</v>
      </c>
      <c r="AN285"/>
      <c r="AO285" s="39">
        <f t="shared" si="2334"/>
        <v>0</v>
      </c>
      <c r="AP285"/>
      <c r="AQ285" s="39">
        <f t="shared" si="2335"/>
        <v>0</v>
      </c>
      <c r="AR285"/>
      <c r="AS285" s="39">
        <f t="shared" si="2336"/>
        <v>0</v>
      </c>
      <c r="AT285"/>
      <c r="AU285" s="39">
        <f t="shared" si="2337"/>
        <v>0</v>
      </c>
      <c r="AV285"/>
      <c r="AW285" s="39">
        <f t="shared" si="2395"/>
        <v>0</v>
      </c>
      <c r="AX285"/>
      <c r="AY285" s="39" t="b">
        <f t="shared" si="2338"/>
        <v>0</v>
      </c>
      <c r="AZ285"/>
      <c r="BA285" s="39" t="b">
        <f t="shared" si="2339"/>
        <v>0</v>
      </c>
      <c r="BB285"/>
      <c r="BC285" s="39" t="b">
        <f t="shared" si="2340"/>
        <v>0</v>
      </c>
      <c r="BD285"/>
      <c r="BE285" s="39" t="b">
        <f t="shared" si="2341"/>
        <v>0</v>
      </c>
      <c r="BF285"/>
      <c r="BG285" s="39">
        <f t="shared" si="2342"/>
        <v>0</v>
      </c>
      <c r="BH285"/>
      <c r="BI285" s="39">
        <f t="shared" si="2343"/>
        <v>0</v>
      </c>
      <c r="BJ285"/>
      <c r="BK285" s="39">
        <f t="shared" si="2344"/>
        <v>0</v>
      </c>
      <c r="BL285"/>
      <c r="BM285" s="39">
        <f t="shared" si="2345"/>
        <v>0</v>
      </c>
      <c r="BN285"/>
      <c r="BO285" s="39">
        <f t="shared" si="2346"/>
        <v>0</v>
      </c>
      <c r="BP285"/>
      <c r="BQ285" s="39">
        <f t="shared" si="2347"/>
        <v>0</v>
      </c>
      <c r="BR285"/>
      <c r="BS285" s="39">
        <f t="shared" si="2348"/>
        <v>0</v>
      </c>
      <c r="BT285"/>
      <c r="BU285" s="39">
        <f t="shared" si="2349"/>
        <v>0</v>
      </c>
      <c r="BV285"/>
      <c r="BW285" s="39">
        <f t="shared" si="2350"/>
        <v>0</v>
      </c>
      <c r="BX285"/>
      <c r="BY285" s="39">
        <f t="shared" si="2351"/>
        <v>0</v>
      </c>
      <c r="BZ285"/>
      <c r="CA285" s="39">
        <f t="shared" si="2352"/>
        <v>0</v>
      </c>
      <c r="CB285"/>
      <c r="CC285" s="39">
        <f t="shared" si="2353"/>
        <v>0</v>
      </c>
      <c r="CD285"/>
      <c r="CE285" s="39">
        <f t="shared" si="2354"/>
        <v>0</v>
      </c>
      <c r="CF285"/>
      <c r="CG285" s="39">
        <f t="shared" si="2355"/>
        <v>0</v>
      </c>
      <c r="CH285"/>
      <c r="CI285" s="39">
        <f t="shared" si="2356"/>
        <v>0</v>
      </c>
      <c r="CJ285"/>
      <c r="CK285" s="39">
        <f t="shared" si="2357"/>
        <v>0</v>
      </c>
      <c r="CL285"/>
      <c r="CM285" s="39">
        <f t="shared" si="2358"/>
        <v>0</v>
      </c>
      <c r="CN285"/>
      <c r="CO285" s="39">
        <f t="shared" si="2359"/>
        <v>0</v>
      </c>
      <c r="CP285" s="67">
        <f t="shared" si="2393"/>
        <v>0</v>
      </c>
      <c r="CQ285"/>
      <c r="CR285" s="39">
        <f t="shared" si="2360"/>
        <v>0</v>
      </c>
      <c r="CS285"/>
      <c r="CT285" s="39">
        <f t="shared" si="2361"/>
        <v>0</v>
      </c>
      <c r="CU285"/>
      <c r="CV285" s="39">
        <f t="shared" si="2362"/>
        <v>0</v>
      </c>
      <c r="CW285"/>
      <c r="CX285" s="39">
        <f t="shared" si="2363"/>
        <v>0</v>
      </c>
      <c r="CY285"/>
      <c r="CZ285" s="39">
        <f t="shared" si="2364"/>
        <v>0</v>
      </c>
      <c r="DA285"/>
      <c r="DB285" s="39">
        <f t="shared" si="2365"/>
        <v>0</v>
      </c>
      <c r="DC285"/>
      <c r="DD285" s="39">
        <f t="shared" si="2366"/>
        <v>0</v>
      </c>
      <c r="DE285"/>
      <c r="DF285" s="39">
        <f t="shared" si="2367"/>
        <v>0</v>
      </c>
      <c r="DG285"/>
      <c r="DH285" s="39">
        <f t="shared" si="2368"/>
        <v>0</v>
      </c>
      <c r="DI285"/>
      <c r="DJ285" s="39">
        <f t="shared" si="2369"/>
        <v>0</v>
      </c>
      <c r="DK285"/>
      <c r="DL285" s="39">
        <f t="shared" si="2370"/>
        <v>0</v>
      </c>
      <c r="DM285"/>
      <c r="DN285" s="39">
        <f t="shared" si="2371"/>
        <v>0</v>
      </c>
      <c r="DO285"/>
      <c r="DP285" s="39">
        <f t="shared" si="2372"/>
        <v>0</v>
      </c>
      <c r="DQ285"/>
      <c r="DR285" s="39">
        <f t="shared" si="2373"/>
        <v>0</v>
      </c>
      <c r="DS285"/>
      <c r="DT285" s="39">
        <f t="shared" si="2374"/>
        <v>0</v>
      </c>
      <c r="DU285"/>
      <c r="DV285" s="39">
        <f t="shared" si="2375"/>
        <v>0</v>
      </c>
      <c r="DW285"/>
      <c r="DX285" s="39">
        <f t="shared" si="2376"/>
        <v>0</v>
      </c>
      <c r="DY285"/>
      <c r="DZ285" s="39">
        <f t="shared" si="2377"/>
        <v>0</v>
      </c>
      <c r="EA285"/>
      <c r="EB285" s="39">
        <f t="shared" si="2378"/>
        <v>0</v>
      </c>
      <c r="EC285"/>
      <c r="ED285" s="39">
        <f t="shared" si="2379"/>
        <v>0</v>
      </c>
      <c r="EE285"/>
      <c r="EF285" s="39">
        <f t="shared" si="2380"/>
        <v>0</v>
      </c>
      <c r="EG285"/>
      <c r="EH285" s="39">
        <f t="shared" si="2381"/>
        <v>0</v>
      </c>
      <c r="EI285"/>
      <c r="EJ285" s="39">
        <f t="shared" si="2382"/>
        <v>0</v>
      </c>
      <c r="EK285"/>
      <c r="EL285" s="39">
        <f t="shared" si="2383"/>
        <v>0</v>
      </c>
      <c r="EM285"/>
      <c r="EN285" s="39">
        <f t="shared" si="2384"/>
        <v>0</v>
      </c>
      <c r="EO285"/>
      <c r="EP285" s="39">
        <f t="shared" si="2385"/>
        <v>0</v>
      </c>
      <c r="EQ285"/>
      <c r="ER285" s="39">
        <f t="shared" si="2386"/>
        <v>0</v>
      </c>
      <c r="ES285"/>
      <c r="ET285" s="39">
        <f t="shared" si="2387"/>
        <v>0</v>
      </c>
      <c r="EU285"/>
      <c r="EV285" s="39">
        <f t="shared" si="2388"/>
        <v>0</v>
      </c>
      <c r="EW285"/>
      <c r="EX285" s="39">
        <f t="shared" si="2389"/>
        <v>0</v>
      </c>
      <c r="EY285"/>
      <c r="EZ285" s="39">
        <f t="shared" si="2390"/>
        <v>0</v>
      </c>
      <c r="FA285"/>
      <c r="FB285" s="39">
        <f t="shared" si="2391"/>
        <v>0</v>
      </c>
      <c r="FC285" s="67">
        <f t="shared" si="2394"/>
        <v>0</v>
      </c>
    </row>
    <row r="286" spans="1:159" s="30" customFormat="1" outlineLevel="1" x14ac:dyDescent="0.25">
      <c r="A286">
        <v>9</v>
      </c>
      <c r="B286" s="26"/>
      <c r="C286" s="102">
        <f>IFERROR(VLOOKUP($B286,'Справочник ТТ'!$A:$R,16,0),0)</f>
        <v>0</v>
      </c>
      <c r="D286" s="103">
        <f>IFERROR(VLOOKUP($B286,'Справочник ТТ'!$A:$R,17,0),0)</f>
        <v>0</v>
      </c>
      <c r="E286" s="104">
        <f>IFERROR(VLOOKUP($B286,'Справочник ТТ'!$A:$R,18,0),0)</f>
        <v>0</v>
      </c>
      <c r="F286" s="71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 s="46">
        <f t="shared" si="2392"/>
        <v>0</v>
      </c>
      <c r="AL286"/>
      <c r="AM286" s="39">
        <f t="shared" si="2333"/>
        <v>0</v>
      </c>
      <c r="AN286"/>
      <c r="AO286" s="39">
        <f t="shared" si="2334"/>
        <v>0</v>
      </c>
      <c r="AP286"/>
      <c r="AQ286" s="39">
        <f t="shared" si="2335"/>
        <v>0</v>
      </c>
      <c r="AR286"/>
      <c r="AS286" s="39">
        <f t="shared" si="2336"/>
        <v>0</v>
      </c>
      <c r="AT286"/>
      <c r="AU286" s="39">
        <f t="shared" si="2337"/>
        <v>0</v>
      </c>
      <c r="AV286"/>
      <c r="AW286" s="39">
        <f t="shared" si="2395"/>
        <v>0</v>
      </c>
      <c r="AX286"/>
      <c r="AY286" s="39" t="b">
        <f t="shared" si="2338"/>
        <v>0</v>
      </c>
      <c r="AZ286"/>
      <c r="BA286" s="39" t="b">
        <f t="shared" si="2339"/>
        <v>0</v>
      </c>
      <c r="BB286"/>
      <c r="BC286" s="39" t="b">
        <f t="shared" si="2340"/>
        <v>0</v>
      </c>
      <c r="BD286"/>
      <c r="BE286" s="39" t="b">
        <f t="shared" si="2341"/>
        <v>0</v>
      </c>
      <c r="BF286"/>
      <c r="BG286" s="39">
        <f t="shared" si="2342"/>
        <v>0</v>
      </c>
      <c r="BH286"/>
      <c r="BI286" s="39">
        <f t="shared" si="2343"/>
        <v>0</v>
      </c>
      <c r="BJ286"/>
      <c r="BK286" s="39">
        <f t="shared" si="2344"/>
        <v>0</v>
      </c>
      <c r="BL286"/>
      <c r="BM286" s="39">
        <f t="shared" si="2345"/>
        <v>0</v>
      </c>
      <c r="BN286"/>
      <c r="BO286" s="39">
        <f t="shared" si="2346"/>
        <v>0</v>
      </c>
      <c r="BP286"/>
      <c r="BQ286" s="39">
        <f t="shared" si="2347"/>
        <v>0</v>
      </c>
      <c r="BR286"/>
      <c r="BS286" s="39">
        <f t="shared" si="2348"/>
        <v>0</v>
      </c>
      <c r="BT286"/>
      <c r="BU286" s="39">
        <f t="shared" si="2349"/>
        <v>0</v>
      </c>
      <c r="BV286"/>
      <c r="BW286" s="39">
        <f t="shared" si="2350"/>
        <v>0</v>
      </c>
      <c r="BX286"/>
      <c r="BY286" s="39">
        <f t="shared" si="2351"/>
        <v>0</v>
      </c>
      <c r="BZ286"/>
      <c r="CA286" s="39">
        <f t="shared" si="2352"/>
        <v>0</v>
      </c>
      <c r="CB286"/>
      <c r="CC286" s="39">
        <f t="shared" si="2353"/>
        <v>0</v>
      </c>
      <c r="CD286"/>
      <c r="CE286" s="39">
        <f t="shared" si="2354"/>
        <v>0</v>
      </c>
      <c r="CF286"/>
      <c r="CG286" s="39">
        <f t="shared" si="2355"/>
        <v>0</v>
      </c>
      <c r="CH286"/>
      <c r="CI286" s="39">
        <f t="shared" si="2356"/>
        <v>0</v>
      </c>
      <c r="CJ286"/>
      <c r="CK286" s="39">
        <f t="shared" si="2357"/>
        <v>0</v>
      </c>
      <c r="CL286"/>
      <c r="CM286" s="39">
        <f t="shared" si="2358"/>
        <v>0</v>
      </c>
      <c r="CN286"/>
      <c r="CO286" s="39">
        <f t="shared" si="2359"/>
        <v>0</v>
      </c>
      <c r="CP286" s="67">
        <f t="shared" si="2393"/>
        <v>0</v>
      </c>
      <c r="CQ286"/>
      <c r="CR286" s="39">
        <f t="shared" si="2360"/>
        <v>0</v>
      </c>
      <c r="CS286"/>
      <c r="CT286" s="39">
        <f t="shared" si="2361"/>
        <v>0</v>
      </c>
      <c r="CU286"/>
      <c r="CV286" s="39">
        <f t="shared" si="2362"/>
        <v>0</v>
      </c>
      <c r="CW286"/>
      <c r="CX286" s="39">
        <f t="shared" si="2363"/>
        <v>0</v>
      </c>
      <c r="CY286"/>
      <c r="CZ286" s="39">
        <f t="shared" si="2364"/>
        <v>0</v>
      </c>
      <c r="DA286"/>
      <c r="DB286" s="39">
        <f t="shared" si="2365"/>
        <v>0</v>
      </c>
      <c r="DC286"/>
      <c r="DD286" s="39">
        <f t="shared" si="2366"/>
        <v>0</v>
      </c>
      <c r="DE286"/>
      <c r="DF286" s="39">
        <f t="shared" si="2367"/>
        <v>0</v>
      </c>
      <c r="DG286"/>
      <c r="DH286" s="39">
        <f t="shared" si="2368"/>
        <v>0</v>
      </c>
      <c r="DI286"/>
      <c r="DJ286" s="39">
        <f t="shared" si="2369"/>
        <v>0</v>
      </c>
      <c r="DK286"/>
      <c r="DL286" s="39">
        <f t="shared" si="2370"/>
        <v>0</v>
      </c>
      <c r="DM286"/>
      <c r="DN286" s="39">
        <f t="shared" si="2371"/>
        <v>0</v>
      </c>
      <c r="DO286"/>
      <c r="DP286" s="39">
        <f t="shared" si="2372"/>
        <v>0</v>
      </c>
      <c r="DQ286"/>
      <c r="DR286" s="39">
        <f t="shared" si="2373"/>
        <v>0</v>
      </c>
      <c r="DS286"/>
      <c r="DT286" s="39">
        <f t="shared" si="2374"/>
        <v>0</v>
      </c>
      <c r="DU286"/>
      <c r="DV286" s="39">
        <f t="shared" si="2375"/>
        <v>0</v>
      </c>
      <c r="DW286"/>
      <c r="DX286" s="39">
        <f t="shared" si="2376"/>
        <v>0</v>
      </c>
      <c r="DY286"/>
      <c r="DZ286" s="39">
        <f t="shared" si="2377"/>
        <v>0</v>
      </c>
      <c r="EA286"/>
      <c r="EB286" s="39">
        <f t="shared" si="2378"/>
        <v>0</v>
      </c>
      <c r="EC286"/>
      <c r="ED286" s="39">
        <f t="shared" si="2379"/>
        <v>0</v>
      </c>
      <c r="EE286"/>
      <c r="EF286" s="39">
        <f t="shared" si="2380"/>
        <v>0</v>
      </c>
      <c r="EG286"/>
      <c r="EH286" s="39">
        <f t="shared" si="2381"/>
        <v>0</v>
      </c>
      <c r="EI286"/>
      <c r="EJ286" s="39">
        <f t="shared" si="2382"/>
        <v>0</v>
      </c>
      <c r="EK286"/>
      <c r="EL286" s="39">
        <f t="shared" si="2383"/>
        <v>0</v>
      </c>
      <c r="EM286"/>
      <c r="EN286" s="39">
        <f t="shared" si="2384"/>
        <v>0</v>
      </c>
      <c r="EO286"/>
      <c r="EP286" s="39">
        <f t="shared" si="2385"/>
        <v>0</v>
      </c>
      <c r="EQ286"/>
      <c r="ER286" s="39">
        <f t="shared" si="2386"/>
        <v>0</v>
      </c>
      <c r="ES286"/>
      <c r="ET286" s="39">
        <f t="shared" si="2387"/>
        <v>0</v>
      </c>
      <c r="EU286"/>
      <c r="EV286" s="39">
        <f t="shared" si="2388"/>
        <v>0</v>
      </c>
      <c r="EW286"/>
      <c r="EX286" s="39">
        <f t="shared" si="2389"/>
        <v>0</v>
      </c>
      <c r="EY286"/>
      <c r="EZ286" s="39">
        <f t="shared" si="2390"/>
        <v>0</v>
      </c>
      <c r="FA286"/>
      <c r="FB286" s="39">
        <f t="shared" si="2391"/>
        <v>0</v>
      </c>
      <c r="FC286" s="67">
        <f t="shared" si="2394"/>
        <v>0</v>
      </c>
    </row>
    <row r="287" spans="1:159" s="30" customFormat="1" outlineLevel="1" x14ac:dyDescent="0.25">
      <c r="A287">
        <v>10</v>
      </c>
      <c r="B287" s="26"/>
      <c r="C287" s="102">
        <f>IFERROR(VLOOKUP($B287,'Справочник ТТ'!$A:$R,16,0),0)</f>
        <v>0</v>
      </c>
      <c r="D287" s="103">
        <f>IFERROR(VLOOKUP($B287,'Справочник ТТ'!$A:$R,17,0),0)</f>
        <v>0</v>
      </c>
      <c r="E287" s="104">
        <f>IFERROR(VLOOKUP($B287,'Справочник ТТ'!$A:$R,18,0),0)</f>
        <v>0</v>
      </c>
      <c r="F287" s="71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 s="46">
        <f t="shared" si="2392"/>
        <v>0</v>
      </c>
      <c r="AL287"/>
      <c r="AM287" s="39">
        <f t="shared" si="2333"/>
        <v>0</v>
      </c>
      <c r="AN287"/>
      <c r="AO287" s="39">
        <f t="shared" si="2334"/>
        <v>0</v>
      </c>
      <c r="AP287"/>
      <c r="AQ287" s="39">
        <f t="shared" si="2335"/>
        <v>0</v>
      </c>
      <c r="AR287"/>
      <c r="AS287" s="39">
        <f t="shared" si="2336"/>
        <v>0</v>
      </c>
      <c r="AT287"/>
      <c r="AU287" s="39">
        <f t="shared" si="2337"/>
        <v>0</v>
      </c>
      <c r="AV287"/>
      <c r="AW287" s="39">
        <f t="shared" si="2395"/>
        <v>0</v>
      </c>
      <c r="AX287"/>
      <c r="AY287" s="39" t="b">
        <f t="shared" si="2338"/>
        <v>0</v>
      </c>
      <c r="AZ287"/>
      <c r="BA287" s="39" t="b">
        <f t="shared" si="2339"/>
        <v>0</v>
      </c>
      <c r="BB287"/>
      <c r="BC287" s="39" t="b">
        <f t="shared" si="2340"/>
        <v>0</v>
      </c>
      <c r="BD287"/>
      <c r="BE287" s="39" t="b">
        <f t="shared" si="2341"/>
        <v>0</v>
      </c>
      <c r="BF287"/>
      <c r="BG287" s="39">
        <f t="shared" si="2342"/>
        <v>0</v>
      </c>
      <c r="BH287"/>
      <c r="BI287" s="39">
        <f t="shared" si="2343"/>
        <v>0</v>
      </c>
      <c r="BJ287"/>
      <c r="BK287" s="39">
        <f t="shared" si="2344"/>
        <v>0</v>
      </c>
      <c r="BL287"/>
      <c r="BM287" s="39">
        <f t="shared" si="2345"/>
        <v>0</v>
      </c>
      <c r="BN287"/>
      <c r="BO287" s="39">
        <f t="shared" si="2346"/>
        <v>0</v>
      </c>
      <c r="BP287"/>
      <c r="BQ287" s="39">
        <f t="shared" si="2347"/>
        <v>0</v>
      </c>
      <c r="BR287"/>
      <c r="BS287" s="39">
        <f t="shared" si="2348"/>
        <v>0</v>
      </c>
      <c r="BT287"/>
      <c r="BU287" s="39">
        <f t="shared" si="2349"/>
        <v>0</v>
      </c>
      <c r="BV287"/>
      <c r="BW287" s="39">
        <f t="shared" si="2350"/>
        <v>0</v>
      </c>
      <c r="BX287"/>
      <c r="BY287" s="39">
        <f t="shared" si="2351"/>
        <v>0</v>
      </c>
      <c r="BZ287"/>
      <c r="CA287" s="39">
        <f t="shared" si="2352"/>
        <v>0</v>
      </c>
      <c r="CB287"/>
      <c r="CC287" s="39">
        <f t="shared" si="2353"/>
        <v>0</v>
      </c>
      <c r="CD287"/>
      <c r="CE287" s="39">
        <f t="shared" si="2354"/>
        <v>0</v>
      </c>
      <c r="CF287"/>
      <c r="CG287" s="39">
        <f t="shared" si="2355"/>
        <v>0</v>
      </c>
      <c r="CH287"/>
      <c r="CI287" s="39">
        <f t="shared" si="2356"/>
        <v>0</v>
      </c>
      <c r="CJ287"/>
      <c r="CK287" s="39">
        <f t="shared" si="2357"/>
        <v>0</v>
      </c>
      <c r="CL287"/>
      <c r="CM287" s="39">
        <f t="shared" si="2358"/>
        <v>0</v>
      </c>
      <c r="CN287"/>
      <c r="CO287" s="39">
        <f t="shared" si="2359"/>
        <v>0</v>
      </c>
      <c r="CP287" s="67">
        <f t="shared" si="2393"/>
        <v>0</v>
      </c>
      <c r="CQ287"/>
      <c r="CR287" s="39">
        <f t="shared" si="2360"/>
        <v>0</v>
      </c>
      <c r="CS287"/>
      <c r="CT287" s="39">
        <f t="shared" si="2361"/>
        <v>0</v>
      </c>
      <c r="CU287"/>
      <c r="CV287" s="39">
        <f t="shared" si="2362"/>
        <v>0</v>
      </c>
      <c r="CW287"/>
      <c r="CX287" s="39">
        <f t="shared" si="2363"/>
        <v>0</v>
      </c>
      <c r="CY287"/>
      <c r="CZ287" s="39">
        <f t="shared" si="2364"/>
        <v>0</v>
      </c>
      <c r="DA287"/>
      <c r="DB287" s="39">
        <f t="shared" si="2365"/>
        <v>0</v>
      </c>
      <c r="DC287"/>
      <c r="DD287" s="39">
        <f t="shared" si="2366"/>
        <v>0</v>
      </c>
      <c r="DE287"/>
      <c r="DF287" s="39">
        <f t="shared" si="2367"/>
        <v>0</v>
      </c>
      <c r="DG287"/>
      <c r="DH287" s="39">
        <f t="shared" si="2368"/>
        <v>0</v>
      </c>
      <c r="DI287"/>
      <c r="DJ287" s="39">
        <f t="shared" si="2369"/>
        <v>0</v>
      </c>
      <c r="DK287"/>
      <c r="DL287" s="39">
        <f t="shared" si="2370"/>
        <v>0</v>
      </c>
      <c r="DM287"/>
      <c r="DN287" s="39">
        <f t="shared" si="2371"/>
        <v>0</v>
      </c>
      <c r="DO287"/>
      <c r="DP287" s="39">
        <f t="shared" si="2372"/>
        <v>0</v>
      </c>
      <c r="DQ287"/>
      <c r="DR287" s="39">
        <f t="shared" si="2373"/>
        <v>0</v>
      </c>
      <c r="DS287"/>
      <c r="DT287" s="39">
        <f t="shared" si="2374"/>
        <v>0</v>
      </c>
      <c r="DU287"/>
      <c r="DV287" s="39">
        <f t="shared" si="2375"/>
        <v>0</v>
      </c>
      <c r="DW287"/>
      <c r="DX287" s="39">
        <f t="shared" si="2376"/>
        <v>0</v>
      </c>
      <c r="DY287"/>
      <c r="DZ287" s="39">
        <f t="shared" si="2377"/>
        <v>0</v>
      </c>
      <c r="EA287"/>
      <c r="EB287" s="39">
        <f t="shared" si="2378"/>
        <v>0</v>
      </c>
      <c r="EC287"/>
      <c r="ED287" s="39">
        <f t="shared" si="2379"/>
        <v>0</v>
      </c>
      <c r="EE287"/>
      <c r="EF287" s="39">
        <f t="shared" si="2380"/>
        <v>0</v>
      </c>
      <c r="EG287"/>
      <c r="EH287" s="39">
        <f t="shared" si="2381"/>
        <v>0</v>
      </c>
      <c r="EI287"/>
      <c r="EJ287" s="39">
        <f t="shared" si="2382"/>
        <v>0</v>
      </c>
      <c r="EK287"/>
      <c r="EL287" s="39">
        <f t="shared" si="2383"/>
        <v>0</v>
      </c>
      <c r="EM287"/>
      <c r="EN287" s="39">
        <f t="shared" si="2384"/>
        <v>0</v>
      </c>
      <c r="EO287"/>
      <c r="EP287" s="39">
        <f t="shared" si="2385"/>
        <v>0</v>
      </c>
      <c r="EQ287"/>
      <c r="ER287" s="39">
        <f t="shared" si="2386"/>
        <v>0</v>
      </c>
      <c r="ES287"/>
      <c r="ET287" s="39">
        <f t="shared" si="2387"/>
        <v>0</v>
      </c>
      <c r="EU287"/>
      <c r="EV287" s="39">
        <f t="shared" si="2388"/>
        <v>0</v>
      </c>
      <c r="EW287"/>
      <c r="EX287" s="39">
        <f t="shared" si="2389"/>
        <v>0</v>
      </c>
      <c r="EY287"/>
      <c r="EZ287" s="39">
        <f t="shared" si="2390"/>
        <v>0</v>
      </c>
      <c r="FA287"/>
      <c r="FB287" s="39">
        <f t="shared" si="2391"/>
        <v>0</v>
      </c>
      <c r="FC287" s="67">
        <f t="shared" si="2394"/>
        <v>0</v>
      </c>
    </row>
    <row r="288" spans="1:159" s="30" customFormat="1" x14ac:dyDescent="0.25">
      <c r="A288" s="85"/>
      <c r="B288" s="85"/>
      <c r="C288" s="85"/>
      <c r="D288" s="85"/>
      <c r="E288" s="36" t="s">
        <v>27</v>
      </c>
      <c r="F288" s="70">
        <f>AK288+CP288+FC288</f>
        <v>0</v>
      </c>
      <c r="G288" s="42">
        <f>SUM(G278:G287)</f>
        <v>0</v>
      </c>
      <c r="H288" s="42">
        <f t="shared" ref="H288" si="2396">SUM(H278:H287)</f>
        <v>0</v>
      </c>
      <c r="I288" s="42">
        <f t="shared" ref="I288" si="2397">SUM(I278:I287)</f>
        <v>0</v>
      </c>
      <c r="J288" s="42">
        <f t="shared" ref="J288" si="2398">SUM(J278:J287)</f>
        <v>0</v>
      </c>
      <c r="K288" s="42">
        <f t="shared" ref="K288" si="2399">SUM(K278:K287)</f>
        <v>0</v>
      </c>
      <c r="L288" s="42">
        <f t="shared" ref="L288" si="2400">SUM(L278:L287)</f>
        <v>0</v>
      </c>
      <c r="M288" s="42">
        <f t="shared" ref="M288" si="2401">SUM(M278:M287)</f>
        <v>0</v>
      </c>
      <c r="N288" s="42">
        <f t="shared" ref="N288" si="2402">SUM(N278:N287)</f>
        <v>0</v>
      </c>
      <c r="O288" s="42">
        <f t="shared" ref="O288" si="2403">SUM(O278:O287)</f>
        <v>0</v>
      </c>
      <c r="P288" s="42">
        <f t="shared" ref="P288" si="2404">SUM(P278:P287)</f>
        <v>0</v>
      </c>
      <c r="Q288" s="42">
        <f t="shared" ref="Q288" si="2405">SUM(Q278:Q287)</f>
        <v>0</v>
      </c>
      <c r="R288" s="42">
        <f t="shared" ref="R288" si="2406">SUM(R278:R287)</f>
        <v>0</v>
      </c>
      <c r="S288" s="42">
        <f t="shared" ref="S288" si="2407">SUM(S278:S287)</f>
        <v>0</v>
      </c>
      <c r="T288" s="42">
        <f t="shared" ref="T288" si="2408">SUM(T278:T287)</f>
        <v>0</v>
      </c>
      <c r="U288" s="42">
        <f t="shared" ref="U288" si="2409">SUM(U278:U287)</f>
        <v>0</v>
      </c>
      <c r="V288" s="42">
        <f t="shared" ref="V288" si="2410">SUM(V278:V287)</f>
        <v>0</v>
      </c>
      <c r="W288" s="42">
        <f t="shared" ref="W288" si="2411">SUM(W278:W287)</f>
        <v>0</v>
      </c>
      <c r="X288" s="42">
        <f t="shared" ref="X288" si="2412">SUM(X278:X287)</f>
        <v>0</v>
      </c>
      <c r="Y288" s="42">
        <f t="shared" ref="Y288" si="2413">SUM(Y278:Y287)</f>
        <v>0</v>
      </c>
      <c r="Z288" s="42">
        <f t="shared" ref="Z288" si="2414">SUM(Z278:Z287)</f>
        <v>0</v>
      </c>
      <c r="AA288" s="42">
        <f t="shared" ref="AA288" si="2415">SUM(AA278:AA287)</f>
        <v>0</v>
      </c>
      <c r="AB288" s="42">
        <f t="shared" ref="AB288" si="2416">SUM(AB278:AB287)</f>
        <v>0</v>
      </c>
      <c r="AC288" s="42">
        <f t="shared" ref="AC288" si="2417">SUM(AC278:AC287)</f>
        <v>0</v>
      </c>
      <c r="AD288" s="42">
        <f t="shared" ref="AD288" si="2418">SUM(AD278:AD287)</f>
        <v>0</v>
      </c>
      <c r="AE288" s="42">
        <f t="shared" ref="AE288" si="2419">SUM(AE278:AE287)</f>
        <v>0</v>
      </c>
      <c r="AF288" s="42">
        <f t="shared" ref="AF288" si="2420">SUM(AF278:AF287)</f>
        <v>0</v>
      </c>
      <c r="AG288" s="42">
        <f t="shared" ref="AG288" si="2421">SUM(AG278:AG287)</f>
        <v>0</v>
      </c>
      <c r="AH288" s="42">
        <f t="shared" ref="AH288" si="2422">SUM(AH278:AH287)</f>
        <v>0</v>
      </c>
      <c r="AI288" s="42">
        <f t="shared" ref="AI288" si="2423">SUM(AI278:AI287)</f>
        <v>0</v>
      </c>
      <c r="AJ288" s="42">
        <f t="shared" ref="AJ288" si="2424">SUM(AJ278:AJ287)</f>
        <v>0</v>
      </c>
      <c r="AK288" s="47">
        <f>SUM(AK278:AK287)*0.7</f>
        <v>0</v>
      </c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88"/>
      <c r="BB288" s="88"/>
      <c r="BC288" s="88"/>
      <c r="BD288" s="88"/>
      <c r="BE288" s="88"/>
      <c r="BF288" s="88"/>
      <c r="BG288" s="88"/>
      <c r="BH288" s="88"/>
      <c r="BI288" s="88"/>
      <c r="BJ288" s="88"/>
      <c r="BK288" s="88"/>
      <c r="BL288" s="88"/>
      <c r="BM288" s="88"/>
      <c r="BN288" s="88"/>
      <c r="BO288" s="88"/>
      <c r="BP288" s="88"/>
      <c r="BQ288" s="88"/>
      <c r="BR288" s="88"/>
      <c r="BS288" s="88"/>
      <c r="BT288" s="88"/>
      <c r="BU288" s="88"/>
      <c r="BV288" s="88"/>
      <c r="BW288" s="88"/>
      <c r="BX288" s="88"/>
      <c r="BY288" s="88"/>
      <c r="BZ288" s="88"/>
      <c r="CA288" s="88"/>
      <c r="CB288" s="88"/>
      <c r="CC288" s="88"/>
      <c r="CD288" s="88"/>
      <c r="CE288" s="88"/>
      <c r="CF288" s="88"/>
      <c r="CG288" s="88"/>
      <c r="CH288" s="88"/>
      <c r="CI288" s="88"/>
      <c r="CJ288" s="88"/>
      <c r="CK288" s="88"/>
      <c r="CL288" s="88"/>
      <c r="CM288" s="88"/>
      <c r="CN288" s="88"/>
      <c r="CO288" s="88"/>
      <c r="CP288" s="68">
        <f>SUM(CP278:CP287)*0.7</f>
        <v>0</v>
      </c>
      <c r="CQ288" s="29"/>
      <c r="CR288" s="29"/>
      <c r="CS288" s="29"/>
      <c r="CT288" s="29"/>
      <c r="CU288" s="29"/>
      <c r="CV288" s="29"/>
      <c r="CW288" s="29"/>
      <c r="CX288" s="29"/>
      <c r="CY288" s="29"/>
      <c r="CZ288" s="29"/>
      <c r="DA288" s="29"/>
      <c r="DB288" s="29"/>
      <c r="DC288" s="29"/>
      <c r="DD288" s="29"/>
      <c r="DE288" s="29"/>
      <c r="DF288" s="29"/>
      <c r="DG288" s="29"/>
      <c r="DH288" s="29"/>
      <c r="DI288" s="29"/>
      <c r="DJ288" s="29"/>
      <c r="DK288" s="29"/>
      <c r="DL288" s="29"/>
      <c r="DM288" s="29"/>
      <c r="DN288" s="29"/>
      <c r="DO288" s="29"/>
      <c r="DP288" s="29"/>
      <c r="DQ288" s="29"/>
      <c r="DR288" s="29"/>
      <c r="DS288" s="29"/>
      <c r="DT288" s="29"/>
      <c r="DU288" s="29"/>
      <c r="DV288" s="29"/>
      <c r="DW288" s="29"/>
      <c r="DX288" s="29"/>
      <c r="DY288" s="29"/>
      <c r="DZ288" s="29"/>
      <c r="EA288" s="29"/>
      <c r="EB288" s="29"/>
      <c r="EC288" s="29"/>
      <c r="ED288" s="29"/>
      <c r="EE288" s="29"/>
      <c r="EF288" s="29"/>
      <c r="EG288" s="29"/>
      <c r="EH288" s="29"/>
      <c r="EI288" s="29"/>
      <c r="EJ288" s="29"/>
      <c r="EK288" s="29"/>
      <c r="EL288" s="29"/>
      <c r="EM288" s="29"/>
      <c r="EN288" s="29"/>
      <c r="EO288" s="29"/>
      <c r="EP288" s="29"/>
      <c r="EQ288" s="29"/>
      <c r="ER288" s="29"/>
      <c r="ES288" s="29"/>
      <c r="ET288" s="29"/>
      <c r="EU288" s="29"/>
      <c r="EV288" s="29"/>
      <c r="EW288" s="29"/>
      <c r="EX288" s="29"/>
      <c r="EY288" s="29"/>
      <c r="EZ288" s="29"/>
      <c r="FA288" s="29"/>
      <c r="FB288" s="29"/>
      <c r="FC288" s="68">
        <f>SUM(FC278:FC287)*0.7</f>
        <v>0</v>
      </c>
    </row>
    <row r="289" spans="1:159" s="30" customFormat="1" x14ac:dyDescent="0.25">
      <c r="A289" s="89" t="s">
        <v>28</v>
      </c>
      <c r="B289" s="89"/>
      <c r="C289" s="89"/>
      <c r="D289" s="89"/>
      <c r="E289" s="89"/>
      <c r="F289" s="70">
        <f>AK289+CP289+FC289</f>
        <v>0</v>
      </c>
      <c r="G289" s="56">
        <f>G244+G255+G266+G277+G288</f>
        <v>0</v>
      </c>
      <c r="H289" s="56">
        <f t="shared" ref="H289" si="2425">H244+H255+H266+H277+H288</f>
        <v>0</v>
      </c>
      <c r="I289" s="56">
        <f t="shared" ref="I289" si="2426">I244+I255+I266+I277+I288</f>
        <v>0</v>
      </c>
      <c r="J289" s="56">
        <f t="shared" ref="J289" si="2427">J244+J255+J266+J277+J288</f>
        <v>0</v>
      </c>
      <c r="K289" s="56">
        <f t="shared" ref="K289" si="2428">K244+K255+K266+K277+K288</f>
        <v>0</v>
      </c>
      <c r="L289" s="56">
        <f t="shared" ref="L289" si="2429">L244+L255+L266+L277+L288</f>
        <v>0</v>
      </c>
      <c r="M289" s="56">
        <f t="shared" ref="M289" si="2430">M244+M255+M266+M277+M288</f>
        <v>0</v>
      </c>
      <c r="N289" s="56">
        <f t="shared" ref="N289" si="2431">N244+N255+N266+N277+N288</f>
        <v>0</v>
      </c>
      <c r="O289" s="56">
        <f t="shared" ref="O289" si="2432">O244+O255+O266+O277+O288</f>
        <v>0</v>
      </c>
      <c r="P289" s="56">
        <f t="shared" ref="P289" si="2433">P244+P255+P266+P277+P288</f>
        <v>0</v>
      </c>
      <c r="Q289" s="56">
        <f t="shared" ref="Q289" si="2434">Q244+Q255+Q266+Q277+Q288</f>
        <v>0</v>
      </c>
      <c r="R289" s="56">
        <f t="shared" ref="R289" si="2435">R244+R255+R266+R277+R288</f>
        <v>0</v>
      </c>
      <c r="S289" s="56">
        <f t="shared" ref="S289" si="2436">S244+S255+S266+S277+S288</f>
        <v>0</v>
      </c>
      <c r="T289" s="56">
        <f t="shared" ref="T289" si="2437">T244+T255+T266+T277+T288</f>
        <v>0</v>
      </c>
      <c r="U289" s="56">
        <f t="shared" ref="U289" si="2438">U244+U255+U266+U277+U288</f>
        <v>0</v>
      </c>
      <c r="V289" s="56">
        <f t="shared" ref="V289" si="2439">V244+V255+V266+V277+V288</f>
        <v>0</v>
      </c>
      <c r="W289" s="56">
        <f t="shared" ref="W289" si="2440">W244+W255+W266+W277+W288</f>
        <v>0</v>
      </c>
      <c r="X289" s="56">
        <f t="shared" ref="X289" si="2441">X244+X255+X266+X277+X288</f>
        <v>0</v>
      </c>
      <c r="Y289" s="56">
        <f t="shared" ref="Y289" si="2442">Y244+Y255+Y266+Y277+Y288</f>
        <v>0</v>
      </c>
      <c r="Z289" s="56">
        <f t="shared" ref="Z289" si="2443">Z244+Z255+Z266+Z277+Z288</f>
        <v>0</v>
      </c>
      <c r="AA289" s="56">
        <f t="shared" ref="AA289" si="2444">AA244+AA255+AA266+AA277+AA288</f>
        <v>0</v>
      </c>
      <c r="AB289" s="56">
        <f t="shared" ref="AB289" si="2445">AB244+AB255+AB266+AB277+AB288</f>
        <v>0</v>
      </c>
      <c r="AC289" s="56">
        <f t="shared" ref="AC289" si="2446">AC244+AC255+AC266+AC277+AC288</f>
        <v>0</v>
      </c>
      <c r="AD289" s="56">
        <f t="shared" ref="AD289" si="2447">AD244+AD255+AD266+AD277+AD288</f>
        <v>0</v>
      </c>
      <c r="AE289" s="56">
        <f t="shared" ref="AE289" si="2448">AE244+AE255+AE266+AE277+AE288</f>
        <v>0</v>
      </c>
      <c r="AF289" s="56">
        <f t="shared" ref="AF289" si="2449">AF244+AF255+AF266+AF277+AF288</f>
        <v>0</v>
      </c>
      <c r="AG289" s="56">
        <f t="shared" ref="AG289" si="2450">AG244+AG255+AG266+AG277+AG288</f>
        <v>0</v>
      </c>
      <c r="AH289" s="56">
        <f t="shared" ref="AH289" si="2451">AH244+AH255+AH266+AH277+AH288</f>
        <v>0</v>
      </c>
      <c r="AI289" s="56">
        <f t="shared" ref="AI289" si="2452">AI244+AI255+AI266+AI277+AI288</f>
        <v>0</v>
      </c>
      <c r="AJ289" s="56">
        <f t="shared" ref="AJ289" si="2453">AJ244+AJ255+AJ266+AJ277+AJ288</f>
        <v>0</v>
      </c>
      <c r="AK289" s="57">
        <f>((SUM(AK234:AK243)*0.3)+(SUM(AK245:AK254)*0.3)+(SUM(AK256:AK265)*0.3)+(SUM(AK267:AK276)*0.3)+(SUM(AK278:AK287)*0.3))*1.5</f>
        <v>0</v>
      </c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  <c r="BH289" s="91"/>
      <c r="BI289" s="91"/>
      <c r="BJ289" s="91"/>
      <c r="BK289" s="91"/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1"/>
      <c r="BW289" s="91"/>
      <c r="BX289" s="91"/>
      <c r="BY289" s="91"/>
      <c r="BZ289" s="91"/>
      <c r="CA289" s="91"/>
      <c r="CB289" s="91"/>
      <c r="CC289" s="91"/>
      <c r="CD289" s="91"/>
      <c r="CE289" s="91"/>
      <c r="CF289" s="91"/>
      <c r="CG289" s="91"/>
      <c r="CH289" s="91"/>
      <c r="CI289" s="91"/>
      <c r="CJ289" s="91"/>
      <c r="CK289" s="91"/>
      <c r="CL289" s="91"/>
      <c r="CM289" s="91"/>
      <c r="CN289" s="91"/>
      <c r="CO289" s="91"/>
      <c r="CP289" s="57">
        <f>((SUM(CP234:CP243)*0.3)+(SUM(CP245:CP254)*0.3)+(SUM(CP256:CP265)*0.3)+(SUM(CP267:CP276)*0.3)+(SUM(CP278:CP287)*0.3))*1.5</f>
        <v>0</v>
      </c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57">
        <f>((SUM(FC234:FC243)*0.3)+(SUM(FC245:FC254)*0.3)+(SUM(FC256:FC265)*0.3)+(SUM(FC267:FC276)*0.3)+(SUM(FC278:FC287)*0.3))*1.5</f>
        <v>0</v>
      </c>
    </row>
    <row r="290" spans="1:159" s="30" customFormat="1" outlineLevel="1" x14ac:dyDescent="0.25">
      <c r="A290">
        <v>1</v>
      </c>
      <c r="B290" s="26"/>
      <c r="C290" s="102">
        <f>IFERROR(VLOOKUP($B290,'Справочник ТТ'!$A:$R,16,0),0)</f>
        <v>0</v>
      </c>
      <c r="D290" s="103">
        <f>IFERROR(VLOOKUP($B290,'Справочник ТТ'!$A:$R,17,0),0)</f>
        <v>0</v>
      </c>
      <c r="E290" s="104">
        <f>IFERROR(VLOOKUP($B290,'Справочник ТТ'!$A:$R,18,0),0)</f>
        <v>0</v>
      </c>
      <c r="F290" s="71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 s="46">
        <f>IF($C290=$E$5,SUMPRODUCT(G290:AJ290,$G$5:$AJ$5),IF($C290=$E$6,SUMPRODUCT(G290:AJ290,$G$6:$AJ$6),0))</f>
        <v>0</v>
      </c>
      <c r="AL290"/>
      <c r="AM290" s="39">
        <f t="shared" ref="AM290:AM299" si="2454">IF(AND($C290=$E$5,IF(AND($C290=$E$5,AL290&gt;=AL$2),(AL290-AL$2)*AL$5,IF(AND($C290=$E$6,AL290&gt;=AL$2),(AL290-AL$2)*AL$6,0))&gt;AL$3),AL$3,IF(AND($C290=$E$6,IF(AND($C290=$E$5,AL290&gt;=AL$2),(AL290-AL$2)*AL$5,IF(AND($C290=$E$6,AL290&gt;=AL$2),(AL290-AL$2)*AL$6,0))&gt;AL$4),AL$4,IF(AND($C290=$E$5,AL290&gt;=AL$2),(AL290-AL$2)*AL$5,IF(AND($C290=$E$6,AL290&gt;=AL$2),(AL290-AL$2)*AL$6,0))))</f>
        <v>0</v>
      </c>
      <c r="AN290"/>
      <c r="AO290" s="39">
        <f t="shared" ref="AO290:AO299" si="2455">IF(AND($C290=$E$5,IF(AND($C290=$E$5,AN290&gt;=AN$2),(AN290-AN$2)*AN$5,IF(AND($C290=$E$6,AN290&gt;=AN$2),(AN290-AN$2)*AN$6,0))&gt;AN$3),AN$3,IF(AND($C290=$E$6,IF(AND($C290=$E$5,AN290&gt;=AN$2),(AN290-AN$2)*AN$5,IF(AND($C290=$E$6,AN290&gt;=AN$2),(AN290-AN$2)*AN$6,0))&gt;AN$4),AN$4,IF(AND($C290=$E$5,AN290&gt;=AN$2),(AN290-AN$2)*AN$5,IF(AND($C290=$E$6,AN290&gt;=AN$2),(AN290-AN$2)*AN$6,0))))</f>
        <v>0</v>
      </c>
      <c r="AP290"/>
      <c r="AQ290" s="39">
        <f t="shared" ref="AQ290:AQ299" si="2456">IF(AND($C290=$E$5,AP290&gt;0),$AP$5,IF(AND($C290=$E$6,AP290&gt;0),$AP$6,0))</f>
        <v>0</v>
      </c>
      <c r="AR290"/>
      <c r="AS290" s="39">
        <f t="shared" ref="AS290:AS299" si="2457">IF(AND($C290=$E$5,AR290&gt;0),$AR$5,IF(AND($C290=$E$6,AR290&gt;0),$AR$6,0))</f>
        <v>0</v>
      </c>
      <c r="AT290"/>
      <c r="AU290" s="39">
        <f t="shared" ref="AU290:AU299" si="2458">IF(AND($C290=$E$5,IF(AND($C290=$E$5,AT290&gt;=AT$2),(AT290-AT$2)*AT$5,IF(AND($C290=$E$6,AT290&gt;=AT$2),(AT290-AT$2)*AT$6,0))&gt;AT$3),AT$3,IF(AND($C290=$E$6,IF(AND($C290=$E$5,AT290&gt;=AT$2),(AT290-AT$2)*AT$5,IF(AND($C290=$E$6,AT290&gt;=AT$2),(AT290-AT$2)*AT$6,0))&gt;AT$4),AT$4,IF(AND($C290=$E$5,AT290&gt;=AT$2),(AT290-AT$2)*AT$5,IF(AND($C290=$E$6,AT290&gt;=AT$2),(AT290-AT$2)*AT$6,0))))</f>
        <v>0</v>
      </c>
      <c r="AV290"/>
      <c r="AW290" s="39">
        <f>IF(AND($C290=$E$5,IF(AND($C290=$E$5,AV290&gt;=AV$2),(AV290-AV$2)*AV$5,IF(AND($C290=$E$6,AV290&gt;=AV$2),(AV290-AV$2)*AV$6,0))&gt;AV$3),AV$3,IF(AND($C290=$E$6,IF(AND($C290=$E$5,AV290&gt;=AV$2),(AV290-AV$2)*AV$5,IF(AND($C290=$E$6,AV290&gt;=AV$2),(AV290-AV$2)*AV$6,0))&gt;AV$4),AV$4,IF(AND($C290=$E$5,AV290&gt;=AV$2),(AV290-AV$2)*AV$5,IF(AND($C290=$E$6,AV290&gt;=AV$2),(AV290-AV$2)*AV$6,0))))</f>
        <v>0</v>
      </c>
      <c r="AX290"/>
      <c r="AY290" s="39" t="b">
        <f t="shared" ref="AY290:AY299" si="2459">IF(AX290&gt;=AX$3,AX$4,IF(AND($C290=$E$5,IF($C290=$E$5,AX290*AX$5,IF($C290=$E$6,AX290*AX$6))&gt;AY$3),AY$3,IF(AND($C290=$E$6,IF($C290=$E$6,AX290*AX$6,IF($C290=$E$6,AX290*AX$6))&gt;AY$4),AY$4,IF($C290=$E$5,AX290*AX$5,IF($C290=$E$6,AX290*AX$6)))))</f>
        <v>0</v>
      </c>
      <c r="AZ290"/>
      <c r="BA290" s="39" t="b">
        <f t="shared" ref="BA290:BA299" si="2460">IF(AZ290&gt;=AZ$3,AZ$4,IF(AND($C290=$E$5,IF($C290=$E$5,AZ290*AZ$5,IF($C290=$E$6,AZ290*AZ$6))&gt;BA$3),BA$3,IF(AND($C290=$E$6,IF($C290=$E$6,AZ290*AZ$6,IF($C290=$E$6,AZ290*AZ$6))&gt;BA$4),BA$4,IF($C290=$E$5,AZ290*AZ$5,IF($C290=$E$6,AZ290*AZ$6)))))</f>
        <v>0</v>
      </c>
      <c r="BB290"/>
      <c r="BC290" s="39" t="b">
        <f t="shared" ref="BC290:BC299" si="2461">IF(BB290&gt;=BB$3,BB$4,IF(AND($C290=$E$5,IF($C290=$E$5,BB290*BB$5,IF($C290=$E$6,BB290*BB$6))&gt;BC$3),BC$3,IF(AND($C290=$E$6,IF($C290=$E$6,BB290*BB$6,IF($C290=$E$6,BB290*BB$6))&gt;BC$4),BC$4,IF($C290=$E$5,BB290*BB$5,IF($C290=$E$6,BB290*BB$6)))))</f>
        <v>0</v>
      </c>
      <c r="BD290"/>
      <c r="BE290" s="39" t="b">
        <f t="shared" ref="BE290:BE299" si="2462">IF(BD290&gt;=BD$3,BD$4,IF(AND($C290=$E$5,IF($C290=$E$5,BD290*BD$5,IF($C290=$E$6,BD290*BD$6))&gt;BE$3),BE$3,IF(AND($C290=$E$6,IF($C290=$E$6,BD290*BD$6,IF($C290=$E$6,BD290*BD$6))&gt;BE$4),BE$4,IF($C290=$E$5,BD290*BD$5,IF($C290=$E$6,BD290*BD$6)))))</f>
        <v>0</v>
      </c>
      <c r="BF290"/>
      <c r="BG290" s="39">
        <f t="shared" ref="BG290:BG299" si="2463">IF(AND($C290=$E$5,BF290&gt;0),$BF$5,IF(AND($C290=$E$6,BF290&gt;0),$BF$6,0))</f>
        <v>0</v>
      </c>
      <c r="BH290"/>
      <c r="BI290" s="39">
        <f t="shared" ref="BI290:BI299" si="2464">IF(AND($C290=$E$5,IF(AND($C290=$E$5,BH290&gt;=BH$2),(BH290-BH$2)*BH$5,IF(AND($C290=$E$6,BH290&gt;=BH$2),(BH290-BH$2)*BH$6,0))&gt;BH$3),BH$3,IF(AND($C290=$E$6,IF(AND($C290=$E$5,BH290&gt;=BH$2),(BH290-BH$2)*BH$5,IF(AND($C290=$E$6,BH290&gt;=BH$2),(BH290-BH$2)*BH$6,0))&gt;BH$4),BH$4,IF(AND($C290=$E$5,BH290&gt;=BH$2),(BH290-BH$2)*BH$5,IF(AND($C290=$E$6,BH290&gt;=BH$2),(BH290-BH$2)*BH$6,0))))</f>
        <v>0</v>
      </c>
      <c r="BJ290"/>
      <c r="BK290" s="39">
        <f t="shared" ref="BK290:BK299" si="2465">IF(AND($C290=$E$5,IF(AND($C290=$E$5,BJ290&gt;=BJ$2),(BJ290-BJ$2)*BJ$5,IF(AND($C290=$E$6,BJ290&gt;=BJ$2),(BJ290-BJ$2)*BJ$6,0))&gt;BJ$3),BJ$3,IF(AND($C290=$E$6,IF(AND($C290=$E$5,BJ290&gt;=BJ$2),(BJ290-BJ$2)*BJ$5,IF(AND($C290=$E$6,BJ290&gt;=BJ$2),(BJ290-BJ$2)*BJ$6,0))&gt;BJ$4),BJ$4,IF(AND($C290=$E$5,BJ290&gt;=BJ$2),(BJ290-BJ$2)*BJ$5,IF(AND($C290=$E$6,BJ290&gt;=BJ$2),(BJ290-BJ$2)*BJ$6,0))))</f>
        <v>0</v>
      </c>
      <c r="BL290"/>
      <c r="BM290" s="39">
        <f t="shared" ref="BM290:BM299" si="2466">IF(AND($C290=$E$5,IF(AND($C290=$E$5,BL290&gt;=BL$2),(BL290-BL$2)*BL$5,IF(AND($C290=$E$6,BL290&gt;=BL$2),(BL290-BL$2)*BL$6,0))&gt;BL$3),BL$3,IF(AND($C290=$E$6,IF(AND($C290=$E$5,BL290&gt;=BL$2),(BL290-BL$2)*BL$5,IF(AND($C290=$E$6,BL290&gt;=BL$2),(BL290-BL$2)*BL$6,0))&gt;BL$4),BL$4,IF(AND($C290=$E$5,BL290&gt;=BL$2),(BL290-BL$2)*BL$5,IF(AND($C290=$E$6,BL290&gt;=BL$2),(BL290-BL$2)*BL$6,0))))</f>
        <v>0</v>
      </c>
      <c r="BN290"/>
      <c r="BO290" s="39">
        <f t="shared" ref="BO290:BO299" si="2467">IF(AND($C290=$E$5,IF(AND($C290=$E$5,BN290&gt;=BN$2),(BN290-BN$2)*BN$5,IF(AND($C290=$E$6,BN290&gt;=BN$2),(BN290-BN$2)*BN$6,0))&gt;BN$3),BN$3,IF(AND($C290=$E$6,IF(AND($C290=$E$5,BN290&gt;=BN$2),(BN290-BN$2)*BN$5,IF(AND($C290=$E$6,BN290&gt;=BN$2),(BN290-BN$2)*BN$6,0))&gt;BN$4),BN$4,IF(AND($C290=$E$5,BN290&gt;=BN$2),(BN290-BN$2)*BN$5,IF(AND($C290=$E$6,BN290&gt;=BN$2),(BN290-BN$2)*BN$6,0))))</f>
        <v>0</v>
      </c>
      <c r="BP290"/>
      <c r="BQ290" s="39">
        <f t="shared" ref="BQ290:BQ299" si="2468">IF(AND($C290=$E$5,IF(AND($C290=$E$5,BP290&gt;=BP$2),(BP290-BP$2)*BP$5,IF(AND($C290=$E$6,BP290&gt;=BP$2),(BP290-BP$2)*BP$6,0))&gt;BP$3),BP$3,IF(AND($C290=$E$6,IF(AND($C290=$E$5,BP290&gt;=BP$2),(BP290-BP$2)*BP$5,IF(AND($C290=$E$6,BP290&gt;=BP$2),(BP290-BP$2)*BP$6,0))&gt;BP$4),BP$4,IF(AND($C290=$E$5,BP290&gt;=BP$2),(BP290-BP$2)*BP$5,IF(AND($C290=$E$6,BP290&gt;=BP$2),(BP290-BP$2)*BP$6,0))))</f>
        <v>0</v>
      </c>
      <c r="BR290"/>
      <c r="BS290" s="39">
        <f t="shared" ref="BS290:BS299" si="2469">IF(AND($C290=$E$5,IF(AND($C290=$E$5,BR290&gt;=BR$2),(BR290-BR$2)*BR$5,IF(AND($C290=$E$6,BR290&gt;=BR$2),(BR290-BR$2)*BR$6,0))&gt;BR$3),BR$3,IF(AND($C290=$E$6,IF(AND($C290=$E$5,BR290&gt;=BR$2),(BR290-BR$2)*BR$5,IF(AND($C290=$E$6,BR290&gt;=BR$2),(BR290-BR$2)*BR$6,0))&gt;BR$4),BR$4,IF(AND($C290=$E$5,BR290&gt;=BR$2),(BR290-BR$2)*BR$5,IF(AND($C290=$E$6,BR290&gt;=BR$2),(BR290-BR$2)*BR$6,0))))</f>
        <v>0</v>
      </c>
      <c r="BT290"/>
      <c r="BU290" s="39">
        <f t="shared" ref="BU290:BU299" si="2470">IF(AND($C290=$E$5,IF(AND($C290=$E$5,BT290&gt;=BT$2),(BT290-BT$2)*BT$5,IF(AND($C290=$E$6,BT290&gt;=BT$2),(BT290-BT$2)*BT$6,0))&gt;BT$3),BT$3,IF(AND($C290=$E$6,IF(AND($C290=$E$5,BT290&gt;=BT$2),(BT290-BT$2)*BT$5,IF(AND($C290=$E$6,BT290&gt;=BT$2),(BT290-BT$2)*BT$6,0))&gt;BT$4),BT$4,IF(AND($C290=$E$5,BT290&gt;=BT$2),(BT290-BT$2)*BT$5,IF(AND($C290=$E$6,BT290&gt;=BT$2),(BT290-BT$2)*BT$6,0))))</f>
        <v>0</v>
      </c>
      <c r="BV290"/>
      <c r="BW290" s="39">
        <f t="shared" ref="BW290:BW299" si="2471">IF(AND($C290=$E$5,IF(AND($C290=$E$5,BV290&gt;=BV$2),(BV290-BV$2)*BV$5,IF(AND($C290=$E$6,BV290&gt;=BV$2),(BV290-BV$2)*BV$6,0))&gt;BV$3),BV$3,IF(AND($C290=$E$6,IF(AND($C290=$E$5,BV290&gt;=BV$2),(BV290-BV$2)*BV$5,IF(AND($C290=$E$6,BV290&gt;=BV$2),(BV290-BV$2)*BV$6,0))&gt;BV$4),BV$4,IF(AND($C290=$E$5,BV290&gt;=BV$2),(BV290-BV$2)*BV$5,IF(AND($C290=$E$6,BV290&gt;=BV$2),(BV290-BV$2)*BV$6,0))))</f>
        <v>0</v>
      </c>
      <c r="BX290"/>
      <c r="BY290" s="39">
        <f t="shared" ref="BY290:BY299" si="2472">IF(AND($C290=$E$5,IF(AND($C290=$E$5,BX290&gt;=BX$2),(BX290-BX$2)*BX$5,IF(AND($C290=$E$6,BX290&gt;=BX$2),(BX290-BX$2)*BX$6,0))&gt;BX$3),BX$3,IF(AND($C290=$E$6,IF(AND($C290=$E$5,BX290&gt;=BX$2),(BX290-BX$2)*BX$5,IF(AND($C290=$E$6,BX290&gt;=BX$2),(BX290-BX$2)*BX$6,0))&gt;BX$4),BX$4,IF(AND($C290=$E$5,BX290&gt;=BX$2),(BX290-BX$2)*BX$5,IF(AND($C290=$E$6,BX290&gt;=BX$2),(BX290-BX$2)*BX$6,0))))</f>
        <v>0</v>
      </c>
      <c r="BZ290"/>
      <c r="CA290" s="39">
        <f t="shared" ref="CA290:CA299" si="2473">IF(AND($C290=$E$5,IF(AND($C290=$E$5,BZ290&gt;=BZ$2),(BZ290-BZ$2)*BZ$5,IF(AND($C290=$E$6,BZ290&gt;=BZ$2),(BZ290-BZ$2)*BZ$6,0))&gt;BZ$3),BZ$3,IF(AND($C290=$E$6,IF(AND($C290=$E$5,BZ290&gt;=BZ$2),(BZ290-BZ$2)*BZ$5,IF(AND($C290=$E$6,BZ290&gt;=BZ$2),(BZ290-BZ$2)*BZ$6,0))&gt;BZ$4),BZ$4,IF(AND($C290=$E$5,BZ290&gt;=BZ$2),(BZ290-BZ$2)*BZ$5,IF(AND($C290=$E$6,BZ290&gt;=BZ$2),(BZ290-BZ$2)*BZ$6,0))))</f>
        <v>0</v>
      </c>
      <c r="CB290"/>
      <c r="CC290" s="39">
        <f t="shared" ref="CC290:CC299" si="2474">IF(AND($C290=$E$5,IF(AND($C290=$E$5,CB290&gt;=CB$2),(CB290-CB$2)*CB$5,IF(AND($C290=$E$6,CB290&gt;=CB$2),(CB290-CB$2)*CB$6,0))&gt;CB$3),CB$3,IF(AND($C290=$E$6,IF(AND($C290=$E$5,CB290&gt;=CB$2),(CB290-CB$2)*CB$5,IF(AND($C290=$E$6,CB290&gt;=CB$2),(CB290-CB$2)*CB$6,0))&gt;CB$4),CB$4,IF(AND($C290=$E$5,CB290&gt;=CB$2),(CB290-CB$2)*CB$5,IF(AND($C290=$E$6,CB290&gt;=CB$2),(CB290-CB$2)*CB$6,0))))</f>
        <v>0</v>
      </c>
      <c r="CD290"/>
      <c r="CE290" s="39">
        <f t="shared" ref="CE290:CE299" si="2475">IF(AND($C290=$E$5,IF(AND($C290=$E$5,CD290&gt;=CD$2),(CD290-CD$2)*CD$5,IF(AND($C290=$E$6,CD290&gt;=CD$2),(CD290-CD$2)*CD$6,0))&gt;CD$3),CD$3,IF(AND($C290=$E$6,IF(AND($C290=$E$5,CD290&gt;=CD$2),(CD290-CD$2)*CD$5,IF(AND($C290=$E$6,CD290&gt;=CD$2),(CD290-CD$2)*CD$6,0))&gt;CD$4),CD$4,IF(AND($C290=$E$5,CD290&gt;=CD$2),(CD290-CD$2)*CD$5,IF(AND($C290=$E$6,CD290&gt;=CD$2),(CD290-CD$2)*CD$6,0))))</f>
        <v>0</v>
      </c>
      <c r="CF290"/>
      <c r="CG290" s="39">
        <f t="shared" ref="CG290:CG299" si="2476">IF(AND($C290=$E$5,IF(AND($C290=$E$5,CF290&gt;=CF$2),(CF290-CF$2)*CF$5,IF(AND($C290=$E$6,CF290&gt;=CF$2),(CF290-CF$2)*CF$6,0))&gt;CF$3),CF$3,IF(AND($C290=$E$6,IF(AND($C290=$E$5,CF290&gt;=CF$2),(CF290-CF$2)*CF$5,IF(AND($C290=$E$6,CF290&gt;=CF$2),(CF290-CF$2)*CF$6,0))&gt;CF$4),CF$4,IF(AND($C290=$E$5,CF290&gt;=CF$2),(CF290-CF$2)*CF$5,IF(AND($C290=$E$6,CF290&gt;=CF$2),(CF290-CF$2)*CF$6,0))))</f>
        <v>0</v>
      </c>
      <c r="CH290"/>
      <c r="CI290" s="39">
        <f t="shared" ref="CI290:CI299" si="2477">IF(AND($C290=$E$5,IF(AND($C290=$E$5,CH290&gt;=CH$2),(CH290-CH$2)*CH$5,IF(AND($C290=$E$6,CH290&gt;=CH$2),(CH290-CH$2)*CH$6,0))&gt;CH$3),CH$3,IF(AND($C290=$E$6,IF(AND($C290=$E$5,CH290&gt;=CH$2),(CH290-CH$2)*CH$5,IF(AND($C290=$E$6,CH290&gt;=CH$2),(CH290-CH$2)*CH$6,0))&gt;CH$4),CH$4,IF(AND($C290=$E$5,CH290&gt;=CH$2),(CH290-CH$2)*CH$5,IF(AND($C290=$E$6,CH290&gt;=CH$2),(CH290-CH$2)*CH$6,0))))</f>
        <v>0</v>
      </c>
      <c r="CJ290"/>
      <c r="CK290" s="39">
        <f t="shared" ref="CK290:CK299" si="2478">IF(AND($C290=$E$5,IF(AND($C290=$E$5,CJ290&gt;=CJ$2),(CJ290-CJ$2)*CJ$5,IF(AND($C290=$E$6,CJ290&gt;=CJ$2),(CJ290-CJ$2)*CJ$6,0))&gt;CJ$3),CJ$3,IF(AND($C290=$E$6,IF(AND($C290=$E$5,CJ290&gt;=CJ$2),(CJ290-CJ$2)*CJ$5,IF(AND($C290=$E$6,CJ290&gt;=CJ$2),(CJ290-CJ$2)*CJ$6,0))&gt;CJ$4),CJ$4,IF(AND($C290=$E$5,CJ290&gt;=CJ$2),(CJ290-CJ$2)*CJ$5,IF(AND($C290=$E$6,CJ290&gt;=CJ$2),(CJ290-CJ$2)*CJ$6,0))))</f>
        <v>0</v>
      </c>
      <c r="CL290"/>
      <c r="CM290" s="39">
        <f t="shared" ref="CM290:CM299" si="2479">IF(AND($C290=$E$5,IF(AND($C290=$E$5,CL290&gt;=CL$2),(CL290-CL$2)*CL$5,IF(AND($C290=$E$6,CL290&gt;=CL$2),(CL290-CL$2)*CL$6,0))&gt;CL$3),CL$3,IF(AND($C290=$E$6,IF(AND($C290=$E$5,CL290&gt;=CL$2),(CL290-CL$2)*CL$5,IF(AND($C290=$E$6,CL290&gt;=CL$2),(CL290-CL$2)*CL$6,0))&gt;CL$4),CL$4,IF(AND($C290=$E$5,CL290&gt;=CL$2),(CL290-CL$2)*CL$5,IF(AND($C290=$E$6,CL290&gt;=CL$2),(CL290-CL$2)*CL$6,0))))</f>
        <v>0</v>
      </c>
      <c r="CN290"/>
      <c r="CO290" s="39">
        <f t="shared" ref="CO290:CO299" si="2480">IF(AND($C290=$E$5,IF(AND($C290=$E$5,CN290&gt;=CN$2),(CN290-CN$2)*CN$5,IF(AND($C290=$E$6,CN290&gt;=CN$2),(CN290-CN$2)*CN$6,0))&gt;CN$3),CN$3,IF(AND($C290=$E$6,IF(AND($C290=$E$5,CN290&gt;=CN$2),(CN290-CN$2)*CN$5,IF(AND($C290=$E$6,CN290&gt;=CN$2),(CN290-CN$2)*CN$6,0))&gt;CN$4),CN$4,IF(AND($C290=$E$5,CN290&gt;=CN$2),(CN290-CN$2)*CN$5,IF(AND($C290=$E$6,CN290&gt;=CN$2),(CN290-CN$2)*CN$6,0))))</f>
        <v>0</v>
      </c>
      <c r="CP290" s="67">
        <f>SUMIFS(AL290:CO290,$AL$8:$CO$8,$AM$1)</f>
        <v>0</v>
      </c>
      <c r="CQ290"/>
      <c r="CR290" s="39">
        <f t="shared" ref="CR290:CR299" si="2481">IF(AND($C290=$E$5,IF(AND($C290=$E$5,CQ290&gt;=CQ$2),(CQ290-CQ$2)*CQ$5,IF(AND($C290=$E$6,CQ290&gt;=CQ$2),(CQ290-CQ$2)*CQ$6,0))&gt;CQ$3),CQ$3,IF(AND($C290=$E$6,IF(AND($C290=$E$5,CQ290&gt;=CQ$2),(CQ290-CQ$2)*CQ$5,IF(AND($C290=$E$6,CQ290&gt;=CQ$2),(CQ290-CQ$2)*CQ$6,0))&gt;CQ$4),CQ$4,IF(AND($C290=$E$5,CQ290&gt;=CQ$2),(CQ290-CQ$2)*CQ$5,IF(AND($C290=$E$6,CQ290&gt;=CQ$2),(CQ290-CQ$2)*CQ$6,0))))</f>
        <v>0</v>
      </c>
      <c r="CS290"/>
      <c r="CT290" s="39">
        <f t="shared" ref="CT290:CT299" si="2482">IF(AND($C290=$E$5,IF(AND($C290=$E$5,CS290&gt;=CS$2),(CS290-CS$2)*CS$5,IF(AND($C290=$E$6,CS290&gt;=CS$2),(CS290-CS$2)*CS$6,0))&gt;CS$3),CS$3,IF(AND($C290=$E$6,IF(AND($C290=$E$5,CS290&gt;=CS$2),(CS290-CS$2)*CS$5,IF(AND($C290=$E$6,CS290&gt;=CS$2),(CS290-CS$2)*CS$6,0))&gt;CS$4),CS$4,IF(AND($C290=$E$5,CS290&gt;=CS$2),(CS290-CS$2)*CS$5,IF(AND($C290=$E$6,CS290&gt;=CS$2),(CS290-CS$2)*CS$6,0))))</f>
        <v>0</v>
      </c>
      <c r="CU290"/>
      <c r="CV290" s="39">
        <f t="shared" ref="CV290:CV299" si="2483">IF(AND($C290=$E$5,IF(AND($C290=$E$5,CU290&gt;=CU$2),(CU290-CU$2)*CU$5,IF(AND($C290=$E$6,CU290&gt;=CU$2),(CU290-CU$2)*CU$6,0))&gt;CU$3),CU$3,IF(AND($C290=$E$6,IF(AND($C290=$E$5,CU290&gt;=CU$2),(CU290-CU$2)*CU$5,IF(AND($C290=$E$6,CU290&gt;=CU$2),(CU290-CU$2)*CU$6,0))&gt;CU$4),CU$4,IF(AND($C290=$E$5,CU290&gt;=CU$2),(CU290-CU$2)*CU$5,IF(AND($C290=$E$6,CU290&gt;=CU$2),(CU290-CU$2)*CU$6,0))))</f>
        <v>0</v>
      </c>
      <c r="CW290"/>
      <c r="CX290" s="39">
        <f t="shared" ref="CX290:CX299" si="2484">IF(AND($C290=$E$5,IF(AND($C290=$E$5,CW290&gt;=CW$2),(CW290-CW$2)*CW$5,IF(AND($C290=$E$6,CW290&gt;=CW$2),(CW290-CW$2)*CW$6,0))&gt;CW$3),CW$3,IF(AND($C290=$E$6,IF(AND($C290=$E$5,CW290&gt;=CW$2),(CW290-CW$2)*CW$5,IF(AND($C290=$E$6,CW290&gt;=CW$2),(CW290-CW$2)*CW$6,0))&gt;CW$4),CW$4,IF(AND($C290=$E$5,CW290&gt;=CW$2),(CW290-CW$2)*CW$5,IF(AND($C290=$E$6,CW290&gt;=CW$2),(CW290-CW$2)*CW$6,0))))</f>
        <v>0</v>
      </c>
      <c r="CY290"/>
      <c r="CZ290" s="39">
        <f t="shared" ref="CZ290:CZ299" si="2485">IF(AND($C290=$E$5,IF(AND($C290=$E$5,CY290&gt;=CY$2),(CY290-CY$2)*CY$5,IF(AND($C290=$E$6,CY290&gt;=CY$2),(CY290-CY$2)*CY$6,0))&gt;CY$3),CY$3,IF(AND($C290=$E$6,IF(AND($C290=$E$5,CY290&gt;=CY$2),(CY290-CY$2)*CY$5,IF(AND($C290=$E$6,CY290&gt;=CY$2),(CY290-CY$2)*CY$6,0))&gt;CY$4),CY$4,IF(AND($C290=$E$5,CY290&gt;=CY$2),(CY290-CY$2)*CY$5,IF(AND($C290=$E$6,CY290&gt;=CY$2),(CY290-CY$2)*CY$6,0))))</f>
        <v>0</v>
      </c>
      <c r="DA290"/>
      <c r="DB290" s="39">
        <f t="shared" ref="DB290:DB299" si="2486">IF(AND($C290=$E$5,IF(AND($C290=$E$5,DA290&gt;=DA$2),(DA290-DA$2)*DA$5,IF(AND($C290=$E$6,DA290&gt;=DA$2),(DA290-DA$2)*DA$6,0))&gt;DA$3),DA$3,IF(AND($C290=$E$6,IF(AND($C290=$E$5,DA290&gt;=DA$2),(DA290-DA$2)*DA$5,IF(AND($C290=$E$6,DA290&gt;=DA$2),(DA290-DA$2)*DA$6,0))&gt;DA$4),DA$4,IF(AND($C290=$E$5,DA290&gt;=DA$2),(DA290-DA$2)*DA$5,IF(AND($C290=$E$6,DA290&gt;=DA$2),(DA290-DA$2)*DA$6,0))))</f>
        <v>0</v>
      </c>
      <c r="DC290"/>
      <c r="DD290" s="39">
        <f t="shared" ref="DD290:DD299" si="2487">IF(AND($C290=$E$5,IF(AND($C290=$E$5,DC290&gt;=DC$2),(DC290-DC$2)*DC$5,IF(AND($C290=$E$6,DC290&gt;=DC$2),(DC290-DC$2)*DC$6,0))&gt;DC$3),DC$3,IF(AND($C290=$E$6,IF(AND($C290=$E$5,DC290&gt;=DC$2),(DC290-DC$2)*DC$5,IF(AND($C290=$E$6,DC290&gt;=DC$2),(DC290-DC$2)*DC$6,0))&gt;DC$4),DC$4,IF(AND($C290=$E$5,DC290&gt;=DC$2),(DC290-DC$2)*DC$5,IF(AND($C290=$E$6,DC290&gt;=DC$2),(DC290-DC$2)*DC$6,0))))</f>
        <v>0</v>
      </c>
      <c r="DE290"/>
      <c r="DF290" s="39">
        <f t="shared" ref="DF290:DF299" si="2488">IF(AND($C290=$E$5,IF(AND($C290=$E$5,DE290&gt;=DE$2),(DE290-DE$2)*DE$5,IF(AND($C290=$E$6,DE290&gt;=DE$2),(DE290-DE$2)*DE$6,0))&gt;DE$3),DE$3,IF(AND($C290=$E$6,IF(AND($C290=$E$5,DE290&gt;=DE$2),(DE290-DE$2)*DE$5,IF(AND($C290=$E$6,DE290&gt;=DE$2),(DE290-DE$2)*DE$6,0))&gt;DE$4),DE$4,IF(AND($C290=$E$5,DE290&gt;=DE$2),(DE290-DE$2)*DE$5,IF(AND($C290=$E$6,DE290&gt;=DE$2),(DE290-DE$2)*DE$6,0))))</f>
        <v>0</v>
      </c>
      <c r="DG290"/>
      <c r="DH290" s="39">
        <f t="shared" ref="DH290:DH299" si="2489">IF(AND($C290=$E$5,IF(AND($C290=$E$5,DG290&gt;=DG$2),(DG290-DG$2)*DG$5,IF(AND($C290=$E$6,DG290&gt;=DG$2),(DG290-DG$2)*DG$6,0))&gt;DG$3),DG$3,IF(AND($C290=$E$6,IF(AND($C290=$E$5,DG290&gt;=DG$2),(DG290-DG$2)*DG$5,IF(AND($C290=$E$6,DG290&gt;=DG$2),(DG290-DG$2)*DG$6,0))&gt;DG$4),DG$4,IF(AND($C290=$E$5,DG290&gt;=DG$2),(DG290-DG$2)*DG$5,IF(AND($C290=$E$6,DG290&gt;=DG$2),(DG290-DG$2)*DG$6,0))))</f>
        <v>0</v>
      </c>
      <c r="DI290"/>
      <c r="DJ290" s="39">
        <f t="shared" ref="DJ290:DJ299" si="2490">IF(AND($C290=$E$5,IF(AND($C290=$E$5,DI290&gt;=DI$2),(DI290-DI$2)*DI$5,IF(AND($C290=$E$6,DI290&gt;=DI$2),(DI290-DI$2)*DI$6,0))&gt;DI$3),DI$3,IF(AND($C290=$E$6,IF(AND($C290=$E$5,DI290&gt;=DI$2),(DI290-DI$2)*DI$5,IF(AND($C290=$E$6,DI290&gt;=DI$2),(DI290-DI$2)*DI$6,0))&gt;DI$4),DI$4,IF(AND($C290=$E$5,DI290&gt;=DI$2),(DI290-DI$2)*DI$5,IF(AND($C290=$E$6,DI290&gt;=DI$2),(DI290-DI$2)*DI$6,0))))</f>
        <v>0</v>
      </c>
      <c r="DK290"/>
      <c r="DL290" s="39">
        <f t="shared" ref="DL290:DL299" si="2491">IF(AND($C290=$E$5,IF(AND($C290=$E$5,DK290&gt;=DK$2),(DK290-DK$2)*DK$5,IF(AND($C290=$E$6,DK290&gt;=DK$2),(DK290-DK$2)*DK$6,0))&gt;DK$3),DK$3,IF(AND($C290=$E$6,IF(AND($C290=$E$5,DK290&gt;=DK$2),(DK290-DK$2)*DK$5,IF(AND($C290=$E$6,DK290&gt;=DK$2),(DK290-DK$2)*DK$6,0))&gt;DK$4),DK$4,IF(AND($C290=$E$5,DK290&gt;=DK$2),(DK290-DK$2)*DK$5,IF(AND($C290=$E$6,DK290&gt;=DK$2),(DK290-DK$2)*DK$6,0))))</f>
        <v>0</v>
      </c>
      <c r="DM290"/>
      <c r="DN290" s="39">
        <f t="shared" ref="DN290:DN299" si="2492">IF(AND($C290=$E$5,IF(AND($C290=$E$5,DM290&gt;=DM$2),(DM290-DM$2)*DM$5,IF(AND($C290=$E$6,DM290&gt;=DM$2),(DM290-DM$2)*DM$6,0))&gt;DM$3),DM$3,IF(AND($C290=$E$6,IF(AND($C290=$E$5,DM290&gt;=DM$2),(DM290-DM$2)*DM$5,IF(AND($C290=$E$6,DM290&gt;=DM$2),(DM290-DM$2)*DM$6,0))&gt;DM$4),DM$4,IF(AND($C290=$E$5,DM290&gt;=DM$2),(DM290-DM$2)*DM$5,IF(AND($C290=$E$6,DM290&gt;=DM$2),(DM290-DM$2)*DM$6,0))))</f>
        <v>0</v>
      </c>
      <c r="DO290"/>
      <c r="DP290" s="39">
        <f t="shared" ref="DP290:DP299" si="2493">IF(AND($C290=$E$5,IF(AND($C290=$E$5,DO290&gt;=DO$2),(DO290-DO$2)*DO$5,IF(AND($C290=$E$6,DO290&gt;=DO$2),(DO290-DO$2)*DO$6,0))&gt;DO$3),DO$3,IF(AND($C290=$E$6,IF(AND($C290=$E$5,DO290&gt;=DO$2),(DO290-DO$2)*DO$5,IF(AND($C290=$E$6,DO290&gt;=DO$2),(DO290-DO$2)*DO$6,0))&gt;DO$4),DO$4,IF(AND($C290=$E$5,DO290&gt;=DO$2),(DO290-DO$2)*DO$5,IF(AND($C290=$E$6,DO290&gt;=DO$2),(DO290-DO$2)*DO$6,0))))</f>
        <v>0</v>
      </c>
      <c r="DQ290"/>
      <c r="DR290" s="39">
        <f t="shared" ref="DR290:DR299" si="2494">IF(AND($C290=$E$5,IF(AND($C290=$E$5,DQ290&gt;=DQ$2),(DQ290-DQ$2)*DQ$5,IF(AND($C290=$E$6,DQ290&gt;=DQ$2),(DQ290-DQ$2)*DQ$6,0))&gt;DQ$3),DQ$3,IF(AND($C290=$E$6,IF(AND($C290=$E$5,DQ290&gt;=DQ$2),(DQ290-DQ$2)*DQ$5,IF(AND($C290=$E$6,DQ290&gt;=DQ$2),(DQ290-DQ$2)*DQ$6,0))&gt;DQ$4),DQ$4,IF(AND($C290=$E$5,DQ290&gt;=DQ$2),(DQ290-DQ$2)*DQ$5,IF(AND($C290=$E$6,DQ290&gt;=DQ$2),(DQ290-DQ$2)*DQ$6,0))))</f>
        <v>0</v>
      </c>
      <c r="DS290"/>
      <c r="DT290" s="39">
        <f t="shared" ref="DT290:DT299" si="2495">IF(AND($C290=$E$5,IF(AND($C290=$E$5,DS290&gt;=DS$2),(DS290-DS$2)*DS$5,IF(AND($C290=$E$6,DS290&gt;=DS$2),(DS290-DS$2)*DS$6,0))&gt;DS$3),DS$3,IF(AND($C290=$E$6,IF(AND($C290=$E$5,DS290&gt;=DS$2),(DS290-DS$2)*DS$5,IF(AND($C290=$E$6,DS290&gt;=DS$2),(DS290-DS$2)*DS$6,0))&gt;DS$4),DS$4,IF(AND($C290=$E$5,DS290&gt;=DS$2),(DS290-DS$2)*DS$5,IF(AND($C290=$E$6,DS290&gt;=DS$2),(DS290-DS$2)*DS$6,0))))</f>
        <v>0</v>
      </c>
      <c r="DU290"/>
      <c r="DV290" s="39">
        <f t="shared" ref="DV290:DV299" si="2496">IF(AND($C290=$E$5,IF(AND($C290=$E$5,DU290&gt;=DU$2),(DU290-DU$2)*DU$5,IF(AND($C290=$E$6,DU290&gt;=DU$2),(DU290-DU$2)*DU$6,0))&gt;DU$3),DU$3,IF(AND($C290=$E$6,IF(AND($C290=$E$5,DU290&gt;=DU$2),(DU290-DU$2)*DU$5,IF(AND($C290=$E$6,DU290&gt;=DU$2),(DU290-DU$2)*DU$6,0))&gt;DU$4),DU$4,IF(AND($C290=$E$5,DU290&gt;=DU$2),(DU290-DU$2)*DU$5,IF(AND($C290=$E$6,DU290&gt;=DU$2),(DU290-DU$2)*DU$6,0))))</f>
        <v>0</v>
      </c>
      <c r="DW290"/>
      <c r="DX290" s="39">
        <f t="shared" ref="DX290:DX299" si="2497">IF(AND($C290=$E$5,IF(AND($C290=$E$5,DW290&gt;=DW$2),(DW290-DW$2)*DW$5,IF(AND($C290=$E$6,DW290&gt;=DW$2),(DW290-DW$2)*DW$6,0))&gt;DW$3),DW$3,IF(AND($C290=$E$6,IF(AND($C290=$E$5,DW290&gt;=DW$2),(DW290-DW$2)*DW$5,IF(AND($C290=$E$6,DW290&gt;=DW$2),(DW290-DW$2)*DW$6,0))&gt;DW$4),DW$4,IF(AND($C290=$E$5,DW290&gt;=DW$2),(DW290-DW$2)*DW$5,IF(AND($C290=$E$6,DW290&gt;=DW$2),(DW290-DW$2)*DW$6,0))))</f>
        <v>0</v>
      </c>
      <c r="DY290"/>
      <c r="DZ290" s="39">
        <f t="shared" ref="DZ290:DZ299" si="2498">IF(AND($C290=$E$5,IF(AND($C290=$E$5,DY290&gt;=DY$2),(DY290-DY$2)*DY$5,IF(AND($C290=$E$6,DY290&gt;=DY$2),(DY290-DY$2)*DY$6,0))&gt;DY$3),DY$3,IF(AND($C290=$E$6,IF(AND($C290=$E$5,DY290&gt;=DY$2),(DY290-DY$2)*DY$5,IF(AND($C290=$E$6,DY290&gt;=DY$2),(DY290-DY$2)*DY$6,0))&gt;DY$4),DY$4,IF(AND($C290=$E$5,DY290&gt;=DY$2),(DY290-DY$2)*DY$5,IF(AND($C290=$E$6,DY290&gt;=DY$2),(DY290-DY$2)*DY$6,0))))</f>
        <v>0</v>
      </c>
      <c r="EA290"/>
      <c r="EB290" s="39">
        <f t="shared" ref="EB290:EB299" si="2499">IF(AND($C290=$E$5,IF(AND($C290=$E$5,EA290&gt;=EA$2),(EA290-EA$2)*EA$5,IF(AND($C290=$E$6,EA290&gt;=EA$2),(EA290-EA$2)*EA$6,0))&gt;EA$3),EA$3,IF(AND($C290=$E$6,IF(AND($C290=$E$5,EA290&gt;=EA$2),(EA290-EA$2)*EA$5,IF(AND($C290=$E$6,EA290&gt;=EA$2),(EA290-EA$2)*EA$6,0))&gt;EA$4),EA$4,IF(AND($C290=$E$5,EA290&gt;=EA$2),(EA290-EA$2)*EA$5,IF(AND($C290=$E$6,EA290&gt;=EA$2),(EA290-EA$2)*EA$6,0))))</f>
        <v>0</v>
      </c>
      <c r="EC290"/>
      <c r="ED290" s="39">
        <f t="shared" ref="ED290:ED299" si="2500">IF(AND($C290=$E$5,IF(AND($C290=$E$5,EC290&gt;=EC$2),(EC290-EC$2)*EC$5,IF(AND($C290=$E$6,EC290&gt;=EC$2),(EC290-EC$2)*EC$6,0))&gt;EC$3),EC$3,IF(AND($C290=$E$6,IF(AND($C290=$E$5,EC290&gt;=EC$2),(EC290-EC$2)*EC$5,IF(AND($C290=$E$6,EC290&gt;=EC$2),(EC290-EC$2)*EC$6,0))&gt;EC$4),EC$4,IF(AND($C290=$E$5,EC290&gt;=EC$2),(EC290-EC$2)*EC$5,IF(AND($C290=$E$6,EC290&gt;=EC$2),(EC290-EC$2)*EC$6,0))))</f>
        <v>0</v>
      </c>
      <c r="EE290"/>
      <c r="EF290" s="39">
        <f t="shared" ref="EF290:EF299" si="2501">IF(AND($C290=$E$5,IF(AND($C290=$E$5,EE290&gt;=EE$2),(EE290-EE$2)*EE$5,IF(AND($C290=$E$6,EE290&gt;=EE$2),(EE290-EE$2)*EE$6,0))&gt;EE$3),EE$3,IF(AND($C290=$E$6,IF(AND($C290=$E$5,EE290&gt;=EE$2),(EE290-EE$2)*EE$5,IF(AND($C290=$E$6,EE290&gt;=EE$2),(EE290-EE$2)*EE$6,0))&gt;EE$4),EE$4,IF(AND($C290=$E$5,EE290&gt;=EE$2),(EE290-EE$2)*EE$5,IF(AND($C290=$E$6,EE290&gt;=EE$2),(EE290-EE$2)*EE$6,0))))</f>
        <v>0</v>
      </c>
      <c r="EG290"/>
      <c r="EH290" s="39">
        <f t="shared" ref="EH290:EH299" si="2502">IF(AND($C290=$E$5,IF(AND($C290=$E$5,EG290&gt;=EG$2),(EG290-EG$2)*EG$5,IF(AND($C290=$E$6,EG290&gt;=EG$2),(EG290-EG$2)*EG$6,0))&gt;EG$3),EG$3,IF(AND($C290=$E$6,IF(AND($C290=$E$5,EG290&gt;=EG$2),(EG290-EG$2)*EG$5,IF(AND($C290=$E$6,EG290&gt;=EG$2),(EG290-EG$2)*EG$6,0))&gt;EG$4),EG$4,IF(AND($C290=$E$5,EG290&gt;=EG$2),(EG290-EG$2)*EG$5,IF(AND($C290=$E$6,EG290&gt;=EG$2),(EG290-EG$2)*EG$6,0))))</f>
        <v>0</v>
      </c>
      <c r="EI290"/>
      <c r="EJ290" s="39">
        <f t="shared" ref="EJ290:EJ299" si="2503">IF(AND($C290=$E$5,IF(AND($C290=$E$5,EI290&gt;=EI$2),(EI290-EI$2)*EI$5,IF(AND($C290=$E$6,EI290&gt;=EI$2),(EI290-EI$2)*EI$6,0))&gt;EI$3),EI$3,IF(AND($C290=$E$6,IF(AND($C290=$E$5,EI290&gt;=EI$2),(EI290-EI$2)*EI$5,IF(AND($C290=$E$6,EI290&gt;=EI$2),(EI290-EI$2)*EI$6,0))&gt;EI$4),EI$4,IF(AND($C290=$E$5,EI290&gt;=EI$2),(EI290-EI$2)*EI$5,IF(AND($C290=$E$6,EI290&gt;=EI$2),(EI290-EI$2)*EI$6,0))))</f>
        <v>0</v>
      </c>
      <c r="EK290"/>
      <c r="EL290" s="39">
        <f t="shared" ref="EL290:EL299" si="2504">IF(AND($C290=$E$5,IF(AND($C290=$E$5,EK290&gt;=EK$2),(EK290-EK$2)*EK$5,IF(AND($C290=$E$6,EK290&gt;=EK$2),(EK290-EK$2)*EK$6,0))&gt;EK$3),EK$3,IF(AND($C290=$E$6,IF(AND($C290=$E$5,EK290&gt;=EK$2),(EK290-EK$2)*EK$5,IF(AND($C290=$E$6,EK290&gt;=EK$2),(EK290-EK$2)*EK$6,0))&gt;EK$4),EK$4,IF(AND($C290=$E$5,EK290&gt;=EK$2),(EK290-EK$2)*EK$5,IF(AND($C290=$E$6,EK290&gt;=EK$2),(EK290-EK$2)*EK$6,0))))</f>
        <v>0</v>
      </c>
      <c r="EM290"/>
      <c r="EN290" s="39">
        <f t="shared" ref="EN290:EN299" si="2505">IF(AND($C290=$E$5,IF(AND($C290=$E$5,EM290&gt;=EM$2),(EM290-EM$2)*EM$5,IF(AND($C290=$E$6,EM290&gt;=EM$2),(EM290-EM$2)*EM$6,0))&gt;EM$3),EM$3,IF(AND($C290=$E$6,IF(AND($C290=$E$5,EM290&gt;=EM$2),(EM290-EM$2)*EM$5,IF(AND($C290=$E$6,EM290&gt;=EM$2),(EM290-EM$2)*EM$6,0))&gt;EM$4),EM$4,IF(AND($C290=$E$5,EM290&gt;=EM$2),(EM290-EM$2)*EM$5,IF(AND($C290=$E$6,EM290&gt;=EM$2),(EM290-EM$2)*EM$6,0))))</f>
        <v>0</v>
      </c>
      <c r="EO290"/>
      <c r="EP290" s="39">
        <f t="shared" ref="EP290:EP299" si="2506">IF(AND($C290=$E$5,IF(AND($C290=$E$5,EO290&gt;=EO$2),(EO290-EO$2)*EO$5,IF(AND($C290=$E$6,EO290&gt;=EO$2),(EO290-EO$2)*EO$6,0))&gt;EO$3),EO$3,IF(AND($C290=$E$6,IF(AND($C290=$E$5,EO290&gt;=EO$2),(EO290-EO$2)*EO$5,IF(AND($C290=$E$6,EO290&gt;=EO$2),(EO290-EO$2)*EO$6,0))&gt;EO$4),EO$4,IF(AND($C290=$E$5,EO290&gt;=EO$2),(EO290-EO$2)*EO$5,IF(AND($C290=$E$6,EO290&gt;=EO$2),(EO290-EO$2)*EO$6,0))))</f>
        <v>0</v>
      </c>
      <c r="EQ290"/>
      <c r="ER290" s="39">
        <f t="shared" ref="ER290:ER299" si="2507">IF(AND($C290=$E$5,IF(AND($C290=$E$5,EQ290&gt;=EQ$2),(EQ290-EQ$2)*EQ$5,IF(AND($C290=$E$6,EQ290&gt;=EQ$2),(EQ290-EQ$2)*EQ$6,0))&gt;EQ$3),EQ$3,IF(AND($C290=$E$6,IF(AND($C290=$E$5,EQ290&gt;=EQ$2),(EQ290-EQ$2)*EQ$5,IF(AND($C290=$E$6,EQ290&gt;=EQ$2),(EQ290-EQ$2)*EQ$6,0))&gt;EQ$4),EQ$4,IF(AND($C290=$E$5,EQ290&gt;=EQ$2),(EQ290-EQ$2)*EQ$5,IF(AND($C290=$E$6,EQ290&gt;=EQ$2),(EQ290-EQ$2)*EQ$6,0))))</f>
        <v>0</v>
      </c>
      <c r="ES290"/>
      <c r="ET290" s="39">
        <f t="shared" ref="ET290:ET299" si="2508">IF(AND($C290=$E$5,IF(AND($C290=$E$5,ES290&gt;=ES$2),(ES290-ES$2)*ES$5,IF(AND($C290=$E$6,ES290&gt;=ES$2),(ES290-ES$2)*ES$6,0))&gt;ES$3),ES$3,IF(AND($C290=$E$6,IF(AND($C290=$E$5,ES290&gt;=ES$2),(ES290-ES$2)*ES$5,IF(AND($C290=$E$6,ES290&gt;=ES$2),(ES290-ES$2)*ES$6,0))&gt;ES$4),ES$4,IF(AND($C290=$E$5,ES290&gt;=ES$2),(ES290-ES$2)*ES$5,IF(AND($C290=$E$6,ES290&gt;=ES$2),(ES290-ES$2)*ES$6,0))))</f>
        <v>0</v>
      </c>
      <c r="EU290"/>
      <c r="EV290" s="39">
        <f t="shared" ref="EV290:EV299" si="2509">IF(AND($C290=$E$5,IF(AND($C290=$E$5,EU290&gt;=EU$2),(EU290-EU$2)*EU$5,IF(AND($C290=$E$6,EU290&gt;=EU$2),(EU290-EU$2)*EU$6,0))&gt;EU$3),EU$3,IF(AND($C290=$E$6,IF(AND($C290=$E$5,EU290&gt;=EU$2),(EU290-EU$2)*EU$5,IF(AND($C290=$E$6,EU290&gt;=EU$2),(EU290-EU$2)*EU$6,0))&gt;EU$4),EU$4,IF(AND($C290=$E$5,EU290&gt;=EU$2),(EU290-EU$2)*EU$5,IF(AND($C290=$E$6,EU290&gt;=EU$2),(EU290-EU$2)*EU$6,0))))</f>
        <v>0</v>
      </c>
      <c r="EW290"/>
      <c r="EX290" s="39">
        <f t="shared" ref="EX290:EX299" si="2510">IF(AND($C290=$E$5,IF(AND($C290=$E$5,EW290&gt;=EW$2),(EW290-EW$2)*EW$5,IF(AND($C290=$E$6,EW290&gt;=EW$2),(EW290-EW$2)*EW$6,0))&gt;EW$3),EW$3,IF(AND($C290=$E$6,IF(AND($C290=$E$5,EW290&gt;=EW$2),(EW290-EW$2)*EW$5,IF(AND($C290=$E$6,EW290&gt;=EW$2),(EW290-EW$2)*EW$6,0))&gt;EW$4),EW$4,IF(AND($C290=$E$5,EW290&gt;=EW$2),(EW290-EW$2)*EW$5,IF(AND($C290=$E$6,EW290&gt;=EW$2),(EW290-EW$2)*EW$6,0))))</f>
        <v>0</v>
      </c>
      <c r="EY290"/>
      <c r="EZ290" s="39">
        <f t="shared" ref="EZ290:EZ299" si="2511">IF(AND($C290=$E$5,IF(AND($C290=$E$5,EY290&gt;=EY$2),(EY290-EY$2)*EY$5,IF(AND($C290=$E$6,EY290&gt;=EY$2),(EY290-EY$2)*EY$6,0))&gt;EY$3),EY$3,IF(AND($C290=$E$6,IF(AND($C290=$E$5,EY290&gt;=EY$2),(EY290-EY$2)*EY$5,IF(AND($C290=$E$6,EY290&gt;=EY$2),(EY290-EY$2)*EY$6,0))&gt;EY$4),EY$4,IF(AND($C290=$E$5,EY290&gt;=EY$2),(EY290-EY$2)*EY$5,IF(AND($C290=$E$6,EY290&gt;=EY$2),(EY290-EY$2)*EY$6,0))))</f>
        <v>0</v>
      </c>
      <c r="FA290"/>
      <c r="FB290" s="39">
        <f t="shared" ref="FB290:FB299" si="2512">IF(AND($C290=$E$5,IF(AND($C290=$E$5,FA290&gt;=FA$2),(FA290-FA$2)*FA$5,IF(AND($C290=$E$6,FA290&gt;=FA$2),(FA290-FA$2)*FA$6,0))&gt;FA$3),FA$3,IF(AND($C290=$E$6,IF(AND($C290=$E$5,FA290&gt;=FA$2),(FA290-FA$2)*FA$5,IF(AND($C290=$E$6,FA290&gt;=FA$2),(FA290-FA$2)*FA$6,0))&gt;FA$4),FA$4,IF(AND($C290=$E$5,FA290&gt;=FA$2),(FA290-FA$2)*FA$5,IF(AND($C290=$E$6,FA290&gt;=FA$2),(FA290-FA$2)*FA$6,0))))</f>
        <v>0</v>
      </c>
      <c r="FC290" s="67">
        <f>SUMIFS(CQ290:FB290,$CQ$8:$FB$8,$AM$1)</f>
        <v>0</v>
      </c>
    </row>
    <row r="291" spans="1:159" s="30" customFormat="1" outlineLevel="1" x14ac:dyDescent="0.25">
      <c r="A291">
        <v>2</v>
      </c>
      <c r="B291" s="26"/>
      <c r="C291" s="102">
        <f>IFERROR(VLOOKUP($B291,'Справочник ТТ'!$A:$R,16,0),0)</f>
        <v>0</v>
      </c>
      <c r="D291" s="103">
        <f>IFERROR(VLOOKUP($B291,'Справочник ТТ'!$A:$R,17,0),0)</f>
        <v>0</v>
      </c>
      <c r="E291" s="104">
        <f>IFERROR(VLOOKUP($B291,'Справочник ТТ'!$A:$R,18,0),0)</f>
        <v>0</v>
      </c>
      <c r="F291" s="7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 s="46">
        <f t="shared" ref="AK291:AK299" si="2513">IF($C291=$E$5,SUMPRODUCT(G291:AJ291,$G$5:$AJ$5),IF($C291=$E$6,SUMPRODUCT(G291:AJ291,$G$6:$AJ$6),0))</f>
        <v>0</v>
      </c>
      <c r="AL291"/>
      <c r="AM291" s="39">
        <f t="shared" si="2454"/>
        <v>0</v>
      </c>
      <c r="AN291"/>
      <c r="AO291" s="39">
        <f t="shared" si="2455"/>
        <v>0</v>
      </c>
      <c r="AP291"/>
      <c r="AQ291" s="39">
        <f t="shared" si="2456"/>
        <v>0</v>
      </c>
      <c r="AR291"/>
      <c r="AS291" s="39">
        <f t="shared" si="2457"/>
        <v>0</v>
      </c>
      <c r="AT291"/>
      <c r="AU291" s="39">
        <f t="shared" si="2458"/>
        <v>0</v>
      </c>
      <c r="AV291"/>
      <c r="AW291" s="39">
        <f>IF(AND($C291=$E$5,IF(AND($C291=$E$5,AV291&gt;=AV$2),(AV291-AV$2)*AV$5,IF(AND($C291=$E$6,AV291&gt;=AV$2),(AV291-AV$2)*AV$6,0))&gt;AV$3),AV$3,IF(AND($C291=$E$6,IF(AND($C291=$E$5,AV291&gt;=AV$2),(AV291-AV$2)*AV$5,IF(AND($C291=$E$6,AV291&gt;=AV$2),(AV291-AV$2)*AV$6,0))&gt;AV$4),AV$4,IF(AND($C291=$E$5,AV291&gt;=AV$2),(AV291-AV$2)*AV$5,IF(AND($C291=$E$6,AV291&gt;=AV$2),(AV291-AV$2)*AV$6,0))))</f>
        <v>0</v>
      </c>
      <c r="AX291"/>
      <c r="AY291" s="39" t="b">
        <f t="shared" si="2459"/>
        <v>0</v>
      </c>
      <c r="AZ291"/>
      <c r="BA291" s="39" t="b">
        <f t="shared" si="2460"/>
        <v>0</v>
      </c>
      <c r="BB291"/>
      <c r="BC291" s="39" t="b">
        <f t="shared" si="2461"/>
        <v>0</v>
      </c>
      <c r="BD291"/>
      <c r="BE291" s="39" t="b">
        <f t="shared" si="2462"/>
        <v>0</v>
      </c>
      <c r="BF291"/>
      <c r="BG291" s="39">
        <f t="shared" si="2463"/>
        <v>0</v>
      </c>
      <c r="BH291"/>
      <c r="BI291" s="39">
        <f t="shared" si="2464"/>
        <v>0</v>
      </c>
      <c r="BJ291"/>
      <c r="BK291" s="39">
        <f t="shared" si="2465"/>
        <v>0</v>
      </c>
      <c r="BL291"/>
      <c r="BM291" s="39">
        <f t="shared" si="2466"/>
        <v>0</v>
      </c>
      <c r="BN291"/>
      <c r="BO291" s="39">
        <f t="shared" si="2467"/>
        <v>0</v>
      </c>
      <c r="BP291"/>
      <c r="BQ291" s="39">
        <f t="shared" si="2468"/>
        <v>0</v>
      </c>
      <c r="BR291"/>
      <c r="BS291" s="39">
        <f t="shared" si="2469"/>
        <v>0</v>
      </c>
      <c r="BT291"/>
      <c r="BU291" s="39">
        <f t="shared" si="2470"/>
        <v>0</v>
      </c>
      <c r="BV291"/>
      <c r="BW291" s="39">
        <f t="shared" si="2471"/>
        <v>0</v>
      </c>
      <c r="BX291"/>
      <c r="BY291" s="39">
        <f t="shared" si="2472"/>
        <v>0</v>
      </c>
      <c r="BZ291"/>
      <c r="CA291" s="39">
        <f t="shared" si="2473"/>
        <v>0</v>
      </c>
      <c r="CB291"/>
      <c r="CC291" s="39">
        <f t="shared" si="2474"/>
        <v>0</v>
      </c>
      <c r="CD291"/>
      <c r="CE291" s="39">
        <f t="shared" si="2475"/>
        <v>0</v>
      </c>
      <c r="CF291"/>
      <c r="CG291" s="39">
        <f t="shared" si="2476"/>
        <v>0</v>
      </c>
      <c r="CH291"/>
      <c r="CI291" s="39">
        <f t="shared" si="2477"/>
        <v>0</v>
      </c>
      <c r="CJ291"/>
      <c r="CK291" s="39">
        <f t="shared" si="2478"/>
        <v>0</v>
      </c>
      <c r="CL291"/>
      <c r="CM291" s="39">
        <f t="shared" si="2479"/>
        <v>0</v>
      </c>
      <c r="CN291"/>
      <c r="CO291" s="39">
        <f t="shared" si="2480"/>
        <v>0</v>
      </c>
      <c r="CP291" s="67">
        <f t="shared" ref="CP291:CP299" si="2514">SUMIFS(AL291:CO291,$AL$8:$CO$8,$AM$1)</f>
        <v>0</v>
      </c>
      <c r="CQ291"/>
      <c r="CR291" s="39">
        <f t="shared" si="2481"/>
        <v>0</v>
      </c>
      <c r="CS291"/>
      <c r="CT291" s="39">
        <f t="shared" si="2482"/>
        <v>0</v>
      </c>
      <c r="CU291"/>
      <c r="CV291" s="39">
        <f t="shared" si="2483"/>
        <v>0</v>
      </c>
      <c r="CW291"/>
      <c r="CX291" s="39">
        <f t="shared" si="2484"/>
        <v>0</v>
      </c>
      <c r="CY291"/>
      <c r="CZ291" s="39">
        <f t="shared" si="2485"/>
        <v>0</v>
      </c>
      <c r="DA291"/>
      <c r="DB291" s="39">
        <f t="shared" si="2486"/>
        <v>0</v>
      </c>
      <c r="DC291"/>
      <c r="DD291" s="39">
        <f t="shared" si="2487"/>
        <v>0</v>
      </c>
      <c r="DE291"/>
      <c r="DF291" s="39">
        <f t="shared" si="2488"/>
        <v>0</v>
      </c>
      <c r="DG291"/>
      <c r="DH291" s="39">
        <f t="shared" si="2489"/>
        <v>0</v>
      </c>
      <c r="DI291"/>
      <c r="DJ291" s="39">
        <f t="shared" si="2490"/>
        <v>0</v>
      </c>
      <c r="DK291"/>
      <c r="DL291" s="39">
        <f t="shared" si="2491"/>
        <v>0</v>
      </c>
      <c r="DM291"/>
      <c r="DN291" s="39">
        <f t="shared" si="2492"/>
        <v>0</v>
      </c>
      <c r="DO291"/>
      <c r="DP291" s="39">
        <f t="shared" si="2493"/>
        <v>0</v>
      </c>
      <c r="DQ291"/>
      <c r="DR291" s="39">
        <f t="shared" si="2494"/>
        <v>0</v>
      </c>
      <c r="DS291"/>
      <c r="DT291" s="39">
        <f t="shared" si="2495"/>
        <v>0</v>
      </c>
      <c r="DU291"/>
      <c r="DV291" s="39">
        <f t="shared" si="2496"/>
        <v>0</v>
      </c>
      <c r="DW291"/>
      <c r="DX291" s="39">
        <f t="shared" si="2497"/>
        <v>0</v>
      </c>
      <c r="DY291"/>
      <c r="DZ291" s="39">
        <f t="shared" si="2498"/>
        <v>0</v>
      </c>
      <c r="EA291"/>
      <c r="EB291" s="39">
        <f t="shared" si="2499"/>
        <v>0</v>
      </c>
      <c r="EC291"/>
      <c r="ED291" s="39">
        <f t="shared" si="2500"/>
        <v>0</v>
      </c>
      <c r="EE291"/>
      <c r="EF291" s="39">
        <f t="shared" si="2501"/>
        <v>0</v>
      </c>
      <c r="EG291"/>
      <c r="EH291" s="39">
        <f t="shared" si="2502"/>
        <v>0</v>
      </c>
      <c r="EI291"/>
      <c r="EJ291" s="39">
        <f t="shared" si="2503"/>
        <v>0</v>
      </c>
      <c r="EK291"/>
      <c r="EL291" s="39">
        <f t="shared" si="2504"/>
        <v>0</v>
      </c>
      <c r="EM291"/>
      <c r="EN291" s="39">
        <f t="shared" si="2505"/>
        <v>0</v>
      </c>
      <c r="EO291"/>
      <c r="EP291" s="39">
        <f t="shared" si="2506"/>
        <v>0</v>
      </c>
      <c r="EQ291"/>
      <c r="ER291" s="39">
        <f t="shared" si="2507"/>
        <v>0</v>
      </c>
      <c r="ES291"/>
      <c r="ET291" s="39">
        <f t="shared" si="2508"/>
        <v>0</v>
      </c>
      <c r="EU291"/>
      <c r="EV291" s="39">
        <f t="shared" si="2509"/>
        <v>0</v>
      </c>
      <c r="EW291"/>
      <c r="EX291" s="39">
        <f t="shared" si="2510"/>
        <v>0</v>
      </c>
      <c r="EY291"/>
      <c r="EZ291" s="39">
        <f t="shared" si="2511"/>
        <v>0</v>
      </c>
      <c r="FA291"/>
      <c r="FB291" s="39">
        <f t="shared" si="2512"/>
        <v>0</v>
      </c>
      <c r="FC291" s="67">
        <f t="shared" ref="FC291:FC299" si="2515">SUMIFS(CQ291:FB291,$CQ$8:$FB$8,$AM$1)</f>
        <v>0</v>
      </c>
    </row>
    <row r="292" spans="1:159" s="30" customFormat="1" outlineLevel="1" x14ac:dyDescent="0.25">
      <c r="A292">
        <v>3</v>
      </c>
      <c r="B292" s="26"/>
      <c r="C292" s="102">
        <f>IFERROR(VLOOKUP($B292,'Справочник ТТ'!$A:$R,16,0),0)</f>
        <v>0</v>
      </c>
      <c r="D292" s="103">
        <f>IFERROR(VLOOKUP($B292,'Справочник ТТ'!$A:$R,17,0),0)</f>
        <v>0</v>
      </c>
      <c r="E292" s="104">
        <f>IFERROR(VLOOKUP($B292,'Справочник ТТ'!$A:$R,18,0),0)</f>
        <v>0</v>
      </c>
      <c r="F292" s="71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 s="46">
        <f t="shared" si="2513"/>
        <v>0</v>
      </c>
      <c r="AL292"/>
      <c r="AM292" s="39">
        <f t="shared" si="2454"/>
        <v>0</v>
      </c>
      <c r="AN292"/>
      <c r="AO292" s="39">
        <f t="shared" si="2455"/>
        <v>0</v>
      </c>
      <c r="AP292"/>
      <c r="AQ292" s="39">
        <f t="shared" si="2456"/>
        <v>0</v>
      </c>
      <c r="AR292"/>
      <c r="AS292" s="39">
        <f t="shared" si="2457"/>
        <v>0</v>
      </c>
      <c r="AT292"/>
      <c r="AU292" s="39">
        <f t="shared" si="2458"/>
        <v>0</v>
      </c>
      <c r="AV292"/>
      <c r="AW292" s="39">
        <f t="shared" ref="AW292:AW299" si="2516">IF(AND($C292=$E$5,IF(AND($C292=$E$5,AV292&gt;=AV$2),(AV292-AV$2)*AV$5,IF(AND($C292=$E$6,AV292&gt;=AV$2),(AV292-AV$2)*AV$6,0))&gt;AV$3),AV$3,IF(AND($C292=$E$6,IF(AND($C292=$E$5,AV292&gt;=AV$2),(AV292-AV$2)*AV$5,IF(AND($C292=$E$6,AV292&gt;=AV$2),(AV292-AV$2)*AV$6,0))&gt;AV$4),AV$4,IF(AND($C292=$E$5,AV292&gt;=AV$2),(AV292-AV$2)*AV$5,IF(AND($C292=$E$6,AV292&gt;=AV$2),(AV292-AV$2)*AV$6,0))))</f>
        <v>0</v>
      </c>
      <c r="AX292"/>
      <c r="AY292" s="39" t="b">
        <f t="shared" si="2459"/>
        <v>0</v>
      </c>
      <c r="AZ292"/>
      <c r="BA292" s="39" t="b">
        <f t="shared" si="2460"/>
        <v>0</v>
      </c>
      <c r="BB292"/>
      <c r="BC292" s="39" t="b">
        <f t="shared" si="2461"/>
        <v>0</v>
      </c>
      <c r="BD292"/>
      <c r="BE292" s="39" t="b">
        <f t="shared" si="2462"/>
        <v>0</v>
      </c>
      <c r="BF292"/>
      <c r="BG292" s="39">
        <f t="shared" si="2463"/>
        <v>0</v>
      </c>
      <c r="BH292"/>
      <c r="BI292" s="39">
        <f t="shared" si="2464"/>
        <v>0</v>
      </c>
      <c r="BJ292"/>
      <c r="BK292" s="39">
        <f t="shared" si="2465"/>
        <v>0</v>
      </c>
      <c r="BL292"/>
      <c r="BM292" s="39">
        <f t="shared" si="2466"/>
        <v>0</v>
      </c>
      <c r="BN292"/>
      <c r="BO292" s="39">
        <f t="shared" si="2467"/>
        <v>0</v>
      </c>
      <c r="BP292"/>
      <c r="BQ292" s="39">
        <f t="shared" si="2468"/>
        <v>0</v>
      </c>
      <c r="BR292"/>
      <c r="BS292" s="39">
        <f t="shared" si="2469"/>
        <v>0</v>
      </c>
      <c r="BT292"/>
      <c r="BU292" s="39">
        <f t="shared" si="2470"/>
        <v>0</v>
      </c>
      <c r="BV292"/>
      <c r="BW292" s="39">
        <f t="shared" si="2471"/>
        <v>0</v>
      </c>
      <c r="BX292"/>
      <c r="BY292" s="39">
        <f t="shared" si="2472"/>
        <v>0</v>
      </c>
      <c r="BZ292"/>
      <c r="CA292" s="39">
        <f t="shared" si="2473"/>
        <v>0</v>
      </c>
      <c r="CB292"/>
      <c r="CC292" s="39">
        <f t="shared" si="2474"/>
        <v>0</v>
      </c>
      <c r="CD292"/>
      <c r="CE292" s="39">
        <f t="shared" si="2475"/>
        <v>0</v>
      </c>
      <c r="CF292"/>
      <c r="CG292" s="39">
        <f t="shared" si="2476"/>
        <v>0</v>
      </c>
      <c r="CH292"/>
      <c r="CI292" s="39">
        <f t="shared" si="2477"/>
        <v>0</v>
      </c>
      <c r="CJ292"/>
      <c r="CK292" s="39">
        <f t="shared" si="2478"/>
        <v>0</v>
      </c>
      <c r="CL292"/>
      <c r="CM292" s="39">
        <f t="shared" si="2479"/>
        <v>0</v>
      </c>
      <c r="CN292"/>
      <c r="CO292" s="39">
        <f t="shared" si="2480"/>
        <v>0</v>
      </c>
      <c r="CP292" s="67">
        <f t="shared" si="2514"/>
        <v>0</v>
      </c>
      <c r="CQ292"/>
      <c r="CR292" s="39">
        <f t="shared" si="2481"/>
        <v>0</v>
      </c>
      <c r="CS292"/>
      <c r="CT292" s="39">
        <f t="shared" si="2482"/>
        <v>0</v>
      </c>
      <c r="CU292"/>
      <c r="CV292" s="39">
        <f t="shared" si="2483"/>
        <v>0</v>
      </c>
      <c r="CW292"/>
      <c r="CX292" s="39">
        <f t="shared" si="2484"/>
        <v>0</v>
      </c>
      <c r="CY292"/>
      <c r="CZ292" s="39">
        <f t="shared" si="2485"/>
        <v>0</v>
      </c>
      <c r="DA292"/>
      <c r="DB292" s="39">
        <f t="shared" si="2486"/>
        <v>0</v>
      </c>
      <c r="DC292"/>
      <c r="DD292" s="39">
        <f t="shared" si="2487"/>
        <v>0</v>
      </c>
      <c r="DE292"/>
      <c r="DF292" s="39">
        <f t="shared" si="2488"/>
        <v>0</v>
      </c>
      <c r="DG292"/>
      <c r="DH292" s="39">
        <f t="shared" si="2489"/>
        <v>0</v>
      </c>
      <c r="DI292"/>
      <c r="DJ292" s="39">
        <f t="shared" si="2490"/>
        <v>0</v>
      </c>
      <c r="DK292"/>
      <c r="DL292" s="39">
        <f t="shared" si="2491"/>
        <v>0</v>
      </c>
      <c r="DM292"/>
      <c r="DN292" s="39">
        <f t="shared" si="2492"/>
        <v>0</v>
      </c>
      <c r="DO292"/>
      <c r="DP292" s="39">
        <f t="shared" si="2493"/>
        <v>0</v>
      </c>
      <c r="DQ292"/>
      <c r="DR292" s="39">
        <f t="shared" si="2494"/>
        <v>0</v>
      </c>
      <c r="DS292"/>
      <c r="DT292" s="39">
        <f t="shared" si="2495"/>
        <v>0</v>
      </c>
      <c r="DU292"/>
      <c r="DV292" s="39">
        <f t="shared" si="2496"/>
        <v>0</v>
      </c>
      <c r="DW292"/>
      <c r="DX292" s="39">
        <f t="shared" si="2497"/>
        <v>0</v>
      </c>
      <c r="DY292"/>
      <c r="DZ292" s="39">
        <f t="shared" si="2498"/>
        <v>0</v>
      </c>
      <c r="EA292"/>
      <c r="EB292" s="39">
        <f t="shared" si="2499"/>
        <v>0</v>
      </c>
      <c r="EC292"/>
      <c r="ED292" s="39">
        <f t="shared" si="2500"/>
        <v>0</v>
      </c>
      <c r="EE292"/>
      <c r="EF292" s="39">
        <f t="shared" si="2501"/>
        <v>0</v>
      </c>
      <c r="EG292"/>
      <c r="EH292" s="39">
        <f t="shared" si="2502"/>
        <v>0</v>
      </c>
      <c r="EI292"/>
      <c r="EJ292" s="39">
        <f t="shared" si="2503"/>
        <v>0</v>
      </c>
      <c r="EK292"/>
      <c r="EL292" s="39">
        <f t="shared" si="2504"/>
        <v>0</v>
      </c>
      <c r="EM292"/>
      <c r="EN292" s="39">
        <f t="shared" si="2505"/>
        <v>0</v>
      </c>
      <c r="EO292"/>
      <c r="EP292" s="39">
        <f t="shared" si="2506"/>
        <v>0</v>
      </c>
      <c r="EQ292"/>
      <c r="ER292" s="39">
        <f t="shared" si="2507"/>
        <v>0</v>
      </c>
      <c r="ES292"/>
      <c r="ET292" s="39">
        <f t="shared" si="2508"/>
        <v>0</v>
      </c>
      <c r="EU292"/>
      <c r="EV292" s="39">
        <f t="shared" si="2509"/>
        <v>0</v>
      </c>
      <c r="EW292"/>
      <c r="EX292" s="39">
        <f t="shared" si="2510"/>
        <v>0</v>
      </c>
      <c r="EY292"/>
      <c r="EZ292" s="39">
        <f t="shared" si="2511"/>
        <v>0</v>
      </c>
      <c r="FA292"/>
      <c r="FB292" s="39">
        <f t="shared" si="2512"/>
        <v>0</v>
      </c>
      <c r="FC292" s="67">
        <f t="shared" si="2515"/>
        <v>0</v>
      </c>
    </row>
    <row r="293" spans="1:159" s="30" customFormat="1" outlineLevel="1" x14ac:dyDescent="0.25">
      <c r="A293">
        <v>4</v>
      </c>
      <c r="B293" s="26"/>
      <c r="C293" s="102">
        <f>IFERROR(VLOOKUP($B293,'Справочник ТТ'!$A:$R,16,0),0)</f>
        <v>0</v>
      </c>
      <c r="D293" s="103">
        <f>IFERROR(VLOOKUP($B293,'Справочник ТТ'!$A:$R,17,0),0)</f>
        <v>0</v>
      </c>
      <c r="E293" s="104">
        <f>IFERROR(VLOOKUP($B293,'Справочник ТТ'!$A:$R,18,0),0)</f>
        <v>0</v>
      </c>
      <c r="F293" s="71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 s="46">
        <f t="shared" si="2513"/>
        <v>0</v>
      </c>
      <c r="AL293"/>
      <c r="AM293" s="39">
        <f t="shared" si="2454"/>
        <v>0</v>
      </c>
      <c r="AN293"/>
      <c r="AO293" s="39">
        <f t="shared" si="2455"/>
        <v>0</v>
      </c>
      <c r="AP293"/>
      <c r="AQ293" s="39">
        <f t="shared" si="2456"/>
        <v>0</v>
      </c>
      <c r="AR293"/>
      <c r="AS293" s="39">
        <f t="shared" si="2457"/>
        <v>0</v>
      </c>
      <c r="AT293"/>
      <c r="AU293" s="39">
        <f t="shared" si="2458"/>
        <v>0</v>
      </c>
      <c r="AV293"/>
      <c r="AW293" s="39">
        <f t="shared" si="2516"/>
        <v>0</v>
      </c>
      <c r="AX293"/>
      <c r="AY293" s="39" t="b">
        <f t="shared" si="2459"/>
        <v>0</v>
      </c>
      <c r="AZ293"/>
      <c r="BA293" s="39" t="b">
        <f t="shared" si="2460"/>
        <v>0</v>
      </c>
      <c r="BB293"/>
      <c r="BC293" s="39" t="b">
        <f t="shared" si="2461"/>
        <v>0</v>
      </c>
      <c r="BD293"/>
      <c r="BE293" s="39" t="b">
        <f t="shared" si="2462"/>
        <v>0</v>
      </c>
      <c r="BF293"/>
      <c r="BG293" s="39">
        <f t="shared" si="2463"/>
        <v>0</v>
      </c>
      <c r="BH293"/>
      <c r="BI293" s="39">
        <f t="shared" si="2464"/>
        <v>0</v>
      </c>
      <c r="BJ293"/>
      <c r="BK293" s="39">
        <f t="shared" si="2465"/>
        <v>0</v>
      </c>
      <c r="BL293"/>
      <c r="BM293" s="39">
        <f t="shared" si="2466"/>
        <v>0</v>
      </c>
      <c r="BN293"/>
      <c r="BO293" s="39">
        <f t="shared" si="2467"/>
        <v>0</v>
      </c>
      <c r="BP293"/>
      <c r="BQ293" s="39">
        <f t="shared" si="2468"/>
        <v>0</v>
      </c>
      <c r="BR293"/>
      <c r="BS293" s="39">
        <f t="shared" si="2469"/>
        <v>0</v>
      </c>
      <c r="BT293"/>
      <c r="BU293" s="39">
        <f t="shared" si="2470"/>
        <v>0</v>
      </c>
      <c r="BV293"/>
      <c r="BW293" s="39">
        <f t="shared" si="2471"/>
        <v>0</v>
      </c>
      <c r="BX293"/>
      <c r="BY293" s="39">
        <f t="shared" si="2472"/>
        <v>0</v>
      </c>
      <c r="BZ293"/>
      <c r="CA293" s="39">
        <f t="shared" si="2473"/>
        <v>0</v>
      </c>
      <c r="CB293"/>
      <c r="CC293" s="39">
        <f t="shared" si="2474"/>
        <v>0</v>
      </c>
      <c r="CD293"/>
      <c r="CE293" s="39">
        <f t="shared" si="2475"/>
        <v>0</v>
      </c>
      <c r="CF293"/>
      <c r="CG293" s="39">
        <f t="shared" si="2476"/>
        <v>0</v>
      </c>
      <c r="CH293"/>
      <c r="CI293" s="39">
        <f t="shared" si="2477"/>
        <v>0</v>
      </c>
      <c r="CJ293"/>
      <c r="CK293" s="39">
        <f t="shared" si="2478"/>
        <v>0</v>
      </c>
      <c r="CL293"/>
      <c r="CM293" s="39">
        <f t="shared" si="2479"/>
        <v>0</v>
      </c>
      <c r="CN293"/>
      <c r="CO293" s="39">
        <f t="shared" si="2480"/>
        <v>0</v>
      </c>
      <c r="CP293" s="67">
        <f t="shared" si="2514"/>
        <v>0</v>
      </c>
      <c r="CQ293"/>
      <c r="CR293" s="39">
        <f t="shared" si="2481"/>
        <v>0</v>
      </c>
      <c r="CS293"/>
      <c r="CT293" s="39">
        <f t="shared" si="2482"/>
        <v>0</v>
      </c>
      <c r="CU293"/>
      <c r="CV293" s="39">
        <f t="shared" si="2483"/>
        <v>0</v>
      </c>
      <c r="CW293"/>
      <c r="CX293" s="39">
        <f t="shared" si="2484"/>
        <v>0</v>
      </c>
      <c r="CY293"/>
      <c r="CZ293" s="39">
        <f t="shared" si="2485"/>
        <v>0</v>
      </c>
      <c r="DA293"/>
      <c r="DB293" s="39">
        <f t="shared" si="2486"/>
        <v>0</v>
      </c>
      <c r="DC293"/>
      <c r="DD293" s="39">
        <f t="shared" si="2487"/>
        <v>0</v>
      </c>
      <c r="DE293"/>
      <c r="DF293" s="39">
        <f t="shared" si="2488"/>
        <v>0</v>
      </c>
      <c r="DG293"/>
      <c r="DH293" s="39">
        <f t="shared" si="2489"/>
        <v>0</v>
      </c>
      <c r="DI293"/>
      <c r="DJ293" s="39">
        <f t="shared" si="2490"/>
        <v>0</v>
      </c>
      <c r="DK293"/>
      <c r="DL293" s="39">
        <f t="shared" si="2491"/>
        <v>0</v>
      </c>
      <c r="DM293"/>
      <c r="DN293" s="39">
        <f t="shared" si="2492"/>
        <v>0</v>
      </c>
      <c r="DO293"/>
      <c r="DP293" s="39">
        <f t="shared" si="2493"/>
        <v>0</v>
      </c>
      <c r="DQ293"/>
      <c r="DR293" s="39">
        <f t="shared" si="2494"/>
        <v>0</v>
      </c>
      <c r="DS293"/>
      <c r="DT293" s="39">
        <f t="shared" si="2495"/>
        <v>0</v>
      </c>
      <c r="DU293"/>
      <c r="DV293" s="39">
        <f t="shared" si="2496"/>
        <v>0</v>
      </c>
      <c r="DW293"/>
      <c r="DX293" s="39">
        <f t="shared" si="2497"/>
        <v>0</v>
      </c>
      <c r="DY293"/>
      <c r="DZ293" s="39">
        <f t="shared" si="2498"/>
        <v>0</v>
      </c>
      <c r="EA293"/>
      <c r="EB293" s="39">
        <f t="shared" si="2499"/>
        <v>0</v>
      </c>
      <c r="EC293"/>
      <c r="ED293" s="39">
        <f t="shared" si="2500"/>
        <v>0</v>
      </c>
      <c r="EE293"/>
      <c r="EF293" s="39">
        <f t="shared" si="2501"/>
        <v>0</v>
      </c>
      <c r="EG293"/>
      <c r="EH293" s="39">
        <f t="shared" si="2502"/>
        <v>0</v>
      </c>
      <c r="EI293"/>
      <c r="EJ293" s="39">
        <f t="shared" si="2503"/>
        <v>0</v>
      </c>
      <c r="EK293"/>
      <c r="EL293" s="39">
        <f t="shared" si="2504"/>
        <v>0</v>
      </c>
      <c r="EM293"/>
      <c r="EN293" s="39">
        <f t="shared" si="2505"/>
        <v>0</v>
      </c>
      <c r="EO293"/>
      <c r="EP293" s="39">
        <f t="shared" si="2506"/>
        <v>0</v>
      </c>
      <c r="EQ293"/>
      <c r="ER293" s="39">
        <f t="shared" si="2507"/>
        <v>0</v>
      </c>
      <c r="ES293"/>
      <c r="ET293" s="39">
        <f t="shared" si="2508"/>
        <v>0</v>
      </c>
      <c r="EU293"/>
      <c r="EV293" s="39">
        <f t="shared" si="2509"/>
        <v>0</v>
      </c>
      <c r="EW293"/>
      <c r="EX293" s="39">
        <f t="shared" si="2510"/>
        <v>0</v>
      </c>
      <c r="EY293"/>
      <c r="EZ293" s="39">
        <f t="shared" si="2511"/>
        <v>0</v>
      </c>
      <c r="FA293"/>
      <c r="FB293" s="39">
        <f t="shared" si="2512"/>
        <v>0</v>
      </c>
      <c r="FC293" s="67">
        <f t="shared" si="2515"/>
        <v>0</v>
      </c>
    </row>
    <row r="294" spans="1:159" s="30" customFormat="1" outlineLevel="1" x14ac:dyDescent="0.25">
      <c r="A294">
        <v>5</v>
      </c>
      <c r="B294" s="26"/>
      <c r="C294" s="102">
        <f>IFERROR(VLOOKUP($B294,'Справочник ТТ'!$A:$R,16,0),0)</f>
        <v>0</v>
      </c>
      <c r="D294" s="103">
        <f>IFERROR(VLOOKUP($B294,'Справочник ТТ'!$A:$R,17,0),0)</f>
        <v>0</v>
      </c>
      <c r="E294" s="104">
        <f>IFERROR(VLOOKUP($B294,'Справочник ТТ'!$A:$R,18,0),0)</f>
        <v>0</v>
      </c>
      <c r="F294" s="71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 s="46">
        <f t="shared" si="2513"/>
        <v>0</v>
      </c>
      <c r="AL294"/>
      <c r="AM294" s="39">
        <f t="shared" si="2454"/>
        <v>0</v>
      </c>
      <c r="AN294"/>
      <c r="AO294" s="39">
        <f t="shared" si="2455"/>
        <v>0</v>
      </c>
      <c r="AP294"/>
      <c r="AQ294" s="39">
        <f t="shared" si="2456"/>
        <v>0</v>
      </c>
      <c r="AR294"/>
      <c r="AS294" s="39">
        <f t="shared" si="2457"/>
        <v>0</v>
      </c>
      <c r="AT294"/>
      <c r="AU294" s="39">
        <f t="shared" si="2458"/>
        <v>0</v>
      </c>
      <c r="AV294"/>
      <c r="AW294" s="39">
        <f t="shared" si="2516"/>
        <v>0</v>
      </c>
      <c r="AX294"/>
      <c r="AY294" s="39" t="b">
        <f t="shared" si="2459"/>
        <v>0</v>
      </c>
      <c r="AZ294"/>
      <c r="BA294" s="39" t="b">
        <f t="shared" si="2460"/>
        <v>0</v>
      </c>
      <c r="BB294"/>
      <c r="BC294" s="39" t="b">
        <f t="shared" si="2461"/>
        <v>0</v>
      </c>
      <c r="BD294"/>
      <c r="BE294" s="39" t="b">
        <f t="shared" si="2462"/>
        <v>0</v>
      </c>
      <c r="BF294"/>
      <c r="BG294" s="39">
        <f t="shared" si="2463"/>
        <v>0</v>
      </c>
      <c r="BH294"/>
      <c r="BI294" s="39">
        <f t="shared" si="2464"/>
        <v>0</v>
      </c>
      <c r="BJ294"/>
      <c r="BK294" s="39">
        <f t="shared" si="2465"/>
        <v>0</v>
      </c>
      <c r="BL294"/>
      <c r="BM294" s="39">
        <f t="shared" si="2466"/>
        <v>0</v>
      </c>
      <c r="BN294"/>
      <c r="BO294" s="39">
        <f t="shared" si="2467"/>
        <v>0</v>
      </c>
      <c r="BP294"/>
      <c r="BQ294" s="39">
        <f t="shared" si="2468"/>
        <v>0</v>
      </c>
      <c r="BR294"/>
      <c r="BS294" s="39">
        <f t="shared" si="2469"/>
        <v>0</v>
      </c>
      <c r="BT294"/>
      <c r="BU294" s="39">
        <f t="shared" si="2470"/>
        <v>0</v>
      </c>
      <c r="BV294"/>
      <c r="BW294" s="39">
        <f t="shared" si="2471"/>
        <v>0</v>
      </c>
      <c r="BX294"/>
      <c r="BY294" s="39">
        <f t="shared" si="2472"/>
        <v>0</v>
      </c>
      <c r="BZ294"/>
      <c r="CA294" s="39">
        <f t="shared" si="2473"/>
        <v>0</v>
      </c>
      <c r="CB294"/>
      <c r="CC294" s="39">
        <f t="shared" si="2474"/>
        <v>0</v>
      </c>
      <c r="CD294"/>
      <c r="CE294" s="39">
        <f t="shared" si="2475"/>
        <v>0</v>
      </c>
      <c r="CF294"/>
      <c r="CG294" s="39">
        <f t="shared" si="2476"/>
        <v>0</v>
      </c>
      <c r="CH294"/>
      <c r="CI294" s="39">
        <f t="shared" si="2477"/>
        <v>0</v>
      </c>
      <c r="CJ294"/>
      <c r="CK294" s="39">
        <f t="shared" si="2478"/>
        <v>0</v>
      </c>
      <c r="CL294"/>
      <c r="CM294" s="39">
        <f t="shared" si="2479"/>
        <v>0</v>
      </c>
      <c r="CN294"/>
      <c r="CO294" s="39">
        <f t="shared" si="2480"/>
        <v>0</v>
      </c>
      <c r="CP294" s="67">
        <f t="shared" si="2514"/>
        <v>0</v>
      </c>
      <c r="CQ294"/>
      <c r="CR294" s="39">
        <f t="shared" si="2481"/>
        <v>0</v>
      </c>
      <c r="CS294"/>
      <c r="CT294" s="39">
        <f t="shared" si="2482"/>
        <v>0</v>
      </c>
      <c r="CU294"/>
      <c r="CV294" s="39">
        <f t="shared" si="2483"/>
        <v>0</v>
      </c>
      <c r="CW294"/>
      <c r="CX294" s="39">
        <f t="shared" si="2484"/>
        <v>0</v>
      </c>
      <c r="CY294"/>
      <c r="CZ294" s="39">
        <f t="shared" si="2485"/>
        <v>0</v>
      </c>
      <c r="DA294"/>
      <c r="DB294" s="39">
        <f t="shared" si="2486"/>
        <v>0</v>
      </c>
      <c r="DC294"/>
      <c r="DD294" s="39">
        <f t="shared" si="2487"/>
        <v>0</v>
      </c>
      <c r="DE294"/>
      <c r="DF294" s="39">
        <f t="shared" si="2488"/>
        <v>0</v>
      </c>
      <c r="DG294"/>
      <c r="DH294" s="39">
        <f t="shared" si="2489"/>
        <v>0</v>
      </c>
      <c r="DI294"/>
      <c r="DJ294" s="39">
        <f t="shared" si="2490"/>
        <v>0</v>
      </c>
      <c r="DK294"/>
      <c r="DL294" s="39">
        <f t="shared" si="2491"/>
        <v>0</v>
      </c>
      <c r="DM294"/>
      <c r="DN294" s="39">
        <f t="shared" si="2492"/>
        <v>0</v>
      </c>
      <c r="DO294"/>
      <c r="DP294" s="39">
        <f t="shared" si="2493"/>
        <v>0</v>
      </c>
      <c r="DQ294"/>
      <c r="DR294" s="39">
        <f t="shared" si="2494"/>
        <v>0</v>
      </c>
      <c r="DS294"/>
      <c r="DT294" s="39">
        <f t="shared" si="2495"/>
        <v>0</v>
      </c>
      <c r="DU294"/>
      <c r="DV294" s="39">
        <f t="shared" si="2496"/>
        <v>0</v>
      </c>
      <c r="DW294"/>
      <c r="DX294" s="39">
        <f t="shared" si="2497"/>
        <v>0</v>
      </c>
      <c r="DY294"/>
      <c r="DZ294" s="39">
        <f t="shared" si="2498"/>
        <v>0</v>
      </c>
      <c r="EA294"/>
      <c r="EB294" s="39">
        <f t="shared" si="2499"/>
        <v>0</v>
      </c>
      <c r="EC294"/>
      <c r="ED294" s="39">
        <f t="shared" si="2500"/>
        <v>0</v>
      </c>
      <c r="EE294"/>
      <c r="EF294" s="39">
        <f t="shared" si="2501"/>
        <v>0</v>
      </c>
      <c r="EG294"/>
      <c r="EH294" s="39">
        <f t="shared" si="2502"/>
        <v>0</v>
      </c>
      <c r="EI294"/>
      <c r="EJ294" s="39">
        <f t="shared" si="2503"/>
        <v>0</v>
      </c>
      <c r="EK294"/>
      <c r="EL294" s="39">
        <f t="shared" si="2504"/>
        <v>0</v>
      </c>
      <c r="EM294"/>
      <c r="EN294" s="39">
        <f t="shared" si="2505"/>
        <v>0</v>
      </c>
      <c r="EO294"/>
      <c r="EP294" s="39">
        <f t="shared" si="2506"/>
        <v>0</v>
      </c>
      <c r="EQ294"/>
      <c r="ER294" s="39">
        <f t="shared" si="2507"/>
        <v>0</v>
      </c>
      <c r="ES294"/>
      <c r="ET294" s="39">
        <f t="shared" si="2508"/>
        <v>0</v>
      </c>
      <c r="EU294"/>
      <c r="EV294" s="39">
        <f t="shared" si="2509"/>
        <v>0</v>
      </c>
      <c r="EW294"/>
      <c r="EX294" s="39">
        <f t="shared" si="2510"/>
        <v>0</v>
      </c>
      <c r="EY294"/>
      <c r="EZ294" s="39">
        <f t="shared" si="2511"/>
        <v>0</v>
      </c>
      <c r="FA294"/>
      <c r="FB294" s="39">
        <f t="shared" si="2512"/>
        <v>0</v>
      </c>
      <c r="FC294" s="67">
        <f t="shared" si="2515"/>
        <v>0</v>
      </c>
    </row>
    <row r="295" spans="1:159" s="30" customFormat="1" outlineLevel="1" x14ac:dyDescent="0.25">
      <c r="A295">
        <v>6</v>
      </c>
      <c r="B295" s="26"/>
      <c r="C295" s="102">
        <f>IFERROR(VLOOKUP($B295,'Справочник ТТ'!$A:$R,16,0),0)</f>
        <v>0</v>
      </c>
      <c r="D295" s="103">
        <f>IFERROR(VLOOKUP($B295,'Справочник ТТ'!$A:$R,17,0),0)</f>
        <v>0</v>
      </c>
      <c r="E295" s="104">
        <f>IFERROR(VLOOKUP($B295,'Справочник ТТ'!$A:$R,18,0),0)</f>
        <v>0</v>
      </c>
      <c r="F295" s="71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 s="46">
        <f t="shared" si="2513"/>
        <v>0</v>
      </c>
      <c r="AL295"/>
      <c r="AM295" s="39">
        <f t="shared" si="2454"/>
        <v>0</v>
      </c>
      <c r="AN295"/>
      <c r="AO295" s="39">
        <f t="shared" si="2455"/>
        <v>0</v>
      </c>
      <c r="AP295"/>
      <c r="AQ295" s="39">
        <f t="shared" si="2456"/>
        <v>0</v>
      </c>
      <c r="AR295"/>
      <c r="AS295" s="39">
        <f t="shared" si="2457"/>
        <v>0</v>
      </c>
      <c r="AT295"/>
      <c r="AU295" s="39">
        <f t="shared" si="2458"/>
        <v>0</v>
      </c>
      <c r="AV295"/>
      <c r="AW295" s="39">
        <f t="shared" si="2516"/>
        <v>0</v>
      </c>
      <c r="AX295"/>
      <c r="AY295" s="39" t="b">
        <f t="shared" si="2459"/>
        <v>0</v>
      </c>
      <c r="AZ295"/>
      <c r="BA295" s="39" t="b">
        <f t="shared" si="2460"/>
        <v>0</v>
      </c>
      <c r="BB295"/>
      <c r="BC295" s="39" t="b">
        <f t="shared" si="2461"/>
        <v>0</v>
      </c>
      <c r="BD295"/>
      <c r="BE295" s="39" t="b">
        <f t="shared" si="2462"/>
        <v>0</v>
      </c>
      <c r="BF295"/>
      <c r="BG295" s="39">
        <f t="shared" si="2463"/>
        <v>0</v>
      </c>
      <c r="BH295"/>
      <c r="BI295" s="39">
        <f t="shared" si="2464"/>
        <v>0</v>
      </c>
      <c r="BJ295"/>
      <c r="BK295" s="39">
        <f t="shared" si="2465"/>
        <v>0</v>
      </c>
      <c r="BL295"/>
      <c r="BM295" s="39">
        <f t="shared" si="2466"/>
        <v>0</v>
      </c>
      <c r="BN295"/>
      <c r="BO295" s="39">
        <f t="shared" si="2467"/>
        <v>0</v>
      </c>
      <c r="BP295"/>
      <c r="BQ295" s="39">
        <f t="shared" si="2468"/>
        <v>0</v>
      </c>
      <c r="BR295"/>
      <c r="BS295" s="39">
        <f t="shared" si="2469"/>
        <v>0</v>
      </c>
      <c r="BT295"/>
      <c r="BU295" s="39">
        <f t="shared" si="2470"/>
        <v>0</v>
      </c>
      <c r="BV295"/>
      <c r="BW295" s="39">
        <f t="shared" si="2471"/>
        <v>0</v>
      </c>
      <c r="BX295"/>
      <c r="BY295" s="39">
        <f t="shared" si="2472"/>
        <v>0</v>
      </c>
      <c r="BZ295"/>
      <c r="CA295" s="39">
        <f t="shared" si="2473"/>
        <v>0</v>
      </c>
      <c r="CB295"/>
      <c r="CC295" s="39">
        <f t="shared" si="2474"/>
        <v>0</v>
      </c>
      <c r="CD295"/>
      <c r="CE295" s="39">
        <f t="shared" si="2475"/>
        <v>0</v>
      </c>
      <c r="CF295"/>
      <c r="CG295" s="39">
        <f t="shared" si="2476"/>
        <v>0</v>
      </c>
      <c r="CH295"/>
      <c r="CI295" s="39">
        <f t="shared" si="2477"/>
        <v>0</v>
      </c>
      <c r="CJ295"/>
      <c r="CK295" s="39">
        <f t="shared" si="2478"/>
        <v>0</v>
      </c>
      <c r="CL295"/>
      <c r="CM295" s="39">
        <f t="shared" si="2479"/>
        <v>0</v>
      </c>
      <c r="CN295"/>
      <c r="CO295" s="39">
        <f t="shared" si="2480"/>
        <v>0</v>
      </c>
      <c r="CP295" s="67">
        <f t="shared" si="2514"/>
        <v>0</v>
      </c>
      <c r="CQ295"/>
      <c r="CR295" s="39">
        <f t="shared" si="2481"/>
        <v>0</v>
      </c>
      <c r="CS295"/>
      <c r="CT295" s="39">
        <f t="shared" si="2482"/>
        <v>0</v>
      </c>
      <c r="CU295"/>
      <c r="CV295" s="39">
        <f t="shared" si="2483"/>
        <v>0</v>
      </c>
      <c r="CW295"/>
      <c r="CX295" s="39">
        <f t="shared" si="2484"/>
        <v>0</v>
      </c>
      <c r="CY295"/>
      <c r="CZ295" s="39">
        <f t="shared" si="2485"/>
        <v>0</v>
      </c>
      <c r="DA295"/>
      <c r="DB295" s="39">
        <f t="shared" si="2486"/>
        <v>0</v>
      </c>
      <c r="DC295"/>
      <c r="DD295" s="39">
        <f t="shared" si="2487"/>
        <v>0</v>
      </c>
      <c r="DE295"/>
      <c r="DF295" s="39">
        <f t="shared" si="2488"/>
        <v>0</v>
      </c>
      <c r="DG295"/>
      <c r="DH295" s="39">
        <f t="shared" si="2489"/>
        <v>0</v>
      </c>
      <c r="DI295"/>
      <c r="DJ295" s="39">
        <f t="shared" si="2490"/>
        <v>0</v>
      </c>
      <c r="DK295"/>
      <c r="DL295" s="39">
        <f t="shared" si="2491"/>
        <v>0</v>
      </c>
      <c r="DM295"/>
      <c r="DN295" s="39">
        <f t="shared" si="2492"/>
        <v>0</v>
      </c>
      <c r="DO295"/>
      <c r="DP295" s="39">
        <f t="shared" si="2493"/>
        <v>0</v>
      </c>
      <c r="DQ295"/>
      <c r="DR295" s="39">
        <f t="shared" si="2494"/>
        <v>0</v>
      </c>
      <c r="DS295"/>
      <c r="DT295" s="39">
        <f t="shared" si="2495"/>
        <v>0</v>
      </c>
      <c r="DU295"/>
      <c r="DV295" s="39">
        <f t="shared" si="2496"/>
        <v>0</v>
      </c>
      <c r="DW295"/>
      <c r="DX295" s="39">
        <f t="shared" si="2497"/>
        <v>0</v>
      </c>
      <c r="DY295"/>
      <c r="DZ295" s="39">
        <f t="shared" si="2498"/>
        <v>0</v>
      </c>
      <c r="EA295"/>
      <c r="EB295" s="39">
        <f t="shared" si="2499"/>
        <v>0</v>
      </c>
      <c r="EC295"/>
      <c r="ED295" s="39">
        <f t="shared" si="2500"/>
        <v>0</v>
      </c>
      <c r="EE295"/>
      <c r="EF295" s="39">
        <f t="shared" si="2501"/>
        <v>0</v>
      </c>
      <c r="EG295"/>
      <c r="EH295" s="39">
        <f t="shared" si="2502"/>
        <v>0</v>
      </c>
      <c r="EI295"/>
      <c r="EJ295" s="39">
        <f t="shared" si="2503"/>
        <v>0</v>
      </c>
      <c r="EK295"/>
      <c r="EL295" s="39">
        <f t="shared" si="2504"/>
        <v>0</v>
      </c>
      <c r="EM295"/>
      <c r="EN295" s="39">
        <f t="shared" si="2505"/>
        <v>0</v>
      </c>
      <c r="EO295"/>
      <c r="EP295" s="39">
        <f t="shared" si="2506"/>
        <v>0</v>
      </c>
      <c r="EQ295"/>
      <c r="ER295" s="39">
        <f t="shared" si="2507"/>
        <v>0</v>
      </c>
      <c r="ES295"/>
      <c r="ET295" s="39">
        <f t="shared" si="2508"/>
        <v>0</v>
      </c>
      <c r="EU295"/>
      <c r="EV295" s="39">
        <f t="shared" si="2509"/>
        <v>0</v>
      </c>
      <c r="EW295"/>
      <c r="EX295" s="39">
        <f t="shared" si="2510"/>
        <v>0</v>
      </c>
      <c r="EY295"/>
      <c r="EZ295" s="39">
        <f t="shared" si="2511"/>
        <v>0</v>
      </c>
      <c r="FA295"/>
      <c r="FB295" s="39">
        <f t="shared" si="2512"/>
        <v>0</v>
      </c>
      <c r="FC295" s="67">
        <f t="shared" si="2515"/>
        <v>0</v>
      </c>
    </row>
    <row r="296" spans="1:159" s="30" customFormat="1" outlineLevel="1" x14ac:dyDescent="0.25">
      <c r="A296">
        <v>7</v>
      </c>
      <c r="B296" s="26"/>
      <c r="C296" s="102">
        <f>IFERROR(VLOOKUP($B296,'Справочник ТТ'!$A:$R,16,0),0)</f>
        <v>0</v>
      </c>
      <c r="D296" s="103">
        <f>IFERROR(VLOOKUP($B296,'Справочник ТТ'!$A:$R,17,0),0)</f>
        <v>0</v>
      </c>
      <c r="E296" s="104">
        <f>IFERROR(VLOOKUP($B296,'Справочник ТТ'!$A:$R,18,0),0)</f>
        <v>0</v>
      </c>
      <c r="F296" s="71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 s="46">
        <f t="shared" si="2513"/>
        <v>0</v>
      </c>
      <c r="AL296"/>
      <c r="AM296" s="39">
        <f t="shared" si="2454"/>
        <v>0</v>
      </c>
      <c r="AN296"/>
      <c r="AO296" s="39">
        <f t="shared" si="2455"/>
        <v>0</v>
      </c>
      <c r="AP296"/>
      <c r="AQ296" s="39">
        <f t="shared" si="2456"/>
        <v>0</v>
      </c>
      <c r="AR296"/>
      <c r="AS296" s="39">
        <f t="shared" si="2457"/>
        <v>0</v>
      </c>
      <c r="AT296"/>
      <c r="AU296" s="39">
        <f t="shared" si="2458"/>
        <v>0</v>
      </c>
      <c r="AV296"/>
      <c r="AW296" s="39">
        <f t="shared" si="2516"/>
        <v>0</v>
      </c>
      <c r="AX296"/>
      <c r="AY296" s="39" t="b">
        <f t="shared" si="2459"/>
        <v>0</v>
      </c>
      <c r="AZ296"/>
      <c r="BA296" s="39" t="b">
        <f t="shared" si="2460"/>
        <v>0</v>
      </c>
      <c r="BB296"/>
      <c r="BC296" s="39" t="b">
        <f t="shared" si="2461"/>
        <v>0</v>
      </c>
      <c r="BD296"/>
      <c r="BE296" s="39" t="b">
        <f t="shared" si="2462"/>
        <v>0</v>
      </c>
      <c r="BF296"/>
      <c r="BG296" s="39">
        <f t="shared" si="2463"/>
        <v>0</v>
      </c>
      <c r="BH296"/>
      <c r="BI296" s="39">
        <f t="shared" si="2464"/>
        <v>0</v>
      </c>
      <c r="BJ296"/>
      <c r="BK296" s="39">
        <f t="shared" si="2465"/>
        <v>0</v>
      </c>
      <c r="BL296"/>
      <c r="BM296" s="39">
        <f t="shared" si="2466"/>
        <v>0</v>
      </c>
      <c r="BN296"/>
      <c r="BO296" s="39">
        <f t="shared" si="2467"/>
        <v>0</v>
      </c>
      <c r="BP296"/>
      <c r="BQ296" s="39">
        <f t="shared" si="2468"/>
        <v>0</v>
      </c>
      <c r="BR296"/>
      <c r="BS296" s="39">
        <f t="shared" si="2469"/>
        <v>0</v>
      </c>
      <c r="BT296"/>
      <c r="BU296" s="39">
        <f t="shared" si="2470"/>
        <v>0</v>
      </c>
      <c r="BV296"/>
      <c r="BW296" s="39">
        <f t="shared" si="2471"/>
        <v>0</v>
      </c>
      <c r="BX296"/>
      <c r="BY296" s="39">
        <f t="shared" si="2472"/>
        <v>0</v>
      </c>
      <c r="BZ296"/>
      <c r="CA296" s="39">
        <f t="shared" si="2473"/>
        <v>0</v>
      </c>
      <c r="CB296"/>
      <c r="CC296" s="39">
        <f t="shared" si="2474"/>
        <v>0</v>
      </c>
      <c r="CD296"/>
      <c r="CE296" s="39">
        <f t="shared" si="2475"/>
        <v>0</v>
      </c>
      <c r="CF296"/>
      <c r="CG296" s="39">
        <f t="shared" si="2476"/>
        <v>0</v>
      </c>
      <c r="CH296"/>
      <c r="CI296" s="39">
        <f t="shared" si="2477"/>
        <v>0</v>
      </c>
      <c r="CJ296"/>
      <c r="CK296" s="39">
        <f t="shared" si="2478"/>
        <v>0</v>
      </c>
      <c r="CL296"/>
      <c r="CM296" s="39">
        <f t="shared" si="2479"/>
        <v>0</v>
      </c>
      <c r="CN296"/>
      <c r="CO296" s="39">
        <f t="shared" si="2480"/>
        <v>0</v>
      </c>
      <c r="CP296" s="67">
        <f t="shared" si="2514"/>
        <v>0</v>
      </c>
      <c r="CQ296"/>
      <c r="CR296" s="39">
        <f t="shared" si="2481"/>
        <v>0</v>
      </c>
      <c r="CS296"/>
      <c r="CT296" s="39">
        <f t="shared" si="2482"/>
        <v>0</v>
      </c>
      <c r="CU296"/>
      <c r="CV296" s="39">
        <f t="shared" si="2483"/>
        <v>0</v>
      </c>
      <c r="CW296"/>
      <c r="CX296" s="39">
        <f t="shared" si="2484"/>
        <v>0</v>
      </c>
      <c r="CY296"/>
      <c r="CZ296" s="39">
        <f t="shared" si="2485"/>
        <v>0</v>
      </c>
      <c r="DA296"/>
      <c r="DB296" s="39">
        <f t="shared" si="2486"/>
        <v>0</v>
      </c>
      <c r="DC296"/>
      <c r="DD296" s="39">
        <f t="shared" si="2487"/>
        <v>0</v>
      </c>
      <c r="DE296"/>
      <c r="DF296" s="39">
        <f t="shared" si="2488"/>
        <v>0</v>
      </c>
      <c r="DG296"/>
      <c r="DH296" s="39">
        <f t="shared" si="2489"/>
        <v>0</v>
      </c>
      <c r="DI296"/>
      <c r="DJ296" s="39">
        <f t="shared" si="2490"/>
        <v>0</v>
      </c>
      <c r="DK296"/>
      <c r="DL296" s="39">
        <f t="shared" si="2491"/>
        <v>0</v>
      </c>
      <c r="DM296"/>
      <c r="DN296" s="39">
        <f t="shared" si="2492"/>
        <v>0</v>
      </c>
      <c r="DO296"/>
      <c r="DP296" s="39">
        <f t="shared" si="2493"/>
        <v>0</v>
      </c>
      <c r="DQ296"/>
      <c r="DR296" s="39">
        <f t="shared" si="2494"/>
        <v>0</v>
      </c>
      <c r="DS296"/>
      <c r="DT296" s="39">
        <f t="shared" si="2495"/>
        <v>0</v>
      </c>
      <c r="DU296"/>
      <c r="DV296" s="39">
        <f t="shared" si="2496"/>
        <v>0</v>
      </c>
      <c r="DW296"/>
      <c r="DX296" s="39">
        <f t="shared" si="2497"/>
        <v>0</v>
      </c>
      <c r="DY296"/>
      <c r="DZ296" s="39">
        <f t="shared" si="2498"/>
        <v>0</v>
      </c>
      <c r="EA296"/>
      <c r="EB296" s="39">
        <f t="shared" si="2499"/>
        <v>0</v>
      </c>
      <c r="EC296"/>
      <c r="ED296" s="39">
        <f t="shared" si="2500"/>
        <v>0</v>
      </c>
      <c r="EE296"/>
      <c r="EF296" s="39">
        <f t="shared" si="2501"/>
        <v>0</v>
      </c>
      <c r="EG296"/>
      <c r="EH296" s="39">
        <f t="shared" si="2502"/>
        <v>0</v>
      </c>
      <c r="EI296"/>
      <c r="EJ296" s="39">
        <f t="shared" si="2503"/>
        <v>0</v>
      </c>
      <c r="EK296"/>
      <c r="EL296" s="39">
        <f t="shared" si="2504"/>
        <v>0</v>
      </c>
      <c r="EM296"/>
      <c r="EN296" s="39">
        <f t="shared" si="2505"/>
        <v>0</v>
      </c>
      <c r="EO296"/>
      <c r="EP296" s="39">
        <f t="shared" si="2506"/>
        <v>0</v>
      </c>
      <c r="EQ296"/>
      <c r="ER296" s="39">
        <f t="shared" si="2507"/>
        <v>0</v>
      </c>
      <c r="ES296"/>
      <c r="ET296" s="39">
        <f t="shared" si="2508"/>
        <v>0</v>
      </c>
      <c r="EU296"/>
      <c r="EV296" s="39">
        <f t="shared" si="2509"/>
        <v>0</v>
      </c>
      <c r="EW296"/>
      <c r="EX296" s="39">
        <f t="shared" si="2510"/>
        <v>0</v>
      </c>
      <c r="EY296"/>
      <c r="EZ296" s="39">
        <f t="shared" si="2511"/>
        <v>0</v>
      </c>
      <c r="FA296"/>
      <c r="FB296" s="39">
        <f t="shared" si="2512"/>
        <v>0</v>
      </c>
      <c r="FC296" s="67">
        <f t="shared" si="2515"/>
        <v>0</v>
      </c>
    </row>
    <row r="297" spans="1:159" s="30" customFormat="1" outlineLevel="1" x14ac:dyDescent="0.25">
      <c r="A297">
        <v>8</v>
      </c>
      <c r="B297" s="26"/>
      <c r="C297" s="102">
        <f>IFERROR(VLOOKUP($B297,'Справочник ТТ'!$A:$R,16,0),0)</f>
        <v>0</v>
      </c>
      <c r="D297" s="103">
        <f>IFERROR(VLOOKUP($B297,'Справочник ТТ'!$A:$R,17,0),0)</f>
        <v>0</v>
      </c>
      <c r="E297" s="104">
        <f>IFERROR(VLOOKUP($B297,'Справочник ТТ'!$A:$R,18,0),0)</f>
        <v>0</v>
      </c>
      <c r="F297" s="71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 s="46">
        <f t="shared" si="2513"/>
        <v>0</v>
      </c>
      <c r="AL297"/>
      <c r="AM297" s="39">
        <f t="shared" si="2454"/>
        <v>0</v>
      </c>
      <c r="AN297"/>
      <c r="AO297" s="39">
        <f t="shared" si="2455"/>
        <v>0</v>
      </c>
      <c r="AP297"/>
      <c r="AQ297" s="39">
        <f t="shared" si="2456"/>
        <v>0</v>
      </c>
      <c r="AR297"/>
      <c r="AS297" s="39">
        <f t="shared" si="2457"/>
        <v>0</v>
      </c>
      <c r="AT297"/>
      <c r="AU297" s="39">
        <f t="shared" si="2458"/>
        <v>0</v>
      </c>
      <c r="AV297"/>
      <c r="AW297" s="39">
        <f t="shared" si="2516"/>
        <v>0</v>
      </c>
      <c r="AX297"/>
      <c r="AY297" s="39" t="b">
        <f t="shared" si="2459"/>
        <v>0</v>
      </c>
      <c r="AZ297"/>
      <c r="BA297" s="39" t="b">
        <f t="shared" si="2460"/>
        <v>0</v>
      </c>
      <c r="BB297"/>
      <c r="BC297" s="39" t="b">
        <f t="shared" si="2461"/>
        <v>0</v>
      </c>
      <c r="BD297"/>
      <c r="BE297" s="39" t="b">
        <f t="shared" si="2462"/>
        <v>0</v>
      </c>
      <c r="BF297"/>
      <c r="BG297" s="39">
        <f t="shared" si="2463"/>
        <v>0</v>
      </c>
      <c r="BH297"/>
      <c r="BI297" s="39">
        <f t="shared" si="2464"/>
        <v>0</v>
      </c>
      <c r="BJ297"/>
      <c r="BK297" s="39">
        <f t="shared" si="2465"/>
        <v>0</v>
      </c>
      <c r="BL297"/>
      <c r="BM297" s="39">
        <f t="shared" si="2466"/>
        <v>0</v>
      </c>
      <c r="BN297"/>
      <c r="BO297" s="39">
        <f t="shared" si="2467"/>
        <v>0</v>
      </c>
      <c r="BP297"/>
      <c r="BQ297" s="39">
        <f t="shared" si="2468"/>
        <v>0</v>
      </c>
      <c r="BR297"/>
      <c r="BS297" s="39">
        <f t="shared" si="2469"/>
        <v>0</v>
      </c>
      <c r="BT297"/>
      <c r="BU297" s="39">
        <f t="shared" si="2470"/>
        <v>0</v>
      </c>
      <c r="BV297"/>
      <c r="BW297" s="39">
        <f t="shared" si="2471"/>
        <v>0</v>
      </c>
      <c r="BX297"/>
      <c r="BY297" s="39">
        <f t="shared" si="2472"/>
        <v>0</v>
      </c>
      <c r="BZ297"/>
      <c r="CA297" s="39">
        <f t="shared" si="2473"/>
        <v>0</v>
      </c>
      <c r="CB297"/>
      <c r="CC297" s="39">
        <f t="shared" si="2474"/>
        <v>0</v>
      </c>
      <c r="CD297"/>
      <c r="CE297" s="39">
        <f t="shared" si="2475"/>
        <v>0</v>
      </c>
      <c r="CF297"/>
      <c r="CG297" s="39">
        <f t="shared" si="2476"/>
        <v>0</v>
      </c>
      <c r="CH297"/>
      <c r="CI297" s="39">
        <f t="shared" si="2477"/>
        <v>0</v>
      </c>
      <c r="CJ297"/>
      <c r="CK297" s="39">
        <f t="shared" si="2478"/>
        <v>0</v>
      </c>
      <c r="CL297"/>
      <c r="CM297" s="39">
        <f t="shared" si="2479"/>
        <v>0</v>
      </c>
      <c r="CN297"/>
      <c r="CO297" s="39">
        <f t="shared" si="2480"/>
        <v>0</v>
      </c>
      <c r="CP297" s="67">
        <f t="shared" si="2514"/>
        <v>0</v>
      </c>
      <c r="CQ297"/>
      <c r="CR297" s="39">
        <f t="shared" si="2481"/>
        <v>0</v>
      </c>
      <c r="CS297"/>
      <c r="CT297" s="39">
        <f t="shared" si="2482"/>
        <v>0</v>
      </c>
      <c r="CU297"/>
      <c r="CV297" s="39">
        <f t="shared" si="2483"/>
        <v>0</v>
      </c>
      <c r="CW297"/>
      <c r="CX297" s="39">
        <f t="shared" si="2484"/>
        <v>0</v>
      </c>
      <c r="CY297"/>
      <c r="CZ297" s="39">
        <f t="shared" si="2485"/>
        <v>0</v>
      </c>
      <c r="DA297"/>
      <c r="DB297" s="39">
        <f t="shared" si="2486"/>
        <v>0</v>
      </c>
      <c r="DC297"/>
      <c r="DD297" s="39">
        <f t="shared" si="2487"/>
        <v>0</v>
      </c>
      <c r="DE297"/>
      <c r="DF297" s="39">
        <f t="shared" si="2488"/>
        <v>0</v>
      </c>
      <c r="DG297"/>
      <c r="DH297" s="39">
        <f t="shared" si="2489"/>
        <v>0</v>
      </c>
      <c r="DI297"/>
      <c r="DJ297" s="39">
        <f t="shared" si="2490"/>
        <v>0</v>
      </c>
      <c r="DK297"/>
      <c r="DL297" s="39">
        <f t="shared" si="2491"/>
        <v>0</v>
      </c>
      <c r="DM297"/>
      <c r="DN297" s="39">
        <f t="shared" si="2492"/>
        <v>0</v>
      </c>
      <c r="DO297"/>
      <c r="DP297" s="39">
        <f t="shared" si="2493"/>
        <v>0</v>
      </c>
      <c r="DQ297"/>
      <c r="DR297" s="39">
        <f t="shared" si="2494"/>
        <v>0</v>
      </c>
      <c r="DS297"/>
      <c r="DT297" s="39">
        <f t="shared" si="2495"/>
        <v>0</v>
      </c>
      <c r="DU297"/>
      <c r="DV297" s="39">
        <f t="shared" si="2496"/>
        <v>0</v>
      </c>
      <c r="DW297"/>
      <c r="DX297" s="39">
        <f t="shared" si="2497"/>
        <v>0</v>
      </c>
      <c r="DY297"/>
      <c r="DZ297" s="39">
        <f t="shared" si="2498"/>
        <v>0</v>
      </c>
      <c r="EA297"/>
      <c r="EB297" s="39">
        <f t="shared" si="2499"/>
        <v>0</v>
      </c>
      <c r="EC297"/>
      <c r="ED297" s="39">
        <f t="shared" si="2500"/>
        <v>0</v>
      </c>
      <c r="EE297"/>
      <c r="EF297" s="39">
        <f t="shared" si="2501"/>
        <v>0</v>
      </c>
      <c r="EG297"/>
      <c r="EH297" s="39">
        <f t="shared" si="2502"/>
        <v>0</v>
      </c>
      <c r="EI297"/>
      <c r="EJ297" s="39">
        <f t="shared" si="2503"/>
        <v>0</v>
      </c>
      <c r="EK297"/>
      <c r="EL297" s="39">
        <f t="shared" si="2504"/>
        <v>0</v>
      </c>
      <c r="EM297"/>
      <c r="EN297" s="39">
        <f t="shared" si="2505"/>
        <v>0</v>
      </c>
      <c r="EO297"/>
      <c r="EP297" s="39">
        <f t="shared" si="2506"/>
        <v>0</v>
      </c>
      <c r="EQ297"/>
      <c r="ER297" s="39">
        <f t="shared" si="2507"/>
        <v>0</v>
      </c>
      <c r="ES297"/>
      <c r="ET297" s="39">
        <f t="shared" si="2508"/>
        <v>0</v>
      </c>
      <c r="EU297"/>
      <c r="EV297" s="39">
        <f t="shared" si="2509"/>
        <v>0</v>
      </c>
      <c r="EW297"/>
      <c r="EX297" s="39">
        <f t="shared" si="2510"/>
        <v>0</v>
      </c>
      <c r="EY297"/>
      <c r="EZ297" s="39">
        <f t="shared" si="2511"/>
        <v>0</v>
      </c>
      <c r="FA297"/>
      <c r="FB297" s="39">
        <f t="shared" si="2512"/>
        <v>0</v>
      </c>
      <c r="FC297" s="67">
        <f t="shared" si="2515"/>
        <v>0</v>
      </c>
    </row>
    <row r="298" spans="1:159" s="30" customFormat="1" outlineLevel="1" x14ac:dyDescent="0.25">
      <c r="A298">
        <v>9</v>
      </c>
      <c r="B298" s="26"/>
      <c r="C298" s="102">
        <f>IFERROR(VLOOKUP($B298,'Справочник ТТ'!$A:$R,16,0),0)</f>
        <v>0</v>
      </c>
      <c r="D298" s="103">
        <f>IFERROR(VLOOKUP($B298,'Справочник ТТ'!$A:$R,17,0),0)</f>
        <v>0</v>
      </c>
      <c r="E298" s="104">
        <f>IFERROR(VLOOKUP($B298,'Справочник ТТ'!$A:$R,18,0),0)</f>
        <v>0</v>
      </c>
      <c r="F298" s="71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 s="46">
        <f t="shared" si="2513"/>
        <v>0</v>
      </c>
      <c r="AL298"/>
      <c r="AM298" s="39">
        <f t="shared" si="2454"/>
        <v>0</v>
      </c>
      <c r="AN298"/>
      <c r="AO298" s="39">
        <f t="shared" si="2455"/>
        <v>0</v>
      </c>
      <c r="AP298"/>
      <c r="AQ298" s="39">
        <f t="shared" si="2456"/>
        <v>0</v>
      </c>
      <c r="AR298"/>
      <c r="AS298" s="39">
        <f t="shared" si="2457"/>
        <v>0</v>
      </c>
      <c r="AT298"/>
      <c r="AU298" s="39">
        <f t="shared" si="2458"/>
        <v>0</v>
      </c>
      <c r="AV298"/>
      <c r="AW298" s="39">
        <f t="shared" si="2516"/>
        <v>0</v>
      </c>
      <c r="AX298"/>
      <c r="AY298" s="39" t="b">
        <f t="shared" si="2459"/>
        <v>0</v>
      </c>
      <c r="AZ298"/>
      <c r="BA298" s="39" t="b">
        <f t="shared" si="2460"/>
        <v>0</v>
      </c>
      <c r="BB298"/>
      <c r="BC298" s="39" t="b">
        <f t="shared" si="2461"/>
        <v>0</v>
      </c>
      <c r="BD298"/>
      <c r="BE298" s="39" t="b">
        <f t="shared" si="2462"/>
        <v>0</v>
      </c>
      <c r="BF298"/>
      <c r="BG298" s="39">
        <f t="shared" si="2463"/>
        <v>0</v>
      </c>
      <c r="BH298"/>
      <c r="BI298" s="39">
        <f t="shared" si="2464"/>
        <v>0</v>
      </c>
      <c r="BJ298"/>
      <c r="BK298" s="39">
        <f t="shared" si="2465"/>
        <v>0</v>
      </c>
      <c r="BL298"/>
      <c r="BM298" s="39">
        <f t="shared" si="2466"/>
        <v>0</v>
      </c>
      <c r="BN298"/>
      <c r="BO298" s="39">
        <f t="shared" si="2467"/>
        <v>0</v>
      </c>
      <c r="BP298"/>
      <c r="BQ298" s="39">
        <f t="shared" si="2468"/>
        <v>0</v>
      </c>
      <c r="BR298"/>
      <c r="BS298" s="39">
        <f t="shared" si="2469"/>
        <v>0</v>
      </c>
      <c r="BT298"/>
      <c r="BU298" s="39">
        <f t="shared" si="2470"/>
        <v>0</v>
      </c>
      <c r="BV298"/>
      <c r="BW298" s="39">
        <f t="shared" si="2471"/>
        <v>0</v>
      </c>
      <c r="BX298"/>
      <c r="BY298" s="39">
        <f t="shared" si="2472"/>
        <v>0</v>
      </c>
      <c r="BZ298"/>
      <c r="CA298" s="39">
        <f t="shared" si="2473"/>
        <v>0</v>
      </c>
      <c r="CB298"/>
      <c r="CC298" s="39">
        <f t="shared" si="2474"/>
        <v>0</v>
      </c>
      <c r="CD298"/>
      <c r="CE298" s="39">
        <f t="shared" si="2475"/>
        <v>0</v>
      </c>
      <c r="CF298"/>
      <c r="CG298" s="39">
        <f t="shared" si="2476"/>
        <v>0</v>
      </c>
      <c r="CH298"/>
      <c r="CI298" s="39">
        <f t="shared" si="2477"/>
        <v>0</v>
      </c>
      <c r="CJ298"/>
      <c r="CK298" s="39">
        <f t="shared" si="2478"/>
        <v>0</v>
      </c>
      <c r="CL298"/>
      <c r="CM298" s="39">
        <f t="shared" si="2479"/>
        <v>0</v>
      </c>
      <c r="CN298"/>
      <c r="CO298" s="39">
        <f t="shared" si="2480"/>
        <v>0</v>
      </c>
      <c r="CP298" s="67">
        <f t="shared" si="2514"/>
        <v>0</v>
      </c>
      <c r="CQ298"/>
      <c r="CR298" s="39">
        <f t="shared" si="2481"/>
        <v>0</v>
      </c>
      <c r="CS298"/>
      <c r="CT298" s="39">
        <f t="shared" si="2482"/>
        <v>0</v>
      </c>
      <c r="CU298"/>
      <c r="CV298" s="39">
        <f t="shared" si="2483"/>
        <v>0</v>
      </c>
      <c r="CW298"/>
      <c r="CX298" s="39">
        <f t="shared" si="2484"/>
        <v>0</v>
      </c>
      <c r="CY298"/>
      <c r="CZ298" s="39">
        <f t="shared" si="2485"/>
        <v>0</v>
      </c>
      <c r="DA298"/>
      <c r="DB298" s="39">
        <f t="shared" si="2486"/>
        <v>0</v>
      </c>
      <c r="DC298"/>
      <c r="DD298" s="39">
        <f t="shared" si="2487"/>
        <v>0</v>
      </c>
      <c r="DE298"/>
      <c r="DF298" s="39">
        <f t="shared" si="2488"/>
        <v>0</v>
      </c>
      <c r="DG298"/>
      <c r="DH298" s="39">
        <f t="shared" si="2489"/>
        <v>0</v>
      </c>
      <c r="DI298"/>
      <c r="DJ298" s="39">
        <f t="shared" si="2490"/>
        <v>0</v>
      </c>
      <c r="DK298"/>
      <c r="DL298" s="39">
        <f t="shared" si="2491"/>
        <v>0</v>
      </c>
      <c r="DM298"/>
      <c r="DN298" s="39">
        <f t="shared" si="2492"/>
        <v>0</v>
      </c>
      <c r="DO298"/>
      <c r="DP298" s="39">
        <f t="shared" si="2493"/>
        <v>0</v>
      </c>
      <c r="DQ298"/>
      <c r="DR298" s="39">
        <f t="shared" si="2494"/>
        <v>0</v>
      </c>
      <c r="DS298"/>
      <c r="DT298" s="39">
        <f t="shared" si="2495"/>
        <v>0</v>
      </c>
      <c r="DU298"/>
      <c r="DV298" s="39">
        <f t="shared" si="2496"/>
        <v>0</v>
      </c>
      <c r="DW298"/>
      <c r="DX298" s="39">
        <f t="shared" si="2497"/>
        <v>0</v>
      </c>
      <c r="DY298"/>
      <c r="DZ298" s="39">
        <f t="shared" si="2498"/>
        <v>0</v>
      </c>
      <c r="EA298"/>
      <c r="EB298" s="39">
        <f t="shared" si="2499"/>
        <v>0</v>
      </c>
      <c r="EC298"/>
      <c r="ED298" s="39">
        <f t="shared" si="2500"/>
        <v>0</v>
      </c>
      <c r="EE298"/>
      <c r="EF298" s="39">
        <f t="shared" si="2501"/>
        <v>0</v>
      </c>
      <c r="EG298"/>
      <c r="EH298" s="39">
        <f t="shared" si="2502"/>
        <v>0</v>
      </c>
      <c r="EI298"/>
      <c r="EJ298" s="39">
        <f t="shared" si="2503"/>
        <v>0</v>
      </c>
      <c r="EK298"/>
      <c r="EL298" s="39">
        <f t="shared" si="2504"/>
        <v>0</v>
      </c>
      <c r="EM298"/>
      <c r="EN298" s="39">
        <f t="shared" si="2505"/>
        <v>0</v>
      </c>
      <c r="EO298"/>
      <c r="EP298" s="39">
        <f t="shared" si="2506"/>
        <v>0</v>
      </c>
      <c r="EQ298"/>
      <c r="ER298" s="39">
        <f t="shared" si="2507"/>
        <v>0</v>
      </c>
      <c r="ES298"/>
      <c r="ET298" s="39">
        <f t="shared" si="2508"/>
        <v>0</v>
      </c>
      <c r="EU298"/>
      <c r="EV298" s="39">
        <f t="shared" si="2509"/>
        <v>0</v>
      </c>
      <c r="EW298"/>
      <c r="EX298" s="39">
        <f t="shared" si="2510"/>
        <v>0</v>
      </c>
      <c r="EY298"/>
      <c r="EZ298" s="39">
        <f t="shared" si="2511"/>
        <v>0</v>
      </c>
      <c r="FA298"/>
      <c r="FB298" s="39">
        <f t="shared" si="2512"/>
        <v>0</v>
      </c>
      <c r="FC298" s="67">
        <f t="shared" si="2515"/>
        <v>0</v>
      </c>
    </row>
    <row r="299" spans="1:159" s="30" customFormat="1" outlineLevel="1" x14ac:dyDescent="0.25">
      <c r="A299">
        <v>10</v>
      </c>
      <c r="B299" s="26"/>
      <c r="C299" s="102">
        <f>IFERROR(VLOOKUP($B299,'Справочник ТТ'!$A:$R,16,0),0)</f>
        <v>0</v>
      </c>
      <c r="D299" s="103">
        <f>IFERROR(VLOOKUP($B299,'Справочник ТТ'!$A:$R,17,0),0)</f>
        <v>0</v>
      </c>
      <c r="E299" s="104">
        <f>IFERROR(VLOOKUP($B299,'Справочник ТТ'!$A:$R,18,0),0)</f>
        <v>0</v>
      </c>
      <c r="F299" s="71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 s="46">
        <f t="shared" si="2513"/>
        <v>0</v>
      </c>
      <c r="AL299"/>
      <c r="AM299" s="39">
        <f t="shared" si="2454"/>
        <v>0</v>
      </c>
      <c r="AN299"/>
      <c r="AO299" s="39">
        <f t="shared" si="2455"/>
        <v>0</v>
      </c>
      <c r="AP299"/>
      <c r="AQ299" s="39">
        <f t="shared" si="2456"/>
        <v>0</v>
      </c>
      <c r="AR299"/>
      <c r="AS299" s="39">
        <f t="shared" si="2457"/>
        <v>0</v>
      </c>
      <c r="AT299"/>
      <c r="AU299" s="39">
        <f t="shared" si="2458"/>
        <v>0</v>
      </c>
      <c r="AV299"/>
      <c r="AW299" s="39">
        <f t="shared" si="2516"/>
        <v>0</v>
      </c>
      <c r="AX299"/>
      <c r="AY299" s="39" t="b">
        <f t="shared" si="2459"/>
        <v>0</v>
      </c>
      <c r="AZ299"/>
      <c r="BA299" s="39" t="b">
        <f t="shared" si="2460"/>
        <v>0</v>
      </c>
      <c r="BB299"/>
      <c r="BC299" s="39" t="b">
        <f t="shared" si="2461"/>
        <v>0</v>
      </c>
      <c r="BD299"/>
      <c r="BE299" s="39" t="b">
        <f t="shared" si="2462"/>
        <v>0</v>
      </c>
      <c r="BF299"/>
      <c r="BG299" s="39">
        <f t="shared" si="2463"/>
        <v>0</v>
      </c>
      <c r="BH299"/>
      <c r="BI299" s="39">
        <f t="shared" si="2464"/>
        <v>0</v>
      </c>
      <c r="BJ299"/>
      <c r="BK299" s="39">
        <f t="shared" si="2465"/>
        <v>0</v>
      </c>
      <c r="BL299"/>
      <c r="BM299" s="39">
        <f t="shared" si="2466"/>
        <v>0</v>
      </c>
      <c r="BN299"/>
      <c r="BO299" s="39">
        <f t="shared" si="2467"/>
        <v>0</v>
      </c>
      <c r="BP299"/>
      <c r="BQ299" s="39">
        <f t="shared" si="2468"/>
        <v>0</v>
      </c>
      <c r="BR299"/>
      <c r="BS299" s="39">
        <f t="shared" si="2469"/>
        <v>0</v>
      </c>
      <c r="BT299"/>
      <c r="BU299" s="39">
        <f t="shared" si="2470"/>
        <v>0</v>
      </c>
      <c r="BV299"/>
      <c r="BW299" s="39">
        <f t="shared" si="2471"/>
        <v>0</v>
      </c>
      <c r="BX299"/>
      <c r="BY299" s="39">
        <f t="shared" si="2472"/>
        <v>0</v>
      </c>
      <c r="BZ299"/>
      <c r="CA299" s="39">
        <f t="shared" si="2473"/>
        <v>0</v>
      </c>
      <c r="CB299"/>
      <c r="CC299" s="39">
        <f t="shared" si="2474"/>
        <v>0</v>
      </c>
      <c r="CD299"/>
      <c r="CE299" s="39">
        <f t="shared" si="2475"/>
        <v>0</v>
      </c>
      <c r="CF299"/>
      <c r="CG299" s="39">
        <f t="shared" si="2476"/>
        <v>0</v>
      </c>
      <c r="CH299"/>
      <c r="CI299" s="39">
        <f t="shared" si="2477"/>
        <v>0</v>
      </c>
      <c r="CJ299"/>
      <c r="CK299" s="39">
        <f t="shared" si="2478"/>
        <v>0</v>
      </c>
      <c r="CL299"/>
      <c r="CM299" s="39">
        <f t="shared" si="2479"/>
        <v>0</v>
      </c>
      <c r="CN299"/>
      <c r="CO299" s="39">
        <f t="shared" si="2480"/>
        <v>0</v>
      </c>
      <c r="CP299" s="67">
        <f t="shared" si="2514"/>
        <v>0</v>
      </c>
      <c r="CQ299"/>
      <c r="CR299" s="39">
        <f t="shared" si="2481"/>
        <v>0</v>
      </c>
      <c r="CS299"/>
      <c r="CT299" s="39">
        <f t="shared" si="2482"/>
        <v>0</v>
      </c>
      <c r="CU299"/>
      <c r="CV299" s="39">
        <f t="shared" si="2483"/>
        <v>0</v>
      </c>
      <c r="CW299"/>
      <c r="CX299" s="39">
        <f t="shared" si="2484"/>
        <v>0</v>
      </c>
      <c r="CY299"/>
      <c r="CZ299" s="39">
        <f t="shared" si="2485"/>
        <v>0</v>
      </c>
      <c r="DA299"/>
      <c r="DB299" s="39">
        <f t="shared" si="2486"/>
        <v>0</v>
      </c>
      <c r="DC299"/>
      <c r="DD299" s="39">
        <f t="shared" si="2487"/>
        <v>0</v>
      </c>
      <c r="DE299"/>
      <c r="DF299" s="39">
        <f t="shared" si="2488"/>
        <v>0</v>
      </c>
      <c r="DG299"/>
      <c r="DH299" s="39">
        <f t="shared" si="2489"/>
        <v>0</v>
      </c>
      <c r="DI299"/>
      <c r="DJ299" s="39">
        <f t="shared" si="2490"/>
        <v>0</v>
      </c>
      <c r="DK299"/>
      <c r="DL299" s="39">
        <f t="shared" si="2491"/>
        <v>0</v>
      </c>
      <c r="DM299"/>
      <c r="DN299" s="39">
        <f t="shared" si="2492"/>
        <v>0</v>
      </c>
      <c r="DO299"/>
      <c r="DP299" s="39">
        <f t="shared" si="2493"/>
        <v>0</v>
      </c>
      <c r="DQ299"/>
      <c r="DR299" s="39">
        <f t="shared" si="2494"/>
        <v>0</v>
      </c>
      <c r="DS299"/>
      <c r="DT299" s="39">
        <f t="shared" si="2495"/>
        <v>0</v>
      </c>
      <c r="DU299"/>
      <c r="DV299" s="39">
        <f t="shared" si="2496"/>
        <v>0</v>
      </c>
      <c r="DW299"/>
      <c r="DX299" s="39">
        <f t="shared" si="2497"/>
        <v>0</v>
      </c>
      <c r="DY299"/>
      <c r="DZ299" s="39">
        <f t="shared" si="2498"/>
        <v>0</v>
      </c>
      <c r="EA299"/>
      <c r="EB299" s="39">
        <f t="shared" si="2499"/>
        <v>0</v>
      </c>
      <c r="EC299"/>
      <c r="ED299" s="39">
        <f t="shared" si="2500"/>
        <v>0</v>
      </c>
      <c r="EE299"/>
      <c r="EF299" s="39">
        <f t="shared" si="2501"/>
        <v>0</v>
      </c>
      <c r="EG299"/>
      <c r="EH299" s="39">
        <f t="shared" si="2502"/>
        <v>0</v>
      </c>
      <c r="EI299"/>
      <c r="EJ299" s="39">
        <f t="shared" si="2503"/>
        <v>0</v>
      </c>
      <c r="EK299"/>
      <c r="EL299" s="39">
        <f t="shared" si="2504"/>
        <v>0</v>
      </c>
      <c r="EM299"/>
      <c r="EN299" s="39">
        <f t="shared" si="2505"/>
        <v>0</v>
      </c>
      <c r="EO299"/>
      <c r="EP299" s="39">
        <f t="shared" si="2506"/>
        <v>0</v>
      </c>
      <c r="EQ299"/>
      <c r="ER299" s="39">
        <f t="shared" si="2507"/>
        <v>0</v>
      </c>
      <c r="ES299"/>
      <c r="ET299" s="39">
        <f t="shared" si="2508"/>
        <v>0</v>
      </c>
      <c r="EU299"/>
      <c r="EV299" s="39">
        <f t="shared" si="2509"/>
        <v>0</v>
      </c>
      <c r="EW299"/>
      <c r="EX299" s="39">
        <f t="shared" si="2510"/>
        <v>0</v>
      </c>
      <c r="EY299"/>
      <c r="EZ299" s="39">
        <f t="shared" si="2511"/>
        <v>0</v>
      </c>
      <c r="FA299"/>
      <c r="FB299" s="39">
        <f t="shared" si="2512"/>
        <v>0</v>
      </c>
      <c r="FC299" s="67">
        <f t="shared" si="2515"/>
        <v>0</v>
      </c>
    </row>
    <row r="300" spans="1:159" s="30" customFormat="1" x14ac:dyDescent="0.25">
      <c r="A300" s="85"/>
      <c r="B300" s="85"/>
      <c r="C300" s="85"/>
      <c r="D300" s="85"/>
      <c r="E300" s="36" t="s">
        <v>29</v>
      </c>
      <c r="F300" s="70">
        <f>AK300+CP300+FC300</f>
        <v>0</v>
      </c>
      <c r="G300" s="42">
        <f>SUM(G290:G299)</f>
        <v>0</v>
      </c>
      <c r="H300" s="42">
        <f t="shared" ref="H300" si="2517">SUM(H290:H299)</f>
        <v>0</v>
      </c>
      <c r="I300" s="42">
        <f t="shared" ref="I300" si="2518">SUM(I290:I299)</f>
        <v>0</v>
      </c>
      <c r="J300" s="42">
        <f t="shared" ref="J300" si="2519">SUM(J290:J299)</f>
        <v>0</v>
      </c>
      <c r="K300" s="42">
        <f t="shared" ref="K300" si="2520">SUM(K290:K299)</f>
        <v>0</v>
      </c>
      <c r="L300" s="42">
        <f t="shared" ref="L300" si="2521">SUM(L290:L299)</f>
        <v>0</v>
      </c>
      <c r="M300" s="42">
        <f t="shared" ref="M300" si="2522">SUM(M290:M299)</f>
        <v>0</v>
      </c>
      <c r="N300" s="42">
        <f t="shared" ref="N300" si="2523">SUM(N290:N299)</f>
        <v>0</v>
      </c>
      <c r="O300" s="42">
        <f t="shared" ref="O300" si="2524">SUM(O290:O299)</f>
        <v>0</v>
      </c>
      <c r="P300" s="42">
        <f t="shared" ref="P300" si="2525">SUM(P290:P299)</f>
        <v>0</v>
      </c>
      <c r="Q300" s="42">
        <f t="shared" ref="Q300" si="2526">SUM(Q290:Q299)</f>
        <v>0</v>
      </c>
      <c r="R300" s="42">
        <f t="shared" ref="R300" si="2527">SUM(R290:R299)</f>
        <v>0</v>
      </c>
      <c r="S300" s="42">
        <f t="shared" ref="S300" si="2528">SUM(S290:S299)</f>
        <v>0</v>
      </c>
      <c r="T300" s="42">
        <f t="shared" ref="T300" si="2529">SUM(T290:T299)</f>
        <v>0</v>
      </c>
      <c r="U300" s="42">
        <f t="shared" ref="U300" si="2530">SUM(U290:U299)</f>
        <v>0</v>
      </c>
      <c r="V300" s="42">
        <f t="shared" ref="V300" si="2531">SUM(V290:V299)</f>
        <v>0</v>
      </c>
      <c r="W300" s="42">
        <f t="shared" ref="W300" si="2532">SUM(W290:W299)</f>
        <v>0</v>
      </c>
      <c r="X300" s="42">
        <f t="shared" ref="X300" si="2533">SUM(X290:X299)</f>
        <v>0</v>
      </c>
      <c r="Y300" s="42">
        <f t="shared" ref="Y300" si="2534">SUM(Y290:Y299)</f>
        <v>0</v>
      </c>
      <c r="Z300" s="42">
        <f t="shared" ref="Z300" si="2535">SUM(Z290:Z299)</f>
        <v>0</v>
      </c>
      <c r="AA300" s="42">
        <f t="shared" ref="AA300" si="2536">SUM(AA290:AA299)</f>
        <v>0</v>
      </c>
      <c r="AB300" s="42">
        <f t="shared" ref="AB300" si="2537">SUM(AB290:AB299)</f>
        <v>0</v>
      </c>
      <c r="AC300" s="42">
        <f t="shared" ref="AC300" si="2538">SUM(AC290:AC299)</f>
        <v>0</v>
      </c>
      <c r="AD300" s="42">
        <f t="shared" ref="AD300" si="2539">SUM(AD290:AD299)</f>
        <v>0</v>
      </c>
      <c r="AE300" s="42">
        <f t="shared" ref="AE300" si="2540">SUM(AE290:AE299)</f>
        <v>0</v>
      </c>
      <c r="AF300" s="42">
        <f t="shared" ref="AF300" si="2541">SUM(AF290:AF299)</f>
        <v>0</v>
      </c>
      <c r="AG300" s="42">
        <f t="shared" ref="AG300" si="2542">SUM(AG290:AG299)</f>
        <v>0</v>
      </c>
      <c r="AH300" s="42">
        <f t="shared" ref="AH300" si="2543">SUM(AH290:AH299)</f>
        <v>0</v>
      </c>
      <c r="AI300" s="42">
        <f t="shared" ref="AI300" si="2544">SUM(AI290:AI299)</f>
        <v>0</v>
      </c>
      <c r="AJ300" s="42">
        <f t="shared" ref="AJ300" si="2545">SUM(AJ290:AJ299)</f>
        <v>0</v>
      </c>
      <c r="AK300" s="47">
        <f>SUM(AK290:AK299)*0.7</f>
        <v>0</v>
      </c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88"/>
      <c r="AZ300" s="88"/>
      <c r="BA300" s="88"/>
      <c r="BB300" s="88"/>
      <c r="BC300" s="88"/>
      <c r="BD300" s="88"/>
      <c r="BE300" s="88"/>
      <c r="BF300" s="88"/>
      <c r="BG300" s="88"/>
      <c r="BH300" s="88"/>
      <c r="BI300" s="88"/>
      <c r="BJ300" s="88"/>
      <c r="BK300" s="88"/>
      <c r="BL300" s="88"/>
      <c r="BM300" s="88"/>
      <c r="BN300" s="88"/>
      <c r="BO300" s="88"/>
      <c r="BP300" s="88"/>
      <c r="BQ300" s="88"/>
      <c r="BR300" s="88"/>
      <c r="BS300" s="88"/>
      <c r="BT300" s="88"/>
      <c r="BU300" s="88"/>
      <c r="BV300" s="88"/>
      <c r="BW300" s="88"/>
      <c r="BX300" s="88"/>
      <c r="BY300" s="88"/>
      <c r="BZ300" s="88"/>
      <c r="CA300" s="88"/>
      <c r="CB300" s="88"/>
      <c r="CC300" s="88"/>
      <c r="CD300" s="88"/>
      <c r="CE300" s="88"/>
      <c r="CF300" s="88"/>
      <c r="CG300" s="88"/>
      <c r="CH300" s="88"/>
      <c r="CI300" s="88"/>
      <c r="CJ300" s="88"/>
      <c r="CK300" s="88"/>
      <c r="CL300" s="88"/>
      <c r="CM300" s="88"/>
      <c r="CN300" s="88"/>
      <c r="CO300" s="88"/>
      <c r="CP300" s="68">
        <f>SUM(CP290:CP299)*0.7</f>
        <v>0</v>
      </c>
      <c r="CQ300" s="29"/>
      <c r="CR300" s="29"/>
      <c r="CS300" s="29"/>
      <c r="CT300" s="29"/>
      <c r="CU300" s="29"/>
      <c r="CV300" s="29"/>
      <c r="CW300" s="29"/>
      <c r="CX300" s="29"/>
      <c r="CY300" s="29"/>
      <c r="CZ300" s="29"/>
      <c r="DA300" s="29"/>
      <c r="DB300" s="29"/>
      <c r="DC300" s="29"/>
      <c r="DD300" s="29"/>
      <c r="DE300" s="29"/>
      <c r="DF300" s="29"/>
      <c r="DG300" s="29"/>
      <c r="DH300" s="29"/>
      <c r="DI300" s="29"/>
      <c r="DJ300" s="29"/>
      <c r="DK300" s="29"/>
      <c r="DL300" s="29"/>
      <c r="DM300" s="29"/>
      <c r="DN300" s="29"/>
      <c r="DO300" s="29"/>
      <c r="DP300" s="29"/>
      <c r="DQ300" s="29"/>
      <c r="DR300" s="29"/>
      <c r="DS300" s="29"/>
      <c r="DT300" s="29"/>
      <c r="DU300" s="29"/>
      <c r="DV300" s="29"/>
      <c r="DW300" s="29"/>
      <c r="DX300" s="29"/>
      <c r="DY300" s="29"/>
      <c r="DZ300" s="29"/>
      <c r="EA300" s="29"/>
      <c r="EB300" s="29"/>
      <c r="EC300" s="29"/>
      <c r="ED300" s="29"/>
      <c r="EE300" s="29"/>
      <c r="EF300" s="29"/>
      <c r="EG300" s="29"/>
      <c r="EH300" s="29"/>
      <c r="EI300" s="29"/>
      <c r="EJ300" s="29"/>
      <c r="EK300" s="29"/>
      <c r="EL300" s="29"/>
      <c r="EM300" s="29"/>
      <c r="EN300" s="29"/>
      <c r="EO300" s="29"/>
      <c r="EP300" s="29"/>
      <c r="EQ300" s="29"/>
      <c r="ER300" s="29"/>
      <c r="ES300" s="29"/>
      <c r="ET300" s="29"/>
      <c r="EU300" s="29"/>
      <c r="EV300" s="29"/>
      <c r="EW300" s="29"/>
      <c r="EX300" s="29"/>
      <c r="EY300" s="29"/>
      <c r="EZ300" s="29"/>
      <c r="FA300" s="29"/>
      <c r="FB300" s="29"/>
      <c r="FC300" s="68">
        <f>SUM(FC290:FC299)*0.7</f>
        <v>0</v>
      </c>
    </row>
    <row r="301" spans="1:159" s="30" customFormat="1" outlineLevel="1" x14ac:dyDescent="0.25">
      <c r="A301">
        <v>1</v>
      </c>
      <c r="B301" s="26"/>
      <c r="C301" s="102">
        <f>IFERROR(VLOOKUP($B301,'Справочник ТТ'!$A:$R,16,0),0)</f>
        <v>0</v>
      </c>
      <c r="D301" s="103">
        <f>IFERROR(VLOOKUP($B301,'Справочник ТТ'!$A:$R,17,0),0)</f>
        <v>0</v>
      </c>
      <c r="E301" s="104">
        <f>IFERROR(VLOOKUP($B301,'Справочник ТТ'!$A:$R,18,0),0)</f>
        <v>0</v>
      </c>
      <c r="F301" s="7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 s="46">
        <f>IF($C301=$E$5,SUMPRODUCT(G301:AJ301,$G$5:$AJ$5),IF($C301=$E$6,SUMPRODUCT(G301:AJ301,$G$6:$AJ$6),0))</f>
        <v>0</v>
      </c>
      <c r="AL301"/>
      <c r="AM301" s="39">
        <f t="shared" ref="AM301:AM310" si="2546">IF(AND($C301=$E$5,IF(AND($C301=$E$5,AL301&gt;=AL$2),(AL301-AL$2)*AL$5,IF(AND($C301=$E$6,AL301&gt;=AL$2),(AL301-AL$2)*AL$6,0))&gt;AL$3),AL$3,IF(AND($C301=$E$6,IF(AND($C301=$E$5,AL301&gt;=AL$2),(AL301-AL$2)*AL$5,IF(AND($C301=$E$6,AL301&gt;=AL$2),(AL301-AL$2)*AL$6,0))&gt;AL$4),AL$4,IF(AND($C301=$E$5,AL301&gt;=AL$2),(AL301-AL$2)*AL$5,IF(AND($C301=$E$6,AL301&gt;=AL$2),(AL301-AL$2)*AL$6,0))))</f>
        <v>0</v>
      </c>
      <c r="AN301"/>
      <c r="AO301" s="39">
        <f t="shared" ref="AO301:AO310" si="2547">IF(AND($C301=$E$5,IF(AND($C301=$E$5,AN301&gt;=AN$2),(AN301-AN$2)*AN$5,IF(AND($C301=$E$6,AN301&gt;=AN$2),(AN301-AN$2)*AN$6,0))&gt;AN$3),AN$3,IF(AND($C301=$E$6,IF(AND($C301=$E$5,AN301&gt;=AN$2),(AN301-AN$2)*AN$5,IF(AND($C301=$E$6,AN301&gt;=AN$2),(AN301-AN$2)*AN$6,0))&gt;AN$4),AN$4,IF(AND($C301=$E$5,AN301&gt;=AN$2),(AN301-AN$2)*AN$5,IF(AND($C301=$E$6,AN301&gt;=AN$2),(AN301-AN$2)*AN$6,0))))</f>
        <v>0</v>
      </c>
      <c r="AP301"/>
      <c r="AQ301" s="39">
        <f t="shared" ref="AQ301:AQ310" si="2548">IF(AND($C301=$E$5,AP301&gt;0),$AP$5,IF(AND($C301=$E$6,AP301&gt;0),$AP$6,0))</f>
        <v>0</v>
      </c>
      <c r="AR301"/>
      <c r="AS301" s="39">
        <f t="shared" ref="AS301:AS310" si="2549">IF(AND($C301=$E$5,AR301&gt;0),$AR$5,IF(AND($C301=$E$6,AR301&gt;0),$AR$6,0))</f>
        <v>0</v>
      </c>
      <c r="AT301"/>
      <c r="AU301" s="39">
        <f t="shared" ref="AU301:AU310" si="2550">IF(AND($C301=$E$5,IF(AND($C301=$E$5,AT301&gt;=AT$2),(AT301-AT$2)*AT$5,IF(AND($C301=$E$6,AT301&gt;=AT$2),(AT301-AT$2)*AT$6,0))&gt;AT$3),AT$3,IF(AND($C301=$E$6,IF(AND($C301=$E$5,AT301&gt;=AT$2),(AT301-AT$2)*AT$5,IF(AND($C301=$E$6,AT301&gt;=AT$2),(AT301-AT$2)*AT$6,0))&gt;AT$4),AT$4,IF(AND($C301=$E$5,AT301&gt;=AT$2),(AT301-AT$2)*AT$5,IF(AND($C301=$E$6,AT301&gt;=AT$2),(AT301-AT$2)*AT$6,0))))</f>
        <v>0</v>
      </c>
      <c r="AV301"/>
      <c r="AW301" s="39">
        <f>IF(AND($C301=$E$5,IF(AND($C301=$E$5,AV301&gt;=AV$2),(AV301-AV$2)*AV$5,IF(AND($C301=$E$6,AV301&gt;=AV$2),(AV301-AV$2)*AV$6,0))&gt;AV$3),AV$3,IF(AND($C301=$E$6,IF(AND($C301=$E$5,AV301&gt;=AV$2),(AV301-AV$2)*AV$5,IF(AND($C301=$E$6,AV301&gt;=AV$2),(AV301-AV$2)*AV$6,0))&gt;AV$4),AV$4,IF(AND($C301=$E$5,AV301&gt;=AV$2),(AV301-AV$2)*AV$5,IF(AND($C301=$E$6,AV301&gt;=AV$2),(AV301-AV$2)*AV$6,0))))</f>
        <v>0</v>
      </c>
      <c r="AX301"/>
      <c r="AY301" s="39" t="b">
        <f t="shared" ref="AY301:AY310" si="2551">IF(AX301&gt;=AX$3,AX$4,IF(AND($C301=$E$5,IF($C301=$E$5,AX301*AX$5,IF($C301=$E$6,AX301*AX$6))&gt;AY$3),AY$3,IF(AND($C301=$E$6,IF($C301=$E$6,AX301*AX$6,IF($C301=$E$6,AX301*AX$6))&gt;AY$4),AY$4,IF($C301=$E$5,AX301*AX$5,IF($C301=$E$6,AX301*AX$6)))))</f>
        <v>0</v>
      </c>
      <c r="AZ301"/>
      <c r="BA301" s="39" t="b">
        <f t="shared" ref="BA301:BA310" si="2552">IF(AZ301&gt;=AZ$3,AZ$4,IF(AND($C301=$E$5,IF($C301=$E$5,AZ301*AZ$5,IF($C301=$E$6,AZ301*AZ$6))&gt;BA$3),BA$3,IF(AND($C301=$E$6,IF($C301=$E$6,AZ301*AZ$6,IF($C301=$E$6,AZ301*AZ$6))&gt;BA$4),BA$4,IF($C301=$E$5,AZ301*AZ$5,IF($C301=$E$6,AZ301*AZ$6)))))</f>
        <v>0</v>
      </c>
      <c r="BB301"/>
      <c r="BC301" s="39" t="b">
        <f t="shared" ref="BC301:BC310" si="2553">IF(BB301&gt;=BB$3,BB$4,IF(AND($C301=$E$5,IF($C301=$E$5,BB301*BB$5,IF($C301=$E$6,BB301*BB$6))&gt;BC$3),BC$3,IF(AND($C301=$E$6,IF($C301=$E$6,BB301*BB$6,IF($C301=$E$6,BB301*BB$6))&gt;BC$4),BC$4,IF($C301=$E$5,BB301*BB$5,IF($C301=$E$6,BB301*BB$6)))))</f>
        <v>0</v>
      </c>
      <c r="BD301"/>
      <c r="BE301" s="39" t="b">
        <f t="shared" ref="BE301:BE310" si="2554">IF(BD301&gt;=BD$3,BD$4,IF(AND($C301=$E$5,IF($C301=$E$5,BD301*BD$5,IF($C301=$E$6,BD301*BD$6))&gt;BE$3),BE$3,IF(AND($C301=$E$6,IF($C301=$E$6,BD301*BD$6,IF($C301=$E$6,BD301*BD$6))&gt;BE$4),BE$4,IF($C301=$E$5,BD301*BD$5,IF($C301=$E$6,BD301*BD$6)))))</f>
        <v>0</v>
      </c>
      <c r="BF301"/>
      <c r="BG301" s="39">
        <f t="shared" ref="BG301:BG310" si="2555">IF(AND($C301=$E$5,BF301&gt;0),$BF$5,IF(AND($C301=$E$6,BF301&gt;0),$BF$6,0))</f>
        <v>0</v>
      </c>
      <c r="BH301"/>
      <c r="BI301" s="39">
        <f t="shared" ref="BI301:BI310" si="2556">IF(AND($C301=$E$5,IF(AND($C301=$E$5,BH301&gt;=BH$2),(BH301-BH$2)*BH$5,IF(AND($C301=$E$6,BH301&gt;=BH$2),(BH301-BH$2)*BH$6,0))&gt;BH$3),BH$3,IF(AND($C301=$E$6,IF(AND($C301=$E$5,BH301&gt;=BH$2),(BH301-BH$2)*BH$5,IF(AND($C301=$E$6,BH301&gt;=BH$2),(BH301-BH$2)*BH$6,0))&gt;BH$4),BH$4,IF(AND($C301=$E$5,BH301&gt;=BH$2),(BH301-BH$2)*BH$5,IF(AND($C301=$E$6,BH301&gt;=BH$2),(BH301-BH$2)*BH$6,0))))</f>
        <v>0</v>
      </c>
      <c r="BJ301"/>
      <c r="BK301" s="39">
        <f t="shared" ref="BK301:BK310" si="2557">IF(AND($C301=$E$5,IF(AND($C301=$E$5,BJ301&gt;=BJ$2),(BJ301-BJ$2)*BJ$5,IF(AND($C301=$E$6,BJ301&gt;=BJ$2),(BJ301-BJ$2)*BJ$6,0))&gt;BJ$3),BJ$3,IF(AND($C301=$E$6,IF(AND($C301=$E$5,BJ301&gt;=BJ$2),(BJ301-BJ$2)*BJ$5,IF(AND($C301=$E$6,BJ301&gt;=BJ$2),(BJ301-BJ$2)*BJ$6,0))&gt;BJ$4),BJ$4,IF(AND($C301=$E$5,BJ301&gt;=BJ$2),(BJ301-BJ$2)*BJ$5,IF(AND($C301=$E$6,BJ301&gt;=BJ$2),(BJ301-BJ$2)*BJ$6,0))))</f>
        <v>0</v>
      </c>
      <c r="BL301"/>
      <c r="BM301" s="39">
        <f t="shared" ref="BM301:BM310" si="2558">IF(AND($C301=$E$5,IF(AND($C301=$E$5,BL301&gt;=BL$2),(BL301-BL$2)*BL$5,IF(AND($C301=$E$6,BL301&gt;=BL$2),(BL301-BL$2)*BL$6,0))&gt;BL$3),BL$3,IF(AND($C301=$E$6,IF(AND($C301=$E$5,BL301&gt;=BL$2),(BL301-BL$2)*BL$5,IF(AND($C301=$E$6,BL301&gt;=BL$2),(BL301-BL$2)*BL$6,0))&gt;BL$4),BL$4,IF(AND($C301=$E$5,BL301&gt;=BL$2),(BL301-BL$2)*BL$5,IF(AND($C301=$E$6,BL301&gt;=BL$2),(BL301-BL$2)*BL$6,0))))</f>
        <v>0</v>
      </c>
      <c r="BN301"/>
      <c r="BO301" s="39">
        <f t="shared" ref="BO301:BO310" si="2559">IF(AND($C301=$E$5,IF(AND($C301=$E$5,BN301&gt;=BN$2),(BN301-BN$2)*BN$5,IF(AND($C301=$E$6,BN301&gt;=BN$2),(BN301-BN$2)*BN$6,0))&gt;BN$3),BN$3,IF(AND($C301=$E$6,IF(AND($C301=$E$5,BN301&gt;=BN$2),(BN301-BN$2)*BN$5,IF(AND($C301=$E$6,BN301&gt;=BN$2),(BN301-BN$2)*BN$6,0))&gt;BN$4),BN$4,IF(AND($C301=$E$5,BN301&gt;=BN$2),(BN301-BN$2)*BN$5,IF(AND($C301=$E$6,BN301&gt;=BN$2),(BN301-BN$2)*BN$6,0))))</f>
        <v>0</v>
      </c>
      <c r="BP301"/>
      <c r="BQ301" s="39">
        <f t="shared" ref="BQ301:BQ310" si="2560">IF(AND($C301=$E$5,IF(AND($C301=$E$5,BP301&gt;=BP$2),(BP301-BP$2)*BP$5,IF(AND($C301=$E$6,BP301&gt;=BP$2),(BP301-BP$2)*BP$6,0))&gt;BP$3),BP$3,IF(AND($C301=$E$6,IF(AND($C301=$E$5,BP301&gt;=BP$2),(BP301-BP$2)*BP$5,IF(AND($C301=$E$6,BP301&gt;=BP$2),(BP301-BP$2)*BP$6,0))&gt;BP$4),BP$4,IF(AND($C301=$E$5,BP301&gt;=BP$2),(BP301-BP$2)*BP$5,IF(AND($C301=$E$6,BP301&gt;=BP$2),(BP301-BP$2)*BP$6,0))))</f>
        <v>0</v>
      </c>
      <c r="BR301"/>
      <c r="BS301" s="39">
        <f t="shared" ref="BS301:BS310" si="2561">IF(AND($C301=$E$5,IF(AND($C301=$E$5,BR301&gt;=BR$2),(BR301-BR$2)*BR$5,IF(AND($C301=$E$6,BR301&gt;=BR$2),(BR301-BR$2)*BR$6,0))&gt;BR$3),BR$3,IF(AND($C301=$E$6,IF(AND($C301=$E$5,BR301&gt;=BR$2),(BR301-BR$2)*BR$5,IF(AND($C301=$E$6,BR301&gt;=BR$2),(BR301-BR$2)*BR$6,0))&gt;BR$4),BR$4,IF(AND($C301=$E$5,BR301&gt;=BR$2),(BR301-BR$2)*BR$5,IF(AND($C301=$E$6,BR301&gt;=BR$2),(BR301-BR$2)*BR$6,0))))</f>
        <v>0</v>
      </c>
      <c r="BT301"/>
      <c r="BU301" s="39">
        <f t="shared" ref="BU301:BU310" si="2562">IF(AND($C301=$E$5,IF(AND($C301=$E$5,BT301&gt;=BT$2),(BT301-BT$2)*BT$5,IF(AND($C301=$E$6,BT301&gt;=BT$2),(BT301-BT$2)*BT$6,0))&gt;BT$3),BT$3,IF(AND($C301=$E$6,IF(AND($C301=$E$5,BT301&gt;=BT$2),(BT301-BT$2)*BT$5,IF(AND($C301=$E$6,BT301&gt;=BT$2),(BT301-BT$2)*BT$6,0))&gt;BT$4),BT$4,IF(AND($C301=$E$5,BT301&gt;=BT$2),(BT301-BT$2)*BT$5,IF(AND($C301=$E$6,BT301&gt;=BT$2),(BT301-BT$2)*BT$6,0))))</f>
        <v>0</v>
      </c>
      <c r="BV301"/>
      <c r="BW301" s="39">
        <f t="shared" ref="BW301:BW310" si="2563">IF(AND($C301=$E$5,IF(AND($C301=$E$5,BV301&gt;=BV$2),(BV301-BV$2)*BV$5,IF(AND($C301=$E$6,BV301&gt;=BV$2),(BV301-BV$2)*BV$6,0))&gt;BV$3),BV$3,IF(AND($C301=$E$6,IF(AND($C301=$E$5,BV301&gt;=BV$2),(BV301-BV$2)*BV$5,IF(AND($C301=$E$6,BV301&gt;=BV$2),(BV301-BV$2)*BV$6,0))&gt;BV$4),BV$4,IF(AND($C301=$E$5,BV301&gt;=BV$2),(BV301-BV$2)*BV$5,IF(AND($C301=$E$6,BV301&gt;=BV$2),(BV301-BV$2)*BV$6,0))))</f>
        <v>0</v>
      </c>
      <c r="BX301"/>
      <c r="BY301" s="39">
        <f t="shared" ref="BY301:BY310" si="2564">IF(AND($C301=$E$5,IF(AND($C301=$E$5,BX301&gt;=BX$2),(BX301-BX$2)*BX$5,IF(AND($C301=$E$6,BX301&gt;=BX$2),(BX301-BX$2)*BX$6,0))&gt;BX$3),BX$3,IF(AND($C301=$E$6,IF(AND($C301=$E$5,BX301&gt;=BX$2),(BX301-BX$2)*BX$5,IF(AND($C301=$E$6,BX301&gt;=BX$2),(BX301-BX$2)*BX$6,0))&gt;BX$4),BX$4,IF(AND($C301=$E$5,BX301&gt;=BX$2),(BX301-BX$2)*BX$5,IF(AND($C301=$E$6,BX301&gt;=BX$2),(BX301-BX$2)*BX$6,0))))</f>
        <v>0</v>
      </c>
      <c r="BZ301"/>
      <c r="CA301" s="39">
        <f t="shared" ref="CA301:CA310" si="2565">IF(AND($C301=$E$5,IF(AND($C301=$E$5,BZ301&gt;=BZ$2),(BZ301-BZ$2)*BZ$5,IF(AND($C301=$E$6,BZ301&gt;=BZ$2),(BZ301-BZ$2)*BZ$6,0))&gt;BZ$3),BZ$3,IF(AND($C301=$E$6,IF(AND($C301=$E$5,BZ301&gt;=BZ$2),(BZ301-BZ$2)*BZ$5,IF(AND($C301=$E$6,BZ301&gt;=BZ$2),(BZ301-BZ$2)*BZ$6,0))&gt;BZ$4),BZ$4,IF(AND($C301=$E$5,BZ301&gt;=BZ$2),(BZ301-BZ$2)*BZ$5,IF(AND($C301=$E$6,BZ301&gt;=BZ$2),(BZ301-BZ$2)*BZ$6,0))))</f>
        <v>0</v>
      </c>
      <c r="CB301"/>
      <c r="CC301" s="39">
        <f t="shared" ref="CC301:CC310" si="2566">IF(AND($C301=$E$5,IF(AND($C301=$E$5,CB301&gt;=CB$2),(CB301-CB$2)*CB$5,IF(AND($C301=$E$6,CB301&gt;=CB$2),(CB301-CB$2)*CB$6,0))&gt;CB$3),CB$3,IF(AND($C301=$E$6,IF(AND($C301=$E$5,CB301&gt;=CB$2),(CB301-CB$2)*CB$5,IF(AND($C301=$E$6,CB301&gt;=CB$2),(CB301-CB$2)*CB$6,0))&gt;CB$4),CB$4,IF(AND($C301=$E$5,CB301&gt;=CB$2),(CB301-CB$2)*CB$5,IF(AND($C301=$E$6,CB301&gt;=CB$2),(CB301-CB$2)*CB$6,0))))</f>
        <v>0</v>
      </c>
      <c r="CD301"/>
      <c r="CE301" s="39">
        <f t="shared" ref="CE301:CE310" si="2567">IF(AND($C301=$E$5,IF(AND($C301=$E$5,CD301&gt;=CD$2),(CD301-CD$2)*CD$5,IF(AND($C301=$E$6,CD301&gt;=CD$2),(CD301-CD$2)*CD$6,0))&gt;CD$3),CD$3,IF(AND($C301=$E$6,IF(AND($C301=$E$5,CD301&gt;=CD$2),(CD301-CD$2)*CD$5,IF(AND($C301=$E$6,CD301&gt;=CD$2),(CD301-CD$2)*CD$6,0))&gt;CD$4),CD$4,IF(AND($C301=$E$5,CD301&gt;=CD$2),(CD301-CD$2)*CD$5,IF(AND($C301=$E$6,CD301&gt;=CD$2),(CD301-CD$2)*CD$6,0))))</f>
        <v>0</v>
      </c>
      <c r="CF301"/>
      <c r="CG301" s="39">
        <f t="shared" ref="CG301:CG310" si="2568">IF(AND($C301=$E$5,IF(AND($C301=$E$5,CF301&gt;=CF$2),(CF301-CF$2)*CF$5,IF(AND($C301=$E$6,CF301&gt;=CF$2),(CF301-CF$2)*CF$6,0))&gt;CF$3),CF$3,IF(AND($C301=$E$6,IF(AND($C301=$E$5,CF301&gt;=CF$2),(CF301-CF$2)*CF$5,IF(AND($C301=$E$6,CF301&gt;=CF$2),(CF301-CF$2)*CF$6,0))&gt;CF$4),CF$4,IF(AND($C301=$E$5,CF301&gt;=CF$2),(CF301-CF$2)*CF$5,IF(AND($C301=$E$6,CF301&gt;=CF$2),(CF301-CF$2)*CF$6,0))))</f>
        <v>0</v>
      </c>
      <c r="CH301"/>
      <c r="CI301" s="39">
        <f t="shared" ref="CI301:CI310" si="2569">IF(AND($C301=$E$5,IF(AND($C301=$E$5,CH301&gt;=CH$2),(CH301-CH$2)*CH$5,IF(AND($C301=$E$6,CH301&gt;=CH$2),(CH301-CH$2)*CH$6,0))&gt;CH$3),CH$3,IF(AND($C301=$E$6,IF(AND($C301=$E$5,CH301&gt;=CH$2),(CH301-CH$2)*CH$5,IF(AND($C301=$E$6,CH301&gt;=CH$2),(CH301-CH$2)*CH$6,0))&gt;CH$4),CH$4,IF(AND($C301=$E$5,CH301&gt;=CH$2),(CH301-CH$2)*CH$5,IF(AND($C301=$E$6,CH301&gt;=CH$2),(CH301-CH$2)*CH$6,0))))</f>
        <v>0</v>
      </c>
      <c r="CJ301"/>
      <c r="CK301" s="39">
        <f t="shared" ref="CK301:CK310" si="2570">IF(AND($C301=$E$5,IF(AND($C301=$E$5,CJ301&gt;=CJ$2),(CJ301-CJ$2)*CJ$5,IF(AND($C301=$E$6,CJ301&gt;=CJ$2),(CJ301-CJ$2)*CJ$6,0))&gt;CJ$3),CJ$3,IF(AND($C301=$E$6,IF(AND($C301=$E$5,CJ301&gt;=CJ$2),(CJ301-CJ$2)*CJ$5,IF(AND($C301=$E$6,CJ301&gt;=CJ$2),(CJ301-CJ$2)*CJ$6,0))&gt;CJ$4),CJ$4,IF(AND($C301=$E$5,CJ301&gt;=CJ$2),(CJ301-CJ$2)*CJ$5,IF(AND($C301=$E$6,CJ301&gt;=CJ$2),(CJ301-CJ$2)*CJ$6,0))))</f>
        <v>0</v>
      </c>
      <c r="CL301"/>
      <c r="CM301" s="39">
        <f t="shared" ref="CM301:CM310" si="2571">IF(AND($C301=$E$5,IF(AND($C301=$E$5,CL301&gt;=CL$2),(CL301-CL$2)*CL$5,IF(AND($C301=$E$6,CL301&gt;=CL$2),(CL301-CL$2)*CL$6,0))&gt;CL$3),CL$3,IF(AND($C301=$E$6,IF(AND($C301=$E$5,CL301&gt;=CL$2),(CL301-CL$2)*CL$5,IF(AND($C301=$E$6,CL301&gt;=CL$2),(CL301-CL$2)*CL$6,0))&gt;CL$4),CL$4,IF(AND($C301=$E$5,CL301&gt;=CL$2),(CL301-CL$2)*CL$5,IF(AND($C301=$E$6,CL301&gt;=CL$2),(CL301-CL$2)*CL$6,0))))</f>
        <v>0</v>
      </c>
      <c r="CN301"/>
      <c r="CO301" s="39">
        <f t="shared" ref="CO301:CO310" si="2572">IF(AND($C301=$E$5,IF(AND($C301=$E$5,CN301&gt;=CN$2),(CN301-CN$2)*CN$5,IF(AND($C301=$E$6,CN301&gt;=CN$2),(CN301-CN$2)*CN$6,0))&gt;CN$3),CN$3,IF(AND($C301=$E$6,IF(AND($C301=$E$5,CN301&gt;=CN$2),(CN301-CN$2)*CN$5,IF(AND($C301=$E$6,CN301&gt;=CN$2),(CN301-CN$2)*CN$6,0))&gt;CN$4),CN$4,IF(AND($C301=$E$5,CN301&gt;=CN$2),(CN301-CN$2)*CN$5,IF(AND($C301=$E$6,CN301&gt;=CN$2),(CN301-CN$2)*CN$6,0))))</f>
        <v>0</v>
      </c>
      <c r="CP301" s="67">
        <f>SUMIFS(AL301:CO301,$AL$8:$CO$8,$AM$1)</f>
        <v>0</v>
      </c>
      <c r="CQ301"/>
      <c r="CR301" s="39">
        <f t="shared" ref="CR301:CR310" si="2573">IF(AND($C301=$E$5,IF(AND($C301=$E$5,CQ301&gt;=CQ$2),(CQ301-CQ$2)*CQ$5,IF(AND($C301=$E$6,CQ301&gt;=CQ$2),(CQ301-CQ$2)*CQ$6,0))&gt;CQ$3),CQ$3,IF(AND($C301=$E$6,IF(AND($C301=$E$5,CQ301&gt;=CQ$2),(CQ301-CQ$2)*CQ$5,IF(AND($C301=$E$6,CQ301&gt;=CQ$2),(CQ301-CQ$2)*CQ$6,0))&gt;CQ$4),CQ$4,IF(AND($C301=$E$5,CQ301&gt;=CQ$2),(CQ301-CQ$2)*CQ$5,IF(AND($C301=$E$6,CQ301&gt;=CQ$2),(CQ301-CQ$2)*CQ$6,0))))</f>
        <v>0</v>
      </c>
      <c r="CS301"/>
      <c r="CT301" s="39">
        <f t="shared" ref="CT301:CT310" si="2574">IF(AND($C301=$E$5,IF(AND($C301=$E$5,CS301&gt;=CS$2),(CS301-CS$2)*CS$5,IF(AND($C301=$E$6,CS301&gt;=CS$2),(CS301-CS$2)*CS$6,0))&gt;CS$3),CS$3,IF(AND($C301=$E$6,IF(AND($C301=$E$5,CS301&gt;=CS$2),(CS301-CS$2)*CS$5,IF(AND($C301=$E$6,CS301&gt;=CS$2),(CS301-CS$2)*CS$6,0))&gt;CS$4),CS$4,IF(AND($C301=$E$5,CS301&gt;=CS$2),(CS301-CS$2)*CS$5,IF(AND($C301=$E$6,CS301&gt;=CS$2),(CS301-CS$2)*CS$6,0))))</f>
        <v>0</v>
      </c>
      <c r="CU301"/>
      <c r="CV301" s="39">
        <f t="shared" ref="CV301:CV310" si="2575">IF(AND($C301=$E$5,IF(AND($C301=$E$5,CU301&gt;=CU$2),(CU301-CU$2)*CU$5,IF(AND($C301=$E$6,CU301&gt;=CU$2),(CU301-CU$2)*CU$6,0))&gt;CU$3),CU$3,IF(AND($C301=$E$6,IF(AND($C301=$E$5,CU301&gt;=CU$2),(CU301-CU$2)*CU$5,IF(AND($C301=$E$6,CU301&gt;=CU$2),(CU301-CU$2)*CU$6,0))&gt;CU$4),CU$4,IF(AND($C301=$E$5,CU301&gt;=CU$2),(CU301-CU$2)*CU$5,IF(AND($C301=$E$6,CU301&gt;=CU$2),(CU301-CU$2)*CU$6,0))))</f>
        <v>0</v>
      </c>
      <c r="CW301"/>
      <c r="CX301" s="39">
        <f t="shared" ref="CX301:CX310" si="2576">IF(AND($C301=$E$5,IF(AND($C301=$E$5,CW301&gt;=CW$2),(CW301-CW$2)*CW$5,IF(AND($C301=$E$6,CW301&gt;=CW$2),(CW301-CW$2)*CW$6,0))&gt;CW$3),CW$3,IF(AND($C301=$E$6,IF(AND($C301=$E$5,CW301&gt;=CW$2),(CW301-CW$2)*CW$5,IF(AND($C301=$E$6,CW301&gt;=CW$2),(CW301-CW$2)*CW$6,0))&gt;CW$4),CW$4,IF(AND($C301=$E$5,CW301&gt;=CW$2),(CW301-CW$2)*CW$5,IF(AND($C301=$E$6,CW301&gt;=CW$2),(CW301-CW$2)*CW$6,0))))</f>
        <v>0</v>
      </c>
      <c r="CY301"/>
      <c r="CZ301" s="39">
        <f t="shared" ref="CZ301:CZ310" si="2577">IF(AND($C301=$E$5,IF(AND($C301=$E$5,CY301&gt;=CY$2),(CY301-CY$2)*CY$5,IF(AND($C301=$E$6,CY301&gt;=CY$2),(CY301-CY$2)*CY$6,0))&gt;CY$3),CY$3,IF(AND($C301=$E$6,IF(AND($C301=$E$5,CY301&gt;=CY$2),(CY301-CY$2)*CY$5,IF(AND($C301=$E$6,CY301&gt;=CY$2),(CY301-CY$2)*CY$6,0))&gt;CY$4),CY$4,IF(AND($C301=$E$5,CY301&gt;=CY$2),(CY301-CY$2)*CY$5,IF(AND($C301=$E$6,CY301&gt;=CY$2),(CY301-CY$2)*CY$6,0))))</f>
        <v>0</v>
      </c>
      <c r="DA301"/>
      <c r="DB301" s="39">
        <f t="shared" ref="DB301:DB310" si="2578">IF(AND($C301=$E$5,IF(AND($C301=$E$5,DA301&gt;=DA$2),(DA301-DA$2)*DA$5,IF(AND($C301=$E$6,DA301&gt;=DA$2),(DA301-DA$2)*DA$6,0))&gt;DA$3),DA$3,IF(AND($C301=$E$6,IF(AND($C301=$E$5,DA301&gt;=DA$2),(DA301-DA$2)*DA$5,IF(AND($C301=$E$6,DA301&gt;=DA$2),(DA301-DA$2)*DA$6,0))&gt;DA$4),DA$4,IF(AND($C301=$E$5,DA301&gt;=DA$2),(DA301-DA$2)*DA$5,IF(AND($C301=$E$6,DA301&gt;=DA$2),(DA301-DA$2)*DA$6,0))))</f>
        <v>0</v>
      </c>
      <c r="DC301"/>
      <c r="DD301" s="39">
        <f t="shared" ref="DD301:DD310" si="2579">IF(AND($C301=$E$5,IF(AND($C301=$E$5,DC301&gt;=DC$2),(DC301-DC$2)*DC$5,IF(AND($C301=$E$6,DC301&gt;=DC$2),(DC301-DC$2)*DC$6,0))&gt;DC$3),DC$3,IF(AND($C301=$E$6,IF(AND($C301=$E$5,DC301&gt;=DC$2),(DC301-DC$2)*DC$5,IF(AND($C301=$E$6,DC301&gt;=DC$2),(DC301-DC$2)*DC$6,0))&gt;DC$4),DC$4,IF(AND($C301=$E$5,DC301&gt;=DC$2),(DC301-DC$2)*DC$5,IF(AND($C301=$E$6,DC301&gt;=DC$2),(DC301-DC$2)*DC$6,0))))</f>
        <v>0</v>
      </c>
      <c r="DE301"/>
      <c r="DF301" s="39">
        <f t="shared" ref="DF301:DF310" si="2580">IF(AND($C301=$E$5,IF(AND($C301=$E$5,DE301&gt;=DE$2),(DE301-DE$2)*DE$5,IF(AND($C301=$E$6,DE301&gt;=DE$2),(DE301-DE$2)*DE$6,0))&gt;DE$3),DE$3,IF(AND($C301=$E$6,IF(AND($C301=$E$5,DE301&gt;=DE$2),(DE301-DE$2)*DE$5,IF(AND($C301=$E$6,DE301&gt;=DE$2),(DE301-DE$2)*DE$6,0))&gt;DE$4),DE$4,IF(AND($C301=$E$5,DE301&gt;=DE$2),(DE301-DE$2)*DE$5,IF(AND($C301=$E$6,DE301&gt;=DE$2),(DE301-DE$2)*DE$6,0))))</f>
        <v>0</v>
      </c>
      <c r="DG301"/>
      <c r="DH301" s="39">
        <f t="shared" ref="DH301:DH310" si="2581">IF(AND($C301=$E$5,IF(AND($C301=$E$5,DG301&gt;=DG$2),(DG301-DG$2)*DG$5,IF(AND($C301=$E$6,DG301&gt;=DG$2),(DG301-DG$2)*DG$6,0))&gt;DG$3),DG$3,IF(AND($C301=$E$6,IF(AND($C301=$E$5,DG301&gt;=DG$2),(DG301-DG$2)*DG$5,IF(AND($C301=$E$6,DG301&gt;=DG$2),(DG301-DG$2)*DG$6,0))&gt;DG$4),DG$4,IF(AND($C301=$E$5,DG301&gt;=DG$2),(DG301-DG$2)*DG$5,IF(AND($C301=$E$6,DG301&gt;=DG$2),(DG301-DG$2)*DG$6,0))))</f>
        <v>0</v>
      </c>
      <c r="DI301"/>
      <c r="DJ301" s="39">
        <f t="shared" ref="DJ301:DJ310" si="2582">IF(AND($C301=$E$5,IF(AND($C301=$E$5,DI301&gt;=DI$2),(DI301-DI$2)*DI$5,IF(AND($C301=$E$6,DI301&gt;=DI$2),(DI301-DI$2)*DI$6,0))&gt;DI$3),DI$3,IF(AND($C301=$E$6,IF(AND($C301=$E$5,DI301&gt;=DI$2),(DI301-DI$2)*DI$5,IF(AND($C301=$E$6,DI301&gt;=DI$2),(DI301-DI$2)*DI$6,0))&gt;DI$4),DI$4,IF(AND($C301=$E$5,DI301&gt;=DI$2),(DI301-DI$2)*DI$5,IF(AND($C301=$E$6,DI301&gt;=DI$2),(DI301-DI$2)*DI$6,0))))</f>
        <v>0</v>
      </c>
      <c r="DK301"/>
      <c r="DL301" s="39">
        <f t="shared" ref="DL301:DL310" si="2583">IF(AND($C301=$E$5,IF(AND($C301=$E$5,DK301&gt;=DK$2),(DK301-DK$2)*DK$5,IF(AND($C301=$E$6,DK301&gt;=DK$2),(DK301-DK$2)*DK$6,0))&gt;DK$3),DK$3,IF(AND($C301=$E$6,IF(AND($C301=$E$5,DK301&gt;=DK$2),(DK301-DK$2)*DK$5,IF(AND($C301=$E$6,DK301&gt;=DK$2),(DK301-DK$2)*DK$6,0))&gt;DK$4),DK$4,IF(AND($C301=$E$5,DK301&gt;=DK$2),(DK301-DK$2)*DK$5,IF(AND($C301=$E$6,DK301&gt;=DK$2),(DK301-DK$2)*DK$6,0))))</f>
        <v>0</v>
      </c>
      <c r="DM301"/>
      <c r="DN301" s="39">
        <f t="shared" ref="DN301:DN310" si="2584">IF(AND($C301=$E$5,IF(AND($C301=$E$5,DM301&gt;=DM$2),(DM301-DM$2)*DM$5,IF(AND($C301=$E$6,DM301&gt;=DM$2),(DM301-DM$2)*DM$6,0))&gt;DM$3),DM$3,IF(AND($C301=$E$6,IF(AND($C301=$E$5,DM301&gt;=DM$2),(DM301-DM$2)*DM$5,IF(AND($C301=$E$6,DM301&gt;=DM$2),(DM301-DM$2)*DM$6,0))&gt;DM$4),DM$4,IF(AND($C301=$E$5,DM301&gt;=DM$2),(DM301-DM$2)*DM$5,IF(AND($C301=$E$6,DM301&gt;=DM$2),(DM301-DM$2)*DM$6,0))))</f>
        <v>0</v>
      </c>
      <c r="DO301"/>
      <c r="DP301" s="39">
        <f t="shared" ref="DP301:DP310" si="2585">IF(AND($C301=$E$5,IF(AND($C301=$E$5,DO301&gt;=DO$2),(DO301-DO$2)*DO$5,IF(AND($C301=$E$6,DO301&gt;=DO$2),(DO301-DO$2)*DO$6,0))&gt;DO$3),DO$3,IF(AND($C301=$E$6,IF(AND($C301=$E$5,DO301&gt;=DO$2),(DO301-DO$2)*DO$5,IF(AND($C301=$E$6,DO301&gt;=DO$2),(DO301-DO$2)*DO$6,0))&gt;DO$4),DO$4,IF(AND($C301=$E$5,DO301&gt;=DO$2),(DO301-DO$2)*DO$5,IF(AND($C301=$E$6,DO301&gt;=DO$2),(DO301-DO$2)*DO$6,0))))</f>
        <v>0</v>
      </c>
      <c r="DQ301"/>
      <c r="DR301" s="39">
        <f t="shared" ref="DR301:DR310" si="2586">IF(AND($C301=$E$5,IF(AND($C301=$E$5,DQ301&gt;=DQ$2),(DQ301-DQ$2)*DQ$5,IF(AND($C301=$E$6,DQ301&gt;=DQ$2),(DQ301-DQ$2)*DQ$6,0))&gt;DQ$3),DQ$3,IF(AND($C301=$E$6,IF(AND($C301=$E$5,DQ301&gt;=DQ$2),(DQ301-DQ$2)*DQ$5,IF(AND($C301=$E$6,DQ301&gt;=DQ$2),(DQ301-DQ$2)*DQ$6,0))&gt;DQ$4),DQ$4,IF(AND($C301=$E$5,DQ301&gt;=DQ$2),(DQ301-DQ$2)*DQ$5,IF(AND($C301=$E$6,DQ301&gt;=DQ$2),(DQ301-DQ$2)*DQ$6,0))))</f>
        <v>0</v>
      </c>
      <c r="DS301"/>
      <c r="DT301" s="39">
        <f t="shared" ref="DT301:DT310" si="2587">IF(AND($C301=$E$5,IF(AND($C301=$E$5,DS301&gt;=DS$2),(DS301-DS$2)*DS$5,IF(AND($C301=$E$6,DS301&gt;=DS$2),(DS301-DS$2)*DS$6,0))&gt;DS$3),DS$3,IF(AND($C301=$E$6,IF(AND($C301=$E$5,DS301&gt;=DS$2),(DS301-DS$2)*DS$5,IF(AND($C301=$E$6,DS301&gt;=DS$2),(DS301-DS$2)*DS$6,0))&gt;DS$4),DS$4,IF(AND($C301=$E$5,DS301&gt;=DS$2),(DS301-DS$2)*DS$5,IF(AND($C301=$E$6,DS301&gt;=DS$2),(DS301-DS$2)*DS$6,0))))</f>
        <v>0</v>
      </c>
      <c r="DU301"/>
      <c r="DV301" s="39">
        <f t="shared" ref="DV301:DV310" si="2588">IF(AND($C301=$E$5,IF(AND($C301=$E$5,DU301&gt;=DU$2),(DU301-DU$2)*DU$5,IF(AND($C301=$E$6,DU301&gt;=DU$2),(DU301-DU$2)*DU$6,0))&gt;DU$3),DU$3,IF(AND($C301=$E$6,IF(AND($C301=$E$5,DU301&gt;=DU$2),(DU301-DU$2)*DU$5,IF(AND($C301=$E$6,DU301&gt;=DU$2),(DU301-DU$2)*DU$6,0))&gt;DU$4),DU$4,IF(AND($C301=$E$5,DU301&gt;=DU$2),(DU301-DU$2)*DU$5,IF(AND($C301=$E$6,DU301&gt;=DU$2),(DU301-DU$2)*DU$6,0))))</f>
        <v>0</v>
      </c>
      <c r="DW301"/>
      <c r="DX301" s="39">
        <f t="shared" ref="DX301:DX310" si="2589">IF(AND($C301=$E$5,IF(AND($C301=$E$5,DW301&gt;=DW$2),(DW301-DW$2)*DW$5,IF(AND($C301=$E$6,DW301&gt;=DW$2),(DW301-DW$2)*DW$6,0))&gt;DW$3),DW$3,IF(AND($C301=$E$6,IF(AND($C301=$E$5,DW301&gt;=DW$2),(DW301-DW$2)*DW$5,IF(AND($C301=$E$6,DW301&gt;=DW$2),(DW301-DW$2)*DW$6,0))&gt;DW$4),DW$4,IF(AND($C301=$E$5,DW301&gt;=DW$2),(DW301-DW$2)*DW$5,IF(AND($C301=$E$6,DW301&gt;=DW$2),(DW301-DW$2)*DW$6,0))))</f>
        <v>0</v>
      </c>
      <c r="DY301"/>
      <c r="DZ301" s="39">
        <f t="shared" ref="DZ301:DZ310" si="2590">IF(AND($C301=$E$5,IF(AND($C301=$E$5,DY301&gt;=DY$2),(DY301-DY$2)*DY$5,IF(AND($C301=$E$6,DY301&gt;=DY$2),(DY301-DY$2)*DY$6,0))&gt;DY$3),DY$3,IF(AND($C301=$E$6,IF(AND($C301=$E$5,DY301&gt;=DY$2),(DY301-DY$2)*DY$5,IF(AND($C301=$E$6,DY301&gt;=DY$2),(DY301-DY$2)*DY$6,0))&gt;DY$4),DY$4,IF(AND($C301=$E$5,DY301&gt;=DY$2),(DY301-DY$2)*DY$5,IF(AND($C301=$E$6,DY301&gt;=DY$2),(DY301-DY$2)*DY$6,0))))</f>
        <v>0</v>
      </c>
      <c r="EA301"/>
      <c r="EB301" s="39">
        <f t="shared" ref="EB301:EB310" si="2591">IF(AND($C301=$E$5,IF(AND($C301=$E$5,EA301&gt;=EA$2),(EA301-EA$2)*EA$5,IF(AND($C301=$E$6,EA301&gt;=EA$2),(EA301-EA$2)*EA$6,0))&gt;EA$3),EA$3,IF(AND($C301=$E$6,IF(AND($C301=$E$5,EA301&gt;=EA$2),(EA301-EA$2)*EA$5,IF(AND($C301=$E$6,EA301&gt;=EA$2),(EA301-EA$2)*EA$6,0))&gt;EA$4),EA$4,IF(AND($C301=$E$5,EA301&gt;=EA$2),(EA301-EA$2)*EA$5,IF(AND($C301=$E$6,EA301&gt;=EA$2),(EA301-EA$2)*EA$6,0))))</f>
        <v>0</v>
      </c>
      <c r="EC301"/>
      <c r="ED301" s="39">
        <f t="shared" ref="ED301:ED310" si="2592">IF(AND($C301=$E$5,IF(AND($C301=$E$5,EC301&gt;=EC$2),(EC301-EC$2)*EC$5,IF(AND($C301=$E$6,EC301&gt;=EC$2),(EC301-EC$2)*EC$6,0))&gt;EC$3),EC$3,IF(AND($C301=$E$6,IF(AND($C301=$E$5,EC301&gt;=EC$2),(EC301-EC$2)*EC$5,IF(AND($C301=$E$6,EC301&gt;=EC$2),(EC301-EC$2)*EC$6,0))&gt;EC$4),EC$4,IF(AND($C301=$E$5,EC301&gt;=EC$2),(EC301-EC$2)*EC$5,IF(AND($C301=$E$6,EC301&gt;=EC$2),(EC301-EC$2)*EC$6,0))))</f>
        <v>0</v>
      </c>
      <c r="EE301"/>
      <c r="EF301" s="39">
        <f t="shared" ref="EF301:EF310" si="2593">IF(AND($C301=$E$5,IF(AND($C301=$E$5,EE301&gt;=EE$2),(EE301-EE$2)*EE$5,IF(AND($C301=$E$6,EE301&gt;=EE$2),(EE301-EE$2)*EE$6,0))&gt;EE$3),EE$3,IF(AND($C301=$E$6,IF(AND($C301=$E$5,EE301&gt;=EE$2),(EE301-EE$2)*EE$5,IF(AND($C301=$E$6,EE301&gt;=EE$2),(EE301-EE$2)*EE$6,0))&gt;EE$4),EE$4,IF(AND($C301=$E$5,EE301&gt;=EE$2),(EE301-EE$2)*EE$5,IF(AND($C301=$E$6,EE301&gt;=EE$2),(EE301-EE$2)*EE$6,0))))</f>
        <v>0</v>
      </c>
      <c r="EG301"/>
      <c r="EH301" s="39">
        <f t="shared" ref="EH301:EH310" si="2594">IF(AND($C301=$E$5,IF(AND($C301=$E$5,EG301&gt;=EG$2),(EG301-EG$2)*EG$5,IF(AND($C301=$E$6,EG301&gt;=EG$2),(EG301-EG$2)*EG$6,0))&gt;EG$3),EG$3,IF(AND($C301=$E$6,IF(AND($C301=$E$5,EG301&gt;=EG$2),(EG301-EG$2)*EG$5,IF(AND($C301=$E$6,EG301&gt;=EG$2),(EG301-EG$2)*EG$6,0))&gt;EG$4),EG$4,IF(AND($C301=$E$5,EG301&gt;=EG$2),(EG301-EG$2)*EG$5,IF(AND($C301=$E$6,EG301&gt;=EG$2),(EG301-EG$2)*EG$6,0))))</f>
        <v>0</v>
      </c>
      <c r="EI301"/>
      <c r="EJ301" s="39">
        <f t="shared" ref="EJ301:EJ310" si="2595">IF(AND($C301=$E$5,IF(AND($C301=$E$5,EI301&gt;=EI$2),(EI301-EI$2)*EI$5,IF(AND($C301=$E$6,EI301&gt;=EI$2),(EI301-EI$2)*EI$6,0))&gt;EI$3),EI$3,IF(AND($C301=$E$6,IF(AND($C301=$E$5,EI301&gt;=EI$2),(EI301-EI$2)*EI$5,IF(AND($C301=$E$6,EI301&gt;=EI$2),(EI301-EI$2)*EI$6,0))&gt;EI$4),EI$4,IF(AND($C301=$E$5,EI301&gt;=EI$2),(EI301-EI$2)*EI$5,IF(AND($C301=$E$6,EI301&gt;=EI$2),(EI301-EI$2)*EI$6,0))))</f>
        <v>0</v>
      </c>
      <c r="EK301"/>
      <c r="EL301" s="39">
        <f t="shared" ref="EL301:EL310" si="2596">IF(AND($C301=$E$5,IF(AND($C301=$E$5,EK301&gt;=EK$2),(EK301-EK$2)*EK$5,IF(AND($C301=$E$6,EK301&gt;=EK$2),(EK301-EK$2)*EK$6,0))&gt;EK$3),EK$3,IF(AND($C301=$E$6,IF(AND($C301=$E$5,EK301&gt;=EK$2),(EK301-EK$2)*EK$5,IF(AND($C301=$E$6,EK301&gt;=EK$2),(EK301-EK$2)*EK$6,0))&gt;EK$4),EK$4,IF(AND($C301=$E$5,EK301&gt;=EK$2),(EK301-EK$2)*EK$5,IF(AND($C301=$E$6,EK301&gt;=EK$2),(EK301-EK$2)*EK$6,0))))</f>
        <v>0</v>
      </c>
      <c r="EM301"/>
      <c r="EN301" s="39">
        <f t="shared" ref="EN301:EN310" si="2597">IF(AND($C301=$E$5,IF(AND($C301=$E$5,EM301&gt;=EM$2),(EM301-EM$2)*EM$5,IF(AND($C301=$E$6,EM301&gt;=EM$2),(EM301-EM$2)*EM$6,0))&gt;EM$3),EM$3,IF(AND($C301=$E$6,IF(AND($C301=$E$5,EM301&gt;=EM$2),(EM301-EM$2)*EM$5,IF(AND($C301=$E$6,EM301&gt;=EM$2),(EM301-EM$2)*EM$6,0))&gt;EM$4),EM$4,IF(AND($C301=$E$5,EM301&gt;=EM$2),(EM301-EM$2)*EM$5,IF(AND($C301=$E$6,EM301&gt;=EM$2),(EM301-EM$2)*EM$6,0))))</f>
        <v>0</v>
      </c>
      <c r="EO301"/>
      <c r="EP301" s="39">
        <f t="shared" ref="EP301:EP310" si="2598">IF(AND($C301=$E$5,IF(AND($C301=$E$5,EO301&gt;=EO$2),(EO301-EO$2)*EO$5,IF(AND($C301=$E$6,EO301&gt;=EO$2),(EO301-EO$2)*EO$6,0))&gt;EO$3),EO$3,IF(AND($C301=$E$6,IF(AND($C301=$E$5,EO301&gt;=EO$2),(EO301-EO$2)*EO$5,IF(AND($C301=$E$6,EO301&gt;=EO$2),(EO301-EO$2)*EO$6,0))&gt;EO$4),EO$4,IF(AND($C301=$E$5,EO301&gt;=EO$2),(EO301-EO$2)*EO$5,IF(AND($C301=$E$6,EO301&gt;=EO$2),(EO301-EO$2)*EO$6,0))))</f>
        <v>0</v>
      </c>
      <c r="EQ301"/>
      <c r="ER301" s="39">
        <f t="shared" ref="ER301:ER310" si="2599">IF(AND($C301=$E$5,IF(AND($C301=$E$5,EQ301&gt;=EQ$2),(EQ301-EQ$2)*EQ$5,IF(AND($C301=$E$6,EQ301&gt;=EQ$2),(EQ301-EQ$2)*EQ$6,0))&gt;EQ$3),EQ$3,IF(AND($C301=$E$6,IF(AND($C301=$E$5,EQ301&gt;=EQ$2),(EQ301-EQ$2)*EQ$5,IF(AND($C301=$E$6,EQ301&gt;=EQ$2),(EQ301-EQ$2)*EQ$6,0))&gt;EQ$4),EQ$4,IF(AND($C301=$E$5,EQ301&gt;=EQ$2),(EQ301-EQ$2)*EQ$5,IF(AND($C301=$E$6,EQ301&gt;=EQ$2),(EQ301-EQ$2)*EQ$6,0))))</f>
        <v>0</v>
      </c>
      <c r="ES301"/>
      <c r="ET301" s="39">
        <f t="shared" ref="ET301:ET310" si="2600">IF(AND($C301=$E$5,IF(AND($C301=$E$5,ES301&gt;=ES$2),(ES301-ES$2)*ES$5,IF(AND($C301=$E$6,ES301&gt;=ES$2),(ES301-ES$2)*ES$6,0))&gt;ES$3),ES$3,IF(AND($C301=$E$6,IF(AND($C301=$E$5,ES301&gt;=ES$2),(ES301-ES$2)*ES$5,IF(AND($C301=$E$6,ES301&gt;=ES$2),(ES301-ES$2)*ES$6,0))&gt;ES$4),ES$4,IF(AND($C301=$E$5,ES301&gt;=ES$2),(ES301-ES$2)*ES$5,IF(AND($C301=$E$6,ES301&gt;=ES$2),(ES301-ES$2)*ES$6,0))))</f>
        <v>0</v>
      </c>
      <c r="EU301"/>
      <c r="EV301" s="39">
        <f t="shared" ref="EV301:EV310" si="2601">IF(AND($C301=$E$5,IF(AND($C301=$E$5,EU301&gt;=EU$2),(EU301-EU$2)*EU$5,IF(AND($C301=$E$6,EU301&gt;=EU$2),(EU301-EU$2)*EU$6,0))&gt;EU$3),EU$3,IF(AND($C301=$E$6,IF(AND($C301=$E$5,EU301&gt;=EU$2),(EU301-EU$2)*EU$5,IF(AND($C301=$E$6,EU301&gt;=EU$2),(EU301-EU$2)*EU$6,0))&gt;EU$4),EU$4,IF(AND($C301=$E$5,EU301&gt;=EU$2),(EU301-EU$2)*EU$5,IF(AND($C301=$E$6,EU301&gt;=EU$2),(EU301-EU$2)*EU$6,0))))</f>
        <v>0</v>
      </c>
      <c r="EW301"/>
      <c r="EX301" s="39">
        <f t="shared" ref="EX301:EX310" si="2602">IF(AND($C301=$E$5,IF(AND($C301=$E$5,EW301&gt;=EW$2),(EW301-EW$2)*EW$5,IF(AND($C301=$E$6,EW301&gt;=EW$2),(EW301-EW$2)*EW$6,0))&gt;EW$3),EW$3,IF(AND($C301=$E$6,IF(AND($C301=$E$5,EW301&gt;=EW$2),(EW301-EW$2)*EW$5,IF(AND($C301=$E$6,EW301&gt;=EW$2),(EW301-EW$2)*EW$6,0))&gt;EW$4),EW$4,IF(AND($C301=$E$5,EW301&gt;=EW$2),(EW301-EW$2)*EW$5,IF(AND($C301=$E$6,EW301&gt;=EW$2),(EW301-EW$2)*EW$6,0))))</f>
        <v>0</v>
      </c>
      <c r="EY301"/>
      <c r="EZ301" s="39">
        <f t="shared" ref="EZ301:EZ310" si="2603">IF(AND($C301=$E$5,IF(AND($C301=$E$5,EY301&gt;=EY$2),(EY301-EY$2)*EY$5,IF(AND($C301=$E$6,EY301&gt;=EY$2),(EY301-EY$2)*EY$6,0))&gt;EY$3),EY$3,IF(AND($C301=$E$6,IF(AND($C301=$E$5,EY301&gt;=EY$2),(EY301-EY$2)*EY$5,IF(AND($C301=$E$6,EY301&gt;=EY$2),(EY301-EY$2)*EY$6,0))&gt;EY$4),EY$4,IF(AND($C301=$E$5,EY301&gt;=EY$2),(EY301-EY$2)*EY$5,IF(AND($C301=$E$6,EY301&gt;=EY$2),(EY301-EY$2)*EY$6,0))))</f>
        <v>0</v>
      </c>
      <c r="FA301"/>
      <c r="FB301" s="39">
        <f t="shared" ref="FB301:FB310" si="2604">IF(AND($C301=$E$5,IF(AND($C301=$E$5,FA301&gt;=FA$2),(FA301-FA$2)*FA$5,IF(AND($C301=$E$6,FA301&gt;=FA$2),(FA301-FA$2)*FA$6,0))&gt;FA$3),FA$3,IF(AND($C301=$E$6,IF(AND($C301=$E$5,FA301&gt;=FA$2),(FA301-FA$2)*FA$5,IF(AND($C301=$E$6,FA301&gt;=FA$2),(FA301-FA$2)*FA$6,0))&gt;FA$4),FA$4,IF(AND($C301=$E$5,FA301&gt;=FA$2),(FA301-FA$2)*FA$5,IF(AND($C301=$E$6,FA301&gt;=FA$2),(FA301-FA$2)*FA$6,0))))</f>
        <v>0</v>
      </c>
      <c r="FC301" s="67">
        <f>SUMIFS(CQ301:FB301,$CQ$8:$FB$8,$AM$1)</f>
        <v>0</v>
      </c>
    </row>
    <row r="302" spans="1:159" s="30" customFormat="1" outlineLevel="1" x14ac:dyDescent="0.25">
      <c r="A302">
        <v>2</v>
      </c>
      <c r="B302" s="26"/>
      <c r="C302" s="102">
        <f>IFERROR(VLOOKUP($B302,'Справочник ТТ'!$A:$R,16,0),0)</f>
        <v>0</v>
      </c>
      <c r="D302" s="103">
        <f>IFERROR(VLOOKUP($B302,'Справочник ТТ'!$A:$R,17,0),0)</f>
        <v>0</v>
      </c>
      <c r="E302" s="104">
        <f>IFERROR(VLOOKUP($B302,'Справочник ТТ'!$A:$R,18,0),0)</f>
        <v>0</v>
      </c>
      <c r="F302" s="71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 s="46">
        <f t="shared" ref="AK302:AK310" si="2605">IF($C302=$E$5,SUMPRODUCT(G302:AJ302,$G$5:$AJ$5),IF($C302=$E$6,SUMPRODUCT(G302:AJ302,$G$6:$AJ$6),0))</f>
        <v>0</v>
      </c>
      <c r="AL302"/>
      <c r="AM302" s="39">
        <f t="shared" si="2546"/>
        <v>0</v>
      </c>
      <c r="AN302"/>
      <c r="AO302" s="39">
        <f t="shared" si="2547"/>
        <v>0</v>
      </c>
      <c r="AP302"/>
      <c r="AQ302" s="39">
        <f t="shared" si="2548"/>
        <v>0</v>
      </c>
      <c r="AR302"/>
      <c r="AS302" s="39">
        <f t="shared" si="2549"/>
        <v>0</v>
      </c>
      <c r="AT302"/>
      <c r="AU302" s="39">
        <f t="shared" si="2550"/>
        <v>0</v>
      </c>
      <c r="AV302"/>
      <c r="AW302" s="39">
        <f>IF(AND($C302=$E$5,IF(AND($C302=$E$5,AV302&gt;=AV$2),(AV302-AV$2)*AV$5,IF(AND($C302=$E$6,AV302&gt;=AV$2),(AV302-AV$2)*AV$6,0))&gt;AV$3),AV$3,IF(AND($C302=$E$6,IF(AND($C302=$E$5,AV302&gt;=AV$2),(AV302-AV$2)*AV$5,IF(AND($C302=$E$6,AV302&gt;=AV$2),(AV302-AV$2)*AV$6,0))&gt;AV$4),AV$4,IF(AND($C302=$E$5,AV302&gt;=AV$2),(AV302-AV$2)*AV$5,IF(AND($C302=$E$6,AV302&gt;=AV$2),(AV302-AV$2)*AV$6,0))))</f>
        <v>0</v>
      </c>
      <c r="AX302"/>
      <c r="AY302" s="39" t="b">
        <f t="shared" si="2551"/>
        <v>0</v>
      </c>
      <c r="AZ302"/>
      <c r="BA302" s="39" t="b">
        <f t="shared" si="2552"/>
        <v>0</v>
      </c>
      <c r="BB302"/>
      <c r="BC302" s="39" t="b">
        <f t="shared" si="2553"/>
        <v>0</v>
      </c>
      <c r="BD302"/>
      <c r="BE302" s="39" t="b">
        <f t="shared" si="2554"/>
        <v>0</v>
      </c>
      <c r="BF302"/>
      <c r="BG302" s="39">
        <f t="shared" si="2555"/>
        <v>0</v>
      </c>
      <c r="BH302"/>
      <c r="BI302" s="39">
        <f t="shared" si="2556"/>
        <v>0</v>
      </c>
      <c r="BJ302"/>
      <c r="BK302" s="39">
        <f t="shared" si="2557"/>
        <v>0</v>
      </c>
      <c r="BL302"/>
      <c r="BM302" s="39">
        <f t="shared" si="2558"/>
        <v>0</v>
      </c>
      <c r="BN302"/>
      <c r="BO302" s="39">
        <f t="shared" si="2559"/>
        <v>0</v>
      </c>
      <c r="BP302"/>
      <c r="BQ302" s="39">
        <f t="shared" si="2560"/>
        <v>0</v>
      </c>
      <c r="BR302"/>
      <c r="BS302" s="39">
        <f t="shared" si="2561"/>
        <v>0</v>
      </c>
      <c r="BT302"/>
      <c r="BU302" s="39">
        <f t="shared" si="2562"/>
        <v>0</v>
      </c>
      <c r="BV302"/>
      <c r="BW302" s="39">
        <f t="shared" si="2563"/>
        <v>0</v>
      </c>
      <c r="BX302"/>
      <c r="BY302" s="39">
        <f t="shared" si="2564"/>
        <v>0</v>
      </c>
      <c r="BZ302"/>
      <c r="CA302" s="39">
        <f t="shared" si="2565"/>
        <v>0</v>
      </c>
      <c r="CB302"/>
      <c r="CC302" s="39">
        <f t="shared" si="2566"/>
        <v>0</v>
      </c>
      <c r="CD302"/>
      <c r="CE302" s="39">
        <f t="shared" si="2567"/>
        <v>0</v>
      </c>
      <c r="CF302"/>
      <c r="CG302" s="39">
        <f t="shared" si="2568"/>
        <v>0</v>
      </c>
      <c r="CH302"/>
      <c r="CI302" s="39">
        <f t="shared" si="2569"/>
        <v>0</v>
      </c>
      <c r="CJ302"/>
      <c r="CK302" s="39">
        <f t="shared" si="2570"/>
        <v>0</v>
      </c>
      <c r="CL302"/>
      <c r="CM302" s="39">
        <f t="shared" si="2571"/>
        <v>0</v>
      </c>
      <c r="CN302"/>
      <c r="CO302" s="39">
        <f t="shared" si="2572"/>
        <v>0</v>
      </c>
      <c r="CP302" s="67">
        <f t="shared" ref="CP302:CP310" si="2606">SUMIFS(AL302:CO302,$AL$8:$CO$8,$AM$1)</f>
        <v>0</v>
      </c>
      <c r="CQ302"/>
      <c r="CR302" s="39">
        <f t="shared" si="2573"/>
        <v>0</v>
      </c>
      <c r="CS302"/>
      <c r="CT302" s="39">
        <f t="shared" si="2574"/>
        <v>0</v>
      </c>
      <c r="CU302"/>
      <c r="CV302" s="39">
        <f t="shared" si="2575"/>
        <v>0</v>
      </c>
      <c r="CW302"/>
      <c r="CX302" s="39">
        <f t="shared" si="2576"/>
        <v>0</v>
      </c>
      <c r="CY302"/>
      <c r="CZ302" s="39">
        <f t="shared" si="2577"/>
        <v>0</v>
      </c>
      <c r="DA302"/>
      <c r="DB302" s="39">
        <f t="shared" si="2578"/>
        <v>0</v>
      </c>
      <c r="DC302"/>
      <c r="DD302" s="39">
        <f t="shared" si="2579"/>
        <v>0</v>
      </c>
      <c r="DE302"/>
      <c r="DF302" s="39">
        <f t="shared" si="2580"/>
        <v>0</v>
      </c>
      <c r="DG302"/>
      <c r="DH302" s="39">
        <f t="shared" si="2581"/>
        <v>0</v>
      </c>
      <c r="DI302"/>
      <c r="DJ302" s="39">
        <f t="shared" si="2582"/>
        <v>0</v>
      </c>
      <c r="DK302"/>
      <c r="DL302" s="39">
        <f t="shared" si="2583"/>
        <v>0</v>
      </c>
      <c r="DM302"/>
      <c r="DN302" s="39">
        <f t="shared" si="2584"/>
        <v>0</v>
      </c>
      <c r="DO302"/>
      <c r="DP302" s="39">
        <f t="shared" si="2585"/>
        <v>0</v>
      </c>
      <c r="DQ302"/>
      <c r="DR302" s="39">
        <f t="shared" si="2586"/>
        <v>0</v>
      </c>
      <c r="DS302"/>
      <c r="DT302" s="39">
        <f t="shared" si="2587"/>
        <v>0</v>
      </c>
      <c r="DU302"/>
      <c r="DV302" s="39">
        <f t="shared" si="2588"/>
        <v>0</v>
      </c>
      <c r="DW302"/>
      <c r="DX302" s="39">
        <f t="shared" si="2589"/>
        <v>0</v>
      </c>
      <c r="DY302"/>
      <c r="DZ302" s="39">
        <f t="shared" si="2590"/>
        <v>0</v>
      </c>
      <c r="EA302"/>
      <c r="EB302" s="39">
        <f t="shared" si="2591"/>
        <v>0</v>
      </c>
      <c r="EC302"/>
      <c r="ED302" s="39">
        <f t="shared" si="2592"/>
        <v>0</v>
      </c>
      <c r="EE302"/>
      <c r="EF302" s="39">
        <f t="shared" si="2593"/>
        <v>0</v>
      </c>
      <c r="EG302"/>
      <c r="EH302" s="39">
        <f t="shared" si="2594"/>
        <v>0</v>
      </c>
      <c r="EI302"/>
      <c r="EJ302" s="39">
        <f t="shared" si="2595"/>
        <v>0</v>
      </c>
      <c r="EK302"/>
      <c r="EL302" s="39">
        <f t="shared" si="2596"/>
        <v>0</v>
      </c>
      <c r="EM302"/>
      <c r="EN302" s="39">
        <f t="shared" si="2597"/>
        <v>0</v>
      </c>
      <c r="EO302"/>
      <c r="EP302" s="39">
        <f t="shared" si="2598"/>
        <v>0</v>
      </c>
      <c r="EQ302"/>
      <c r="ER302" s="39">
        <f t="shared" si="2599"/>
        <v>0</v>
      </c>
      <c r="ES302"/>
      <c r="ET302" s="39">
        <f t="shared" si="2600"/>
        <v>0</v>
      </c>
      <c r="EU302"/>
      <c r="EV302" s="39">
        <f t="shared" si="2601"/>
        <v>0</v>
      </c>
      <c r="EW302"/>
      <c r="EX302" s="39">
        <f t="shared" si="2602"/>
        <v>0</v>
      </c>
      <c r="EY302"/>
      <c r="EZ302" s="39">
        <f t="shared" si="2603"/>
        <v>0</v>
      </c>
      <c r="FA302"/>
      <c r="FB302" s="39">
        <f t="shared" si="2604"/>
        <v>0</v>
      </c>
      <c r="FC302" s="67">
        <f t="shared" ref="FC302:FC310" si="2607">SUMIFS(CQ302:FB302,$CQ$8:$FB$8,$AM$1)</f>
        <v>0</v>
      </c>
    </row>
    <row r="303" spans="1:159" s="30" customFormat="1" outlineLevel="1" x14ac:dyDescent="0.25">
      <c r="A303">
        <v>3</v>
      </c>
      <c r="B303" s="26"/>
      <c r="C303" s="102">
        <f>IFERROR(VLOOKUP($B303,'Справочник ТТ'!$A:$R,16,0),0)</f>
        <v>0</v>
      </c>
      <c r="D303" s="103">
        <f>IFERROR(VLOOKUP($B303,'Справочник ТТ'!$A:$R,17,0),0)</f>
        <v>0</v>
      </c>
      <c r="E303" s="104">
        <f>IFERROR(VLOOKUP($B303,'Справочник ТТ'!$A:$R,18,0),0)</f>
        <v>0</v>
      </c>
      <c r="F303" s="71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 s="46">
        <f t="shared" si="2605"/>
        <v>0</v>
      </c>
      <c r="AL303"/>
      <c r="AM303" s="39">
        <f t="shared" si="2546"/>
        <v>0</v>
      </c>
      <c r="AN303"/>
      <c r="AO303" s="39">
        <f t="shared" si="2547"/>
        <v>0</v>
      </c>
      <c r="AP303"/>
      <c r="AQ303" s="39">
        <f t="shared" si="2548"/>
        <v>0</v>
      </c>
      <c r="AR303"/>
      <c r="AS303" s="39">
        <f t="shared" si="2549"/>
        <v>0</v>
      </c>
      <c r="AT303"/>
      <c r="AU303" s="39">
        <f t="shared" si="2550"/>
        <v>0</v>
      </c>
      <c r="AV303"/>
      <c r="AW303" s="39">
        <f t="shared" ref="AW303:AW310" si="2608">IF(AND($C303=$E$5,IF(AND($C303=$E$5,AV303&gt;=AV$2),(AV303-AV$2)*AV$5,IF(AND($C303=$E$6,AV303&gt;=AV$2),(AV303-AV$2)*AV$6,0))&gt;AV$3),AV$3,IF(AND($C303=$E$6,IF(AND($C303=$E$5,AV303&gt;=AV$2),(AV303-AV$2)*AV$5,IF(AND($C303=$E$6,AV303&gt;=AV$2),(AV303-AV$2)*AV$6,0))&gt;AV$4),AV$4,IF(AND($C303=$E$5,AV303&gt;=AV$2),(AV303-AV$2)*AV$5,IF(AND($C303=$E$6,AV303&gt;=AV$2),(AV303-AV$2)*AV$6,0))))</f>
        <v>0</v>
      </c>
      <c r="AX303"/>
      <c r="AY303" s="39" t="b">
        <f t="shared" si="2551"/>
        <v>0</v>
      </c>
      <c r="AZ303"/>
      <c r="BA303" s="39" t="b">
        <f t="shared" si="2552"/>
        <v>0</v>
      </c>
      <c r="BB303"/>
      <c r="BC303" s="39" t="b">
        <f t="shared" si="2553"/>
        <v>0</v>
      </c>
      <c r="BD303"/>
      <c r="BE303" s="39" t="b">
        <f t="shared" si="2554"/>
        <v>0</v>
      </c>
      <c r="BF303"/>
      <c r="BG303" s="39">
        <f t="shared" si="2555"/>
        <v>0</v>
      </c>
      <c r="BH303"/>
      <c r="BI303" s="39">
        <f t="shared" si="2556"/>
        <v>0</v>
      </c>
      <c r="BJ303"/>
      <c r="BK303" s="39">
        <f t="shared" si="2557"/>
        <v>0</v>
      </c>
      <c r="BL303"/>
      <c r="BM303" s="39">
        <f t="shared" si="2558"/>
        <v>0</v>
      </c>
      <c r="BN303"/>
      <c r="BO303" s="39">
        <f t="shared" si="2559"/>
        <v>0</v>
      </c>
      <c r="BP303"/>
      <c r="BQ303" s="39">
        <f t="shared" si="2560"/>
        <v>0</v>
      </c>
      <c r="BR303"/>
      <c r="BS303" s="39">
        <f t="shared" si="2561"/>
        <v>0</v>
      </c>
      <c r="BT303"/>
      <c r="BU303" s="39">
        <f t="shared" si="2562"/>
        <v>0</v>
      </c>
      <c r="BV303"/>
      <c r="BW303" s="39">
        <f t="shared" si="2563"/>
        <v>0</v>
      </c>
      <c r="BX303"/>
      <c r="BY303" s="39">
        <f t="shared" si="2564"/>
        <v>0</v>
      </c>
      <c r="BZ303"/>
      <c r="CA303" s="39">
        <f t="shared" si="2565"/>
        <v>0</v>
      </c>
      <c r="CB303"/>
      <c r="CC303" s="39">
        <f t="shared" si="2566"/>
        <v>0</v>
      </c>
      <c r="CD303"/>
      <c r="CE303" s="39">
        <f t="shared" si="2567"/>
        <v>0</v>
      </c>
      <c r="CF303"/>
      <c r="CG303" s="39">
        <f t="shared" si="2568"/>
        <v>0</v>
      </c>
      <c r="CH303"/>
      <c r="CI303" s="39">
        <f t="shared" si="2569"/>
        <v>0</v>
      </c>
      <c r="CJ303"/>
      <c r="CK303" s="39">
        <f t="shared" si="2570"/>
        <v>0</v>
      </c>
      <c r="CL303"/>
      <c r="CM303" s="39">
        <f t="shared" si="2571"/>
        <v>0</v>
      </c>
      <c r="CN303"/>
      <c r="CO303" s="39">
        <f t="shared" si="2572"/>
        <v>0</v>
      </c>
      <c r="CP303" s="67">
        <f t="shared" si="2606"/>
        <v>0</v>
      </c>
      <c r="CQ303"/>
      <c r="CR303" s="39">
        <f t="shared" si="2573"/>
        <v>0</v>
      </c>
      <c r="CS303"/>
      <c r="CT303" s="39">
        <f t="shared" si="2574"/>
        <v>0</v>
      </c>
      <c r="CU303"/>
      <c r="CV303" s="39">
        <f t="shared" si="2575"/>
        <v>0</v>
      </c>
      <c r="CW303"/>
      <c r="CX303" s="39">
        <f t="shared" si="2576"/>
        <v>0</v>
      </c>
      <c r="CY303"/>
      <c r="CZ303" s="39">
        <f t="shared" si="2577"/>
        <v>0</v>
      </c>
      <c r="DA303"/>
      <c r="DB303" s="39">
        <f t="shared" si="2578"/>
        <v>0</v>
      </c>
      <c r="DC303"/>
      <c r="DD303" s="39">
        <f t="shared" si="2579"/>
        <v>0</v>
      </c>
      <c r="DE303"/>
      <c r="DF303" s="39">
        <f t="shared" si="2580"/>
        <v>0</v>
      </c>
      <c r="DG303"/>
      <c r="DH303" s="39">
        <f t="shared" si="2581"/>
        <v>0</v>
      </c>
      <c r="DI303"/>
      <c r="DJ303" s="39">
        <f t="shared" si="2582"/>
        <v>0</v>
      </c>
      <c r="DK303"/>
      <c r="DL303" s="39">
        <f t="shared" si="2583"/>
        <v>0</v>
      </c>
      <c r="DM303"/>
      <c r="DN303" s="39">
        <f t="shared" si="2584"/>
        <v>0</v>
      </c>
      <c r="DO303"/>
      <c r="DP303" s="39">
        <f t="shared" si="2585"/>
        <v>0</v>
      </c>
      <c r="DQ303"/>
      <c r="DR303" s="39">
        <f t="shared" si="2586"/>
        <v>0</v>
      </c>
      <c r="DS303"/>
      <c r="DT303" s="39">
        <f t="shared" si="2587"/>
        <v>0</v>
      </c>
      <c r="DU303"/>
      <c r="DV303" s="39">
        <f t="shared" si="2588"/>
        <v>0</v>
      </c>
      <c r="DW303"/>
      <c r="DX303" s="39">
        <f t="shared" si="2589"/>
        <v>0</v>
      </c>
      <c r="DY303"/>
      <c r="DZ303" s="39">
        <f t="shared" si="2590"/>
        <v>0</v>
      </c>
      <c r="EA303"/>
      <c r="EB303" s="39">
        <f t="shared" si="2591"/>
        <v>0</v>
      </c>
      <c r="EC303"/>
      <c r="ED303" s="39">
        <f t="shared" si="2592"/>
        <v>0</v>
      </c>
      <c r="EE303"/>
      <c r="EF303" s="39">
        <f t="shared" si="2593"/>
        <v>0</v>
      </c>
      <c r="EG303"/>
      <c r="EH303" s="39">
        <f t="shared" si="2594"/>
        <v>0</v>
      </c>
      <c r="EI303"/>
      <c r="EJ303" s="39">
        <f t="shared" si="2595"/>
        <v>0</v>
      </c>
      <c r="EK303"/>
      <c r="EL303" s="39">
        <f t="shared" si="2596"/>
        <v>0</v>
      </c>
      <c r="EM303"/>
      <c r="EN303" s="39">
        <f t="shared" si="2597"/>
        <v>0</v>
      </c>
      <c r="EO303"/>
      <c r="EP303" s="39">
        <f t="shared" si="2598"/>
        <v>0</v>
      </c>
      <c r="EQ303"/>
      <c r="ER303" s="39">
        <f t="shared" si="2599"/>
        <v>0</v>
      </c>
      <c r="ES303"/>
      <c r="ET303" s="39">
        <f t="shared" si="2600"/>
        <v>0</v>
      </c>
      <c r="EU303"/>
      <c r="EV303" s="39">
        <f t="shared" si="2601"/>
        <v>0</v>
      </c>
      <c r="EW303"/>
      <c r="EX303" s="39">
        <f t="shared" si="2602"/>
        <v>0</v>
      </c>
      <c r="EY303"/>
      <c r="EZ303" s="39">
        <f t="shared" si="2603"/>
        <v>0</v>
      </c>
      <c r="FA303"/>
      <c r="FB303" s="39">
        <f t="shared" si="2604"/>
        <v>0</v>
      </c>
      <c r="FC303" s="67">
        <f t="shared" si="2607"/>
        <v>0</v>
      </c>
    </row>
    <row r="304" spans="1:159" s="30" customFormat="1" outlineLevel="1" x14ac:dyDescent="0.25">
      <c r="A304">
        <v>4</v>
      </c>
      <c r="B304" s="26"/>
      <c r="C304" s="102">
        <f>IFERROR(VLOOKUP($B304,'Справочник ТТ'!$A:$R,16,0),0)</f>
        <v>0</v>
      </c>
      <c r="D304" s="103">
        <f>IFERROR(VLOOKUP($B304,'Справочник ТТ'!$A:$R,17,0),0)</f>
        <v>0</v>
      </c>
      <c r="E304" s="104">
        <f>IFERROR(VLOOKUP($B304,'Справочник ТТ'!$A:$R,18,0),0)</f>
        <v>0</v>
      </c>
      <c r="F304" s="71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 s="46">
        <f t="shared" si="2605"/>
        <v>0</v>
      </c>
      <c r="AL304"/>
      <c r="AM304" s="39">
        <f t="shared" si="2546"/>
        <v>0</v>
      </c>
      <c r="AN304"/>
      <c r="AO304" s="39">
        <f t="shared" si="2547"/>
        <v>0</v>
      </c>
      <c r="AP304"/>
      <c r="AQ304" s="39">
        <f t="shared" si="2548"/>
        <v>0</v>
      </c>
      <c r="AR304"/>
      <c r="AS304" s="39">
        <f t="shared" si="2549"/>
        <v>0</v>
      </c>
      <c r="AT304"/>
      <c r="AU304" s="39">
        <f t="shared" si="2550"/>
        <v>0</v>
      </c>
      <c r="AV304"/>
      <c r="AW304" s="39">
        <f t="shared" si="2608"/>
        <v>0</v>
      </c>
      <c r="AX304"/>
      <c r="AY304" s="39" t="b">
        <f t="shared" si="2551"/>
        <v>0</v>
      </c>
      <c r="AZ304"/>
      <c r="BA304" s="39" t="b">
        <f t="shared" si="2552"/>
        <v>0</v>
      </c>
      <c r="BB304"/>
      <c r="BC304" s="39" t="b">
        <f t="shared" si="2553"/>
        <v>0</v>
      </c>
      <c r="BD304"/>
      <c r="BE304" s="39" t="b">
        <f t="shared" si="2554"/>
        <v>0</v>
      </c>
      <c r="BF304"/>
      <c r="BG304" s="39">
        <f t="shared" si="2555"/>
        <v>0</v>
      </c>
      <c r="BH304"/>
      <c r="BI304" s="39">
        <f t="shared" si="2556"/>
        <v>0</v>
      </c>
      <c r="BJ304"/>
      <c r="BK304" s="39">
        <f t="shared" si="2557"/>
        <v>0</v>
      </c>
      <c r="BL304"/>
      <c r="BM304" s="39">
        <f t="shared" si="2558"/>
        <v>0</v>
      </c>
      <c r="BN304"/>
      <c r="BO304" s="39">
        <f t="shared" si="2559"/>
        <v>0</v>
      </c>
      <c r="BP304"/>
      <c r="BQ304" s="39">
        <f t="shared" si="2560"/>
        <v>0</v>
      </c>
      <c r="BR304"/>
      <c r="BS304" s="39">
        <f t="shared" si="2561"/>
        <v>0</v>
      </c>
      <c r="BT304"/>
      <c r="BU304" s="39">
        <f t="shared" si="2562"/>
        <v>0</v>
      </c>
      <c r="BV304"/>
      <c r="BW304" s="39">
        <f t="shared" si="2563"/>
        <v>0</v>
      </c>
      <c r="BX304"/>
      <c r="BY304" s="39">
        <f t="shared" si="2564"/>
        <v>0</v>
      </c>
      <c r="BZ304"/>
      <c r="CA304" s="39">
        <f t="shared" si="2565"/>
        <v>0</v>
      </c>
      <c r="CB304"/>
      <c r="CC304" s="39">
        <f t="shared" si="2566"/>
        <v>0</v>
      </c>
      <c r="CD304"/>
      <c r="CE304" s="39">
        <f t="shared" si="2567"/>
        <v>0</v>
      </c>
      <c r="CF304"/>
      <c r="CG304" s="39">
        <f t="shared" si="2568"/>
        <v>0</v>
      </c>
      <c r="CH304"/>
      <c r="CI304" s="39">
        <f t="shared" si="2569"/>
        <v>0</v>
      </c>
      <c r="CJ304"/>
      <c r="CK304" s="39">
        <f t="shared" si="2570"/>
        <v>0</v>
      </c>
      <c r="CL304"/>
      <c r="CM304" s="39">
        <f t="shared" si="2571"/>
        <v>0</v>
      </c>
      <c r="CN304"/>
      <c r="CO304" s="39">
        <f t="shared" si="2572"/>
        <v>0</v>
      </c>
      <c r="CP304" s="67">
        <f t="shared" si="2606"/>
        <v>0</v>
      </c>
      <c r="CQ304"/>
      <c r="CR304" s="39">
        <f t="shared" si="2573"/>
        <v>0</v>
      </c>
      <c r="CS304"/>
      <c r="CT304" s="39">
        <f t="shared" si="2574"/>
        <v>0</v>
      </c>
      <c r="CU304"/>
      <c r="CV304" s="39">
        <f t="shared" si="2575"/>
        <v>0</v>
      </c>
      <c r="CW304"/>
      <c r="CX304" s="39">
        <f t="shared" si="2576"/>
        <v>0</v>
      </c>
      <c r="CY304"/>
      <c r="CZ304" s="39">
        <f t="shared" si="2577"/>
        <v>0</v>
      </c>
      <c r="DA304"/>
      <c r="DB304" s="39">
        <f t="shared" si="2578"/>
        <v>0</v>
      </c>
      <c r="DC304"/>
      <c r="DD304" s="39">
        <f t="shared" si="2579"/>
        <v>0</v>
      </c>
      <c r="DE304"/>
      <c r="DF304" s="39">
        <f t="shared" si="2580"/>
        <v>0</v>
      </c>
      <c r="DG304"/>
      <c r="DH304" s="39">
        <f t="shared" si="2581"/>
        <v>0</v>
      </c>
      <c r="DI304"/>
      <c r="DJ304" s="39">
        <f t="shared" si="2582"/>
        <v>0</v>
      </c>
      <c r="DK304"/>
      <c r="DL304" s="39">
        <f t="shared" si="2583"/>
        <v>0</v>
      </c>
      <c r="DM304"/>
      <c r="DN304" s="39">
        <f t="shared" si="2584"/>
        <v>0</v>
      </c>
      <c r="DO304"/>
      <c r="DP304" s="39">
        <f t="shared" si="2585"/>
        <v>0</v>
      </c>
      <c r="DQ304"/>
      <c r="DR304" s="39">
        <f t="shared" si="2586"/>
        <v>0</v>
      </c>
      <c r="DS304"/>
      <c r="DT304" s="39">
        <f t="shared" si="2587"/>
        <v>0</v>
      </c>
      <c r="DU304"/>
      <c r="DV304" s="39">
        <f t="shared" si="2588"/>
        <v>0</v>
      </c>
      <c r="DW304"/>
      <c r="DX304" s="39">
        <f t="shared" si="2589"/>
        <v>0</v>
      </c>
      <c r="DY304"/>
      <c r="DZ304" s="39">
        <f t="shared" si="2590"/>
        <v>0</v>
      </c>
      <c r="EA304"/>
      <c r="EB304" s="39">
        <f t="shared" si="2591"/>
        <v>0</v>
      </c>
      <c r="EC304"/>
      <c r="ED304" s="39">
        <f t="shared" si="2592"/>
        <v>0</v>
      </c>
      <c r="EE304"/>
      <c r="EF304" s="39">
        <f t="shared" si="2593"/>
        <v>0</v>
      </c>
      <c r="EG304"/>
      <c r="EH304" s="39">
        <f t="shared" si="2594"/>
        <v>0</v>
      </c>
      <c r="EI304"/>
      <c r="EJ304" s="39">
        <f t="shared" si="2595"/>
        <v>0</v>
      </c>
      <c r="EK304"/>
      <c r="EL304" s="39">
        <f t="shared" si="2596"/>
        <v>0</v>
      </c>
      <c r="EM304"/>
      <c r="EN304" s="39">
        <f t="shared" si="2597"/>
        <v>0</v>
      </c>
      <c r="EO304"/>
      <c r="EP304" s="39">
        <f t="shared" si="2598"/>
        <v>0</v>
      </c>
      <c r="EQ304"/>
      <c r="ER304" s="39">
        <f t="shared" si="2599"/>
        <v>0</v>
      </c>
      <c r="ES304"/>
      <c r="ET304" s="39">
        <f t="shared" si="2600"/>
        <v>0</v>
      </c>
      <c r="EU304"/>
      <c r="EV304" s="39">
        <f t="shared" si="2601"/>
        <v>0</v>
      </c>
      <c r="EW304"/>
      <c r="EX304" s="39">
        <f t="shared" si="2602"/>
        <v>0</v>
      </c>
      <c r="EY304"/>
      <c r="EZ304" s="39">
        <f t="shared" si="2603"/>
        <v>0</v>
      </c>
      <c r="FA304"/>
      <c r="FB304" s="39">
        <f t="shared" si="2604"/>
        <v>0</v>
      </c>
      <c r="FC304" s="67">
        <f t="shared" si="2607"/>
        <v>0</v>
      </c>
    </row>
    <row r="305" spans="1:159" s="30" customFormat="1" outlineLevel="1" x14ac:dyDescent="0.25">
      <c r="A305">
        <v>5</v>
      </c>
      <c r="B305" s="26"/>
      <c r="C305" s="102">
        <f>IFERROR(VLOOKUP($B305,'Справочник ТТ'!$A:$R,16,0),0)</f>
        <v>0</v>
      </c>
      <c r="D305" s="103">
        <f>IFERROR(VLOOKUP($B305,'Справочник ТТ'!$A:$R,17,0),0)</f>
        <v>0</v>
      </c>
      <c r="E305" s="104">
        <f>IFERROR(VLOOKUP($B305,'Справочник ТТ'!$A:$R,18,0),0)</f>
        <v>0</v>
      </c>
      <c r="F305" s="71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 s="46">
        <f t="shared" si="2605"/>
        <v>0</v>
      </c>
      <c r="AL305"/>
      <c r="AM305" s="39">
        <f t="shared" si="2546"/>
        <v>0</v>
      </c>
      <c r="AN305"/>
      <c r="AO305" s="39">
        <f t="shared" si="2547"/>
        <v>0</v>
      </c>
      <c r="AP305"/>
      <c r="AQ305" s="39">
        <f t="shared" si="2548"/>
        <v>0</v>
      </c>
      <c r="AR305"/>
      <c r="AS305" s="39">
        <f t="shared" si="2549"/>
        <v>0</v>
      </c>
      <c r="AT305"/>
      <c r="AU305" s="39">
        <f t="shared" si="2550"/>
        <v>0</v>
      </c>
      <c r="AV305"/>
      <c r="AW305" s="39">
        <f t="shared" si="2608"/>
        <v>0</v>
      </c>
      <c r="AX305"/>
      <c r="AY305" s="39" t="b">
        <f t="shared" si="2551"/>
        <v>0</v>
      </c>
      <c r="AZ305"/>
      <c r="BA305" s="39" t="b">
        <f t="shared" si="2552"/>
        <v>0</v>
      </c>
      <c r="BB305"/>
      <c r="BC305" s="39" t="b">
        <f t="shared" si="2553"/>
        <v>0</v>
      </c>
      <c r="BD305"/>
      <c r="BE305" s="39" t="b">
        <f t="shared" si="2554"/>
        <v>0</v>
      </c>
      <c r="BF305"/>
      <c r="BG305" s="39">
        <f t="shared" si="2555"/>
        <v>0</v>
      </c>
      <c r="BH305"/>
      <c r="BI305" s="39">
        <f t="shared" si="2556"/>
        <v>0</v>
      </c>
      <c r="BJ305"/>
      <c r="BK305" s="39">
        <f t="shared" si="2557"/>
        <v>0</v>
      </c>
      <c r="BL305"/>
      <c r="BM305" s="39">
        <f t="shared" si="2558"/>
        <v>0</v>
      </c>
      <c r="BN305"/>
      <c r="BO305" s="39">
        <f t="shared" si="2559"/>
        <v>0</v>
      </c>
      <c r="BP305"/>
      <c r="BQ305" s="39">
        <f t="shared" si="2560"/>
        <v>0</v>
      </c>
      <c r="BR305"/>
      <c r="BS305" s="39">
        <f t="shared" si="2561"/>
        <v>0</v>
      </c>
      <c r="BT305"/>
      <c r="BU305" s="39">
        <f t="shared" si="2562"/>
        <v>0</v>
      </c>
      <c r="BV305"/>
      <c r="BW305" s="39">
        <f t="shared" si="2563"/>
        <v>0</v>
      </c>
      <c r="BX305"/>
      <c r="BY305" s="39">
        <f t="shared" si="2564"/>
        <v>0</v>
      </c>
      <c r="BZ305"/>
      <c r="CA305" s="39">
        <f t="shared" si="2565"/>
        <v>0</v>
      </c>
      <c r="CB305"/>
      <c r="CC305" s="39">
        <f t="shared" si="2566"/>
        <v>0</v>
      </c>
      <c r="CD305"/>
      <c r="CE305" s="39">
        <f t="shared" si="2567"/>
        <v>0</v>
      </c>
      <c r="CF305"/>
      <c r="CG305" s="39">
        <f t="shared" si="2568"/>
        <v>0</v>
      </c>
      <c r="CH305"/>
      <c r="CI305" s="39">
        <f t="shared" si="2569"/>
        <v>0</v>
      </c>
      <c r="CJ305"/>
      <c r="CK305" s="39">
        <f t="shared" si="2570"/>
        <v>0</v>
      </c>
      <c r="CL305"/>
      <c r="CM305" s="39">
        <f t="shared" si="2571"/>
        <v>0</v>
      </c>
      <c r="CN305"/>
      <c r="CO305" s="39">
        <f t="shared" si="2572"/>
        <v>0</v>
      </c>
      <c r="CP305" s="67">
        <f t="shared" si="2606"/>
        <v>0</v>
      </c>
      <c r="CQ305"/>
      <c r="CR305" s="39">
        <f t="shared" si="2573"/>
        <v>0</v>
      </c>
      <c r="CS305"/>
      <c r="CT305" s="39">
        <f t="shared" si="2574"/>
        <v>0</v>
      </c>
      <c r="CU305"/>
      <c r="CV305" s="39">
        <f t="shared" si="2575"/>
        <v>0</v>
      </c>
      <c r="CW305"/>
      <c r="CX305" s="39">
        <f t="shared" si="2576"/>
        <v>0</v>
      </c>
      <c r="CY305"/>
      <c r="CZ305" s="39">
        <f t="shared" si="2577"/>
        <v>0</v>
      </c>
      <c r="DA305"/>
      <c r="DB305" s="39">
        <f t="shared" si="2578"/>
        <v>0</v>
      </c>
      <c r="DC305"/>
      <c r="DD305" s="39">
        <f t="shared" si="2579"/>
        <v>0</v>
      </c>
      <c r="DE305"/>
      <c r="DF305" s="39">
        <f t="shared" si="2580"/>
        <v>0</v>
      </c>
      <c r="DG305"/>
      <c r="DH305" s="39">
        <f t="shared" si="2581"/>
        <v>0</v>
      </c>
      <c r="DI305"/>
      <c r="DJ305" s="39">
        <f t="shared" si="2582"/>
        <v>0</v>
      </c>
      <c r="DK305"/>
      <c r="DL305" s="39">
        <f t="shared" si="2583"/>
        <v>0</v>
      </c>
      <c r="DM305"/>
      <c r="DN305" s="39">
        <f t="shared" si="2584"/>
        <v>0</v>
      </c>
      <c r="DO305"/>
      <c r="DP305" s="39">
        <f t="shared" si="2585"/>
        <v>0</v>
      </c>
      <c r="DQ305"/>
      <c r="DR305" s="39">
        <f t="shared" si="2586"/>
        <v>0</v>
      </c>
      <c r="DS305"/>
      <c r="DT305" s="39">
        <f t="shared" si="2587"/>
        <v>0</v>
      </c>
      <c r="DU305"/>
      <c r="DV305" s="39">
        <f t="shared" si="2588"/>
        <v>0</v>
      </c>
      <c r="DW305"/>
      <c r="DX305" s="39">
        <f t="shared" si="2589"/>
        <v>0</v>
      </c>
      <c r="DY305"/>
      <c r="DZ305" s="39">
        <f t="shared" si="2590"/>
        <v>0</v>
      </c>
      <c r="EA305"/>
      <c r="EB305" s="39">
        <f t="shared" si="2591"/>
        <v>0</v>
      </c>
      <c r="EC305"/>
      <c r="ED305" s="39">
        <f t="shared" si="2592"/>
        <v>0</v>
      </c>
      <c r="EE305"/>
      <c r="EF305" s="39">
        <f t="shared" si="2593"/>
        <v>0</v>
      </c>
      <c r="EG305"/>
      <c r="EH305" s="39">
        <f t="shared" si="2594"/>
        <v>0</v>
      </c>
      <c r="EI305"/>
      <c r="EJ305" s="39">
        <f t="shared" si="2595"/>
        <v>0</v>
      </c>
      <c r="EK305"/>
      <c r="EL305" s="39">
        <f t="shared" si="2596"/>
        <v>0</v>
      </c>
      <c r="EM305"/>
      <c r="EN305" s="39">
        <f t="shared" si="2597"/>
        <v>0</v>
      </c>
      <c r="EO305"/>
      <c r="EP305" s="39">
        <f t="shared" si="2598"/>
        <v>0</v>
      </c>
      <c r="EQ305"/>
      <c r="ER305" s="39">
        <f t="shared" si="2599"/>
        <v>0</v>
      </c>
      <c r="ES305"/>
      <c r="ET305" s="39">
        <f t="shared" si="2600"/>
        <v>0</v>
      </c>
      <c r="EU305"/>
      <c r="EV305" s="39">
        <f t="shared" si="2601"/>
        <v>0</v>
      </c>
      <c r="EW305"/>
      <c r="EX305" s="39">
        <f t="shared" si="2602"/>
        <v>0</v>
      </c>
      <c r="EY305"/>
      <c r="EZ305" s="39">
        <f t="shared" si="2603"/>
        <v>0</v>
      </c>
      <c r="FA305"/>
      <c r="FB305" s="39">
        <f t="shared" si="2604"/>
        <v>0</v>
      </c>
      <c r="FC305" s="67">
        <f t="shared" si="2607"/>
        <v>0</v>
      </c>
    </row>
    <row r="306" spans="1:159" s="30" customFormat="1" outlineLevel="1" x14ac:dyDescent="0.25">
      <c r="A306">
        <v>6</v>
      </c>
      <c r="B306" s="26"/>
      <c r="C306" s="102">
        <f>IFERROR(VLOOKUP($B306,'Справочник ТТ'!$A:$R,16,0),0)</f>
        <v>0</v>
      </c>
      <c r="D306" s="103">
        <f>IFERROR(VLOOKUP($B306,'Справочник ТТ'!$A:$R,17,0),0)</f>
        <v>0</v>
      </c>
      <c r="E306" s="104">
        <f>IFERROR(VLOOKUP($B306,'Справочник ТТ'!$A:$R,18,0),0)</f>
        <v>0</v>
      </c>
      <c r="F306" s="71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 s="46">
        <f t="shared" si="2605"/>
        <v>0</v>
      </c>
      <c r="AL306"/>
      <c r="AM306" s="39">
        <f t="shared" si="2546"/>
        <v>0</v>
      </c>
      <c r="AN306"/>
      <c r="AO306" s="39">
        <f t="shared" si="2547"/>
        <v>0</v>
      </c>
      <c r="AP306"/>
      <c r="AQ306" s="39">
        <f t="shared" si="2548"/>
        <v>0</v>
      </c>
      <c r="AR306"/>
      <c r="AS306" s="39">
        <f t="shared" si="2549"/>
        <v>0</v>
      </c>
      <c r="AT306"/>
      <c r="AU306" s="39">
        <f t="shared" si="2550"/>
        <v>0</v>
      </c>
      <c r="AV306"/>
      <c r="AW306" s="39">
        <f t="shared" si="2608"/>
        <v>0</v>
      </c>
      <c r="AX306"/>
      <c r="AY306" s="39" t="b">
        <f t="shared" si="2551"/>
        <v>0</v>
      </c>
      <c r="AZ306"/>
      <c r="BA306" s="39" t="b">
        <f t="shared" si="2552"/>
        <v>0</v>
      </c>
      <c r="BB306"/>
      <c r="BC306" s="39" t="b">
        <f t="shared" si="2553"/>
        <v>0</v>
      </c>
      <c r="BD306"/>
      <c r="BE306" s="39" t="b">
        <f t="shared" si="2554"/>
        <v>0</v>
      </c>
      <c r="BF306"/>
      <c r="BG306" s="39">
        <f t="shared" si="2555"/>
        <v>0</v>
      </c>
      <c r="BH306"/>
      <c r="BI306" s="39">
        <f t="shared" si="2556"/>
        <v>0</v>
      </c>
      <c r="BJ306"/>
      <c r="BK306" s="39">
        <f t="shared" si="2557"/>
        <v>0</v>
      </c>
      <c r="BL306"/>
      <c r="BM306" s="39">
        <f t="shared" si="2558"/>
        <v>0</v>
      </c>
      <c r="BN306"/>
      <c r="BO306" s="39">
        <f t="shared" si="2559"/>
        <v>0</v>
      </c>
      <c r="BP306"/>
      <c r="BQ306" s="39">
        <f t="shared" si="2560"/>
        <v>0</v>
      </c>
      <c r="BR306"/>
      <c r="BS306" s="39">
        <f t="shared" si="2561"/>
        <v>0</v>
      </c>
      <c r="BT306"/>
      <c r="BU306" s="39">
        <f t="shared" si="2562"/>
        <v>0</v>
      </c>
      <c r="BV306"/>
      <c r="BW306" s="39">
        <f t="shared" si="2563"/>
        <v>0</v>
      </c>
      <c r="BX306"/>
      <c r="BY306" s="39">
        <f t="shared" si="2564"/>
        <v>0</v>
      </c>
      <c r="BZ306"/>
      <c r="CA306" s="39">
        <f t="shared" si="2565"/>
        <v>0</v>
      </c>
      <c r="CB306"/>
      <c r="CC306" s="39">
        <f t="shared" si="2566"/>
        <v>0</v>
      </c>
      <c r="CD306"/>
      <c r="CE306" s="39">
        <f t="shared" si="2567"/>
        <v>0</v>
      </c>
      <c r="CF306"/>
      <c r="CG306" s="39">
        <f t="shared" si="2568"/>
        <v>0</v>
      </c>
      <c r="CH306"/>
      <c r="CI306" s="39">
        <f t="shared" si="2569"/>
        <v>0</v>
      </c>
      <c r="CJ306"/>
      <c r="CK306" s="39">
        <f t="shared" si="2570"/>
        <v>0</v>
      </c>
      <c r="CL306"/>
      <c r="CM306" s="39">
        <f t="shared" si="2571"/>
        <v>0</v>
      </c>
      <c r="CN306"/>
      <c r="CO306" s="39">
        <f t="shared" si="2572"/>
        <v>0</v>
      </c>
      <c r="CP306" s="67">
        <f t="shared" si="2606"/>
        <v>0</v>
      </c>
      <c r="CQ306"/>
      <c r="CR306" s="39">
        <f t="shared" si="2573"/>
        <v>0</v>
      </c>
      <c r="CS306"/>
      <c r="CT306" s="39">
        <f t="shared" si="2574"/>
        <v>0</v>
      </c>
      <c r="CU306"/>
      <c r="CV306" s="39">
        <f t="shared" si="2575"/>
        <v>0</v>
      </c>
      <c r="CW306"/>
      <c r="CX306" s="39">
        <f t="shared" si="2576"/>
        <v>0</v>
      </c>
      <c r="CY306"/>
      <c r="CZ306" s="39">
        <f t="shared" si="2577"/>
        <v>0</v>
      </c>
      <c r="DA306"/>
      <c r="DB306" s="39">
        <f t="shared" si="2578"/>
        <v>0</v>
      </c>
      <c r="DC306"/>
      <c r="DD306" s="39">
        <f t="shared" si="2579"/>
        <v>0</v>
      </c>
      <c r="DE306"/>
      <c r="DF306" s="39">
        <f t="shared" si="2580"/>
        <v>0</v>
      </c>
      <c r="DG306"/>
      <c r="DH306" s="39">
        <f t="shared" si="2581"/>
        <v>0</v>
      </c>
      <c r="DI306"/>
      <c r="DJ306" s="39">
        <f t="shared" si="2582"/>
        <v>0</v>
      </c>
      <c r="DK306"/>
      <c r="DL306" s="39">
        <f t="shared" si="2583"/>
        <v>0</v>
      </c>
      <c r="DM306"/>
      <c r="DN306" s="39">
        <f t="shared" si="2584"/>
        <v>0</v>
      </c>
      <c r="DO306"/>
      <c r="DP306" s="39">
        <f t="shared" si="2585"/>
        <v>0</v>
      </c>
      <c r="DQ306"/>
      <c r="DR306" s="39">
        <f t="shared" si="2586"/>
        <v>0</v>
      </c>
      <c r="DS306"/>
      <c r="DT306" s="39">
        <f t="shared" si="2587"/>
        <v>0</v>
      </c>
      <c r="DU306"/>
      <c r="DV306" s="39">
        <f t="shared" si="2588"/>
        <v>0</v>
      </c>
      <c r="DW306"/>
      <c r="DX306" s="39">
        <f t="shared" si="2589"/>
        <v>0</v>
      </c>
      <c r="DY306"/>
      <c r="DZ306" s="39">
        <f t="shared" si="2590"/>
        <v>0</v>
      </c>
      <c r="EA306"/>
      <c r="EB306" s="39">
        <f t="shared" si="2591"/>
        <v>0</v>
      </c>
      <c r="EC306"/>
      <c r="ED306" s="39">
        <f t="shared" si="2592"/>
        <v>0</v>
      </c>
      <c r="EE306"/>
      <c r="EF306" s="39">
        <f t="shared" si="2593"/>
        <v>0</v>
      </c>
      <c r="EG306"/>
      <c r="EH306" s="39">
        <f t="shared" si="2594"/>
        <v>0</v>
      </c>
      <c r="EI306"/>
      <c r="EJ306" s="39">
        <f t="shared" si="2595"/>
        <v>0</v>
      </c>
      <c r="EK306"/>
      <c r="EL306" s="39">
        <f t="shared" si="2596"/>
        <v>0</v>
      </c>
      <c r="EM306"/>
      <c r="EN306" s="39">
        <f t="shared" si="2597"/>
        <v>0</v>
      </c>
      <c r="EO306"/>
      <c r="EP306" s="39">
        <f t="shared" si="2598"/>
        <v>0</v>
      </c>
      <c r="EQ306"/>
      <c r="ER306" s="39">
        <f t="shared" si="2599"/>
        <v>0</v>
      </c>
      <c r="ES306"/>
      <c r="ET306" s="39">
        <f t="shared" si="2600"/>
        <v>0</v>
      </c>
      <c r="EU306"/>
      <c r="EV306" s="39">
        <f t="shared" si="2601"/>
        <v>0</v>
      </c>
      <c r="EW306"/>
      <c r="EX306" s="39">
        <f t="shared" si="2602"/>
        <v>0</v>
      </c>
      <c r="EY306"/>
      <c r="EZ306" s="39">
        <f t="shared" si="2603"/>
        <v>0</v>
      </c>
      <c r="FA306"/>
      <c r="FB306" s="39">
        <f t="shared" si="2604"/>
        <v>0</v>
      </c>
      <c r="FC306" s="67">
        <f t="shared" si="2607"/>
        <v>0</v>
      </c>
    </row>
    <row r="307" spans="1:159" s="30" customFormat="1" outlineLevel="1" x14ac:dyDescent="0.25">
      <c r="A307">
        <v>7</v>
      </c>
      <c r="B307" s="26"/>
      <c r="C307" s="102">
        <f>IFERROR(VLOOKUP($B307,'Справочник ТТ'!$A:$R,16,0),0)</f>
        <v>0</v>
      </c>
      <c r="D307" s="103">
        <f>IFERROR(VLOOKUP($B307,'Справочник ТТ'!$A:$R,17,0),0)</f>
        <v>0</v>
      </c>
      <c r="E307" s="104">
        <f>IFERROR(VLOOKUP($B307,'Справочник ТТ'!$A:$R,18,0),0)</f>
        <v>0</v>
      </c>
      <c r="F307" s="71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 s="46">
        <f t="shared" si="2605"/>
        <v>0</v>
      </c>
      <c r="AL307"/>
      <c r="AM307" s="39">
        <f t="shared" si="2546"/>
        <v>0</v>
      </c>
      <c r="AN307"/>
      <c r="AO307" s="39">
        <f t="shared" si="2547"/>
        <v>0</v>
      </c>
      <c r="AP307"/>
      <c r="AQ307" s="39">
        <f t="shared" si="2548"/>
        <v>0</v>
      </c>
      <c r="AR307"/>
      <c r="AS307" s="39">
        <f t="shared" si="2549"/>
        <v>0</v>
      </c>
      <c r="AT307"/>
      <c r="AU307" s="39">
        <f t="shared" si="2550"/>
        <v>0</v>
      </c>
      <c r="AV307"/>
      <c r="AW307" s="39">
        <f t="shared" si="2608"/>
        <v>0</v>
      </c>
      <c r="AX307"/>
      <c r="AY307" s="39" t="b">
        <f t="shared" si="2551"/>
        <v>0</v>
      </c>
      <c r="AZ307"/>
      <c r="BA307" s="39" t="b">
        <f t="shared" si="2552"/>
        <v>0</v>
      </c>
      <c r="BB307"/>
      <c r="BC307" s="39" t="b">
        <f t="shared" si="2553"/>
        <v>0</v>
      </c>
      <c r="BD307"/>
      <c r="BE307" s="39" t="b">
        <f t="shared" si="2554"/>
        <v>0</v>
      </c>
      <c r="BF307"/>
      <c r="BG307" s="39">
        <f t="shared" si="2555"/>
        <v>0</v>
      </c>
      <c r="BH307"/>
      <c r="BI307" s="39">
        <f t="shared" si="2556"/>
        <v>0</v>
      </c>
      <c r="BJ307"/>
      <c r="BK307" s="39">
        <f t="shared" si="2557"/>
        <v>0</v>
      </c>
      <c r="BL307"/>
      <c r="BM307" s="39">
        <f t="shared" si="2558"/>
        <v>0</v>
      </c>
      <c r="BN307"/>
      <c r="BO307" s="39">
        <f t="shared" si="2559"/>
        <v>0</v>
      </c>
      <c r="BP307"/>
      <c r="BQ307" s="39">
        <f t="shared" si="2560"/>
        <v>0</v>
      </c>
      <c r="BR307"/>
      <c r="BS307" s="39">
        <f t="shared" si="2561"/>
        <v>0</v>
      </c>
      <c r="BT307"/>
      <c r="BU307" s="39">
        <f t="shared" si="2562"/>
        <v>0</v>
      </c>
      <c r="BV307"/>
      <c r="BW307" s="39">
        <f t="shared" si="2563"/>
        <v>0</v>
      </c>
      <c r="BX307"/>
      <c r="BY307" s="39">
        <f t="shared" si="2564"/>
        <v>0</v>
      </c>
      <c r="BZ307"/>
      <c r="CA307" s="39">
        <f t="shared" si="2565"/>
        <v>0</v>
      </c>
      <c r="CB307"/>
      <c r="CC307" s="39">
        <f t="shared" si="2566"/>
        <v>0</v>
      </c>
      <c r="CD307"/>
      <c r="CE307" s="39">
        <f t="shared" si="2567"/>
        <v>0</v>
      </c>
      <c r="CF307"/>
      <c r="CG307" s="39">
        <f t="shared" si="2568"/>
        <v>0</v>
      </c>
      <c r="CH307"/>
      <c r="CI307" s="39">
        <f t="shared" si="2569"/>
        <v>0</v>
      </c>
      <c r="CJ307"/>
      <c r="CK307" s="39">
        <f t="shared" si="2570"/>
        <v>0</v>
      </c>
      <c r="CL307"/>
      <c r="CM307" s="39">
        <f t="shared" si="2571"/>
        <v>0</v>
      </c>
      <c r="CN307"/>
      <c r="CO307" s="39">
        <f t="shared" si="2572"/>
        <v>0</v>
      </c>
      <c r="CP307" s="67">
        <f t="shared" si="2606"/>
        <v>0</v>
      </c>
      <c r="CQ307"/>
      <c r="CR307" s="39">
        <f t="shared" si="2573"/>
        <v>0</v>
      </c>
      <c r="CS307"/>
      <c r="CT307" s="39">
        <f t="shared" si="2574"/>
        <v>0</v>
      </c>
      <c r="CU307"/>
      <c r="CV307" s="39">
        <f t="shared" si="2575"/>
        <v>0</v>
      </c>
      <c r="CW307"/>
      <c r="CX307" s="39">
        <f t="shared" si="2576"/>
        <v>0</v>
      </c>
      <c r="CY307"/>
      <c r="CZ307" s="39">
        <f t="shared" si="2577"/>
        <v>0</v>
      </c>
      <c r="DA307"/>
      <c r="DB307" s="39">
        <f t="shared" si="2578"/>
        <v>0</v>
      </c>
      <c r="DC307"/>
      <c r="DD307" s="39">
        <f t="shared" si="2579"/>
        <v>0</v>
      </c>
      <c r="DE307"/>
      <c r="DF307" s="39">
        <f t="shared" si="2580"/>
        <v>0</v>
      </c>
      <c r="DG307"/>
      <c r="DH307" s="39">
        <f t="shared" si="2581"/>
        <v>0</v>
      </c>
      <c r="DI307"/>
      <c r="DJ307" s="39">
        <f t="shared" si="2582"/>
        <v>0</v>
      </c>
      <c r="DK307"/>
      <c r="DL307" s="39">
        <f t="shared" si="2583"/>
        <v>0</v>
      </c>
      <c r="DM307"/>
      <c r="DN307" s="39">
        <f t="shared" si="2584"/>
        <v>0</v>
      </c>
      <c r="DO307"/>
      <c r="DP307" s="39">
        <f t="shared" si="2585"/>
        <v>0</v>
      </c>
      <c r="DQ307"/>
      <c r="DR307" s="39">
        <f t="shared" si="2586"/>
        <v>0</v>
      </c>
      <c r="DS307"/>
      <c r="DT307" s="39">
        <f t="shared" si="2587"/>
        <v>0</v>
      </c>
      <c r="DU307"/>
      <c r="DV307" s="39">
        <f t="shared" si="2588"/>
        <v>0</v>
      </c>
      <c r="DW307"/>
      <c r="DX307" s="39">
        <f t="shared" si="2589"/>
        <v>0</v>
      </c>
      <c r="DY307"/>
      <c r="DZ307" s="39">
        <f t="shared" si="2590"/>
        <v>0</v>
      </c>
      <c r="EA307"/>
      <c r="EB307" s="39">
        <f t="shared" si="2591"/>
        <v>0</v>
      </c>
      <c r="EC307"/>
      <c r="ED307" s="39">
        <f t="shared" si="2592"/>
        <v>0</v>
      </c>
      <c r="EE307"/>
      <c r="EF307" s="39">
        <f t="shared" si="2593"/>
        <v>0</v>
      </c>
      <c r="EG307"/>
      <c r="EH307" s="39">
        <f t="shared" si="2594"/>
        <v>0</v>
      </c>
      <c r="EI307"/>
      <c r="EJ307" s="39">
        <f t="shared" si="2595"/>
        <v>0</v>
      </c>
      <c r="EK307"/>
      <c r="EL307" s="39">
        <f t="shared" si="2596"/>
        <v>0</v>
      </c>
      <c r="EM307"/>
      <c r="EN307" s="39">
        <f t="shared" si="2597"/>
        <v>0</v>
      </c>
      <c r="EO307"/>
      <c r="EP307" s="39">
        <f t="shared" si="2598"/>
        <v>0</v>
      </c>
      <c r="EQ307"/>
      <c r="ER307" s="39">
        <f t="shared" si="2599"/>
        <v>0</v>
      </c>
      <c r="ES307"/>
      <c r="ET307" s="39">
        <f t="shared" si="2600"/>
        <v>0</v>
      </c>
      <c r="EU307"/>
      <c r="EV307" s="39">
        <f t="shared" si="2601"/>
        <v>0</v>
      </c>
      <c r="EW307"/>
      <c r="EX307" s="39">
        <f t="shared" si="2602"/>
        <v>0</v>
      </c>
      <c r="EY307"/>
      <c r="EZ307" s="39">
        <f t="shared" si="2603"/>
        <v>0</v>
      </c>
      <c r="FA307"/>
      <c r="FB307" s="39">
        <f t="shared" si="2604"/>
        <v>0</v>
      </c>
      <c r="FC307" s="67">
        <f t="shared" si="2607"/>
        <v>0</v>
      </c>
    </row>
    <row r="308" spans="1:159" s="30" customFormat="1" outlineLevel="1" x14ac:dyDescent="0.25">
      <c r="A308">
        <v>8</v>
      </c>
      <c r="B308" s="26"/>
      <c r="C308" s="102">
        <f>IFERROR(VLOOKUP($B308,'Справочник ТТ'!$A:$R,16,0),0)</f>
        <v>0</v>
      </c>
      <c r="D308" s="103">
        <f>IFERROR(VLOOKUP($B308,'Справочник ТТ'!$A:$R,17,0),0)</f>
        <v>0</v>
      </c>
      <c r="E308" s="104">
        <f>IFERROR(VLOOKUP($B308,'Справочник ТТ'!$A:$R,18,0),0)</f>
        <v>0</v>
      </c>
      <c r="F308" s="71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 s="46">
        <f t="shared" si="2605"/>
        <v>0</v>
      </c>
      <c r="AL308"/>
      <c r="AM308" s="39">
        <f t="shared" si="2546"/>
        <v>0</v>
      </c>
      <c r="AN308"/>
      <c r="AO308" s="39">
        <f t="shared" si="2547"/>
        <v>0</v>
      </c>
      <c r="AP308"/>
      <c r="AQ308" s="39">
        <f t="shared" si="2548"/>
        <v>0</v>
      </c>
      <c r="AR308"/>
      <c r="AS308" s="39">
        <f t="shared" si="2549"/>
        <v>0</v>
      </c>
      <c r="AT308"/>
      <c r="AU308" s="39">
        <f t="shared" si="2550"/>
        <v>0</v>
      </c>
      <c r="AV308"/>
      <c r="AW308" s="39">
        <f t="shared" si="2608"/>
        <v>0</v>
      </c>
      <c r="AX308"/>
      <c r="AY308" s="39" t="b">
        <f t="shared" si="2551"/>
        <v>0</v>
      </c>
      <c r="AZ308"/>
      <c r="BA308" s="39" t="b">
        <f t="shared" si="2552"/>
        <v>0</v>
      </c>
      <c r="BB308"/>
      <c r="BC308" s="39" t="b">
        <f t="shared" si="2553"/>
        <v>0</v>
      </c>
      <c r="BD308"/>
      <c r="BE308" s="39" t="b">
        <f t="shared" si="2554"/>
        <v>0</v>
      </c>
      <c r="BF308"/>
      <c r="BG308" s="39">
        <f t="shared" si="2555"/>
        <v>0</v>
      </c>
      <c r="BH308"/>
      <c r="BI308" s="39">
        <f t="shared" si="2556"/>
        <v>0</v>
      </c>
      <c r="BJ308"/>
      <c r="BK308" s="39">
        <f t="shared" si="2557"/>
        <v>0</v>
      </c>
      <c r="BL308"/>
      <c r="BM308" s="39">
        <f t="shared" si="2558"/>
        <v>0</v>
      </c>
      <c r="BN308"/>
      <c r="BO308" s="39">
        <f t="shared" si="2559"/>
        <v>0</v>
      </c>
      <c r="BP308"/>
      <c r="BQ308" s="39">
        <f t="shared" si="2560"/>
        <v>0</v>
      </c>
      <c r="BR308"/>
      <c r="BS308" s="39">
        <f t="shared" si="2561"/>
        <v>0</v>
      </c>
      <c r="BT308"/>
      <c r="BU308" s="39">
        <f t="shared" si="2562"/>
        <v>0</v>
      </c>
      <c r="BV308"/>
      <c r="BW308" s="39">
        <f t="shared" si="2563"/>
        <v>0</v>
      </c>
      <c r="BX308"/>
      <c r="BY308" s="39">
        <f t="shared" si="2564"/>
        <v>0</v>
      </c>
      <c r="BZ308"/>
      <c r="CA308" s="39">
        <f t="shared" si="2565"/>
        <v>0</v>
      </c>
      <c r="CB308"/>
      <c r="CC308" s="39">
        <f t="shared" si="2566"/>
        <v>0</v>
      </c>
      <c r="CD308"/>
      <c r="CE308" s="39">
        <f t="shared" si="2567"/>
        <v>0</v>
      </c>
      <c r="CF308"/>
      <c r="CG308" s="39">
        <f t="shared" si="2568"/>
        <v>0</v>
      </c>
      <c r="CH308"/>
      <c r="CI308" s="39">
        <f t="shared" si="2569"/>
        <v>0</v>
      </c>
      <c r="CJ308"/>
      <c r="CK308" s="39">
        <f t="shared" si="2570"/>
        <v>0</v>
      </c>
      <c r="CL308"/>
      <c r="CM308" s="39">
        <f t="shared" si="2571"/>
        <v>0</v>
      </c>
      <c r="CN308"/>
      <c r="CO308" s="39">
        <f t="shared" si="2572"/>
        <v>0</v>
      </c>
      <c r="CP308" s="67">
        <f t="shared" si="2606"/>
        <v>0</v>
      </c>
      <c r="CQ308"/>
      <c r="CR308" s="39">
        <f t="shared" si="2573"/>
        <v>0</v>
      </c>
      <c r="CS308"/>
      <c r="CT308" s="39">
        <f t="shared" si="2574"/>
        <v>0</v>
      </c>
      <c r="CU308"/>
      <c r="CV308" s="39">
        <f t="shared" si="2575"/>
        <v>0</v>
      </c>
      <c r="CW308"/>
      <c r="CX308" s="39">
        <f t="shared" si="2576"/>
        <v>0</v>
      </c>
      <c r="CY308"/>
      <c r="CZ308" s="39">
        <f t="shared" si="2577"/>
        <v>0</v>
      </c>
      <c r="DA308"/>
      <c r="DB308" s="39">
        <f t="shared" si="2578"/>
        <v>0</v>
      </c>
      <c r="DC308"/>
      <c r="DD308" s="39">
        <f t="shared" si="2579"/>
        <v>0</v>
      </c>
      <c r="DE308"/>
      <c r="DF308" s="39">
        <f t="shared" si="2580"/>
        <v>0</v>
      </c>
      <c r="DG308"/>
      <c r="DH308" s="39">
        <f t="shared" si="2581"/>
        <v>0</v>
      </c>
      <c r="DI308"/>
      <c r="DJ308" s="39">
        <f t="shared" si="2582"/>
        <v>0</v>
      </c>
      <c r="DK308"/>
      <c r="DL308" s="39">
        <f t="shared" si="2583"/>
        <v>0</v>
      </c>
      <c r="DM308"/>
      <c r="DN308" s="39">
        <f t="shared" si="2584"/>
        <v>0</v>
      </c>
      <c r="DO308"/>
      <c r="DP308" s="39">
        <f t="shared" si="2585"/>
        <v>0</v>
      </c>
      <c r="DQ308"/>
      <c r="DR308" s="39">
        <f t="shared" si="2586"/>
        <v>0</v>
      </c>
      <c r="DS308"/>
      <c r="DT308" s="39">
        <f t="shared" si="2587"/>
        <v>0</v>
      </c>
      <c r="DU308"/>
      <c r="DV308" s="39">
        <f t="shared" si="2588"/>
        <v>0</v>
      </c>
      <c r="DW308"/>
      <c r="DX308" s="39">
        <f t="shared" si="2589"/>
        <v>0</v>
      </c>
      <c r="DY308"/>
      <c r="DZ308" s="39">
        <f t="shared" si="2590"/>
        <v>0</v>
      </c>
      <c r="EA308"/>
      <c r="EB308" s="39">
        <f t="shared" si="2591"/>
        <v>0</v>
      </c>
      <c r="EC308"/>
      <c r="ED308" s="39">
        <f t="shared" si="2592"/>
        <v>0</v>
      </c>
      <c r="EE308"/>
      <c r="EF308" s="39">
        <f t="shared" si="2593"/>
        <v>0</v>
      </c>
      <c r="EG308"/>
      <c r="EH308" s="39">
        <f t="shared" si="2594"/>
        <v>0</v>
      </c>
      <c r="EI308"/>
      <c r="EJ308" s="39">
        <f t="shared" si="2595"/>
        <v>0</v>
      </c>
      <c r="EK308"/>
      <c r="EL308" s="39">
        <f t="shared" si="2596"/>
        <v>0</v>
      </c>
      <c r="EM308"/>
      <c r="EN308" s="39">
        <f t="shared" si="2597"/>
        <v>0</v>
      </c>
      <c r="EO308"/>
      <c r="EP308" s="39">
        <f t="shared" si="2598"/>
        <v>0</v>
      </c>
      <c r="EQ308"/>
      <c r="ER308" s="39">
        <f t="shared" si="2599"/>
        <v>0</v>
      </c>
      <c r="ES308"/>
      <c r="ET308" s="39">
        <f t="shared" si="2600"/>
        <v>0</v>
      </c>
      <c r="EU308"/>
      <c r="EV308" s="39">
        <f t="shared" si="2601"/>
        <v>0</v>
      </c>
      <c r="EW308"/>
      <c r="EX308" s="39">
        <f t="shared" si="2602"/>
        <v>0</v>
      </c>
      <c r="EY308"/>
      <c r="EZ308" s="39">
        <f t="shared" si="2603"/>
        <v>0</v>
      </c>
      <c r="FA308"/>
      <c r="FB308" s="39">
        <f t="shared" si="2604"/>
        <v>0</v>
      </c>
      <c r="FC308" s="67">
        <f t="shared" si="2607"/>
        <v>0</v>
      </c>
    </row>
    <row r="309" spans="1:159" s="30" customFormat="1" outlineLevel="1" x14ac:dyDescent="0.25">
      <c r="A309">
        <v>9</v>
      </c>
      <c r="B309" s="26"/>
      <c r="C309" s="102">
        <f>IFERROR(VLOOKUP($B309,'Справочник ТТ'!$A:$R,16,0),0)</f>
        <v>0</v>
      </c>
      <c r="D309" s="103">
        <f>IFERROR(VLOOKUP($B309,'Справочник ТТ'!$A:$R,17,0),0)</f>
        <v>0</v>
      </c>
      <c r="E309" s="104">
        <f>IFERROR(VLOOKUP($B309,'Справочник ТТ'!$A:$R,18,0),0)</f>
        <v>0</v>
      </c>
      <c r="F309" s="71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 s="46">
        <f t="shared" si="2605"/>
        <v>0</v>
      </c>
      <c r="AL309"/>
      <c r="AM309" s="39">
        <f t="shared" si="2546"/>
        <v>0</v>
      </c>
      <c r="AN309"/>
      <c r="AO309" s="39">
        <f t="shared" si="2547"/>
        <v>0</v>
      </c>
      <c r="AP309"/>
      <c r="AQ309" s="39">
        <f t="shared" si="2548"/>
        <v>0</v>
      </c>
      <c r="AR309"/>
      <c r="AS309" s="39">
        <f t="shared" si="2549"/>
        <v>0</v>
      </c>
      <c r="AT309"/>
      <c r="AU309" s="39">
        <f t="shared" si="2550"/>
        <v>0</v>
      </c>
      <c r="AV309"/>
      <c r="AW309" s="39">
        <f t="shared" si="2608"/>
        <v>0</v>
      </c>
      <c r="AX309"/>
      <c r="AY309" s="39" t="b">
        <f t="shared" si="2551"/>
        <v>0</v>
      </c>
      <c r="AZ309"/>
      <c r="BA309" s="39" t="b">
        <f t="shared" si="2552"/>
        <v>0</v>
      </c>
      <c r="BB309"/>
      <c r="BC309" s="39" t="b">
        <f t="shared" si="2553"/>
        <v>0</v>
      </c>
      <c r="BD309"/>
      <c r="BE309" s="39" t="b">
        <f t="shared" si="2554"/>
        <v>0</v>
      </c>
      <c r="BF309"/>
      <c r="BG309" s="39">
        <f t="shared" si="2555"/>
        <v>0</v>
      </c>
      <c r="BH309"/>
      <c r="BI309" s="39">
        <f t="shared" si="2556"/>
        <v>0</v>
      </c>
      <c r="BJ309"/>
      <c r="BK309" s="39">
        <f t="shared" si="2557"/>
        <v>0</v>
      </c>
      <c r="BL309"/>
      <c r="BM309" s="39">
        <f t="shared" si="2558"/>
        <v>0</v>
      </c>
      <c r="BN309"/>
      <c r="BO309" s="39">
        <f t="shared" si="2559"/>
        <v>0</v>
      </c>
      <c r="BP309"/>
      <c r="BQ309" s="39">
        <f t="shared" si="2560"/>
        <v>0</v>
      </c>
      <c r="BR309"/>
      <c r="BS309" s="39">
        <f t="shared" si="2561"/>
        <v>0</v>
      </c>
      <c r="BT309"/>
      <c r="BU309" s="39">
        <f t="shared" si="2562"/>
        <v>0</v>
      </c>
      <c r="BV309"/>
      <c r="BW309" s="39">
        <f t="shared" si="2563"/>
        <v>0</v>
      </c>
      <c r="BX309"/>
      <c r="BY309" s="39">
        <f t="shared" si="2564"/>
        <v>0</v>
      </c>
      <c r="BZ309"/>
      <c r="CA309" s="39">
        <f t="shared" si="2565"/>
        <v>0</v>
      </c>
      <c r="CB309"/>
      <c r="CC309" s="39">
        <f t="shared" si="2566"/>
        <v>0</v>
      </c>
      <c r="CD309"/>
      <c r="CE309" s="39">
        <f t="shared" si="2567"/>
        <v>0</v>
      </c>
      <c r="CF309"/>
      <c r="CG309" s="39">
        <f t="shared" si="2568"/>
        <v>0</v>
      </c>
      <c r="CH309"/>
      <c r="CI309" s="39">
        <f t="shared" si="2569"/>
        <v>0</v>
      </c>
      <c r="CJ309"/>
      <c r="CK309" s="39">
        <f t="shared" si="2570"/>
        <v>0</v>
      </c>
      <c r="CL309"/>
      <c r="CM309" s="39">
        <f t="shared" si="2571"/>
        <v>0</v>
      </c>
      <c r="CN309"/>
      <c r="CO309" s="39">
        <f t="shared" si="2572"/>
        <v>0</v>
      </c>
      <c r="CP309" s="67">
        <f t="shared" si="2606"/>
        <v>0</v>
      </c>
      <c r="CQ309"/>
      <c r="CR309" s="39">
        <f t="shared" si="2573"/>
        <v>0</v>
      </c>
      <c r="CS309"/>
      <c r="CT309" s="39">
        <f t="shared" si="2574"/>
        <v>0</v>
      </c>
      <c r="CU309"/>
      <c r="CV309" s="39">
        <f t="shared" si="2575"/>
        <v>0</v>
      </c>
      <c r="CW309"/>
      <c r="CX309" s="39">
        <f t="shared" si="2576"/>
        <v>0</v>
      </c>
      <c r="CY309"/>
      <c r="CZ309" s="39">
        <f t="shared" si="2577"/>
        <v>0</v>
      </c>
      <c r="DA309"/>
      <c r="DB309" s="39">
        <f t="shared" si="2578"/>
        <v>0</v>
      </c>
      <c r="DC309"/>
      <c r="DD309" s="39">
        <f t="shared" si="2579"/>
        <v>0</v>
      </c>
      <c r="DE309"/>
      <c r="DF309" s="39">
        <f t="shared" si="2580"/>
        <v>0</v>
      </c>
      <c r="DG309"/>
      <c r="DH309" s="39">
        <f t="shared" si="2581"/>
        <v>0</v>
      </c>
      <c r="DI309"/>
      <c r="DJ309" s="39">
        <f t="shared" si="2582"/>
        <v>0</v>
      </c>
      <c r="DK309"/>
      <c r="DL309" s="39">
        <f t="shared" si="2583"/>
        <v>0</v>
      </c>
      <c r="DM309"/>
      <c r="DN309" s="39">
        <f t="shared" si="2584"/>
        <v>0</v>
      </c>
      <c r="DO309"/>
      <c r="DP309" s="39">
        <f t="shared" si="2585"/>
        <v>0</v>
      </c>
      <c r="DQ309"/>
      <c r="DR309" s="39">
        <f t="shared" si="2586"/>
        <v>0</v>
      </c>
      <c r="DS309"/>
      <c r="DT309" s="39">
        <f t="shared" si="2587"/>
        <v>0</v>
      </c>
      <c r="DU309"/>
      <c r="DV309" s="39">
        <f t="shared" si="2588"/>
        <v>0</v>
      </c>
      <c r="DW309"/>
      <c r="DX309" s="39">
        <f t="shared" si="2589"/>
        <v>0</v>
      </c>
      <c r="DY309"/>
      <c r="DZ309" s="39">
        <f t="shared" si="2590"/>
        <v>0</v>
      </c>
      <c r="EA309"/>
      <c r="EB309" s="39">
        <f t="shared" si="2591"/>
        <v>0</v>
      </c>
      <c r="EC309"/>
      <c r="ED309" s="39">
        <f t="shared" si="2592"/>
        <v>0</v>
      </c>
      <c r="EE309"/>
      <c r="EF309" s="39">
        <f t="shared" si="2593"/>
        <v>0</v>
      </c>
      <c r="EG309"/>
      <c r="EH309" s="39">
        <f t="shared" si="2594"/>
        <v>0</v>
      </c>
      <c r="EI309"/>
      <c r="EJ309" s="39">
        <f t="shared" si="2595"/>
        <v>0</v>
      </c>
      <c r="EK309"/>
      <c r="EL309" s="39">
        <f t="shared" si="2596"/>
        <v>0</v>
      </c>
      <c r="EM309"/>
      <c r="EN309" s="39">
        <f t="shared" si="2597"/>
        <v>0</v>
      </c>
      <c r="EO309"/>
      <c r="EP309" s="39">
        <f t="shared" si="2598"/>
        <v>0</v>
      </c>
      <c r="EQ309"/>
      <c r="ER309" s="39">
        <f t="shared" si="2599"/>
        <v>0</v>
      </c>
      <c r="ES309"/>
      <c r="ET309" s="39">
        <f t="shared" si="2600"/>
        <v>0</v>
      </c>
      <c r="EU309"/>
      <c r="EV309" s="39">
        <f t="shared" si="2601"/>
        <v>0</v>
      </c>
      <c r="EW309"/>
      <c r="EX309" s="39">
        <f t="shared" si="2602"/>
        <v>0</v>
      </c>
      <c r="EY309"/>
      <c r="EZ309" s="39">
        <f t="shared" si="2603"/>
        <v>0</v>
      </c>
      <c r="FA309"/>
      <c r="FB309" s="39">
        <f t="shared" si="2604"/>
        <v>0</v>
      </c>
      <c r="FC309" s="67">
        <f t="shared" si="2607"/>
        <v>0</v>
      </c>
    </row>
    <row r="310" spans="1:159" s="30" customFormat="1" outlineLevel="1" x14ac:dyDescent="0.25">
      <c r="A310">
        <v>10</v>
      </c>
      <c r="B310" s="26"/>
      <c r="C310" s="102">
        <f>IFERROR(VLOOKUP($B310,'Справочник ТТ'!$A:$R,16,0),0)</f>
        <v>0</v>
      </c>
      <c r="D310" s="103">
        <f>IFERROR(VLOOKUP($B310,'Справочник ТТ'!$A:$R,17,0),0)</f>
        <v>0</v>
      </c>
      <c r="E310" s="104">
        <f>IFERROR(VLOOKUP($B310,'Справочник ТТ'!$A:$R,18,0),0)</f>
        <v>0</v>
      </c>
      <c r="F310" s="71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 s="46">
        <f t="shared" si="2605"/>
        <v>0</v>
      </c>
      <c r="AL310"/>
      <c r="AM310" s="39">
        <f t="shared" si="2546"/>
        <v>0</v>
      </c>
      <c r="AN310"/>
      <c r="AO310" s="39">
        <f t="shared" si="2547"/>
        <v>0</v>
      </c>
      <c r="AP310"/>
      <c r="AQ310" s="39">
        <f t="shared" si="2548"/>
        <v>0</v>
      </c>
      <c r="AR310"/>
      <c r="AS310" s="39">
        <f t="shared" si="2549"/>
        <v>0</v>
      </c>
      <c r="AT310"/>
      <c r="AU310" s="39">
        <f t="shared" si="2550"/>
        <v>0</v>
      </c>
      <c r="AV310"/>
      <c r="AW310" s="39">
        <f t="shared" si="2608"/>
        <v>0</v>
      </c>
      <c r="AX310"/>
      <c r="AY310" s="39" t="b">
        <f t="shared" si="2551"/>
        <v>0</v>
      </c>
      <c r="AZ310"/>
      <c r="BA310" s="39" t="b">
        <f t="shared" si="2552"/>
        <v>0</v>
      </c>
      <c r="BB310"/>
      <c r="BC310" s="39" t="b">
        <f t="shared" si="2553"/>
        <v>0</v>
      </c>
      <c r="BD310"/>
      <c r="BE310" s="39" t="b">
        <f t="shared" si="2554"/>
        <v>0</v>
      </c>
      <c r="BF310"/>
      <c r="BG310" s="39">
        <f t="shared" si="2555"/>
        <v>0</v>
      </c>
      <c r="BH310"/>
      <c r="BI310" s="39">
        <f t="shared" si="2556"/>
        <v>0</v>
      </c>
      <c r="BJ310"/>
      <c r="BK310" s="39">
        <f t="shared" si="2557"/>
        <v>0</v>
      </c>
      <c r="BL310"/>
      <c r="BM310" s="39">
        <f t="shared" si="2558"/>
        <v>0</v>
      </c>
      <c r="BN310"/>
      <c r="BO310" s="39">
        <f t="shared" si="2559"/>
        <v>0</v>
      </c>
      <c r="BP310"/>
      <c r="BQ310" s="39">
        <f t="shared" si="2560"/>
        <v>0</v>
      </c>
      <c r="BR310"/>
      <c r="BS310" s="39">
        <f t="shared" si="2561"/>
        <v>0</v>
      </c>
      <c r="BT310"/>
      <c r="BU310" s="39">
        <f t="shared" si="2562"/>
        <v>0</v>
      </c>
      <c r="BV310"/>
      <c r="BW310" s="39">
        <f t="shared" si="2563"/>
        <v>0</v>
      </c>
      <c r="BX310"/>
      <c r="BY310" s="39">
        <f t="shared" si="2564"/>
        <v>0</v>
      </c>
      <c r="BZ310"/>
      <c r="CA310" s="39">
        <f t="shared" si="2565"/>
        <v>0</v>
      </c>
      <c r="CB310"/>
      <c r="CC310" s="39">
        <f t="shared" si="2566"/>
        <v>0</v>
      </c>
      <c r="CD310"/>
      <c r="CE310" s="39">
        <f t="shared" si="2567"/>
        <v>0</v>
      </c>
      <c r="CF310"/>
      <c r="CG310" s="39">
        <f t="shared" si="2568"/>
        <v>0</v>
      </c>
      <c r="CH310"/>
      <c r="CI310" s="39">
        <f t="shared" si="2569"/>
        <v>0</v>
      </c>
      <c r="CJ310"/>
      <c r="CK310" s="39">
        <f t="shared" si="2570"/>
        <v>0</v>
      </c>
      <c r="CL310"/>
      <c r="CM310" s="39">
        <f t="shared" si="2571"/>
        <v>0</v>
      </c>
      <c r="CN310"/>
      <c r="CO310" s="39">
        <f t="shared" si="2572"/>
        <v>0</v>
      </c>
      <c r="CP310" s="67">
        <f t="shared" si="2606"/>
        <v>0</v>
      </c>
      <c r="CQ310"/>
      <c r="CR310" s="39">
        <f t="shared" si="2573"/>
        <v>0</v>
      </c>
      <c r="CS310"/>
      <c r="CT310" s="39">
        <f t="shared" si="2574"/>
        <v>0</v>
      </c>
      <c r="CU310"/>
      <c r="CV310" s="39">
        <f t="shared" si="2575"/>
        <v>0</v>
      </c>
      <c r="CW310"/>
      <c r="CX310" s="39">
        <f t="shared" si="2576"/>
        <v>0</v>
      </c>
      <c r="CY310"/>
      <c r="CZ310" s="39">
        <f t="shared" si="2577"/>
        <v>0</v>
      </c>
      <c r="DA310"/>
      <c r="DB310" s="39">
        <f t="shared" si="2578"/>
        <v>0</v>
      </c>
      <c r="DC310"/>
      <c r="DD310" s="39">
        <f t="shared" si="2579"/>
        <v>0</v>
      </c>
      <c r="DE310"/>
      <c r="DF310" s="39">
        <f t="shared" si="2580"/>
        <v>0</v>
      </c>
      <c r="DG310"/>
      <c r="DH310" s="39">
        <f t="shared" si="2581"/>
        <v>0</v>
      </c>
      <c r="DI310"/>
      <c r="DJ310" s="39">
        <f t="shared" si="2582"/>
        <v>0</v>
      </c>
      <c r="DK310"/>
      <c r="DL310" s="39">
        <f t="shared" si="2583"/>
        <v>0</v>
      </c>
      <c r="DM310"/>
      <c r="DN310" s="39">
        <f t="shared" si="2584"/>
        <v>0</v>
      </c>
      <c r="DO310"/>
      <c r="DP310" s="39">
        <f t="shared" si="2585"/>
        <v>0</v>
      </c>
      <c r="DQ310"/>
      <c r="DR310" s="39">
        <f t="shared" si="2586"/>
        <v>0</v>
      </c>
      <c r="DS310"/>
      <c r="DT310" s="39">
        <f t="shared" si="2587"/>
        <v>0</v>
      </c>
      <c r="DU310"/>
      <c r="DV310" s="39">
        <f t="shared" si="2588"/>
        <v>0</v>
      </c>
      <c r="DW310"/>
      <c r="DX310" s="39">
        <f t="shared" si="2589"/>
        <v>0</v>
      </c>
      <c r="DY310"/>
      <c r="DZ310" s="39">
        <f t="shared" si="2590"/>
        <v>0</v>
      </c>
      <c r="EA310"/>
      <c r="EB310" s="39">
        <f t="shared" si="2591"/>
        <v>0</v>
      </c>
      <c r="EC310"/>
      <c r="ED310" s="39">
        <f t="shared" si="2592"/>
        <v>0</v>
      </c>
      <c r="EE310"/>
      <c r="EF310" s="39">
        <f t="shared" si="2593"/>
        <v>0</v>
      </c>
      <c r="EG310"/>
      <c r="EH310" s="39">
        <f t="shared" si="2594"/>
        <v>0</v>
      </c>
      <c r="EI310"/>
      <c r="EJ310" s="39">
        <f t="shared" si="2595"/>
        <v>0</v>
      </c>
      <c r="EK310"/>
      <c r="EL310" s="39">
        <f t="shared" si="2596"/>
        <v>0</v>
      </c>
      <c r="EM310"/>
      <c r="EN310" s="39">
        <f t="shared" si="2597"/>
        <v>0</v>
      </c>
      <c r="EO310"/>
      <c r="EP310" s="39">
        <f t="shared" si="2598"/>
        <v>0</v>
      </c>
      <c r="EQ310"/>
      <c r="ER310" s="39">
        <f t="shared" si="2599"/>
        <v>0</v>
      </c>
      <c r="ES310"/>
      <c r="ET310" s="39">
        <f t="shared" si="2600"/>
        <v>0</v>
      </c>
      <c r="EU310"/>
      <c r="EV310" s="39">
        <f t="shared" si="2601"/>
        <v>0</v>
      </c>
      <c r="EW310"/>
      <c r="EX310" s="39">
        <f t="shared" si="2602"/>
        <v>0</v>
      </c>
      <c r="EY310"/>
      <c r="EZ310" s="39">
        <f t="shared" si="2603"/>
        <v>0</v>
      </c>
      <c r="FA310"/>
      <c r="FB310" s="39">
        <f t="shared" si="2604"/>
        <v>0</v>
      </c>
      <c r="FC310" s="67">
        <f t="shared" si="2607"/>
        <v>0</v>
      </c>
    </row>
    <row r="311" spans="1:159" s="30" customFormat="1" x14ac:dyDescent="0.25">
      <c r="A311" s="85"/>
      <c r="B311" s="85"/>
      <c r="C311" s="85"/>
      <c r="D311" s="85"/>
      <c r="E311" s="36" t="s">
        <v>30</v>
      </c>
      <c r="F311" s="70">
        <f>AK311+CP311+FC311</f>
        <v>0</v>
      </c>
      <c r="G311" s="42">
        <f>SUM(G301:G310)</f>
        <v>0</v>
      </c>
      <c r="H311" s="42">
        <f t="shared" ref="H311" si="2609">SUM(H301:H310)</f>
        <v>0</v>
      </c>
      <c r="I311" s="42">
        <f t="shared" ref="I311" si="2610">SUM(I301:I310)</f>
        <v>0</v>
      </c>
      <c r="J311" s="42">
        <f t="shared" ref="J311" si="2611">SUM(J301:J310)</f>
        <v>0</v>
      </c>
      <c r="K311" s="42">
        <f t="shared" ref="K311" si="2612">SUM(K301:K310)</f>
        <v>0</v>
      </c>
      <c r="L311" s="42">
        <f t="shared" ref="L311" si="2613">SUM(L301:L310)</f>
        <v>0</v>
      </c>
      <c r="M311" s="42">
        <f t="shared" ref="M311" si="2614">SUM(M301:M310)</f>
        <v>0</v>
      </c>
      <c r="N311" s="42">
        <f t="shared" ref="N311" si="2615">SUM(N301:N310)</f>
        <v>0</v>
      </c>
      <c r="O311" s="42">
        <f t="shared" ref="O311" si="2616">SUM(O301:O310)</f>
        <v>0</v>
      </c>
      <c r="P311" s="42">
        <f t="shared" ref="P311" si="2617">SUM(P301:P310)</f>
        <v>0</v>
      </c>
      <c r="Q311" s="42">
        <f t="shared" ref="Q311" si="2618">SUM(Q301:Q310)</f>
        <v>0</v>
      </c>
      <c r="R311" s="42">
        <f t="shared" ref="R311" si="2619">SUM(R301:R310)</f>
        <v>0</v>
      </c>
      <c r="S311" s="42">
        <f t="shared" ref="S311" si="2620">SUM(S301:S310)</f>
        <v>0</v>
      </c>
      <c r="T311" s="42">
        <f t="shared" ref="T311" si="2621">SUM(T301:T310)</f>
        <v>0</v>
      </c>
      <c r="U311" s="42">
        <f t="shared" ref="U311" si="2622">SUM(U301:U310)</f>
        <v>0</v>
      </c>
      <c r="V311" s="42">
        <f t="shared" ref="V311" si="2623">SUM(V301:V310)</f>
        <v>0</v>
      </c>
      <c r="W311" s="42">
        <f t="shared" ref="W311" si="2624">SUM(W301:W310)</f>
        <v>0</v>
      </c>
      <c r="X311" s="42">
        <f t="shared" ref="X311" si="2625">SUM(X301:X310)</f>
        <v>0</v>
      </c>
      <c r="Y311" s="42">
        <f t="shared" ref="Y311" si="2626">SUM(Y301:Y310)</f>
        <v>0</v>
      </c>
      <c r="Z311" s="42">
        <f t="shared" ref="Z311" si="2627">SUM(Z301:Z310)</f>
        <v>0</v>
      </c>
      <c r="AA311" s="42">
        <f t="shared" ref="AA311" si="2628">SUM(AA301:AA310)</f>
        <v>0</v>
      </c>
      <c r="AB311" s="42">
        <f t="shared" ref="AB311" si="2629">SUM(AB301:AB310)</f>
        <v>0</v>
      </c>
      <c r="AC311" s="42">
        <f t="shared" ref="AC311" si="2630">SUM(AC301:AC310)</f>
        <v>0</v>
      </c>
      <c r="AD311" s="42">
        <f t="shared" ref="AD311" si="2631">SUM(AD301:AD310)</f>
        <v>0</v>
      </c>
      <c r="AE311" s="42">
        <f t="shared" ref="AE311" si="2632">SUM(AE301:AE310)</f>
        <v>0</v>
      </c>
      <c r="AF311" s="42">
        <f t="shared" ref="AF311" si="2633">SUM(AF301:AF310)</f>
        <v>0</v>
      </c>
      <c r="AG311" s="42">
        <f t="shared" ref="AG311" si="2634">SUM(AG301:AG310)</f>
        <v>0</v>
      </c>
      <c r="AH311" s="42">
        <f t="shared" ref="AH311" si="2635">SUM(AH301:AH310)</f>
        <v>0</v>
      </c>
      <c r="AI311" s="42">
        <f t="shared" ref="AI311" si="2636">SUM(AI301:AI310)</f>
        <v>0</v>
      </c>
      <c r="AJ311" s="42">
        <f t="shared" ref="AJ311" si="2637">SUM(AJ301:AJ310)</f>
        <v>0</v>
      </c>
      <c r="AK311" s="47">
        <f>SUM(AK301:AK310)*0.7</f>
        <v>0</v>
      </c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88"/>
      <c r="AZ311" s="88"/>
      <c r="BA311" s="88"/>
      <c r="BB311" s="88"/>
      <c r="BC311" s="88"/>
      <c r="BD311" s="88"/>
      <c r="BE311" s="88"/>
      <c r="BF311" s="88"/>
      <c r="BG311" s="88"/>
      <c r="BH311" s="88"/>
      <c r="BI311" s="88"/>
      <c r="BJ311" s="88"/>
      <c r="BK311" s="88"/>
      <c r="BL311" s="88"/>
      <c r="BM311" s="88"/>
      <c r="BN311" s="88"/>
      <c r="BO311" s="88"/>
      <c r="BP311" s="88"/>
      <c r="BQ311" s="88"/>
      <c r="BR311" s="88"/>
      <c r="BS311" s="88"/>
      <c r="BT311" s="88"/>
      <c r="BU311" s="88"/>
      <c r="BV311" s="88"/>
      <c r="BW311" s="88"/>
      <c r="BX311" s="88"/>
      <c r="BY311" s="88"/>
      <c r="BZ311" s="88"/>
      <c r="CA311" s="88"/>
      <c r="CB311" s="88"/>
      <c r="CC311" s="88"/>
      <c r="CD311" s="88"/>
      <c r="CE311" s="88"/>
      <c r="CF311" s="88"/>
      <c r="CG311" s="88"/>
      <c r="CH311" s="88"/>
      <c r="CI311" s="88"/>
      <c r="CJ311" s="88"/>
      <c r="CK311" s="88"/>
      <c r="CL311" s="88"/>
      <c r="CM311" s="88"/>
      <c r="CN311" s="88"/>
      <c r="CO311" s="88"/>
      <c r="CP311" s="68">
        <f>SUM(CP301:CP310)*0.7</f>
        <v>0</v>
      </c>
      <c r="CQ311" s="29"/>
      <c r="CR311" s="29"/>
      <c r="CS311" s="29"/>
      <c r="CT311" s="29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  <c r="DJ311" s="29"/>
      <c r="DK311" s="29"/>
      <c r="DL311" s="29"/>
      <c r="DM311" s="29"/>
      <c r="DN311" s="29"/>
      <c r="DO311" s="29"/>
      <c r="DP311" s="29"/>
      <c r="DQ311" s="29"/>
      <c r="DR311" s="29"/>
      <c r="DS311" s="29"/>
      <c r="DT311" s="29"/>
      <c r="DU311" s="29"/>
      <c r="DV311" s="29"/>
      <c r="DW311" s="29"/>
      <c r="DX311" s="29"/>
      <c r="DY311" s="29"/>
      <c r="DZ311" s="29"/>
      <c r="EA311" s="29"/>
      <c r="EB311" s="29"/>
      <c r="EC311" s="29"/>
      <c r="ED311" s="29"/>
      <c r="EE311" s="29"/>
      <c r="EF311" s="29"/>
      <c r="EG311" s="29"/>
      <c r="EH311" s="29"/>
      <c r="EI311" s="29"/>
      <c r="EJ311" s="29"/>
      <c r="EK311" s="29"/>
      <c r="EL311" s="29"/>
      <c r="EM311" s="29"/>
      <c r="EN311" s="29"/>
      <c r="EO311" s="29"/>
      <c r="EP311" s="29"/>
      <c r="EQ311" s="29"/>
      <c r="ER311" s="29"/>
      <c r="ES311" s="29"/>
      <c r="ET311" s="29"/>
      <c r="EU311" s="29"/>
      <c r="EV311" s="29"/>
      <c r="EW311" s="29"/>
      <c r="EX311" s="29"/>
      <c r="EY311" s="29"/>
      <c r="EZ311" s="29"/>
      <c r="FA311" s="29"/>
      <c r="FB311" s="29"/>
      <c r="FC311" s="68">
        <f>SUM(FC301:FC310)*0.7</f>
        <v>0</v>
      </c>
    </row>
    <row r="312" spans="1:159" s="30" customFormat="1" outlineLevel="1" x14ac:dyDescent="0.25">
      <c r="A312">
        <v>1</v>
      </c>
      <c r="B312" s="26"/>
      <c r="C312" s="102">
        <f>IFERROR(VLOOKUP($B312,'Справочник ТТ'!$A:$R,16,0),0)</f>
        <v>0</v>
      </c>
      <c r="D312" s="103">
        <f>IFERROR(VLOOKUP($B312,'Справочник ТТ'!$A:$R,17,0),0)</f>
        <v>0</v>
      </c>
      <c r="E312" s="104">
        <f>IFERROR(VLOOKUP($B312,'Справочник ТТ'!$A:$R,18,0),0)</f>
        <v>0</v>
      </c>
      <c r="F312" s="71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 s="46">
        <f>IF($C312=$E$5,SUMPRODUCT(G312:AJ312,$G$5:$AJ$5),IF($C312=$E$6,SUMPRODUCT(G312:AJ312,$G$6:$AJ$6),0))</f>
        <v>0</v>
      </c>
      <c r="AL312"/>
      <c r="AM312" s="39">
        <f t="shared" ref="AM312:AM321" si="2638">IF(AND($C312=$E$5,IF(AND($C312=$E$5,AL312&gt;=AL$2),(AL312-AL$2)*AL$5,IF(AND($C312=$E$6,AL312&gt;=AL$2),(AL312-AL$2)*AL$6,0))&gt;AL$3),AL$3,IF(AND($C312=$E$6,IF(AND($C312=$E$5,AL312&gt;=AL$2),(AL312-AL$2)*AL$5,IF(AND($C312=$E$6,AL312&gt;=AL$2),(AL312-AL$2)*AL$6,0))&gt;AL$4),AL$4,IF(AND($C312=$E$5,AL312&gt;=AL$2),(AL312-AL$2)*AL$5,IF(AND($C312=$E$6,AL312&gt;=AL$2),(AL312-AL$2)*AL$6,0))))</f>
        <v>0</v>
      </c>
      <c r="AN312"/>
      <c r="AO312" s="39">
        <f t="shared" ref="AO312:AO321" si="2639">IF(AND($C312=$E$5,IF(AND($C312=$E$5,AN312&gt;=AN$2),(AN312-AN$2)*AN$5,IF(AND($C312=$E$6,AN312&gt;=AN$2),(AN312-AN$2)*AN$6,0))&gt;AN$3),AN$3,IF(AND($C312=$E$6,IF(AND($C312=$E$5,AN312&gt;=AN$2),(AN312-AN$2)*AN$5,IF(AND($C312=$E$6,AN312&gt;=AN$2),(AN312-AN$2)*AN$6,0))&gt;AN$4),AN$4,IF(AND($C312=$E$5,AN312&gt;=AN$2),(AN312-AN$2)*AN$5,IF(AND($C312=$E$6,AN312&gt;=AN$2),(AN312-AN$2)*AN$6,0))))</f>
        <v>0</v>
      </c>
      <c r="AP312"/>
      <c r="AQ312" s="39">
        <f t="shared" ref="AQ312:AQ321" si="2640">IF(AND($C312=$E$5,AP312&gt;0),$AP$5,IF(AND($C312=$E$6,AP312&gt;0),$AP$6,0))</f>
        <v>0</v>
      </c>
      <c r="AR312"/>
      <c r="AS312" s="39">
        <f t="shared" ref="AS312:AS321" si="2641">IF(AND($C312=$E$5,AR312&gt;0),$AR$5,IF(AND($C312=$E$6,AR312&gt;0),$AR$6,0))</f>
        <v>0</v>
      </c>
      <c r="AT312"/>
      <c r="AU312" s="39">
        <f t="shared" ref="AU312:AU321" si="2642">IF(AND($C312=$E$5,IF(AND($C312=$E$5,AT312&gt;=AT$2),(AT312-AT$2)*AT$5,IF(AND($C312=$E$6,AT312&gt;=AT$2),(AT312-AT$2)*AT$6,0))&gt;AT$3),AT$3,IF(AND($C312=$E$6,IF(AND($C312=$E$5,AT312&gt;=AT$2),(AT312-AT$2)*AT$5,IF(AND($C312=$E$6,AT312&gt;=AT$2),(AT312-AT$2)*AT$6,0))&gt;AT$4),AT$4,IF(AND($C312=$E$5,AT312&gt;=AT$2),(AT312-AT$2)*AT$5,IF(AND($C312=$E$6,AT312&gt;=AT$2),(AT312-AT$2)*AT$6,0))))</f>
        <v>0</v>
      </c>
      <c r="AV312"/>
      <c r="AW312" s="39">
        <f>IF(AND($C312=$E$5,IF(AND($C312=$E$5,AV312&gt;=AV$2),(AV312-AV$2)*AV$5,IF(AND($C312=$E$6,AV312&gt;=AV$2),(AV312-AV$2)*AV$6,0))&gt;AV$3),AV$3,IF(AND($C312=$E$6,IF(AND($C312=$E$5,AV312&gt;=AV$2),(AV312-AV$2)*AV$5,IF(AND($C312=$E$6,AV312&gt;=AV$2),(AV312-AV$2)*AV$6,0))&gt;AV$4),AV$4,IF(AND($C312=$E$5,AV312&gt;=AV$2),(AV312-AV$2)*AV$5,IF(AND($C312=$E$6,AV312&gt;=AV$2),(AV312-AV$2)*AV$6,0))))</f>
        <v>0</v>
      </c>
      <c r="AX312"/>
      <c r="AY312" s="39" t="b">
        <f t="shared" ref="AY312:AY321" si="2643">IF(AX312&gt;=AX$3,AX$4,IF(AND($C312=$E$5,IF($C312=$E$5,AX312*AX$5,IF($C312=$E$6,AX312*AX$6))&gt;AY$3),AY$3,IF(AND($C312=$E$6,IF($C312=$E$6,AX312*AX$6,IF($C312=$E$6,AX312*AX$6))&gt;AY$4),AY$4,IF($C312=$E$5,AX312*AX$5,IF($C312=$E$6,AX312*AX$6)))))</f>
        <v>0</v>
      </c>
      <c r="AZ312"/>
      <c r="BA312" s="39" t="b">
        <f t="shared" ref="BA312:BA321" si="2644">IF(AZ312&gt;=AZ$3,AZ$4,IF(AND($C312=$E$5,IF($C312=$E$5,AZ312*AZ$5,IF($C312=$E$6,AZ312*AZ$6))&gt;BA$3),BA$3,IF(AND($C312=$E$6,IF($C312=$E$6,AZ312*AZ$6,IF($C312=$E$6,AZ312*AZ$6))&gt;BA$4),BA$4,IF($C312=$E$5,AZ312*AZ$5,IF($C312=$E$6,AZ312*AZ$6)))))</f>
        <v>0</v>
      </c>
      <c r="BB312"/>
      <c r="BC312" s="39" t="b">
        <f t="shared" ref="BC312:BC321" si="2645">IF(BB312&gt;=BB$3,BB$4,IF(AND($C312=$E$5,IF($C312=$E$5,BB312*BB$5,IF($C312=$E$6,BB312*BB$6))&gt;BC$3),BC$3,IF(AND($C312=$E$6,IF($C312=$E$6,BB312*BB$6,IF($C312=$E$6,BB312*BB$6))&gt;BC$4),BC$4,IF($C312=$E$5,BB312*BB$5,IF($C312=$E$6,BB312*BB$6)))))</f>
        <v>0</v>
      </c>
      <c r="BD312"/>
      <c r="BE312" s="39" t="b">
        <f t="shared" ref="BE312:BE321" si="2646">IF(BD312&gt;=BD$3,BD$4,IF(AND($C312=$E$5,IF($C312=$E$5,BD312*BD$5,IF($C312=$E$6,BD312*BD$6))&gt;BE$3),BE$3,IF(AND($C312=$E$6,IF($C312=$E$6,BD312*BD$6,IF($C312=$E$6,BD312*BD$6))&gt;BE$4),BE$4,IF($C312=$E$5,BD312*BD$5,IF($C312=$E$6,BD312*BD$6)))))</f>
        <v>0</v>
      </c>
      <c r="BF312"/>
      <c r="BG312" s="39">
        <f t="shared" ref="BG312:BG321" si="2647">IF(AND($C312=$E$5,BF312&gt;0),$BF$5,IF(AND($C312=$E$6,BF312&gt;0),$BF$6,0))</f>
        <v>0</v>
      </c>
      <c r="BH312"/>
      <c r="BI312" s="39">
        <f t="shared" ref="BI312:BI321" si="2648">IF(AND($C312=$E$5,IF(AND($C312=$E$5,BH312&gt;=BH$2),(BH312-BH$2)*BH$5,IF(AND($C312=$E$6,BH312&gt;=BH$2),(BH312-BH$2)*BH$6,0))&gt;BH$3),BH$3,IF(AND($C312=$E$6,IF(AND($C312=$E$5,BH312&gt;=BH$2),(BH312-BH$2)*BH$5,IF(AND($C312=$E$6,BH312&gt;=BH$2),(BH312-BH$2)*BH$6,0))&gt;BH$4),BH$4,IF(AND($C312=$E$5,BH312&gt;=BH$2),(BH312-BH$2)*BH$5,IF(AND($C312=$E$6,BH312&gt;=BH$2),(BH312-BH$2)*BH$6,0))))</f>
        <v>0</v>
      </c>
      <c r="BJ312"/>
      <c r="BK312" s="39">
        <f t="shared" ref="BK312:BK321" si="2649">IF(AND($C312=$E$5,IF(AND($C312=$E$5,BJ312&gt;=BJ$2),(BJ312-BJ$2)*BJ$5,IF(AND($C312=$E$6,BJ312&gt;=BJ$2),(BJ312-BJ$2)*BJ$6,0))&gt;BJ$3),BJ$3,IF(AND($C312=$E$6,IF(AND($C312=$E$5,BJ312&gt;=BJ$2),(BJ312-BJ$2)*BJ$5,IF(AND($C312=$E$6,BJ312&gt;=BJ$2),(BJ312-BJ$2)*BJ$6,0))&gt;BJ$4),BJ$4,IF(AND($C312=$E$5,BJ312&gt;=BJ$2),(BJ312-BJ$2)*BJ$5,IF(AND($C312=$E$6,BJ312&gt;=BJ$2),(BJ312-BJ$2)*BJ$6,0))))</f>
        <v>0</v>
      </c>
      <c r="BL312"/>
      <c r="BM312" s="39">
        <f t="shared" ref="BM312:BM321" si="2650">IF(AND($C312=$E$5,IF(AND($C312=$E$5,BL312&gt;=BL$2),(BL312-BL$2)*BL$5,IF(AND($C312=$E$6,BL312&gt;=BL$2),(BL312-BL$2)*BL$6,0))&gt;BL$3),BL$3,IF(AND($C312=$E$6,IF(AND($C312=$E$5,BL312&gt;=BL$2),(BL312-BL$2)*BL$5,IF(AND($C312=$E$6,BL312&gt;=BL$2),(BL312-BL$2)*BL$6,0))&gt;BL$4),BL$4,IF(AND($C312=$E$5,BL312&gt;=BL$2),(BL312-BL$2)*BL$5,IF(AND($C312=$E$6,BL312&gt;=BL$2),(BL312-BL$2)*BL$6,0))))</f>
        <v>0</v>
      </c>
      <c r="BN312"/>
      <c r="BO312" s="39">
        <f t="shared" ref="BO312:BO321" si="2651">IF(AND($C312=$E$5,IF(AND($C312=$E$5,BN312&gt;=BN$2),(BN312-BN$2)*BN$5,IF(AND($C312=$E$6,BN312&gt;=BN$2),(BN312-BN$2)*BN$6,0))&gt;BN$3),BN$3,IF(AND($C312=$E$6,IF(AND($C312=$E$5,BN312&gt;=BN$2),(BN312-BN$2)*BN$5,IF(AND($C312=$E$6,BN312&gt;=BN$2),(BN312-BN$2)*BN$6,0))&gt;BN$4),BN$4,IF(AND($C312=$E$5,BN312&gt;=BN$2),(BN312-BN$2)*BN$5,IF(AND($C312=$E$6,BN312&gt;=BN$2),(BN312-BN$2)*BN$6,0))))</f>
        <v>0</v>
      </c>
      <c r="BP312"/>
      <c r="BQ312" s="39">
        <f t="shared" ref="BQ312:BQ321" si="2652">IF(AND($C312=$E$5,IF(AND($C312=$E$5,BP312&gt;=BP$2),(BP312-BP$2)*BP$5,IF(AND($C312=$E$6,BP312&gt;=BP$2),(BP312-BP$2)*BP$6,0))&gt;BP$3),BP$3,IF(AND($C312=$E$6,IF(AND($C312=$E$5,BP312&gt;=BP$2),(BP312-BP$2)*BP$5,IF(AND($C312=$E$6,BP312&gt;=BP$2),(BP312-BP$2)*BP$6,0))&gt;BP$4),BP$4,IF(AND($C312=$E$5,BP312&gt;=BP$2),(BP312-BP$2)*BP$5,IF(AND($C312=$E$6,BP312&gt;=BP$2),(BP312-BP$2)*BP$6,0))))</f>
        <v>0</v>
      </c>
      <c r="BR312"/>
      <c r="BS312" s="39">
        <f t="shared" ref="BS312:BS321" si="2653">IF(AND($C312=$E$5,IF(AND($C312=$E$5,BR312&gt;=BR$2),(BR312-BR$2)*BR$5,IF(AND($C312=$E$6,BR312&gt;=BR$2),(BR312-BR$2)*BR$6,0))&gt;BR$3),BR$3,IF(AND($C312=$E$6,IF(AND($C312=$E$5,BR312&gt;=BR$2),(BR312-BR$2)*BR$5,IF(AND($C312=$E$6,BR312&gt;=BR$2),(BR312-BR$2)*BR$6,0))&gt;BR$4),BR$4,IF(AND($C312=$E$5,BR312&gt;=BR$2),(BR312-BR$2)*BR$5,IF(AND($C312=$E$6,BR312&gt;=BR$2),(BR312-BR$2)*BR$6,0))))</f>
        <v>0</v>
      </c>
      <c r="BT312"/>
      <c r="BU312" s="39">
        <f t="shared" ref="BU312:BU321" si="2654">IF(AND($C312=$E$5,IF(AND($C312=$E$5,BT312&gt;=BT$2),(BT312-BT$2)*BT$5,IF(AND($C312=$E$6,BT312&gt;=BT$2),(BT312-BT$2)*BT$6,0))&gt;BT$3),BT$3,IF(AND($C312=$E$6,IF(AND($C312=$E$5,BT312&gt;=BT$2),(BT312-BT$2)*BT$5,IF(AND($C312=$E$6,BT312&gt;=BT$2),(BT312-BT$2)*BT$6,0))&gt;BT$4),BT$4,IF(AND($C312=$E$5,BT312&gt;=BT$2),(BT312-BT$2)*BT$5,IF(AND($C312=$E$6,BT312&gt;=BT$2),(BT312-BT$2)*BT$6,0))))</f>
        <v>0</v>
      </c>
      <c r="BV312"/>
      <c r="BW312" s="39">
        <f t="shared" ref="BW312:BW321" si="2655">IF(AND($C312=$E$5,IF(AND($C312=$E$5,BV312&gt;=BV$2),(BV312-BV$2)*BV$5,IF(AND($C312=$E$6,BV312&gt;=BV$2),(BV312-BV$2)*BV$6,0))&gt;BV$3),BV$3,IF(AND($C312=$E$6,IF(AND($C312=$E$5,BV312&gt;=BV$2),(BV312-BV$2)*BV$5,IF(AND($C312=$E$6,BV312&gt;=BV$2),(BV312-BV$2)*BV$6,0))&gt;BV$4),BV$4,IF(AND($C312=$E$5,BV312&gt;=BV$2),(BV312-BV$2)*BV$5,IF(AND($C312=$E$6,BV312&gt;=BV$2),(BV312-BV$2)*BV$6,0))))</f>
        <v>0</v>
      </c>
      <c r="BX312"/>
      <c r="BY312" s="39">
        <f t="shared" ref="BY312:BY321" si="2656">IF(AND($C312=$E$5,IF(AND($C312=$E$5,BX312&gt;=BX$2),(BX312-BX$2)*BX$5,IF(AND($C312=$E$6,BX312&gt;=BX$2),(BX312-BX$2)*BX$6,0))&gt;BX$3),BX$3,IF(AND($C312=$E$6,IF(AND($C312=$E$5,BX312&gt;=BX$2),(BX312-BX$2)*BX$5,IF(AND($C312=$E$6,BX312&gt;=BX$2),(BX312-BX$2)*BX$6,0))&gt;BX$4),BX$4,IF(AND($C312=$E$5,BX312&gt;=BX$2),(BX312-BX$2)*BX$5,IF(AND($C312=$E$6,BX312&gt;=BX$2),(BX312-BX$2)*BX$6,0))))</f>
        <v>0</v>
      </c>
      <c r="BZ312"/>
      <c r="CA312" s="39">
        <f t="shared" ref="CA312:CA321" si="2657">IF(AND($C312=$E$5,IF(AND($C312=$E$5,BZ312&gt;=BZ$2),(BZ312-BZ$2)*BZ$5,IF(AND($C312=$E$6,BZ312&gt;=BZ$2),(BZ312-BZ$2)*BZ$6,0))&gt;BZ$3),BZ$3,IF(AND($C312=$E$6,IF(AND($C312=$E$5,BZ312&gt;=BZ$2),(BZ312-BZ$2)*BZ$5,IF(AND($C312=$E$6,BZ312&gt;=BZ$2),(BZ312-BZ$2)*BZ$6,0))&gt;BZ$4),BZ$4,IF(AND($C312=$E$5,BZ312&gt;=BZ$2),(BZ312-BZ$2)*BZ$5,IF(AND($C312=$E$6,BZ312&gt;=BZ$2),(BZ312-BZ$2)*BZ$6,0))))</f>
        <v>0</v>
      </c>
      <c r="CB312"/>
      <c r="CC312" s="39">
        <f t="shared" ref="CC312:CC321" si="2658">IF(AND($C312=$E$5,IF(AND($C312=$E$5,CB312&gt;=CB$2),(CB312-CB$2)*CB$5,IF(AND($C312=$E$6,CB312&gt;=CB$2),(CB312-CB$2)*CB$6,0))&gt;CB$3),CB$3,IF(AND($C312=$E$6,IF(AND($C312=$E$5,CB312&gt;=CB$2),(CB312-CB$2)*CB$5,IF(AND($C312=$E$6,CB312&gt;=CB$2),(CB312-CB$2)*CB$6,0))&gt;CB$4),CB$4,IF(AND($C312=$E$5,CB312&gt;=CB$2),(CB312-CB$2)*CB$5,IF(AND($C312=$E$6,CB312&gt;=CB$2),(CB312-CB$2)*CB$6,0))))</f>
        <v>0</v>
      </c>
      <c r="CD312"/>
      <c r="CE312" s="39">
        <f t="shared" ref="CE312:CE321" si="2659">IF(AND($C312=$E$5,IF(AND($C312=$E$5,CD312&gt;=CD$2),(CD312-CD$2)*CD$5,IF(AND($C312=$E$6,CD312&gt;=CD$2),(CD312-CD$2)*CD$6,0))&gt;CD$3),CD$3,IF(AND($C312=$E$6,IF(AND($C312=$E$5,CD312&gt;=CD$2),(CD312-CD$2)*CD$5,IF(AND($C312=$E$6,CD312&gt;=CD$2),(CD312-CD$2)*CD$6,0))&gt;CD$4),CD$4,IF(AND($C312=$E$5,CD312&gt;=CD$2),(CD312-CD$2)*CD$5,IF(AND($C312=$E$6,CD312&gt;=CD$2),(CD312-CD$2)*CD$6,0))))</f>
        <v>0</v>
      </c>
      <c r="CF312"/>
      <c r="CG312" s="39">
        <f t="shared" ref="CG312:CG321" si="2660">IF(AND($C312=$E$5,IF(AND($C312=$E$5,CF312&gt;=CF$2),(CF312-CF$2)*CF$5,IF(AND($C312=$E$6,CF312&gt;=CF$2),(CF312-CF$2)*CF$6,0))&gt;CF$3),CF$3,IF(AND($C312=$E$6,IF(AND($C312=$E$5,CF312&gt;=CF$2),(CF312-CF$2)*CF$5,IF(AND($C312=$E$6,CF312&gt;=CF$2),(CF312-CF$2)*CF$6,0))&gt;CF$4),CF$4,IF(AND($C312=$E$5,CF312&gt;=CF$2),(CF312-CF$2)*CF$5,IF(AND($C312=$E$6,CF312&gt;=CF$2),(CF312-CF$2)*CF$6,0))))</f>
        <v>0</v>
      </c>
      <c r="CH312"/>
      <c r="CI312" s="39">
        <f t="shared" ref="CI312:CI321" si="2661">IF(AND($C312=$E$5,IF(AND($C312=$E$5,CH312&gt;=CH$2),(CH312-CH$2)*CH$5,IF(AND($C312=$E$6,CH312&gt;=CH$2),(CH312-CH$2)*CH$6,0))&gt;CH$3),CH$3,IF(AND($C312=$E$6,IF(AND($C312=$E$5,CH312&gt;=CH$2),(CH312-CH$2)*CH$5,IF(AND($C312=$E$6,CH312&gt;=CH$2),(CH312-CH$2)*CH$6,0))&gt;CH$4),CH$4,IF(AND($C312=$E$5,CH312&gt;=CH$2),(CH312-CH$2)*CH$5,IF(AND($C312=$E$6,CH312&gt;=CH$2),(CH312-CH$2)*CH$6,0))))</f>
        <v>0</v>
      </c>
      <c r="CJ312"/>
      <c r="CK312" s="39">
        <f t="shared" ref="CK312:CK321" si="2662">IF(AND($C312=$E$5,IF(AND($C312=$E$5,CJ312&gt;=CJ$2),(CJ312-CJ$2)*CJ$5,IF(AND($C312=$E$6,CJ312&gt;=CJ$2),(CJ312-CJ$2)*CJ$6,0))&gt;CJ$3),CJ$3,IF(AND($C312=$E$6,IF(AND($C312=$E$5,CJ312&gt;=CJ$2),(CJ312-CJ$2)*CJ$5,IF(AND($C312=$E$6,CJ312&gt;=CJ$2),(CJ312-CJ$2)*CJ$6,0))&gt;CJ$4),CJ$4,IF(AND($C312=$E$5,CJ312&gt;=CJ$2),(CJ312-CJ$2)*CJ$5,IF(AND($C312=$E$6,CJ312&gt;=CJ$2),(CJ312-CJ$2)*CJ$6,0))))</f>
        <v>0</v>
      </c>
      <c r="CL312"/>
      <c r="CM312" s="39">
        <f t="shared" ref="CM312:CM321" si="2663">IF(AND($C312=$E$5,IF(AND($C312=$E$5,CL312&gt;=CL$2),(CL312-CL$2)*CL$5,IF(AND($C312=$E$6,CL312&gt;=CL$2),(CL312-CL$2)*CL$6,0))&gt;CL$3),CL$3,IF(AND($C312=$E$6,IF(AND($C312=$E$5,CL312&gt;=CL$2),(CL312-CL$2)*CL$5,IF(AND($C312=$E$6,CL312&gt;=CL$2),(CL312-CL$2)*CL$6,0))&gt;CL$4),CL$4,IF(AND($C312=$E$5,CL312&gt;=CL$2),(CL312-CL$2)*CL$5,IF(AND($C312=$E$6,CL312&gt;=CL$2),(CL312-CL$2)*CL$6,0))))</f>
        <v>0</v>
      </c>
      <c r="CN312"/>
      <c r="CO312" s="39">
        <f t="shared" ref="CO312:CO321" si="2664">IF(AND($C312=$E$5,IF(AND($C312=$E$5,CN312&gt;=CN$2),(CN312-CN$2)*CN$5,IF(AND($C312=$E$6,CN312&gt;=CN$2),(CN312-CN$2)*CN$6,0))&gt;CN$3),CN$3,IF(AND($C312=$E$6,IF(AND($C312=$E$5,CN312&gt;=CN$2),(CN312-CN$2)*CN$5,IF(AND($C312=$E$6,CN312&gt;=CN$2),(CN312-CN$2)*CN$6,0))&gt;CN$4),CN$4,IF(AND($C312=$E$5,CN312&gt;=CN$2),(CN312-CN$2)*CN$5,IF(AND($C312=$E$6,CN312&gt;=CN$2),(CN312-CN$2)*CN$6,0))))</f>
        <v>0</v>
      </c>
      <c r="CP312" s="67">
        <f>SUMIFS(AL312:CO312,$AL$8:$CO$8,$AM$1)</f>
        <v>0</v>
      </c>
      <c r="CQ312"/>
      <c r="CR312" s="39">
        <f t="shared" ref="CR312:CR321" si="2665">IF(AND($C312=$E$5,IF(AND($C312=$E$5,CQ312&gt;=CQ$2),(CQ312-CQ$2)*CQ$5,IF(AND($C312=$E$6,CQ312&gt;=CQ$2),(CQ312-CQ$2)*CQ$6,0))&gt;CQ$3),CQ$3,IF(AND($C312=$E$6,IF(AND($C312=$E$5,CQ312&gt;=CQ$2),(CQ312-CQ$2)*CQ$5,IF(AND($C312=$E$6,CQ312&gt;=CQ$2),(CQ312-CQ$2)*CQ$6,0))&gt;CQ$4),CQ$4,IF(AND($C312=$E$5,CQ312&gt;=CQ$2),(CQ312-CQ$2)*CQ$5,IF(AND($C312=$E$6,CQ312&gt;=CQ$2),(CQ312-CQ$2)*CQ$6,0))))</f>
        <v>0</v>
      </c>
      <c r="CS312"/>
      <c r="CT312" s="39">
        <f t="shared" ref="CT312:CT321" si="2666">IF(AND($C312=$E$5,IF(AND($C312=$E$5,CS312&gt;=CS$2),(CS312-CS$2)*CS$5,IF(AND($C312=$E$6,CS312&gt;=CS$2),(CS312-CS$2)*CS$6,0))&gt;CS$3),CS$3,IF(AND($C312=$E$6,IF(AND($C312=$E$5,CS312&gt;=CS$2),(CS312-CS$2)*CS$5,IF(AND($C312=$E$6,CS312&gt;=CS$2),(CS312-CS$2)*CS$6,0))&gt;CS$4),CS$4,IF(AND($C312=$E$5,CS312&gt;=CS$2),(CS312-CS$2)*CS$5,IF(AND($C312=$E$6,CS312&gt;=CS$2),(CS312-CS$2)*CS$6,0))))</f>
        <v>0</v>
      </c>
      <c r="CU312"/>
      <c r="CV312" s="39">
        <f t="shared" ref="CV312:CV321" si="2667">IF(AND($C312=$E$5,IF(AND($C312=$E$5,CU312&gt;=CU$2),(CU312-CU$2)*CU$5,IF(AND($C312=$E$6,CU312&gt;=CU$2),(CU312-CU$2)*CU$6,0))&gt;CU$3),CU$3,IF(AND($C312=$E$6,IF(AND($C312=$E$5,CU312&gt;=CU$2),(CU312-CU$2)*CU$5,IF(AND($C312=$E$6,CU312&gt;=CU$2),(CU312-CU$2)*CU$6,0))&gt;CU$4),CU$4,IF(AND($C312=$E$5,CU312&gt;=CU$2),(CU312-CU$2)*CU$5,IF(AND($C312=$E$6,CU312&gt;=CU$2),(CU312-CU$2)*CU$6,0))))</f>
        <v>0</v>
      </c>
      <c r="CW312"/>
      <c r="CX312" s="39">
        <f t="shared" ref="CX312:CX321" si="2668">IF(AND($C312=$E$5,IF(AND($C312=$E$5,CW312&gt;=CW$2),(CW312-CW$2)*CW$5,IF(AND($C312=$E$6,CW312&gt;=CW$2),(CW312-CW$2)*CW$6,0))&gt;CW$3),CW$3,IF(AND($C312=$E$6,IF(AND($C312=$E$5,CW312&gt;=CW$2),(CW312-CW$2)*CW$5,IF(AND($C312=$E$6,CW312&gt;=CW$2),(CW312-CW$2)*CW$6,0))&gt;CW$4),CW$4,IF(AND($C312=$E$5,CW312&gt;=CW$2),(CW312-CW$2)*CW$5,IF(AND($C312=$E$6,CW312&gt;=CW$2),(CW312-CW$2)*CW$6,0))))</f>
        <v>0</v>
      </c>
      <c r="CY312"/>
      <c r="CZ312" s="39">
        <f t="shared" ref="CZ312:CZ321" si="2669">IF(AND($C312=$E$5,IF(AND($C312=$E$5,CY312&gt;=CY$2),(CY312-CY$2)*CY$5,IF(AND($C312=$E$6,CY312&gt;=CY$2),(CY312-CY$2)*CY$6,0))&gt;CY$3),CY$3,IF(AND($C312=$E$6,IF(AND($C312=$E$5,CY312&gt;=CY$2),(CY312-CY$2)*CY$5,IF(AND($C312=$E$6,CY312&gt;=CY$2),(CY312-CY$2)*CY$6,0))&gt;CY$4),CY$4,IF(AND($C312=$E$5,CY312&gt;=CY$2),(CY312-CY$2)*CY$5,IF(AND($C312=$E$6,CY312&gt;=CY$2),(CY312-CY$2)*CY$6,0))))</f>
        <v>0</v>
      </c>
      <c r="DA312"/>
      <c r="DB312" s="39">
        <f t="shared" ref="DB312:DB321" si="2670">IF(AND($C312=$E$5,IF(AND($C312=$E$5,DA312&gt;=DA$2),(DA312-DA$2)*DA$5,IF(AND($C312=$E$6,DA312&gt;=DA$2),(DA312-DA$2)*DA$6,0))&gt;DA$3),DA$3,IF(AND($C312=$E$6,IF(AND($C312=$E$5,DA312&gt;=DA$2),(DA312-DA$2)*DA$5,IF(AND($C312=$E$6,DA312&gt;=DA$2),(DA312-DA$2)*DA$6,0))&gt;DA$4),DA$4,IF(AND($C312=$E$5,DA312&gt;=DA$2),(DA312-DA$2)*DA$5,IF(AND($C312=$E$6,DA312&gt;=DA$2),(DA312-DA$2)*DA$6,0))))</f>
        <v>0</v>
      </c>
      <c r="DC312"/>
      <c r="DD312" s="39">
        <f t="shared" ref="DD312:DD321" si="2671">IF(AND($C312=$E$5,IF(AND($C312=$E$5,DC312&gt;=DC$2),(DC312-DC$2)*DC$5,IF(AND($C312=$E$6,DC312&gt;=DC$2),(DC312-DC$2)*DC$6,0))&gt;DC$3),DC$3,IF(AND($C312=$E$6,IF(AND($C312=$E$5,DC312&gt;=DC$2),(DC312-DC$2)*DC$5,IF(AND($C312=$E$6,DC312&gt;=DC$2),(DC312-DC$2)*DC$6,0))&gt;DC$4),DC$4,IF(AND($C312=$E$5,DC312&gt;=DC$2),(DC312-DC$2)*DC$5,IF(AND($C312=$E$6,DC312&gt;=DC$2),(DC312-DC$2)*DC$6,0))))</f>
        <v>0</v>
      </c>
      <c r="DE312"/>
      <c r="DF312" s="39">
        <f t="shared" ref="DF312:DF321" si="2672">IF(AND($C312=$E$5,IF(AND($C312=$E$5,DE312&gt;=DE$2),(DE312-DE$2)*DE$5,IF(AND($C312=$E$6,DE312&gt;=DE$2),(DE312-DE$2)*DE$6,0))&gt;DE$3),DE$3,IF(AND($C312=$E$6,IF(AND($C312=$E$5,DE312&gt;=DE$2),(DE312-DE$2)*DE$5,IF(AND($C312=$E$6,DE312&gt;=DE$2),(DE312-DE$2)*DE$6,0))&gt;DE$4),DE$4,IF(AND($C312=$E$5,DE312&gt;=DE$2),(DE312-DE$2)*DE$5,IF(AND($C312=$E$6,DE312&gt;=DE$2),(DE312-DE$2)*DE$6,0))))</f>
        <v>0</v>
      </c>
      <c r="DG312"/>
      <c r="DH312" s="39">
        <f t="shared" ref="DH312:DH321" si="2673">IF(AND($C312=$E$5,IF(AND($C312=$E$5,DG312&gt;=DG$2),(DG312-DG$2)*DG$5,IF(AND($C312=$E$6,DG312&gt;=DG$2),(DG312-DG$2)*DG$6,0))&gt;DG$3),DG$3,IF(AND($C312=$E$6,IF(AND($C312=$E$5,DG312&gt;=DG$2),(DG312-DG$2)*DG$5,IF(AND($C312=$E$6,DG312&gt;=DG$2),(DG312-DG$2)*DG$6,0))&gt;DG$4),DG$4,IF(AND($C312=$E$5,DG312&gt;=DG$2),(DG312-DG$2)*DG$5,IF(AND($C312=$E$6,DG312&gt;=DG$2),(DG312-DG$2)*DG$6,0))))</f>
        <v>0</v>
      </c>
      <c r="DI312"/>
      <c r="DJ312" s="39">
        <f t="shared" ref="DJ312:DJ321" si="2674">IF(AND($C312=$E$5,IF(AND($C312=$E$5,DI312&gt;=DI$2),(DI312-DI$2)*DI$5,IF(AND($C312=$E$6,DI312&gt;=DI$2),(DI312-DI$2)*DI$6,0))&gt;DI$3),DI$3,IF(AND($C312=$E$6,IF(AND($C312=$E$5,DI312&gt;=DI$2),(DI312-DI$2)*DI$5,IF(AND($C312=$E$6,DI312&gt;=DI$2),(DI312-DI$2)*DI$6,0))&gt;DI$4),DI$4,IF(AND($C312=$E$5,DI312&gt;=DI$2),(DI312-DI$2)*DI$5,IF(AND($C312=$E$6,DI312&gt;=DI$2),(DI312-DI$2)*DI$6,0))))</f>
        <v>0</v>
      </c>
      <c r="DK312"/>
      <c r="DL312" s="39">
        <f t="shared" ref="DL312:DL321" si="2675">IF(AND($C312=$E$5,IF(AND($C312=$E$5,DK312&gt;=DK$2),(DK312-DK$2)*DK$5,IF(AND($C312=$E$6,DK312&gt;=DK$2),(DK312-DK$2)*DK$6,0))&gt;DK$3),DK$3,IF(AND($C312=$E$6,IF(AND($C312=$E$5,DK312&gt;=DK$2),(DK312-DK$2)*DK$5,IF(AND($C312=$E$6,DK312&gt;=DK$2),(DK312-DK$2)*DK$6,0))&gt;DK$4),DK$4,IF(AND($C312=$E$5,DK312&gt;=DK$2),(DK312-DK$2)*DK$5,IF(AND($C312=$E$6,DK312&gt;=DK$2),(DK312-DK$2)*DK$6,0))))</f>
        <v>0</v>
      </c>
      <c r="DM312"/>
      <c r="DN312" s="39">
        <f t="shared" ref="DN312:DN321" si="2676">IF(AND($C312=$E$5,IF(AND($C312=$E$5,DM312&gt;=DM$2),(DM312-DM$2)*DM$5,IF(AND($C312=$E$6,DM312&gt;=DM$2),(DM312-DM$2)*DM$6,0))&gt;DM$3),DM$3,IF(AND($C312=$E$6,IF(AND($C312=$E$5,DM312&gt;=DM$2),(DM312-DM$2)*DM$5,IF(AND($C312=$E$6,DM312&gt;=DM$2),(DM312-DM$2)*DM$6,0))&gt;DM$4),DM$4,IF(AND($C312=$E$5,DM312&gt;=DM$2),(DM312-DM$2)*DM$5,IF(AND($C312=$E$6,DM312&gt;=DM$2),(DM312-DM$2)*DM$6,0))))</f>
        <v>0</v>
      </c>
      <c r="DO312"/>
      <c r="DP312" s="39">
        <f t="shared" ref="DP312:DP321" si="2677">IF(AND($C312=$E$5,IF(AND($C312=$E$5,DO312&gt;=DO$2),(DO312-DO$2)*DO$5,IF(AND($C312=$E$6,DO312&gt;=DO$2),(DO312-DO$2)*DO$6,0))&gt;DO$3),DO$3,IF(AND($C312=$E$6,IF(AND($C312=$E$5,DO312&gt;=DO$2),(DO312-DO$2)*DO$5,IF(AND($C312=$E$6,DO312&gt;=DO$2),(DO312-DO$2)*DO$6,0))&gt;DO$4),DO$4,IF(AND($C312=$E$5,DO312&gt;=DO$2),(DO312-DO$2)*DO$5,IF(AND($C312=$E$6,DO312&gt;=DO$2),(DO312-DO$2)*DO$6,0))))</f>
        <v>0</v>
      </c>
      <c r="DQ312"/>
      <c r="DR312" s="39">
        <f t="shared" ref="DR312:DR321" si="2678">IF(AND($C312=$E$5,IF(AND($C312=$E$5,DQ312&gt;=DQ$2),(DQ312-DQ$2)*DQ$5,IF(AND($C312=$E$6,DQ312&gt;=DQ$2),(DQ312-DQ$2)*DQ$6,0))&gt;DQ$3),DQ$3,IF(AND($C312=$E$6,IF(AND($C312=$E$5,DQ312&gt;=DQ$2),(DQ312-DQ$2)*DQ$5,IF(AND($C312=$E$6,DQ312&gt;=DQ$2),(DQ312-DQ$2)*DQ$6,0))&gt;DQ$4),DQ$4,IF(AND($C312=$E$5,DQ312&gt;=DQ$2),(DQ312-DQ$2)*DQ$5,IF(AND($C312=$E$6,DQ312&gt;=DQ$2),(DQ312-DQ$2)*DQ$6,0))))</f>
        <v>0</v>
      </c>
      <c r="DS312"/>
      <c r="DT312" s="39">
        <f t="shared" ref="DT312:DT321" si="2679">IF(AND($C312=$E$5,IF(AND($C312=$E$5,DS312&gt;=DS$2),(DS312-DS$2)*DS$5,IF(AND($C312=$E$6,DS312&gt;=DS$2),(DS312-DS$2)*DS$6,0))&gt;DS$3),DS$3,IF(AND($C312=$E$6,IF(AND($C312=$E$5,DS312&gt;=DS$2),(DS312-DS$2)*DS$5,IF(AND($C312=$E$6,DS312&gt;=DS$2),(DS312-DS$2)*DS$6,0))&gt;DS$4),DS$4,IF(AND($C312=$E$5,DS312&gt;=DS$2),(DS312-DS$2)*DS$5,IF(AND($C312=$E$6,DS312&gt;=DS$2),(DS312-DS$2)*DS$6,0))))</f>
        <v>0</v>
      </c>
      <c r="DU312"/>
      <c r="DV312" s="39">
        <f t="shared" ref="DV312:DV321" si="2680">IF(AND($C312=$E$5,IF(AND($C312=$E$5,DU312&gt;=DU$2),(DU312-DU$2)*DU$5,IF(AND($C312=$E$6,DU312&gt;=DU$2),(DU312-DU$2)*DU$6,0))&gt;DU$3),DU$3,IF(AND($C312=$E$6,IF(AND($C312=$E$5,DU312&gt;=DU$2),(DU312-DU$2)*DU$5,IF(AND($C312=$E$6,DU312&gt;=DU$2),(DU312-DU$2)*DU$6,0))&gt;DU$4),DU$4,IF(AND($C312=$E$5,DU312&gt;=DU$2),(DU312-DU$2)*DU$5,IF(AND($C312=$E$6,DU312&gt;=DU$2),(DU312-DU$2)*DU$6,0))))</f>
        <v>0</v>
      </c>
      <c r="DW312"/>
      <c r="DX312" s="39">
        <f t="shared" ref="DX312:DX321" si="2681">IF(AND($C312=$E$5,IF(AND($C312=$E$5,DW312&gt;=DW$2),(DW312-DW$2)*DW$5,IF(AND($C312=$E$6,DW312&gt;=DW$2),(DW312-DW$2)*DW$6,0))&gt;DW$3),DW$3,IF(AND($C312=$E$6,IF(AND($C312=$E$5,DW312&gt;=DW$2),(DW312-DW$2)*DW$5,IF(AND($C312=$E$6,DW312&gt;=DW$2),(DW312-DW$2)*DW$6,0))&gt;DW$4),DW$4,IF(AND($C312=$E$5,DW312&gt;=DW$2),(DW312-DW$2)*DW$5,IF(AND($C312=$E$6,DW312&gt;=DW$2),(DW312-DW$2)*DW$6,0))))</f>
        <v>0</v>
      </c>
      <c r="DY312"/>
      <c r="DZ312" s="39">
        <f t="shared" ref="DZ312:DZ321" si="2682">IF(AND($C312=$E$5,IF(AND($C312=$E$5,DY312&gt;=DY$2),(DY312-DY$2)*DY$5,IF(AND($C312=$E$6,DY312&gt;=DY$2),(DY312-DY$2)*DY$6,0))&gt;DY$3),DY$3,IF(AND($C312=$E$6,IF(AND($C312=$E$5,DY312&gt;=DY$2),(DY312-DY$2)*DY$5,IF(AND($C312=$E$6,DY312&gt;=DY$2),(DY312-DY$2)*DY$6,0))&gt;DY$4),DY$4,IF(AND($C312=$E$5,DY312&gt;=DY$2),(DY312-DY$2)*DY$5,IF(AND($C312=$E$6,DY312&gt;=DY$2),(DY312-DY$2)*DY$6,0))))</f>
        <v>0</v>
      </c>
      <c r="EA312"/>
      <c r="EB312" s="39">
        <f t="shared" ref="EB312:EB321" si="2683">IF(AND($C312=$E$5,IF(AND($C312=$E$5,EA312&gt;=EA$2),(EA312-EA$2)*EA$5,IF(AND($C312=$E$6,EA312&gt;=EA$2),(EA312-EA$2)*EA$6,0))&gt;EA$3),EA$3,IF(AND($C312=$E$6,IF(AND($C312=$E$5,EA312&gt;=EA$2),(EA312-EA$2)*EA$5,IF(AND($C312=$E$6,EA312&gt;=EA$2),(EA312-EA$2)*EA$6,0))&gt;EA$4),EA$4,IF(AND($C312=$E$5,EA312&gt;=EA$2),(EA312-EA$2)*EA$5,IF(AND($C312=$E$6,EA312&gt;=EA$2),(EA312-EA$2)*EA$6,0))))</f>
        <v>0</v>
      </c>
      <c r="EC312"/>
      <c r="ED312" s="39">
        <f t="shared" ref="ED312:ED321" si="2684">IF(AND($C312=$E$5,IF(AND($C312=$E$5,EC312&gt;=EC$2),(EC312-EC$2)*EC$5,IF(AND($C312=$E$6,EC312&gt;=EC$2),(EC312-EC$2)*EC$6,0))&gt;EC$3),EC$3,IF(AND($C312=$E$6,IF(AND($C312=$E$5,EC312&gt;=EC$2),(EC312-EC$2)*EC$5,IF(AND($C312=$E$6,EC312&gt;=EC$2),(EC312-EC$2)*EC$6,0))&gt;EC$4),EC$4,IF(AND($C312=$E$5,EC312&gt;=EC$2),(EC312-EC$2)*EC$5,IF(AND($C312=$E$6,EC312&gt;=EC$2),(EC312-EC$2)*EC$6,0))))</f>
        <v>0</v>
      </c>
      <c r="EE312"/>
      <c r="EF312" s="39">
        <f t="shared" ref="EF312:EF321" si="2685">IF(AND($C312=$E$5,IF(AND($C312=$E$5,EE312&gt;=EE$2),(EE312-EE$2)*EE$5,IF(AND($C312=$E$6,EE312&gt;=EE$2),(EE312-EE$2)*EE$6,0))&gt;EE$3),EE$3,IF(AND($C312=$E$6,IF(AND($C312=$E$5,EE312&gt;=EE$2),(EE312-EE$2)*EE$5,IF(AND($C312=$E$6,EE312&gt;=EE$2),(EE312-EE$2)*EE$6,0))&gt;EE$4),EE$4,IF(AND($C312=$E$5,EE312&gt;=EE$2),(EE312-EE$2)*EE$5,IF(AND($C312=$E$6,EE312&gt;=EE$2),(EE312-EE$2)*EE$6,0))))</f>
        <v>0</v>
      </c>
      <c r="EG312"/>
      <c r="EH312" s="39">
        <f t="shared" ref="EH312:EH321" si="2686">IF(AND($C312=$E$5,IF(AND($C312=$E$5,EG312&gt;=EG$2),(EG312-EG$2)*EG$5,IF(AND($C312=$E$6,EG312&gt;=EG$2),(EG312-EG$2)*EG$6,0))&gt;EG$3),EG$3,IF(AND($C312=$E$6,IF(AND($C312=$E$5,EG312&gt;=EG$2),(EG312-EG$2)*EG$5,IF(AND($C312=$E$6,EG312&gt;=EG$2),(EG312-EG$2)*EG$6,0))&gt;EG$4),EG$4,IF(AND($C312=$E$5,EG312&gt;=EG$2),(EG312-EG$2)*EG$5,IF(AND($C312=$E$6,EG312&gt;=EG$2),(EG312-EG$2)*EG$6,0))))</f>
        <v>0</v>
      </c>
      <c r="EI312"/>
      <c r="EJ312" s="39">
        <f t="shared" ref="EJ312:EJ321" si="2687">IF(AND($C312=$E$5,IF(AND($C312=$E$5,EI312&gt;=EI$2),(EI312-EI$2)*EI$5,IF(AND($C312=$E$6,EI312&gt;=EI$2),(EI312-EI$2)*EI$6,0))&gt;EI$3),EI$3,IF(AND($C312=$E$6,IF(AND($C312=$E$5,EI312&gt;=EI$2),(EI312-EI$2)*EI$5,IF(AND($C312=$E$6,EI312&gt;=EI$2),(EI312-EI$2)*EI$6,0))&gt;EI$4),EI$4,IF(AND($C312=$E$5,EI312&gt;=EI$2),(EI312-EI$2)*EI$5,IF(AND($C312=$E$6,EI312&gt;=EI$2),(EI312-EI$2)*EI$6,0))))</f>
        <v>0</v>
      </c>
      <c r="EK312"/>
      <c r="EL312" s="39">
        <f t="shared" ref="EL312:EL321" si="2688">IF(AND($C312=$E$5,IF(AND($C312=$E$5,EK312&gt;=EK$2),(EK312-EK$2)*EK$5,IF(AND($C312=$E$6,EK312&gt;=EK$2),(EK312-EK$2)*EK$6,0))&gt;EK$3),EK$3,IF(AND($C312=$E$6,IF(AND($C312=$E$5,EK312&gt;=EK$2),(EK312-EK$2)*EK$5,IF(AND($C312=$E$6,EK312&gt;=EK$2),(EK312-EK$2)*EK$6,0))&gt;EK$4),EK$4,IF(AND($C312=$E$5,EK312&gt;=EK$2),(EK312-EK$2)*EK$5,IF(AND($C312=$E$6,EK312&gt;=EK$2),(EK312-EK$2)*EK$6,0))))</f>
        <v>0</v>
      </c>
      <c r="EM312"/>
      <c r="EN312" s="39">
        <f t="shared" ref="EN312:EN321" si="2689">IF(AND($C312=$E$5,IF(AND($C312=$E$5,EM312&gt;=EM$2),(EM312-EM$2)*EM$5,IF(AND($C312=$E$6,EM312&gt;=EM$2),(EM312-EM$2)*EM$6,0))&gt;EM$3),EM$3,IF(AND($C312=$E$6,IF(AND($C312=$E$5,EM312&gt;=EM$2),(EM312-EM$2)*EM$5,IF(AND($C312=$E$6,EM312&gt;=EM$2),(EM312-EM$2)*EM$6,0))&gt;EM$4),EM$4,IF(AND($C312=$E$5,EM312&gt;=EM$2),(EM312-EM$2)*EM$5,IF(AND($C312=$E$6,EM312&gt;=EM$2),(EM312-EM$2)*EM$6,0))))</f>
        <v>0</v>
      </c>
      <c r="EO312"/>
      <c r="EP312" s="39">
        <f t="shared" ref="EP312:EP321" si="2690">IF(AND($C312=$E$5,IF(AND($C312=$E$5,EO312&gt;=EO$2),(EO312-EO$2)*EO$5,IF(AND($C312=$E$6,EO312&gt;=EO$2),(EO312-EO$2)*EO$6,0))&gt;EO$3),EO$3,IF(AND($C312=$E$6,IF(AND($C312=$E$5,EO312&gt;=EO$2),(EO312-EO$2)*EO$5,IF(AND($C312=$E$6,EO312&gt;=EO$2),(EO312-EO$2)*EO$6,0))&gt;EO$4),EO$4,IF(AND($C312=$E$5,EO312&gt;=EO$2),(EO312-EO$2)*EO$5,IF(AND($C312=$E$6,EO312&gt;=EO$2),(EO312-EO$2)*EO$6,0))))</f>
        <v>0</v>
      </c>
      <c r="EQ312"/>
      <c r="ER312" s="39">
        <f t="shared" ref="ER312:ER321" si="2691">IF(AND($C312=$E$5,IF(AND($C312=$E$5,EQ312&gt;=EQ$2),(EQ312-EQ$2)*EQ$5,IF(AND($C312=$E$6,EQ312&gt;=EQ$2),(EQ312-EQ$2)*EQ$6,0))&gt;EQ$3),EQ$3,IF(AND($C312=$E$6,IF(AND($C312=$E$5,EQ312&gt;=EQ$2),(EQ312-EQ$2)*EQ$5,IF(AND($C312=$E$6,EQ312&gt;=EQ$2),(EQ312-EQ$2)*EQ$6,0))&gt;EQ$4),EQ$4,IF(AND($C312=$E$5,EQ312&gt;=EQ$2),(EQ312-EQ$2)*EQ$5,IF(AND($C312=$E$6,EQ312&gt;=EQ$2),(EQ312-EQ$2)*EQ$6,0))))</f>
        <v>0</v>
      </c>
      <c r="ES312"/>
      <c r="ET312" s="39">
        <f t="shared" ref="ET312:ET321" si="2692">IF(AND($C312=$E$5,IF(AND($C312=$E$5,ES312&gt;=ES$2),(ES312-ES$2)*ES$5,IF(AND($C312=$E$6,ES312&gt;=ES$2),(ES312-ES$2)*ES$6,0))&gt;ES$3),ES$3,IF(AND($C312=$E$6,IF(AND($C312=$E$5,ES312&gt;=ES$2),(ES312-ES$2)*ES$5,IF(AND($C312=$E$6,ES312&gt;=ES$2),(ES312-ES$2)*ES$6,0))&gt;ES$4),ES$4,IF(AND($C312=$E$5,ES312&gt;=ES$2),(ES312-ES$2)*ES$5,IF(AND($C312=$E$6,ES312&gt;=ES$2),(ES312-ES$2)*ES$6,0))))</f>
        <v>0</v>
      </c>
      <c r="EU312"/>
      <c r="EV312" s="39">
        <f t="shared" ref="EV312:EV321" si="2693">IF(AND($C312=$E$5,IF(AND($C312=$E$5,EU312&gt;=EU$2),(EU312-EU$2)*EU$5,IF(AND($C312=$E$6,EU312&gt;=EU$2),(EU312-EU$2)*EU$6,0))&gt;EU$3),EU$3,IF(AND($C312=$E$6,IF(AND($C312=$E$5,EU312&gt;=EU$2),(EU312-EU$2)*EU$5,IF(AND($C312=$E$6,EU312&gt;=EU$2),(EU312-EU$2)*EU$6,0))&gt;EU$4),EU$4,IF(AND($C312=$E$5,EU312&gt;=EU$2),(EU312-EU$2)*EU$5,IF(AND($C312=$E$6,EU312&gt;=EU$2),(EU312-EU$2)*EU$6,0))))</f>
        <v>0</v>
      </c>
      <c r="EW312"/>
      <c r="EX312" s="39">
        <f t="shared" ref="EX312:EX321" si="2694">IF(AND($C312=$E$5,IF(AND($C312=$E$5,EW312&gt;=EW$2),(EW312-EW$2)*EW$5,IF(AND($C312=$E$6,EW312&gt;=EW$2),(EW312-EW$2)*EW$6,0))&gt;EW$3),EW$3,IF(AND($C312=$E$6,IF(AND($C312=$E$5,EW312&gt;=EW$2),(EW312-EW$2)*EW$5,IF(AND($C312=$E$6,EW312&gt;=EW$2),(EW312-EW$2)*EW$6,0))&gt;EW$4),EW$4,IF(AND($C312=$E$5,EW312&gt;=EW$2),(EW312-EW$2)*EW$5,IF(AND($C312=$E$6,EW312&gt;=EW$2),(EW312-EW$2)*EW$6,0))))</f>
        <v>0</v>
      </c>
      <c r="EY312"/>
      <c r="EZ312" s="39">
        <f t="shared" ref="EZ312:EZ321" si="2695">IF(AND($C312=$E$5,IF(AND($C312=$E$5,EY312&gt;=EY$2),(EY312-EY$2)*EY$5,IF(AND($C312=$E$6,EY312&gt;=EY$2),(EY312-EY$2)*EY$6,0))&gt;EY$3),EY$3,IF(AND($C312=$E$6,IF(AND($C312=$E$5,EY312&gt;=EY$2),(EY312-EY$2)*EY$5,IF(AND($C312=$E$6,EY312&gt;=EY$2),(EY312-EY$2)*EY$6,0))&gt;EY$4),EY$4,IF(AND($C312=$E$5,EY312&gt;=EY$2),(EY312-EY$2)*EY$5,IF(AND($C312=$E$6,EY312&gt;=EY$2),(EY312-EY$2)*EY$6,0))))</f>
        <v>0</v>
      </c>
      <c r="FA312"/>
      <c r="FB312" s="39">
        <f t="shared" ref="FB312:FB321" si="2696">IF(AND($C312=$E$5,IF(AND($C312=$E$5,FA312&gt;=FA$2),(FA312-FA$2)*FA$5,IF(AND($C312=$E$6,FA312&gt;=FA$2),(FA312-FA$2)*FA$6,0))&gt;FA$3),FA$3,IF(AND($C312=$E$6,IF(AND($C312=$E$5,FA312&gt;=FA$2),(FA312-FA$2)*FA$5,IF(AND($C312=$E$6,FA312&gt;=FA$2),(FA312-FA$2)*FA$6,0))&gt;FA$4),FA$4,IF(AND($C312=$E$5,FA312&gt;=FA$2),(FA312-FA$2)*FA$5,IF(AND($C312=$E$6,FA312&gt;=FA$2),(FA312-FA$2)*FA$6,0))))</f>
        <v>0</v>
      </c>
      <c r="FC312" s="67">
        <f>SUMIFS(CQ312:FB312,$CQ$8:$FB$8,$AM$1)</f>
        <v>0</v>
      </c>
    </row>
    <row r="313" spans="1:159" s="30" customFormat="1" outlineLevel="1" x14ac:dyDescent="0.25">
      <c r="A313">
        <v>2</v>
      </c>
      <c r="B313" s="26"/>
      <c r="C313" s="102">
        <f>IFERROR(VLOOKUP($B313,'Справочник ТТ'!$A:$R,16,0),0)</f>
        <v>0</v>
      </c>
      <c r="D313" s="103">
        <f>IFERROR(VLOOKUP($B313,'Справочник ТТ'!$A:$R,17,0),0)</f>
        <v>0</v>
      </c>
      <c r="E313" s="104">
        <f>IFERROR(VLOOKUP($B313,'Справочник ТТ'!$A:$R,18,0),0)</f>
        <v>0</v>
      </c>
      <c r="F313" s="71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 s="46">
        <f t="shared" ref="AK313:AK321" si="2697">IF($C313=$E$5,SUMPRODUCT(G313:AJ313,$G$5:$AJ$5),IF($C313=$E$6,SUMPRODUCT(G313:AJ313,$G$6:$AJ$6),0))</f>
        <v>0</v>
      </c>
      <c r="AL313"/>
      <c r="AM313" s="39">
        <f t="shared" si="2638"/>
        <v>0</v>
      </c>
      <c r="AN313"/>
      <c r="AO313" s="39">
        <f t="shared" si="2639"/>
        <v>0</v>
      </c>
      <c r="AP313"/>
      <c r="AQ313" s="39">
        <f t="shared" si="2640"/>
        <v>0</v>
      </c>
      <c r="AR313"/>
      <c r="AS313" s="39">
        <f t="shared" si="2641"/>
        <v>0</v>
      </c>
      <c r="AT313"/>
      <c r="AU313" s="39">
        <f t="shared" si="2642"/>
        <v>0</v>
      </c>
      <c r="AV313"/>
      <c r="AW313" s="39">
        <f>IF(AND($C313=$E$5,IF(AND($C313=$E$5,AV313&gt;=AV$2),(AV313-AV$2)*AV$5,IF(AND($C313=$E$6,AV313&gt;=AV$2),(AV313-AV$2)*AV$6,0))&gt;AV$3),AV$3,IF(AND($C313=$E$6,IF(AND($C313=$E$5,AV313&gt;=AV$2),(AV313-AV$2)*AV$5,IF(AND($C313=$E$6,AV313&gt;=AV$2),(AV313-AV$2)*AV$6,0))&gt;AV$4),AV$4,IF(AND($C313=$E$5,AV313&gt;=AV$2),(AV313-AV$2)*AV$5,IF(AND($C313=$E$6,AV313&gt;=AV$2),(AV313-AV$2)*AV$6,0))))</f>
        <v>0</v>
      </c>
      <c r="AX313"/>
      <c r="AY313" s="39" t="b">
        <f t="shared" si="2643"/>
        <v>0</v>
      </c>
      <c r="AZ313"/>
      <c r="BA313" s="39" t="b">
        <f t="shared" si="2644"/>
        <v>0</v>
      </c>
      <c r="BB313"/>
      <c r="BC313" s="39" t="b">
        <f t="shared" si="2645"/>
        <v>0</v>
      </c>
      <c r="BD313"/>
      <c r="BE313" s="39" t="b">
        <f t="shared" si="2646"/>
        <v>0</v>
      </c>
      <c r="BF313"/>
      <c r="BG313" s="39">
        <f t="shared" si="2647"/>
        <v>0</v>
      </c>
      <c r="BH313"/>
      <c r="BI313" s="39">
        <f t="shared" si="2648"/>
        <v>0</v>
      </c>
      <c r="BJ313"/>
      <c r="BK313" s="39">
        <f t="shared" si="2649"/>
        <v>0</v>
      </c>
      <c r="BL313"/>
      <c r="BM313" s="39">
        <f t="shared" si="2650"/>
        <v>0</v>
      </c>
      <c r="BN313"/>
      <c r="BO313" s="39">
        <f t="shared" si="2651"/>
        <v>0</v>
      </c>
      <c r="BP313"/>
      <c r="BQ313" s="39">
        <f t="shared" si="2652"/>
        <v>0</v>
      </c>
      <c r="BR313"/>
      <c r="BS313" s="39">
        <f t="shared" si="2653"/>
        <v>0</v>
      </c>
      <c r="BT313"/>
      <c r="BU313" s="39">
        <f t="shared" si="2654"/>
        <v>0</v>
      </c>
      <c r="BV313"/>
      <c r="BW313" s="39">
        <f t="shared" si="2655"/>
        <v>0</v>
      </c>
      <c r="BX313"/>
      <c r="BY313" s="39">
        <f t="shared" si="2656"/>
        <v>0</v>
      </c>
      <c r="BZ313"/>
      <c r="CA313" s="39">
        <f t="shared" si="2657"/>
        <v>0</v>
      </c>
      <c r="CB313"/>
      <c r="CC313" s="39">
        <f t="shared" si="2658"/>
        <v>0</v>
      </c>
      <c r="CD313"/>
      <c r="CE313" s="39">
        <f t="shared" si="2659"/>
        <v>0</v>
      </c>
      <c r="CF313"/>
      <c r="CG313" s="39">
        <f t="shared" si="2660"/>
        <v>0</v>
      </c>
      <c r="CH313"/>
      <c r="CI313" s="39">
        <f t="shared" si="2661"/>
        <v>0</v>
      </c>
      <c r="CJ313"/>
      <c r="CK313" s="39">
        <f t="shared" si="2662"/>
        <v>0</v>
      </c>
      <c r="CL313"/>
      <c r="CM313" s="39">
        <f t="shared" si="2663"/>
        <v>0</v>
      </c>
      <c r="CN313"/>
      <c r="CO313" s="39">
        <f t="shared" si="2664"/>
        <v>0</v>
      </c>
      <c r="CP313" s="67">
        <f t="shared" ref="CP313:CP321" si="2698">SUMIFS(AL313:CO313,$AL$8:$CO$8,$AM$1)</f>
        <v>0</v>
      </c>
      <c r="CQ313"/>
      <c r="CR313" s="39">
        <f t="shared" si="2665"/>
        <v>0</v>
      </c>
      <c r="CS313"/>
      <c r="CT313" s="39">
        <f t="shared" si="2666"/>
        <v>0</v>
      </c>
      <c r="CU313"/>
      <c r="CV313" s="39">
        <f t="shared" si="2667"/>
        <v>0</v>
      </c>
      <c r="CW313"/>
      <c r="CX313" s="39">
        <f t="shared" si="2668"/>
        <v>0</v>
      </c>
      <c r="CY313"/>
      <c r="CZ313" s="39">
        <f t="shared" si="2669"/>
        <v>0</v>
      </c>
      <c r="DA313"/>
      <c r="DB313" s="39">
        <f t="shared" si="2670"/>
        <v>0</v>
      </c>
      <c r="DC313"/>
      <c r="DD313" s="39">
        <f t="shared" si="2671"/>
        <v>0</v>
      </c>
      <c r="DE313"/>
      <c r="DF313" s="39">
        <f t="shared" si="2672"/>
        <v>0</v>
      </c>
      <c r="DG313"/>
      <c r="DH313" s="39">
        <f t="shared" si="2673"/>
        <v>0</v>
      </c>
      <c r="DI313"/>
      <c r="DJ313" s="39">
        <f t="shared" si="2674"/>
        <v>0</v>
      </c>
      <c r="DK313"/>
      <c r="DL313" s="39">
        <f t="shared" si="2675"/>
        <v>0</v>
      </c>
      <c r="DM313"/>
      <c r="DN313" s="39">
        <f t="shared" si="2676"/>
        <v>0</v>
      </c>
      <c r="DO313"/>
      <c r="DP313" s="39">
        <f t="shared" si="2677"/>
        <v>0</v>
      </c>
      <c r="DQ313"/>
      <c r="DR313" s="39">
        <f t="shared" si="2678"/>
        <v>0</v>
      </c>
      <c r="DS313"/>
      <c r="DT313" s="39">
        <f t="shared" si="2679"/>
        <v>0</v>
      </c>
      <c r="DU313"/>
      <c r="DV313" s="39">
        <f t="shared" si="2680"/>
        <v>0</v>
      </c>
      <c r="DW313"/>
      <c r="DX313" s="39">
        <f t="shared" si="2681"/>
        <v>0</v>
      </c>
      <c r="DY313"/>
      <c r="DZ313" s="39">
        <f t="shared" si="2682"/>
        <v>0</v>
      </c>
      <c r="EA313"/>
      <c r="EB313" s="39">
        <f t="shared" si="2683"/>
        <v>0</v>
      </c>
      <c r="EC313"/>
      <c r="ED313" s="39">
        <f t="shared" si="2684"/>
        <v>0</v>
      </c>
      <c r="EE313"/>
      <c r="EF313" s="39">
        <f t="shared" si="2685"/>
        <v>0</v>
      </c>
      <c r="EG313"/>
      <c r="EH313" s="39">
        <f t="shared" si="2686"/>
        <v>0</v>
      </c>
      <c r="EI313"/>
      <c r="EJ313" s="39">
        <f t="shared" si="2687"/>
        <v>0</v>
      </c>
      <c r="EK313"/>
      <c r="EL313" s="39">
        <f t="shared" si="2688"/>
        <v>0</v>
      </c>
      <c r="EM313"/>
      <c r="EN313" s="39">
        <f t="shared" si="2689"/>
        <v>0</v>
      </c>
      <c r="EO313"/>
      <c r="EP313" s="39">
        <f t="shared" si="2690"/>
        <v>0</v>
      </c>
      <c r="EQ313"/>
      <c r="ER313" s="39">
        <f t="shared" si="2691"/>
        <v>0</v>
      </c>
      <c r="ES313"/>
      <c r="ET313" s="39">
        <f t="shared" si="2692"/>
        <v>0</v>
      </c>
      <c r="EU313"/>
      <c r="EV313" s="39">
        <f t="shared" si="2693"/>
        <v>0</v>
      </c>
      <c r="EW313"/>
      <c r="EX313" s="39">
        <f t="shared" si="2694"/>
        <v>0</v>
      </c>
      <c r="EY313"/>
      <c r="EZ313" s="39">
        <f t="shared" si="2695"/>
        <v>0</v>
      </c>
      <c r="FA313"/>
      <c r="FB313" s="39">
        <f t="shared" si="2696"/>
        <v>0</v>
      </c>
      <c r="FC313" s="67">
        <f t="shared" ref="FC313:FC321" si="2699">SUMIFS(CQ313:FB313,$CQ$8:$FB$8,$AM$1)</f>
        <v>0</v>
      </c>
    </row>
    <row r="314" spans="1:159" s="30" customFormat="1" outlineLevel="1" x14ac:dyDescent="0.25">
      <c r="A314">
        <v>3</v>
      </c>
      <c r="B314" s="26"/>
      <c r="C314" s="102">
        <f>IFERROR(VLOOKUP($B314,'Справочник ТТ'!$A:$R,16,0),0)</f>
        <v>0</v>
      </c>
      <c r="D314" s="103">
        <f>IFERROR(VLOOKUP($B314,'Справочник ТТ'!$A:$R,17,0),0)</f>
        <v>0</v>
      </c>
      <c r="E314" s="104">
        <f>IFERROR(VLOOKUP($B314,'Справочник ТТ'!$A:$R,18,0),0)</f>
        <v>0</v>
      </c>
      <c r="F314" s="71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 s="46">
        <f t="shared" si="2697"/>
        <v>0</v>
      </c>
      <c r="AL314"/>
      <c r="AM314" s="39">
        <f t="shared" si="2638"/>
        <v>0</v>
      </c>
      <c r="AN314"/>
      <c r="AO314" s="39">
        <f t="shared" si="2639"/>
        <v>0</v>
      </c>
      <c r="AP314"/>
      <c r="AQ314" s="39">
        <f t="shared" si="2640"/>
        <v>0</v>
      </c>
      <c r="AR314"/>
      <c r="AS314" s="39">
        <f t="shared" si="2641"/>
        <v>0</v>
      </c>
      <c r="AT314"/>
      <c r="AU314" s="39">
        <f t="shared" si="2642"/>
        <v>0</v>
      </c>
      <c r="AV314"/>
      <c r="AW314" s="39">
        <f t="shared" ref="AW314:AW321" si="2700">IF(AND($C314=$E$5,IF(AND($C314=$E$5,AV314&gt;=AV$2),(AV314-AV$2)*AV$5,IF(AND($C314=$E$6,AV314&gt;=AV$2),(AV314-AV$2)*AV$6,0))&gt;AV$3),AV$3,IF(AND($C314=$E$6,IF(AND($C314=$E$5,AV314&gt;=AV$2),(AV314-AV$2)*AV$5,IF(AND($C314=$E$6,AV314&gt;=AV$2),(AV314-AV$2)*AV$6,0))&gt;AV$4),AV$4,IF(AND($C314=$E$5,AV314&gt;=AV$2),(AV314-AV$2)*AV$5,IF(AND($C314=$E$6,AV314&gt;=AV$2),(AV314-AV$2)*AV$6,0))))</f>
        <v>0</v>
      </c>
      <c r="AX314"/>
      <c r="AY314" s="39" t="b">
        <f t="shared" si="2643"/>
        <v>0</v>
      </c>
      <c r="AZ314"/>
      <c r="BA314" s="39" t="b">
        <f t="shared" si="2644"/>
        <v>0</v>
      </c>
      <c r="BB314"/>
      <c r="BC314" s="39" t="b">
        <f t="shared" si="2645"/>
        <v>0</v>
      </c>
      <c r="BD314"/>
      <c r="BE314" s="39" t="b">
        <f t="shared" si="2646"/>
        <v>0</v>
      </c>
      <c r="BF314"/>
      <c r="BG314" s="39">
        <f t="shared" si="2647"/>
        <v>0</v>
      </c>
      <c r="BH314"/>
      <c r="BI314" s="39">
        <f t="shared" si="2648"/>
        <v>0</v>
      </c>
      <c r="BJ314"/>
      <c r="BK314" s="39">
        <f t="shared" si="2649"/>
        <v>0</v>
      </c>
      <c r="BL314"/>
      <c r="BM314" s="39">
        <f t="shared" si="2650"/>
        <v>0</v>
      </c>
      <c r="BN314"/>
      <c r="BO314" s="39">
        <f t="shared" si="2651"/>
        <v>0</v>
      </c>
      <c r="BP314"/>
      <c r="BQ314" s="39">
        <f t="shared" si="2652"/>
        <v>0</v>
      </c>
      <c r="BR314"/>
      <c r="BS314" s="39">
        <f t="shared" si="2653"/>
        <v>0</v>
      </c>
      <c r="BT314"/>
      <c r="BU314" s="39">
        <f t="shared" si="2654"/>
        <v>0</v>
      </c>
      <c r="BV314"/>
      <c r="BW314" s="39">
        <f t="shared" si="2655"/>
        <v>0</v>
      </c>
      <c r="BX314"/>
      <c r="BY314" s="39">
        <f t="shared" si="2656"/>
        <v>0</v>
      </c>
      <c r="BZ314"/>
      <c r="CA314" s="39">
        <f t="shared" si="2657"/>
        <v>0</v>
      </c>
      <c r="CB314"/>
      <c r="CC314" s="39">
        <f t="shared" si="2658"/>
        <v>0</v>
      </c>
      <c r="CD314"/>
      <c r="CE314" s="39">
        <f t="shared" si="2659"/>
        <v>0</v>
      </c>
      <c r="CF314"/>
      <c r="CG314" s="39">
        <f t="shared" si="2660"/>
        <v>0</v>
      </c>
      <c r="CH314"/>
      <c r="CI314" s="39">
        <f t="shared" si="2661"/>
        <v>0</v>
      </c>
      <c r="CJ314"/>
      <c r="CK314" s="39">
        <f t="shared" si="2662"/>
        <v>0</v>
      </c>
      <c r="CL314"/>
      <c r="CM314" s="39">
        <f t="shared" si="2663"/>
        <v>0</v>
      </c>
      <c r="CN314"/>
      <c r="CO314" s="39">
        <f t="shared" si="2664"/>
        <v>0</v>
      </c>
      <c r="CP314" s="67">
        <f t="shared" si="2698"/>
        <v>0</v>
      </c>
      <c r="CQ314"/>
      <c r="CR314" s="39">
        <f t="shared" si="2665"/>
        <v>0</v>
      </c>
      <c r="CS314"/>
      <c r="CT314" s="39">
        <f t="shared" si="2666"/>
        <v>0</v>
      </c>
      <c r="CU314"/>
      <c r="CV314" s="39">
        <f t="shared" si="2667"/>
        <v>0</v>
      </c>
      <c r="CW314"/>
      <c r="CX314" s="39">
        <f t="shared" si="2668"/>
        <v>0</v>
      </c>
      <c r="CY314"/>
      <c r="CZ314" s="39">
        <f t="shared" si="2669"/>
        <v>0</v>
      </c>
      <c r="DA314"/>
      <c r="DB314" s="39">
        <f t="shared" si="2670"/>
        <v>0</v>
      </c>
      <c r="DC314"/>
      <c r="DD314" s="39">
        <f t="shared" si="2671"/>
        <v>0</v>
      </c>
      <c r="DE314"/>
      <c r="DF314" s="39">
        <f t="shared" si="2672"/>
        <v>0</v>
      </c>
      <c r="DG314"/>
      <c r="DH314" s="39">
        <f t="shared" si="2673"/>
        <v>0</v>
      </c>
      <c r="DI314"/>
      <c r="DJ314" s="39">
        <f t="shared" si="2674"/>
        <v>0</v>
      </c>
      <c r="DK314"/>
      <c r="DL314" s="39">
        <f t="shared" si="2675"/>
        <v>0</v>
      </c>
      <c r="DM314"/>
      <c r="DN314" s="39">
        <f t="shared" si="2676"/>
        <v>0</v>
      </c>
      <c r="DO314"/>
      <c r="DP314" s="39">
        <f t="shared" si="2677"/>
        <v>0</v>
      </c>
      <c r="DQ314"/>
      <c r="DR314" s="39">
        <f t="shared" si="2678"/>
        <v>0</v>
      </c>
      <c r="DS314"/>
      <c r="DT314" s="39">
        <f t="shared" si="2679"/>
        <v>0</v>
      </c>
      <c r="DU314"/>
      <c r="DV314" s="39">
        <f t="shared" si="2680"/>
        <v>0</v>
      </c>
      <c r="DW314"/>
      <c r="DX314" s="39">
        <f t="shared" si="2681"/>
        <v>0</v>
      </c>
      <c r="DY314"/>
      <c r="DZ314" s="39">
        <f t="shared" si="2682"/>
        <v>0</v>
      </c>
      <c r="EA314"/>
      <c r="EB314" s="39">
        <f t="shared" si="2683"/>
        <v>0</v>
      </c>
      <c r="EC314"/>
      <c r="ED314" s="39">
        <f t="shared" si="2684"/>
        <v>0</v>
      </c>
      <c r="EE314"/>
      <c r="EF314" s="39">
        <f t="shared" si="2685"/>
        <v>0</v>
      </c>
      <c r="EG314"/>
      <c r="EH314" s="39">
        <f t="shared" si="2686"/>
        <v>0</v>
      </c>
      <c r="EI314"/>
      <c r="EJ314" s="39">
        <f t="shared" si="2687"/>
        <v>0</v>
      </c>
      <c r="EK314"/>
      <c r="EL314" s="39">
        <f t="shared" si="2688"/>
        <v>0</v>
      </c>
      <c r="EM314"/>
      <c r="EN314" s="39">
        <f t="shared" si="2689"/>
        <v>0</v>
      </c>
      <c r="EO314"/>
      <c r="EP314" s="39">
        <f t="shared" si="2690"/>
        <v>0</v>
      </c>
      <c r="EQ314"/>
      <c r="ER314" s="39">
        <f t="shared" si="2691"/>
        <v>0</v>
      </c>
      <c r="ES314"/>
      <c r="ET314" s="39">
        <f t="shared" si="2692"/>
        <v>0</v>
      </c>
      <c r="EU314"/>
      <c r="EV314" s="39">
        <f t="shared" si="2693"/>
        <v>0</v>
      </c>
      <c r="EW314"/>
      <c r="EX314" s="39">
        <f t="shared" si="2694"/>
        <v>0</v>
      </c>
      <c r="EY314"/>
      <c r="EZ314" s="39">
        <f t="shared" si="2695"/>
        <v>0</v>
      </c>
      <c r="FA314"/>
      <c r="FB314" s="39">
        <f t="shared" si="2696"/>
        <v>0</v>
      </c>
      <c r="FC314" s="67">
        <f t="shared" si="2699"/>
        <v>0</v>
      </c>
    </row>
    <row r="315" spans="1:159" s="30" customFormat="1" outlineLevel="1" x14ac:dyDescent="0.25">
      <c r="A315">
        <v>4</v>
      </c>
      <c r="B315" s="26"/>
      <c r="C315" s="102">
        <f>IFERROR(VLOOKUP($B315,'Справочник ТТ'!$A:$R,16,0),0)</f>
        <v>0</v>
      </c>
      <c r="D315" s="103">
        <f>IFERROR(VLOOKUP($B315,'Справочник ТТ'!$A:$R,17,0),0)</f>
        <v>0</v>
      </c>
      <c r="E315" s="104">
        <f>IFERROR(VLOOKUP($B315,'Справочник ТТ'!$A:$R,18,0),0)</f>
        <v>0</v>
      </c>
      <c r="F315" s="71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 s="46">
        <f t="shared" si="2697"/>
        <v>0</v>
      </c>
      <c r="AL315"/>
      <c r="AM315" s="39">
        <f t="shared" si="2638"/>
        <v>0</v>
      </c>
      <c r="AN315"/>
      <c r="AO315" s="39">
        <f t="shared" si="2639"/>
        <v>0</v>
      </c>
      <c r="AP315"/>
      <c r="AQ315" s="39">
        <f t="shared" si="2640"/>
        <v>0</v>
      </c>
      <c r="AR315"/>
      <c r="AS315" s="39">
        <f t="shared" si="2641"/>
        <v>0</v>
      </c>
      <c r="AT315"/>
      <c r="AU315" s="39">
        <f t="shared" si="2642"/>
        <v>0</v>
      </c>
      <c r="AV315"/>
      <c r="AW315" s="39">
        <f t="shared" si="2700"/>
        <v>0</v>
      </c>
      <c r="AX315"/>
      <c r="AY315" s="39" t="b">
        <f t="shared" si="2643"/>
        <v>0</v>
      </c>
      <c r="AZ315"/>
      <c r="BA315" s="39" t="b">
        <f t="shared" si="2644"/>
        <v>0</v>
      </c>
      <c r="BB315"/>
      <c r="BC315" s="39" t="b">
        <f t="shared" si="2645"/>
        <v>0</v>
      </c>
      <c r="BD315"/>
      <c r="BE315" s="39" t="b">
        <f t="shared" si="2646"/>
        <v>0</v>
      </c>
      <c r="BF315"/>
      <c r="BG315" s="39">
        <f t="shared" si="2647"/>
        <v>0</v>
      </c>
      <c r="BH315"/>
      <c r="BI315" s="39">
        <f t="shared" si="2648"/>
        <v>0</v>
      </c>
      <c r="BJ315"/>
      <c r="BK315" s="39">
        <f t="shared" si="2649"/>
        <v>0</v>
      </c>
      <c r="BL315"/>
      <c r="BM315" s="39">
        <f t="shared" si="2650"/>
        <v>0</v>
      </c>
      <c r="BN315"/>
      <c r="BO315" s="39">
        <f t="shared" si="2651"/>
        <v>0</v>
      </c>
      <c r="BP315"/>
      <c r="BQ315" s="39">
        <f t="shared" si="2652"/>
        <v>0</v>
      </c>
      <c r="BR315"/>
      <c r="BS315" s="39">
        <f t="shared" si="2653"/>
        <v>0</v>
      </c>
      <c r="BT315"/>
      <c r="BU315" s="39">
        <f t="shared" si="2654"/>
        <v>0</v>
      </c>
      <c r="BV315"/>
      <c r="BW315" s="39">
        <f t="shared" si="2655"/>
        <v>0</v>
      </c>
      <c r="BX315"/>
      <c r="BY315" s="39">
        <f t="shared" si="2656"/>
        <v>0</v>
      </c>
      <c r="BZ315"/>
      <c r="CA315" s="39">
        <f t="shared" si="2657"/>
        <v>0</v>
      </c>
      <c r="CB315"/>
      <c r="CC315" s="39">
        <f t="shared" si="2658"/>
        <v>0</v>
      </c>
      <c r="CD315"/>
      <c r="CE315" s="39">
        <f t="shared" si="2659"/>
        <v>0</v>
      </c>
      <c r="CF315"/>
      <c r="CG315" s="39">
        <f t="shared" si="2660"/>
        <v>0</v>
      </c>
      <c r="CH315"/>
      <c r="CI315" s="39">
        <f t="shared" si="2661"/>
        <v>0</v>
      </c>
      <c r="CJ315"/>
      <c r="CK315" s="39">
        <f t="shared" si="2662"/>
        <v>0</v>
      </c>
      <c r="CL315"/>
      <c r="CM315" s="39">
        <f t="shared" si="2663"/>
        <v>0</v>
      </c>
      <c r="CN315"/>
      <c r="CO315" s="39">
        <f t="shared" si="2664"/>
        <v>0</v>
      </c>
      <c r="CP315" s="67">
        <f t="shared" si="2698"/>
        <v>0</v>
      </c>
      <c r="CQ315"/>
      <c r="CR315" s="39">
        <f t="shared" si="2665"/>
        <v>0</v>
      </c>
      <c r="CS315"/>
      <c r="CT315" s="39">
        <f t="shared" si="2666"/>
        <v>0</v>
      </c>
      <c r="CU315"/>
      <c r="CV315" s="39">
        <f t="shared" si="2667"/>
        <v>0</v>
      </c>
      <c r="CW315"/>
      <c r="CX315" s="39">
        <f t="shared" si="2668"/>
        <v>0</v>
      </c>
      <c r="CY315"/>
      <c r="CZ315" s="39">
        <f t="shared" si="2669"/>
        <v>0</v>
      </c>
      <c r="DA315"/>
      <c r="DB315" s="39">
        <f t="shared" si="2670"/>
        <v>0</v>
      </c>
      <c r="DC315"/>
      <c r="DD315" s="39">
        <f t="shared" si="2671"/>
        <v>0</v>
      </c>
      <c r="DE315"/>
      <c r="DF315" s="39">
        <f t="shared" si="2672"/>
        <v>0</v>
      </c>
      <c r="DG315"/>
      <c r="DH315" s="39">
        <f t="shared" si="2673"/>
        <v>0</v>
      </c>
      <c r="DI315"/>
      <c r="DJ315" s="39">
        <f t="shared" si="2674"/>
        <v>0</v>
      </c>
      <c r="DK315"/>
      <c r="DL315" s="39">
        <f t="shared" si="2675"/>
        <v>0</v>
      </c>
      <c r="DM315"/>
      <c r="DN315" s="39">
        <f t="shared" si="2676"/>
        <v>0</v>
      </c>
      <c r="DO315"/>
      <c r="DP315" s="39">
        <f t="shared" si="2677"/>
        <v>0</v>
      </c>
      <c r="DQ315"/>
      <c r="DR315" s="39">
        <f t="shared" si="2678"/>
        <v>0</v>
      </c>
      <c r="DS315"/>
      <c r="DT315" s="39">
        <f t="shared" si="2679"/>
        <v>0</v>
      </c>
      <c r="DU315"/>
      <c r="DV315" s="39">
        <f t="shared" si="2680"/>
        <v>0</v>
      </c>
      <c r="DW315"/>
      <c r="DX315" s="39">
        <f t="shared" si="2681"/>
        <v>0</v>
      </c>
      <c r="DY315"/>
      <c r="DZ315" s="39">
        <f t="shared" si="2682"/>
        <v>0</v>
      </c>
      <c r="EA315"/>
      <c r="EB315" s="39">
        <f t="shared" si="2683"/>
        <v>0</v>
      </c>
      <c r="EC315"/>
      <c r="ED315" s="39">
        <f t="shared" si="2684"/>
        <v>0</v>
      </c>
      <c r="EE315"/>
      <c r="EF315" s="39">
        <f t="shared" si="2685"/>
        <v>0</v>
      </c>
      <c r="EG315"/>
      <c r="EH315" s="39">
        <f t="shared" si="2686"/>
        <v>0</v>
      </c>
      <c r="EI315"/>
      <c r="EJ315" s="39">
        <f t="shared" si="2687"/>
        <v>0</v>
      </c>
      <c r="EK315"/>
      <c r="EL315" s="39">
        <f t="shared" si="2688"/>
        <v>0</v>
      </c>
      <c r="EM315"/>
      <c r="EN315" s="39">
        <f t="shared" si="2689"/>
        <v>0</v>
      </c>
      <c r="EO315"/>
      <c r="EP315" s="39">
        <f t="shared" si="2690"/>
        <v>0</v>
      </c>
      <c r="EQ315"/>
      <c r="ER315" s="39">
        <f t="shared" si="2691"/>
        <v>0</v>
      </c>
      <c r="ES315"/>
      <c r="ET315" s="39">
        <f t="shared" si="2692"/>
        <v>0</v>
      </c>
      <c r="EU315"/>
      <c r="EV315" s="39">
        <f t="shared" si="2693"/>
        <v>0</v>
      </c>
      <c r="EW315"/>
      <c r="EX315" s="39">
        <f t="shared" si="2694"/>
        <v>0</v>
      </c>
      <c r="EY315"/>
      <c r="EZ315" s="39">
        <f t="shared" si="2695"/>
        <v>0</v>
      </c>
      <c r="FA315"/>
      <c r="FB315" s="39">
        <f t="shared" si="2696"/>
        <v>0</v>
      </c>
      <c r="FC315" s="67">
        <f t="shared" si="2699"/>
        <v>0</v>
      </c>
    </row>
    <row r="316" spans="1:159" s="30" customFormat="1" outlineLevel="1" x14ac:dyDescent="0.25">
      <c r="A316">
        <v>5</v>
      </c>
      <c r="B316" s="26"/>
      <c r="C316" s="102">
        <f>IFERROR(VLOOKUP($B316,'Справочник ТТ'!$A:$R,16,0),0)</f>
        <v>0</v>
      </c>
      <c r="D316" s="103">
        <f>IFERROR(VLOOKUP($B316,'Справочник ТТ'!$A:$R,17,0),0)</f>
        <v>0</v>
      </c>
      <c r="E316" s="104">
        <f>IFERROR(VLOOKUP($B316,'Справочник ТТ'!$A:$R,18,0),0)</f>
        <v>0</v>
      </c>
      <c r="F316" s="71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 s="46">
        <f t="shared" si="2697"/>
        <v>0</v>
      </c>
      <c r="AL316"/>
      <c r="AM316" s="39">
        <f t="shared" si="2638"/>
        <v>0</v>
      </c>
      <c r="AN316"/>
      <c r="AO316" s="39">
        <f t="shared" si="2639"/>
        <v>0</v>
      </c>
      <c r="AP316"/>
      <c r="AQ316" s="39">
        <f t="shared" si="2640"/>
        <v>0</v>
      </c>
      <c r="AR316"/>
      <c r="AS316" s="39">
        <f t="shared" si="2641"/>
        <v>0</v>
      </c>
      <c r="AT316"/>
      <c r="AU316" s="39">
        <f t="shared" si="2642"/>
        <v>0</v>
      </c>
      <c r="AV316"/>
      <c r="AW316" s="39">
        <f t="shared" si="2700"/>
        <v>0</v>
      </c>
      <c r="AX316"/>
      <c r="AY316" s="39" t="b">
        <f t="shared" si="2643"/>
        <v>0</v>
      </c>
      <c r="AZ316"/>
      <c r="BA316" s="39" t="b">
        <f t="shared" si="2644"/>
        <v>0</v>
      </c>
      <c r="BB316"/>
      <c r="BC316" s="39" t="b">
        <f t="shared" si="2645"/>
        <v>0</v>
      </c>
      <c r="BD316"/>
      <c r="BE316" s="39" t="b">
        <f t="shared" si="2646"/>
        <v>0</v>
      </c>
      <c r="BF316"/>
      <c r="BG316" s="39">
        <f t="shared" si="2647"/>
        <v>0</v>
      </c>
      <c r="BH316"/>
      <c r="BI316" s="39">
        <f t="shared" si="2648"/>
        <v>0</v>
      </c>
      <c r="BJ316"/>
      <c r="BK316" s="39">
        <f t="shared" si="2649"/>
        <v>0</v>
      </c>
      <c r="BL316"/>
      <c r="BM316" s="39">
        <f t="shared" si="2650"/>
        <v>0</v>
      </c>
      <c r="BN316"/>
      <c r="BO316" s="39">
        <f t="shared" si="2651"/>
        <v>0</v>
      </c>
      <c r="BP316"/>
      <c r="BQ316" s="39">
        <f t="shared" si="2652"/>
        <v>0</v>
      </c>
      <c r="BR316"/>
      <c r="BS316" s="39">
        <f t="shared" si="2653"/>
        <v>0</v>
      </c>
      <c r="BT316"/>
      <c r="BU316" s="39">
        <f t="shared" si="2654"/>
        <v>0</v>
      </c>
      <c r="BV316"/>
      <c r="BW316" s="39">
        <f t="shared" si="2655"/>
        <v>0</v>
      </c>
      <c r="BX316"/>
      <c r="BY316" s="39">
        <f t="shared" si="2656"/>
        <v>0</v>
      </c>
      <c r="BZ316"/>
      <c r="CA316" s="39">
        <f t="shared" si="2657"/>
        <v>0</v>
      </c>
      <c r="CB316"/>
      <c r="CC316" s="39">
        <f t="shared" si="2658"/>
        <v>0</v>
      </c>
      <c r="CD316"/>
      <c r="CE316" s="39">
        <f t="shared" si="2659"/>
        <v>0</v>
      </c>
      <c r="CF316"/>
      <c r="CG316" s="39">
        <f t="shared" si="2660"/>
        <v>0</v>
      </c>
      <c r="CH316"/>
      <c r="CI316" s="39">
        <f t="shared" si="2661"/>
        <v>0</v>
      </c>
      <c r="CJ316"/>
      <c r="CK316" s="39">
        <f t="shared" si="2662"/>
        <v>0</v>
      </c>
      <c r="CL316"/>
      <c r="CM316" s="39">
        <f t="shared" si="2663"/>
        <v>0</v>
      </c>
      <c r="CN316"/>
      <c r="CO316" s="39">
        <f t="shared" si="2664"/>
        <v>0</v>
      </c>
      <c r="CP316" s="67">
        <f t="shared" si="2698"/>
        <v>0</v>
      </c>
      <c r="CQ316"/>
      <c r="CR316" s="39">
        <f t="shared" si="2665"/>
        <v>0</v>
      </c>
      <c r="CS316"/>
      <c r="CT316" s="39">
        <f t="shared" si="2666"/>
        <v>0</v>
      </c>
      <c r="CU316"/>
      <c r="CV316" s="39">
        <f t="shared" si="2667"/>
        <v>0</v>
      </c>
      <c r="CW316"/>
      <c r="CX316" s="39">
        <f t="shared" si="2668"/>
        <v>0</v>
      </c>
      <c r="CY316"/>
      <c r="CZ316" s="39">
        <f t="shared" si="2669"/>
        <v>0</v>
      </c>
      <c r="DA316"/>
      <c r="DB316" s="39">
        <f t="shared" si="2670"/>
        <v>0</v>
      </c>
      <c r="DC316"/>
      <c r="DD316" s="39">
        <f t="shared" si="2671"/>
        <v>0</v>
      </c>
      <c r="DE316"/>
      <c r="DF316" s="39">
        <f t="shared" si="2672"/>
        <v>0</v>
      </c>
      <c r="DG316"/>
      <c r="DH316" s="39">
        <f t="shared" si="2673"/>
        <v>0</v>
      </c>
      <c r="DI316"/>
      <c r="DJ316" s="39">
        <f t="shared" si="2674"/>
        <v>0</v>
      </c>
      <c r="DK316"/>
      <c r="DL316" s="39">
        <f t="shared" si="2675"/>
        <v>0</v>
      </c>
      <c r="DM316"/>
      <c r="DN316" s="39">
        <f t="shared" si="2676"/>
        <v>0</v>
      </c>
      <c r="DO316"/>
      <c r="DP316" s="39">
        <f t="shared" si="2677"/>
        <v>0</v>
      </c>
      <c r="DQ316"/>
      <c r="DR316" s="39">
        <f t="shared" si="2678"/>
        <v>0</v>
      </c>
      <c r="DS316"/>
      <c r="DT316" s="39">
        <f t="shared" si="2679"/>
        <v>0</v>
      </c>
      <c r="DU316"/>
      <c r="DV316" s="39">
        <f t="shared" si="2680"/>
        <v>0</v>
      </c>
      <c r="DW316"/>
      <c r="DX316" s="39">
        <f t="shared" si="2681"/>
        <v>0</v>
      </c>
      <c r="DY316"/>
      <c r="DZ316" s="39">
        <f t="shared" si="2682"/>
        <v>0</v>
      </c>
      <c r="EA316"/>
      <c r="EB316" s="39">
        <f t="shared" si="2683"/>
        <v>0</v>
      </c>
      <c r="EC316"/>
      <c r="ED316" s="39">
        <f t="shared" si="2684"/>
        <v>0</v>
      </c>
      <c r="EE316"/>
      <c r="EF316" s="39">
        <f t="shared" si="2685"/>
        <v>0</v>
      </c>
      <c r="EG316"/>
      <c r="EH316" s="39">
        <f t="shared" si="2686"/>
        <v>0</v>
      </c>
      <c r="EI316"/>
      <c r="EJ316" s="39">
        <f t="shared" si="2687"/>
        <v>0</v>
      </c>
      <c r="EK316"/>
      <c r="EL316" s="39">
        <f t="shared" si="2688"/>
        <v>0</v>
      </c>
      <c r="EM316"/>
      <c r="EN316" s="39">
        <f t="shared" si="2689"/>
        <v>0</v>
      </c>
      <c r="EO316"/>
      <c r="EP316" s="39">
        <f t="shared" si="2690"/>
        <v>0</v>
      </c>
      <c r="EQ316"/>
      <c r="ER316" s="39">
        <f t="shared" si="2691"/>
        <v>0</v>
      </c>
      <c r="ES316"/>
      <c r="ET316" s="39">
        <f t="shared" si="2692"/>
        <v>0</v>
      </c>
      <c r="EU316"/>
      <c r="EV316" s="39">
        <f t="shared" si="2693"/>
        <v>0</v>
      </c>
      <c r="EW316"/>
      <c r="EX316" s="39">
        <f t="shared" si="2694"/>
        <v>0</v>
      </c>
      <c r="EY316"/>
      <c r="EZ316" s="39">
        <f t="shared" si="2695"/>
        <v>0</v>
      </c>
      <c r="FA316"/>
      <c r="FB316" s="39">
        <f t="shared" si="2696"/>
        <v>0</v>
      </c>
      <c r="FC316" s="67">
        <f t="shared" si="2699"/>
        <v>0</v>
      </c>
    </row>
    <row r="317" spans="1:159" s="30" customFormat="1" outlineLevel="1" x14ac:dyDescent="0.25">
      <c r="A317">
        <v>6</v>
      </c>
      <c r="B317" s="26"/>
      <c r="C317" s="102">
        <f>IFERROR(VLOOKUP($B317,'Справочник ТТ'!$A:$R,16,0),0)</f>
        <v>0</v>
      </c>
      <c r="D317" s="103">
        <f>IFERROR(VLOOKUP($B317,'Справочник ТТ'!$A:$R,17,0),0)</f>
        <v>0</v>
      </c>
      <c r="E317" s="104">
        <f>IFERROR(VLOOKUP($B317,'Справочник ТТ'!$A:$R,18,0),0)</f>
        <v>0</v>
      </c>
      <c r="F317" s="71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 s="46">
        <f t="shared" si="2697"/>
        <v>0</v>
      </c>
      <c r="AL317"/>
      <c r="AM317" s="39">
        <f t="shared" si="2638"/>
        <v>0</v>
      </c>
      <c r="AN317"/>
      <c r="AO317" s="39">
        <f t="shared" si="2639"/>
        <v>0</v>
      </c>
      <c r="AP317"/>
      <c r="AQ317" s="39">
        <f t="shared" si="2640"/>
        <v>0</v>
      </c>
      <c r="AR317"/>
      <c r="AS317" s="39">
        <f t="shared" si="2641"/>
        <v>0</v>
      </c>
      <c r="AT317"/>
      <c r="AU317" s="39">
        <f t="shared" si="2642"/>
        <v>0</v>
      </c>
      <c r="AV317"/>
      <c r="AW317" s="39">
        <f t="shared" si="2700"/>
        <v>0</v>
      </c>
      <c r="AX317"/>
      <c r="AY317" s="39" t="b">
        <f t="shared" si="2643"/>
        <v>0</v>
      </c>
      <c r="AZ317"/>
      <c r="BA317" s="39" t="b">
        <f t="shared" si="2644"/>
        <v>0</v>
      </c>
      <c r="BB317"/>
      <c r="BC317" s="39" t="b">
        <f t="shared" si="2645"/>
        <v>0</v>
      </c>
      <c r="BD317"/>
      <c r="BE317" s="39" t="b">
        <f t="shared" si="2646"/>
        <v>0</v>
      </c>
      <c r="BF317"/>
      <c r="BG317" s="39">
        <f t="shared" si="2647"/>
        <v>0</v>
      </c>
      <c r="BH317"/>
      <c r="BI317" s="39">
        <f t="shared" si="2648"/>
        <v>0</v>
      </c>
      <c r="BJ317"/>
      <c r="BK317" s="39">
        <f t="shared" si="2649"/>
        <v>0</v>
      </c>
      <c r="BL317"/>
      <c r="BM317" s="39">
        <f t="shared" si="2650"/>
        <v>0</v>
      </c>
      <c r="BN317"/>
      <c r="BO317" s="39">
        <f t="shared" si="2651"/>
        <v>0</v>
      </c>
      <c r="BP317"/>
      <c r="BQ317" s="39">
        <f t="shared" si="2652"/>
        <v>0</v>
      </c>
      <c r="BR317"/>
      <c r="BS317" s="39">
        <f t="shared" si="2653"/>
        <v>0</v>
      </c>
      <c r="BT317"/>
      <c r="BU317" s="39">
        <f t="shared" si="2654"/>
        <v>0</v>
      </c>
      <c r="BV317"/>
      <c r="BW317" s="39">
        <f t="shared" si="2655"/>
        <v>0</v>
      </c>
      <c r="BX317"/>
      <c r="BY317" s="39">
        <f t="shared" si="2656"/>
        <v>0</v>
      </c>
      <c r="BZ317"/>
      <c r="CA317" s="39">
        <f t="shared" si="2657"/>
        <v>0</v>
      </c>
      <c r="CB317"/>
      <c r="CC317" s="39">
        <f t="shared" si="2658"/>
        <v>0</v>
      </c>
      <c r="CD317"/>
      <c r="CE317" s="39">
        <f t="shared" si="2659"/>
        <v>0</v>
      </c>
      <c r="CF317"/>
      <c r="CG317" s="39">
        <f t="shared" si="2660"/>
        <v>0</v>
      </c>
      <c r="CH317"/>
      <c r="CI317" s="39">
        <f t="shared" si="2661"/>
        <v>0</v>
      </c>
      <c r="CJ317"/>
      <c r="CK317" s="39">
        <f t="shared" si="2662"/>
        <v>0</v>
      </c>
      <c r="CL317"/>
      <c r="CM317" s="39">
        <f t="shared" si="2663"/>
        <v>0</v>
      </c>
      <c r="CN317"/>
      <c r="CO317" s="39">
        <f t="shared" si="2664"/>
        <v>0</v>
      </c>
      <c r="CP317" s="67">
        <f t="shared" si="2698"/>
        <v>0</v>
      </c>
      <c r="CQ317"/>
      <c r="CR317" s="39">
        <f t="shared" si="2665"/>
        <v>0</v>
      </c>
      <c r="CS317"/>
      <c r="CT317" s="39">
        <f t="shared" si="2666"/>
        <v>0</v>
      </c>
      <c r="CU317"/>
      <c r="CV317" s="39">
        <f t="shared" si="2667"/>
        <v>0</v>
      </c>
      <c r="CW317"/>
      <c r="CX317" s="39">
        <f t="shared" si="2668"/>
        <v>0</v>
      </c>
      <c r="CY317"/>
      <c r="CZ317" s="39">
        <f t="shared" si="2669"/>
        <v>0</v>
      </c>
      <c r="DA317"/>
      <c r="DB317" s="39">
        <f t="shared" si="2670"/>
        <v>0</v>
      </c>
      <c r="DC317"/>
      <c r="DD317" s="39">
        <f t="shared" si="2671"/>
        <v>0</v>
      </c>
      <c r="DE317"/>
      <c r="DF317" s="39">
        <f t="shared" si="2672"/>
        <v>0</v>
      </c>
      <c r="DG317"/>
      <c r="DH317" s="39">
        <f t="shared" si="2673"/>
        <v>0</v>
      </c>
      <c r="DI317"/>
      <c r="DJ317" s="39">
        <f t="shared" si="2674"/>
        <v>0</v>
      </c>
      <c r="DK317"/>
      <c r="DL317" s="39">
        <f t="shared" si="2675"/>
        <v>0</v>
      </c>
      <c r="DM317"/>
      <c r="DN317" s="39">
        <f t="shared" si="2676"/>
        <v>0</v>
      </c>
      <c r="DO317"/>
      <c r="DP317" s="39">
        <f t="shared" si="2677"/>
        <v>0</v>
      </c>
      <c r="DQ317"/>
      <c r="DR317" s="39">
        <f t="shared" si="2678"/>
        <v>0</v>
      </c>
      <c r="DS317"/>
      <c r="DT317" s="39">
        <f t="shared" si="2679"/>
        <v>0</v>
      </c>
      <c r="DU317"/>
      <c r="DV317" s="39">
        <f t="shared" si="2680"/>
        <v>0</v>
      </c>
      <c r="DW317"/>
      <c r="DX317" s="39">
        <f t="shared" si="2681"/>
        <v>0</v>
      </c>
      <c r="DY317"/>
      <c r="DZ317" s="39">
        <f t="shared" si="2682"/>
        <v>0</v>
      </c>
      <c r="EA317"/>
      <c r="EB317" s="39">
        <f t="shared" si="2683"/>
        <v>0</v>
      </c>
      <c r="EC317"/>
      <c r="ED317" s="39">
        <f t="shared" si="2684"/>
        <v>0</v>
      </c>
      <c r="EE317"/>
      <c r="EF317" s="39">
        <f t="shared" si="2685"/>
        <v>0</v>
      </c>
      <c r="EG317"/>
      <c r="EH317" s="39">
        <f t="shared" si="2686"/>
        <v>0</v>
      </c>
      <c r="EI317"/>
      <c r="EJ317" s="39">
        <f t="shared" si="2687"/>
        <v>0</v>
      </c>
      <c r="EK317"/>
      <c r="EL317" s="39">
        <f t="shared" si="2688"/>
        <v>0</v>
      </c>
      <c r="EM317"/>
      <c r="EN317" s="39">
        <f t="shared" si="2689"/>
        <v>0</v>
      </c>
      <c r="EO317"/>
      <c r="EP317" s="39">
        <f t="shared" si="2690"/>
        <v>0</v>
      </c>
      <c r="EQ317"/>
      <c r="ER317" s="39">
        <f t="shared" si="2691"/>
        <v>0</v>
      </c>
      <c r="ES317"/>
      <c r="ET317" s="39">
        <f t="shared" si="2692"/>
        <v>0</v>
      </c>
      <c r="EU317"/>
      <c r="EV317" s="39">
        <f t="shared" si="2693"/>
        <v>0</v>
      </c>
      <c r="EW317"/>
      <c r="EX317" s="39">
        <f t="shared" si="2694"/>
        <v>0</v>
      </c>
      <c r="EY317"/>
      <c r="EZ317" s="39">
        <f t="shared" si="2695"/>
        <v>0</v>
      </c>
      <c r="FA317"/>
      <c r="FB317" s="39">
        <f t="shared" si="2696"/>
        <v>0</v>
      </c>
      <c r="FC317" s="67">
        <f t="shared" si="2699"/>
        <v>0</v>
      </c>
    </row>
    <row r="318" spans="1:159" s="30" customFormat="1" outlineLevel="1" x14ac:dyDescent="0.25">
      <c r="A318">
        <v>7</v>
      </c>
      <c r="B318" s="26"/>
      <c r="C318" s="102">
        <f>IFERROR(VLOOKUP($B318,'Справочник ТТ'!$A:$R,16,0),0)</f>
        <v>0</v>
      </c>
      <c r="D318" s="103">
        <f>IFERROR(VLOOKUP($B318,'Справочник ТТ'!$A:$R,17,0),0)</f>
        <v>0</v>
      </c>
      <c r="E318" s="104">
        <f>IFERROR(VLOOKUP($B318,'Справочник ТТ'!$A:$R,18,0),0)</f>
        <v>0</v>
      </c>
      <c r="F318" s="71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 s="46">
        <f t="shared" si="2697"/>
        <v>0</v>
      </c>
      <c r="AL318"/>
      <c r="AM318" s="39">
        <f t="shared" si="2638"/>
        <v>0</v>
      </c>
      <c r="AN318"/>
      <c r="AO318" s="39">
        <f t="shared" si="2639"/>
        <v>0</v>
      </c>
      <c r="AP318"/>
      <c r="AQ318" s="39">
        <f t="shared" si="2640"/>
        <v>0</v>
      </c>
      <c r="AR318"/>
      <c r="AS318" s="39">
        <f t="shared" si="2641"/>
        <v>0</v>
      </c>
      <c r="AT318"/>
      <c r="AU318" s="39">
        <f t="shared" si="2642"/>
        <v>0</v>
      </c>
      <c r="AV318"/>
      <c r="AW318" s="39">
        <f t="shared" si="2700"/>
        <v>0</v>
      </c>
      <c r="AX318"/>
      <c r="AY318" s="39" t="b">
        <f t="shared" si="2643"/>
        <v>0</v>
      </c>
      <c r="AZ318"/>
      <c r="BA318" s="39" t="b">
        <f t="shared" si="2644"/>
        <v>0</v>
      </c>
      <c r="BB318"/>
      <c r="BC318" s="39" t="b">
        <f t="shared" si="2645"/>
        <v>0</v>
      </c>
      <c r="BD318"/>
      <c r="BE318" s="39" t="b">
        <f t="shared" si="2646"/>
        <v>0</v>
      </c>
      <c r="BF318"/>
      <c r="BG318" s="39">
        <f t="shared" si="2647"/>
        <v>0</v>
      </c>
      <c r="BH318"/>
      <c r="BI318" s="39">
        <f t="shared" si="2648"/>
        <v>0</v>
      </c>
      <c r="BJ318"/>
      <c r="BK318" s="39">
        <f t="shared" si="2649"/>
        <v>0</v>
      </c>
      <c r="BL318"/>
      <c r="BM318" s="39">
        <f t="shared" si="2650"/>
        <v>0</v>
      </c>
      <c r="BN318"/>
      <c r="BO318" s="39">
        <f t="shared" si="2651"/>
        <v>0</v>
      </c>
      <c r="BP318"/>
      <c r="BQ318" s="39">
        <f t="shared" si="2652"/>
        <v>0</v>
      </c>
      <c r="BR318"/>
      <c r="BS318" s="39">
        <f t="shared" si="2653"/>
        <v>0</v>
      </c>
      <c r="BT318"/>
      <c r="BU318" s="39">
        <f t="shared" si="2654"/>
        <v>0</v>
      </c>
      <c r="BV318"/>
      <c r="BW318" s="39">
        <f t="shared" si="2655"/>
        <v>0</v>
      </c>
      <c r="BX318"/>
      <c r="BY318" s="39">
        <f t="shared" si="2656"/>
        <v>0</v>
      </c>
      <c r="BZ318"/>
      <c r="CA318" s="39">
        <f t="shared" si="2657"/>
        <v>0</v>
      </c>
      <c r="CB318"/>
      <c r="CC318" s="39">
        <f t="shared" si="2658"/>
        <v>0</v>
      </c>
      <c r="CD318"/>
      <c r="CE318" s="39">
        <f t="shared" si="2659"/>
        <v>0</v>
      </c>
      <c r="CF318"/>
      <c r="CG318" s="39">
        <f t="shared" si="2660"/>
        <v>0</v>
      </c>
      <c r="CH318"/>
      <c r="CI318" s="39">
        <f t="shared" si="2661"/>
        <v>0</v>
      </c>
      <c r="CJ318"/>
      <c r="CK318" s="39">
        <f t="shared" si="2662"/>
        <v>0</v>
      </c>
      <c r="CL318"/>
      <c r="CM318" s="39">
        <f t="shared" si="2663"/>
        <v>0</v>
      </c>
      <c r="CN318"/>
      <c r="CO318" s="39">
        <f t="shared" si="2664"/>
        <v>0</v>
      </c>
      <c r="CP318" s="67">
        <f t="shared" si="2698"/>
        <v>0</v>
      </c>
      <c r="CQ318"/>
      <c r="CR318" s="39">
        <f t="shared" si="2665"/>
        <v>0</v>
      </c>
      <c r="CS318"/>
      <c r="CT318" s="39">
        <f t="shared" si="2666"/>
        <v>0</v>
      </c>
      <c r="CU318"/>
      <c r="CV318" s="39">
        <f t="shared" si="2667"/>
        <v>0</v>
      </c>
      <c r="CW318"/>
      <c r="CX318" s="39">
        <f t="shared" si="2668"/>
        <v>0</v>
      </c>
      <c r="CY318"/>
      <c r="CZ318" s="39">
        <f t="shared" si="2669"/>
        <v>0</v>
      </c>
      <c r="DA318"/>
      <c r="DB318" s="39">
        <f t="shared" si="2670"/>
        <v>0</v>
      </c>
      <c r="DC318"/>
      <c r="DD318" s="39">
        <f t="shared" si="2671"/>
        <v>0</v>
      </c>
      <c r="DE318"/>
      <c r="DF318" s="39">
        <f t="shared" si="2672"/>
        <v>0</v>
      </c>
      <c r="DG318"/>
      <c r="DH318" s="39">
        <f t="shared" si="2673"/>
        <v>0</v>
      </c>
      <c r="DI318"/>
      <c r="DJ318" s="39">
        <f t="shared" si="2674"/>
        <v>0</v>
      </c>
      <c r="DK318"/>
      <c r="DL318" s="39">
        <f t="shared" si="2675"/>
        <v>0</v>
      </c>
      <c r="DM318"/>
      <c r="DN318" s="39">
        <f t="shared" si="2676"/>
        <v>0</v>
      </c>
      <c r="DO318"/>
      <c r="DP318" s="39">
        <f t="shared" si="2677"/>
        <v>0</v>
      </c>
      <c r="DQ318"/>
      <c r="DR318" s="39">
        <f t="shared" si="2678"/>
        <v>0</v>
      </c>
      <c r="DS318"/>
      <c r="DT318" s="39">
        <f t="shared" si="2679"/>
        <v>0</v>
      </c>
      <c r="DU318"/>
      <c r="DV318" s="39">
        <f t="shared" si="2680"/>
        <v>0</v>
      </c>
      <c r="DW318"/>
      <c r="DX318" s="39">
        <f t="shared" si="2681"/>
        <v>0</v>
      </c>
      <c r="DY318"/>
      <c r="DZ318" s="39">
        <f t="shared" si="2682"/>
        <v>0</v>
      </c>
      <c r="EA318"/>
      <c r="EB318" s="39">
        <f t="shared" si="2683"/>
        <v>0</v>
      </c>
      <c r="EC318"/>
      <c r="ED318" s="39">
        <f t="shared" si="2684"/>
        <v>0</v>
      </c>
      <c r="EE318"/>
      <c r="EF318" s="39">
        <f t="shared" si="2685"/>
        <v>0</v>
      </c>
      <c r="EG318"/>
      <c r="EH318" s="39">
        <f t="shared" si="2686"/>
        <v>0</v>
      </c>
      <c r="EI318"/>
      <c r="EJ318" s="39">
        <f t="shared" si="2687"/>
        <v>0</v>
      </c>
      <c r="EK318"/>
      <c r="EL318" s="39">
        <f t="shared" si="2688"/>
        <v>0</v>
      </c>
      <c r="EM318"/>
      <c r="EN318" s="39">
        <f t="shared" si="2689"/>
        <v>0</v>
      </c>
      <c r="EO318"/>
      <c r="EP318" s="39">
        <f t="shared" si="2690"/>
        <v>0</v>
      </c>
      <c r="EQ318"/>
      <c r="ER318" s="39">
        <f t="shared" si="2691"/>
        <v>0</v>
      </c>
      <c r="ES318"/>
      <c r="ET318" s="39">
        <f t="shared" si="2692"/>
        <v>0</v>
      </c>
      <c r="EU318"/>
      <c r="EV318" s="39">
        <f t="shared" si="2693"/>
        <v>0</v>
      </c>
      <c r="EW318"/>
      <c r="EX318" s="39">
        <f t="shared" si="2694"/>
        <v>0</v>
      </c>
      <c r="EY318"/>
      <c r="EZ318" s="39">
        <f t="shared" si="2695"/>
        <v>0</v>
      </c>
      <c r="FA318"/>
      <c r="FB318" s="39">
        <f t="shared" si="2696"/>
        <v>0</v>
      </c>
      <c r="FC318" s="67">
        <f t="shared" si="2699"/>
        <v>0</v>
      </c>
    </row>
    <row r="319" spans="1:159" s="30" customFormat="1" outlineLevel="1" x14ac:dyDescent="0.25">
      <c r="A319">
        <v>8</v>
      </c>
      <c r="B319" s="26"/>
      <c r="C319" s="102">
        <f>IFERROR(VLOOKUP($B319,'Справочник ТТ'!$A:$R,16,0),0)</f>
        <v>0</v>
      </c>
      <c r="D319" s="103">
        <f>IFERROR(VLOOKUP($B319,'Справочник ТТ'!$A:$R,17,0),0)</f>
        <v>0</v>
      </c>
      <c r="E319" s="104">
        <f>IFERROR(VLOOKUP($B319,'Справочник ТТ'!$A:$R,18,0),0)</f>
        <v>0</v>
      </c>
      <c r="F319" s="71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 s="46">
        <f t="shared" si="2697"/>
        <v>0</v>
      </c>
      <c r="AL319"/>
      <c r="AM319" s="39">
        <f t="shared" si="2638"/>
        <v>0</v>
      </c>
      <c r="AN319"/>
      <c r="AO319" s="39">
        <f t="shared" si="2639"/>
        <v>0</v>
      </c>
      <c r="AP319"/>
      <c r="AQ319" s="39">
        <f t="shared" si="2640"/>
        <v>0</v>
      </c>
      <c r="AR319"/>
      <c r="AS319" s="39">
        <f t="shared" si="2641"/>
        <v>0</v>
      </c>
      <c r="AT319"/>
      <c r="AU319" s="39">
        <f t="shared" si="2642"/>
        <v>0</v>
      </c>
      <c r="AV319"/>
      <c r="AW319" s="39">
        <f t="shared" si="2700"/>
        <v>0</v>
      </c>
      <c r="AX319"/>
      <c r="AY319" s="39" t="b">
        <f t="shared" si="2643"/>
        <v>0</v>
      </c>
      <c r="AZ319"/>
      <c r="BA319" s="39" t="b">
        <f t="shared" si="2644"/>
        <v>0</v>
      </c>
      <c r="BB319"/>
      <c r="BC319" s="39" t="b">
        <f t="shared" si="2645"/>
        <v>0</v>
      </c>
      <c r="BD319"/>
      <c r="BE319" s="39" t="b">
        <f t="shared" si="2646"/>
        <v>0</v>
      </c>
      <c r="BF319"/>
      <c r="BG319" s="39">
        <f t="shared" si="2647"/>
        <v>0</v>
      </c>
      <c r="BH319"/>
      <c r="BI319" s="39">
        <f t="shared" si="2648"/>
        <v>0</v>
      </c>
      <c r="BJ319"/>
      <c r="BK319" s="39">
        <f t="shared" si="2649"/>
        <v>0</v>
      </c>
      <c r="BL319"/>
      <c r="BM319" s="39">
        <f t="shared" si="2650"/>
        <v>0</v>
      </c>
      <c r="BN319"/>
      <c r="BO319" s="39">
        <f t="shared" si="2651"/>
        <v>0</v>
      </c>
      <c r="BP319"/>
      <c r="BQ319" s="39">
        <f t="shared" si="2652"/>
        <v>0</v>
      </c>
      <c r="BR319"/>
      <c r="BS319" s="39">
        <f t="shared" si="2653"/>
        <v>0</v>
      </c>
      <c r="BT319"/>
      <c r="BU319" s="39">
        <f t="shared" si="2654"/>
        <v>0</v>
      </c>
      <c r="BV319"/>
      <c r="BW319" s="39">
        <f t="shared" si="2655"/>
        <v>0</v>
      </c>
      <c r="BX319"/>
      <c r="BY319" s="39">
        <f t="shared" si="2656"/>
        <v>0</v>
      </c>
      <c r="BZ319"/>
      <c r="CA319" s="39">
        <f t="shared" si="2657"/>
        <v>0</v>
      </c>
      <c r="CB319"/>
      <c r="CC319" s="39">
        <f t="shared" si="2658"/>
        <v>0</v>
      </c>
      <c r="CD319"/>
      <c r="CE319" s="39">
        <f t="shared" si="2659"/>
        <v>0</v>
      </c>
      <c r="CF319"/>
      <c r="CG319" s="39">
        <f t="shared" si="2660"/>
        <v>0</v>
      </c>
      <c r="CH319"/>
      <c r="CI319" s="39">
        <f t="shared" si="2661"/>
        <v>0</v>
      </c>
      <c r="CJ319"/>
      <c r="CK319" s="39">
        <f t="shared" si="2662"/>
        <v>0</v>
      </c>
      <c r="CL319"/>
      <c r="CM319" s="39">
        <f t="shared" si="2663"/>
        <v>0</v>
      </c>
      <c r="CN319"/>
      <c r="CO319" s="39">
        <f t="shared" si="2664"/>
        <v>0</v>
      </c>
      <c r="CP319" s="67">
        <f t="shared" si="2698"/>
        <v>0</v>
      </c>
      <c r="CQ319"/>
      <c r="CR319" s="39">
        <f t="shared" si="2665"/>
        <v>0</v>
      </c>
      <c r="CS319"/>
      <c r="CT319" s="39">
        <f t="shared" si="2666"/>
        <v>0</v>
      </c>
      <c r="CU319"/>
      <c r="CV319" s="39">
        <f t="shared" si="2667"/>
        <v>0</v>
      </c>
      <c r="CW319"/>
      <c r="CX319" s="39">
        <f t="shared" si="2668"/>
        <v>0</v>
      </c>
      <c r="CY319"/>
      <c r="CZ319" s="39">
        <f t="shared" si="2669"/>
        <v>0</v>
      </c>
      <c r="DA319"/>
      <c r="DB319" s="39">
        <f t="shared" si="2670"/>
        <v>0</v>
      </c>
      <c r="DC319"/>
      <c r="DD319" s="39">
        <f t="shared" si="2671"/>
        <v>0</v>
      </c>
      <c r="DE319"/>
      <c r="DF319" s="39">
        <f t="shared" si="2672"/>
        <v>0</v>
      </c>
      <c r="DG319"/>
      <c r="DH319" s="39">
        <f t="shared" si="2673"/>
        <v>0</v>
      </c>
      <c r="DI319"/>
      <c r="DJ319" s="39">
        <f t="shared" si="2674"/>
        <v>0</v>
      </c>
      <c r="DK319"/>
      <c r="DL319" s="39">
        <f t="shared" si="2675"/>
        <v>0</v>
      </c>
      <c r="DM319"/>
      <c r="DN319" s="39">
        <f t="shared" si="2676"/>
        <v>0</v>
      </c>
      <c r="DO319"/>
      <c r="DP319" s="39">
        <f t="shared" si="2677"/>
        <v>0</v>
      </c>
      <c r="DQ319"/>
      <c r="DR319" s="39">
        <f t="shared" si="2678"/>
        <v>0</v>
      </c>
      <c r="DS319"/>
      <c r="DT319" s="39">
        <f t="shared" si="2679"/>
        <v>0</v>
      </c>
      <c r="DU319"/>
      <c r="DV319" s="39">
        <f t="shared" si="2680"/>
        <v>0</v>
      </c>
      <c r="DW319"/>
      <c r="DX319" s="39">
        <f t="shared" si="2681"/>
        <v>0</v>
      </c>
      <c r="DY319"/>
      <c r="DZ319" s="39">
        <f t="shared" si="2682"/>
        <v>0</v>
      </c>
      <c r="EA319"/>
      <c r="EB319" s="39">
        <f t="shared" si="2683"/>
        <v>0</v>
      </c>
      <c r="EC319"/>
      <c r="ED319" s="39">
        <f t="shared" si="2684"/>
        <v>0</v>
      </c>
      <c r="EE319"/>
      <c r="EF319" s="39">
        <f t="shared" si="2685"/>
        <v>0</v>
      </c>
      <c r="EG319"/>
      <c r="EH319" s="39">
        <f t="shared" si="2686"/>
        <v>0</v>
      </c>
      <c r="EI319"/>
      <c r="EJ319" s="39">
        <f t="shared" si="2687"/>
        <v>0</v>
      </c>
      <c r="EK319"/>
      <c r="EL319" s="39">
        <f t="shared" si="2688"/>
        <v>0</v>
      </c>
      <c r="EM319"/>
      <c r="EN319" s="39">
        <f t="shared" si="2689"/>
        <v>0</v>
      </c>
      <c r="EO319"/>
      <c r="EP319" s="39">
        <f t="shared" si="2690"/>
        <v>0</v>
      </c>
      <c r="EQ319"/>
      <c r="ER319" s="39">
        <f t="shared" si="2691"/>
        <v>0</v>
      </c>
      <c r="ES319"/>
      <c r="ET319" s="39">
        <f t="shared" si="2692"/>
        <v>0</v>
      </c>
      <c r="EU319"/>
      <c r="EV319" s="39">
        <f t="shared" si="2693"/>
        <v>0</v>
      </c>
      <c r="EW319"/>
      <c r="EX319" s="39">
        <f t="shared" si="2694"/>
        <v>0</v>
      </c>
      <c r="EY319"/>
      <c r="EZ319" s="39">
        <f t="shared" si="2695"/>
        <v>0</v>
      </c>
      <c r="FA319"/>
      <c r="FB319" s="39">
        <f t="shared" si="2696"/>
        <v>0</v>
      </c>
      <c r="FC319" s="67">
        <f t="shared" si="2699"/>
        <v>0</v>
      </c>
    </row>
    <row r="320" spans="1:159" s="30" customFormat="1" outlineLevel="1" x14ac:dyDescent="0.25">
      <c r="A320">
        <v>9</v>
      </c>
      <c r="B320" s="26"/>
      <c r="C320" s="102">
        <f>IFERROR(VLOOKUP($B320,'Справочник ТТ'!$A:$R,16,0),0)</f>
        <v>0</v>
      </c>
      <c r="D320" s="103">
        <f>IFERROR(VLOOKUP($B320,'Справочник ТТ'!$A:$R,17,0),0)</f>
        <v>0</v>
      </c>
      <c r="E320" s="104">
        <f>IFERROR(VLOOKUP($B320,'Справочник ТТ'!$A:$R,18,0),0)</f>
        <v>0</v>
      </c>
      <c r="F320" s="71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 s="46">
        <f t="shared" si="2697"/>
        <v>0</v>
      </c>
      <c r="AL320"/>
      <c r="AM320" s="39">
        <f t="shared" si="2638"/>
        <v>0</v>
      </c>
      <c r="AN320"/>
      <c r="AO320" s="39">
        <f t="shared" si="2639"/>
        <v>0</v>
      </c>
      <c r="AP320"/>
      <c r="AQ320" s="39">
        <f t="shared" si="2640"/>
        <v>0</v>
      </c>
      <c r="AR320"/>
      <c r="AS320" s="39">
        <f t="shared" si="2641"/>
        <v>0</v>
      </c>
      <c r="AT320"/>
      <c r="AU320" s="39">
        <f t="shared" si="2642"/>
        <v>0</v>
      </c>
      <c r="AV320"/>
      <c r="AW320" s="39">
        <f t="shared" si="2700"/>
        <v>0</v>
      </c>
      <c r="AX320"/>
      <c r="AY320" s="39" t="b">
        <f t="shared" si="2643"/>
        <v>0</v>
      </c>
      <c r="AZ320"/>
      <c r="BA320" s="39" t="b">
        <f t="shared" si="2644"/>
        <v>0</v>
      </c>
      <c r="BB320"/>
      <c r="BC320" s="39" t="b">
        <f t="shared" si="2645"/>
        <v>0</v>
      </c>
      <c r="BD320"/>
      <c r="BE320" s="39" t="b">
        <f t="shared" si="2646"/>
        <v>0</v>
      </c>
      <c r="BF320"/>
      <c r="BG320" s="39">
        <f t="shared" si="2647"/>
        <v>0</v>
      </c>
      <c r="BH320"/>
      <c r="BI320" s="39">
        <f t="shared" si="2648"/>
        <v>0</v>
      </c>
      <c r="BJ320"/>
      <c r="BK320" s="39">
        <f t="shared" si="2649"/>
        <v>0</v>
      </c>
      <c r="BL320"/>
      <c r="BM320" s="39">
        <f t="shared" si="2650"/>
        <v>0</v>
      </c>
      <c r="BN320"/>
      <c r="BO320" s="39">
        <f t="shared" si="2651"/>
        <v>0</v>
      </c>
      <c r="BP320"/>
      <c r="BQ320" s="39">
        <f t="shared" si="2652"/>
        <v>0</v>
      </c>
      <c r="BR320"/>
      <c r="BS320" s="39">
        <f t="shared" si="2653"/>
        <v>0</v>
      </c>
      <c r="BT320"/>
      <c r="BU320" s="39">
        <f t="shared" si="2654"/>
        <v>0</v>
      </c>
      <c r="BV320"/>
      <c r="BW320" s="39">
        <f t="shared" si="2655"/>
        <v>0</v>
      </c>
      <c r="BX320"/>
      <c r="BY320" s="39">
        <f t="shared" si="2656"/>
        <v>0</v>
      </c>
      <c r="BZ320"/>
      <c r="CA320" s="39">
        <f t="shared" si="2657"/>
        <v>0</v>
      </c>
      <c r="CB320"/>
      <c r="CC320" s="39">
        <f t="shared" si="2658"/>
        <v>0</v>
      </c>
      <c r="CD320"/>
      <c r="CE320" s="39">
        <f t="shared" si="2659"/>
        <v>0</v>
      </c>
      <c r="CF320"/>
      <c r="CG320" s="39">
        <f t="shared" si="2660"/>
        <v>0</v>
      </c>
      <c r="CH320"/>
      <c r="CI320" s="39">
        <f t="shared" si="2661"/>
        <v>0</v>
      </c>
      <c r="CJ320"/>
      <c r="CK320" s="39">
        <f t="shared" si="2662"/>
        <v>0</v>
      </c>
      <c r="CL320"/>
      <c r="CM320" s="39">
        <f t="shared" si="2663"/>
        <v>0</v>
      </c>
      <c r="CN320"/>
      <c r="CO320" s="39">
        <f t="shared" si="2664"/>
        <v>0</v>
      </c>
      <c r="CP320" s="67">
        <f t="shared" si="2698"/>
        <v>0</v>
      </c>
      <c r="CQ320"/>
      <c r="CR320" s="39">
        <f t="shared" si="2665"/>
        <v>0</v>
      </c>
      <c r="CS320"/>
      <c r="CT320" s="39">
        <f t="shared" si="2666"/>
        <v>0</v>
      </c>
      <c r="CU320"/>
      <c r="CV320" s="39">
        <f t="shared" si="2667"/>
        <v>0</v>
      </c>
      <c r="CW320"/>
      <c r="CX320" s="39">
        <f t="shared" si="2668"/>
        <v>0</v>
      </c>
      <c r="CY320"/>
      <c r="CZ320" s="39">
        <f t="shared" si="2669"/>
        <v>0</v>
      </c>
      <c r="DA320"/>
      <c r="DB320" s="39">
        <f t="shared" si="2670"/>
        <v>0</v>
      </c>
      <c r="DC320"/>
      <c r="DD320" s="39">
        <f t="shared" si="2671"/>
        <v>0</v>
      </c>
      <c r="DE320"/>
      <c r="DF320" s="39">
        <f t="shared" si="2672"/>
        <v>0</v>
      </c>
      <c r="DG320"/>
      <c r="DH320" s="39">
        <f t="shared" si="2673"/>
        <v>0</v>
      </c>
      <c r="DI320"/>
      <c r="DJ320" s="39">
        <f t="shared" si="2674"/>
        <v>0</v>
      </c>
      <c r="DK320"/>
      <c r="DL320" s="39">
        <f t="shared" si="2675"/>
        <v>0</v>
      </c>
      <c r="DM320"/>
      <c r="DN320" s="39">
        <f t="shared" si="2676"/>
        <v>0</v>
      </c>
      <c r="DO320"/>
      <c r="DP320" s="39">
        <f t="shared" si="2677"/>
        <v>0</v>
      </c>
      <c r="DQ320"/>
      <c r="DR320" s="39">
        <f t="shared" si="2678"/>
        <v>0</v>
      </c>
      <c r="DS320"/>
      <c r="DT320" s="39">
        <f t="shared" si="2679"/>
        <v>0</v>
      </c>
      <c r="DU320"/>
      <c r="DV320" s="39">
        <f t="shared" si="2680"/>
        <v>0</v>
      </c>
      <c r="DW320"/>
      <c r="DX320" s="39">
        <f t="shared" si="2681"/>
        <v>0</v>
      </c>
      <c r="DY320"/>
      <c r="DZ320" s="39">
        <f t="shared" si="2682"/>
        <v>0</v>
      </c>
      <c r="EA320"/>
      <c r="EB320" s="39">
        <f t="shared" si="2683"/>
        <v>0</v>
      </c>
      <c r="EC320"/>
      <c r="ED320" s="39">
        <f t="shared" si="2684"/>
        <v>0</v>
      </c>
      <c r="EE320"/>
      <c r="EF320" s="39">
        <f t="shared" si="2685"/>
        <v>0</v>
      </c>
      <c r="EG320"/>
      <c r="EH320" s="39">
        <f t="shared" si="2686"/>
        <v>0</v>
      </c>
      <c r="EI320"/>
      <c r="EJ320" s="39">
        <f t="shared" si="2687"/>
        <v>0</v>
      </c>
      <c r="EK320"/>
      <c r="EL320" s="39">
        <f t="shared" si="2688"/>
        <v>0</v>
      </c>
      <c r="EM320"/>
      <c r="EN320" s="39">
        <f t="shared" si="2689"/>
        <v>0</v>
      </c>
      <c r="EO320"/>
      <c r="EP320" s="39">
        <f t="shared" si="2690"/>
        <v>0</v>
      </c>
      <c r="EQ320"/>
      <c r="ER320" s="39">
        <f t="shared" si="2691"/>
        <v>0</v>
      </c>
      <c r="ES320"/>
      <c r="ET320" s="39">
        <f t="shared" si="2692"/>
        <v>0</v>
      </c>
      <c r="EU320"/>
      <c r="EV320" s="39">
        <f t="shared" si="2693"/>
        <v>0</v>
      </c>
      <c r="EW320"/>
      <c r="EX320" s="39">
        <f t="shared" si="2694"/>
        <v>0</v>
      </c>
      <c r="EY320"/>
      <c r="EZ320" s="39">
        <f t="shared" si="2695"/>
        <v>0</v>
      </c>
      <c r="FA320"/>
      <c r="FB320" s="39">
        <f t="shared" si="2696"/>
        <v>0</v>
      </c>
      <c r="FC320" s="67">
        <f t="shared" si="2699"/>
        <v>0</v>
      </c>
    </row>
    <row r="321" spans="1:159" s="30" customFormat="1" outlineLevel="1" x14ac:dyDescent="0.25">
      <c r="A321">
        <v>10</v>
      </c>
      <c r="B321" s="26"/>
      <c r="C321" s="102">
        <f>IFERROR(VLOOKUP($B321,'Справочник ТТ'!$A:$R,16,0),0)</f>
        <v>0</v>
      </c>
      <c r="D321" s="103">
        <f>IFERROR(VLOOKUP($B321,'Справочник ТТ'!$A:$R,17,0),0)</f>
        <v>0</v>
      </c>
      <c r="E321" s="104">
        <f>IFERROR(VLOOKUP($B321,'Справочник ТТ'!$A:$R,18,0),0)</f>
        <v>0</v>
      </c>
      <c r="F321" s="7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 s="46">
        <f t="shared" si="2697"/>
        <v>0</v>
      </c>
      <c r="AL321"/>
      <c r="AM321" s="39">
        <f t="shared" si="2638"/>
        <v>0</v>
      </c>
      <c r="AN321"/>
      <c r="AO321" s="39">
        <f t="shared" si="2639"/>
        <v>0</v>
      </c>
      <c r="AP321"/>
      <c r="AQ321" s="39">
        <f t="shared" si="2640"/>
        <v>0</v>
      </c>
      <c r="AR321"/>
      <c r="AS321" s="39">
        <f t="shared" si="2641"/>
        <v>0</v>
      </c>
      <c r="AT321"/>
      <c r="AU321" s="39">
        <f t="shared" si="2642"/>
        <v>0</v>
      </c>
      <c r="AV321"/>
      <c r="AW321" s="39">
        <f t="shared" si="2700"/>
        <v>0</v>
      </c>
      <c r="AX321"/>
      <c r="AY321" s="39" t="b">
        <f t="shared" si="2643"/>
        <v>0</v>
      </c>
      <c r="AZ321"/>
      <c r="BA321" s="39" t="b">
        <f t="shared" si="2644"/>
        <v>0</v>
      </c>
      <c r="BB321"/>
      <c r="BC321" s="39" t="b">
        <f t="shared" si="2645"/>
        <v>0</v>
      </c>
      <c r="BD321"/>
      <c r="BE321" s="39" t="b">
        <f t="shared" si="2646"/>
        <v>0</v>
      </c>
      <c r="BF321"/>
      <c r="BG321" s="39">
        <f t="shared" si="2647"/>
        <v>0</v>
      </c>
      <c r="BH321"/>
      <c r="BI321" s="39">
        <f t="shared" si="2648"/>
        <v>0</v>
      </c>
      <c r="BJ321"/>
      <c r="BK321" s="39">
        <f t="shared" si="2649"/>
        <v>0</v>
      </c>
      <c r="BL321"/>
      <c r="BM321" s="39">
        <f t="shared" si="2650"/>
        <v>0</v>
      </c>
      <c r="BN321"/>
      <c r="BO321" s="39">
        <f t="shared" si="2651"/>
        <v>0</v>
      </c>
      <c r="BP321"/>
      <c r="BQ321" s="39">
        <f t="shared" si="2652"/>
        <v>0</v>
      </c>
      <c r="BR321"/>
      <c r="BS321" s="39">
        <f t="shared" si="2653"/>
        <v>0</v>
      </c>
      <c r="BT321"/>
      <c r="BU321" s="39">
        <f t="shared" si="2654"/>
        <v>0</v>
      </c>
      <c r="BV321"/>
      <c r="BW321" s="39">
        <f t="shared" si="2655"/>
        <v>0</v>
      </c>
      <c r="BX321"/>
      <c r="BY321" s="39">
        <f t="shared" si="2656"/>
        <v>0</v>
      </c>
      <c r="BZ321"/>
      <c r="CA321" s="39">
        <f t="shared" si="2657"/>
        <v>0</v>
      </c>
      <c r="CB321"/>
      <c r="CC321" s="39">
        <f t="shared" si="2658"/>
        <v>0</v>
      </c>
      <c r="CD321"/>
      <c r="CE321" s="39">
        <f t="shared" si="2659"/>
        <v>0</v>
      </c>
      <c r="CF321"/>
      <c r="CG321" s="39">
        <f t="shared" si="2660"/>
        <v>0</v>
      </c>
      <c r="CH321"/>
      <c r="CI321" s="39">
        <f t="shared" si="2661"/>
        <v>0</v>
      </c>
      <c r="CJ321"/>
      <c r="CK321" s="39">
        <f t="shared" si="2662"/>
        <v>0</v>
      </c>
      <c r="CL321"/>
      <c r="CM321" s="39">
        <f t="shared" si="2663"/>
        <v>0</v>
      </c>
      <c r="CN321"/>
      <c r="CO321" s="39">
        <f t="shared" si="2664"/>
        <v>0</v>
      </c>
      <c r="CP321" s="67">
        <f t="shared" si="2698"/>
        <v>0</v>
      </c>
      <c r="CQ321"/>
      <c r="CR321" s="39">
        <f t="shared" si="2665"/>
        <v>0</v>
      </c>
      <c r="CS321"/>
      <c r="CT321" s="39">
        <f t="shared" si="2666"/>
        <v>0</v>
      </c>
      <c r="CU321"/>
      <c r="CV321" s="39">
        <f t="shared" si="2667"/>
        <v>0</v>
      </c>
      <c r="CW321"/>
      <c r="CX321" s="39">
        <f t="shared" si="2668"/>
        <v>0</v>
      </c>
      <c r="CY321"/>
      <c r="CZ321" s="39">
        <f t="shared" si="2669"/>
        <v>0</v>
      </c>
      <c r="DA321"/>
      <c r="DB321" s="39">
        <f t="shared" si="2670"/>
        <v>0</v>
      </c>
      <c r="DC321"/>
      <c r="DD321" s="39">
        <f t="shared" si="2671"/>
        <v>0</v>
      </c>
      <c r="DE321"/>
      <c r="DF321" s="39">
        <f t="shared" si="2672"/>
        <v>0</v>
      </c>
      <c r="DG321"/>
      <c r="DH321" s="39">
        <f t="shared" si="2673"/>
        <v>0</v>
      </c>
      <c r="DI321"/>
      <c r="DJ321" s="39">
        <f t="shared" si="2674"/>
        <v>0</v>
      </c>
      <c r="DK321"/>
      <c r="DL321" s="39">
        <f t="shared" si="2675"/>
        <v>0</v>
      </c>
      <c r="DM321"/>
      <c r="DN321" s="39">
        <f t="shared" si="2676"/>
        <v>0</v>
      </c>
      <c r="DO321"/>
      <c r="DP321" s="39">
        <f t="shared" si="2677"/>
        <v>0</v>
      </c>
      <c r="DQ321"/>
      <c r="DR321" s="39">
        <f t="shared" si="2678"/>
        <v>0</v>
      </c>
      <c r="DS321"/>
      <c r="DT321" s="39">
        <f t="shared" si="2679"/>
        <v>0</v>
      </c>
      <c r="DU321"/>
      <c r="DV321" s="39">
        <f t="shared" si="2680"/>
        <v>0</v>
      </c>
      <c r="DW321"/>
      <c r="DX321" s="39">
        <f t="shared" si="2681"/>
        <v>0</v>
      </c>
      <c r="DY321"/>
      <c r="DZ321" s="39">
        <f t="shared" si="2682"/>
        <v>0</v>
      </c>
      <c r="EA321"/>
      <c r="EB321" s="39">
        <f t="shared" si="2683"/>
        <v>0</v>
      </c>
      <c r="EC321"/>
      <c r="ED321" s="39">
        <f t="shared" si="2684"/>
        <v>0</v>
      </c>
      <c r="EE321"/>
      <c r="EF321" s="39">
        <f t="shared" si="2685"/>
        <v>0</v>
      </c>
      <c r="EG321"/>
      <c r="EH321" s="39">
        <f t="shared" si="2686"/>
        <v>0</v>
      </c>
      <c r="EI321"/>
      <c r="EJ321" s="39">
        <f t="shared" si="2687"/>
        <v>0</v>
      </c>
      <c r="EK321"/>
      <c r="EL321" s="39">
        <f t="shared" si="2688"/>
        <v>0</v>
      </c>
      <c r="EM321"/>
      <c r="EN321" s="39">
        <f t="shared" si="2689"/>
        <v>0</v>
      </c>
      <c r="EO321"/>
      <c r="EP321" s="39">
        <f t="shared" si="2690"/>
        <v>0</v>
      </c>
      <c r="EQ321"/>
      <c r="ER321" s="39">
        <f t="shared" si="2691"/>
        <v>0</v>
      </c>
      <c r="ES321"/>
      <c r="ET321" s="39">
        <f t="shared" si="2692"/>
        <v>0</v>
      </c>
      <c r="EU321"/>
      <c r="EV321" s="39">
        <f t="shared" si="2693"/>
        <v>0</v>
      </c>
      <c r="EW321"/>
      <c r="EX321" s="39">
        <f t="shared" si="2694"/>
        <v>0</v>
      </c>
      <c r="EY321"/>
      <c r="EZ321" s="39">
        <f t="shared" si="2695"/>
        <v>0</v>
      </c>
      <c r="FA321"/>
      <c r="FB321" s="39">
        <f t="shared" si="2696"/>
        <v>0</v>
      </c>
      <c r="FC321" s="67">
        <f t="shared" si="2699"/>
        <v>0</v>
      </c>
    </row>
    <row r="322" spans="1:159" s="30" customFormat="1" x14ac:dyDescent="0.25">
      <c r="A322" s="85"/>
      <c r="B322" s="85"/>
      <c r="C322" s="85"/>
      <c r="D322" s="85"/>
      <c r="E322" s="36" t="s">
        <v>31</v>
      </c>
      <c r="F322" s="70">
        <f>AK322+CP322+FC322</f>
        <v>0</v>
      </c>
      <c r="G322" s="42">
        <f>SUM(G312:G321)</f>
        <v>0</v>
      </c>
      <c r="H322" s="42">
        <f t="shared" ref="H322" si="2701">SUM(H312:H321)</f>
        <v>0</v>
      </c>
      <c r="I322" s="42">
        <f t="shared" ref="I322" si="2702">SUM(I312:I321)</f>
        <v>0</v>
      </c>
      <c r="J322" s="42">
        <f t="shared" ref="J322" si="2703">SUM(J312:J321)</f>
        <v>0</v>
      </c>
      <c r="K322" s="42">
        <f t="shared" ref="K322" si="2704">SUM(K312:K321)</f>
        <v>0</v>
      </c>
      <c r="L322" s="42">
        <f t="shared" ref="L322" si="2705">SUM(L312:L321)</f>
        <v>0</v>
      </c>
      <c r="M322" s="42">
        <f t="shared" ref="M322" si="2706">SUM(M312:M321)</f>
        <v>0</v>
      </c>
      <c r="N322" s="42">
        <f t="shared" ref="N322" si="2707">SUM(N312:N321)</f>
        <v>0</v>
      </c>
      <c r="O322" s="42">
        <f t="shared" ref="O322" si="2708">SUM(O312:O321)</f>
        <v>0</v>
      </c>
      <c r="P322" s="42">
        <f t="shared" ref="P322" si="2709">SUM(P312:P321)</f>
        <v>0</v>
      </c>
      <c r="Q322" s="42">
        <f t="shared" ref="Q322" si="2710">SUM(Q312:Q321)</f>
        <v>0</v>
      </c>
      <c r="R322" s="42">
        <f t="shared" ref="R322" si="2711">SUM(R312:R321)</f>
        <v>0</v>
      </c>
      <c r="S322" s="42">
        <f t="shared" ref="S322" si="2712">SUM(S312:S321)</f>
        <v>0</v>
      </c>
      <c r="T322" s="42">
        <f t="shared" ref="T322" si="2713">SUM(T312:T321)</f>
        <v>0</v>
      </c>
      <c r="U322" s="42">
        <f t="shared" ref="U322" si="2714">SUM(U312:U321)</f>
        <v>0</v>
      </c>
      <c r="V322" s="42">
        <f t="shared" ref="V322" si="2715">SUM(V312:V321)</f>
        <v>0</v>
      </c>
      <c r="W322" s="42">
        <f t="shared" ref="W322" si="2716">SUM(W312:W321)</f>
        <v>0</v>
      </c>
      <c r="X322" s="42">
        <f t="shared" ref="X322" si="2717">SUM(X312:X321)</f>
        <v>0</v>
      </c>
      <c r="Y322" s="42">
        <f t="shared" ref="Y322" si="2718">SUM(Y312:Y321)</f>
        <v>0</v>
      </c>
      <c r="Z322" s="42">
        <f t="shared" ref="Z322" si="2719">SUM(Z312:Z321)</f>
        <v>0</v>
      </c>
      <c r="AA322" s="42">
        <f t="shared" ref="AA322" si="2720">SUM(AA312:AA321)</f>
        <v>0</v>
      </c>
      <c r="AB322" s="42">
        <f t="shared" ref="AB322" si="2721">SUM(AB312:AB321)</f>
        <v>0</v>
      </c>
      <c r="AC322" s="42">
        <f t="shared" ref="AC322" si="2722">SUM(AC312:AC321)</f>
        <v>0</v>
      </c>
      <c r="AD322" s="42">
        <f t="shared" ref="AD322" si="2723">SUM(AD312:AD321)</f>
        <v>0</v>
      </c>
      <c r="AE322" s="42">
        <f t="shared" ref="AE322" si="2724">SUM(AE312:AE321)</f>
        <v>0</v>
      </c>
      <c r="AF322" s="42">
        <f t="shared" ref="AF322" si="2725">SUM(AF312:AF321)</f>
        <v>0</v>
      </c>
      <c r="AG322" s="42">
        <f t="shared" ref="AG322" si="2726">SUM(AG312:AG321)</f>
        <v>0</v>
      </c>
      <c r="AH322" s="42">
        <f t="shared" ref="AH322" si="2727">SUM(AH312:AH321)</f>
        <v>0</v>
      </c>
      <c r="AI322" s="42">
        <f t="shared" ref="AI322" si="2728">SUM(AI312:AI321)</f>
        <v>0</v>
      </c>
      <c r="AJ322" s="42">
        <f t="shared" ref="AJ322" si="2729">SUM(AJ312:AJ321)</f>
        <v>0</v>
      </c>
      <c r="AK322" s="47">
        <f>SUM(AK312:AK321)*0.7</f>
        <v>0</v>
      </c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88"/>
      <c r="BB322" s="88"/>
      <c r="BC322" s="88"/>
      <c r="BD322" s="88"/>
      <c r="BE322" s="88"/>
      <c r="BF322" s="88"/>
      <c r="BG322" s="88"/>
      <c r="BH322" s="88"/>
      <c r="BI322" s="88"/>
      <c r="BJ322" s="88"/>
      <c r="BK322" s="88"/>
      <c r="BL322" s="88"/>
      <c r="BM322" s="88"/>
      <c r="BN322" s="88"/>
      <c r="BO322" s="88"/>
      <c r="BP322" s="88"/>
      <c r="BQ322" s="88"/>
      <c r="BR322" s="88"/>
      <c r="BS322" s="88"/>
      <c r="BT322" s="88"/>
      <c r="BU322" s="88"/>
      <c r="BV322" s="88"/>
      <c r="BW322" s="88"/>
      <c r="BX322" s="88"/>
      <c r="BY322" s="88"/>
      <c r="BZ322" s="88"/>
      <c r="CA322" s="88"/>
      <c r="CB322" s="88"/>
      <c r="CC322" s="88"/>
      <c r="CD322" s="88"/>
      <c r="CE322" s="88"/>
      <c r="CF322" s="88"/>
      <c r="CG322" s="88"/>
      <c r="CH322" s="88"/>
      <c r="CI322" s="88"/>
      <c r="CJ322" s="88"/>
      <c r="CK322" s="88"/>
      <c r="CL322" s="88"/>
      <c r="CM322" s="88"/>
      <c r="CN322" s="88"/>
      <c r="CO322" s="88"/>
      <c r="CP322" s="68">
        <f>SUM(CP312:CP321)*0.7</f>
        <v>0</v>
      </c>
      <c r="CQ322" s="29"/>
      <c r="CR322" s="29"/>
      <c r="CS322" s="29"/>
      <c r="CT322" s="29"/>
      <c r="CU322" s="29"/>
      <c r="CV322" s="29"/>
      <c r="CW322" s="29"/>
      <c r="CX322" s="29"/>
      <c r="CY322" s="29"/>
      <c r="CZ322" s="29"/>
      <c r="DA322" s="29"/>
      <c r="DB322" s="29"/>
      <c r="DC322" s="29"/>
      <c r="DD322" s="29"/>
      <c r="DE322" s="29"/>
      <c r="DF322" s="29"/>
      <c r="DG322" s="29"/>
      <c r="DH322" s="29"/>
      <c r="DI322" s="29"/>
      <c r="DJ322" s="29"/>
      <c r="DK322" s="29"/>
      <c r="DL322" s="29"/>
      <c r="DM322" s="29"/>
      <c r="DN322" s="29"/>
      <c r="DO322" s="29"/>
      <c r="DP322" s="29"/>
      <c r="DQ322" s="29"/>
      <c r="DR322" s="29"/>
      <c r="DS322" s="29"/>
      <c r="DT322" s="29"/>
      <c r="DU322" s="29"/>
      <c r="DV322" s="29"/>
      <c r="DW322" s="29"/>
      <c r="DX322" s="29"/>
      <c r="DY322" s="29"/>
      <c r="DZ322" s="29"/>
      <c r="EA322" s="29"/>
      <c r="EB322" s="29"/>
      <c r="EC322" s="29"/>
      <c r="ED322" s="29"/>
      <c r="EE322" s="29"/>
      <c r="EF322" s="29"/>
      <c r="EG322" s="29"/>
      <c r="EH322" s="29"/>
      <c r="EI322" s="29"/>
      <c r="EJ322" s="29"/>
      <c r="EK322" s="29"/>
      <c r="EL322" s="29"/>
      <c r="EM322" s="29"/>
      <c r="EN322" s="29"/>
      <c r="EO322" s="29"/>
      <c r="EP322" s="29"/>
      <c r="EQ322" s="29"/>
      <c r="ER322" s="29"/>
      <c r="ES322" s="29"/>
      <c r="ET322" s="29"/>
      <c r="EU322" s="29"/>
      <c r="EV322" s="29"/>
      <c r="EW322" s="29"/>
      <c r="EX322" s="29"/>
      <c r="EY322" s="29"/>
      <c r="EZ322" s="29"/>
      <c r="FA322" s="29"/>
      <c r="FB322" s="29"/>
      <c r="FC322" s="68">
        <f>SUM(FC312:FC321)*0.7</f>
        <v>0</v>
      </c>
    </row>
    <row r="323" spans="1:159" s="30" customFormat="1" outlineLevel="1" x14ac:dyDescent="0.25">
      <c r="A323">
        <v>1</v>
      </c>
      <c r="B323" s="26"/>
      <c r="C323" s="102">
        <f>IFERROR(VLOOKUP($B323,'Справочник ТТ'!$A:$R,16,0),0)</f>
        <v>0</v>
      </c>
      <c r="D323" s="103">
        <f>IFERROR(VLOOKUP($B323,'Справочник ТТ'!$A:$R,17,0),0)</f>
        <v>0</v>
      </c>
      <c r="E323" s="104">
        <f>IFERROR(VLOOKUP($B323,'Справочник ТТ'!$A:$R,18,0),0)</f>
        <v>0</v>
      </c>
      <c r="F323" s="71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 s="46">
        <f>IF($C323=$E$5,SUMPRODUCT(G323:AJ323,$G$5:$AJ$5),IF($C323=$E$6,SUMPRODUCT(G323:AJ323,$G$6:$AJ$6),0))</f>
        <v>0</v>
      </c>
      <c r="AL323"/>
      <c r="AM323" s="39">
        <f t="shared" ref="AM323:AM332" si="2730">IF(AND($C323=$E$5,IF(AND($C323=$E$5,AL323&gt;=AL$2),(AL323-AL$2)*AL$5,IF(AND($C323=$E$6,AL323&gt;=AL$2),(AL323-AL$2)*AL$6,0))&gt;AL$3),AL$3,IF(AND($C323=$E$6,IF(AND($C323=$E$5,AL323&gt;=AL$2),(AL323-AL$2)*AL$5,IF(AND($C323=$E$6,AL323&gt;=AL$2),(AL323-AL$2)*AL$6,0))&gt;AL$4),AL$4,IF(AND($C323=$E$5,AL323&gt;=AL$2),(AL323-AL$2)*AL$5,IF(AND($C323=$E$6,AL323&gt;=AL$2),(AL323-AL$2)*AL$6,0))))</f>
        <v>0</v>
      </c>
      <c r="AN323"/>
      <c r="AO323" s="39">
        <f t="shared" ref="AO323:AO332" si="2731">IF(AND($C323=$E$5,IF(AND($C323=$E$5,AN323&gt;=AN$2),(AN323-AN$2)*AN$5,IF(AND($C323=$E$6,AN323&gt;=AN$2),(AN323-AN$2)*AN$6,0))&gt;AN$3),AN$3,IF(AND($C323=$E$6,IF(AND($C323=$E$5,AN323&gt;=AN$2),(AN323-AN$2)*AN$5,IF(AND($C323=$E$6,AN323&gt;=AN$2),(AN323-AN$2)*AN$6,0))&gt;AN$4),AN$4,IF(AND($C323=$E$5,AN323&gt;=AN$2),(AN323-AN$2)*AN$5,IF(AND($C323=$E$6,AN323&gt;=AN$2),(AN323-AN$2)*AN$6,0))))</f>
        <v>0</v>
      </c>
      <c r="AP323"/>
      <c r="AQ323" s="39">
        <f t="shared" ref="AQ323:AQ332" si="2732">IF(AND($C323=$E$5,AP323&gt;0),$AP$5,IF(AND($C323=$E$6,AP323&gt;0),$AP$6,0))</f>
        <v>0</v>
      </c>
      <c r="AR323"/>
      <c r="AS323" s="39">
        <f t="shared" ref="AS323:AS332" si="2733">IF(AND($C323=$E$5,AR323&gt;0),$AR$5,IF(AND($C323=$E$6,AR323&gt;0),$AR$6,0))</f>
        <v>0</v>
      </c>
      <c r="AT323"/>
      <c r="AU323" s="39">
        <f t="shared" ref="AU323:AU332" si="2734">IF(AND($C323=$E$5,IF(AND($C323=$E$5,AT323&gt;=AT$2),(AT323-AT$2)*AT$5,IF(AND($C323=$E$6,AT323&gt;=AT$2),(AT323-AT$2)*AT$6,0))&gt;AT$3),AT$3,IF(AND($C323=$E$6,IF(AND($C323=$E$5,AT323&gt;=AT$2),(AT323-AT$2)*AT$5,IF(AND($C323=$E$6,AT323&gt;=AT$2),(AT323-AT$2)*AT$6,0))&gt;AT$4),AT$4,IF(AND($C323=$E$5,AT323&gt;=AT$2),(AT323-AT$2)*AT$5,IF(AND($C323=$E$6,AT323&gt;=AT$2),(AT323-AT$2)*AT$6,0))))</f>
        <v>0</v>
      </c>
      <c r="AV323"/>
      <c r="AW323" s="39">
        <f>IF(AND($C323=$E$5,IF(AND($C323=$E$5,AV323&gt;=AV$2),(AV323-AV$2)*AV$5,IF(AND($C323=$E$6,AV323&gt;=AV$2),(AV323-AV$2)*AV$6,0))&gt;AV$3),AV$3,IF(AND($C323=$E$6,IF(AND($C323=$E$5,AV323&gt;=AV$2),(AV323-AV$2)*AV$5,IF(AND($C323=$E$6,AV323&gt;=AV$2),(AV323-AV$2)*AV$6,0))&gt;AV$4),AV$4,IF(AND($C323=$E$5,AV323&gt;=AV$2),(AV323-AV$2)*AV$5,IF(AND($C323=$E$6,AV323&gt;=AV$2),(AV323-AV$2)*AV$6,0))))</f>
        <v>0</v>
      </c>
      <c r="AX323"/>
      <c r="AY323" s="39" t="b">
        <f t="shared" ref="AY323:AY332" si="2735">IF(AX323&gt;=AX$3,AX$4,IF(AND($C323=$E$5,IF($C323=$E$5,AX323*AX$5,IF($C323=$E$6,AX323*AX$6))&gt;AY$3),AY$3,IF(AND($C323=$E$6,IF($C323=$E$6,AX323*AX$6,IF($C323=$E$6,AX323*AX$6))&gt;AY$4),AY$4,IF($C323=$E$5,AX323*AX$5,IF($C323=$E$6,AX323*AX$6)))))</f>
        <v>0</v>
      </c>
      <c r="AZ323"/>
      <c r="BA323" s="39" t="b">
        <f t="shared" ref="BA323:BA332" si="2736">IF(AZ323&gt;=AZ$3,AZ$4,IF(AND($C323=$E$5,IF($C323=$E$5,AZ323*AZ$5,IF($C323=$E$6,AZ323*AZ$6))&gt;BA$3),BA$3,IF(AND($C323=$E$6,IF($C323=$E$6,AZ323*AZ$6,IF($C323=$E$6,AZ323*AZ$6))&gt;BA$4),BA$4,IF($C323=$E$5,AZ323*AZ$5,IF($C323=$E$6,AZ323*AZ$6)))))</f>
        <v>0</v>
      </c>
      <c r="BB323"/>
      <c r="BC323" s="39" t="b">
        <f t="shared" ref="BC323:BC332" si="2737">IF(BB323&gt;=BB$3,BB$4,IF(AND($C323=$E$5,IF($C323=$E$5,BB323*BB$5,IF($C323=$E$6,BB323*BB$6))&gt;BC$3),BC$3,IF(AND($C323=$E$6,IF($C323=$E$6,BB323*BB$6,IF($C323=$E$6,BB323*BB$6))&gt;BC$4),BC$4,IF($C323=$E$5,BB323*BB$5,IF($C323=$E$6,BB323*BB$6)))))</f>
        <v>0</v>
      </c>
      <c r="BD323"/>
      <c r="BE323" s="39" t="b">
        <f t="shared" ref="BE323:BE332" si="2738">IF(BD323&gt;=BD$3,BD$4,IF(AND($C323=$E$5,IF($C323=$E$5,BD323*BD$5,IF($C323=$E$6,BD323*BD$6))&gt;BE$3),BE$3,IF(AND($C323=$E$6,IF($C323=$E$6,BD323*BD$6,IF($C323=$E$6,BD323*BD$6))&gt;BE$4),BE$4,IF($C323=$E$5,BD323*BD$5,IF($C323=$E$6,BD323*BD$6)))))</f>
        <v>0</v>
      </c>
      <c r="BF323"/>
      <c r="BG323" s="39">
        <f t="shared" ref="BG323:BG332" si="2739">IF(AND($C323=$E$5,BF323&gt;0),$BF$5,IF(AND($C323=$E$6,BF323&gt;0),$BF$6,0))</f>
        <v>0</v>
      </c>
      <c r="BH323"/>
      <c r="BI323" s="39">
        <f t="shared" ref="BI323:BI332" si="2740">IF(AND($C323=$E$5,IF(AND($C323=$E$5,BH323&gt;=BH$2),(BH323-BH$2)*BH$5,IF(AND($C323=$E$6,BH323&gt;=BH$2),(BH323-BH$2)*BH$6,0))&gt;BH$3),BH$3,IF(AND($C323=$E$6,IF(AND($C323=$E$5,BH323&gt;=BH$2),(BH323-BH$2)*BH$5,IF(AND($C323=$E$6,BH323&gt;=BH$2),(BH323-BH$2)*BH$6,0))&gt;BH$4),BH$4,IF(AND($C323=$E$5,BH323&gt;=BH$2),(BH323-BH$2)*BH$5,IF(AND($C323=$E$6,BH323&gt;=BH$2),(BH323-BH$2)*BH$6,0))))</f>
        <v>0</v>
      </c>
      <c r="BJ323"/>
      <c r="BK323" s="39">
        <f t="shared" ref="BK323:BK332" si="2741">IF(AND($C323=$E$5,IF(AND($C323=$E$5,BJ323&gt;=BJ$2),(BJ323-BJ$2)*BJ$5,IF(AND($C323=$E$6,BJ323&gt;=BJ$2),(BJ323-BJ$2)*BJ$6,0))&gt;BJ$3),BJ$3,IF(AND($C323=$E$6,IF(AND($C323=$E$5,BJ323&gt;=BJ$2),(BJ323-BJ$2)*BJ$5,IF(AND($C323=$E$6,BJ323&gt;=BJ$2),(BJ323-BJ$2)*BJ$6,0))&gt;BJ$4),BJ$4,IF(AND($C323=$E$5,BJ323&gt;=BJ$2),(BJ323-BJ$2)*BJ$5,IF(AND($C323=$E$6,BJ323&gt;=BJ$2),(BJ323-BJ$2)*BJ$6,0))))</f>
        <v>0</v>
      </c>
      <c r="BL323"/>
      <c r="BM323" s="39">
        <f t="shared" ref="BM323:BM332" si="2742">IF(AND($C323=$E$5,IF(AND($C323=$E$5,BL323&gt;=BL$2),(BL323-BL$2)*BL$5,IF(AND($C323=$E$6,BL323&gt;=BL$2),(BL323-BL$2)*BL$6,0))&gt;BL$3),BL$3,IF(AND($C323=$E$6,IF(AND($C323=$E$5,BL323&gt;=BL$2),(BL323-BL$2)*BL$5,IF(AND($C323=$E$6,BL323&gt;=BL$2),(BL323-BL$2)*BL$6,0))&gt;BL$4),BL$4,IF(AND($C323=$E$5,BL323&gt;=BL$2),(BL323-BL$2)*BL$5,IF(AND($C323=$E$6,BL323&gt;=BL$2),(BL323-BL$2)*BL$6,0))))</f>
        <v>0</v>
      </c>
      <c r="BN323"/>
      <c r="BO323" s="39">
        <f t="shared" ref="BO323:BO332" si="2743">IF(AND($C323=$E$5,IF(AND($C323=$E$5,BN323&gt;=BN$2),(BN323-BN$2)*BN$5,IF(AND($C323=$E$6,BN323&gt;=BN$2),(BN323-BN$2)*BN$6,0))&gt;BN$3),BN$3,IF(AND($C323=$E$6,IF(AND($C323=$E$5,BN323&gt;=BN$2),(BN323-BN$2)*BN$5,IF(AND($C323=$E$6,BN323&gt;=BN$2),(BN323-BN$2)*BN$6,0))&gt;BN$4),BN$4,IF(AND($C323=$E$5,BN323&gt;=BN$2),(BN323-BN$2)*BN$5,IF(AND($C323=$E$6,BN323&gt;=BN$2),(BN323-BN$2)*BN$6,0))))</f>
        <v>0</v>
      </c>
      <c r="BP323"/>
      <c r="BQ323" s="39">
        <f t="shared" ref="BQ323:BQ332" si="2744">IF(AND($C323=$E$5,IF(AND($C323=$E$5,BP323&gt;=BP$2),(BP323-BP$2)*BP$5,IF(AND($C323=$E$6,BP323&gt;=BP$2),(BP323-BP$2)*BP$6,0))&gt;BP$3),BP$3,IF(AND($C323=$E$6,IF(AND($C323=$E$5,BP323&gt;=BP$2),(BP323-BP$2)*BP$5,IF(AND($C323=$E$6,BP323&gt;=BP$2),(BP323-BP$2)*BP$6,0))&gt;BP$4),BP$4,IF(AND($C323=$E$5,BP323&gt;=BP$2),(BP323-BP$2)*BP$5,IF(AND($C323=$E$6,BP323&gt;=BP$2),(BP323-BP$2)*BP$6,0))))</f>
        <v>0</v>
      </c>
      <c r="BR323"/>
      <c r="BS323" s="39">
        <f t="shared" ref="BS323:BS332" si="2745">IF(AND($C323=$E$5,IF(AND($C323=$E$5,BR323&gt;=BR$2),(BR323-BR$2)*BR$5,IF(AND($C323=$E$6,BR323&gt;=BR$2),(BR323-BR$2)*BR$6,0))&gt;BR$3),BR$3,IF(AND($C323=$E$6,IF(AND($C323=$E$5,BR323&gt;=BR$2),(BR323-BR$2)*BR$5,IF(AND($C323=$E$6,BR323&gt;=BR$2),(BR323-BR$2)*BR$6,0))&gt;BR$4),BR$4,IF(AND($C323=$E$5,BR323&gt;=BR$2),(BR323-BR$2)*BR$5,IF(AND($C323=$E$6,BR323&gt;=BR$2),(BR323-BR$2)*BR$6,0))))</f>
        <v>0</v>
      </c>
      <c r="BT323"/>
      <c r="BU323" s="39">
        <f t="shared" ref="BU323:BU332" si="2746">IF(AND($C323=$E$5,IF(AND($C323=$E$5,BT323&gt;=BT$2),(BT323-BT$2)*BT$5,IF(AND($C323=$E$6,BT323&gt;=BT$2),(BT323-BT$2)*BT$6,0))&gt;BT$3),BT$3,IF(AND($C323=$E$6,IF(AND($C323=$E$5,BT323&gt;=BT$2),(BT323-BT$2)*BT$5,IF(AND($C323=$E$6,BT323&gt;=BT$2),(BT323-BT$2)*BT$6,0))&gt;BT$4),BT$4,IF(AND($C323=$E$5,BT323&gt;=BT$2),(BT323-BT$2)*BT$5,IF(AND($C323=$E$6,BT323&gt;=BT$2),(BT323-BT$2)*BT$6,0))))</f>
        <v>0</v>
      </c>
      <c r="BV323"/>
      <c r="BW323" s="39">
        <f t="shared" ref="BW323:BW332" si="2747">IF(AND($C323=$E$5,IF(AND($C323=$E$5,BV323&gt;=BV$2),(BV323-BV$2)*BV$5,IF(AND($C323=$E$6,BV323&gt;=BV$2),(BV323-BV$2)*BV$6,0))&gt;BV$3),BV$3,IF(AND($C323=$E$6,IF(AND($C323=$E$5,BV323&gt;=BV$2),(BV323-BV$2)*BV$5,IF(AND($C323=$E$6,BV323&gt;=BV$2),(BV323-BV$2)*BV$6,0))&gt;BV$4),BV$4,IF(AND($C323=$E$5,BV323&gt;=BV$2),(BV323-BV$2)*BV$5,IF(AND($C323=$E$6,BV323&gt;=BV$2),(BV323-BV$2)*BV$6,0))))</f>
        <v>0</v>
      </c>
      <c r="BX323"/>
      <c r="BY323" s="39">
        <f t="shared" ref="BY323:BY332" si="2748">IF(AND($C323=$E$5,IF(AND($C323=$E$5,BX323&gt;=BX$2),(BX323-BX$2)*BX$5,IF(AND($C323=$E$6,BX323&gt;=BX$2),(BX323-BX$2)*BX$6,0))&gt;BX$3),BX$3,IF(AND($C323=$E$6,IF(AND($C323=$E$5,BX323&gt;=BX$2),(BX323-BX$2)*BX$5,IF(AND($C323=$E$6,BX323&gt;=BX$2),(BX323-BX$2)*BX$6,0))&gt;BX$4),BX$4,IF(AND($C323=$E$5,BX323&gt;=BX$2),(BX323-BX$2)*BX$5,IF(AND($C323=$E$6,BX323&gt;=BX$2),(BX323-BX$2)*BX$6,0))))</f>
        <v>0</v>
      </c>
      <c r="BZ323"/>
      <c r="CA323" s="39">
        <f t="shared" ref="CA323:CA332" si="2749">IF(AND($C323=$E$5,IF(AND($C323=$E$5,BZ323&gt;=BZ$2),(BZ323-BZ$2)*BZ$5,IF(AND($C323=$E$6,BZ323&gt;=BZ$2),(BZ323-BZ$2)*BZ$6,0))&gt;BZ$3),BZ$3,IF(AND($C323=$E$6,IF(AND($C323=$E$5,BZ323&gt;=BZ$2),(BZ323-BZ$2)*BZ$5,IF(AND($C323=$E$6,BZ323&gt;=BZ$2),(BZ323-BZ$2)*BZ$6,0))&gt;BZ$4),BZ$4,IF(AND($C323=$E$5,BZ323&gt;=BZ$2),(BZ323-BZ$2)*BZ$5,IF(AND($C323=$E$6,BZ323&gt;=BZ$2),(BZ323-BZ$2)*BZ$6,0))))</f>
        <v>0</v>
      </c>
      <c r="CB323"/>
      <c r="CC323" s="39">
        <f t="shared" ref="CC323:CC332" si="2750">IF(AND($C323=$E$5,IF(AND($C323=$E$5,CB323&gt;=CB$2),(CB323-CB$2)*CB$5,IF(AND($C323=$E$6,CB323&gt;=CB$2),(CB323-CB$2)*CB$6,0))&gt;CB$3),CB$3,IF(AND($C323=$E$6,IF(AND($C323=$E$5,CB323&gt;=CB$2),(CB323-CB$2)*CB$5,IF(AND($C323=$E$6,CB323&gt;=CB$2),(CB323-CB$2)*CB$6,0))&gt;CB$4),CB$4,IF(AND($C323=$E$5,CB323&gt;=CB$2),(CB323-CB$2)*CB$5,IF(AND($C323=$E$6,CB323&gt;=CB$2),(CB323-CB$2)*CB$6,0))))</f>
        <v>0</v>
      </c>
      <c r="CD323"/>
      <c r="CE323" s="39">
        <f t="shared" ref="CE323:CE332" si="2751">IF(AND($C323=$E$5,IF(AND($C323=$E$5,CD323&gt;=CD$2),(CD323-CD$2)*CD$5,IF(AND($C323=$E$6,CD323&gt;=CD$2),(CD323-CD$2)*CD$6,0))&gt;CD$3),CD$3,IF(AND($C323=$E$6,IF(AND($C323=$E$5,CD323&gt;=CD$2),(CD323-CD$2)*CD$5,IF(AND($C323=$E$6,CD323&gt;=CD$2),(CD323-CD$2)*CD$6,0))&gt;CD$4),CD$4,IF(AND($C323=$E$5,CD323&gt;=CD$2),(CD323-CD$2)*CD$5,IF(AND($C323=$E$6,CD323&gt;=CD$2),(CD323-CD$2)*CD$6,0))))</f>
        <v>0</v>
      </c>
      <c r="CF323"/>
      <c r="CG323" s="39">
        <f t="shared" ref="CG323:CG332" si="2752">IF(AND($C323=$E$5,IF(AND($C323=$E$5,CF323&gt;=CF$2),(CF323-CF$2)*CF$5,IF(AND($C323=$E$6,CF323&gt;=CF$2),(CF323-CF$2)*CF$6,0))&gt;CF$3),CF$3,IF(AND($C323=$E$6,IF(AND($C323=$E$5,CF323&gt;=CF$2),(CF323-CF$2)*CF$5,IF(AND($C323=$E$6,CF323&gt;=CF$2),(CF323-CF$2)*CF$6,0))&gt;CF$4),CF$4,IF(AND($C323=$E$5,CF323&gt;=CF$2),(CF323-CF$2)*CF$5,IF(AND($C323=$E$6,CF323&gt;=CF$2),(CF323-CF$2)*CF$6,0))))</f>
        <v>0</v>
      </c>
      <c r="CH323"/>
      <c r="CI323" s="39">
        <f t="shared" ref="CI323:CI332" si="2753">IF(AND($C323=$E$5,IF(AND($C323=$E$5,CH323&gt;=CH$2),(CH323-CH$2)*CH$5,IF(AND($C323=$E$6,CH323&gt;=CH$2),(CH323-CH$2)*CH$6,0))&gt;CH$3),CH$3,IF(AND($C323=$E$6,IF(AND($C323=$E$5,CH323&gt;=CH$2),(CH323-CH$2)*CH$5,IF(AND($C323=$E$6,CH323&gt;=CH$2),(CH323-CH$2)*CH$6,0))&gt;CH$4),CH$4,IF(AND($C323=$E$5,CH323&gt;=CH$2),(CH323-CH$2)*CH$5,IF(AND($C323=$E$6,CH323&gt;=CH$2),(CH323-CH$2)*CH$6,0))))</f>
        <v>0</v>
      </c>
      <c r="CJ323"/>
      <c r="CK323" s="39">
        <f t="shared" ref="CK323:CK332" si="2754">IF(AND($C323=$E$5,IF(AND($C323=$E$5,CJ323&gt;=CJ$2),(CJ323-CJ$2)*CJ$5,IF(AND($C323=$E$6,CJ323&gt;=CJ$2),(CJ323-CJ$2)*CJ$6,0))&gt;CJ$3),CJ$3,IF(AND($C323=$E$6,IF(AND($C323=$E$5,CJ323&gt;=CJ$2),(CJ323-CJ$2)*CJ$5,IF(AND($C323=$E$6,CJ323&gt;=CJ$2),(CJ323-CJ$2)*CJ$6,0))&gt;CJ$4),CJ$4,IF(AND($C323=$E$5,CJ323&gt;=CJ$2),(CJ323-CJ$2)*CJ$5,IF(AND($C323=$E$6,CJ323&gt;=CJ$2),(CJ323-CJ$2)*CJ$6,0))))</f>
        <v>0</v>
      </c>
      <c r="CL323"/>
      <c r="CM323" s="39">
        <f t="shared" ref="CM323:CM332" si="2755">IF(AND($C323=$E$5,IF(AND($C323=$E$5,CL323&gt;=CL$2),(CL323-CL$2)*CL$5,IF(AND($C323=$E$6,CL323&gt;=CL$2),(CL323-CL$2)*CL$6,0))&gt;CL$3),CL$3,IF(AND($C323=$E$6,IF(AND($C323=$E$5,CL323&gt;=CL$2),(CL323-CL$2)*CL$5,IF(AND($C323=$E$6,CL323&gt;=CL$2),(CL323-CL$2)*CL$6,0))&gt;CL$4),CL$4,IF(AND($C323=$E$5,CL323&gt;=CL$2),(CL323-CL$2)*CL$5,IF(AND($C323=$E$6,CL323&gt;=CL$2),(CL323-CL$2)*CL$6,0))))</f>
        <v>0</v>
      </c>
      <c r="CN323"/>
      <c r="CO323" s="39">
        <f t="shared" ref="CO323:CO332" si="2756">IF(AND($C323=$E$5,IF(AND($C323=$E$5,CN323&gt;=CN$2),(CN323-CN$2)*CN$5,IF(AND($C323=$E$6,CN323&gt;=CN$2),(CN323-CN$2)*CN$6,0))&gt;CN$3),CN$3,IF(AND($C323=$E$6,IF(AND($C323=$E$5,CN323&gt;=CN$2),(CN323-CN$2)*CN$5,IF(AND($C323=$E$6,CN323&gt;=CN$2),(CN323-CN$2)*CN$6,0))&gt;CN$4),CN$4,IF(AND($C323=$E$5,CN323&gt;=CN$2),(CN323-CN$2)*CN$5,IF(AND($C323=$E$6,CN323&gt;=CN$2),(CN323-CN$2)*CN$6,0))))</f>
        <v>0</v>
      </c>
      <c r="CP323" s="67">
        <f>SUMIFS(AL323:CO323,$AL$8:$CO$8,$AM$1)</f>
        <v>0</v>
      </c>
      <c r="CQ323"/>
      <c r="CR323" s="39">
        <f t="shared" ref="CR323:CR332" si="2757">IF(AND($C323=$E$5,IF(AND($C323=$E$5,CQ323&gt;=CQ$2),(CQ323-CQ$2)*CQ$5,IF(AND($C323=$E$6,CQ323&gt;=CQ$2),(CQ323-CQ$2)*CQ$6,0))&gt;CQ$3),CQ$3,IF(AND($C323=$E$6,IF(AND($C323=$E$5,CQ323&gt;=CQ$2),(CQ323-CQ$2)*CQ$5,IF(AND($C323=$E$6,CQ323&gt;=CQ$2),(CQ323-CQ$2)*CQ$6,0))&gt;CQ$4),CQ$4,IF(AND($C323=$E$5,CQ323&gt;=CQ$2),(CQ323-CQ$2)*CQ$5,IF(AND($C323=$E$6,CQ323&gt;=CQ$2),(CQ323-CQ$2)*CQ$6,0))))</f>
        <v>0</v>
      </c>
      <c r="CS323"/>
      <c r="CT323" s="39">
        <f t="shared" ref="CT323:CT332" si="2758">IF(AND($C323=$E$5,IF(AND($C323=$E$5,CS323&gt;=CS$2),(CS323-CS$2)*CS$5,IF(AND($C323=$E$6,CS323&gt;=CS$2),(CS323-CS$2)*CS$6,0))&gt;CS$3),CS$3,IF(AND($C323=$E$6,IF(AND($C323=$E$5,CS323&gt;=CS$2),(CS323-CS$2)*CS$5,IF(AND($C323=$E$6,CS323&gt;=CS$2),(CS323-CS$2)*CS$6,0))&gt;CS$4),CS$4,IF(AND($C323=$E$5,CS323&gt;=CS$2),(CS323-CS$2)*CS$5,IF(AND($C323=$E$6,CS323&gt;=CS$2),(CS323-CS$2)*CS$6,0))))</f>
        <v>0</v>
      </c>
      <c r="CU323"/>
      <c r="CV323" s="39">
        <f t="shared" ref="CV323:CV332" si="2759">IF(AND($C323=$E$5,IF(AND($C323=$E$5,CU323&gt;=CU$2),(CU323-CU$2)*CU$5,IF(AND($C323=$E$6,CU323&gt;=CU$2),(CU323-CU$2)*CU$6,0))&gt;CU$3),CU$3,IF(AND($C323=$E$6,IF(AND($C323=$E$5,CU323&gt;=CU$2),(CU323-CU$2)*CU$5,IF(AND($C323=$E$6,CU323&gt;=CU$2),(CU323-CU$2)*CU$6,0))&gt;CU$4),CU$4,IF(AND($C323=$E$5,CU323&gt;=CU$2),(CU323-CU$2)*CU$5,IF(AND($C323=$E$6,CU323&gt;=CU$2),(CU323-CU$2)*CU$6,0))))</f>
        <v>0</v>
      </c>
      <c r="CW323"/>
      <c r="CX323" s="39">
        <f t="shared" ref="CX323:CX332" si="2760">IF(AND($C323=$E$5,IF(AND($C323=$E$5,CW323&gt;=CW$2),(CW323-CW$2)*CW$5,IF(AND($C323=$E$6,CW323&gt;=CW$2),(CW323-CW$2)*CW$6,0))&gt;CW$3),CW$3,IF(AND($C323=$E$6,IF(AND($C323=$E$5,CW323&gt;=CW$2),(CW323-CW$2)*CW$5,IF(AND($C323=$E$6,CW323&gt;=CW$2),(CW323-CW$2)*CW$6,0))&gt;CW$4),CW$4,IF(AND($C323=$E$5,CW323&gt;=CW$2),(CW323-CW$2)*CW$5,IF(AND($C323=$E$6,CW323&gt;=CW$2),(CW323-CW$2)*CW$6,0))))</f>
        <v>0</v>
      </c>
      <c r="CY323"/>
      <c r="CZ323" s="39">
        <f t="shared" ref="CZ323:CZ332" si="2761">IF(AND($C323=$E$5,IF(AND($C323=$E$5,CY323&gt;=CY$2),(CY323-CY$2)*CY$5,IF(AND($C323=$E$6,CY323&gt;=CY$2),(CY323-CY$2)*CY$6,0))&gt;CY$3),CY$3,IF(AND($C323=$E$6,IF(AND($C323=$E$5,CY323&gt;=CY$2),(CY323-CY$2)*CY$5,IF(AND($C323=$E$6,CY323&gt;=CY$2),(CY323-CY$2)*CY$6,0))&gt;CY$4),CY$4,IF(AND($C323=$E$5,CY323&gt;=CY$2),(CY323-CY$2)*CY$5,IF(AND($C323=$E$6,CY323&gt;=CY$2),(CY323-CY$2)*CY$6,0))))</f>
        <v>0</v>
      </c>
      <c r="DA323"/>
      <c r="DB323" s="39">
        <f t="shared" ref="DB323:DB332" si="2762">IF(AND($C323=$E$5,IF(AND($C323=$E$5,DA323&gt;=DA$2),(DA323-DA$2)*DA$5,IF(AND($C323=$E$6,DA323&gt;=DA$2),(DA323-DA$2)*DA$6,0))&gt;DA$3),DA$3,IF(AND($C323=$E$6,IF(AND($C323=$E$5,DA323&gt;=DA$2),(DA323-DA$2)*DA$5,IF(AND($C323=$E$6,DA323&gt;=DA$2),(DA323-DA$2)*DA$6,0))&gt;DA$4),DA$4,IF(AND($C323=$E$5,DA323&gt;=DA$2),(DA323-DA$2)*DA$5,IF(AND($C323=$E$6,DA323&gt;=DA$2),(DA323-DA$2)*DA$6,0))))</f>
        <v>0</v>
      </c>
      <c r="DC323"/>
      <c r="DD323" s="39">
        <f t="shared" ref="DD323:DD332" si="2763">IF(AND($C323=$E$5,IF(AND($C323=$E$5,DC323&gt;=DC$2),(DC323-DC$2)*DC$5,IF(AND($C323=$E$6,DC323&gt;=DC$2),(DC323-DC$2)*DC$6,0))&gt;DC$3),DC$3,IF(AND($C323=$E$6,IF(AND($C323=$E$5,DC323&gt;=DC$2),(DC323-DC$2)*DC$5,IF(AND($C323=$E$6,DC323&gt;=DC$2),(DC323-DC$2)*DC$6,0))&gt;DC$4),DC$4,IF(AND($C323=$E$5,DC323&gt;=DC$2),(DC323-DC$2)*DC$5,IF(AND($C323=$E$6,DC323&gt;=DC$2),(DC323-DC$2)*DC$6,0))))</f>
        <v>0</v>
      </c>
      <c r="DE323"/>
      <c r="DF323" s="39">
        <f t="shared" ref="DF323:DF332" si="2764">IF(AND($C323=$E$5,IF(AND($C323=$E$5,DE323&gt;=DE$2),(DE323-DE$2)*DE$5,IF(AND($C323=$E$6,DE323&gt;=DE$2),(DE323-DE$2)*DE$6,0))&gt;DE$3),DE$3,IF(AND($C323=$E$6,IF(AND($C323=$E$5,DE323&gt;=DE$2),(DE323-DE$2)*DE$5,IF(AND($C323=$E$6,DE323&gt;=DE$2),(DE323-DE$2)*DE$6,0))&gt;DE$4),DE$4,IF(AND($C323=$E$5,DE323&gt;=DE$2),(DE323-DE$2)*DE$5,IF(AND($C323=$E$6,DE323&gt;=DE$2),(DE323-DE$2)*DE$6,0))))</f>
        <v>0</v>
      </c>
      <c r="DG323"/>
      <c r="DH323" s="39">
        <f t="shared" ref="DH323:DH332" si="2765">IF(AND($C323=$E$5,IF(AND($C323=$E$5,DG323&gt;=DG$2),(DG323-DG$2)*DG$5,IF(AND($C323=$E$6,DG323&gt;=DG$2),(DG323-DG$2)*DG$6,0))&gt;DG$3),DG$3,IF(AND($C323=$E$6,IF(AND($C323=$E$5,DG323&gt;=DG$2),(DG323-DG$2)*DG$5,IF(AND($C323=$E$6,DG323&gt;=DG$2),(DG323-DG$2)*DG$6,0))&gt;DG$4),DG$4,IF(AND($C323=$E$5,DG323&gt;=DG$2),(DG323-DG$2)*DG$5,IF(AND($C323=$E$6,DG323&gt;=DG$2),(DG323-DG$2)*DG$6,0))))</f>
        <v>0</v>
      </c>
      <c r="DI323"/>
      <c r="DJ323" s="39">
        <f t="shared" ref="DJ323:DJ332" si="2766">IF(AND($C323=$E$5,IF(AND($C323=$E$5,DI323&gt;=DI$2),(DI323-DI$2)*DI$5,IF(AND($C323=$E$6,DI323&gt;=DI$2),(DI323-DI$2)*DI$6,0))&gt;DI$3),DI$3,IF(AND($C323=$E$6,IF(AND($C323=$E$5,DI323&gt;=DI$2),(DI323-DI$2)*DI$5,IF(AND($C323=$E$6,DI323&gt;=DI$2),(DI323-DI$2)*DI$6,0))&gt;DI$4),DI$4,IF(AND($C323=$E$5,DI323&gt;=DI$2),(DI323-DI$2)*DI$5,IF(AND($C323=$E$6,DI323&gt;=DI$2),(DI323-DI$2)*DI$6,0))))</f>
        <v>0</v>
      </c>
      <c r="DK323"/>
      <c r="DL323" s="39">
        <f t="shared" ref="DL323:DL332" si="2767">IF(AND($C323=$E$5,IF(AND($C323=$E$5,DK323&gt;=DK$2),(DK323-DK$2)*DK$5,IF(AND($C323=$E$6,DK323&gt;=DK$2),(DK323-DK$2)*DK$6,0))&gt;DK$3),DK$3,IF(AND($C323=$E$6,IF(AND($C323=$E$5,DK323&gt;=DK$2),(DK323-DK$2)*DK$5,IF(AND($C323=$E$6,DK323&gt;=DK$2),(DK323-DK$2)*DK$6,0))&gt;DK$4),DK$4,IF(AND($C323=$E$5,DK323&gt;=DK$2),(DK323-DK$2)*DK$5,IF(AND($C323=$E$6,DK323&gt;=DK$2),(DK323-DK$2)*DK$6,0))))</f>
        <v>0</v>
      </c>
      <c r="DM323"/>
      <c r="DN323" s="39">
        <f t="shared" ref="DN323:DN332" si="2768">IF(AND($C323=$E$5,IF(AND($C323=$E$5,DM323&gt;=DM$2),(DM323-DM$2)*DM$5,IF(AND($C323=$E$6,DM323&gt;=DM$2),(DM323-DM$2)*DM$6,0))&gt;DM$3),DM$3,IF(AND($C323=$E$6,IF(AND($C323=$E$5,DM323&gt;=DM$2),(DM323-DM$2)*DM$5,IF(AND($C323=$E$6,DM323&gt;=DM$2),(DM323-DM$2)*DM$6,0))&gt;DM$4),DM$4,IF(AND($C323=$E$5,DM323&gt;=DM$2),(DM323-DM$2)*DM$5,IF(AND($C323=$E$6,DM323&gt;=DM$2),(DM323-DM$2)*DM$6,0))))</f>
        <v>0</v>
      </c>
      <c r="DO323"/>
      <c r="DP323" s="39">
        <f t="shared" ref="DP323:DP332" si="2769">IF(AND($C323=$E$5,IF(AND($C323=$E$5,DO323&gt;=DO$2),(DO323-DO$2)*DO$5,IF(AND($C323=$E$6,DO323&gt;=DO$2),(DO323-DO$2)*DO$6,0))&gt;DO$3),DO$3,IF(AND($C323=$E$6,IF(AND($C323=$E$5,DO323&gt;=DO$2),(DO323-DO$2)*DO$5,IF(AND($C323=$E$6,DO323&gt;=DO$2),(DO323-DO$2)*DO$6,0))&gt;DO$4),DO$4,IF(AND($C323=$E$5,DO323&gt;=DO$2),(DO323-DO$2)*DO$5,IF(AND($C323=$E$6,DO323&gt;=DO$2),(DO323-DO$2)*DO$6,0))))</f>
        <v>0</v>
      </c>
      <c r="DQ323"/>
      <c r="DR323" s="39">
        <f t="shared" ref="DR323:DR332" si="2770">IF(AND($C323=$E$5,IF(AND($C323=$E$5,DQ323&gt;=DQ$2),(DQ323-DQ$2)*DQ$5,IF(AND($C323=$E$6,DQ323&gt;=DQ$2),(DQ323-DQ$2)*DQ$6,0))&gt;DQ$3),DQ$3,IF(AND($C323=$E$6,IF(AND($C323=$E$5,DQ323&gt;=DQ$2),(DQ323-DQ$2)*DQ$5,IF(AND($C323=$E$6,DQ323&gt;=DQ$2),(DQ323-DQ$2)*DQ$6,0))&gt;DQ$4),DQ$4,IF(AND($C323=$E$5,DQ323&gt;=DQ$2),(DQ323-DQ$2)*DQ$5,IF(AND($C323=$E$6,DQ323&gt;=DQ$2),(DQ323-DQ$2)*DQ$6,0))))</f>
        <v>0</v>
      </c>
      <c r="DS323"/>
      <c r="DT323" s="39">
        <f t="shared" ref="DT323:DT332" si="2771">IF(AND($C323=$E$5,IF(AND($C323=$E$5,DS323&gt;=DS$2),(DS323-DS$2)*DS$5,IF(AND($C323=$E$6,DS323&gt;=DS$2),(DS323-DS$2)*DS$6,0))&gt;DS$3),DS$3,IF(AND($C323=$E$6,IF(AND($C323=$E$5,DS323&gt;=DS$2),(DS323-DS$2)*DS$5,IF(AND($C323=$E$6,DS323&gt;=DS$2),(DS323-DS$2)*DS$6,0))&gt;DS$4),DS$4,IF(AND($C323=$E$5,DS323&gt;=DS$2),(DS323-DS$2)*DS$5,IF(AND($C323=$E$6,DS323&gt;=DS$2),(DS323-DS$2)*DS$6,0))))</f>
        <v>0</v>
      </c>
      <c r="DU323"/>
      <c r="DV323" s="39">
        <f t="shared" ref="DV323:DV332" si="2772">IF(AND($C323=$E$5,IF(AND($C323=$E$5,DU323&gt;=DU$2),(DU323-DU$2)*DU$5,IF(AND($C323=$E$6,DU323&gt;=DU$2),(DU323-DU$2)*DU$6,0))&gt;DU$3),DU$3,IF(AND($C323=$E$6,IF(AND($C323=$E$5,DU323&gt;=DU$2),(DU323-DU$2)*DU$5,IF(AND($C323=$E$6,DU323&gt;=DU$2),(DU323-DU$2)*DU$6,0))&gt;DU$4),DU$4,IF(AND($C323=$E$5,DU323&gt;=DU$2),(DU323-DU$2)*DU$5,IF(AND($C323=$E$6,DU323&gt;=DU$2),(DU323-DU$2)*DU$6,0))))</f>
        <v>0</v>
      </c>
      <c r="DW323"/>
      <c r="DX323" s="39">
        <f t="shared" ref="DX323:DX332" si="2773">IF(AND($C323=$E$5,IF(AND($C323=$E$5,DW323&gt;=DW$2),(DW323-DW$2)*DW$5,IF(AND($C323=$E$6,DW323&gt;=DW$2),(DW323-DW$2)*DW$6,0))&gt;DW$3),DW$3,IF(AND($C323=$E$6,IF(AND($C323=$E$5,DW323&gt;=DW$2),(DW323-DW$2)*DW$5,IF(AND($C323=$E$6,DW323&gt;=DW$2),(DW323-DW$2)*DW$6,0))&gt;DW$4),DW$4,IF(AND($C323=$E$5,DW323&gt;=DW$2),(DW323-DW$2)*DW$5,IF(AND($C323=$E$6,DW323&gt;=DW$2),(DW323-DW$2)*DW$6,0))))</f>
        <v>0</v>
      </c>
      <c r="DY323"/>
      <c r="DZ323" s="39">
        <f t="shared" ref="DZ323:DZ332" si="2774">IF(AND($C323=$E$5,IF(AND($C323=$E$5,DY323&gt;=DY$2),(DY323-DY$2)*DY$5,IF(AND($C323=$E$6,DY323&gt;=DY$2),(DY323-DY$2)*DY$6,0))&gt;DY$3),DY$3,IF(AND($C323=$E$6,IF(AND($C323=$E$5,DY323&gt;=DY$2),(DY323-DY$2)*DY$5,IF(AND($C323=$E$6,DY323&gt;=DY$2),(DY323-DY$2)*DY$6,0))&gt;DY$4),DY$4,IF(AND($C323=$E$5,DY323&gt;=DY$2),(DY323-DY$2)*DY$5,IF(AND($C323=$E$6,DY323&gt;=DY$2),(DY323-DY$2)*DY$6,0))))</f>
        <v>0</v>
      </c>
      <c r="EA323"/>
      <c r="EB323" s="39">
        <f t="shared" ref="EB323:EB332" si="2775">IF(AND($C323=$E$5,IF(AND($C323=$E$5,EA323&gt;=EA$2),(EA323-EA$2)*EA$5,IF(AND($C323=$E$6,EA323&gt;=EA$2),(EA323-EA$2)*EA$6,0))&gt;EA$3),EA$3,IF(AND($C323=$E$6,IF(AND($C323=$E$5,EA323&gt;=EA$2),(EA323-EA$2)*EA$5,IF(AND($C323=$E$6,EA323&gt;=EA$2),(EA323-EA$2)*EA$6,0))&gt;EA$4),EA$4,IF(AND($C323=$E$5,EA323&gt;=EA$2),(EA323-EA$2)*EA$5,IF(AND($C323=$E$6,EA323&gt;=EA$2),(EA323-EA$2)*EA$6,0))))</f>
        <v>0</v>
      </c>
      <c r="EC323"/>
      <c r="ED323" s="39">
        <f t="shared" ref="ED323:ED332" si="2776">IF(AND($C323=$E$5,IF(AND($C323=$E$5,EC323&gt;=EC$2),(EC323-EC$2)*EC$5,IF(AND($C323=$E$6,EC323&gt;=EC$2),(EC323-EC$2)*EC$6,0))&gt;EC$3),EC$3,IF(AND($C323=$E$6,IF(AND($C323=$E$5,EC323&gt;=EC$2),(EC323-EC$2)*EC$5,IF(AND($C323=$E$6,EC323&gt;=EC$2),(EC323-EC$2)*EC$6,0))&gt;EC$4),EC$4,IF(AND($C323=$E$5,EC323&gt;=EC$2),(EC323-EC$2)*EC$5,IF(AND($C323=$E$6,EC323&gt;=EC$2),(EC323-EC$2)*EC$6,0))))</f>
        <v>0</v>
      </c>
      <c r="EE323"/>
      <c r="EF323" s="39">
        <f t="shared" ref="EF323:EF332" si="2777">IF(AND($C323=$E$5,IF(AND($C323=$E$5,EE323&gt;=EE$2),(EE323-EE$2)*EE$5,IF(AND($C323=$E$6,EE323&gt;=EE$2),(EE323-EE$2)*EE$6,0))&gt;EE$3),EE$3,IF(AND($C323=$E$6,IF(AND($C323=$E$5,EE323&gt;=EE$2),(EE323-EE$2)*EE$5,IF(AND($C323=$E$6,EE323&gt;=EE$2),(EE323-EE$2)*EE$6,0))&gt;EE$4),EE$4,IF(AND($C323=$E$5,EE323&gt;=EE$2),(EE323-EE$2)*EE$5,IF(AND($C323=$E$6,EE323&gt;=EE$2),(EE323-EE$2)*EE$6,0))))</f>
        <v>0</v>
      </c>
      <c r="EG323"/>
      <c r="EH323" s="39">
        <f t="shared" ref="EH323:EH332" si="2778">IF(AND($C323=$E$5,IF(AND($C323=$E$5,EG323&gt;=EG$2),(EG323-EG$2)*EG$5,IF(AND($C323=$E$6,EG323&gt;=EG$2),(EG323-EG$2)*EG$6,0))&gt;EG$3),EG$3,IF(AND($C323=$E$6,IF(AND($C323=$E$5,EG323&gt;=EG$2),(EG323-EG$2)*EG$5,IF(AND($C323=$E$6,EG323&gt;=EG$2),(EG323-EG$2)*EG$6,0))&gt;EG$4),EG$4,IF(AND($C323=$E$5,EG323&gt;=EG$2),(EG323-EG$2)*EG$5,IF(AND($C323=$E$6,EG323&gt;=EG$2),(EG323-EG$2)*EG$6,0))))</f>
        <v>0</v>
      </c>
      <c r="EI323"/>
      <c r="EJ323" s="39">
        <f t="shared" ref="EJ323:EJ332" si="2779">IF(AND($C323=$E$5,IF(AND($C323=$E$5,EI323&gt;=EI$2),(EI323-EI$2)*EI$5,IF(AND($C323=$E$6,EI323&gt;=EI$2),(EI323-EI$2)*EI$6,0))&gt;EI$3),EI$3,IF(AND($C323=$E$6,IF(AND($C323=$E$5,EI323&gt;=EI$2),(EI323-EI$2)*EI$5,IF(AND($C323=$E$6,EI323&gt;=EI$2),(EI323-EI$2)*EI$6,0))&gt;EI$4),EI$4,IF(AND($C323=$E$5,EI323&gt;=EI$2),(EI323-EI$2)*EI$5,IF(AND($C323=$E$6,EI323&gt;=EI$2),(EI323-EI$2)*EI$6,0))))</f>
        <v>0</v>
      </c>
      <c r="EK323"/>
      <c r="EL323" s="39">
        <f t="shared" ref="EL323:EL332" si="2780">IF(AND($C323=$E$5,IF(AND($C323=$E$5,EK323&gt;=EK$2),(EK323-EK$2)*EK$5,IF(AND($C323=$E$6,EK323&gt;=EK$2),(EK323-EK$2)*EK$6,0))&gt;EK$3),EK$3,IF(AND($C323=$E$6,IF(AND($C323=$E$5,EK323&gt;=EK$2),(EK323-EK$2)*EK$5,IF(AND($C323=$E$6,EK323&gt;=EK$2),(EK323-EK$2)*EK$6,0))&gt;EK$4),EK$4,IF(AND($C323=$E$5,EK323&gt;=EK$2),(EK323-EK$2)*EK$5,IF(AND($C323=$E$6,EK323&gt;=EK$2),(EK323-EK$2)*EK$6,0))))</f>
        <v>0</v>
      </c>
      <c r="EM323"/>
      <c r="EN323" s="39">
        <f t="shared" ref="EN323:EN332" si="2781">IF(AND($C323=$E$5,IF(AND($C323=$E$5,EM323&gt;=EM$2),(EM323-EM$2)*EM$5,IF(AND($C323=$E$6,EM323&gt;=EM$2),(EM323-EM$2)*EM$6,0))&gt;EM$3),EM$3,IF(AND($C323=$E$6,IF(AND($C323=$E$5,EM323&gt;=EM$2),(EM323-EM$2)*EM$5,IF(AND($C323=$E$6,EM323&gt;=EM$2),(EM323-EM$2)*EM$6,0))&gt;EM$4),EM$4,IF(AND($C323=$E$5,EM323&gt;=EM$2),(EM323-EM$2)*EM$5,IF(AND($C323=$E$6,EM323&gt;=EM$2),(EM323-EM$2)*EM$6,0))))</f>
        <v>0</v>
      </c>
      <c r="EO323"/>
      <c r="EP323" s="39">
        <f t="shared" ref="EP323:EP332" si="2782">IF(AND($C323=$E$5,IF(AND($C323=$E$5,EO323&gt;=EO$2),(EO323-EO$2)*EO$5,IF(AND($C323=$E$6,EO323&gt;=EO$2),(EO323-EO$2)*EO$6,0))&gt;EO$3),EO$3,IF(AND($C323=$E$6,IF(AND($C323=$E$5,EO323&gt;=EO$2),(EO323-EO$2)*EO$5,IF(AND($C323=$E$6,EO323&gt;=EO$2),(EO323-EO$2)*EO$6,0))&gt;EO$4),EO$4,IF(AND($C323=$E$5,EO323&gt;=EO$2),(EO323-EO$2)*EO$5,IF(AND($C323=$E$6,EO323&gt;=EO$2),(EO323-EO$2)*EO$6,0))))</f>
        <v>0</v>
      </c>
      <c r="EQ323"/>
      <c r="ER323" s="39">
        <f t="shared" ref="ER323:ER332" si="2783">IF(AND($C323=$E$5,IF(AND($C323=$E$5,EQ323&gt;=EQ$2),(EQ323-EQ$2)*EQ$5,IF(AND($C323=$E$6,EQ323&gt;=EQ$2),(EQ323-EQ$2)*EQ$6,0))&gt;EQ$3),EQ$3,IF(AND($C323=$E$6,IF(AND($C323=$E$5,EQ323&gt;=EQ$2),(EQ323-EQ$2)*EQ$5,IF(AND($C323=$E$6,EQ323&gt;=EQ$2),(EQ323-EQ$2)*EQ$6,0))&gt;EQ$4),EQ$4,IF(AND($C323=$E$5,EQ323&gt;=EQ$2),(EQ323-EQ$2)*EQ$5,IF(AND($C323=$E$6,EQ323&gt;=EQ$2),(EQ323-EQ$2)*EQ$6,0))))</f>
        <v>0</v>
      </c>
      <c r="ES323"/>
      <c r="ET323" s="39">
        <f t="shared" ref="ET323:ET332" si="2784">IF(AND($C323=$E$5,IF(AND($C323=$E$5,ES323&gt;=ES$2),(ES323-ES$2)*ES$5,IF(AND($C323=$E$6,ES323&gt;=ES$2),(ES323-ES$2)*ES$6,0))&gt;ES$3),ES$3,IF(AND($C323=$E$6,IF(AND($C323=$E$5,ES323&gt;=ES$2),(ES323-ES$2)*ES$5,IF(AND($C323=$E$6,ES323&gt;=ES$2),(ES323-ES$2)*ES$6,0))&gt;ES$4),ES$4,IF(AND($C323=$E$5,ES323&gt;=ES$2),(ES323-ES$2)*ES$5,IF(AND($C323=$E$6,ES323&gt;=ES$2),(ES323-ES$2)*ES$6,0))))</f>
        <v>0</v>
      </c>
      <c r="EU323"/>
      <c r="EV323" s="39">
        <f t="shared" ref="EV323:EV332" si="2785">IF(AND($C323=$E$5,IF(AND($C323=$E$5,EU323&gt;=EU$2),(EU323-EU$2)*EU$5,IF(AND($C323=$E$6,EU323&gt;=EU$2),(EU323-EU$2)*EU$6,0))&gt;EU$3),EU$3,IF(AND($C323=$E$6,IF(AND($C323=$E$5,EU323&gt;=EU$2),(EU323-EU$2)*EU$5,IF(AND($C323=$E$6,EU323&gt;=EU$2),(EU323-EU$2)*EU$6,0))&gt;EU$4),EU$4,IF(AND($C323=$E$5,EU323&gt;=EU$2),(EU323-EU$2)*EU$5,IF(AND($C323=$E$6,EU323&gt;=EU$2),(EU323-EU$2)*EU$6,0))))</f>
        <v>0</v>
      </c>
      <c r="EW323"/>
      <c r="EX323" s="39">
        <f t="shared" ref="EX323:EX332" si="2786">IF(AND($C323=$E$5,IF(AND($C323=$E$5,EW323&gt;=EW$2),(EW323-EW$2)*EW$5,IF(AND($C323=$E$6,EW323&gt;=EW$2),(EW323-EW$2)*EW$6,0))&gt;EW$3),EW$3,IF(AND($C323=$E$6,IF(AND($C323=$E$5,EW323&gt;=EW$2),(EW323-EW$2)*EW$5,IF(AND($C323=$E$6,EW323&gt;=EW$2),(EW323-EW$2)*EW$6,0))&gt;EW$4),EW$4,IF(AND($C323=$E$5,EW323&gt;=EW$2),(EW323-EW$2)*EW$5,IF(AND($C323=$E$6,EW323&gt;=EW$2),(EW323-EW$2)*EW$6,0))))</f>
        <v>0</v>
      </c>
      <c r="EY323"/>
      <c r="EZ323" s="39">
        <f t="shared" ref="EZ323:EZ332" si="2787">IF(AND($C323=$E$5,IF(AND($C323=$E$5,EY323&gt;=EY$2),(EY323-EY$2)*EY$5,IF(AND($C323=$E$6,EY323&gt;=EY$2),(EY323-EY$2)*EY$6,0))&gt;EY$3),EY$3,IF(AND($C323=$E$6,IF(AND($C323=$E$5,EY323&gt;=EY$2),(EY323-EY$2)*EY$5,IF(AND($C323=$E$6,EY323&gt;=EY$2),(EY323-EY$2)*EY$6,0))&gt;EY$4),EY$4,IF(AND($C323=$E$5,EY323&gt;=EY$2),(EY323-EY$2)*EY$5,IF(AND($C323=$E$6,EY323&gt;=EY$2),(EY323-EY$2)*EY$6,0))))</f>
        <v>0</v>
      </c>
      <c r="FA323"/>
      <c r="FB323" s="39">
        <f t="shared" ref="FB323:FB332" si="2788">IF(AND($C323=$E$5,IF(AND($C323=$E$5,FA323&gt;=FA$2),(FA323-FA$2)*FA$5,IF(AND($C323=$E$6,FA323&gt;=FA$2),(FA323-FA$2)*FA$6,0))&gt;FA$3),FA$3,IF(AND($C323=$E$6,IF(AND($C323=$E$5,FA323&gt;=FA$2),(FA323-FA$2)*FA$5,IF(AND($C323=$E$6,FA323&gt;=FA$2),(FA323-FA$2)*FA$6,0))&gt;FA$4),FA$4,IF(AND($C323=$E$5,FA323&gt;=FA$2),(FA323-FA$2)*FA$5,IF(AND($C323=$E$6,FA323&gt;=FA$2),(FA323-FA$2)*FA$6,0))))</f>
        <v>0</v>
      </c>
      <c r="FC323" s="67">
        <f>SUMIFS(CQ323:FB323,$CQ$8:$FB$8,$AM$1)</f>
        <v>0</v>
      </c>
    </row>
    <row r="324" spans="1:159" s="30" customFormat="1" outlineLevel="1" x14ac:dyDescent="0.25">
      <c r="A324">
        <v>2</v>
      </c>
      <c r="B324" s="26"/>
      <c r="C324" s="102">
        <f>IFERROR(VLOOKUP($B324,'Справочник ТТ'!$A:$R,16,0),0)</f>
        <v>0</v>
      </c>
      <c r="D324" s="103">
        <f>IFERROR(VLOOKUP($B324,'Справочник ТТ'!$A:$R,17,0),0)</f>
        <v>0</v>
      </c>
      <c r="E324" s="104">
        <f>IFERROR(VLOOKUP($B324,'Справочник ТТ'!$A:$R,18,0),0)</f>
        <v>0</v>
      </c>
      <c r="F324" s="71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 s="46">
        <f t="shared" ref="AK324:AK332" si="2789">IF($C324=$E$5,SUMPRODUCT(G324:AJ324,$G$5:$AJ$5),IF($C324=$E$6,SUMPRODUCT(G324:AJ324,$G$6:$AJ$6),0))</f>
        <v>0</v>
      </c>
      <c r="AL324"/>
      <c r="AM324" s="39">
        <f t="shared" si="2730"/>
        <v>0</v>
      </c>
      <c r="AN324"/>
      <c r="AO324" s="39">
        <f t="shared" si="2731"/>
        <v>0</v>
      </c>
      <c r="AP324"/>
      <c r="AQ324" s="39">
        <f t="shared" si="2732"/>
        <v>0</v>
      </c>
      <c r="AR324"/>
      <c r="AS324" s="39">
        <f t="shared" si="2733"/>
        <v>0</v>
      </c>
      <c r="AT324"/>
      <c r="AU324" s="39">
        <f t="shared" si="2734"/>
        <v>0</v>
      </c>
      <c r="AV324"/>
      <c r="AW324" s="39">
        <f>IF(AND($C324=$E$5,IF(AND($C324=$E$5,AV324&gt;=AV$2),(AV324-AV$2)*AV$5,IF(AND($C324=$E$6,AV324&gt;=AV$2),(AV324-AV$2)*AV$6,0))&gt;AV$3),AV$3,IF(AND($C324=$E$6,IF(AND($C324=$E$5,AV324&gt;=AV$2),(AV324-AV$2)*AV$5,IF(AND($C324=$E$6,AV324&gt;=AV$2),(AV324-AV$2)*AV$6,0))&gt;AV$4),AV$4,IF(AND($C324=$E$5,AV324&gt;=AV$2),(AV324-AV$2)*AV$5,IF(AND($C324=$E$6,AV324&gt;=AV$2),(AV324-AV$2)*AV$6,0))))</f>
        <v>0</v>
      </c>
      <c r="AX324"/>
      <c r="AY324" s="39" t="b">
        <f t="shared" si="2735"/>
        <v>0</v>
      </c>
      <c r="AZ324"/>
      <c r="BA324" s="39" t="b">
        <f t="shared" si="2736"/>
        <v>0</v>
      </c>
      <c r="BB324"/>
      <c r="BC324" s="39" t="b">
        <f t="shared" si="2737"/>
        <v>0</v>
      </c>
      <c r="BD324"/>
      <c r="BE324" s="39" t="b">
        <f t="shared" si="2738"/>
        <v>0</v>
      </c>
      <c r="BF324"/>
      <c r="BG324" s="39">
        <f t="shared" si="2739"/>
        <v>0</v>
      </c>
      <c r="BH324"/>
      <c r="BI324" s="39">
        <f t="shared" si="2740"/>
        <v>0</v>
      </c>
      <c r="BJ324"/>
      <c r="BK324" s="39">
        <f t="shared" si="2741"/>
        <v>0</v>
      </c>
      <c r="BL324"/>
      <c r="BM324" s="39">
        <f t="shared" si="2742"/>
        <v>0</v>
      </c>
      <c r="BN324"/>
      <c r="BO324" s="39">
        <f t="shared" si="2743"/>
        <v>0</v>
      </c>
      <c r="BP324"/>
      <c r="BQ324" s="39">
        <f t="shared" si="2744"/>
        <v>0</v>
      </c>
      <c r="BR324"/>
      <c r="BS324" s="39">
        <f t="shared" si="2745"/>
        <v>0</v>
      </c>
      <c r="BT324"/>
      <c r="BU324" s="39">
        <f t="shared" si="2746"/>
        <v>0</v>
      </c>
      <c r="BV324"/>
      <c r="BW324" s="39">
        <f t="shared" si="2747"/>
        <v>0</v>
      </c>
      <c r="BX324"/>
      <c r="BY324" s="39">
        <f t="shared" si="2748"/>
        <v>0</v>
      </c>
      <c r="BZ324"/>
      <c r="CA324" s="39">
        <f t="shared" si="2749"/>
        <v>0</v>
      </c>
      <c r="CB324"/>
      <c r="CC324" s="39">
        <f t="shared" si="2750"/>
        <v>0</v>
      </c>
      <c r="CD324"/>
      <c r="CE324" s="39">
        <f t="shared" si="2751"/>
        <v>0</v>
      </c>
      <c r="CF324"/>
      <c r="CG324" s="39">
        <f t="shared" si="2752"/>
        <v>0</v>
      </c>
      <c r="CH324"/>
      <c r="CI324" s="39">
        <f t="shared" si="2753"/>
        <v>0</v>
      </c>
      <c r="CJ324"/>
      <c r="CK324" s="39">
        <f t="shared" si="2754"/>
        <v>0</v>
      </c>
      <c r="CL324"/>
      <c r="CM324" s="39">
        <f t="shared" si="2755"/>
        <v>0</v>
      </c>
      <c r="CN324"/>
      <c r="CO324" s="39">
        <f t="shared" si="2756"/>
        <v>0</v>
      </c>
      <c r="CP324" s="67">
        <f t="shared" ref="CP324:CP332" si="2790">SUMIFS(AL324:CO324,$AL$8:$CO$8,$AM$1)</f>
        <v>0</v>
      </c>
      <c r="CQ324"/>
      <c r="CR324" s="39">
        <f t="shared" si="2757"/>
        <v>0</v>
      </c>
      <c r="CS324"/>
      <c r="CT324" s="39">
        <f t="shared" si="2758"/>
        <v>0</v>
      </c>
      <c r="CU324"/>
      <c r="CV324" s="39">
        <f t="shared" si="2759"/>
        <v>0</v>
      </c>
      <c r="CW324"/>
      <c r="CX324" s="39">
        <f t="shared" si="2760"/>
        <v>0</v>
      </c>
      <c r="CY324"/>
      <c r="CZ324" s="39">
        <f t="shared" si="2761"/>
        <v>0</v>
      </c>
      <c r="DA324"/>
      <c r="DB324" s="39">
        <f t="shared" si="2762"/>
        <v>0</v>
      </c>
      <c r="DC324"/>
      <c r="DD324" s="39">
        <f t="shared" si="2763"/>
        <v>0</v>
      </c>
      <c r="DE324"/>
      <c r="DF324" s="39">
        <f t="shared" si="2764"/>
        <v>0</v>
      </c>
      <c r="DG324"/>
      <c r="DH324" s="39">
        <f t="shared" si="2765"/>
        <v>0</v>
      </c>
      <c r="DI324"/>
      <c r="DJ324" s="39">
        <f t="shared" si="2766"/>
        <v>0</v>
      </c>
      <c r="DK324"/>
      <c r="DL324" s="39">
        <f t="shared" si="2767"/>
        <v>0</v>
      </c>
      <c r="DM324"/>
      <c r="DN324" s="39">
        <f t="shared" si="2768"/>
        <v>0</v>
      </c>
      <c r="DO324"/>
      <c r="DP324" s="39">
        <f t="shared" si="2769"/>
        <v>0</v>
      </c>
      <c r="DQ324"/>
      <c r="DR324" s="39">
        <f t="shared" si="2770"/>
        <v>0</v>
      </c>
      <c r="DS324"/>
      <c r="DT324" s="39">
        <f t="shared" si="2771"/>
        <v>0</v>
      </c>
      <c r="DU324"/>
      <c r="DV324" s="39">
        <f t="shared" si="2772"/>
        <v>0</v>
      </c>
      <c r="DW324"/>
      <c r="DX324" s="39">
        <f t="shared" si="2773"/>
        <v>0</v>
      </c>
      <c r="DY324"/>
      <c r="DZ324" s="39">
        <f t="shared" si="2774"/>
        <v>0</v>
      </c>
      <c r="EA324"/>
      <c r="EB324" s="39">
        <f t="shared" si="2775"/>
        <v>0</v>
      </c>
      <c r="EC324"/>
      <c r="ED324" s="39">
        <f t="shared" si="2776"/>
        <v>0</v>
      </c>
      <c r="EE324"/>
      <c r="EF324" s="39">
        <f t="shared" si="2777"/>
        <v>0</v>
      </c>
      <c r="EG324"/>
      <c r="EH324" s="39">
        <f t="shared" si="2778"/>
        <v>0</v>
      </c>
      <c r="EI324"/>
      <c r="EJ324" s="39">
        <f t="shared" si="2779"/>
        <v>0</v>
      </c>
      <c r="EK324"/>
      <c r="EL324" s="39">
        <f t="shared" si="2780"/>
        <v>0</v>
      </c>
      <c r="EM324"/>
      <c r="EN324" s="39">
        <f t="shared" si="2781"/>
        <v>0</v>
      </c>
      <c r="EO324"/>
      <c r="EP324" s="39">
        <f t="shared" si="2782"/>
        <v>0</v>
      </c>
      <c r="EQ324"/>
      <c r="ER324" s="39">
        <f t="shared" si="2783"/>
        <v>0</v>
      </c>
      <c r="ES324"/>
      <c r="ET324" s="39">
        <f t="shared" si="2784"/>
        <v>0</v>
      </c>
      <c r="EU324"/>
      <c r="EV324" s="39">
        <f t="shared" si="2785"/>
        <v>0</v>
      </c>
      <c r="EW324"/>
      <c r="EX324" s="39">
        <f t="shared" si="2786"/>
        <v>0</v>
      </c>
      <c r="EY324"/>
      <c r="EZ324" s="39">
        <f t="shared" si="2787"/>
        <v>0</v>
      </c>
      <c r="FA324"/>
      <c r="FB324" s="39">
        <f t="shared" si="2788"/>
        <v>0</v>
      </c>
      <c r="FC324" s="67">
        <f t="shared" ref="FC324:FC332" si="2791">SUMIFS(CQ324:FB324,$CQ$8:$FB$8,$AM$1)</f>
        <v>0</v>
      </c>
    </row>
    <row r="325" spans="1:159" s="30" customFormat="1" outlineLevel="1" x14ac:dyDescent="0.25">
      <c r="A325">
        <v>3</v>
      </c>
      <c r="B325" s="26"/>
      <c r="C325" s="102">
        <f>IFERROR(VLOOKUP($B325,'Справочник ТТ'!$A:$R,16,0),0)</f>
        <v>0</v>
      </c>
      <c r="D325" s="103">
        <f>IFERROR(VLOOKUP($B325,'Справочник ТТ'!$A:$R,17,0),0)</f>
        <v>0</v>
      </c>
      <c r="E325" s="104">
        <f>IFERROR(VLOOKUP($B325,'Справочник ТТ'!$A:$R,18,0),0)</f>
        <v>0</v>
      </c>
      <c r="F325" s="71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 s="46">
        <f t="shared" si="2789"/>
        <v>0</v>
      </c>
      <c r="AL325"/>
      <c r="AM325" s="39">
        <f t="shared" si="2730"/>
        <v>0</v>
      </c>
      <c r="AN325"/>
      <c r="AO325" s="39">
        <f t="shared" si="2731"/>
        <v>0</v>
      </c>
      <c r="AP325"/>
      <c r="AQ325" s="39">
        <f t="shared" si="2732"/>
        <v>0</v>
      </c>
      <c r="AR325"/>
      <c r="AS325" s="39">
        <f t="shared" si="2733"/>
        <v>0</v>
      </c>
      <c r="AT325"/>
      <c r="AU325" s="39">
        <f t="shared" si="2734"/>
        <v>0</v>
      </c>
      <c r="AV325"/>
      <c r="AW325" s="39">
        <f t="shared" ref="AW325:AW332" si="2792">IF(AND($C325=$E$5,IF(AND($C325=$E$5,AV325&gt;=AV$2),(AV325-AV$2)*AV$5,IF(AND($C325=$E$6,AV325&gt;=AV$2),(AV325-AV$2)*AV$6,0))&gt;AV$3),AV$3,IF(AND($C325=$E$6,IF(AND($C325=$E$5,AV325&gt;=AV$2),(AV325-AV$2)*AV$5,IF(AND($C325=$E$6,AV325&gt;=AV$2),(AV325-AV$2)*AV$6,0))&gt;AV$4),AV$4,IF(AND($C325=$E$5,AV325&gt;=AV$2),(AV325-AV$2)*AV$5,IF(AND($C325=$E$6,AV325&gt;=AV$2),(AV325-AV$2)*AV$6,0))))</f>
        <v>0</v>
      </c>
      <c r="AX325"/>
      <c r="AY325" s="39" t="b">
        <f t="shared" si="2735"/>
        <v>0</v>
      </c>
      <c r="AZ325"/>
      <c r="BA325" s="39" t="b">
        <f t="shared" si="2736"/>
        <v>0</v>
      </c>
      <c r="BB325"/>
      <c r="BC325" s="39" t="b">
        <f t="shared" si="2737"/>
        <v>0</v>
      </c>
      <c r="BD325"/>
      <c r="BE325" s="39" t="b">
        <f t="shared" si="2738"/>
        <v>0</v>
      </c>
      <c r="BF325"/>
      <c r="BG325" s="39">
        <f t="shared" si="2739"/>
        <v>0</v>
      </c>
      <c r="BH325"/>
      <c r="BI325" s="39">
        <f t="shared" si="2740"/>
        <v>0</v>
      </c>
      <c r="BJ325"/>
      <c r="BK325" s="39">
        <f t="shared" si="2741"/>
        <v>0</v>
      </c>
      <c r="BL325"/>
      <c r="BM325" s="39">
        <f t="shared" si="2742"/>
        <v>0</v>
      </c>
      <c r="BN325"/>
      <c r="BO325" s="39">
        <f t="shared" si="2743"/>
        <v>0</v>
      </c>
      <c r="BP325"/>
      <c r="BQ325" s="39">
        <f t="shared" si="2744"/>
        <v>0</v>
      </c>
      <c r="BR325"/>
      <c r="BS325" s="39">
        <f t="shared" si="2745"/>
        <v>0</v>
      </c>
      <c r="BT325"/>
      <c r="BU325" s="39">
        <f t="shared" si="2746"/>
        <v>0</v>
      </c>
      <c r="BV325"/>
      <c r="BW325" s="39">
        <f t="shared" si="2747"/>
        <v>0</v>
      </c>
      <c r="BX325"/>
      <c r="BY325" s="39">
        <f t="shared" si="2748"/>
        <v>0</v>
      </c>
      <c r="BZ325"/>
      <c r="CA325" s="39">
        <f t="shared" si="2749"/>
        <v>0</v>
      </c>
      <c r="CB325"/>
      <c r="CC325" s="39">
        <f t="shared" si="2750"/>
        <v>0</v>
      </c>
      <c r="CD325"/>
      <c r="CE325" s="39">
        <f t="shared" si="2751"/>
        <v>0</v>
      </c>
      <c r="CF325"/>
      <c r="CG325" s="39">
        <f t="shared" si="2752"/>
        <v>0</v>
      </c>
      <c r="CH325"/>
      <c r="CI325" s="39">
        <f t="shared" si="2753"/>
        <v>0</v>
      </c>
      <c r="CJ325"/>
      <c r="CK325" s="39">
        <f t="shared" si="2754"/>
        <v>0</v>
      </c>
      <c r="CL325"/>
      <c r="CM325" s="39">
        <f t="shared" si="2755"/>
        <v>0</v>
      </c>
      <c r="CN325"/>
      <c r="CO325" s="39">
        <f t="shared" si="2756"/>
        <v>0</v>
      </c>
      <c r="CP325" s="67">
        <f t="shared" si="2790"/>
        <v>0</v>
      </c>
      <c r="CQ325"/>
      <c r="CR325" s="39">
        <f t="shared" si="2757"/>
        <v>0</v>
      </c>
      <c r="CS325"/>
      <c r="CT325" s="39">
        <f t="shared" si="2758"/>
        <v>0</v>
      </c>
      <c r="CU325"/>
      <c r="CV325" s="39">
        <f t="shared" si="2759"/>
        <v>0</v>
      </c>
      <c r="CW325"/>
      <c r="CX325" s="39">
        <f t="shared" si="2760"/>
        <v>0</v>
      </c>
      <c r="CY325"/>
      <c r="CZ325" s="39">
        <f t="shared" si="2761"/>
        <v>0</v>
      </c>
      <c r="DA325"/>
      <c r="DB325" s="39">
        <f t="shared" si="2762"/>
        <v>0</v>
      </c>
      <c r="DC325"/>
      <c r="DD325" s="39">
        <f t="shared" si="2763"/>
        <v>0</v>
      </c>
      <c r="DE325"/>
      <c r="DF325" s="39">
        <f t="shared" si="2764"/>
        <v>0</v>
      </c>
      <c r="DG325"/>
      <c r="DH325" s="39">
        <f t="shared" si="2765"/>
        <v>0</v>
      </c>
      <c r="DI325"/>
      <c r="DJ325" s="39">
        <f t="shared" si="2766"/>
        <v>0</v>
      </c>
      <c r="DK325"/>
      <c r="DL325" s="39">
        <f t="shared" si="2767"/>
        <v>0</v>
      </c>
      <c r="DM325"/>
      <c r="DN325" s="39">
        <f t="shared" si="2768"/>
        <v>0</v>
      </c>
      <c r="DO325"/>
      <c r="DP325" s="39">
        <f t="shared" si="2769"/>
        <v>0</v>
      </c>
      <c r="DQ325"/>
      <c r="DR325" s="39">
        <f t="shared" si="2770"/>
        <v>0</v>
      </c>
      <c r="DS325"/>
      <c r="DT325" s="39">
        <f t="shared" si="2771"/>
        <v>0</v>
      </c>
      <c r="DU325"/>
      <c r="DV325" s="39">
        <f t="shared" si="2772"/>
        <v>0</v>
      </c>
      <c r="DW325"/>
      <c r="DX325" s="39">
        <f t="shared" si="2773"/>
        <v>0</v>
      </c>
      <c r="DY325"/>
      <c r="DZ325" s="39">
        <f t="shared" si="2774"/>
        <v>0</v>
      </c>
      <c r="EA325"/>
      <c r="EB325" s="39">
        <f t="shared" si="2775"/>
        <v>0</v>
      </c>
      <c r="EC325"/>
      <c r="ED325" s="39">
        <f t="shared" si="2776"/>
        <v>0</v>
      </c>
      <c r="EE325"/>
      <c r="EF325" s="39">
        <f t="shared" si="2777"/>
        <v>0</v>
      </c>
      <c r="EG325"/>
      <c r="EH325" s="39">
        <f t="shared" si="2778"/>
        <v>0</v>
      </c>
      <c r="EI325"/>
      <c r="EJ325" s="39">
        <f t="shared" si="2779"/>
        <v>0</v>
      </c>
      <c r="EK325"/>
      <c r="EL325" s="39">
        <f t="shared" si="2780"/>
        <v>0</v>
      </c>
      <c r="EM325"/>
      <c r="EN325" s="39">
        <f t="shared" si="2781"/>
        <v>0</v>
      </c>
      <c r="EO325"/>
      <c r="EP325" s="39">
        <f t="shared" si="2782"/>
        <v>0</v>
      </c>
      <c r="EQ325"/>
      <c r="ER325" s="39">
        <f t="shared" si="2783"/>
        <v>0</v>
      </c>
      <c r="ES325"/>
      <c r="ET325" s="39">
        <f t="shared" si="2784"/>
        <v>0</v>
      </c>
      <c r="EU325"/>
      <c r="EV325" s="39">
        <f t="shared" si="2785"/>
        <v>0</v>
      </c>
      <c r="EW325"/>
      <c r="EX325" s="39">
        <f t="shared" si="2786"/>
        <v>0</v>
      </c>
      <c r="EY325"/>
      <c r="EZ325" s="39">
        <f t="shared" si="2787"/>
        <v>0</v>
      </c>
      <c r="FA325"/>
      <c r="FB325" s="39">
        <f t="shared" si="2788"/>
        <v>0</v>
      </c>
      <c r="FC325" s="67">
        <f t="shared" si="2791"/>
        <v>0</v>
      </c>
    </row>
    <row r="326" spans="1:159" s="30" customFormat="1" outlineLevel="1" x14ac:dyDescent="0.25">
      <c r="A326">
        <v>4</v>
      </c>
      <c r="B326" s="26"/>
      <c r="C326" s="102">
        <f>IFERROR(VLOOKUP($B326,'Справочник ТТ'!$A:$R,16,0),0)</f>
        <v>0</v>
      </c>
      <c r="D326" s="103">
        <f>IFERROR(VLOOKUP($B326,'Справочник ТТ'!$A:$R,17,0),0)</f>
        <v>0</v>
      </c>
      <c r="E326" s="104">
        <f>IFERROR(VLOOKUP($B326,'Справочник ТТ'!$A:$R,18,0),0)</f>
        <v>0</v>
      </c>
      <c r="F326" s="71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 s="46">
        <f t="shared" si="2789"/>
        <v>0</v>
      </c>
      <c r="AL326"/>
      <c r="AM326" s="39">
        <f t="shared" si="2730"/>
        <v>0</v>
      </c>
      <c r="AN326"/>
      <c r="AO326" s="39">
        <f t="shared" si="2731"/>
        <v>0</v>
      </c>
      <c r="AP326"/>
      <c r="AQ326" s="39">
        <f t="shared" si="2732"/>
        <v>0</v>
      </c>
      <c r="AR326"/>
      <c r="AS326" s="39">
        <f t="shared" si="2733"/>
        <v>0</v>
      </c>
      <c r="AT326"/>
      <c r="AU326" s="39">
        <f t="shared" si="2734"/>
        <v>0</v>
      </c>
      <c r="AV326"/>
      <c r="AW326" s="39">
        <f t="shared" si="2792"/>
        <v>0</v>
      </c>
      <c r="AX326"/>
      <c r="AY326" s="39" t="b">
        <f t="shared" si="2735"/>
        <v>0</v>
      </c>
      <c r="AZ326"/>
      <c r="BA326" s="39" t="b">
        <f t="shared" si="2736"/>
        <v>0</v>
      </c>
      <c r="BB326"/>
      <c r="BC326" s="39" t="b">
        <f t="shared" si="2737"/>
        <v>0</v>
      </c>
      <c r="BD326"/>
      <c r="BE326" s="39" t="b">
        <f t="shared" si="2738"/>
        <v>0</v>
      </c>
      <c r="BF326"/>
      <c r="BG326" s="39">
        <f t="shared" si="2739"/>
        <v>0</v>
      </c>
      <c r="BH326"/>
      <c r="BI326" s="39">
        <f t="shared" si="2740"/>
        <v>0</v>
      </c>
      <c r="BJ326"/>
      <c r="BK326" s="39">
        <f t="shared" si="2741"/>
        <v>0</v>
      </c>
      <c r="BL326"/>
      <c r="BM326" s="39">
        <f t="shared" si="2742"/>
        <v>0</v>
      </c>
      <c r="BN326"/>
      <c r="BO326" s="39">
        <f t="shared" si="2743"/>
        <v>0</v>
      </c>
      <c r="BP326"/>
      <c r="BQ326" s="39">
        <f t="shared" si="2744"/>
        <v>0</v>
      </c>
      <c r="BR326"/>
      <c r="BS326" s="39">
        <f t="shared" si="2745"/>
        <v>0</v>
      </c>
      <c r="BT326"/>
      <c r="BU326" s="39">
        <f t="shared" si="2746"/>
        <v>0</v>
      </c>
      <c r="BV326"/>
      <c r="BW326" s="39">
        <f t="shared" si="2747"/>
        <v>0</v>
      </c>
      <c r="BX326"/>
      <c r="BY326" s="39">
        <f t="shared" si="2748"/>
        <v>0</v>
      </c>
      <c r="BZ326"/>
      <c r="CA326" s="39">
        <f t="shared" si="2749"/>
        <v>0</v>
      </c>
      <c r="CB326"/>
      <c r="CC326" s="39">
        <f t="shared" si="2750"/>
        <v>0</v>
      </c>
      <c r="CD326"/>
      <c r="CE326" s="39">
        <f t="shared" si="2751"/>
        <v>0</v>
      </c>
      <c r="CF326"/>
      <c r="CG326" s="39">
        <f t="shared" si="2752"/>
        <v>0</v>
      </c>
      <c r="CH326"/>
      <c r="CI326" s="39">
        <f t="shared" si="2753"/>
        <v>0</v>
      </c>
      <c r="CJ326"/>
      <c r="CK326" s="39">
        <f t="shared" si="2754"/>
        <v>0</v>
      </c>
      <c r="CL326"/>
      <c r="CM326" s="39">
        <f t="shared" si="2755"/>
        <v>0</v>
      </c>
      <c r="CN326"/>
      <c r="CO326" s="39">
        <f t="shared" si="2756"/>
        <v>0</v>
      </c>
      <c r="CP326" s="67">
        <f t="shared" si="2790"/>
        <v>0</v>
      </c>
      <c r="CQ326"/>
      <c r="CR326" s="39">
        <f t="shared" si="2757"/>
        <v>0</v>
      </c>
      <c r="CS326"/>
      <c r="CT326" s="39">
        <f t="shared" si="2758"/>
        <v>0</v>
      </c>
      <c r="CU326"/>
      <c r="CV326" s="39">
        <f t="shared" si="2759"/>
        <v>0</v>
      </c>
      <c r="CW326"/>
      <c r="CX326" s="39">
        <f t="shared" si="2760"/>
        <v>0</v>
      </c>
      <c r="CY326"/>
      <c r="CZ326" s="39">
        <f t="shared" si="2761"/>
        <v>0</v>
      </c>
      <c r="DA326"/>
      <c r="DB326" s="39">
        <f t="shared" si="2762"/>
        <v>0</v>
      </c>
      <c r="DC326"/>
      <c r="DD326" s="39">
        <f t="shared" si="2763"/>
        <v>0</v>
      </c>
      <c r="DE326"/>
      <c r="DF326" s="39">
        <f t="shared" si="2764"/>
        <v>0</v>
      </c>
      <c r="DG326"/>
      <c r="DH326" s="39">
        <f t="shared" si="2765"/>
        <v>0</v>
      </c>
      <c r="DI326"/>
      <c r="DJ326" s="39">
        <f t="shared" si="2766"/>
        <v>0</v>
      </c>
      <c r="DK326"/>
      <c r="DL326" s="39">
        <f t="shared" si="2767"/>
        <v>0</v>
      </c>
      <c r="DM326"/>
      <c r="DN326" s="39">
        <f t="shared" si="2768"/>
        <v>0</v>
      </c>
      <c r="DO326"/>
      <c r="DP326" s="39">
        <f t="shared" si="2769"/>
        <v>0</v>
      </c>
      <c r="DQ326"/>
      <c r="DR326" s="39">
        <f t="shared" si="2770"/>
        <v>0</v>
      </c>
      <c r="DS326"/>
      <c r="DT326" s="39">
        <f t="shared" si="2771"/>
        <v>0</v>
      </c>
      <c r="DU326"/>
      <c r="DV326" s="39">
        <f t="shared" si="2772"/>
        <v>0</v>
      </c>
      <c r="DW326"/>
      <c r="DX326" s="39">
        <f t="shared" si="2773"/>
        <v>0</v>
      </c>
      <c r="DY326"/>
      <c r="DZ326" s="39">
        <f t="shared" si="2774"/>
        <v>0</v>
      </c>
      <c r="EA326"/>
      <c r="EB326" s="39">
        <f t="shared" si="2775"/>
        <v>0</v>
      </c>
      <c r="EC326"/>
      <c r="ED326" s="39">
        <f t="shared" si="2776"/>
        <v>0</v>
      </c>
      <c r="EE326"/>
      <c r="EF326" s="39">
        <f t="shared" si="2777"/>
        <v>0</v>
      </c>
      <c r="EG326"/>
      <c r="EH326" s="39">
        <f t="shared" si="2778"/>
        <v>0</v>
      </c>
      <c r="EI326"/>
      <c r="EJ326" s="39">
        <f t="shared" si="2779"/>
        <v>0</v>
      </c>
      <c r="EK326"/>
      <c r="EL326" s="39">
        <f t="shared" si="2780"/>
        <v>0</v>
      </c>
      <c r="EM326"/>
      <c r="EN326" s="39">
        <f t="shared" si="2781"/>
        <v>0</v>
      </c>
      <c r="EO326"/>
      <c r="EP326" s="39">
        <f t="shared" si="2782"/>
        <v>0</v>
      </c>
      <c r="EQ326"/>
      <c r="ER326" s="39">
        <f t="shared" si="2783"/>
        <v>0</v>
      </c>
      <c r="ES326"/>
      <c r="ET326" s="39">
        <f t="shared" si="2784"/>
        <v>0</v>
      </c>
      <c r="EU326"/>
      <c r="EV326" s="39">
        <f t="shared" si="2785"/>
        <v>0</v>
      </c>
      <c r="EW326"/>
      <c r="EX326" s="39">
        <f t="shared" si="2786"/>
        <v>0</v>
      </c>
      <c r="EY326"/>
      <c r="EZ326" s="39">
        <f t="shared" si="2787"/>
        <v>0</v>
      </c>
      <c r="FA326"/>
      <c r="FB326" s="39">
        <f t="shared" si="2788"/>
        <v>0</v>
      </c>
      <c r="FC326" s="67">
        <f t="shared" si="2791"/>
        <v>0</v>
      </c>
    </row>
    <row r="327" spans="1:159" s="30" customFormat="1" outlineLevel="1" x14ac:dyDescent="0.25">
      <c r="A327">
        <v>5</v>
      </c>
      <c r="B327" s="26"/>
      <c r="C327" s="102">
        <f>IFERROR(VLOOKUP($B327,'Справочник ТТ'!$A:$R,16,0),0)</f>
        <v>0</v>
      </c>
      <c r="D327" s="103">
        <f>IFERROR(VLOOKUP($B327,'Справочник ТТ'!$A:$R,17,0),0)</f>
        <v>0</v>
      </c>
      <c r="E327" s="104">
        <f>IFERROR(VLOOKUP($B327,'Справочник ТТ'!$A:$R,18,0),0)</f>
        <v>0</v>
      </c>
      <c r="F327" s="71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 s="46">
        <f t="shared" si="2789"/>
        <v>0</v>
      </c>
      <c r="AL327"/>
      <c r="AM327" s="39">
        <f t="shared" si="2730"/>
        <v>0</v>
      </c>
      <c r="AN327"/>
      <c r="AO327" s="39">
        <f t="shared" si="2731"/>
        <v>0</v>
      </c>
      <c r="AP327"/>
      <c r="AQ327" s="39">
        <f t="shared" si="2732"/>
        <v>0</v>
      </c>
      <c r="AR327"/>
      <c r="AS327" s="39">
        <f t="shared" si="2733"/>
        <v>0</v>
      </c>
      <c r="AT327"/>
      <c r="AU327" s="39">
        <f t="shared" si="2734"/>
        <v>0</v>
      </c>
      <c r="AV327"/>
      <c r="AW327" s="39">
        <f t="shared" si="2792"/>
        <v>0</v>
      </c>
      <c r="AX327"/>
      <c r="AY327" s="39" t="b">
        <f t="shared" si="2735"/>
        <v>0</v>
      </c>
      <c r="AZ327"/>
      <c r="BA327" s="39" t="b">
        <f t="shared" si="2736"/>
        <v>0</v>
      </c>
      <c r="BB327"/>
      <c r="BC327" s="39" t="b">
        <f t="shared" si="2737"/>
        <v>0</v>
      </c>
      <c r="BD327"/>
      <c r="BE327" s="39" t="b">
        <f t="shared" si="2738"/>
        <v>0</v>
      </c>
      <c r="BF327"/>
      <c r="BG327" s="39">
        <f t="shared" si="2739"/>
        <v>0</v>
      </c>
      <c r="BH327"/>
      <c r="BI327" s="39">
        <f t="shared" si="2740"/>
        <v>0</v>
      </c>
      <c r="BJ327"/>
      <c r="BK327" s="39">
        <f t="shared" si="2741"/>
        <v>0</v>
      </c>
      <c r="BL327"/>
      <c r="BM327" s="39">
        <f t="shared" si="2742"/>
        <v>0</v>
      </c>
      <c r="BN327"/>
      <c r="BO327" s="39">
        <f t="shared" si="2743"/>
        <v>0</v>
      </c>
      <c r="BP327"/>
      <c r="BQ327" s="39">
        <f t="shared" si="2744"/>
        <v>0</v>
      </c>
      <c r="BR327"/>
      <c r="BS327" s="39">
        <f t="shared" si="2745"/>
        <v>0</v>
      </c>
      <c r="BT327"/>
      <c r="BU327" s="39">
        <f t="shared" si="2746"/>
        <v>0</v>
      </c>
      <c r="BV327"/>
      <c r="BW327" s="39">
        <f t="shared" si="2747"/>
        <v>0</v>
      </c>
      <c r="BX327"/>
      <c r="BY327" s="39">
        <f t="shared" si="2748"/>
        <v>0</v>
      </c>
      <c r="BZ327"/>
      <c r="CA327" s="39">
        <f t="shared" si="2749"/>
        <v>0</v>
      </c>
      <c r="CB327"/>
      <c r="CC327" s="39">
        <f t="shared" si="2750"/>
        <v>0</v>
      </c>
      <c r="CD327"/>
      <c r="CE327" s="39">
        <f t="shared" si="2751"/>
        <v>0</v>
      </c>
      <c r="CF327"/>
      <c r="CG327" s="39">
        <f t="shared" si="2752"/>
        <v>0</v>
      </c>
      <c r="CH327"/>
      <c r="CI327" s="39">
        <f t="shared" si="2753"/>
        <v>0</v>
      </c>
      <c r="CJ327"/>
      <c r="CK327" s="39">
        <f t="shared" si="2754"/>
        <v>0</v>
      </c>
      <c r="CL327"/>
      <c r="CM327" s="39">
        <f t="shared" si="2755"/>
        <v>0</v>
      </c>
      <c r="CN327"/>
      <c r="CO327" s="39">
        <f t="shared" si="2756"/>
        <v>0</v>
      </c>
      <c r="CP327" s="67">
        <f t="shared" si="2790"/>
        <v>0</v>
      </c>
      <c r="CQ327"/>
      <c r="CR327" s="39">
        <f t="shared" si="2757"/>
        <v>0</v>
      </c>
      <c r="CS327"/>
      <c r="CT327" s="39">
        <f t="shared" si="2758"/>
        <v>0</v>
      </c>
      <c r="CU327"/>
      <c r="CV327" s="39">
        <f t="shared" si="2759"/>
        <v>0</v>
      </c>
      <c r="CW327"/>
      <c r="CX327" s="39">
        <f t="shared" si="2760"/>
        <v>0</v>
      </c>
      <c r="CY327"/>
      <c r="CZ327" s="39">
        <f t="shared" si="2761"/>
        <v>0</v>
      </c>
      <c r="DA327"/>
      <c r="DB327" s="39">
        <f t="shared" si="2762"/>
        <v>0</v>
      </c>
      <c r="DC327"/>
      <c r="DD327" s="39">
        <f t="shared" si="2763"/>
        <v>0</v>
      </c>
      <c r="DE327"/>
      <c r="DF327" s="39">
        <f t="shared" si="2764"/>
        <v>0</v>
      </c>
      <c r="DG327"/>
      <c r="DH327" s="39">
        <f t="shared" si="2765"/>
        <v>0</v>
      </c>
      <c r="DI327"/>
      <c r="DJ327" s="39">
        <f t="shared" si="2766"/>
        <v>0</v>
      </c>
      <c r="DK327"/>
      <c r="DL327" s="39">
        <f t="shared" si="2767"/>
        <v>0</v>
      </c>
      <c r="DM327"/>
      <c r="DN327" s="39">
        <f t="shared" si="2768"/>
        <v>0</v>
      </c>
      <c r="DO327"/>
      <c r="DP327" s="39">
        <f t="shared" si="2769"/>
        <v>0</v>
      </c>
      <c r="DQ327"/>
      <c r="DR327" s="39">
        <f t="shared" si="2770"/>
        <v>0</v>
      </c>
      <c r="DS327"/>
      <c r="DT327" s="39">
        <f t="shared" si="2771"/>
        <v>0</v>
      </c>
      <c r="DU327"/>
      <c r="DV327" s="39">
        <f t="shared" si="2772"/>
        <v>0</v>
      </c>
      <c r="DW327"/>
      <c r="DX327" s="39">
        <f t="shared" si="2773"/>
        <v>0</v>
      </c>
      <c r="DY327"/>
      <c r="DZ327" s="39">
        <f t="shared" si="2774"/>
        <v>0</v>
      </c>
      <c r="EA327"/>
      <c r="EB327" s="39">
        <f t="shared" si="2775"/>
        <v>0</v>
      </c>
      <c r="EC327"/>
      <c r="ED327" s="39">
        <f t="shared" si="2776"/>
        <v>0</v>
      </c>
      <c r="EE327"/>
      <c r="EF327" s="39">
        <f t="shared" si="2777"/>
        <v>0</v>
      </c>
      <c r="EG327"/>
      <c r="EH327" s="39">
        <f t="shared" si="2778"/>
        <v>0</v>
      </c>
      <c r="EI327"/>
      <c r="EJ327" s="39">
        <f t="shared" si="2779"/>
        <v>0</v>
      </c>
      <c r="EK327"/>
      <c r="EL327" s="39">
        <f t="shared" si="2780"/>
        <v>0</v>
      </c>
      <c r="EM327"/>
      <c r="EN327" s="39">
        <f t="shared" si="2781"/>
        <v>0</v>
      </c>
      <c r="EO327"/>
      <c r="EP327" s="39">
        <f t="shared" si="2782"/>
        <v>0</v>
      </c>
      <c r="EQ327"/>
      <c r="ER327" s="39">
        <f t="shared" si="2783"/>
        <v>0</v>
      </c>
      <c r="ES327"/>
      <c r="ET327" s="39">
        <f t="shared" si="2784"/>
        <v>0</v>
      </c>
      <c r="EU327"/>
      <c r="EV327" s="39">
        <f t="shared" si="2785"/>
        <v>0</v>
      </c>
      <c r="EW327"/>
      <c r="EX327" s="39">
        <f t="shared" si="2786"/>
        <v>0</v>
      </c>
      <c r="EY327"/>
      <c r="EZ327" s="39">
        <f t="shared" si="2787"/>
        <v>0</v>
      </c>
      <c r="FA327"/>
      <c r="FB327" s="39">
        <f t="shared" si="2788"/>
        <v>0</v>
      </c>
      <c r="FC327" s="67">
        <f t="shared" si="2791"/>
        <v>0</v>
      </c>
    </row>
    <row r="328" spans="1:159" s="30" customFormat="1" outlineLevel="1" x14ac:dyDescent="0.25">
      <c r="A328">
        <v>6</v>
      </c>
      <c r="B328" s="26"/>
      <c r="C328" s="102">
        <f>IFERROR(VLOOKUP($B328,'Справочник ТТ'!$A:$R,16,0),0)</f>
        <v>0</v>
      </c>
      <c r="D328" s="103">
        <f>IFERROR(VLOOKUP($B328,'Справочник ТТ'!$A:$R,17,0),0)</f>
        <v>0</v>
      </c>
      <c r="E328" s="104">
        <f>IFERROR(VLOOKUP($B328,'Справочник ТТ'!$A:$R,18,0),0)</f>
        <v>0</v>
      </c>
      <c r="F328" s="71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 s="46">
        <f t="shared" si="2789"/>
        <v>0</v>
      </c>
      <c r="AL328"/>
      <c r="AM328" s="39">
        <f t="shared" si="2730"/>
        <v>0</v>
      </c>
      <c r="AN328"/>
      <c r="AO328" s="39">
        <f t="shared" si="2731"/>
        <v>0</v>
      </c>
      <c r="AP328"/>
      <c r="AQ328" s="39">
        <f t="shared" si="2732"/>
        <v>0</v>
      </c>
      <c r="AR328"/>
      <c r="AS328" s="39">
        <f t="shared" si="2733"/>
        <v>0</v>
      </c>
      <c r="AT328"/>
      <c r="AU328" s="39">
        <f t="shared" si="2734"/>
        <v>0</v>
      </c>
      <c r="AV328"/>
      <c r="AW328" s="39">
        <f t="shared" si="2792"/>
        <v>0</v>
      </c>
      <c r="AX328"/>
      <c r="AY328" s="39" t="b">
        <f t="shared" si="2735"/>
        <v>0</v>
      </c>
      <c r="AZ328"/>
      <c r="BA328" s="39" t="b">
        <f t="shared" si="2736"/>
        <v>0</v>
      </c>
      <c r="BB328"/>
      <c r="BC328" s="39" t="b">
        <f t="shared" si="2737"/>
        <v>0</v>
      </c>
      <c r="BD328"/>
      <c r="BE328" s="39" t="b">
        <f t="shared" si="2738"/>
        <v>0</v>
      </c>
      <c r="BF328"/>
      <c r="BG328" s="39">
        <f t="shared" si="2739"/>
        <v>0</v>
      </c>
      <c r="BH328"/>
      <c r="BI328" s="39">
        <f t="shared" si="2740"/>
        <v>0</v>
      </c>
      <c r="BJ328"/>
      <c r="BK328" s="39">
        <f t="shared" si="2741"/>
        <v>0</v>
      </c>
      <c r="BL328"/>
      <c r="BM328" s="39">
        <f t="shared" si="2742"/>
        <v>0</v>
      </c>
      <c r="BN328"/>
      <c r="BO328" s="39">
        <f t="shared" si="2743"/>
        <v>0</v>
      </c>
      <c r="BP328"/>
      <c r="BQ328" s="39">
        <f t="shared" si="2744"/>
        <v>0</v>
      </c>
      <c r="BR328"/>
      <c r="BS328" s="39">
        <f t="shared" si="2745"/>
        <v>0</v>
      </c>
      <c r="BT328"/>
      <c r="BU328" s="39">
        <f t="shared" si="2746"/>
        <v>0</v>
      </c>
      <c r="BV328"/>
      <c r="BW328" s="39">
        <f t="shared" si="2747"/>
        <v>0</v>
      </c>
      <c r="BX328"/>
      <c r="BY328" s="39">
        <f t="shared" si="2748"/>
        <v>0</v>
      </c>
      <c r="BZ328"/>
      <c r="CA328" s="39">
        <f t="shared" si="2749"/>
        <v>0</v>
      </c>
      <c r="CB328"/>
      <c r="CC328" s="39">
        <f t="shared" si="2750"/>
        <v>0</v>
      </c>
      <c r="CD328"/>
      <c r="CE328" s="39">
        <f t="shared" si="2751"/>
        <v>0</v>
      </c>
      <c r="CF328"/>
      <c r="CG328" s="39">
        <f t="shared" si="2752"/>
        <v>0</v>
      </c>
      <c r="CH328"/>
      <c r="CI328" s="39">
        <f t="shared" si="2753"/>
        <v>0</v>
      </c>
      <c r="CJ328"/>
      <c r="CK328" s="39">
        <f t="shared" si="2754"/>
        <v>0</v>
      </c>
      <c r="CL328"/>
      <c r="CM328" s="39">
        <f t="shared" si="2755"/>
        <v>0</v>
      </c>
      <c r="CN328"/>
      <c r="CO328" s="39">
        <f t="shared" si="2756"/>
        <v>0</v>
      </c>
      <c r="CP328" s="67">
        <f t="shared" si="2790"/>
        <v>0</v>
      </c>
      <c r="CQ328"/>
      <c r="CR328" s="39">
        <f t="shared" si="2757"/>
        <v>0</v>
      </c>
      <c r="CS328"/>
      <c r="CT328" s="39">
        <f t="shared" si="2758"/>
        <v>0</v>
      </c>
      <c r="CU328"/>
      <c r="CV328" s="39">
        <f t="shared" si="2759"/>
        <v>0</v>
      </c>
      <c r="CW328"/>
      <c r="CX328" s="39">
        <f t="shared" si="2760"/>
        <v>0</v>
      </c>
      <c r="CY328"/>
      <c r="CZ328" s="39">
        <f t="shared" si="2761"/>
        <v>0</v>
      </c>
      <c r="DA328"/>
      <c r="DB328" s="39">
        <f t="shared" si="2762"/>
        <v>0</v>
      </c>
      <c r="DC328"/>
      <c r="DD328" s="39">
        <f t="shared" si="2763"/>
        <v>0</v>
      </c>
      <c r="DE328"/>
      <c r="DF328" s="39">
        <f t="shared" si="2764"/>
        <v>0</v>
      </c>
      <c r="DG328"/>
      <c r="DH328" s="39">
        <f t="shared" si="2765"/>
        <v>0</v>
      </c>
      <c r="DI328"/>
      <c r="DJ328" s="39">
        <f t="shared" si="2766"/>
        <v>0</v>
      </c>
      <c r="DK328"/>
      <c r="DL328" s="39">
        <f t="shared" si="2767"/>
        <v>0</v>
      </c>
      <c r="DM328"/>
      <c r="DN328" s="39">
        <f t="shared" si="2768"/>
        <v>0</v>
      </c>
      <c r="DO328"/>
      <c r="DP328" s="39">
        <f t="shared" si="2769"/>
        <v>0</v>
      </c>
      <c r="DQ328"/>
      <c r="DR328" s="39">
        <f t="shared" si="2770"/>
        <v>0</v>
      </c>
      <c r="DS328"/>
      <c r="DT328" s="39">
        <f t="shared" si="2771"/>
        <v>0</v>
      </c>
      <c r="DU328"/>
      <c r="DV328" s="39">
        <f t="shared" si="2772"/>
        <v>0</v>
      </c>
      <c r="DW328"/>
      <c r="DX328" s="39">
        <f t="shared" si="2773"/>
        <v>0</v>
      </c>
      <c r="DY328"/>
      <c r="DZ328" s="39">
        <f t="shared" si="2774"/>
        <v>0</v>
      </c>
      <c r="EA328"/>
      <c r="EB328" s="39">
        <f t="shared" si="2775"/>
        <v>0</v>
      </c>
      <c r="EC328"/>
      <c r="ED328" s="39">
        <f t="shared" si="2776"/>
        <v>0</v>
      </c>
      <c r="EE328"/>
      <c r="EF328" s="39">
        <f t="shared" si="2777"/>
        <v>0</v>
      </c>
      <c r="EG328"/>
      <c r="EH328" s="39">
        <f t="shared" si="2778"/>
        <v>0</v>
      </c>
      <c r="EI328"/>
      <c r="EJ328" s="39">
        <f t="shared" si="2779"/>
        <v>0</v>
      </c>
      <c r="EK328"/>
      <c r="EL328" s="39">
        <f t="shared" si="2780"/>
        <v>0</v>
      </c>
      <c r="EM328"/>
      <c r="EN328" s="39">
        <f t="shared" si="2781"/>
        <v>0</v>
      </c>
      <c r="EO328"/>
      <c r="EP328" s="39">
        <f t="shared" si="2782"/>
        <v>0</v>
      </c>
      <c r="EQ328"/>
      <c r="ER328" s="39">
        <f t="shared" si="2783"/>
        <v>0</v>
      </c>
      <c r="ES328"/>
      <c r="ET328" s="39">
        <f t="shared" si="2784"/>
        <v>0</v>
      </c>
      <c r="EU328"/>
      <c r="EV328" s="39">
        <f t="shared" si="2785"/>
        <v>0</v>
      </c>
      <c r="EW328"/>
      <c r="EX328" s="39">
        <f t="shared" si="2786"/>
        <v>0</v>
      </c>
      <c r="EY328"/>
      <c r="EZ328" s="39">
        <f t="shared" si="2787"/>
        <v>0</v>
      </c>
      <c r="FA328"/>
      <c r="FB328" s="39">
        <f t="shared" si="2788"/>
        <v>0</v>
      </c>
      <c r="FC328" s="67">
        <f t="shared" si="2791"/>
        <v>0</v>
      </c>
    </row>
    <row r="329" spans="1:159" s="30" customFormat="1" outlineLevel="1" x14ac:dyDescent="0.25">
      <c r="A329">
        <v>7</v>
      </c>
      <c r="B329" s="26"/>
      <c r="C329" s="102">
        <f>IFERROR(VLOOKUP($B329,'Справочник ТТ'!$A:$R,16,0),0)</f>
        <v>0</v>
      </c>
      <c r="D329" s="103">
        <f>IFERROR(VLOOKUP($B329,'Справочник ТТ'!$A:$R,17,0),0)</f>
        <v>0</v>
      </c>
      <c r="E329" s="104">
        <f>IFERROR(VLOOKUP($B329,'Справочник ТТ'!$A:$R,18,0),0)</f>
        <v>0</v>
      </c>
      <c r="F329" s="71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 s="46">
        <f t="shared" si="2789"/>
        <v>0</v>
      </c>
      <c r="AL329"/>
      <c r="AM329" s="39">
        <f t="shared" si="2730"/>
        <v>0</v>
      </c>
      <c r="AN329"/>
      <c r="AO329" s="39">
        <f t="shared" si="2731"/>
        <v>0</v>
      </c>
      <c r="AP329"/>
      <c r="AQ329" s="39">
        <f t="shared" si="2732"/>
        <v>0</v>
      </c>
      <c r="AR329"/>
      <c r="AS329" s="39">
        <f t="shared" si="2733"/>
        <v>0</v>
      </c>
      <c r="AT329"/>
      <c r="AU329" s="39">
        <f t="shared" si="2734"/>
        <v>0</v>
      </c>
      <c r="AV329"/>
      <c r="AW329" s="39">
        <f t="shared" si="2792"/>
        <v>0</v>
      </c>
      <c r="AX329"/>
      <c r="AY329" s="39" t="b">
        <f t="shared" si="2735"/>
        <v>0</v>
      </c>
      <c r="AZ329"/>
      <c r="BA329" s="39" t="b">
        <f t="shared" si="2736"/>
        <v>0</v>
      </c>
      <c r="BB329"/>
      <c r="BC329" s="39" t="b">
        <f t="shared" si="2737"/>
        <v>0</v>
      </c>
      <c r="BD329"/>
      <c r="BE329" s="39" t="b">
        <f t="shared" si="2738"/>
        <v>0</v>
      </c>
      <c r="BF329"/>
      <c r="BG329" s="39">
        <f t="shared" si="2739"/>
        <v>0</v>
      </c>
      <c r="BH329"/>
      <c r="BI329" s="39">
        <f t="shared" si="2740"/>
        <v>0</v>
      </c>
      <c r="BJ329"/>
      <c r="BK329" s="39">
        <f t="shared" si="2741"/>
        <v>0</v>
      </c>
      <c r="BL329"/>
      <c r="BM329" s="39">
        <f t="shared" si="2742"/>
        <v>0</v>
      </c>
      <c r="BN329"/>
      <c r="BO329" s="39">
        <f t="shared" si="2743"/>
        <v>0</v>
      </c>
      <c r="BP329"/>
      <c r="BQ329" s="39">
        <f t="shared" si="2744"/>
        <v>0</v>
      </c>
      <c r="BR329"/>
      <c r="BS329" s="39">
        <f t="shared" si="2745"/>
        <v>0</v>
      </c>
      <c r="BT329"/>
      <c r="BU329" s="39">
        <f t="shared" si="2746"/>
        <v>0</v>
      </c>
      <c r="BV329"/>
      <c r="BW329" s="39">
        <f t="shared" si="2747"/>
        <v>0</v>
      </c>
      <c r="BX329"/>
      <c r="BY329" s="39">
        <f t="shared" si="2748"/>
        <v>0</v>
      </c>
      <c r="BZ329"/>
      <c r="CA329" s="39">
        <f t="shared" si="2749"/>
        <v>0</v>
      </c>
      <c r="CB329"/>
      <c r="CC329" s="39">
        <f t="shared" si="2750"/>
        <v>0</v>
      </c>
      <c r="CD329"/>
      <c r="CE329" s="39">
        <f t="shared" si="2751"/>
        <v>0</v>
      </c>
      <c r="CF329"/>
      <c r="CG329" s="39">
        <f t="shared" si="2752"/>
        <v>0</v>
      </c>
      <c r="CH329"/>
      <c r="CI329" s="39">
        <f t="shared" si="2753"/>
        <v>0</v>
      </c>
      <c r="CJ329"/>
      <c r="CK329" s="39">
        <f t="shared" si="2754"/>
        <v>0</v>
      </c>
      <c r="CL329"/>
      <c r="CM329" s="39">
        <f t="shared" si="2755"/>
        <v>0</v>
      </c>
      <c r="CN329"/>
      <c r="CO329" s="39">
        <f t="shared" si="2756"/>
        <v>0</v>
      </c>
      <c r="CP329" s="67">
        <f t="shared" si="2790"/>
        <v>0</v>
      </c>
      <c r="CQ329"/>
      <c r="CR329" s="39">
        <f t="shared" si="2757"/>
        <v>0</v>
      </c>
      <c r="CS329"/>
      <c r="CT329" s="39">
        <f t="shared" si="2758"/>
        <v>0</v>
      </c>
      <c r="CU329"/>
      <c r="CV329" s="39">
        <f t="shared" si="2759"/>
        <v>0</v>
      </c>
      <c r="CW329"/>
      <c r="CX329" s="39">
        <f t="shared" si="2760"/>
        <v>0</v>
      </c>
      <c r="CY329"/>
      <c r="CZ329" s="39">
        <f t="shared" si="2761"/>
        <v>0</v>
      </c>
      <c r="DA329"/>
      <c r="DB329" s="39">
        <f t="shared" si="2762"/>
        <v>0</v>
      </c>
      <c r="DC329"/>
      <c r="DD329" s="39">
        <f t="shared" si="2763"/>
        <v>0</v>
      </c>
      <c r="DE329"/>
      <c r="DF329" s="39">
        <f t="shared" si="2764"/>
        <v>0</v>
      </c>
      <c r="DG329"/>
      <c r="DH329" s="39">
        <f t="shared" si="2765"/>
        <v>0</v>
      </c>
      <c r="DI329"/>
      <c r="DJ329" s="39">
        <f t="shared" si="2766"/>
        <v>0</v>
      </c>
      <c r="DK329"/>
      <c r="DL329" s="39">
        <f t="shared" si="2767"/>
        <v>0</v>
      </c>
      <c r="DM329"/>
      <c r="DN329" s="39">
        <f t="shared" si="2768"/>
        <v>0</v>
      </c>
      <c r="DO329"/>
      <c r="DP329" s="39">
        <f t="shared" si="2769"/>
        <v>0</v>
      </c>
      <c r="DQ329"/>
      <c r="DR329" s="39">
        <f t="shared" si="2770"/>
        <v>0</v>
      </c>
      <c r="DS329"/>
      <c r="DT329" s="39">
        <f t="shared" si="2771"/>
        <v>0</v>
      </c>
      <c r="DU329"/>
      <c r="DV329" s="39">
        <f t="shared" si="2772"/>
        <v>0</v>
      </c>
      <c r="DW329"/>
      <c r="DX329" s="39">
        <f t="shared" si="2773"/>
        <v>0</v>
      </c>
      <c r="DY329"/>
      <c r="DZ329" s="39">
        <f t="shared" si="2774"/>
        <v>0</v>
      </c>
      <c r="EA329"/>
      <c r="EB329" s="39">
        <f t="shared" si="2775"/>
        <v>0</v>
      </c>
      <c r="EC329"/>
      <c r="ED329" s="39">
        <f t="shared" si="2776"/>
        <v>0</v>
      </c>
      <c r="EE329"/>
      <c r="EF329" s="39">
        <f t="shared" si="2777"/>
        <v>0</v>
      </c>
      <c r="EG329"/>
      <c r="EH329" s="39">
        <f t="shared" si="2778"/>
        <v>0</v>
      </c>
      <c r="EI329"/>
      <c r="EJ329" s="39">
        <f t="shared" si="2779"/>
        <v>0</v>
      </c>
      <c r="EK329"/>
      <c r="EL329" s="39">
        <f t="shared" si="2780"/>
        <v>0</v>
      </c>
      <c r="EM329"/>
      <c r="EN329" s="39">
        <f t="shared" si="2781"/>
        <v>0</v>
      </c>
      <c r="EO329"/>
      <c r="EP329" s="39">
        <f t="shared" si="2782"/>
        <v>0</v>
      </c>
      <c r="EQ329"/>
      <c r="ER329" s="39">
        <f t="shared" si="2783"/>
        <v>0</v>
      </c>
      <c r="ES329"/>
      <c r="ET329" s="39">
        <f t="shared" si="2784"/>
        <v>0</v>
      </c>
      <c r="EU329"/>
      <c r="EV329" s="39">
        <f t="shared" si="2785"/>
        <v>0</v>
      </c>
      <c r="EW329"/>
      <c r="EX329" s="39">
        <f t="shared" si="2786"/>
        <v>0</v>
      </c>
      <c r="EY329"/>
      <c r="EZ329" s="39">
        <f t="shared" si="2787"/>
        <v>0</v>
      </c>
      <c r="FA329"/>
      <c r="FB329" s="39">
        <f t="shared" si="2788"/>
        <v>0</v>
      </c>
      <c r="FC329" s="67">
        <f t="shared" si="2791"/>
        <v>0</v>
      </c>
    </row>
    <row r="330" spans="1:159" s="30" customFormat="1" outlineLevel="1" x14ac:dyDescent="0.25">
      <c r="A330">
        <v>8</v>
      </c>
      <c r="B330" s="26"/>
      <c r="C330" s="102">
        <f>IFERROR(VLOOKUP($B330,'Справочник ТТ'!$A:$R,16,0),0)</f>
        <v>0</v>
      </c>
      <c r="D330" s="103">
        <f>IFERROR(VLOOKUP($B330,'Справочник ТТ'!$A:$R,17,0),0)</f>
        <v>0</v>
      </c>
      <c r="E330" s="104">
        <f>IFERROR(VLOOKUP($B330,'Справочник ТТ'!$A:$R,18,0),0)</f>
        <v>0</v>
      </c>
      <c r="F330" s="71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 s="46">
        <f t="shared" si="2789"/>
        <v>0</v>
      </c>
      <c r="AL330"/>
      <c r="AM330" s="39">
        <f t="shared" si="2730"/>
        <v>0</v>
      </c>
      <c r="AN330"/>
      <c r="AO330" s="39">
        <f t="shared" si="2731"/>
        <v>0</v>
      </c>
      <c r="AP330"/>
      <c r="AQ330" s="39">
        <f t="shared" si="2732"/>
        <v>0</v>
      </c>
      <c r="AR330"/>
      <c r="AS330" s="39">
        <f t="shared" si="2733"/>
        <v>0</v>
      </c>
      <c r="AT330"/>
      <c r="AU330" s="39">
        <f t="shared" si="2734"/>
        <v>0</v>
      </c>
      <c r="AV330"/>
      <c r="AW330" s="39">
        <f t="shared" si="2792"/>
        <v>0</v>
      </c>
      <c r="AX330"/>
      <c r="AY330" s="39" t="b">
        <f t="shared" si="2735"/>
        <v>0</v>
      </c>
      <c r="AZ330"/>
      <c r="BA330" s="39" t="b">
        <f t="shared" si="2736"/>
        <v>0</v>
      </c>
      <c r="BB330"/>
      <c r="BC330" s="39" t="b">
        <f t="shared" si="2737"/>
        <v>0</v>
      </c>
      <c r="BD330"/>
      <c r="BE330" s="39" t="b">
        <f t="shared" si="2738"/>
        <v>0</v>
      </c>
      <c r="BF330"/>
      <c r="BG330" s="39">
        <f t="shared" si="2739"/>
        <v>0</v>
      </c>
      <c r="BH330"/>
      <c r="BI330" s="39">
        <f t="shared" si="2740"/>
        <v>0</v>
      </c>
      <c r="BJ330"/>
      <c r="BK330" s="39">
        <f t="shared" si="2741"/>
        <v>0</v>
      </c>
      <c r="BL330"/>
      <c r="BM330" s="39">
        <f t="shared" si="2742"/>
        <v>0</v>
      </c>
      <c r="BN330"/>
      <c r="BO330" s="39">
        <f t="shared" si="2743"/>
        <v>0</v>
      </c>
      <c r="BP330"/>
      <c r="BQ330" s="39">
        <f t="shared" si="2744"/>
        <v>0</v>
      </c>
      <c r="BR330"/>
      <c r="BS330" s="39">
        <f t="shared" si="2745"/>
        <v>0</v>
      </c>
      <c r="BT330"/>
      <c r="BU330" s="39">
        <f t="shared" si="2746"/>
        <v>0</v>
      </c>
      <c r="BV330"/>
      <c r="BW330" s="39">
        <f t="shared" si="2747"/>
        <v>0</v>
      </c>
      <c r="BX330"/>
      <c r="BY330" s="39">
        <f t="shared" si="2748"/>
        <v>0</v>
      </c>
      <c r="BZ330"/>
      <c r="CA330" s="39">
        <f t="shared" si="2749"/>
        <v>0</v>
      </c>
      <c r="CB330"/>
      <c r="CC330" s="39">
        <f t="shared" si="2750"/>
        <v>0</v>
      </c>
      <c r="CD330"/>
      <c r="CE330" s="39">
        <f t="shared" si="2751"/>
        <v>0</v>
      </c>
      <c r="CF330"/>
      <c r="CG330" s="39">
        <f t="shared" si="2752"/>
        <v>0</v>
      </c>
      <c r="CH330"/>
      <c r="CI330" s="39">
        <f t="shared" si="2753"/>
        <v>0</v>
      </c>
      <c r="CJ330"/>
      <c r="CK330" s="39">
        <f t="shared" si="2754"/>
        <v>0</v>
      </c>
      <c r="CL330"/>
      <c r="CM330" s="39">
        <f t="shared" si="2755"/>
        <v>0</v>
      </c>
      <c r="CN330"/>
      <c r="CO330" s="39">
        <f t="shared" si="2756"/>
        <v>0</v>
      </c>
      <c r="CP330" s="67">
        <f t="shared" si="2790"/>
        <v>0</v>
      </c>
      <c r="CQ330"/>
      <c r="CR330" s="39">
        <f t="shared" si="2757"/>
        <v>0</v>
      </c>
      <c r="CS330"/>
      <c r="CT330" s="39">
        <f t="shared" si="2758"/>
        <v>0</v>
      </c>
      <c r="CU330"/>
      <c r="CV330" s="39">
        <f t="shared" si="2759"/>
        <v>0</v>
      </c>
      <c r="CW330"/>
      <c r="CX330" s="39">
        <f t="shared" si="2760"/>
        <v>0</v>
      </c>
      <c r="CY330"/>
      <c r="CZ330" s="39">
        <f t="shared" si="2761"/>
        <v>0</v>
      </c>
      <c r="DA330"/>
      <c r="DB330" s="39">
        <f t="shared" si="2762"/>
        <v>0</v>
      </c>
      <c r="DC330"/>
      <c r="DD330" s="39">
        <f t="shared" si="2763"/>
        <v>0</v>
      </c>
      <c r="DE330"/>
      <c r="DF330" s="39">
        <f t="shared" si="2764"/>
        <v>0</v>
      </c>
      <c r="DG330"/>
      <c r="DH330" s="39">
        <f t="shared" si="2765"/>
        <v>0</v>
      </c>
      <c r="DI330"/>
      <c r="DJ330" s="39">
        <f t="shared" si="2766"/>
        <v>0</v>
      </c>
      <c r="DK330"/>
      <c r="DL330" s="39">
        <f t="shared" si="2767"/>
        <v>0</v>
      </c>
      <c r="DM330"/>
      <c r="DN330" s="39">
        <f t="shared" si="2768"/>
        <v>0</v>
      </c>
      <c r="DO330"/>
      <c r="DP330" s="39">
        <f t="shared" si="2769"/>
        <v>0</v>
      </c>
      <c r="DQ330"/>
      <c r="DR330" s="39">
        <f t="shared" si="2770"/>
        <v>0</v>
      </c>
      <c r="DS330"/>
      <c r="DT330" s="39">
        <f t="shared" si="2771"/>
        <v>0</v>
      </c>
      <c r="DU330"/>
      <c r="DV330" s="39">
        <f t="shared" si="2772"/>
        <v>0</v>
      </c>
      <c r="DW330"/>
      <c r="DX330" s="39">
        <f t="shared" si="2773"/>
        <v>0</v>
      </c>
      <c r="DY330"/>
      <c r="DZ330" s="39">
        <f t="shared" si="2774"/>
        <v>0</v>
      </c>
      <c r="EA330"/>
      <c r="EB330" s="39">
        <f t="shared" si="2775"/>
        <v>0</v>
      </c>
      <c r="EC330"/>
      <c r="ED330" s="39">
        <f t="shared" si="2776"/>
        <v>0</v>
      </c>
      <c r="EE330"/>
      <c r="EF330" s="39">
        <f t="shared" si="2777"/>
        <v>0</v>
      </c>
      <c r="EG330"/>
      <c r="EH330" s="39">
        <f t="shared" si="2778"/>
        <v>0</v>
      </c>
      <c r="EI330"/>
      <c r="EJ330" s="39">
        <f t="shared" si="2779"/>
        <v>0</v>
      </c>
      <c r="EK330"/>
      <c r="EL330" s="39">
        <f t="shared" si="2780"/>
        <v>0</v>
      </c>
      <c r="EM330"/>
      <c r="EN330" s="39">
        <f t="shared" si="2781"/>
        <v>0</v>
      </c>
      <c r="EO330"/>
      <c r="EP330" s="39">
        <f t="shared" si="2782"/>
        <v>0</v>
      </c>
      <c r="EQ330"/>
      <c r="ER330" s="39">
        <f t="shared" si="2783"/>
        <v>0</v>
      </c>
      <c r="ES330"/>
      <c r="ET330" s="39">
        <f t="shared" si="2784"/>
        <v>0</v>
      </c>
      <c r="EU330"/>
      <c r="EV330" s="39">
        <f t="shared" si="2785"/>
        <v>0</v>
      </c>
      <c r="EW330"/>
      <c r="EX330" s="39">
        <f t="shared" si="2786"/>
        <v>0</v>
      </c>
      <c r="EY330"/>
      <c r="EZ330" s="39">
        <f t="shared" si="2787"/>
        <v>0</v>
      </c>
      <c r="FA330"/>
      <c r="FB330" s="39">
        <f t="shared" si="2788"/>
        <v>0</v>
      </c>
      <c r="FC330" s="67">
        <f t="shared" si="2791"/>
        <v>0</v>
      </c>
    </row>
    <row r="331" spans="1:159" s="30" customFormat="1" outlineLevel="1" x14ac:dyDescent="0.25">
      <c r="A331">
        <v>9</v>
      </c>
      <c r="B331" s="26"/>
      <c r="C331" s="102">
        <f>IFERROR(VLOOKUP($B331,'Справочник ТТ'!$A:$R,16,0),0)</f>
        <v>0</v>
      </c>
      <c r="D331" s="103">
        <f>IFERROR(VLOOKUP($B331,'Справочник ТТ'!$A:$R,17,0),0)</f>
        <v>0</v>
      </c>
      <c r="E331" s="104">
        <f>IFERROR(VLOOKUP($B331,'Справочник ТТ'!$A:$R,18,0),0)</f>
        <v>0</v>
      </c>
      <c r="F331" s="7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 s="46">
        <f t="shared" si="2789"/>
        <v>0</v>
      </c>
      <c r="AL331"/>
      <c r="AM331" s="39">
        <f t="shared" si="2730"/>
        <v>0</v>
      </c>
      <c r="AN331"/>
      <c r="AO331" s="39">
        <f t="shared" si="2731"/>
        <v>0</v>
      </c>
      <c r="AP331"/>
      <c r="AQ331" s="39">
        <f t="shared" si="2732"/>
        <v>0</v>
      </c>
      <c r="AR331"/>
      <c r="AS331" s="39">
        <f t="shared" si="2733"/>
        <v>0</v>
      </c>
      <c r="AT331"/>
      <c r="AU331" s="39">
        <f t="shared" si="2734"/>
        <v>0</v>
      </c>
      <c r="AV331"/>
      <c r="AW331" s="39">
        <f t="shared" si="2792"/>
        <v>0</v>
      </c>
      <c r="AX331"/>
      <c r="AY331" s="39" t="b">
        <f t="shared" si="2735"/>
        <v>0</v>
      </c>
      <c r="AZ331"/>
      <c r="BA331" s="39" t="b">
        <f t="shared" si="2736"/>
        <v>0</v>
      </c>
      <c r="BB331"/>
      <c r="BC331" s="39" t="b">
        <f t="shared" si="2737"/>
        <v>0</v>
      </c>
      <c r="BD331"/>
      <c r="BE331" s="39" t="b">
        <f t="shared" si="2738"/>
        <v>0</v>
      </c>
      <c r="BF331"/>
      <c r="BG331" s="39">
        <f t="shared" si="2739"/>
        <v>0</v>
      </c>
      <c r="BH331"/>
      <c r="BI331" s="39">
        <f t="shared" si="2740"/>
        <v>0</v>
      </c>
      <c r="BJ331"/>
      <c r="BK331" s="39">
        <f t="shared" si="2741"/>
        <v>0</v>
      </c>
      <c r="BL331"/>
      <c r="BM331" s="39">
        <f t="shared" si="2742"/>
        <v>0</v>
      </c>
      <c r="BN331"/>
      <c r="BO331" s="39">
        <f t="shared" si="2743"/>
        <v>0</v>
      </c>
      <c r="BP331"/>
      <c r="BQ331" s="39">
        <f t="shared" si="2744"/>
        <v>0</v>
      </c>
      <c r="BR331"/>
      <c r="BS331" s="39">
        <f t="shared" si="2745"/>
        <v>0</v>
      </c>
      <c r="BT331"/>
      <c r="BU331" s="39">
        <f t="shared" si="2746"/>
        <v>0</v>
      </c>
      <c r="BV331"/>
      <c r="BW331" s="39">
        <f t="shared" si="2747"/>
        <v>0</v>
      </c>
      <c r="BX331"/>
      <c r="BY331" s="39">
        <f t="shared" si="2748"/>
        <v>0</v>
      </c>
      <c r="BZ331"/>
      <c r="CA331" s="39">
        <f t="shared" si="2749"/>
        <v>0</v>
      </c>
      <c r="CB331"/>
      <c r="CC331" s="39">
        <f t="shared" si="2750"/>
        <v>0</v>
      </c>
      <c r="CD331"/>
      <c r="CE331" s="39">
        <f t="shared" si="2751"/>
        <v>0</v>
      </c>
      <c r="CF331"/>
      <c r="CG331" s="39">
        <f t="shared" si="2752"/>
        <v>0</v>
      </c>
      <c r="CH331"/>
      <c r="CI331" s="39">
        <f t="shared" si="2753"/>
        <v>0</v>
      </c>
      <c r="CJ331"/>
      <c r="CK331" s="39">
        <f t="shared" si="2754"/>
        <v>0</v>
      </c>
      <c r="CL331"/>
      <c r="CM331" s="39">
        <f t="shared" si="2755"/>
        <v>0</v>
      </c>
      <c r="CN331"/>
      <c r="CO331" s="39">
        <f t="shared" si="2756"/>
        <v>0</v>
      </c>
      <c r="CP331" s="67">
        <f t="shared" si="2790"/>
        <v>0</v>
      </c>
      <c r="CQ331"/>
      <c r="CR331" s="39">
        <f t="shared" si="2757"/>
        <v>0</v>
      </c>
      <c r="CS331"/>
      <c r="CT331" s="39">
        <f t="shared" si="2758"/>
        <v>0</v>
      </c>
      <c r="CU331"/>
      <c r="CV331" s="39">
        <f t="shared" si="2759"/>
        <v>0</v>
      </c>
      <c r="CW331"/>
      <c r="CX331" s="39">
        <f t="shared" si="2760"/>
        <v>0</v>
      </c>
      <c r="CY331"/>
      <c r="CZ331" s="39">
        <f t="shared" si="2761"/>
        <v>0</v>
      </c>
      <c r="DA331"/>
      <c r="DB331" s="39">
        <f t="shared" si="2762"/>
        <v>0</v>
      </c>
      <c r="DC331"/>
      <c r="DD331" s="39">
        <f t="shared" si="2763"/>
        <v>0</v>
      </c>
      <c r="DE331"/>
      <c r="DF331" s="39">
        <f t="shared" si="2764"/>
        <v>0</v>
      </c>
      <c r="DG331"/>
      <c r="DH331" s="39">
        <f t="shared" si="2765"/>
        <v>0</v>
      </c>
      <c r="DI331"/>
      <c r="DJ331" s="39">
        <f t="shared" si="2766"/>
        <v>0</v>
      </c>
      <c r="DK331"/>
      <c r="DL331" s="39">
        <f t="shared" si="2767"/>
        <v>0</v>
      </c>
      <c r="DM331"/>
      <c r="DN331" s="39">
        <f t="shared" si="2768"/>
        <v>0</v>
      </c>
      <c r="DO331"/>
      <c r="DP331" s="39">
        <f t="shared" si="2769"/>
        <v>0</v>
      </c>
      <c r="DQ331"/>
      <c r="DR331" s="39">
        <f t="shared" si="2770"/>
        <v>0</v>
      </c>
      <c r="DS331"/>
      <c r="DT331" s="39">
        <f t="shared" si="2771"/>
        <v>0</v>
      </c>
      <c r="DU331"/>
      <c r="DV331" s="39">
        <f t="shared" si="2772"/>
        <v>0</v>
      </c>
      <c r="DW331"/>
      <c r="DX331" s="39">
        <f t="shared" si="2773"/>
        <v>0</v>
      </c>
      <c r="DY331"/>
      <c r="DZ331" s="39">
        <f t="shared" si="2774"/>
        <v>0</v>
      </c>
      <c r="EA331"/>
      <c r="EB331" s="39">
        <f t="shared" si="2775"/>
        <v>0</v>
      </c>
      <c r="EC331"/>
      <c r="ED331" s="39">
        <f t="shared" si="2776"/>
        <v>0</v>
      </c>
      <c r="EE331"/>
      <c r="EF331" s="39">
        <f t="shared" si="2777"/>
        <v>0</v>
      </c>
      <c r="EG331"/>
      <c r="EH331" s="39">
        <f t="shared" si="2778"/>
        <v>0</v>
      </c>
      <c r="EI331"/>
      <c r="EJ331" s="39">
        <f t="shared" si="2779"/>
        <v>0</v>
      </c>
      <c r="EK331"/>
      <c r="EL331" s="39">
        <f t="shared" si="2780"/>
        <v>0</v>
      </c>
      <c r="EM331"/>
      <c r="EN331" s="39">
        <f t="shared" si="2781"/>
        <v>0</v>
      </c>
      <c r="EO331"/>
      <c r="EP331" s="39">
        <f t="shared" si="2782"/>
        <v>0</v>
      </c>
      <c r="EQ331"/>
      <c r="ER331" s="39">
        <f t="shared" si="2783"/>
        <v>0</v>
      </c>
      <c r="ES331"/>
      <c r="ET331" s="39">
        <f t="shared" si="2784"/>
        <v>0</v>
      </c>
      <c r="EU331"/>
      <c r="EV331" s="39">
        <f t="shared" si="2785"/>
        <v>0</v>
      </c>
      <c r="EW331"/>
      <c r="EX331" s="39">
        <f t="shared" si="2786"/>
        <v>0</v>
      </c>
      <c r="EY331"/>
      <c r="EZ331" s="39">
        <f t="shared" si="2787"/>
        <v>0</v>
      </c>
      <c r="FA331"/>
      <c r="FB331" s="39">
        <f t="shared" si="2788"/>
        <v>0</v>
      </c>
      <c r="FC331" s="67">
        <f t="shared" si="2791"/>
        <v>0</v>
      </c>
    </row>
    <row r="332" spans="1:159" s="30" customFormat="1" outlineLevel="1" x14ac:dyDescent="0.25">
      <c r="A332">
        <v>10</v>
      </c>
      <c r="B332" s="26"/>
      <c r="C332" s="102">
        <f>IFERROR(VLOOKUP($B332,'Справочник ТТ'!$A:$R,16,0),0)</f>
        <v>0</v>
      </c>
      <c r="D332" s="103">
        <f>IFERROR(VLOOKUP($B332,'Справочник ТТ'!$A:$R,17,0),0)</f>
        <v>0</v>
      </c>
      <c r="E332" s="104">
        <f>IFERROR(VLOOKUP($B332,'Справочник ТТ'!$A:$R,18,0),0)</f>
        <v>0</v>
      </c>
      <c r="F332" s="71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 s="46">
        <f t="shared" si="2789"/>
        <v>0</v>
      </c>
      <c r="AL332"/>
      <c r="AM332" s="39">
        <f t="shared" si="2730"/>
        <v>0</v>
      </c>
      <c r="AN332"/>
      <c r="AO332" s="39">
        <f t="shared" si="2731"/>
        <v>0</v>
      </c>
      <c r="AP332"/>
      <c r="AQ332" s="39">
        <f t="shared" si="2732"/>
        <v>0</v>
      </c>
      <c r="AR332"/>
      <c r="AS332" s="39">
        <f t="shared" si="2733"/>
        <v>0</v>
      </c>
      <c r="AT332"/>
      <c r="AU332" s="39">
        <f t="shared" si="2734"/>
        <v>0</v>
      </c>
      <c r="AV332"/>
      <c r="AW332" s="39">
        <f t="shared" si="2792"/>
        <v>0</v>
      </c>
      <c r="AX332"/>
      <c r="AY332" s="39" t="b">
        <f t="shared" si="2735"/>
        <v>0</v>
      </c>
      <c r="AZ332"/>
      <c r="BA332" s="39" t="b">
        <f t="shared" si="2736"/>
        <v>0</v>
      </c>
      <c r="BB332"/>
      <c r="BC332" s="39" t="b">
        <f t="shared" si="2737"/>
        <v>0</v>
      </c>
      <c r="BD332"/>
      <c r="BE332" s="39" t="b">
        <f t="shared" si="2738"/>
        <v>0</v>
      </c>
      <c r="BF332"/>
      <c r="BG332" s="39">
        <f t="shared" si="2739"/>
        <v>0</v>
      </c>
      <c r="BH332"/>
      <c r="BI332" s="39">
        <f t="shared" si="2740"/>
        <v>0</v>
      </c>
      <c r="BJ332"/>
      <c r="BK332" s="39">
        <f t="shared" si="2741"/>
        <v>0</v>
      </c>
      <c r="BL332"/>
      <c r="BM332" s="39">
        <f t="shared" si="2742"/>
        <v>0</v>
      </c>
      <c r="BN332"/>
      <c r="BO332" s="39">
        <f t="shared" si="2743"/>
        <v>0</v>
      </c>
      <c r="BP332"/>
      <c r="BQ332" s="39">
        <f t="shared" si="2744"/>
        <v>0</v>
      </c>
      <c r="BR332"/>
      <c r="BS332" s="39">
        <f t="shared" si="2745"/>
        <v>0</v>
      </c>
      <c r="BT332"/>
      <c r="BU332" s="39">
        <f t="shared" si="2746"/>
        <v>0</v>
      </c>
      <c r="BV332"/>
      <c r="BW332" s="39">
        <f t="shared" si="2747"/>
        <v>0</v>
      </c>
      <c r="BX332"/>
      <c r="BY332" s="39">
        <f t="shared" si="2748"/>
        <v>0</v>
      </c>
      <c r="BZ332"/>
      <c r="CA332" s="39">
        <f t="shared" si="2749"/>
        <v>0</v>
      </c>
      <c r="CB332"/>
      <c r="CC332" s="39">
        <f t="shared" si="2750"/>
        <v>0</v>
      </c>
      <c r="CD332"/>
      <c r="CE332" s="39">
        <f t="shared" si="2751"/>
        <v>0</v>
      </c>
      <c r="CF332"/>
      <c r="CG332" s="39">
        <f t="shared" si="2752"/>
        <v>0</v>
      </c>
      <c r="CH332"/>
      <c r="CI332" s="39">
        <f t="shared" si="2753"/>
        <v>0</v>
      </c>
      <c r="CJ332"/>
      <c r="CK332" s="39">
        <f t="shared" si="2754"/>
        <v>0</v>
      </c>
      <c r="CL332"/>
      <c r="CM332" s="39">
        <f t="shared" si="2755"/>
        <v>0</v>
      </c>
      <c r="CN332"/>
      <c r="CO332" s="39">
        <f t="shared" si="2756"/>
        <v>0</v>
      </c>
      <c r="CP332" s="67">
        <f t="shared" si="2790"/>
        <v>0</v>
      </c>
      <c r="CQ332"/>
      <c r="CR332" s="39">
        <f t="shared" si="2757"/>
        <v>0</v>
      </c>
      <c r="CS332"/>
      <c r="CT332" s="39">
        <f t="shared" si="2758"/>
        <v>0</v>
      </c>
      <c r="CU332"/>
      <c r="CV332" s="39">
        <f t="shared" si="2759"/>
        <v>0</v>
      </c>
      <c r="CW332"/>
      <c r="CX332" s="39">
        <f t="shared" si="2760"/>
        <v>0</v>
      </c>
      <c r="CY332"/>
      <c r="CZ332" s="39">
        <f t="shared" si="2761"/>
        <v>0</v>
      </c>
      <c r="DA332"/>
      <c r="DB332" s="39">
        <f t="shared" si="2762"/>
        <v>0</v>
      </c>
      <c r="DC332"/>
      <c r="DD332" s="39">
        <f t="shared" si="2763"/>
        <v>0</v>
      </c>
      <c r="DE332"/>
      <c r="DF332" s="39">
        <f t="shared" si="2764"/>
        <v>0</v>
      </c>
      <c r="DG332"/>
      <c r="DH332" s="39">
        <f t="shared" si="2765"/>
        <v>0</v>
      </c>
      <c r="DI332"/>
      <c r="DJ332" s="39">
        <f t="shared" si="2766"/>
        <v>0</v>
      </c>
      <c r="DK332"/>
      <c r="DL332" s="39">
        <f t="shared" si="2767"/>
        <v>0</v>
      </c>
      <c r="DM332"/>
      <c r="DN332" s="39">
        <f t="shared" si="2768"/>
        <v>0</v>
      </c>
      <c r="DO332"/>
      <c r="DP332" s="39">
        <f t="shared" si="2769"/>
        <v>0</v>
      </c>
      <c r="DQ332"/>
      <c r="DR332" s="39">
        <f t="shared" si="2770"/>
        <v>0</v>
      </c>
      <c r="DS332"/>
      <c r="DT332" s="39">
        <f t="shared" si="2771"/>
        <v>0</v>
      </c>
      <c r="DU332"/>
      <c r="DV332" s="39">
        <f t="shared" si="2772"/>
        <v>0</v>
      </c>
      <c r="DW332"/>
      <c r="DX332" s="39">
        <f t="shared" si="2773"/>
        <v>0</v>
      </c>
      <c r="DY332"/>
      <c r="DZ332" s="39">
        <f t="shared" si="2774"/>
        <v>0</v>
      </c>
      <c r="EA332"/>
      <c r="EB332" s="39">
        <f t="shared" si="2775"/>
        <v>0</v>
      </c>
      <c r="EC332"/>
      <c r="ED332" s="39">
        <f t="shared" si="2776"/>
        <v>0</v>
      </c>
      <c r="EE332"/>
      <c r="EF332" s="39">
        <f t="shared" si="2777"/>
        <v>0</v>
      </c>
      <c r="EG332"/>
      <c r="EH332" s="39">
        <f t="shared" si="2778"/>
        <v>0</v>
      </c>
      <c r="EI332"/>
      <c r="EJ332" s="39">
        <f t="shared" si="2779"/>
        <v>0</v>
      </c>
      <c r="EK332"/>
      <c r="EL332" s="39">
        <f t="shared" si="2780"/>
        <v>0</v>
      </c>
      <c r="EM332"/>
      <c r="EN332" s="39">
        <f t="shared" si="2781"/>
        <v>0</v>
      </c>
      <c r="EO332"/>
      <c r="EP332" s="39">
        <f t="shared" si="2782"/>
        <v>0</v>
      </c>
      <c r="EQ332"/>
      <c r="ER332" s="39">
        <f t="shared" si="2783"/>
        <v>0</v>
      </c>
      <c r="ES332"/>
      <c r="ET332" s="39">
        <f t="shared" si="2784"/>
        <v>0</v>
      </c>
      <c r="EU332"/>
      <c r="EV332" s="39">
        <f t="shared" si="2785"/>
        <v>0</v>
      </c>
      <c r="EW332"/>
      <c r="EX332" s="39">
        <f t="shared" si="2786"/>
        <v>0</v>
      </c>
      <c r="EY332"/>
      <c r="EZ332" s="39">
        <f t="shared" si="2787"/>
        <v>0</v>
      </c>
      <c r="FA332"/>
      <c r="FB332" s="39">
        <f t="shared" si="2788"/>
        <v>0</v>
      </c>
      <c r="FC332" s="67">
        <f t="shared" si="2791"/>
        <v>0</v>
      </c>
    </row>
    <row r="333" spans="1:159" s="30" customFormat="1" x14ac:dyDescent="0.25">
      <c r="A333" s="85"/>
      <c r="B333" s="85"/>
      <c r="C333" s="85"/>
      <c r="D333" s="85"/>
      <c r="E333" s="36" t="s">
        <v>32</v>
      </c>
      <c r="F333" s="70">
        <f>AK333+CP333+FC333</f>
        <v>0</v>
      </c>
      <c r="G333" s="42">
        <f>SUM(G323:G332)</f>
        <v>0</v>
      </c>
      <c r="H333" s="42">
        <f t="shared" ref="H333" si="2793">SUM(H323:H332)</f>
        <v>0</v>
      </c>
      <c r="I333" s="42">
        <f t="shared" ref="I333" si="2794">SUM(I323:I332)</f>
        <v>0</v>
      </c>
      <c r="J333" s="42">
        <f t="shared" ref="J333" si="2795">SUM(J323:J332)</f>
        <v>0</v>
      </c>
      <c r="K333" s="42">
        <f t="shared" ref="K333" si="2796">SUM(K323:K332)</f>
        <v>0</v>
      </c>
      <c r="L333" s="42">
        <f t="shared" ref="L333" si="2797">SUM(L323:L332)</f>
        <v>0</v>
      </c>
      <c r="M333" s="42">
        <f t="shared" ref="M333" si="2798">SUM(M323:M332)</f>
        <v>0</v>
      </c>
      <c r="N333" s="42">
        <f t="shared" ref="N333" si="2799">SUM(N323:N332)</f>
        <v>0</v>
      </c>
      <c r="O333" s="42">
        <f t="shared" ref="O333" si="2800">SUM(O323:O332)</f>
        <v>0</v>
      </c>
      <c r="P333" s="42">
        <f t="shared" ref="P333" si="2801">SUM(P323:P332)</f>
        <v>0</v>
      </c>
      <c r="Q333" s="42">
        <f t="shared" ref="Q333" si="2802">SUM(Q323:Q332)</f>
        <v>0</v>
      </c>
      <c r="R333" s="42">
        <f t="shared" ref="R333" si="2803">SUM(R323:R332)</f>
        <v>0</v>
      </c>
      <c r="S333" s="42">
        <f t="shared" ref="S333" si="2804">SUM(S323:S332)</f>
        <v>0</v>
      </c>
      <c r="T333" s="42">
        <f t="shared" ref="T333" si="2805">SUM(T323:T332)</f>
        <v>0</v>
      </c>
      <c r="U333" s="42">
        <f t="shared" ref="U333" si="2806">SUM(U323:U332)</f>
        <v>0</v>
      </c>
      <c r="V333" s="42">
        <f t="shared" ref="V333" si="2807">SUM(V323:V332)</f>
        <v>0</v>
      </c>
      <c r="W333" s="42">
        <f t="shared" ref="W333" si="2808">SUM(W323:W332)</f>
        <v>0</v>
      </c>
      <c r="X333" s="42">
        <f t="shared" ref="X333" si="2809">SUM(X323:X332)</f>
        <v>0</v>
      </c>
      <c r="Y333" s="42">
        <f t="shared" ref="Y333" si="2810">SUM(Y323:Y332)</f>
        <v>0</v>
      </c>
      <c r="Z333" s="42">
        <f t="shared" ref="Z333" si="2811">SUM(Z323:Z332)</f>
        <v>0</v>
      </c>
      <c r="AA333" s="42">
        <f t="shared" ref="AA333" si="2812">SUM(AA323:AA332)</f>
        <v>0</v>
      </c>
      <c r="AB333" s="42">
        <f t="shared" ref="AB333" si="2813">SUM(AB323:AB332)</f>
        <v>0</v>
      </c>
      <c r="AC333" s="42">
        <f t="shared" ref="AC333" si="2814">SUM(AC323:AC332)</f>
        <v>0</v>
      </c>
      <c r="AD333" s="42">
        <f t="shared" ref="AD333" si="2815">SUM(AD323:AD332)</f>
        <v>0</v>
      </c>
      <c r="AE333" s="42">
        <f t="shared" ref="AE333" si="2816">SUM(AE323:AE332)</f>
        <v>0</v>
      </c>
      <c r="AF333" s="42">
        <f t="shared" ref="AF333" si="2817">SUM(AF323:AF332)</f>
        <v>0</v>
      </c>
      <c r="AG333" s="42">
        <f t="shared" ref="AG333" si="2818">SUM(AG323:AG332)</f>
        <v>0</v>
      </c>
      <c r="AH333" s="42">
        <f t="shared" ref="AH333" si="2819">SUM(AH323:AH332)</f>
        <v>0</v>
      </c>
      <c r="AI333" s="42">
        <f t="shared" ref="AI333" si="2820">SUM(AI323:AI332)</f>
        <v>0</v>
      </c>
      <c r="AJ333" s="42">
        <f t="shared" ref="AJ333" si="2821">SUM(AJ323:AJ332)</f>
        <v>0</v>
      </c>
      <c r="AK333" s="47">
        <f>SUM(AK323:AK332)*0.7</f>
        <v>0</v>
      </c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88"/>
      <c r="BB333" s="88"/>
      <c r="BC333" s="88"/>
      <c r="BD333" s="88"/>
      <c r="BE333" s="88"/>
      <c r="BF333" s="88"/>
      <c r="BG333" s="88"/>
      <c r="BH333" s="88"/>
      <c r="BI333" s="88"/>
      <c r="BJ333" s="88"/>
      <c r="BK333" s="88"/>
      <c r="BL333" s="88"/>
      <c r="BM333" s="88"/>
      <c r="BN333" s="88"/>
      <c r="BO333" s="88"/>
      <c r="BP333" s="88"/>
      <c r="BQ333" s="88"/>
      <c r="BR333" s="88"/>
      <c r="BS333" s="88"/>
      <c r="BT333" s="88"/>
      <c r="BU333" s="88"/>
      <c r="BV333" s="88"/>
      <c r="BW333" s="88"/>
      <c r="BX333" s="88"/>
      <c r="BY333" s="88"/>
      <c r="BZ333" s="88"/>
      <c r="CA333" s="88"/>
      <c r="CB333" s="88"/>
      <c r="CC333" s="88"/>
      <c r="CD333" s="88"/>
      <c r="CE333" s="88"/>
      <c r="CF333" s="88"/>
      <c r="CG333" s="88"/>
      <c r="CH333" s="88"/>
      <c r="CI333" s="88"/>
      <c r="CJ333" s="88"/>
      <c r="CK333" s="88"/>
      <c r="CL333" s="88"/>
      <c r="CM333" s="88"/>
      <c r="CN333" s="88"/>
      <c r="CO333" s="88"/>
      <c r="CP333" s="68">
        <f>SUM(CP323:CP332)*0.7</f>
        <v>0</v>
      </c>
      <c r="CQ333" s="29"/>
      <c r="CR333" s="29"/>
      <c r="CS333" s="29"/>
      <c r="CT333" s="29"/>
      <c r="CU333" s="29"/>
      <c r="CV333" s="29"/>
      <c r="CW333" s="29"/>
      <c r="CX333" s="29"/>
      <c r="CY333" s="29"/>
      <c r="CZ333" s="29"/>
      <c r="DA333" s="29"/>
      <c r="DB333" s="29"/>
      <c r="DC333" s="29"/>
      <c r="DD333" s="29"/>
      <c r="DE333" s="29"/>
      <c r="DF333" s="29"/>
      <c r="DG333" s="29"/>
      <c r="DH333" s="29"/>
      <c r="DI333" s="29"/>
      <c r="DJ333" s="29"/>
      <c r="DK333" s="29"/>
      <c r="DL333" s="29"/>
      <c r="DM333" s="29"/>
      <c r="DN333" s="29"/>
      <c r="DO333" s="29"/>
      <c r="DP333" s="29"/>
      <c r="DQ333" s="29"/>
      <c r="DR333" s="29"/>
      <c r="DS333" s="29"/>
      <c r="DT333" s="29"/>
      <c r="DU333" s="29"/>
      <c r="DV333" s="29"/>
      <c r="DW333" s="29"/>
      <c r="DX333" s="29"/>
      <c r="DY333" s="29"/>
      <c r="DZ333" s="29"/>
      <c r="EA333" s="29"/>
      <c r="EB333" s="29"/>
      <c r="EC333" s="29"/>
      <c r="ED333" s="29"/>
      <c r="EE333" s="29"/>
      <c r="EF333" s="29"/>
      <c r="EG333" s="29"/>
      <c r="EH333" s="29"/>
      <c r="EI333" s="29"/>
      <c r="EJ333" s="29"/>
      <c r="EK333" s="29"/>
      <c r="EL333" s="29"/>
      <c r="EM333" s="29"/>
      <c r="EN333" s="29"/>
      <c r="EO333" s="29"/>
      <c r="EP333" s="29"/>
      <c r="EQ333" s="29"/>
      <c r="ER333" s="29"/>
      <c r="ES333" s="29"/>
      <c r="ET333" s="29"/>
      <c r="EU333" s="29"/>
      <c r="EV333" s="29"/>
      <c r="EW333" s="29"/>
      <c r="EX333" s="29"/>
      <c r="EY333" s="29"/>
      <c r="EZ333" s="29"/>
      <c r="FA333" s="29"/>
      <c r="FB333" s="29"/>
      <c r="FC333" s="68">
        <f>SUM(FC323:FC332)*0.7</f>
        <v>0</v>
      </c>
    </row>
    <row r="334" spans="1:159" s="30" customFormat="1" outlineLevel="1" x14ac:dyDescent="0.25">
      <c r="A334">
        <v>1</v>
      </c>
      <c r="B334" s="26"/>
      <c r="C334" s="102">
        <f>IFERROR(VLOOKUP($B334,'Справочник ТТ'!$A:$R,16,0),0)</f>
        <v>0</v>
      </c>
      <c r="D334" s="103">
        <f>IFERROR(VLOOKUP($B334,'Справочник ТТ'!$A:$R,17,0),0)</f>
        <v>0</v>
      </c>
      <c r="E334" s="104">
        <f>IFERROR(VLOOKUP($B334,'Справочник ТТ'!$A:$R,18,0),0)</f>
        <v>0</v>
      </c>
      <c r="F334" s="71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 s="46">
        <f>IF($C334=$E$5,SUMPRODUCT(G334:AJ334,$G$5:$AJ$5),IF($C334=$E$6,SUMPRODUCT(G334:AJ334,$G$6:$AJ$6),0))</f>
        <v>0</v>
      </c>
      <c r="AL334"/>
      <c r="AM334" s="39">
        <f t="shared" ref="AM334:AM343" si="2822">IF(AND($C334=$E$5,IF(AND($C334=$E$5,AL334&gt;=AL$2),(AL334-AL$2)*AL$5,IF(AND($C334=$E$6,AL334&gt;=AL$2),(AL334-AL$2)*AL$6,0))&gt;AL$3),AL$3,IF(AND($C334=$E$6,IF(AND($C334=$E$5,AL334&gt;=AL$2),(AL334-AL$2)*AL$5,IF(AND($C334=$E$6,AL334&gt;=AL$2),(AL334-AL$2)*AL$6,0))&gt;AL$4),AL$4,IF(AND($C334=$E$5,AL334&gt;=AL$2),(AL334-AL$2)*AL$5,IF(AND($C334=$E$6,AL334&gt;=AL$2),(AL334-AL$2)*AL$6,0))))</f>
        <v>0</v>
      </c>
      <c r="AN334"/>
      <c r="AO334" s="39">
        <f t="shared" ref="AO334:AO343" si="2823">IF(AND($C334=$E$5,IF(AND($C334=$E$5,AN334&gt;=AN$2),(AN334-AN$2)*AN$5,IF(AND($C334=$E$6,AN334&gt;=AN$2),(AN334-AN$2)*AN$6,0))&gt;AN$3),AN$3,IF(AND($C334=$E$6,IF(AND($C334=$E$5,AN334&gt;=AN$2),(AN334-AN$2)*AN$5,IF(AND($C334=$E$6,AN334&gt;=AN$2),(AN334-AN$2)*AN$6,0))&gt;AN$4),AN$4,IF(AND($C334=$E$5,AN334&gt;=AN$2),(AN334-AN$2)*AN$5,IF(AND($C334=$E$6,AN334&gt;=AN$2),(AN334-AN$2)*AN$6,0))))</f>
        <v>0</v>
      </c>
      <c r="AP334"/>
      <c r="AQ334" s="39">
        <f t="shared" ref="AQ334:AQ343" si="2824">IF(AND($C334=$E$5,AP334&gt;0),$AP$5,IF(AND($C334=$E$6,AP334&gt;0),$AP$6,0))</f>
        <v>0</v>
      </c>
      <c r="AR334"/>
      <c r="AS334" s="39">
        <f t="shared" ref="AS334:AS343" si="2825">IF(AND($C334=$E$5,AR334&gt;0),$AR$5,IF(AND($C334=$E$6,AR334&gt;0),$AR$6,0))</f>
        <v>0</v>
      </c>
      <c r="AT334"/>
      <c r="AU334" s="39">
        <f t="shared" ref="AU334:AU343" si="2826">IF(AND($C334=$E$5,IF(AND($C334=$E$5,AT334&gt;=AT$2),(AT334-AT$2)*AT$5,IF(AND($C334=$E$6,AT334&gt;=AT$2),(AT334-AT$2)*AT$6,0))&gt;AT$3),AT$3,IF(AND($C334=$E$6,IF(AND($C334=$E$5,AT334&gt;=AT$2),(AT334-AT$2)*AT$5,IF(AND($C334=$E$6,AT334&gt;=AT$2),(AT334-AT$2)*AT$6,0))&gt;AT$4),AT$4,IF(AND($C334=$E$5,AT334&gt;=AT$2),(AT334-AT$2)*AT$5,IF(AND($C334=$E$6,AT334&gt;=AT$2),(AT334-AT$2)*AT$6,0))))</f>
        <v>0</v>
      </c>
      <c r="AV334"/>
      <c r="AW334" s="39">
        <f>IF(AND($C334=$E$5,IF(AND($C334=$E$5,AV334&gt;=AV$2),(AV334-AV$2)*AV$5,IF(AND($C334=$E$6,AV334&gt;=AV$2),(AV334-AV$2)*AV$6,0))&gt;AV$3),AV$3,IF(AND($C334=$E$6,IF(AND($C334=$E$5,AV334&gt;=AV$2),(AV334-AV$2)*AV$5,IF(AND($C334=$E$6,AV334&gt;=AV$2),(AV334-AV$2)*AV$6,0))&gt;AV$4),AV$4,IF(AND($C334=$E$5,AV334&gt;=AV$2),(AV334-AV$2)*AV$5,IF(AND($C334=$E$6,AV334&gt;=AV$2),(AV334-AV$2)*AV$6,0))))</f>
        <v>0</v>
      </c>
      <c r="AX334"/>
      <c r="AY334" s="39" t="b">
        <f t="shared" ref="AY334:AY343" si="2827">IF(AX334&gt;=AX$3,AX$4,IF(AND($C334=$E$5,IF($C334=$E$5,AX334*AX$5,IF($C334=$E$6,AX334*AX$6))&gt;AY$3),AY$3,IF(AND($C334=$E$6,IF($C334=$E$6,AX334*AX$6,IF($C334=$E$6,AX334*AX$6))&gt;AY$4),AY$4,IF($C334=$E$5,AX334*AX$5,IF($C334=$E$6,AX334*AX$6)))))</f>
        <v>0</v>
      </c>
      <c r="AZ334"/>
      <c r="BA334" s="39" t="b">
        <f t="shared" ref="BA334:BA343" si="2828">IF(AZ334&gt;=AZ$3,AZ$4,IF(AND($C334=$E$5,IF($C334=$E$5,AZ334*AZ$5,IF($C334=$E$6,AZ334*AZ$6))&gt;BA$3),BA$3,IF(AND($C334=$E$6,IF($C334=$E$6,AZ334*AZ$6,IF($C334=$E$6,AZ334*AZ$6))&gt;BA$4),BA$4,IF($C334=$E$5,AZ334*AZ$5,IF($C334=$E$6,AZ334*AZ$6)))))</f>
        <v>0</v>
      </c>
      <c r="BB334"/>
      <c r="BC334" s="39" t="b">
        <f t="shared" ref="BC334:BC343" si="2829">IF(BB334&gt;=BB$3,BB$4,IF(AND($C334=$E$5,IF($C334=$E$5,BB334*BB$5,IF($C334=$E$6,BB334*BB$6))&gt;BC$3),BC$3,IF(AND($C334=$E$6,IF($C334=$E$6,BB334*BB$6,IF($C334=$E$6,BB334*BB$6))&gt;BC$4),BC$4,IF($C334=$E$5,BB334*BB$5,IF($C334=$E$6,BB334*BB$6)))))</f>
        <v>0</v>
      </c>
      <c r="BD334"/>
      <c r="BE334" s="39" t="b">
        <f t="shared" ref="BE334:BE343" si="2830">IF(BD334&gt;=BD$3,BD$4,IF(AND($C334=$E$5,IF($C334=$E$5,BD334*BD$5,IF($C334=$E$6,BD334*BD$6))&gt;BE$3),BE$3,IF(AND($C334=$E$6,IF($C334=$E$6,BD334*BD$6,IF($C334=$E$6,BD334*BD$6))&gt;BE$4),BE$4,IF($C334=$E$5,BD334*BD$5,IF($C334=$E$6,BD334*BD$6)))))</f>
        <v>0</v>
      </c>
      <c r="BF334"/>
      <c r="BG334" s="39">
        <f t="shared" ref="BG334:BG343" si="2831">IF(AND($C334=$E$5,BF334&gt;0),$BF$5,IF(AND($C334=$E$6,BF334&gt;0),$BF$6,0))</f>
        <v>0</v>
      </c>
      <c r="BH334"/>
      <c r="BI334" s="39">
        <f t="shared" ref="BI334:BI343" si="2832">IF(AND($C334=$E$5,IF(AND($C334=$E$5,BH334&gt;=BH$2),(BH334-BH$2)*BH$5,IF(AND($C334=$E$6,BH334&gt;=BH$2),(BH334-BH$2)*BH$6,0))&gt;BH$3),BH$3,IF(AND($C334=$E$6,IF(AND($C334=$E$5,BH334&gt;=BH$2),(BH334-BH$2)*BH$5,IF(AND($C334=$E$6,BH334&gt;=BH$2),(BH334-BH$2)*BH$6,0))&gt;BH$4),BH$4,IF(AND($C334=$E$5,BH334&gt;=BH$2),(BH334-BH$2)*BH$5,IF(AND($C334=$E$6,BH334&gt;=BH$2),(BH334-BH$2)*BH$6,0))))</f>
        <v>0</v>
      </c>
      <c r="BJ334"/>
      <c r="BK334" s="39">
        <f t="shared" ref="BK334:BK343" si="2833">IF(AND($C334=$E$5,IF(AND($C334=$E$5,BJ334&gt;=BJ$2),(BJ334-BJ$2)*BJ$5,IF(AND($C334=$E$6,BJ334&gt;=BJ$2),(BJ334-BJ$2)*BJ$6,0))&gt;BJ$3),BJ$3,IF(AND($C334=$E$6,IF(AND($C334=$E$5,BJ334&gt;=BJ$2),(BJ334-BJ$2)*BJ$5,IF(AND($C334=$E$6,BJ334&gt;=BJ$2),(BJ334-BJ$2)*BJ$6,0))&gt;BJ$4),BJ$4,IF(AND($C334=$E$5,BJ334&gt;=BJ$2),(BJ334-BJ$2)*BJ$5,IF(AND($C334=$E$6,BJ334&gt;=BJ$2),(BJ334-BJ$2)*BJ$6,0))))</f>
        <v>0</v>
      </c>
      <c r="BL334"/>
      <c r="BM334" s="39">
        <f t="shared" ref="BM334:BM343" si="2834">IF(AND($C334=$E$5,IF(AND($C334=$E$5,BL334&gt;=BL$2),(BL334-BL$2)*BL$5,IF(AND($C334=$E$6,BL334&gt;=BL$2),(BL334-BL$2)*BL$6,0))&gt;BL$3),BL$3,IF(AND($C334=$E$6,IF(AND($C334=$E$5,BL334&gt;=BL$2),(BL334-BL$2)*BL$5,IF(AND($C334=$E$6,BL334&gt;=BL$2),(BL334-BL$2)*BL$6,0))&gt;BL$4),BL$4,IF(AND($C334=$E$5,BL334&gt;=BL$2),(BL334-BL$2)*BL$5,IF(AND($C334=$E$6,BL334&gt;=BL$2),(BL334-BL$2)*BL$6,0))))</f>
        <v>0</v>
      </c>
      <c r="BN334"/>
      <c r="BO334" s="39">
        <f t="shared" ref="BO334:BO343" si="2835">IF(AND($C334=$E$5,IF(AND($C334=$E$5,BN334&gt;=BN$2),(BN334-BN$2)*BN$5,IF(AND($C334=$E$6,BN334&gt;=BN$2),(BN334-BN$2)*BN$6,0))&gt;BN$3),BN$3,IF(AND($C334=$E$6,IF(AND($C334=$E$5,BN334&gt;=BN$2),(BN334-BN$2)*BN$5,IF(AND($C334=$E$6,BN334&gt;=BN$2),(BN334-BN$2)*BN$6,0))&gt;BN$4),BN$4,IF(AND($C334=$E$5,BN334&gt;=BN$2),(BN334-BN$2)*BN$5,IF(AND($C334=$E$6,BN334&gt;=BN$2),(BN334-BN$2)*BN$6,0))))</f>
        <v>0</v>
      </c>
      <c r="BP334"/>
      <c r="BQ334" s="39">
        <f t="shared" ref="BQ334:BQ343" si="2836">IF(AND($C334=$E$5,IF(AND($C334=$E$5,BP334&gt;=BP$2),(BP334-BP$2)*BP$5,IF(AND($C334=$E$6,BP334&gt;=BP$2),(BP334-BP$2)*BP$6,0))&gt;BP$3),BP$3,IF(AND($C334=$E$6,IF(AND($C334=$E$5,BP334&gt;=BP$2),(BP334-BP$2)*BP$5,IF(AND($C334=$E$6,BP334&gt;=BP$2),(BP334-BP$2)*BP$6,0))&gt;BP$4),BP$4,IF(AND($C334=$E$5,BP334&gt;=BP$2),(BP334-BP$2)*BP$5,IF(AND($C334=$E$6,BP334&gt;=BP$2),(BP334-BP$2)*BP$6,0))))</f>
        <v>0</v>
      </c>
      <c r="BR334"/>
      <c r="BS334" s="39">
        <f t="shared" ref="BS334:BS343" si="2837">IF(AND($C334=$E$5,IF(AND($C334=$E$5,BR334&gt;=BR$2),(BR334-BR$2)*BR$5,IF(AND($C334=$E$6,BR334&gt;=BR$2),(BR334-BR$2)*BR$6,0))&gt;BR$3),BR$3,IF(AND($C334=$E$6,IF(AND($C334=$E$5,BR334&gt;=BR$2),(BR334-BR$2)*BR$5,IF(AND($C334=$E$6,BR334&gt;=BR$2),(BR334-BR$2)*BR$6,0))&gt;BR$4),BR$4,IF(AND($C334=$E$5,BR334&gt;=BR$2),(BR334-BR$2)*BR$5,IF(AND($C334=$E$6,BR334&gt;=BR$2),(BR334-BR$2)*BR$6,0))))</f>
        <v>0</v>
      </c>
      <c r="BT334"/>
      <c r="BU334" s="39">
        <f t="shared" ref="BU334:BU343" si="2838">IF(AND($C334=$E$5,IF(AND($C334=$E$5,BT334&gt;=BT$2),(BT334-BT$2)*BT$5,IF(AND($C334=$E$6,BT334&gt;=BT$2),(BT334-BT$2)*BT$6,0))&gt;BT$3),BT$3,IF(AND($C334=$E$6,IF(AND($C334=$E$5,BT334&gt;=BT$2),(BT334-BT$2)*BT$5,IF(AND($C334=$E$6,BT334&gt;=BT$2),(BT334-BT$2)*BT$6,0))&gt;BT$4),BT$4,IF(AND($C334=$E$5,BT334&gt;=BT$2),(BT334-BT$2)*BT$5,IF(AND($C334=$E$6,BT334&gt;=BT$2),(BT334-BT$2)*BT$6,0))))</f>
        <v>0</v>
      </c>
      <c r="BV334"/>
      <c r="BW334" s="39">
        <f t="shared" ref="BW334:BW343" si="2839">IF(AND($C334=$E$5,IF(AND($C334=$E$5,BV334&gt;=BV$2),(BV334-BV$2)*BV$5,IF(AND($C334=$E$6,BV334&gt;=BV$2),(BV334-BV$2)*BV$6,0))&gt;BV$3),BV$3,IF(AND($C334=$E$6,IF(AND($C334=$E$5,BV334&gt;=BV$2),(BV334-BV$2)*BV$5,IF(AND($C334=$E$6,BV334&gt;=BV$2),(BV334-BV$2)*BV$6,0))&gt;BV$4),BV$4,IF(AND($C334=$E$5,BV334&gt;=BV$2),(BV334-BV$2)*BV$5,IF(AND($C334=$E$6,BV334&gt;=BV$2),(BV334-BV$2)*BV$6,0))))</f>
        <v>0</v>
      </c>
      <c r="BX334"/>
      <c r="BY334" s="39">
        <f t="shared" ref="BY334:BY343" si="2840">IF(AND($C334=$E$5,IF(AND($C334=$E$5,BX334&gt;=BX$2),(BX334-BX$2)*BX$5,IF(AND($C334=$E$6,BX334&gt;=BX$2),(BX334-BX$2)*BX$6,0))&gt;BX$3),BX$3,IF(AND($C334=$E$6,IF(AND($C334=$E$5,BX334&gt;=BX$2),(BX334-BX$2)*BX$5,IF(AND($C334=$E$6,BX334&gt;=BX$2),(BX334-BX$2)*BX$6,0))&gt;BX$4),BX$4,IF(AND($C334=$E$5,BX334&gt;=BX$2),(BX334-BX$2)*BX$5,IF(AND($C334=$E$6,BX334&gt;=BX$2),(BX334-BX$2)*BX$6,0))))</f>
        <v>0</v>
      </c>
      <c r="BZ334"/>
      <c r="CA334" s="39">
        <f t="shared" ref="CA334:CA343" si="2841">IF(AND($C334=$E$5,IF(AND($C334=$E$5,BZ334&gt;=BZ$2),(BZ334-BZ$2)*BZ$5,IF(AND($C334=$E$6,BZ334&gt;=BZ$2),(BZ334-BZ$2)*BZ$6,0))&gt;BZ$3),BZ$3,IF(AND($C334=$E$6,IF(AND($C334=$E$5,BZ334&gt;=BZ$2),(BZ334-BZ$2)*BZ$5,IF(AND($C334=$E$6,BZ334&gt;=BZ$2),(BZ334-BZ$2)*BZ$6,0))&gt;BZ$4),BZ$4,IF(AND($C334=$E$5,BZ334&gt;=BZ$2),(BZ334-BZ$2)*BZ$5,IF(AND($C334=$E$6,BZ334&gt;=BZ$2),(BZ334-BZ$2)*BZ$6,0))))</f>
        <v>0</v>
      </c>
      <c r="CB334"/>
      <c r="CC334" s="39">
        <f t="shared" ref="CC334:CC343" si="2842">IF(AND($C334=$E$5,IF(AND($C334=$E$5,CB334&gt;=CB$2),(CB334-CB$2)*CB$5,IF(AND($C334=$E$6,CB334&gt;=CB$2),(CB334-CB$2)*CB$6,0))&gt;CB$3),CB$3,IF(AND($C334=$E$6,IF(AND($C334=$E$5,CB334&gt;=CB$2),(CB334-CB$2)*CB$5,IF(AND($C334=$E$6,CB334&gt;=CB$2),(CB334-CB$2)*CB$6,0))&gt;CB$4),CB$4,IF(AND($C334=$E$5,CB334&gt;=CB$2),(CB334-CB$2)*CB$5,IF(AND($C334=$E$6,CB334&gt;=CB$2),(CB334-CB$2)*CB$6,0))))</f>
        <v>0</v>
      </c>
      <c r="CD334"/>
      <c r="CE334" s="39">
        <f t="shared" ref="CE334:CE343" si="2843">IF(AND($C334=$E$5,IF(AND($C334=$E$5,CD334&gt;=CD$2),(CD334-CD$2)*CD$5,IF(AND($C334=$E$6,CD334&gt;=CD$2),(CD334-CD$2)*CD$6,0))&gt;CD$3),CD$3,IF(AND($C334=$E$6,IF(AND($C334=$E$5,CD334&gt;=CD$2),(CD334-CD$2)*CD$5,IF(AND($C334=$E$6,CD334&gt;=CD$2),(CD334-CD$2)*CD$6,0))&gt;CD$4),CD$4,IF(AND($C334=$E$5,CD334&gt;=CD$2),(CD334-CD$2)*CD$5,IF(AND($C334=$E$6,CD334&gt;=CD$2),(CD334-CD$2)*CD$6,0))))</f>
        <v>0</v>
      </c>
      <c r="CF334"/>
      <c r="CG334" s="39">
        <f t="shared" ref="CG334:CG343" si="2844">IF(AND($C334=$E$5,IF(AND($C334=$E$5,CF334&gt;=CF$2),(CF334-CF$2)*CF$5,IF(AND($C334=$E$6,CF334&gt;=CF$2),(CF334-CF$2)*CF$6,0))&gt;CF$3),CF$3,IF(AND($C334=$E$6,IF(AND($C334=$E$5,CF334&gt;=CF$2),(CF334-CF$2)*CF$5,IF(AND($C334=$E$6,CF334&gt;=CF$2),(CF334-CF$2)*CF$6,0))&gt;CF$4),CF$4,IF(AND($C334=$E$5,CF334&gt;=CF$2),(CF334-CF$2)*CF$5,IF(AND($C334=$E$6,CF334&gt;=CF$2),(CF334-CF$2)*CF$6,0))))</f>
        <v>0</v>
      </c>
      <c r="CH334"/>
      <c r="CI334" s="39">
        <f t="shared" ref="CI334:CI343" si="2845">IF(AND($C334=$E$5,IF(AND($C334=$E$5,CH334&gt;=CH$2),(CH334-CH$2)*CH$5,IF(AND($C334=$E$6,CH334&gt;=CH$2),(CH334-CH$2)*CH$6,0))&gt;CH$3),CH$3,IF(AND($C334=$E$6,IF(AND($C334=$E$5,CH334&gt;=CH$2),(CH334-CH$2)*CH$5,IF(AND($C334=$E$6,CH334&gt;=CH$2),(CH334-CH$2)*CH$6,0))&gt;CH$4),CH$4,IF(AND($C334=$E$5,CH334&gt;=CH$2),(CH334-CH$2)*CH$5,IF(AND($C334=$E$6,CH334&gt;=CH$2),(CH334-CH$2)*CH$6,0))))</f>
        <v>0</v>
      </c>
      <c r="CJ334"/>
      <c r="CK334" s="39">
        <f t="shared" ref="CK334:CK343" si="2846">IF(AND($C334=$E$5,IF(AND($C334=$E$5,CJ334&gt;=CJ$2),(CJ334-CJ$2)*CJ$5,IF(AND($C334=$E$6,CJ334&gt;=CJ$2),(CJ334-CJ$2)*CJ$6,0))&gt;CJ$3),CJ$3,IF(AND($C334=$E$6,IF(AND($C334=$E$5,CJ334&gt;=CJ$2),(CJ334-CJ$2)*CJ$5,IF(AND($C334=$E$6,CJ334&gt;=CJ$2),(CJ334-CJ$2)*CJ$6,0))&gt;CJ$4),CJ$4,IF(AND($C334=$E$5,CJ334&gt;=CJ$2),(CJ334-CJ$2)*CJ$5,IF(AND($C334=$E$6,CJ334&gt;=CJ$2),(CJ334-CJ$2)*CJ$6,0))))</f>
        <v>0</v>
      </c>
      <c r="CL334"/>
      <c r="CM334" s="39">
        <f t="shared" ref="CM334:CM343" si="2847">IF(AND($C334=$E$5,IF(AND($C334=$E$5,CL334&gt;=CL$2),(CL334-CL$2)*CL$5,IF(AND($C334=$E$6,CL334&gt;=CL$2),(CL334-CL$2)*CL$6,0))&gt;CL$3),CL$3,IF(AND($C334=$E$6,IF(AND($C334=$E$5,CL334&gt;=CL$2),(CL334-CL$2)*CL$5,IF(AND($C334=$E$6,CL334&gt;=CL$2),(CL334-CL$2)*CL$6,0))&gt;CL$4),CL$4,IF(AND($C334=$E$5,CL334&gt;=CL$2),(CL334-CL$2)*CL$5,IF(AND($C334=$E$6,CL334&gt;=CL$2),(CL334-CL$2)*CL$6,0))))</f>
        <v>0</v>
      </c>
      <c r="CN334"/>
      <c r="CO334" s="39">
        <f t="shared" ref="CO334:CO343" si="2848">IF(AND($C334=$E$5,IF(AND($C334=$E$5,CN334&gt;=CN$2),(CN334-CN$2)*CN$5,IF(AND($C334=$E$6,CN334&gt;=CN$2),(CN334-CN$2)*CN$6,0))&gt;CN$3),CN$3,IF(AND($C334=$E$6,IF(AND($C334=$E$5,CN334&gt;=CN$2),(CN334-CN$2)*CN$5,IF(AND($C334=$E$6,CN334&gt;=CN$2),(CN334-CN$2)*CN$6,0))&gt;CN$4),CN$4,IF(AND($C334=$E$5,CN334&gt;=CN$2),(CN334-CN$2)*CN$5,IF(AND($C334=$E$6,CN334&gt;=CN$2),(CN334-CN$2)*CN$6,0))))</f>
        <v>0</v>
      </c>
      <c r="CP334" s="67">
        <f>SUMIFS(AL334:CO334,$AL$8:$CO$8,$AM$1)</f>
        <v>0</v>
      </c>
      <c r="CQ334"/>
      <c r="CR334" s="39">
        <f t="shared" ref="CR334:CR343" si="2849">IF(AND($C334=$E$5,IF(AND($C334=$E$5,CQ334&gt;=CQ$2),(CQ334-CQ$2)*CQ$5,IF(AND($C334=$E$6,CQ334&gt;=CQ$2),(CQ334-CQ$2)*CQ$6,0))&gt;CQ$3),CQ$3,IF(AND($C334=$E$6,IF(AND($C334=$E$5,CQ334&gt;=CQ$2),(CQ334-CQ$2)*CQ$5,IF(AND($C334=$E$6,CQ334&gt;=CQ$2),(CQ334-CQ$2)*CQ$6,0))&gt;CQ$4),CQ$4,IF(AND($C334=$E$5,CQ334&gt;=CQ$2),(CQ334-CQ$2)*CQ$5,IF(AND($C334=$E$6,CQ334&gt;=CQ$2),(CQ334-CQ$2)*CQ$6,0))))</f>
        <v>0</v>
      </c>
      <c r="CS334"/>
      <c r="CT334" s="39">
        <f t="shared" ref="CT334:CT343" si="2850">IF(AND($C334=$E$5,IF(AND($C334=$E$5,CS334&gt;=CS$2),(CS334-CS$2)*CS$5,IF(AND($C334=$E$6,CS334&gt;=CS$2),(CS334-CS$2)*CS$6,0))&gt;CS$3),CS$3,IF(AND($C334=$E$6,IF(AND($C334=$E$5,CS334&gt;=CS$2),(CS334-CS$2)*CS$5,IF(AND($C334=$E$6,CS334&gt;=CS$2),(CS334-CS$2)*CS$6,0))&gt;CS$4),CS$4,IF(AND($C334=$E$5,CS334&gt;=CS$2),(CS334-CS$2)*CS$5,IF(AND($C334=$E$6,CS334&gt;=CS$2),(CS334-CS$2)*CS$6,0))))</f>
        <v>0</v>
      </c>
      <c r="CU334"/>
      <c r="CV334" s="39">
        <f t="shared" ref="CV334:CV343" si="2851">IF(AND($C334=$E$5,IF(AND($C334=$E$5,CU334&gt;=CU$2),(CU334-CU$2)*CU$5,IF(AND($C334=$E$6,CU334&gt;=CU$2),(CU334-CU$2)*CU$6,0))&gt;CU$3),CU$3,IF(AND($C334=$E$6,IF(AND($C334=$E$5,CU334&gt;=CU$2),(CU334-CU$2)*CU$5,IF(AND($C334=$E$6,CU334&gt;=CU$2),(CU334-CU$2)*CU$6,0))&gt;CU$4),CU$4,IF(AND($C334=$E$5,CU334&gt;=CU$2),(CU334-CU$2)*CU$5,IF(AND($C334=$E$6,CU334&gt;=CU$2),(CU334-CU$2)*CU$6,0))))</f>
        <v>0</v>
      </c>
      <c r="CW334"/>
      <c r="CX334" s="39">
        <f t="shared" ref="CX334:CX343" si="2852">IF(AND($C334=$E$5,IF(AND($C334=$E$5,CW334&gt;=CW$2),(CW334-CW$2)*CW$5,IF(AND($C334=$E$6,CW334&gt;=CW$2),(CW334-CW$2)*CW$6,0))&gt;CW$3),CW$3,IF(AND($C334=$E$6,IF(AND($C334=$E$5,CW334&gt;=CW$2),(CW334-CW$2)*CW$5,IF(AND($C334=$E$6,CW334&gt;=CW$2),(CW334-CW$2)*CW$6,0))&gt;CW$4),CW$4,IF(AND($C334=$E$5,CW334&gt;=CW$2),(CW334-CW$2)*CW$5,IF(AND($C334=$E$6,CW334&gt;=CW$2),(CW334-CW$2)*CW$6,0))))</f>
        <v>0</v>
      </c>
      <c r="CY334"/>
      <c r="CZ334" s="39">
        <f t="shared" ref="CZ334:CZ343" si="2853">IF(AND($C334=$E$5,IF(AND($C334=$E$5,CY334&gt;=CY$2),(CY334-CY$2)*CY$5,IF(AND($C334=$E$6,CY334&gt;=CY$2),(CY334-CY$2)*CY$6,0))&gt;CY$3),CY$3,IF(AND($C334=$E$6,IF(AND($C334=$E$5,CY334&gt;=CY$2),(CY334-CY$2)*CY$5,IF(AND($C334=$E$6,CY334&gt;=CY$2),(CY334-CY$2)*CY$6,0))&gt;CY$4),CY$4,IF(AND($C334=$E$5,CY334&gt;=CY$2),(CY334-CY$2)*CY$5,IF(AND($C334=$E$6,CY334&gt;=CY$2),(CY334-CY$2)*CY$6,0))))</f>
        <v>0</v>
      </c>
      <c r="DA334"/>
      <c r="DB334" s="39">
        <f t="shared" ref="DB334:DB343" si="2854">IF(AND($C334=$E$5,IF(AND($C334=$E$5,DA334&gt;=DA$2),(DA334-DA$2)*DA$5,IF(AND($C334=$E$6,DA334&gt;=DA$2),(DA334-DA$2)*DA$6,0))&gt;DA$3),DA$3,IF(AND($C334=$E$6,IF(AND($C334=$E$5,DA334&gt;=DA$2),(DA334-DA$2)*DA$5,IF(AND($C334=$E$6,DA334&gt;=DA$2),(DA334-DA$2)*DA$6,0))&gt;DA$4),DA$4,IF(AND($C334=$E$5,DA334&gt;=DA$2),(DA334-DA$2)*DA$5,IF(AND($C334=$E$6,DA334&gt;=DA$2),(DA334-DA$2)*DA$6,0))))</f>
        <v>0</v>
      </c>
      <c r="DC334"/>
      <c r="DD334" s="39">
        <f t="shared" ref="DD334:DD343" si="2855">IF(AND($C334=$E$5,IF(AND($C334=$E$5,DC334&gt;=DC$2),(DC334-DC$2)*DC$5,IF(AND($C334=$E$6,DC334&gt;=DC$2),(DC334-DC$2)*DC$6,0))&gt;DC$3),DC$3,IF(AND($C334=$E$6,IF(AND($C334=$E$5,DC334&gt;=DC$2),(DC334-DC$2)*DC$5,IF(AND($C334=$E$6,DC334&gt;=DC$2),(DC334-DC$2)*DC$6,0))&gt;DC$4),DC$4,IF(AND($C334=$E$5,DC334&gt;=DC$2),(DC334-DC$2)*DC$5,IF(AND($C334=$E$6,DC334&gt;=DC$2),(DC334-DC$2)*DC$6,0))))</f>
        <v>0</v>
      </c>
      <c r="DE334"/>
      <c r="DF334" s="39">
        <f t="shared" ref="DF334:DF343" si="2856">IF(AND($C334=$E$5,IF(AND($C334=$E$5,DE334&gt;=DE$2),(DE334-DE$2)*DE$5,IF(AND($C334=$E$6,DE334&gt;=DE$2),(DE334-DE$2)*DE$6,0))&gt;DE$3),DE$3,IF(AND($C334=$E$6,IF(AND($C334=$E$5,DE334&gt;=DE$2),(DE334-DE$2)*DE$5,IF(AND($C334=$E$6,DE334&gt;=DE$2),(DE334-DE$2)*DE$6,0))&gt;DE$4),DE$4,IF(AND($C334=$E$5,DE334&gt;=DE$2),(DE334-DE$2)*DE$5,IF(AND($C334=$E$6,DE334&gt;=DE$2),(DE334-DE$2)*DE$6,0))))</f>
        <v>0</v>
      </c>
      <c r="DG334"/>
      <c r="DH334" s="39">
        <f t="shared" ref="DH334:DH343" si="2857">IF(AND($C334=$E$5,IF(AND($C334=$E$5,DG334&gt;=DG$2),(DG334-DG$2)*DG$5,IF(AND($C334=$E$6,DG334&gt;=DG$2),(DG334-DG$2)*DG$6,0))&gt;DG$3),DG$3,IF(AND($C334=$E$6,IF(AND($C334=$E$5,DG334&gt;=DG$2),(DG334-DG$2)*DG$5,IF(AND($C334=$E$6,DG334&gt;=DG$2),(DG334-DG$2)*DG$6,0))&gt;DG$4),DG$4,IF(AND($C334=$E$5,DG334&gt;=DG$2),(DG334-DG$2)*DG$5,IF(AND($C334=$E$6,DG334&gt;=DG$2),(DG334-DG$2)*DG$6,0))))</f>
        <v>0</v>
      </c>
      <c r="DI334"/>
      <c r="DJ334" s="39">
        <f t="shared" ref="DJ334:DJ343" si="2858">IF(AND($C334=$E$5,IF(AND($C334=$E$5,DI334&gt;=DI$2),(DI334-DI$2)*DI$5,IF(AND($C334=$E$6,DI334&gt;=DI$2),(DI334-DI$2)*DI$6,0))&gt;DI$3),DI$3,IF(AND($C334=$E$6,IF(AND($C334=$E$5,DI334&gt;=DI$2),(DI334-DI$2)*DI$5,IF(AND($C334=$E$6,DI334&gt;=DI$2),(DI334-DI$2)*DI$6,0))&gt;DI$4),DI$4,IF(AND($C334=$E$5,DI334&gt;=DI$2),(DI334-DI$2)*DI$5,IF(AND($C334=$E$6,DI334&gt;=DI$2),(DI334-DI$2)*DI$6,0))))</f>
        <v>0</v>
      </c>
      <c r="DK334"/>
      <c r="DL334" s="39">
        <f t="shared" ref="DL334:DL343" si="2859">IF(AND($C334=$E$5,IF(AND($C334=$E$5,DK334&gt;=DK$2),(DK334-DK$2)*DK$5,IF(AND($C334=$E$6,DK334&gt;=DK$2),(DK334-DK$2)*DK$6,0))&gt;DK$3),DK$3,IF(AND($C334=$E$6,IF(AND($C334=$E$5,DK334&gt;=DK$2),(DK334-DK$2)*DK$5,IF(AND($C334=$E$6,DK334&gt;=DK$2),(DK334-DK$2)*DK$6,0))&gt;DK$4),DK$4,IF(AND($C334=$E$5,DK334&gt;=DK$2),(DK334-DK$2)*DK$5,IF(AND($C334=$E$6,DK334&gt;=DK$2),(DK334-DK$2)*DK$6,0))))</f>
        <v>0</v>
      </c>
      <c r="DM334"/>
      <c r="DN334" s="39">
        <f t="shared" ref="DN334:DN343" si="2860">IF(AND($C334=$E$5,IF(AND($C334=$E$5,DM334&gt;=DM$2),(DM334-DM$2)*DM$5,IF(AND($C334=$E$6,DM334&gt;=DM$2),(DM334-DM$2)*DM$6,0))&gt;DM$3),DM$3,IF(AND($C334=$E$6,IF(AND($C334=$E$5,DM334&gt;=DM$2),(DM334-DM$2)*DM$5,IF(AND($C334=$E$6,DM334&gt;=DM$2),(DM334-DM$2)*DM$6,0))&gt;DM$4),DM$4,IF(AND($C334=$E$5,DM334&gt;=DM$2),(DM334-DM$2)*DM$5,IF(AND($C334=$E$6,DM334&gt;=DM$2),(DM334-DM$2)*DM$6,0))))</f>
        <v>0</v>
      </c>
      <c r="DO334"/>
      <c r="DP334" s="39">
        <f t="shared" ref="DP334:DP343" si="2861">IF(AND($C334=$E$5,IF(AND($C334=$E$5,DO334&gt;=DO$2),(DO334-DO$2)*DO$5,IF(AND($C334=$E$6,DO334&gt;=DO$2),(DO334-DO$2)*DO$6,0))&gt;DO$3),DO$3,IF(AND($C334=$E$6,IF(AND($C334=$E$5,DO334&gt;=DO$2),(DO334-DO$2)*DO$5,IF(AND($C334=$E$6,DO334&gt;=DO$2),(DO334-DO$2)*DO$6,0))&gt;DO$4),DO$4,IF(AND($C334=$E$5,DO334&gt;=DO$2),(DO334-DO$2)*DO$5,IF(AND($C334=$E$6,DO334&gt;=DO$2),(DO334-DO$2)*DO$6,0))))</f>
        <v>0</v>
      </c>
      <c r="DQ334"/>
      <c r="DR334" s="39">
        <f t="shared" ref="DR334:DR343" si="2862">IF(AND($C334=$E$5,IF(AND($C334=$E$5,DQ334&gt;=DQ$2),(DQ334-DQ$2)*DQ$5,IF(AND($C334=$E$6,DQ334&gt;=DQ$2),(DQ334-DQ$2)*DQ$6,0))&gt;DQ$3),DQ$3,IF(AND($C334=$E$6,IF(AND($C334=$E$5,DQ334&gt;=DQ$2),(DQ334-DQ$2)*DQ$5,IF(AND($C334=$E$6,DQ334&gt;=DQ$2),(DQ334-DQ$2)*DQ$6,0))&gt;DQ$4),DQ$4,IF(AND($C334=$E$5,DQ334&gt;=DQ$2),(DQ334-DQ$2)*DQ$5,IF(AND($C334=$E$6,DQ334&gt;=DQ$2),(DQ334-DQ$2)*DQ$6,0))))</f>
        <v>0</v>
      </c>
      <c r="DS334"/>
      <c r="DT334" s="39">
        <f t="shared" ref="DT334:DT343" si="2863">IF(AND($C334=$E$5,IF(AND($C334=$E$5,DS334&gt;=DS$2),(DS334-DS$2)*DS$5,IF(AND($C334=$E$6,DS334&gt;=DS$2),(DS334-DS$2)*DS$6,0))&gt;DS$3),DS$3,IF(AND($C334=$E$6,IF(AND($C334=$E$5,DS334&gt;=DS$2),(DS334-DS$2)*DS$5,IF(AND($C334=$E$6,DS334&gt;=DS$2),(DS334-DS$2)*DS$6,0))&gt;DS$4),DS$4,IF(AND($C334=$E$5,DS334&gt;=DS$2),(DS334-DS$2)*DS$5,IF(AND($C334=$E$6,DS334&gt;=DS$2),(DS334-DS$2)*DS$6,0))))</f>
        <v>0</v>
      </c>
      <c r="DU334"/>
      <c r="DV334" s="39">
        <f t="shared" ref="DV334:DV343" si="2864">IF(AND($C334=$E$5,IF(AND($C334=$E$5,DU334&gt;=DU$2),(DU334-DU$2)*DU$5,IF(AND($C334=$E$6,DU334&gt;=DU$2),(DU334-DU$2)*DU$6,0))&gt;DU$3),DU$3,IF(AND($C334=$E$6,IF(AND($C334=$E$5,DU334&gt;=DU$2),(DU334-DU$2)*DU$5,IF(AND($C334=$E$6,DU334&gt;=DU$2),(DU334-DU$2)*DU$6,0))&gt;DU$4),DU$4,IF(AND($C334=$E$5,DU334&gt;=DU$2),(DU334-DU$2)*DU$5,IF(AND($C334=$E$6,DU334&gt;=DU$2),(DU334-DU$2)*DU$6,0))))</f>
        <v>0</v>
      </c>
      <c r="DW334"/>
      <c r="DX334" s="39">
        <f t="shared" ref="DX334:DX343" si="2865">IF(AND($C334=$E$5,IF(AND($C334=$E$5,DW334&gt;=DW$2),(DW334-DW$2)*DW$5,IF(AND($C334=$E$6,DW334&gt;=DW$2),(DW334-DW$2)*DW$6,0))&gt;DW$3),DW$3,IF(AND($C334=$E$6,IF(AND($C334=$E$5,DW334&gt;=DW$2),(DW334-DW$2)*DW$5,IF(AND($C334=$E$6,DW334&gt;=DW$2),(DW334-DW$2)*DW$6,0))&gt;DW$4),DW$4,IF(AND($C334=$E$5,DW334&gt;=DW$2),(DW334-DW$2)*DW$5,IF(AND($C334=$E$6,DW334&gt;=DW$2),(DW334-DW$2)*DW$6,0))))</f>
        <v>0</v>
      </c>
      <c r="DY334"/>
      <c r="DZ334" s="39">
        <f t="shared" ref="DZ334:DZ343" si="2866">IF(AND($C334=$E$5,IF(AND($C334=$E$5,DY334&gt;=DY$2),(DY334-DY$2)*DY$5,IF(AND($C334=$E$6,DY334&gt;=DY$2),(DY334-DY$2)*DY$6,0))&gt;DY$3),DY$3,IF(AND($C334=$E$6,IF(AND($C334=$E$5,DY334&gt;=DY$2),(DY334-DY$2)*DY$5,IF(AND($C334=$E$6,DY334&gt;=DY$2),(DY334-DY$2)*DY$6,0))&gt;DY$4),DY$4,IF(AND($C334=$E$5,DY334&gt;=DY$2),(DY334-DY$2)*DY$5,IF(AND($C334=$E$6,DY334&gt;=DY$2),(DY334-DY$2)*DY$6,0))))</f>
        <v>0</v>
      </c>
      <c r="EA334"/>
      <c r="EB334" s="39">
        <f t="shared" ref="EB334:EB343" si="2867">IF(AND($C334=$E$5,IF(AND($C334=$E$5,EA334&gt;=EA$2),(EA334-EA$2)*EA$5,IF(AND($C334=$E$6,EA334&gt;=EA$2),(EA334-EA$2)*EA$6,0))&gt;EA$3),EA$3,IF(AND($C334=$E$6,IF(AND($C334=$E$5,EA334&gt;=EA$2),(EA334-EA$2)*EA$5,IF(AND($C334=$E$6,EA334&gt;=EA$2),(EA334-EA$2)*EA$6,0))&gt;EA$4),EA$4,IF(AND($C334=$E$5,EA334&gt;=EA$2),(EA334-EA$2)*EA$5,IF(AND($C334=$E$6,EA334&gt;=EA$2),(EA334-EA$2)*EA$6,0))))</f>
        <v>0</v>
      </c>
      <c r="EC334"/>
      <c r="ED334" s="39">
        <f t="shared" ref="ED334:ED343" si="2868">IF(AND($C334=$E$5,IF(AND($C334=$E$5,EC334&gt;=EC$2),(EC334-EC$2)*EC$5,IF(AND($C334=$E$6,EC334&gt;=EC$2),(EC334-EC$2)*EC$6,0))&gt;EC$3),EC$3,IF(AND($C334=$E$6,IF(AND($C334=$E$5,EC334&gt;=EC$2),(EC334-EC$2)*EC$5,IF(AND($C334=$E$6,EC334&gt;=EC$2),(EC334-EC$2)*EC$6,0))&gt;EC$4),EC$4,IF(AND($C334=$E$5,EC334&gt;=EC$2),(EC334-EC$2)*EC$5,IF(AND($C334=$E$6,EC334&gt;=EC$2),(EC334-EC$2)*EC$6,0))))</f>
        <v>0</v>
      </c>
      <c r="EE334"/>
      <c r="EF334" s="39">
        <f t="shared" ref="EF334:EF343" si="2869">IF(AND($C334=$E$5,IF(AND($C334=$E$5,EE334&gt;=EE$2),(EE334-EE$2)*EE$5,IF(AND($C334=$E$6,EE334&gt;=EE$2),(EE334-EE$2)*EE$6,0))&gt;EE$3),EE$3,IF(AND($C334=$E$6,IF(AND($C334=$E$5,EE334&gt;=EE$2),(EE334-EE$2)*EE$5,IF(AND($C334=$E$6,EE334&gt;=EE$2),(EE334-EE$2)*EE$6,0))&gt;EE$4),EE$4,IF(AND($C334=$E$5,EE334&gt;=EE$2),(EE334-EE$2)*EE$5,IF(AND($C334=$E$6,EE334&gt;=EE$2),(EE334-EE$2)*EE$6,0))))</f>
        <v>0</v>
      </c>
      <c r="EG334"/>
      <c r="EH334" s="39">
        <f t="shared" ref="EH334:EH343" si="2870">IF(AND($C334=$E$5,IF(AND($C334=$E$5,EG334&gt;=EG$2),(EG334-EG$2)*EG$5,IF(AND($C334=$E$6,EG334&gt;=EG$2),(EG334-EG$2)*EG$6,0))&gt;EG$3),EG$3,IF(AND($C334=$E$6,IF(AND($C334=$E$5,EG334&gt;=EG$2),(EG334-EG$2)*EG$5,IF(AND($C334=$E$6,EG334&gt;=EG$2),(EG334-EG$2)*EG$6,0))&gt;EG$4),EG$4,IF(AND($C334=$E$5,EG334&gt;=EG$2),(EG334-EG$2)*EG$5,IF(AND($C334=$E$6,EG334&gt;=EG$2),(EG334-EG$2)*EG$6,0))))</f>
        <v>0</v>
      </c>
      <c r="EI334"/>
      <c r="EJ334" s="39">
        <f t="shared" ref="EJ334:EJ343" si="2871">IF(AND($C334=$E$5,IF(AND($C334=$E$5,EI334&gt;=EI$2),(EI334-EI$2)*EI$5,IF(AND($C334=$E$6,EI334&gt;=EI$2),(EI334-EI$2)*EI$6,0))&gt;EI$3),EI$3,IF(AND($C334=$E$6,IF(AND($C334=$E$5,EI334&gt;=EI$2),(EI334-EI$2)*EI$5,IF(AND($C334=$E$6,EI334&gt;=EI$2),(EI334-EI$2)*EI$6,0))&gt;EI$4),EI$4,IF(AND($C334=$E$5,EI334&gt;=EI$2),(EI334-EI$2)*EI$5,IF(AND($C334=$E$6,EI334&gt;=EI$2),(EI334-EI$2)*EI$6,0))))</f>
        <v>0</v>
      </c>
      <c r="EK334"/>
      <c r="EL334" s="39">
        <f t="shared" ref="EL334:EL343" si="2872">IF(AND($C334=$E$5,IF(AND($C334=$E$5,EK334&gt;=EK$2),(EK334-EK$2)*EK$5,IF(AND($C334=$E$6,EK334&gt;=EK$2),(EK334-EK$2)*EK$6,0))&gt;EK$3),EK$3,IF(AND($C334=$E$6,IF(AND($C334=$E$5,EK334&gt;=EK$2),(EK334-EK$2)*EK$5,IF(AND($C334=$E$6,EK334&gt;=EK$2),(EK334-EK$2)*EK$6,0))&gt;EK$4),EK$4,IF(AND($C334=$E$5,EK334&gt;=EK$2),(EK334-EK$2)*EK$5,IF(AND($C334=$E$6,EK334&gt;=EK$2),(EK334-EK$2)*EK$6,0))))</f>
        <v>0</v>
      </c>
      <c r="EM334"/>
      <c r="EN334" s="39">
        <f t="shared" ref="EN334:EN343" si="2873">IF(AND($C334=$E$5,IF(AND($C334=$E$5,EM334&gt;=EM$2),(EM334-EM$2)*EM$5,IF(AND($C334=$E$6,EM334&gt;=EM$2),(EM334-EM$2)*EM$6,0))&gt;EM$3),EM$3,IF(AND($C334=$E$6,IF(AND($C334=$E$5,EM334&gt;=EM$2),(EM334-EM$2)*EM$5,IF(AND($C334=$E$6,EM334&gt;=EM$2),(EM334-EM$2)*EM$6,0))&gt;EM$4),EM$4,IF(AND($C334=$E$5,EM334&gt;=EM$2),(EM334-EM$2)*EM$5,IF(AND($C334=$E$6,EM334&gt;=EM$2),(EM334-EM$2)*EM$6,0))))</f>
        <v>0</v>
      </c>
      <c r="EO334"/>
      <c r="EP334" s="39">
        <f t="shared" ref="EP334:EP343" si="2874">IF(AND($C334=$E$5,IF(AND($C334=$E$5,EO334&gt;=EO$2),(EO334-EO$2)*EO$5,IF(AND($C334=$E$6,EO334&gt;=EO$2),(EO334-EO$2)*EO$6,0))&gt;EO$3),EO$3,IF(AND($C334=$E$6,IF(AND($C334=$E$5,EO334&gt;=EO$2),(EO334-EO$2)*EO$5,IF(AND($C334=$E$6,EO334&gt;=EO$2),(EO334-EO$2)*EO$6,0))&gt;EO$4),EO$4,IF(AND($C334=$E$5,EO334&gt;=EO$2),(EO334-EO$2)*EO$5,IF(AND($C334=$E$6,EO334&gt;=EO$2),(EO334-EO$2)*EO$6,0))))</f>
        <v>0</v>
      </c>
      <c r="EQ334"/>
      <c r="ER334" s="39">
        <f t="shared" ref="ER334:ER343" si="2875">IF(AND($C334=$E$5,IF(AND($C334=$E$5,EQ334&gt;=EQ$2),(EQ334-EQ$2)*EQ$5,IF(AND($C334=$E$6,EQ334&gt;=EQ$2),(EQ334-EQ$2)*EQ$6,0))&gt;EQ$3),EQ$3,IF(AND($C334=$E$6,IF(AND($C334=$E$5,EQ334&gt;=EQ$2),(EQ334-EQ$2)*EQ$5,IF(AND($C334=$E$6,EQ334&gt;=EQ$2),(EQ334-EQ$2)*EQ$6,0))&gt;EQ$4),EQ$4,IF(AND($C334=$E$5,EQ334&gt;=EQ$2),(EQ334-EQ$2)*EQ$5,IF(AND($C334=$E$6,EQ334&gt;=EQ$2),(EQ334-EQ$2)*EQ$6,0))))</f>
        <v>0</v>
      </c>
      <c r="ES334"/>
      <c r="ET334" s="39">
        <f t="shared" ref="ET334:ET343" si="2876">IF(AND($C334=$E$5,IF(AND($C334=$E$5,ES334&gt;=ES$2),(ES334-ES$2)*ES$5,IF(AND($C334=$E$6,ES334&gt;=ES$2),(ES334-ES$2)*ES$6,0))&gt;ES$3),ES$3,IF(AND($C334=$E$6,IF(AND($C334=$E$5,ES334&gt;=ES$2),(ES334-ES$2)*ES$5,IF(AND($C334=$E$6,ES334&gt;=ES$2),(ES334-ES$2)*ES$6,0))&gt;ES$4),ES$4,IF(AND($C334=$E$5,ES334&gt;=ES$2),(ES334-ES$2)*ES$5,IF(AND($C334=$E$6,ES334&gt;=ES$2),(ES334-ES$2)*ES$6,0))))</f>
        <v>0</v>
      </c>
      <c r="EU334"/>
      <c r="EV334" s="39">
        <f t="shared" ref="EV334:EV343" si="2877">IF(AND($C334=$E$5,IF(AND($C334=$E$5,EU334&gt;=EU$2),(EU334-EU$2)*EU$5,IF(AND($C334=$E$6,EU334&gt;=EU$2),(EU334-EU$2)*EU$6,0))&gt;EU$3),EU$3,IF(AND($C334=$E$6,IF(AND($C334=$E$5,EU334&gt;=EU$2),(EU334-EU$2)*EU$5,IF(AND($C334=$E$6,EU334&gt;=EU$2),(EU334-EU$2)*EU$6,0))&gt;EU$4),EU$4,IF(AND($C334=$E$5,EU334&gt;=EU$2),(EU334-EU$2)*EU$5,IF(AND($C334=$E$6,EU334&gt;=EU$2),(EU334-EU$2)*EU$6,0))))</f>
        <v>0</v>
      </c>
      <c r="EW334"/>
      <c r="EX334" s="39">
        <f t="shared" ref="EX334:EX343" si="2878">IF(AND($C334=$E$5,IF(AND($C334=$E$5,EW334&gt;=EW$2),(EW334-EW$2)*EW$5,IF(AND($C334=$E$6,EW334&gt;=EW$2),(EW334-EW$2)*EW$6,0))&gt;EW$3),EW$3,IF(AND($C334=$E$6,IF(AND($C334=$E$5,EW334&gt;=EW$2),(EW334-EW$2)*EW$5,IF(AND($C334=$E$6,EW334&gt;=EW$2),(EW334-EW$2)*EW$6,0))&gt;EW$4),EW$4,IF(AND($C334=$E$5,EW334&gt;=EW$2),(EW334-EW$2)*EW$5,IF(AND($C334=$E$6,EW334&gt;=EW$2),(EW334-EW$2)*EW$6,0))))</f>
        <v>0</v>
      </c>
      <c r="EY334"/>
      <c r="EZ334" s="39">
        <f t="shared" ref="EZ334:EZ343" si="2879">IF(AND($C334=$E$5,IF(AND($C334=$E$5,EY334&gt;=EY$2),(EY334-EY$2)*EY$5,IF(AND($C334=$E$6,EY334&gt;=EY$2),(EY334-EY$2)*EY$6,0))&gt;EY$3),EY$3,IF(AND($C334=$E$6,IF(AND($C334=$E$5,EY334&gt;=EY$2),(EY334-EY$2)*EY$5,IF(AND($C334=$E$6,EY334&gt;=EY$2),(EY334-EY$2)*EY$6,0))&gt;EY$4),EY$4,IF(AND($C334=$E$5,EY334&gt;=EY$2),(EY334-EY$2)*EY$5,IF(AND($C334=$E$6,EY334&gt;=EY$2),(EY334-EY$2)*EY$6,0))))</f>
        <v>0</v>
      </c>
      <c r="FA334"/>
      <c r="FB334" s="39">
        <f t="shared" ref="FB334:FB343" si="2880">IF(AND($C334=$E$5,IF(AND($C334=$E$5,FA334&gt;=FA$2),(FA334-FA$2)*FA$5,IF(AND($C334=$E$6,FA334&gt;=FA$2),(FA334-FA$2)*FA$6,0))&gt;FA$3),FA$3,IF(AND($C334=$E$6,IF(AND($C334=$E$5,FA334&gt;=FA$2),(FA334-FA$2)*FA$5,IF(AND($C334=$E$6,FA334&gt;=FA$2),(FA334-FA$2)*FA$6,0))&gt;FA$4),FA$4,IF(AND($C334=$E$5,FA334&gt;=FA$2),(FA334-FA$2)*FA$5,IF(AND($C334=$E$6,FA334&gt;=FA$2),(FA334-FA$2)*FA$6,0))))</f>
        <v>0</v>
      </c>
      <c r="FC334" s="67">
        <f>SUMIFS(CQ334:FB334,$CQ$8:$FB$8,$AM$1)</f>
        <v>0</v>
      </c>
    </row>
    <row r="335" spans="1:159" s="30" customFormat="1" outlineLevel="1" x14ac:dyDescent="0.25">
      <c r="A335">
        <v>2</v>
      </c>
      <c r="B335" s="26"/>
      <c r="C335" s="102">
        <f>IFERROR(VLOOKUP($B335,'Справочник ТТ'!$A:$R,16,0),0)</f>
        <v>0</v>
      </c>
      <c r="D335" s="103">
        <f>IFERROR(VLOOKUP($B335,'Справочник ТТ'!$A:$R,17,0),0)</f>
        <v>0</v>
      </c>
      <c r="E335" s="104">
        <f>IFERROR(VLOOKUP($B335,'Справочник ТТ'!$A:$R,18,0),0)</f>
        <v>0</v>
      </c>
      <c r="F335" s="71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 s="46">
        <f t="shared" ref="AK335:AK343" si="2881">IF($C335=$E$5,SUMPRODUCT(G335:AJ335,$G$5:$AJ$5),IF($C335=$E$6,SUMPRODUCT(G335:AJ335,$G$6:$AJ$6),0))</f>
        <v>0</v>
      </c>
      <c r="AL335"/>
      <c r="AM335" s="39">
        <f t="shared" si="2822"/>
        <v>0</v>
      </c>
      <c r="AN335"/>
      <c r="AO335" s="39">
        <f t="shared" si="2823"/>
        <v>0</v>
      </c>
      <c r="AP335"/>
      <c r="AQ335" s="39">
        <f t="shared" si="2824"/>
        <v>0</v>
      </c>
      <c r="AR335"/>
      <c r="AS335" s="39">
        <f t="shared" si="2825"/>
        <v>0</v>
      </c>
      <c r="AT335"/>
      <c r="AU335" s="39">
        <f t="shared" si="2826"/>
        <v>0</v>
      </c>
      <c r="AV335"/>
      <c r="AW335" s="39">
        <f>IF(AND($C335=$E$5,IF(AND($C335=$E$5,AV335&gt;=AV$2),(AV335-AV$2)*AV$5,IF(AND($C335=$E$6,AV335&gt;=AV$2),(AV335-AV$2)*AV$6,0))&gt;AV$3),AV$3,IF(AND($C335=$E$6,IF(AND($C335=$E$5,AV335&gt;=AV$2),(AV335-AV$2)*AV$5,IF(AND($C335=$E$6,AV335&gt;=AV$2),(AV335-AV$2)*AV$6,0))&gt;AV$4),AV$4,IF(AND($C335=$E$5,AV335&gt;=AV$2),(AV335-AV$2)*AV$5,IF(AND($C335=$E$6,AV335&gt;=AV$2),(AV335-AV$2)*AV$6,0))))</f>
        <v>0</v>
      </c>
      <c r="AX335"/>
      <c r="AY335" s="39" t="b">
        <f t="shared" si="2827"/>
        <v>0</v>
      </c>
      <c r="AZ335"/>
      <c r="BA335" s="39" t="b">
        <f t="shared" si="2828"/>
        <v>0</v>
      </c>
      <c r="BB335"/>
      <c r="BC335" s="39" t="b">
        <f t="shared" si="2829"/>
        <v>0</v>
      </c>
      <c r="BD335"/>
      <c r="BE335" s="39" t="b">
        <f t="shared" si="2830"/>
        <v>0</v>
      </c>
      <c r="BF335"/>
      <c r="BG335" s="39">
        <f t="shared" si="2831"/>
        <v>0</v>
      </c>
      <c r="BH335"/>
      <c r="BI335" s="39">
        <f t="shared" si="2832"/>
        <v>0</v>
      </c>
      <c r="BJ335"/>
      <c r="BK335" s="39">
        <f t="shared" si="2833"/>
        <v>0</v>
      </c>
      <c r="BL335"/>
      <c r="BM335" s="39">
        <f t="shared" si="2834"/>
        <v>0</v>
      </c>
      <c r="BN335"/>
      <c r="BO335" s="39">
        <f t="shared" si="2835"/>
        <v>0</v>
      </c>
      <c r="BP335"/>
      <c r="BQ335" s="39">
        <f t="shared" si="2836"/>
        <v>0</v>
      </c>
      <c r="BR335"/>
      <c r="BS335" s="39">
        <f t="shared" si="2837"/>
        <v>0</v>
      </c>
      <c r="BT335"/>
      <c r="BU335" s="39">
        <f t="shared" si="2838"/>
        <v>0</v>
      </c>
      <c r="BV335"/>
      <c r="BW335" s="39">
        <f t="shared" si="2839"/>
        <v>0</v>
      </c>
      <c r="BX335"/>
      <c r="BY335" s="39">
        <f t="shared" si="2840"/>
        <v>0</v>
      </c>
      <c r="BZ335"/>
      <c r="CA335" s="39">
        <f t="shared" si="2841"/>
        <v>0</v>
      </c>
      <c r="CB335"/>
      <c r="CC335" s="39">
        <f t="shared" si="2842"/>
        <v>0</v>
      </c>
      <c r="CD335"/>
      <c r="CE335" s="39">
        <f t="shared" si="2843"/>
        <v>0</v>
      </c>
      <c r="CF335"/>
      <c r="CG335" s="39">
        <f t="shared" si="2844"/>
        <v>0</v>
      </c>
      <c r="CH335"/>
      <c r="CI335" s="39">
        <f t="shared" si="2845"/>
        <v>0</v>
      </c>
      <c r="CJ335"/>
      <c r="CK335" s="39">
        <f t="shared" si="2846"/>
        <v>0</v>
      </c>
      <c r="CL335"/>
      <c r="CM335" s="39">
        <f t="shared" si="2847"/>
        <v>0</v>
      </c>
      <c r="CN335"/>
      <c r="CO335" s="39">
        <f t="shared" si="2848"/>
        <v>0</v>
      </c>
      <c r="CP335" s="67">
        <f t="shared" ref="CP335:CP343" si="2882">SUMIFS(AL335:CO335,$AL$8:$CO$8,$AM$1)</f>
        <v>0</v>
      </c>
      <c r="CQ335"/>
      <c r="CR335" s="39">
        <f t="shared" si="2849"/>
        <v>0</v>
      </c>
      <c r="CS335"/>
      <c r="CT335" s="39">
        <f t="shared" si="2850"/>
        <v>0</v>
      </c>
      <c r="CU335"/>
      <c r="CV335" s="39">
        <f t="shared" si="2851"/>
        <v>0</v>
      </c>
      <c r="CW335"/>
      <c r="CX335" s="39">
        <f t="shared" si="2852"/>
        <v>0</v>
      </c>
      <c r="CY335"/>
      <c r="CZ335" s="39">
        <f t="shared" si="2853"/>
        <v>0</v>
      </c>
      <c r="DA335"/>
      <c r="DB335" s="39">
        <f t="shared" si="2854"/>
        <v>0</v>
      </c>
      <c r="DC335"/>
      <c r="DD335" s="39">
        <f t="shared" si="2855"/>
        <v>0</v>
      </c>
      <c r="DE335"/>
      <c r="DF335" s="39">
        <f t="shared" si="2856"/>
        <v>0</v>
      </c>
      <c r="DG335"/>
      <c r="DH335" s="39">
        <f t="shared" si="2857"/>
        <v>0</v>
      </c>
      <c r="DI335"/>
      <c r="DJ335" s="39">
        <f t="shared" si="2858"/>
        <v>0</v>
      </c>
      <c r="DK335"/>
      <c r="DL335" s="39">
        <f t="shared" si="2859"/>
        <v>0</v>
      </c>
      <c r="DM335"/>
      <c r="DN335" s="39">
        <f t="shared" si="2860"/>
        <v>0</v>
      </c>
      <c r="DO335"/>
      <c r="DP335" s="39">
        <f t="shared" si="2861"/>
        <v>0</v>
      </c>
      <c r="DQ335"/>
      <c r="DR335" s="39">
        <f t="shared" si="2862"/>
        <v>0</v>
      </c>
      <c r="DS335"/>
      <c r="DT335" s="39">
        <f t="shared" si="2863"/>
        <v>0</v>
      </c>
      <c r="DU335"/>
      <c r="DV335" s="39">
        <f t="shared" si="2864"/>
        <v>0</v>
      </c>
      <c r="DW335"/>
      <c r="DX335" s="39">
        <f t="shared" si="2865"/>
        <v>0</v>
      </c>
      <c r="DY335"/>
      <c r="DZ335" s="39">
        <f t="shared" si="2866"/>
        <v>0</v>
      </c>
      <c r="EA335"/>
      <c r="EB335" s="39">
        <f t="shared" si="2867"/>
        <v>0</v>
      </c>
      <c r="EC335"/>
      <c r="ED335" s="39">
        <f t="shared" si="2868"/>
        <v>0</v>
      </c>
      <c r="EE335"/>
      <c r="EF335" s="39">
        <f t="shared" si="2869"/>
        <v>0</v>
      </c>
      <c r="EG335"/>
      <c r="EH335" s="39">
        <f t="shared" si="2870"/>
        <v>0</v>
      </c>
      <c r="EI335"/>
      <c r="EJ335" s="39">
        <f t="shared" si="2871"/>
        <v>0</v>
      </c>
      <c r="EK335"/>
      <c r="EL335" s="39">
        <f t="shared" si="2872"/>
        <v>0</v>
      </c>
      <c r="EM335"/>
      <c r="EN335" s="39">
        <f t="shared" si="2873"/>
        <v>0</v>
      </c>
      <c r="EO335"/>
      <c r="EP335" s="39">
        <f t="shared" si="2874"/>
        <v>0</v>
      </c>
      <c r="EQ335"/>
      <c r="ER335" s="39">
        <f t="shared" si="2875"/>
        <v>0</v>
      </c>
      <c r="ES335"/>
      <c r="ET335" s="39">
        <f t="shared" si="2876"/>
        <v>0</v>
      </c>
      <c r="EU335"/>
      <c r="EV335" s="39">
        <f t="shared" si="2877"/>
        <v>0</v>
      </c>
      <c r="EW335"/>
      <c r="EX335" s="39">
        <f t="shared" si="2878"/>
        <v>0</v>
      </c>
      <c r="EY335"/>
      <c r="EZ335" s="39">
        <f t="shared" si="2879"/>
        <v>0</v>
      </c>
      <c r="FA335"/>
      <c r="FB335" s="39">
        <f t="shared" si="2880"/>
        <v>0</v>
      </c>
      <c r="FC335" s="67">
        <f t="shared" ref="FC335:FC343" si="2883">SUMIFS(CQ335:FB335,$CQ$8:$FB$8,$AM$1)</f>
        <v>0</v>
      </c>
    </row>
    <row r="336" spans="1:159" s="30" customFormat="1" outlineLevel="1" x14ac:dyDescent="0.25">
      <c r="A336">
        <v>3</v>
      </c>
      <c r="B336" s="26"/>
      <c r="C336" s="102">
        <f>IFERROR(VLOOKUP($B336,'Справочник ТТ'!$A:$R,16,0),0)</f>
        <v>0</v>
      </c>
      <c r="D336" s="103">
        <f>IFERROR(VLOOKUP($B336,'Справочник ТТ'!$A:$R,17,0),0)</f>
        <v>0</v>
      </c>
      <c r="E336" s="104">
        <f>IFERROR(VLOOKUP($B336,'Справочник ТТ'!$A:$R,18,0),0)</f>
        <v>0</v>
      </c>
      <c r="F336" s="71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 s="46">
        <f t="shared" si="2881"/>
        <v>0</v>
      </c>
      <c r="AL336"/>
      <c r="AM336" s="39">
        <f t="shared" si="2822"/>
        <v>0</v>
      </c>
      <c r="AN336"/>
      <c r="AO336" s="39">
        <f t="shared" si="2823"/>
        <v>0</v>
      </c>
      <c r="AP336"/>
      <c r="AQ336" s="39">
        <f t="shared" si="2824"/>
        <v>0</v>
      </c>
      <c r="AR336"/>
      <c r="AS336" s="39">
        <f t="shared" si="2825"/>
        <v>0</v>
      </c>
      <c r="AT336"/>
      <c r="AU336" s="39">
        <f t="shared" si="2826"/>
        <v>0</v>
      </c>
      <c r="AV336"/>
      <c r="AW336" s="39">
        <f t="shared" ref="AW336:AW343" si="2884">IF(AND($C336=$E$5,IF(AND($C336=$E$5,AV336&gt;=AV$2),(AV336-AV$2)*AV$5,IF(AND($C336=$E$6,AV336&gt;=AV$2),(AV336-AV$2)*AV$6,0))&gt;AV$3),AV$3,IF(AND($C336=$E$6,IF(AND($C336=$E$5,AV336&gt;=AV$2),(AV336-AV$2)*AV$5,IF(AND($C336=$E$6,AV336&gt;=AV$2),(AV336-AV$2)*AV$6,0))&gt;AV$4),AV$4,IF(AND($C336=$E$5,AV336&gt;=AV$2),(AV336-AV$2)*AV$5,IF(AND($C336=$E$6,AV336&gt;=AV$2),(AV336-AV$2)*AV$6,0))))</f>
        <v>0</v>
      </c>
      <c r="AX336"/>
      <c r="AY336" s="39" t="b">
        <f t="shared" si="2827"/>
        <v>0</v>
      </c>
      <c r="AZ336"/>
      <c r="BA336" s="39" t="b">
        <f t="shared" si="2828"/>
        <v>0</v>
      </c>
      <c r="BB336"/>
      <c r="BC336" s="39" t="b">
        <f t="shared" si="2829"/>
        <v>0</v>
      </c>
      <c r="BD336"/>
      <c r="BE336" s="39" t="b">
        <f t="shared" si="2830"/>
        <v>0</v>
      </c>
      <c r="BF336"/>
      <c r="BG336" s="39">
        <f t="shared" si="2831"/>
        <v>0</v>
      </c>
      <c r="BH336"/>
      <c r="BI336" s="39">
        <f t="shared" si="2832"/>
        <v>0</v>
      </c>
      <c r="BJ336"/>
      <c r="BK336" s="39">
        <f t="shared" si="2833"/>
        <v>0</v>
      </c>
      <c r="BL336"/>
      <c r="BM336" s="39">
        <f t="shared" si="2834"/>
        <v>0</v>
      </c>
      <c r="BN336"/>
      <c r="BO336" s="39">
        <f t="shared" si="2835"/>
        <v>0</v>
      </c>
      <c r="BP336"/>
      <c r="BQ336" s="39">
        <f t="shared" si="2836"/>
        <v>0</v>
      </c>
      <c r="BR336"/>
      <c r="BS336" s="39">
        <f t="shared" si="2837"/>
        <v>0</v>
      </c>
      <c r="BT336"/>
      <c r="BU336" s="39">
        <f t="shared" si="2838"/>
        <v>0</v>
      </c>
      <c r="BV336"/>
      <c r="BW336" s="39">
        <f t="shared" si="2839"/>
        <v>0</v>
      </c>
      <c r="BX336"/>
      <c r="BY336" s="39">
        <f t="shared" si="2840"/>
        <v>0</v>
      </c>
      <c r="BZ336"/>
      <c r="CA336" s="39">
        <f t="shared" si="2841"/>
        <v>0</v>
      </c>
      <c r="CB336"/>
      <c r="CC336" s="39">
        <f t="shared" si="2842"/>
        <v>0</v>
      </c>
      <c r="CD336"/>
      <c r="CE336" s="39">
        <f t="shared" si="2843"/>
        <v>0</v>
      </c>
      <c r="CF336"/>
      <c r="CG336" s="39">
        <f t="shared" si="2844"/>
        <v>0</v>
      </c>
      <c r="CH336"/>
      <c r="CI336" s="39">
        <f t="shared" si="2845"/>
        <v>0</v>
      </c>
      <c r="CJ336"/>
      <c r="CK336" s="39">
        <f t="shared" si="2846"/>
        <v>0</v>
      </c>
      <c r="CL336"/>
      <c r="CM336" s="39">
        <f t="shared" si="2847"/>
        <v>0</v>
      </c>
      <c r="CN336"/>
      <c r="CO336" s="39">
        <f t="shared" si="2848"/>
        <v>0</v>
      </c>
      <c r="CP336" s="67">
        <f t="shared" si="2882"/>
        <v>0</v>
      </c>
      <c r="CQ336"/>
      <c r="CR336" s="39">
        <f t="shared" si="2849"/>
        <v>0</v>
      </c>
      <c r="CS336"/>
      <c r="CT336" s="39">
        <f t="shared" si="2850"/>
        <v>0</v>
      </c>
      <c r="CU336"/>
      <c r="CV336" s="39">
        <f t="shared" si="2851"/>
        <v>0</v>
      </c>
      <c r="CW336"/>
      <c r="CX336" s="39">
        <f t="shared" si="2852"/>
        <v>0</v>
      </c>
      <c r="CY336"/>
      <c r="CZ336" s="39">
        <f t="shared" si="2853"/>
        <v>0</v>
      </c>
      <c r="DA336"/>
      <c r="DB336" s="39">
        <f t="shared" si="2854"/>
        <v>0</v>
      </c>
      <c r="DC336"/>
      <c r="DD336" s="39">
        <f t="shared" si="2855"/>
        <v>0</v>
      </c>
      <c r="DE336"/>
      <c r="DF336" s="39">
        <f t="shared" si="2856"/>
        <v>0</v>
      </c>
      <c r="DG336"/>
      <c r="DH336" s="39">
        <f t="shared" si="2857"/>
        <v>0</v>
      </c>
      <c r="DI336"/>
      <c r="DJ336" s="39">
        <f t="shared" si="2858"/>
        <v>0</v>
      </c>
      <c r="DK336"/>
      <c r="DL336" s="39">
        <f t="shared" si="2859"/>
        <v>0</v>
      </c>
      <c r="DM336"/>
      <c r="DN336" s="39">
        <f t="shared" si="2860"/>
        <v>0</v>
      </c>
      <c r="DO336"/>
      <c r="DP336" s="39">
        <f t="shared" si="2861"/>
        <v>0</v>
      </c>
      <c r="DQ336"/>
      <c r="DR336" s="39">
        <f t="shared" si="2862"/>
        <v>0</v>
      </c>
      <c r="DS336"/>
      <c r="DT336" s="39">
        <f t="shared" si="2863"/>
        <v>0</v>
      </c>
      <c r="DU336"/>
      <c r="DV336" s="39">
        <f t="shared" si="2864"/>
        <v>0</v>
      </c>
      <c r="DW336"/>
      <c r="DX336" s="39">
        <f t="shared" si="2865"/>
        <v>0</v>
      </c>
      <c r="DY336"/>
      <c r="DZ336" s="39">
        <f t="shared" si="2866"/>
        <v>0</v>
      </c>
      <c r="EA336"/>
      <c r="EB336" s="39">
        <f t="shared" si="2867"/>
        <v>0</v>
      </c>
      <c r="EC336"/>
      <c r="ED336" s="39">
        <f t="shared" si="2868"/>
        <v>0</v>
      </c>
      <c r="EE336"/>
      <c r="EF336" s="39">
        <f t="shared" si="2869"/>
        <v>0</v>
      </c>
      <c r="EG336"/>
      <c r="EH336" s="39">
        <f t="shared" si="2870"/>
        <v>0</v>
      </c>
      <c r="EI336"/>
      <c r="EJ336" s="39">
        <f t="shared" si="2871"/>
        <v>0</v>
      </c>
      <c r="EK336"/>
      <c r="EL336" s="39">
        <f t="shared" si="2872"/>
        <v>0</v>
      </c>
      <c r="EM336"/>
      <c r="EN336" s="39">
        <f t="shared" si="2873"/>
        <v>0</v>
      </c>
      <c r="EO336"/>
      <c r="EP336" s="39">
        <f t="shared" si="2874"/>
        <v>0</v>
      </c>
      <c r="EQ336"/>
      <c r="ER336" s="39">
        <f t="shared" si="2875"/>
        <v>0</v>
      </c>
      <c r="ES336"/>
      <c r="ET336" s="39">
        <f t="shared" si="2876"/>
        <v>0</v>
      </c>
      <c r="EU336"/>
      <c r="EV336" s="39">
        <f t="shared" si="2877"/>
        <v>0</v>
      </c>
      <c r="EW336"/>
      <c r="EX336" s="39">
        <f t="shared" si="2878"/>
        <v>0</v>
      </c>
      <c r="EY336"/>
      <c r="EZ336" s="39">
        <f t="shared" si="2879"/>
        <v>0</v>
      </c>
      <c r="FA336"/>
      <c r="FB336" s="39">
        <f t="shared" si="2880"/>
        <v>0</v>
      </c>
      <c r="FC336" s="67">
        <f t="shared" si="2883"/>
        <v>0</v>
      </c>
    </row>
    <row r="337" spans="1:159" s="30" customFormat="1" outlineLevel="1" x14ac:dyDescent="0.25">
      <c r="A337">
        <v>4</v>
      </c>
      <c r="B337" s="26"/>
      <c r="C337" s="102">
        <f>IFERROR(VLOOKUP($B337,'Справочник ТТ'!$A:$R,16,0),0)</f>
        <v>0</v>
      </c>
      <c r="D337" s="103">
        <f>IFERROR(VLOOKUP($B337,'Справочник ТТ'!$A:$R,17,0),0)</f>
        <v>0</v>
      </c>
      <c r="E337" s="104">
        <f>IFERROR(VLOOKUP($B337,'Справочник ТТ'!$A:$R,18,0),0)</f>
        <v>0</v>
      </c>
      <c r="F337" s="71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 s="46">
        <f t="shared" si="2881"/>
        <v>0</v>
      </c>
      <c r="AL337"/>
      <c r="AM337" s="39">
        <f t="shared" si="2822"/>
        <v>0</v>
      </c>
      <c r="AN337"/>
      <c r="AO337" s="39">
        <f t="shared" si="2823"/>
        <v>0</v>
      </c>
      <c r="AP337"/>
      <c r="AQ337" s="39">
        <f t="shared" si="2824"/>
        <v>0</v>
      </c>
      <c r="AR337"/>
      <c r="AS337" s="39">
        <f t="shared" si="2825"/>
        <v>0</v>
      </c>
      <c r="AT337"/>
      <c r="AU337" s="39">
        <f t="shared" si="2826"/>
        <v>0</v>
      </c>
      <c r="AV337"/>
      <c r="AW337" s="39">
        <f t="shared" si="2884"/>
        <v>0</v>
      </c>
      <c r="AX337"/>
      <c r="AY337" s="39" t="b">
        <f t="shared" si="2827"/>
        <v>0</v>
      </c>
      <c r="AZ337"/>
      <c r="BA337" s="39" t="b">
        <f t="shared" si="2828"/>
        <v>0</v>
      </c>
      <c r="BB337"/>
      <c r="BC337" s="39" t="b">
        <f t="shared" si="2829"/>
        <v>0</v>
      </c>
      <c r="BD337"/>
      <c r="BE337" s="39" t="b">
        <f t="shared" si="2830"/>
        <v>0</v>
      </c>
      <c r="BF337"/>
      <c r="BG337" s="39">
        <f t="shared" si="2831"/>
        <v>0</v>
      </c>
      <c r="BH337"/>
      <c r="BI337" s="39">
        <f t="shared" si="2832"/>
        <v>0</v>
      </c>
      <c r="BJ337"/>
      <c r="BK337" s="39">
        <f t="shared" si="2833"/>
        <v>0</v>
      </c>
      <c r="BL337"/>
      <c r="BM337" s="39">
        <f t="shared" si="2834"/>
        <v>0</v>
      </c>
      <c r="BN337"/>
      <c r="BO337" s="39">
        <f t="shared" si="2835"/>
        <v>0</v>
      </c>
      <c r="BP337"/>
      <c r="BQ337" s="39">
        <f t="shared" si="2836"/>
        <v>0</v>
      </c>
      <c r="BR337"/>
      <c r="BS337" s="39">
        <f t="shared" si="2837"/>
        <v>0</v>
      </c>
      <c r="BT337"/>
      <c r="BU337" s="39">
        <f t="shared" si="2838"/>
        <v>0</v>
      </c>
      <c r="BV337"/>
      <c r="BW337" s="39">
        <f t="shared" si="2839"/>
        <v>0</v>
      </c>
      <c r="BX337"/>
      <c r="BY337" s="39">
        <f t="shared" si="2840"/>
        <v>0</v>
      </c>
      <c r="BZ337"/>
      <c r="CA337" s="39">
        <f t="shared" si="2841"/>
        <v>0</v>
      </c>
      <c r="CB337"/>
      <c r="CC337" s="39">
        <f t="shared" si="2842"/>
        <v>0</v>
      </c>
      <c r="CD337"/>
      <c r="CE337" s="39">
        <f t="shared" si="2843"/>
        <v>0</v>
      </c>
      <c r="CF337"/>
      <c r="CG337" s="39">
        <f t="shared" si="2844"/>
        <v>0</v>
      </c>
      <c r="CH337"/>
      <c r="CI337" s="39">
        <f t="shared" si="2845"/>
        <v>0</v>
      </c>
      <c r="CJ337"/>
      <c r="CK337" s="39">
        <f t="shared" si="2846"/>
        <v>0</v>
      </c>
      <c r="CL337"/>
      <c r="CM337" s="39">
        <f t="shared" si="2847"/>
        <v>0</v>
      </c>
      <c r="CN337"/>
      <c r="CO337" s="39">
        <f t="shared" si="2848"/>
        <v>0</v>
      </c>
      <c r="CP337" s="67">
        <f t="shared" si="2882"/>
        <v>0</v>
      </c>
      <c r="CQ337"/>
      <c r="CR337" s="39">
        <f t="shared" si="2849"/>
        <v>0</v>
      </c>
      <c r="CS337"/>
      <c r="CT337" s="39">
        <f t="shared" si="2850"/>
        <v>0</v>
      </c>
      <c r="CU337"/>
      <c r="CV337" s="39">
        <f t="shared" si="2851"/>
        <v>0</v>
      </c>
      <c r="CW337"/>
      <c r="CX337" s="39">
        <f t="shared" si="2852"/>
        <v>0</v>
      </c>
      <c r="CY337"/>
      <c r="CZ337" s="39">
        <f t="shared" si="2853"/>
        <v>0</v>
      </c>
      <c r="DA337"/>
      <c r="DB337" s="39">
        <f t="shared" si="2854"/>
        <v>0</v>
      </c>
      <c r="DC337"/>
      <c r="DD337" s="39">
        <f t="shared" si="2855"/>
        <v>0</v>
      </c>
      <c r="DE337"/>
      <c r="DF337" s="39">
        <f t="shared" si="2856"/>
        <v>0</v>
      </c>
      <c r="DG337"/>
      <c r="DH337" s="39">
        <f t="shared" si="2857"/>
        <v>0</v>
      </c>
      <c r="DI337"/>
      <c r="DJ337" s="39">
        <f t="shared" si="2858"/>
        <v>0</v>
      </c>
      <c r="DK337"/>
      <c r="DL337" s="39">
        <f t="shared" si="2859"/>
        <v>0</v>
      </c>
      <c r="DM337"/>
      <c r="DN337" s="39">
        <f t="shared" si="2860"/>
        <v>0</v>
      </c>
      <c r="DO337"/>
      <c r="DP337" s="39">
        <f t="shared" si="2861"/>
        <v>0</v>
      </c>
      <c r="DQ337"/>
      <c r="DR337" s="39">
        <f t="shared" si="2862"/>
        <v>0</v>
      </c>
      <c r="DS337"/>
      <c r="DT337" s="39">
        <f t="shared" si="2863"/>
        <v>0</v>
      </c>
      <c r="DU337"/>
      <c r="DV337" s="39">
        <f t="shared" si="2864"/>
        <v>0</v>
      </c>
      <c r="DW337"/>
      <c r="DX337" s="39">
        <f t="shared" si="2865"/>
        <v>0</v>
      </c>
      <c r="DY337"/>
      <c r="DZ337" s="39">
        <f t="shared" si="2866"/>
        <v>0</v>
      </c>
      <c r="EA337"/>
      <c r="EB337" s="39">
        <f t="shared" si="2867"/>
        <v>0</v>
      </c>
      <c r="EC337"/>
      <c r="ED337" s="39">
        <f t="shared" si="2868"/>
        <v>0</v>
      </c>
      <c r="EE337"/>
      <c r="EF337" s="39">
        <f t="shared" si="2869"/>
        <v>0</v>
      </c>
      <c r="EG337"/>
      <c r="EH337" s="39">
        <f t="shared" si="2870"/>
        <v>0</v>
      </c>
      <c r="EI337"/>
      <c r="EJ337" s="39">
        <f t="shared" si="2871"/>
        <v>0</v>
      </c>
      <c r="EK337"/>
      <c r="EL337" s="39">
        <f t="shared" si="2872"/>
        <v>0</v>
      </c>
      <c r="EM337"/>
      <c r="EN337" s="39">
        <f t="shared" si="2873"/>
        <v>0</v>
      </c>
      <c r="EO337"/>
      <c r="EP337" s="39">
        <f t="shared" si="2874"/>
        <v>0</v>
      </c>
      <c r="EQ337"/>
      <c r="ER337" s="39">
        <f t="shared" si="2875"/>
        <v>0</v>
      </c>
      <c r="ES337"/>
      <c r="ET337" s="39">
        <f t="shared" si="2876"/>
        <v>0</v>
      </c>
      <c r="EU337"/>
      <c r="EV337" s="39">
        <f t="shared" si="2877"/>
        <v>0</v>
      </c>
      <c r="EW337"/>
      <c r="EX337" s="39">
        <f t="shared" si="2878"/>
        <v>0</v>
      </c>
      <c r="EY337"/>
      <c r="EZ337" s="39">
        <f t="shared" si="2879"/>
        <v>0</v>
      </c>
      <c r="FA337"/>
      <c r="FB337" s="39">
        <f t="shared" si="2880"/>
        <v>0</v>
      </c>
      <c r="FC337" s="67">
        <f t="shared" si="2883"/>
        <v>0</v>
      </c>
    </row>
    <row r="338" spans="1:159" s="30" customFormat="1" outlineLevel="1" x14ac:dyDescent="0.25">
      <c r="A338">
        <v>5</v>
      </c>
      <c r="B338" s="26"/>
      <c r="C338" s="102">
        <f>IFERROR(VLOOKUP($B338,'Справочник ТТ'!$A:$R,16,0),0)</f>
        <v>0</v>
      </c>
      <c r="D338" s="103">
        <f>IFERROR(VLOOKUP($B338,'Справочник ТТ'!$A:$R,17,0),0)</f>
        <v>0</v>
      </c>
      <c r="E338" s="104">
        <f>IFERROR(VLOOKUP($B338,'Справочник ТТ'!$A:$R,18,0),0)</f>
        <v>0</v>
      </c>
      <c r="F338" s="71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 s="46">
        <f t="shared" si="2881"/>
        <v>0</v>
      </c>
      <c r="AL338"/>
      <c r="AM338" s="39">
        <f t="shared" si="2822"/>
        <v>0</v>
      </c>
      <c r="AN338"/>
      <c r="AO338" s="39">
        <f t="shared" si="2823"/>
        <v>0</v>
      </c>
      <c r="AP338"/>
      <c r="AQ338" s="39">
        <f t="shared" si="2824"/>
        <v>0</v>
      </c>
      <c r="AR338"/>
      <c r="AS338" s="39">
        <f t="shared" si="2825"/>
        <v>0</v>
      </c>
      <c r="AT338"/>
      <c r="AU338" s="39">
        <f t="shared" si="2826"/>
        <v>0</v>
      </c>
      <c r="AV338"/>
      <c r="AW338" s="39">
        <f t="shared" si="2884"/>
        <v>0</v>
      </c>
      <c r="AX338"/>
      <c r="AY338" s="39" t="b">
        <f t="shared" si="2827"/>
        <v>0</v>
      </c>
      <c r="AZ338"/>
      <c r="BA338" s="39" t="b">
        <f t="shared" si="2828"/>
        <v>0</v>
      </c>
      <c r="BB338"/>
      <c r="BC338" s="39" t="b">
        <f t="shared" si="2829"/>
        <v>0</v>
      </c>
      <c r="BD338"/>
      <c r="BE338" s="39" t="b">
        <f t="shared" si="2830"/>
        <v>0</v>
      </c>
      <c r="BF338"/>
      <c r="BG338" s="39">
        <f t="shared" si="2831"/>
        <v>0</v>
      </c>
      <c r="BH338"/>
      <c r="BI338" s="39">
        <f t="shared" si="2832"/>
        <v>0</v>
      </c>
      <c r="BJ338"/>
      <c r="BK338" s="39">
        <f t="shared" si="2833"/>
        <v>0</v>
      </c>
      <c r="BL338"/>
      <c r="BM338" s="39">
        <f t="shared" si="2834"/>
        <v>0</v>
      </c>
      <c r="BN338"/>
      <c r="BO338" s="39">
        <f t="shared" si="2835"/>
        <v>0</v>
      </c>
      <c r="BP338"/>
      <c r="BQ338" s="39">
        <f t="shared" si="2836"/>
        <v>0</v>
      </c>
      <c r="BR338"/>
      <c r="BS338" s="39">
        <f t="shared" si="2837"/>
        <v>0</v>
      </c>
      <c r="BT338"/>
      <c r="BU338" s="39">
        <f t="shared" si="2838"/>
        <v>0</v>
      </c>
      <c r="BV338"/>
      <c r="BW338" s="39">
        <f t="shared" si="2839"/>
        <v>0</v>
      </c>
      <c r="BX338"/>
      <c r="BY338" s="39">
        <f t="shared" si="2840"/>
        <v>0</v>
      </c>
      <c r="BZ338"/>
      <c r="CA338" s="39">
        <f t="shared" si="2841"/>
        <v>0</v>
      </c>
      <c r="CB338"/>
      <c r="CC338" s="39">
        <f t="shared" si="2842"/>
        <v>0</v>
      </c>
      <c r="CD338"/>
      <c r="CE338" s="39">
        <f t="shared" si="2843"/>
        <v>0</v>
      </c>
      <c r="CF338"/>
      <c r="CG338" s="39">
        <f t="shared" si="2844"/>
        <v>0</v>
      </c>
      <c r="CH338"/>
      <c r="CI338" s="39">
        <f t="shared" si="2845"/>
        <v>0</v>
      </c>
      <c r="CJ338"/>
      <c r="CK338" s="39">
        <f t="shared" si="2846"/>
        <v>0</v>
      </c>
      <c r="CL338"/>
      <c r="CM338" s="39">
        <f t="shared" si="2847"/>
        <v>0</v>
      </c>
      <c r="CN338"/>
      <c r="CO338" s="39">
        <f t="shared" si="2848"/>
        <v>0</v>
      </c>
      <c r="CP338" s="67">
        <f t="shared" si="2882"/>
        <v>0</v>
      </c>
      <c r="CQ338"/>
      <c r="CR338" s="39">
        <f t="shared" si="2849"/>
        <v>0</v>
      </c>
      <c r="CS338"/>
      <c r="CT338" s="39">
        <f t="shared" si="2850"/>
        <v>0</v>
      </c>
      <c r="CU338"/>
      <c r="CV338" s="39">
        <f t="shared" si="2851"/>
        <v>0</v>
      </c>
      <c r="CW338"/>
      <c r="CX338" s="39">
        <f t="shared" si="2852"/>
        <v>0</v>
      </c>
      <c r="CY338"/>
      <c r="CZ338" s="39">
        <f t="shared" si="2853"/>
        <v>0</v>
      </c>
      <c r="DA338"/>
      <c r="DB338" s="39">
        <f t="shared" si="2854"/>
        <v>0</v>
      </c>
      <c r="DC338"/>
      <c r="DD338" s="39">
        <f t="shared" si="2855"/>
        <v>0</v>
      </c>
      <c r="DE338"/>
      <c r="DF338" s="39">
        <f t="shared" si="2856"/>
        <v>0</v>
      </c>
      <c r="DG338"/>
      <c r="DH338" s="39">
        <f t="shared" si="2857"/>
        <v>0</v>
      </c>
      <c r="DI338"/>
      <c r="DJ338" s="39">
        <f t="shared" si="2858"/>
        <v>0</v>
      </c>
      <c r="DK338"/>
      <c r="DL338" s="39">
        <f t="shared" si="2859"/>
        <v>0</v>
      </c>
      <c r="DM338"/>
      <c r="DN338" s="39">
        <f t="shared" si="2860"/>
        <v>0</v>
      </c>
      <c r="DO338"/>
      <c r="DP338" s="39">
        <f t="shared" si="2861"/>
        <v>0</v>
      </c>
      <c r="DQ338"/>
      <c r="DR338" s="39">
        <f t="shared" si="2862"/>
        <v>0</v>
      </c>
      <c r="DS338"/>
      <c r="DT338" s="39">
        <f t="shared" si="2863"/>
        <v>0</v>
      </c>
      <c r="DU338"/>
      <c r="DV338" s="39">
        <f t="shared" si="2864"/>
        <v>0</v>
      </c>
      <c r="DW338"/>
      <c r="DX338" s="39">
        <f t="shared" si="2865"/>
        <v>0</v>
      </c>
      <c r="DY338"/>
      <c r="DZ338" s="39">
        <f t="shared" si="2866"/>
        <v>0</v>
      </c>
      <c r="EA338"/>
      <c r="EB338" s="39">
        <f t="shared" si="2867"/>
        <v>0</v>
      </c>
      <c r="EC338"/>
      <c r="ED338" s="39">
        <f t="shared" si="2868"/>
        <v>0</v>
      </c>
      <c r="EE338"/>
      <c r="EF338" s="39">
        <f t="shared" si="2869"/>
        <v>0</v>
      </c>
      <c r="EG338"/>
      <c r="EH338" s="39">
        <f t="shared" si="2870"/>
        <v>0</v>
      </c>
      <c r="EI338"/>
      <c r="EJ338" s="39">
        <f t="shared" si="2871"/>
        <v>0</v>
      </c>
      <c r="EK338"/>
      <c r="EL338" s="39">
        <f t="shared" si="2872"/>
        <v>0</v>
      </c>
      <c r="EM338"/>
      <c r="EN338" s="39">
        <f t="shared" si="2873"/>
        <v>0</v>
      </c>
      <c r="EO338"/>
      <c r="EP338" s="39">
        <f t="shared" si="2874"/>
        <v>0</v>
      </c>
      <c r="EQ338"/>
      <c r="ER338" s="39">
        <f t="shared" si="2875"/>
        <v>0</v>
      </c>
      <c r="ES338"/>
      <c r="ET338" s="39">
        <f t="shared" si="2876"/>
        <v>0</v>
      </c>
      <c r="EU338"/>
      <c r="EV338" s="39">
        <f t="shared" si="2877"/>
        <v>0</v>
      </c>
      <c r="EW338"/>
      <c r="EX338" s="39">
        <f t="shared" si="2878"/>
        <v>0</v>
      </c>
      <c r="EY338"/>
      <c r="EZ338" s="39">
        <f t="shared" si="2879"/>
        <v>0</v>
      </c>
      <c r="FA338"/>
      <c r="FB338" s="39">
        <f t="shared" si="2880"/>
        <v>0</v>
      </c>
      <c r="FC338" s="67">
        <f t="shared" si="2883"/>
        <v>0</v>
      </c>
    </row>
    <row r="339" spans="1:159" s="30" customFormat="1" outlineLevel="1" x14ac:dyDescent="0.25">
      <c r="A339">
        <v>6</v>
      </c>
      <c r="B339" s="26"/>
      <c r="C339" s="102">
        <f>IFERROR(VLOOKUP($B339,'Справочник ТТ'!$A:$R,16,0),0)</f>
        <v>0</v>
      </c>
      <c r="D339" s="103">
        <f>IFERROR(VLOOKUP($B339,'Справочник ТТ'!$A:$R,17,0),0)</f>
        <v>0</v>
      </c>
      <c r="E339" s="104">
        <f>IFERROR(VLOOKUP($B339,'Справочник ТТ'!$A:$R,18,0),0)</f>
        <v>0</v>
      </c>
      <c r="F339" s="71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 s="46">
        <f t="shared" si="2881"/>
        <v>0</v>
      </c>
      <c r="AL339"/>
      <c r="AM339" s="39">
        <f t="shared" si="2822"/>
        <v>0</v>
      </c>
      <c r="AN339"/>
      <c r="AO339" s="39">
        <f t="shared" si="2823"/>
        <v>0</v>
      </c>
      <c r="AP339"/>
      <c r="AQ339" s="39">
        <f t="shared" si="2824"/>
        <v>0</v>
      </c>
      <c r="AR339"/>
      <c r="AS339" s="39">
        <f t="shared" si="2825"/>
        <v>0</v>
      </c>
      <c r="AT339"/>
      <c r="AU339" s="39">
        <f t="shared" si="2826"/>
        <v>0</v>
      </c>
      <c r="AV339"/>
      <c r="AW339" s="39">
        <f t="shared" si="2884"/>
        <v>0</v>
      </c>
      <c r="AX339"/>
      <c r="AY339" s="39" t="b">
        <f t="shared" si="2827"/>
        <v>0</v>
      </c>
      <c r="AZ339"/>
      <c r="BA339" s="39" t="b">
        <f t="shared" si="2828"/>
        <v>0</v>
      </c>
      <c r="BB339"/>
      <c r="BC339" s="39" t="b">
        <f t="shared" si="2829"/>
        <v>0</v>
      </c>
      <c r="BD339"/>
      <c r="BE339" s="39" t="b">
        <f t="shared" si="2830"/>
        <v>0</v>
      </c>
      <c r="BF339"/>
      <c r="BG339" s="39">
        <f t="shared" si="2831"/>
        <v>0</v>
      </c>
      <c r="BH339"/>
      <c r="BI339" s="39">
        <f t="shared" si="2832"/>
        <v>0</v>
      </c>
      <c r="BJ339"/>
      <c r="BK339" s="39">
        <f t="shared" si="2833"/>
        <v>0</v>
      </c>
      <c r="BL339"/>
      <c r="BM339" s="39">
        <f t="shared" si="2834"/>
        <v>0</v>
      </c>
      <c r="BN339"/>
      <c r="BO339" s="39">
        <f t="shared" si="2835"/>
        <v>0</v>
      </c>
      <c r="BP339"/>
      <c r="BQ339" s="39">
        <f t="shared" si="2836"/>
        <v>0</v>
      </c>
      <c r="BR339"/>
      <c r="BS339" s="39">
        <f t="shared" si="2837"/>
        <v>0</v>
      </c>
      <c r="BT339"/>
      <c r="BU339" s="39">
        <f t="shared" si="2838"/>
        <v>0</v>
      </c>
      <c r="BV339"/>
      <c r="BW339" s="39">
        <f t="shared" si="2839"/>
        <v>0</v>
      </c>
      <c r="BX339"/>
      <c r="BY339" s="39">
        <f t="shared" si="2840"/>
        <v>0</v>
      </c>
      <c r="BZ339"/>
      <c r="CA339" s="39">
        <f t="shared" si="2841"/>
        <v>0</v>
      </c>
      <c r="CB339"/>
      <c r="CC339" s="39">
        <f t="shared" si="2842"/>
        <v>0</v>
      </c>
      <c r="CD339"/>
      <c r="CE339" s="39">
        <f t="shared" si="2843"/>
        <v>0</v>
      </c>
      <c r="CF339"/>
      <c r="CG339" s="39">
        <f t="shared" si="2844"/>
        <v>0</v>
      </c>
      <c r="CH339"/>
      <c r="CI339" s="39">
        <f t="shared" si="2845"/>
        <v>0</v>
      </c>
      <c r="CJ339"/>
      <c r="CK339" s="39">
        <f t="shared" si="2846"/>
        <v>0</v>
      </c>
      <c r="CL339"/>
      <c r="CM339" s="39">
        <f t="shared" si="2847"/>
        <v>0</v>
      </c>
      <c r="CN339"/>
      <c r="CO339" s="39">
        <f t="shared" si="2848"/>
        <v>0</v>
      </c>
      <c r="CP339" s="67">
        <f t="shared" si="2882"/>
        <v>0</v>
      </c>
      <c r="CQ339"/>
      <c r="CR339" s="39">
        <f t="shared" si="2849"/>
        <v>0</v>
      </c>
      <c r="CS339"/>
      <c r="CT339" s="39">
        <f t="shared" si="2850"/>
        <v>0</v>
      </c>
      <c r="CU339"/>
      <c r="CV339" s="39">
        <f t="shared" si="2851"/>
        <v>0</v>
      </c>
      <c r="CW339"/>
      <c r="CX339" s="39">
        <f t="shared" si="2852"/>
        <v>0</v>
      </c>
      <c r="CY339"/>
      <c r="CZ339" s="39">
        <f t="shared" si="2853"/>
        <v>0</v>
      </c>
      <c r="DA339"/>
      <c r="DB339" s="39">
        <f t="shared" si="2854"/>
        <v>0</v>
      </c>
      <c r="DC339"/>
      <c r="DD339" s="39">
        <f t="shared" si="2855"/>
        <v>0</v>
      </c>
      <c r="DE339"/>
      <c r="DF339" s="39">
        <f t="shared" si="2856"/>
        <v>0</v>
      </c>
      <c r="DG339"/>
      <c r="DH339" s="39">
        <f t="shared" si="2857"/>
        <v>0</v>
      </c>
      <c r="DI339"/>
      <c r="DJ339" s="39">
        <f t="shared" si="2858"/>
        <v>0</v>
      </c>
      <c r="DK339"/>
      <c r="DL339" s="39">
        <f t="shared" si="2859"/>
        <v>0</v>
      </c>
      <c r="DM339"/>
      <c r="DN339" s="39">
        <f t="shared" si="2860"/>
        <v>0</v>
      </c>
      <c r="DO339"/>
      <c r="DP339" s="39">
        <f t="shared" si="2861"/>
        <v>0</v>
      </c>
      <c r="DQ339"/>
      <c r="DR339" s="39">
        <f t="shared" si="2862"/>
        <v>0</v>
      </c>
      <c r="DS339"/>
      <c r="DT339" s="39">
        <f t="shared" si="2863"/>
        <v>0</v>
      </c>
      <c r="DU339"/>
      <c r="DV339" s="39">
        <f t="shared" si="2864"/>
        <v>0</v>
      </c>
      <c r="DW339"/>
      <c r="DX339" s="39">
        <f t="shared" si="2865"/>
        <v>0</v>
      </c>
      <c r="DY339"/>
      <c r="DZ339" s="39">
        <f t="shared" si="2866"/>
        <v>0</v>
      </c>
      <c r="EA339"/>
      <c r="EB339" s="39">
        <f t="shared" si="2867"/>
        <v>0</v>
      </c>
      <c r="EC339"/>
      <c r="ED339" s="39">
        <f t="shared" si="2868"/>
        <v>0</v>
      </c>
      <c r="EE339"/>
      <c r="EF339" s="39">
        <f t="shared" si="2869"/>
        <v>0</v>
      </c>
      <c r="EG339"/>
      <c r="EH339" s="39">
        <f t="shared" si="2870"/>
        <v>0</v>
      </c>
      <c r="EI339"/>
      <c r="EJ339" s="39">
        <f t="shared" si="2871"/>
        <v>0</v>
      </c>
      <c r="EK339"/>
      <c r="EL339" s="39">
        <f t="shared" si="2872"/>
        <v>0</v>
      </c>
      <c r="EM339"/>
      <c r="EN339" s="39">
        <f t="shared" si="2873"/>
        <v>0</v>
      </c>
      <c r="EO339"/>
      <c r="EP339" s="39">
        <f t="shared" si="2874"/>
        <v>0</v>
      </c>
      <c r="EQ339"/>
      <c r="ER339" s="39">
        <f t="shared" si="2875"/>
        <v>0</v>
      </c>
      <c r="ES339"/>
      <c r="ET339" s="39">
        <f t="shared" si="2876"/>
        <v>0</v>
      </c>
      <c r="EU339"/>
      <c r="EV339" s="39">
        <f t="shared" si="2877"/>
        <v>0</v>
      </c>
      <c r="EW339"/>
      <c r="EX339" s="39">
        <f t="shared" si="2878"/>
        <v>0</v>
      </c>
      <c r="EY339"/>
      <c r="EZ339" s="39">
        <f t="shared" si="2879"/>
        <v>0</v>
      </c>
      <c r="FA339"/>
      <c r="FB339" s="39">
        <f t="shared" si="2880"/>
        <v>0</v>
      </c>
      <c r="FC339" s="67">
        <f t="shared" si="2883"/>
        <v>0</v>
      </c>
    </row>
    <row r="340" spans="1:159" s="30" customFormat="1" outlineLevel="1" x14ac:dyDescent="0.25">
      <c r="A340">
        <v>7</v>
      </c>
      <c r="B340" s="26"/>
      <c r="C340" s="102">
        <f>IFERROR(VLOOKUP($B340,'Справочник ТТ'!$A:$R,16,0),0)</f>
        <v>0</v>
      </c>
      <c r="D340" s="103">
        <f>IFERROR(VLOOKUP($B340,'Справочник ТТ'!$A:$R,17,0),0)</f>
        <v>0</v>
      </c>
      <c r="E340" s="104">
        <f>IFERROR(VLOOKUP($B340,'Справочник ТТ'!$A:$R,18,0),0)</f>
        <v>0</v>
      </c>
      <c r="F340" s="71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 s="46">
        <f t="shared" si="2881"/>
        <v>0</v>
      </c>
      <c r="AL340"/>
      <c r="AM340" s="39">
        <f t="shared" si="2822"/>
        <v>0</v>
      </c>
      <c r="AN340"/>
      <c r="AO340" s="39">
        <f t="shared" si="2823"/>
        <v>0</v>
      </c>
      <c r="AP340"/>
      <c r="AQ340" s="39">
        <f t="shared" si="2824"/>
        <v>0</v>
      </c>
      <c r="AR340"/>
      <c r="AS340" s="39">
        <f t="shared" si="2825"/>
        <v>0</v>
      </c>
      <c r="AT340"/>
      <c r="AU340" s="39">
        <f t="shared" si="2826"/>
        <v>0</v>
      </c>
      <c r="AV340"/>
      <c r="AW340" s="39">
        <f t="shared" si="2884"/>
        <v>0</v>
      </c>
      <c r="AX340"/>
      <c r="AY340" s="39" t="b">
        <f t="shared" si="2827"/>
        <v>0</v>
      </c>
      <c r="AZ340"/>
      <c r="BA340" s="39" t="b">
        <f t="shared" si="2828"/>
        <v>0</v>
      </c>
      <c r="BB340"/>
      <c r="BC340" s="39" t="b">
        <f t="shared" si="2829"/>
        <v>0</v>
      </c>
      <c r="BD340"/>
      <c r="BE340" s="39" t="b">
        <f t="shared" si="2830"/>
        <v>0</v>
      </c>
      <c r="BF340"/>
      <c r="BG340" s="39">
        <f t="shared" si="2831"/>
        <v>0</v>
      </c>
      <c r="BH340"/>
      <c r="BI340" s="39">
        <f t="shared" si="2832"/>
        <v>0</v>
      </c>
      <c r="BJ340"/>
      <c r="BK340" s="39">
        <f t="shared" si="2833"/>
        <v>0</v>
      </c>
      <c r="BL340"/>
      <c r="BM340" s="39">
        <f t="shared" si="2834"/>
        <v>0</v>
      </c>
      <c r="BN340"/>
      <c r="BO340" s="39">
        <f t="shared" si="2835"/>
        <v>0</v>
      </c>
      <c r="BP340"/>
      <c r="BQ340" s="39">
        <f t="shared" si="2836"/>
        <v>0</v>
      </c>
      <c r="BR340"/>
      <c r="BS340" s="39">
        <f t="shared" si="2837"/>
        <v>0</v>
      </c>
      <c r="BT340"/>
      <c r="BU340" s="39">
        <f t="shared" si="2838"/>
        <v>0</v>
      </c>
      <c r="BV340"/>
      <c r="BW340" s="39">
        <f t="shared" si="2839"/>
        <v>0</v>
      </c>
      <c r="BX340"/>
      <c r="BY340" s="39">
        <f t="shared" si="2840"/>
        <v>0</v>
      </c>
      <c r="BZ340"/>
      <c r="CA340" s="39">
        <f t="shared" si="2841"/>
        <v>0</v>
      </c>
      <c r="CB340"/>
      <c r="CC340" s="39">
        <f t="shared" si="2842"/>
        <v>0</v>
      </c>
      <c r="CD340"/>
      <c r="CE340" s="39">
        <f t="shared" si="2843"/>
        <v>0</v>
      </c>
      <c r="CF340"/>
      <c r="CG340" s="39">
        <f t="shared" si="2844"/>
        <v>0</v>
      </c>
      <c r="CH340"/>
      <c r="CI340" s="39">
        <f t="shared" si="2845"/>
        <v>0</v>
      </c>
      <c r="CJ340"/>
      <c r="CK340" s="39">
        <f t="shared" si="2846"/>
        <v>0</v>
      </c>
      <c r="CL340"/>
      <c r="CM340" s="39">
        <f t="shared" si="2847"/>
        <v>0</v>
      </c>
      <c r="CN340"/>
      <c r="CO340" s="39">
        <f t="shared" si="2848"/>
        <v>0</v>
      </c>
      <c r="CP340" s="67">
        <f t="shared" si="2882"/>
        <v>0</v>
      </c>
      <c r="CQ340"/>
      <c r="CR340" s="39">
        <f t="shared" si="2849"/>
        <v>0</v>
      </c>
      <c r="CS340"/>
      <c r="CT340" s="39">
        <f t="shared" si="2850"/>
        <v>0</v>
      </c>
      <c r="CU340"/>
      <c r="CV340" s="39">
        <f t="shared" si="2851"/>
        <v>0</v>
      </c>
      <c r="CW340"/>
      <c r="CX340" s="39">
        <f t="shared" si="2852"/>
        <v>0</v>
      </c>
      <c r="CY340"/>
      <c r="CZ340" s="39">
        <f t="shared" si="2853"/>
        <v>0</v>
      </c>
      <c r="DA340"/>
      <c r="DB340" s="39">
        <f t="shared" si="2854"/>
        <v>0</v>
      </c>
      <c r="DC340"/>
      <c r="DD340" s="39">
        <f t="shared" si="2855"/>
        <v>0</v>
      </c>
      <c r="DE340"/>
      <c r="DF340" s="39">
        <f t="shared" si="2856"/>
        <v>0</v>
      </c>
      <c r="DG340"/>
      <c r="DH340" s="39">
        <f t="shared" si="2857"/>
        <v>0</v>
      </c>
      <c r="DI340"/>
      <c r="DJ340" s="39">
        <f t="shared" si="2858"/>
        <v>0</v>
      </c>
      <c r="DK340"/>
      <c r="DL340" s="39">
        <f t="shared" si="2859"/>
        <v>0</v>
      </c>
      <c r="DM340"/>
      <c r="DN340" s="39">
        <f t="shared" si="2860"/>
        <v>0</v>
      </c>
      <c r="DO340"/>
      <c r="DP340" s="39">
        <f t="shared" si="2861"/>
        <v>0</v>
      </c>
      <c r="DQ340"/>
      <c r="DR340" s="39">
        <f t="shared" si="2862"/>
        <v>0</v>
      </c>
      <c r="DS340"/>
      <c r="DT340" s="39">
        <f t="shared" si="2863"/>
        <v>0</v>
      </c>
      <c r="DU340"/>
      <c r="DV340" s="39">
        <f t="shared" si="2864"/>
        <v>0</v>
      </c>
      <c r="DW340"/>
      <c r="DX340" s="39">
        <f t="shared" si="2865"/>
        <v>0</v>
      </c>
      <c r="DY340"/>
      <c r="DZ340" s="39">
        <f t="shared" si="2866"/>
        <v>0</v>
      </c>
      <c r="EA340"/>
      <c r="EB340" s="39">
        <f t="shared" si="2867"/>
        <v>0</v>
      </c>
      <c r="EC340"/>
      <c r="ED340" s="39">
        <f t="shared" si="2868"/>
        <v>0</v>
      </c>
      <c r="EE340"/>
      <c r="EF340" s="39">
        <f t="shared" si="2869"/>
        <v>0</v>
      </c>
      <c r="EG340"/>
      <c r="EH340" s="39">
        <f t="shared" si="2870"/>
        <v>0</v>
      </c>
      <c r="EI340"/>
      <c r="EJ340" s="39">
        <f t="shared" si="2871"/>
        <v>0</v>
      </c>
      <c r="EK340"/>
      <c r="EL340" s="39">
        <f t="shared" si="2872"/>
        <v>0</v>
      </c>
      <c r="EM340"/>
      <c r="EN340" s="39">
        <f t="shared" si="2873"/>
        <v>0</v>
      </c>
      <c r="EO340"/>
      <c r="EP340" s="39">
        <f t="shared" si="2874"/>
        <v>0</v>
      </c>
      <c r="EQ340"/>
      <c r="ER340" s="39">
        <f t="shared" si="2875"/>
        <v>0</v>
      </c>
      <c r="ES340"/>
      <c r="ET340" s="39">
        <f t="shared" si="2876"/>
        <v>0</v>
      </c>
      <c r="EU340"/>
      <c r="EV340" s="39">
        <f t="shared" si="2877"/>
        <v>0</v>
      </c>
      <c r="EW340"/>
      <c r="EX340" s="39">
        <f t="shared" si="2878"/>
        <v>0</v>
      </c>
      <c r="EY340"/>
      <c r="EZ340" s="39">
        <f t="shared" si="2879"/>
        <v>0</v>
      </c>
      <c r="FA340"/>
      <c r="FB340" s="39">
        <f t="shared" si="2880"/>
        <v>0</v>
      </c>
      <c r="FC340" s="67">
        <f t="shared" si="2883"/>
        <v>0</v>
      </c>
    </row>
    <row r="341" spans="1:159" s="30" customFormat="1" outlineLevel="1" x14ac:dyDescent="0.25">
      <c r="A341">
        <v>8</v>
      </c>
      <c r="B341" s="26"/>
      <c r="C341" s="102">
        <f>IFERROR(VLOOKUP($B341,'Справочник ТТ'!$A:$R,16,0),0)</f>
        <v>0</v>
      </c>
      <c r="D341" s="103">
        <f>IFERROR(VLOOKUP($B341,'Справочник ТТ'!$A:$R,17,0),0)</f>
        <v>0</v>
      </c>
      <c r="E341" s="104">
        <f>IFERROR(VLOOKUP($B341,'Справочник ТТ'!$A:$R,18,0),0)</f>
        <v>0</v>
      </c>
      <c r="F341" s="7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 s="46">
        <f t="shared" si="2881"/>
        <v>0</v>
      </c>
      <c r="AL341"/>
      <c r="AM341" s="39">
        <f t="shared" si="2822"/>
        <v>0</v>
      </c>
      <c r="AN341"/>
      <c r="AO341" s="39">
        <f t="shared" si="2823"/>
        <v>0</v>
      </c>
      <c r="AP341"/>
      <c r="AQ341" s="39">
        <f t="shared" si="2824"/>
        <v>0</v>
      </c>
      <c r="AR341"/>
      <c r="AS341" s="39">
        <f t="shared" si="2825"/>
        <v>0</v>
      </c>
      <c r="AT341"/>
      <c r="AU341" s="39">
        <f t="shared" si="2826"/>
        <v>0</v>
      </c>
      <c r="AV341"/>
      <c r="AW341" s="39">
        <f t="shared" si="2884"/>
        <v>0</v>
      </c>
      <c r="AX341"/>
      <c r="AY341" s="39" t="b">
        <f t="shared" si="2827"/>
        <v>0</v>
      </c>
      <c r="AZ341"/>
      <c r="BA341" s="39" t="b">
        <f t="shared" si="2828"/>
        <v>0</v>
      </c>
      <c r="BB341"/>
      <c r="BC341" s="39" t="b">
        <f t="shared" si="2829"/>
        <v>0</v>
      </c>
      <c r="BD341"/>
      <c r="BE341" s="39" t="b">
        <f t="shared" si="2830"/>
        <v>0</v>
      </c>
      <c r="BF341"/>
      <c r="BG341" s="39">
        <f t="shared" si="2831"/>
        <v>0</v>
      </c>
      <c r="BH341"/>
      <c r="BI341" s="39">
        <f t="shared" si="2832"/>
        <v>0</v>
      </c>
      <c r="BJ341"/>
      <c r="BK341" s="39">
        <f t="shared" si="2833"/>
        <v>0</v>
      </c>
      <c r="BL341"/>
      <c r="BM341" s="39">
        <f t="shared" si="2834"/>
        <v>0</v>
      </c>
      <c r="BN341"/>
      <c r="BO341" s="39">
        <f t="shared" si="2835"/>
        <v>0</v>
      </c>
      <c r="BP341"/>
      <c r="BQ341" s="39">
        <f t="shared" si="2836"/>
        <v>0</v>
      </c>
      <c r="BR341"/>
      <c r="BS341" s="39">
        <f t="shared" si="2837"/>
        <v>0</v>
      </c>
      <c r="BT341"/>
      <c r="BU341" s="39">
        <f t="shared" si="2838"/>
        <v>0</v>
      </c>
      <c r="BV341"/>
      <c r="BW341" s="39">
        <f t="shared" si="2839"/>
        <v>0</v>
      </c>
      <c r="BX341"/>
      <c r="BY341" s="39">
        <f t="shared" si="2840"/>
        <v>0</v>
      </c>
      <c r="BZ341"/>
      <c r="CA341" s="39">
        <f t="shared" si="2841"/>
        <v>0</v>
      </c>
      <c r="CB341"/>
      <c r="CC341" s="39">
        <f t="shared" si="2842"/>
        <v>0</v>
      </c>
      <c r="CD341"/>
      <c r="CE341" s="39">
        <f t="shared" si="2843"/>
        <v>0</v>
      </c>
      <c r="CF341"/>
      <c r="CG341" s="39">
        <f t="shared" si="2844"/>
        <v>0</v>
      </c>
      <c r="CH341"/>
      <c r="CI341" s="39">
        <f t="shared" si="2845"/>
        <v>0</v>
      </c>
      <c r="CJ341"/>
      <c r="CK341" s="39">
        <f t="shared" si="2846"/>
        <v>0</v>
      </c>
      <c r="CL341"/>
      <c r="CM341" s="39">
        <f t="shared" si="2847"/>
        <v>0</v>
      </c>
      <c r="CN341"/>
      <c r="CO341" s="39">
        <f t="shared" si="2848"/>
        <v>0</v>
      </c>
      <c r="CP341" s="67">
        <f t="shared" si="2882"/>
        <v>0</v>
      </c>
      <c r="CQ341"/>
      <c r="CR341" s="39">
        <f t="shared" si="2849"/>
        <v>0</v>
      </c>
      <c r="CS341"/>
      <c r="CT341" s="39">
        <f t="shared" si="2850"/>
        <v>0</v>
      </c>
      <c r="CU341"/>
      <c r="CV341" s="39">
        <f t="shared" si="2851"/>
        <v>0</v>
      </c>
      <c r="CW341"/>
      <c r="CX341" s="39">
        <f t="shared" si="2852"/>
        <v>0</v>
      </c>
      <c r="CY341"/>
      <c r="CZ341" s="39">
        <f t="shared" si="2853"/>
        <v>0</v>
      </c>
      <c r="DA341"/>
      <c r="DB341" s="39">
        <f t="shared" si="2854"/>
        <v>0</v>
      </c>
      <c r="DC341"/>
      <c r="DD341" s="39">
        <f t="shared" si="2855"/>
        <v>0</v>
      </c>
      <c r="DE341"/>
      <c r="DF341" s="39">
        <f t="shared" si="2856"/>
        <v>0</v>
      </c>
      <c r="DG341"/>
      <c r="DH341" s="39">
        <f t="shared" si="2857"/>
        <v>0</v>
      </c>
      <c r="DI341"/>
      <c r="DJ341" s="39">
        <f t="shared" si="2858"/>
        <v>0</v>
      </c>
      <c r="DK341"/>
      <c r="DL341" s="39">
        <f t="shared" si="2859"/>
        <v>0</v>
      </c>
      <c r="DM341"/>
      <c r="DN341" s="39">
        <f t="shared" si="2860"/>
        <v>0</v>
      </c>
      <c r="DO341"/>
      <c r="DP341" s="39">
        <f t="shared" si="2861"/>
        <v>0</v>
      </c>
      <c r="DQ341"/>
      <c r="DR341" s="39">
        <f t="shared" si="2862"/>
        <v>0</v>
      </c>
      <c r="DS341"/>
      <c r="DT341" s="39">
        <f t="shared" si="2863"/>
        <v>0</v>
      </c>
      <c r="DU341"/>
      <c r="DV341" s="39">
        <f t="shared" si="2864"/>
        <v>0</v>
      </c>
      <c r="DW341"/>
      <c r="DX341" s="39">
        <f t="shared" si="2865"/>
        <v>0</v>
      </c>
      <c r="DY341"/>
      <c r="DZ341" s="39">
        <f t="shared" si="2866"/>
        <v>0</v>
      </c>
      <c r="EA341"/>
      <c r="EB341" s="39">
        <f t="shared" si="2867"/>
        <v>0</v>
      </c>
      <c r="EC341"/>
      <c r="ED341" s="39">
        <f t="shared" si="2868"/>
        <v>0</v>
      </c>
      <c r="EE341"/>
      <c r="EF341" s="39">
        <f t="shared" si="2869"/>
        <v>0</v>
      </c>
      <c r="EG341"/>
      <c r="EH341" s="39">
        <f t="shared" si="2870"/>
        <v>0</v>
      </c>
      <c r="EI341"/>
      <c r="EJ341" s="39">
        <f t="shared" si="2871"/>
        <v>0</v>
      </c>
      <c r="EK341"/>
      <c r="EL341" s="39">
        <f t="shared" si="2872"/>
        <v>0</v>
      </c>
      <c r="EM341"/>
      <c r="EN341" s="39">
        <f t="shared" si="2873"/>
        <v>0</v>
      </c>
      <c r="EO341"/>
      <c r="EP341" s="39">
        <f t="shared" si="2874"/>
        <v>0</v>
      </c>
      <c r="EQ341"/>
      <c r="ER341" s="39">
        <f t="shared" si="2875"/>
        <v>0</v>
      </c>
      <c r="ES341"/>
      <c r="ET341" s="39">
        <f t="shared" si="2876"/>
        <v>0</v>
      </c>
      <c r="EU341"/>
      <c r="EV341" s="39">
        <f t="shared" si="2877"/>
        <v>0</v>
      </c>
      <c r="EW341"/>
      <c r="EX341" s="39">
        <f t="shared" si="2878"/>
        <v>0</v>
      </c>
      <c r="EY341"/>
      <c r="EZ341" s="39">
        <f t="shared" si="2879"/>
        <v>0</v>
      </c>
      <c r="FA341"/>
      <c r="FB341" s="39">
        <f t="shared" si="2880"/>
        <v>0</v>
      </c>
      <c r="FC341" s="67">
        <f t="shared" si="2883"/>
        <v>0</v>
      </c>
    </row>
    <row r="342" spans="1:159" s="30" customFormat="1" outlineLevel="1" x14ac:dyDescent="0.25">
      <c r="A342">
        <v>9</v>
      </c>
      <c r="B342" s="26"/>
      <c r="C342" s="102">
        <f>IFERROR(VLOOKUP($B342,'Справочник ТТ'!$A:$R,16,0),0)</f>
        <v>0</v>
      </c>
      <c r="D342" s="103">
        <f>IFERROR(VLOOKUP($B342,'Справочник ТТ'!$A:$R,17,0),0)</f>
        <v>0</v>
      </c>
      <c r="E342" s="104">
        <f>IFERROR(VLOOKUP($B342,'Справочник ТТ'!$A:$R,18,0),0)</f>
        <v>0</v>
      </c>
      <c r="F342" s="71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 s="46">
        <f t="shared" si="2881"/>
        <v>0</v>
      </c>
      <c r="AL342"/>
      <c r="AM342" s="39">
        <f t="shared" si="2822"/>
        <v>0</v>
      </c>
      <c r="AN342"/>
      <c r="AO342" s="39">
        <f t="shared" si="2823"/>
        <v>0</v>
      </c>
      <c r="AP342"/>
      <c r="AQ342" s="39">
        <f t="shared" si="2824"/>
        <v>0</v>
      </c>
      <c r="AR342"/>
      <c r="AS342" s="39">
        <f t="shared" si="2825"/>
        <v>0</v>
      </c>
      <c r="AT342"/>
      <c r="AU342" s="39">
        <f t="shared" si="2826"/>
        <v>0</v>
      </c>
      <c r="AV342"/>
      <c r="AW342" s="39">
        <f t="shared" si="2884"/>
        <v>0</v>
      </c>
      <c r="AX342"/>
      <c r="AY342" s="39" t="b">
        <f t="shared" si="2827"/>
        <v>0</v>
      </c>
      <c r="AZ342"/>
      <c r="BA342" s="39" t="b">
        <f t="shared" si="2828"/>
        <v>0</v>
      </c>
      <c r="BB342"/>
      <c r="BC342" s="39" t="b">
        <f t="shared" si="2829"/>
        <v>0</v>
      </c>
      <c r="BD342"/>
      <c r="BE342" s="39" t="b">
        <f t="shared" si="2830"/>
        <v>0</v>
      </c>
      <c r="BF342"/>
      <c r="BG342" s="39">
        <f t="shared" si="2831"/>
        <v>0</v>
      </c>
      <c r="BH342"/>
      <c r="BI342" s="39">
        <f t="shared" si="2832"/>
        <v>0</v>
      </c>
      <c r="BJ342"/>
      <c r="BK342" s="39">
        <f t="shared" si="2833"/>
        <v>0</v>
      </c>
      <c r="BL342"/>
      <c r="BM342" s="39">
        <f t="shared" si="2834"/>
        <v>0</v>
      </c>
      <c r="BN342"/>
      <c r="BO342" s="39">
        <f t="shared" si="2835"/>
        <v>0</v>
      </c>
      <c r="BP342"/>
      <c r="BQ342" s="39">
        <f t="shared" si="2836"/>
        <v>0</v>
      </c>
      <c r="BR342"/>
      <c r="BS342" s="39">
        <f t="shared" si="2837"/>
        <v>0</v>
      </c>
      <c r="BT342"/>
      <c r="BU342" s="39">
        <f t="shared" si="2838"/>
        <v>0</v>
      </c>
      <c r="BV342"/>
      <c r="BW342" s="39">
        <f t="shared" si="2839"/>
        <v>0</v>
      </c>
      <c r="BX342"/>
      <c r="BY342" s="39">
        <f t="shared" si="2840"/>
        <v>0</v>
      </c>
      <c r="BZ342"/>
      <c r="CA342" s="39">
        <f t="shared" si="2841"/>
        <v>0</v>
      </c>
      <c r="CB342"/>
      <c r="CC342" s="39">
        <f t="shared" si="2842"/>
        <v>0</v>
      </c>
      <c r="CD342"/>
      <c r="CE342" s="39">
        <f t="shared" si="2843"/>
        <v>0</v>
      </c>
      <c r="CF342"/>
      <c r="CG342" s="39">
        <f t="shared" si="2844"/>
        <v>0</v>
      </c>
      <c r="CH342"/>
      <c r="CI342" s="39">
        <f t="shared" si="2845"/>
        <v>0</v>
      </c>
      <c r="CJ342"/>
      <c r="CK342" s="39">
        <f t="shared" si="2846"/>
        <v>0</v>
      </c>
      <c r="CL342"/>
      <c r="CM342" s="39">
        <f t="shared" si="2847"/>
        <v>0</v>
      </c>
      <c r="CN342"/>
      <c r="CO342" s="39">
        <f t="shared" si="2848"/>
        <v>0</v>
      </c>
      <c r="CP342" s="67">
        <f t="shared" si="2882"/>
        <v>0</v>
      </c>
      <c r="CQ342"/>
      <c r="CR342" s="39">
        <f t="shared" si="2849"/>
        <v>0</v>
      </c>
      <c r="CS342"/>
      <c r="CT342" s="39">
        <f t="shared" si="2850"/>
        <v>0</v>
      </c>
      <c r="CU342"/>
      <c r="CV342" s="39">
        <f t="shared" si="2851"/>
        <v>0</v>
      </c>
      <c r="CW342"/>
      <c r="CX342" s="39">
        <f t="shared" si="2852"/>
        <v>0</v>
      </c>
      <c r="CY342"/>
      <c r="CZ342" s="39">
        <f t="shared" si="2853"/>
        <v>0</v>
      </c>
      <c r="DA342"/>
      <c r="DB342" s="39">
        <f t="shared" si="2854"/>
        <v>0</v>
      </c>
      <c r="DC342"/>
      <c r="DD342" s="39">
        <f t="shared" si="2855"/>
        <v>0</v>
      </c>
      <c r="DE342"/>
      <c r="DF342" s="39">
        <f t="shared" si="2856"/>
        <v>0</v>
      </c>
      <c r="DG342"/>
      <c r="DH342" s="39">
        <f t="shared" si="2857"/>
        <v>0</v>
      </c>
      <c r="DI342"/>
      <c r="DJ342" s="39">
        <f t="shared" si="2858"/>
        <v>0</v>
      </c>
      <c r="DK342"/>
      <c r="DL342" s="39">
        <f t="shared" si="2859"/>
        <v>0</v>
      </c>
      <c r="DM342"/>
      <c r="DN342" s="39">
        <f t="shared" si="2860"/>
        <v>0</v>
      </c>
      <c r="DO342"/>
      <c r="DP342" s="39">
        <f t="shared" si="2861"/>
        <v>0</v>
      </c>
      <c r="DQ342"/>
      <c r="DR342" s="39">
        <f t="shared" si="2862"/>
        <v>0</v>
      </c>
      <c r="DS342"/>
      <c r="DT342" s="39">
        <f t="shared" si="2863"/>
        <v>0</v>
      </c>
      <c r="DU342"/>
      <c r="DV342" s="39">
        <f t="shared" si="2864"/>
        <v>0</v>
      </c>
      <c r="DW342"/>
      <c r="DX342" s="39">
        <f t="shared" si="2865"/>
        <v>0</v>
      </c>
      <c r="DY342"/>
      <c r="DZ342" s="39">
        <f t="shared" si="2866"/>
        <v>0</v>
      </c>
      <c r="EA342"/>
      <c r="EB342" s="39">
        <f t="shared" si="2867"/>
        <v>0</v>
      </c>
      <c r="EC342"/>
      <c r="ED342" s="39">
        <f t="shared" si="2868"/>
        <v>0</v>
      </c>
      <c r="EE342"/>
      <c r="EF342" s="39">
        <f t="shared" si="2869"/>
        <v>0</v>
      </c>
      <c r="EG342"/>
      <c r="EH342" s="39">
        <f t="shared" si="2870"/>
        <v>0</v>
      </c>
      <c r="EI342"/>
      <c r="EJ342" s="39">
        <f t="shared" si="2871"/>
        <v>0</v>
      </c>
      <c r="EK342"/>
      <c r="EL342" s="39">
        <f t="shared" si="2872"/>
        <v>0</v>
      </c>
      <c r="EM342"/>
      <c r="EN342" s="39">
        <f t="shared" si="2873"/>
        <v>0</v>
      </c>
      <c r="EO342"/>
      <c r="EP342" s="39">
        <f t="shared" si="2874"/>
        <v>0</v>
      </c>
      <c r="EQ342"/>
      <c r="ER342" s="39">
        <f t="shared" si="2875"/>
        <v>0</v>
      </c>
      <c r="ES342"/>
      <c r="ET342" s="39">
        <f t="shared" si="2876"/>
        <v>0</v>
      </c>
      <c r="EU342"/>
      <c r="EV342" s="39">
        <f t="shared" si="2877"/>
        <v>0</v>
      </c>
      <c r="EW342"/>
      <c r="EX342" s="39">
        <f t="shared" si="2878"/>
        <v>0</v>
      </c>
      <c r="EY342"/>
      <c r="EZ342" s="39">
        <f t="shared" si="2879"/>
        <v>0</v>
      </c>
      <c r="FA342"/>
      <c r="FB342" s="39">
        <f t="shared" si="2880"/>
        <v>0</v>
      </c>
      <c r="FC342" s="67">
        <f t="shared" si="2883"/>
        <v>0</v>
      </c>
    </row>
    <row r="343" spans="1:159" s="30" customFormat="1" outlineLevel="1" x14ac:dyDescent="0.25">
      <c r="A343">
        <v>10</v>
      </c>
      <c r="B343" s="26"/>
      <c r="C343" s="102">
        <f>IFERROR(VLOOKUP($B343,'Справочник ТТ'!$A:$R,16,0),0)</f>
        <v>0</v>
      </c>
      <c r="D343" s="103">
        <f>IFERROR(VLOOKUP($B343,'Справочник ТТ'!$A:$R,17,0),0)</f>
        <v>0</v>
      </c>
      <c r="E343" s="104">
        <f>IFERROR(VLOOKUP($B343,'Справочник ТТ'!$A:$R,18,0),0)</f>
        <v>0</v>
      </c>
      <c r="F343" s="71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 s="46">
        <f t="shared" si="2881"/>
        <v>0</v>
      </c>
      <c r="AL343"/>
      <c r="AM343" s="39">
        <f t="shared" si="2822"/>
        <v>0</v>
      </c>
      <c r="AN343"/>
      <c r="AO343" s="39">
        <f t="shared" si="2823"/>
        <v>0</v>
      </c>
      <c r="AP343"/>
      <c r="AQ343" s="39">
        <f t="shared" si="2824"/>
        <v>0</v>
      </c>
      <c r="AR343"/>
      <c r="AS343" s="39">
        <f t="shared" si="2825"/>
        <v>0</v>
      </c>
      <c r="AT343"/>
      <c r="AU343" s="39">
        <f t="shared" si="2826"/>
        <v>0</v>
      </c>
      <c r="AV343"/>
      <c r="AW343" s="39">
        <f t="shared" si="2884"/>
        <v>0</v>
      </c>
      <c r="AX343"/>
      <c r="AY343" s="39" t="b">
        <f t="shared" si="2827"/>
        <v>0</v>
      </c>
      <c r="AZ343"/>
      <c r="BA343" s="39" t="b">
        <f t="shared" si="2828"/>
        <v>0</v>
      </c>
      <c r="BB343"/>
      <c r="BC343" s="39" t="b">
        <f t="shared" si="2829"/>
        <v>0</v>
      </c>
      <c r="BD343"/>
      <c r="BE343" s="39" t="b">
        <f t="shared" si="2830"/>
        <v>0</v>
      </c>
      <c r="BF343"/>
      <c r="BG343" s="39">
        <f t="shared" si="2831"/>
        <v>0</v>
      </c>
      <c r="BH343"/>
      <c r="BI343" s="39">
        <f t="shared" si="2832"/>
        <v>0</v>
      </c>
      <c r="BJ343"/>
      <c r="BK343" s="39">
        <f t="shared" si="2833"/>
        <v>0</v>
      </c>
      <c r="BL343"/>
      <c r="BM343" s="39">
        <f t="shared" si="2834"/>
        <v>0</v>
      </c>
      <c r="BN343"/>
      <c r="BO343" s="39">
        <f t="shared" si="2835"/>
        <v>0</v>
      </c>
      <c r="BP343"/>
      <c r="BQ343" s="39">
        <f t="shared" si="2836"/>
        <v>0</v>
      </c>
      <c r="BR343"/>
      <c r="BS343" s="39">
        <f t="shared" si="2837"/>
        <v>0</v>
      </c>
      <c r="BT343"/>
      <c r="BU343" s="39">
        <f t="shared" si="2838"/>
        <v>0</v>
      </c>
      <c r="BV343"/>
      <c r="BW343" s="39">
        <f t="shared" si="2839"/>
        <v>0</v>
      </c>
      <c r="BX343"/>
      <c r="BY343" s="39">
        <f t="shared" si="2840"/>
        <v>0</v>
      </c>
      <c r="BZ343"/>
      <c r="CA343" s="39">
        <f t="shared" si="2841"/>
        <v>0</v>
      </c>
      <c r="CB343"/>
      <c r="CC343" s="39">
        <f t="shared" si="2842"/>
        <v>0</v>
      </c>
      <c r="CD343"/>
      <c r="CE343" s="39">
        <f t="shared" si="2843"/>
        <v>0</v>
      </c>
      <c r="CF343"/>
      <c r="CG343" s="39">
        <f t="shared" si="2844"/>
        <v>0</v>
      </c>
      <c r="CH343"/>
      <c r="CI343" s="39">
        <f t="shared" si="2845"/>
        <v>0</v>
      </c>
      <c r="CJ343"/>
      <c r="CK343" s="39">
        <f t="shared" si="2846"/>
        <v>0</v>
      </c>
      <c r="CL343"/>
      <c r="CM343" s="39">
        <f t="shared" si="2847"/>
        <v>0</v>
      </c>
      <c r="CN343"/>
      <c r="CO343" s="39">
        <f t="shared" si="2848"/>
        <v>0</v>
      </c>
      <c r="CP343" s="67">
        <f t="shared" si="2882"/>
        <v>0</v>
      </c>
      <c r="CQ343"/>
      <c r="CR343" s="39">
        <f t="shared" si="2849"/>
        <v>0</v>
      </c>
      <c r="CS343"/>
      <c r="CT343" s="39">
        <f t="shared" si="2850"/>
        <v>0</v>
      </c>
      <c r="CU343"/>
      <c r="CV343" s="39">
        <f t="shared" si="2851"/>
        <v>0</v>
      </c>
      <c r="CW343"/>
      <c r="CX343" s="39">
        <f t="shared" si="2852"/>
        <v>0</v>
      </c>
      <c r="CY343"/>
      <c r="CZ343" s="39">
        <f t="shared" si="2853"/>
        <v>0</v>
      </c>
      <c r="DA343"/>
      <c r="DB343" s="39">
        <f t="shared" si="2854"/>
        <v>0</v>
      </c>
      <c r="DC343"/>
      <c r="DD343" s="39">
        <f t="shared" si="2855"/>
        <v>0</v>
      </c>
      <c r="DE343"/>
      <c r="DF343" s="39">
        <f t="shared" si="2856"/>
        <v>0</v>
      </c>
      <c r="DG343"/>
      <c r="DH343" s="39">
        <f t="shared" si="2857"/>
        <v>0</v>
      </c>
      <c r="DI343"/>
      <c r="DJ343" s="39">
        <f t="shared" si="2858"/>
        <v>0</v>
      </c>
      <c r="DK343"/>
      <c r="DL343" s="39">
        <f t="shared" si="2859"/>
        <v>0</v>
      </c>
      <c r="DM343"/>
      <c r="DN343" s="39">
        <f t="shared" si="2860"/>
        <v>0</v>
      </c>
      <c r="DO343"/>
      <c r="DP343" s="39">
        <f t="shared" si="2861"/>
        <v>0</v>
      </c>
      <c r="DQ343"/>
      <c r="DR343" s="39">
        <f t="shared" si="2862"/>
        <v>0</v>
      </c>
      <c r="DS343"/>
      <c r="DT343" s="39">
        <f t="shared" si="2863"/>
        <v>0</v>
      </c>
      <c r="DU343"/>
      <c r="DV343" s="39">
        <f t="shared" si="2864"/>
        <v>0</v>
      </c>
      <c r="DW343"/>
      <c r="DX343" s="39">
        <f t="shared" si="2865"/>
        <v>0</v>
      </c>
      <c r="DY343"/>
      <c r="DZ343" s="39">
        <f t="shared" si="2866"/>
        <v>0</v>
      </c>
      <c r="EA343"/>
      <c r="EB343" s="39">
        <f t="shared" si="2867"/>
        <v>0</v>
      </c>
      <c r="EC343"/>
      <c r="ED343" s="39">
        <f t="shared" si="2868"/>
        <v>0</v>
      </c>
      <c r="EE343"/>
      <c r="EF343" s="39">
        <f t="shared" si="2869"/>
        <v>0</v>
      </c>
      <c r="EG343"/>
      <c r="EH343" s="39">
        <f t="shared" si="2870"/>
        <v>0</v>
      </c>
      <c r="EI343"/>
      <c r="EJ343" s="39">
        <f t="shared" si="2871"/>
        <v>0</v>
      </c>
      <c r="EK343"/>
      <c r="EL343" s="39">
        <f t="shared" si="2872"/>
        <v>0</v>
      </c>
      <c r="EM343"/>
      <c r="EN343" s="39">
        <f t="shared" si="2873"/>
        <v>0</v>
      </c>
      <c r="EO343"/>
      <c r="EP343" s="39">
        <f t="shared" si="2874"/>
        <v>0</v>
      </c>
      <c r="EQ343"/>
      <c r="ER343" s="39">
        <f t="shared" si="2875"/>
        <v>0</v>
      </c>
      <c r="ES343"/>
      <c r="ET343" s="39">
        <f t="shared" si="2876"/>
        <v>0</v>
      </c>
      <c r="EU343"/>
      <c r="EV343" s="39">
        <f t="shared" si="2877"/>
        <v>0</v>
      </c>
      <c r="EW343"/>
      <c r="EX343" s="39">
        <f t="shared" si="2878"/>
        <v>0</v>
      </c>
      <c r="EY343"/>
      <c r="EZ343" s="39">
        <f t="shared" si="2879"/>
        <v>0</v>
      </c>
      <c r="FA343"/>
      <c r="FB343" s="39">
        <f t="shared" si="2880"/>
        <v>0</v>
      </c>
      <c r="FC343" s="67">
        <f t="shared" si="2883"/>
        <v>0</v>
      </c>
    </row>
    <row r="344" spans="1:159" s="30" customFormat="1" x14ac:dyDescent="0.25">
      <c r="A344" s="85"/>
      <c r="B344" s="85"/>
      <c r="C344" s="85"/>
      <c r="D344" s="85"/>
      <c r="E344" s="36" t="s">
        <v>33</v>
      </c>
      <c r="F344" s="70">
        <f>AK344+CP344+FC344</f>
        <v>0</v>
      </c>
      <c r="G344" s="42">
        <f>SUM(G334:G343)</f>
        <v>0</v>
      </c>
      <c r="H344" s="42">
        <f t="shared" ref="H344" si="2885">SUM(H334:H343)</f>
        <v>0</v>
      </c>
      <c r="I344" s="42">
        <f t="shared" ref="I344" si="2886">SUM(I334:I343)</f>
        <v>0</v>
      </c>
      <c r="J344" s="42">
        <f t="shared" ref="J344" si="2887">SUM(J334:J343)</f>
        <v>0</v>
      </c>
      <c r="K344" s="42">
        <f t="shared" ref="K344" si="2888">SUM(K334:K343)</f>
        <v>0</v>
      </c>
      <c r="L344" s="42">
        <f t="shared" ref="L344" si="2889">SUM(L334:L343)</f>
        <v>0</v>
      </c>
      <c r="M344" s="42">
        <f t="shared" ref="M344" si="2890">SUM(M334:M343)</f>
        <v>0</v>
      </c>
      <c r="N344" s="42">
        <f t="shared" ref="N344" si="2891">SUM(N334:N343)</f>
        <v>0</v>
      </c>
      <c r="O344" s="42">
        <f t="shared" ref="O344" si="2892">SUM(O334:O343)</f>
        <v>0</v>
      </c>
      <c r="P344" s="42">
        <f t="shared" ref="P344" si="2893">SUM(P334:P343)</f>
        <v>0</v>
      </c>
      <c r="Q344" s="42">
        <f t="shared" ref="Q344" si="2894">SUM(Q334:Q343)</f>
        <v>0</v>
      </c>
      <c r="R344" s="42">
        <f t="shared" ref="R344" si="2895">SUM(R334:R343)</f>
        <v>0</v>
      </c>
      <c r="S344" s="42">
        <f t="shared" ref="S344" si="2896">SUM(S334:S343)</f>
        <v>0</v>
      </c>
      <c r="T344" s="42">
        <f t="shared" ref="T344" si="2897">SUM(T334:T343)</f>
        <v>0</v>
      </c>
      <c r="U344" s="42">
        <f t="shared" ref="U344" si="2898">SUM(U334:U343)</f>
        <v>0</v>
      </c>
      <c r="V344" s="42">
        <f t="shared" ref="V344" si="2899">SUM(V334:V343)</f>
        <v>0</v>
      </c>
      <c r="W344" s="42">
        <f t="shared" ref="W344" si="2900">SUM(W334:W343)</f>
        <v>0</v>
      </c>
      <c r="X344" s="42">
        <f t="shared" ref="X344" si="2901">SUM(X334:X343)</f>
        <v>0</v>
      </c>
      <c r="Y344" s="42">
        <f t="shared" ref="Y344" si="2902">SUM(Y334:Y343)</f>
        <v>0</v>
      </c>
      <c r="Z344" s="42">
        <f t="shared" ref="Z344" si="2903">SUM(Z334:Z343)</f>
        <v>0</v>
      </c>
      <c r="AA344" s="42">
        <f t="shared" ref="AA344" si="2904">SUM(AA334:AA343)</f>
        <v>0</v>
      </c>
      <c r="AB344" s="42">
        <f t="shared" ref="AB344" si="2905">SUM(AB334:AB343)</f>
        <v>0</v>
      </c>
      <c r="AC344" s="42">
        <f t="shared" ref="AC344" si="2906">SUM(AC334:AC343)</f>
        <v>0</v>
      </c>
      <c r="AD344" s="42">
        <f t="shared" ref="AD344" si="2907">SUM(AD334:AD343)</f>
        <v>0</v>
      </c>
      <c r="AE344" s="42">
        <f t="shared" ref="AE344" si="2908">SUM(AE334:AE343)</f>
        <v>0</v>
      </c>
      <c r="AF344" s="42">
        <f t="shared" ref="AF344" si="2909">SUM(AF334:AF343)</f>
        <v>0</v>
      </c>
      <c r="AG344" s="42">
        <f t="shared" ref="AG344" si="2910">SUM(AG334:AG343)</f>
        <v>0</v>
      </c>
      <c r="AH344" s="42">
        <f t="shared" ref="AH344" si="2911">SUM(AH334:AH343)</f>
        <v>0</v>
      </c>
      <c r="AI344" s="42">
        <f t="shared" ref="AI344" si="2912">SUM(AI334:AI343)</f>
        <v>0</v>
      </c>
      <c r="AJ344" s="42">
        <f t="shared" ref="AJ344" si="2913">SUM(AJ334:AJ343)</f>
        <v>0</v>
      </c>
      <c r="AK344" s="47">
        <f>SUM(AK334:AK343)*0.7</f>
        <v>0</v>
      </c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8"/>
      <c r="CA344" s="88"/>
      <c r="CB344" s="88"/>
      <c r="CC344" s="88"/>
      <c r="CD344" s="88"/>
      <c r="CE344" s="88"/>
      <c r="CF344" s="88"/>
      <c r="CG344" s="88"/>
      <c r="CH344" s="88"/>
      <c r="CI344" s="88"/>
      <c r="CJ344" s="88"/>
      <c r="CK344" s="88"/>
      <c r="CL344" s="88"/>
      <c r="CM344" s="88"/>
      <c r="CN344" s="88"/>
      <c r="CO344" s="88"/>
      <c r="CP344" s="68">
        <f>SUM(CP334:CP343)*0.7</f>
        <v>0</v>
      </c>
      <c r="CQ344" s="29"/>
      <c r="CR344" s="29"/>
      <c r="CS344" s="29"/>
      <c r="CT344" s="29"/>
      <c r="CU344" s="29"/>
      <c r="CV344" s="29"/>
      <c r="CW344" s="29"/>
      <c r="CX344" s="29"/>
      <c r="CY344" s="29"/>
      <c r="CZ344" s="29"/>
      <c r="DA344" s="29"/>
      <c r="DB344" s="29"/>
      <c r="DC344" s="29"/>
      <c r="DD344" s="29"/>
      <c r="DE344" s="29"/>
      <c r="DF344" s="29"/>
      <c r="DG344" s="29"/>
      <c r="DH344" s="29"/>
      <c r="DI344" s="29"/>
      <c r="DJ344" s="29"/>
      <c r="DK344" s="29"/>
      <c r="DL344" s="29"/>
      <c r="DM344" s="29"/>
      <c r="DN344" s="29"/>
      <c r="DO344" s="29"/>
      <c r="DP344" s="29"/>
      <c r="DQ344" s="29"/>
      <c r="DR344" s="29"/>
      <c r="DS344" s="29"/>
      <c r="DT344" s="29"/>
      <c r="DU344" s="29"/>
      <c r="DV344" s="29"/>
      <c r="DW344" s="29"/>
      <c r="DX344" s="29"/>
      <c r="DY344" s="29"/>
      <c r="DZ344" s="29"/>
      <c r="EA344" s="29"/>
      <c r="EB344" s="29"/>
      <c r="EC344" s="29"/>
      <c r="ED344" s="29"/>
      <c r="EE344" s="29"/>
      <c r="EF344" s="29"/>
      <c r="EG344" s="29"/>
      <c r="EH344" s="29"/>
      <c r="EI344" s="29"/>
      <c r="EJ344" s="29"/>
      <c r="EK344" s="29"/>
      <c r="EL344" s="29"/>
      <c r="EM344" s="29"/>
      <c r="EN344" s="29"/>
      <c r="EO344" s="29"/>
      <c r="EP344" s="29"/>
      <c r="EQ344" s="29"/>
      <c r="ER344" s="29"/>
      <c r="ES344" s="29"/>
      <c r="ET344" s="29"/>
      <c r="EU344" s="29"/>
      <c r="EV344" s="29"/>
      <c r="EW344" s="29"/>
      <c r="EX344" s="29"/>
      <c r="EY344" s="29"/>
      <c r="EZ344" s="29"/>
      <c r="FA344" s="29"/>
      <c r="FB344" s="29"/>
      <c r="FC344" s="68">
        <f>SUM(FC334:FC343)*0.7</f>
        <v>0</v>
      </c>
    </row>
    <row r="345" spans="1:159" s="30" customFormat="1" x14ac:dyDescent="0.25">
      <c r="A345" s="89" t="s">
        <v>34</v>
      </c>
      <c r="B345" s="89"/>
      <c r="C345" s="89"/>
      <c r="D345" s="89"/>
      <c r="E345" s="89"/>
      <c r="F345" s="70">
        <f>AK345+CP345+FC345</f>
        <v>0</v>
      </c>
      <c r="G345" s="56">
        <f>G300+G311+G322+G333+G344</f>
        <v>0</v>
      </c>
      <c r="H345" s="56">
        <f t="shared" ref="H345" si="2914">H300+H311+H322+H333+H344</f>
        <v>0</v>
      </c>
      <c r="I345" s="56">
        <f t="shared" ref="I345" si="2915">I300+I311+I322+I333+I344</f>
        <v>0</v>
      </c>
      <c r="J345" s="56">
        <f t="shared" ref="J345" si="2916">J300+J311+J322+J333+J344</f>
        <v>0</v>
      </c>
      <c r="K345" s="56">
        <f t="shared" ref="K345" si="2917">K300+K311+K322+K333+K344</f>
        <v>0</v>
      </c>
      <c r="L345" s="56">
        <f t="shared" ref="L345" si="2918">L300+L311+L322+L333+L344</f>
        <v>0</v>
      </c>
      <c r="M345" s="56">
        <f t="shared" ref="M345" si="2919">M300+M311+M322+M333+M344</f>
        <v>0</v>
      </c>
      <c r="N345" s="56">
        <f t="shared" ref="N345" si="2920">N300+N311+N322+N333+N344</f>
        <v>0</v>
      </c>
      <c r="O345" s="56">
        <f t="shared" ref="O345" si="2921">O300+O311+O322+O333+O344</f>
        <v>0</v>
      </c>
      <c r="P345" s="56">
        <f t="shared" ref="P345" si="2922">P300+P311+P322+P333+P344</f>
        <v>0</v>
      </c>
      <c r="Q345" s="56">
        <f t="shared" ref="Q345" si="2923">Q300+Q311+Q322+Q333+Q344</f>
        <v>0</v>
      </c>
      <c r="R345" s="56">
        <f t="shared" ref="R345" si="2924">R300+R311+R322+R333+R344</f>
        <v>0</v>
      </c>
      <c r="S345" s="56">
        <f t="shared" ref="S345" si="2925">S300+S311+S322+S333+S344</f>
        <v>0</v>
      </c>
      <c r="T345" s="56">
        <f t="shared" ref="T345" si="2926">T300+T311+T322+T333+T344</f>
        <v>0</v>
      </c>
      <c r="U345" s="56">
        <f t="shared" ref="U345" si="2927">U300+U311+U322+U333+U344</f>
        <v>0</v>
      </c>
      <c r="V345" s="56">
        <f t="shared" ref="V345" si="2928">V300+V311+V322+V333+V344</f>
        <v>0</v>
      </c>
      <c r="W345" s="56">
        <f t="shared" ref="W345" si="2929">W300+W311+W322+W333+W344</f>
        <v>0</v>
      </c>
      <c r="X345" s="56">
        <f t="shared" ref="X345" si="2930">X300+X311+X322+X333+X344</f>
        <v>0</v>
      </c>
      <c r="Y345" s="56">
        <f t="shared" ref="Y345" si="2931">Y300+Y311+Y322+Y333+Y344</f>
        <v>0</v>
      </c>
      <c r="Z345" s="56">
        <f t="shared" ref="Z345" si="2932">Z300+Z311+Z322+Z333+Z344</f>
        <v>0</v>
      </c>
      <c r="AA345" s="56">
        <f t="shared" ref="AA345" si="2933">AA300+AA311+AA322+AA333+AA344</f>
        <v>0</v>
      </c>
      <c r="AB345" s="56">
        <f t="shared" ref="AB345" si="2934">AB300+AB311+AB322+AB333+AB344</f>
        <v>0</v>
      </c>
      <c r="AC345" s="56">
        <f t="shared" ref="AC345" si="2935">AC300+AC311+AC322+AC333+AC344</f>
        <v>0</v>
      </c>
      <c r="AD345" s="56">
        <f t="shared" ref="AD345" si="2936">AD300+AD311+AD322+AD333+AD344</f>
        <v>0</v>
      </c>
      <c r="AE345" s="56">
        <f t="shared" ref="AE345" si="2937">AE300+AE311+AE322+AE333+AE344</f>
        <v>0</v>
      </c>
      <c r="AF345" s="56">
        <f t="shared" ref="AF345" si="2938">AF300+AF311+AF322+AF333+AF344</f>
        <v>0</v>
      </c>
      <c r="AG345" s="56">
        <f t="shared" ref="AG345" si="2939">AG300+AG311+AG322+AG333+AG344</f>
        <v>0</v>
      </c>
      <c r="AH345" s="56">
        <f t="shared" ref="AH345" si="2940">AH300+AH311+AH322+AH333+AH344</f>
        <v>0</v>
      </c>
      <c r="AI345" s="56">
        <f t="shared" ref="AI345" si="2941">AI300+AI311+AI322+AI333+AI344</f>
        <v>0</v>
      </c>
      <c r="AJ345" s="56">
        <f t="shared" ref="AJ345" si="2942">AJ300+AJ311+AJ322+AJ333+AJ344</f>
        <v>0</v>
      </c>
      <c r="AK345" s="57">
        <f>((SUM(AK290:AK299)*0.3)+(SUM(AK301:AK310)*0.3)+(SUM(AK312:AK321)*0.3)+(SUM(AK323:AK332)*0.3)+(SUM(AK334:AK343)*0.3))*1.5</f>
        <v>0</v>
      </c>
      <c r="AL345" s="91"/>
      <c r="AM345" s="91"/>
      <c r="AN345" s="91"/>
      <c r="AO345" s="91"/>
      <c r="AP345" s="9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91"/>
      <c r="BE345" s="91"/>
      <c r="BF345" s="91"/>
      <c r="BG345" s="91"/>
      <c r="BH345" s="91"/>
      <c r="BI345" s="91"/>
      <c r="BJ345" s="91"/>
      <c r="BK345" s="91"/>
      <c r="BL345" s="91"/>
      <c r="BM345" s="91"/>
      <c r="BN345" s="91"/>
      <c r="BO345" s="91"/>
      <c r="BP345" s="91"/>
      <c r="BQ345" s="91"/>
      <c r="BR345" s="91"/>
      <c r="BS345" s="91"/>
      <c r="BT345" s="91"/>
      <c r="BU345" s="91"/>
      <c r="BV345" s="91"/>
      <c r="BW345" s="91"/>
      <c r="BX345" s="91"/>
      <c r="BY345" s="91"/>
      <c r="BZ345" s="91"/>
      <c r="CA345" s="91"/>
      <c r="CB345" s="91"/>
      <c r="CC345" s="91"/>
      <c r="CD345" s="91"/>
      <c r="CE345" s="91"/>
      <c r="CF345" s="91"/>
      <c r="CG345" s="91"/>
      <c r="CH345" s="91"/>
      <c r="CI345" s="91"/>
      <c r="CJ345" s="91"/>
      <c r="CK345" s="91"/>
      <c r="CL345" s="91"/>
      <c r="CM345" s="91"/>
      <c r="CN345" s="91"/>
      <c r="CO345" s="91"/>
      <c r="CP345" s="57">
        <f>((SUM(CP290:CP299)*0.3)+(SUM(CP301:CP310)*0.3)+(SUM(CP312:CP321)*0.3)+(SUM(CP323:CP332)*0.3)+(SUM(CP334:CP343)*0.3))*1.5</f>
        <v>0</v>
      </c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  <c r="DB345" s="38"/>
      <c r="DC345" s="38"/>
      <c r="DD345" s="38"/>
      <c r="DE345" s="38"/>
      <c r="DF345" s="38"/>
      <c r="DG345" s="38"/>
      <c r="DH345" s="38"/>
      <c r="DI345" s="38"/>
      <c r="DJ345" s="38"/>
      <c r="DK345" s="38"/>
      <c r="DL345" s="38"/>
      <c r="DM345" s="38"/>
      <c r="DN345" s="38"/>
      <c r="DO345" s="38"/>
      <c r="DP345" s="38"/>
      <c r="DQ345" s="38"/>
      <c r="DR345" s="38"/>
      <c r="DS345" s="38"/>
      <c r="DT345" s="38"/>
      <c r="DU345" s="38"/>
      <c r="DV345" s="38"/>
      <c r="DW345" s="38"/>
      <c r="DX345" s="38"/>
      <c r="DY345" s="38"/>
      <c r="DZ345" s="38"/>
      <c r="EA345" s="38"/>
      <c r="EB345" s="38"/>
      <c r="EC345" s="3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57">
        <f>((SUM(FC290:FC299)*0.3)+(SUM(FC301:FC310)*0.3)+(SUM(FC312:FC321)*0.3)+(SUM(FC323:FC332)*0.3)+(SUM(FC334:FC343)*0.3))*1.5</f>
        <v>0</v>
      </c>
    </row>
    <row r="346" spans="1:159" x14ac:dyDescent="0.25">
      <c r="A346" s="90" t="s">
        <v>35</v>
      </c>
      <c r="B346" s="90"/>
      <c r="C346" s="90"/>
      <c r="D346" s="90"/>
      <c r="E346" s="90"/>
      <c r="F346" s="70">
        <f>AK346+CP346+FC346</f>
        <v>0</v>
      </c>
      <c r="G346" s="53">
        <f>G345+G289+G233+G188+G132+G65+G53</f>
        <v>0</v>
      </c>
      <c r="H346" s="53">
        <f t="shared" ref="H346:AJ346" si="2943">H345+H289+H233+H188+H132+H65+H53</f>
        <v>0</v>
      </c>
      <c r="I346" s="53">
        <f t="shared" si="2943"/>
        <v>0</v>
      </c>
      <c r="J346" s="53">
        <f t="shared" si="2943"/>
        <v>0</v>
      </c>
      <c r="K346" s="53">
        <f t="shared" si="2943"/>
        <v>0</v>
      </c>
      <c r="L346" s="53">
        <f t="shared" si="2943"/>
        <v>0</v>
      </c>
      <c r="M346" s="53">
        <f t="shared" si="2943"/>
        <v>0</v>
      </c>
      <c r="N346" s="53">
        <f t="shared" si="2943"/>
        <v>0</v>
      </c>
      <c r="O346" s="53">
        <f t="shared" si="2943"/>
        <v>0</v>
      </c>
      <c r="P346" s="53">
        <f t="shared" si="2943"/>
        <v>0</v>
      </c>
      <c r="Q346" s="53">
        <f t="shared" si="2943"/>
        <v>0</v>
      </c>
      <c r="R346" s="53">
        <f t="shared" si="2943"/>
        <v>0</v>
      </c>
      <c r="S346" s="53">
        <f t="shared" si="2943"/>
        <v>0</v>
      </c>
      <c r="T346" s="53">
        <f t="shared" si="2943"/>
        <v>0</v>
      </c>
      <c r="U346" s="53">
        <f t="shared" si="2943"/>
        <v>0</v>
      </c>
      <c r="V346" s="53">
        <f t="shared" si="2943"/>
        <v>0</v>
      </c>
      <c r="W346" s="53">
        <f t="shared" si="2943"/>
        <v>0</v>
      </c>
      <c r="X346" s="53">
        <f t="shared" si="2943"/>
        <v>0</v>
      </c>
      <c r="Y346" s="53">
        <f t="shared" si="2943"/>
        <v>0</v>
      </c>
      <c r="Z346" s="53">
        <f t="shared" si="2943"/>
        <v>0</v>
      </c>
      <c r="AA346" s="53">
        <f t="shared" si="2943"/>
        <v>0</v>
      </c>
      <c r="AB346" s="53">
        <f t="shared" si="2943"/>
        <v>0</v>
      </c>
      <c r="AC346" s="53">
        <f t="shared" si="2943"/>
        <v>0</v>
      </c>
      <c r="AD346" s="53">
        <f t="shared" si="2943"/>
        <v>0</v>
      </c>
      <c r="AE346" s="53">
        <f t="shared" si="2943"/>
        <v>0</v>
      </c>
      <c r="AF346" s="53">
        <f t="shared" si="2943"/>
        <v>0</v>
      </c>
      <c r="AG346" s="53">
        <f t="shared" si="2943"/>
        <v>0</v>
      </c>
      <c r="AH346" s="53">
        <f t="shared" si="2943"/>
        <v>0</v>
      </c>
      <c r="AI346" s="53">
        <f t="shared" si="2943"/>
        <v>0</v>
      </c>
      <c r="AJ346" s="53">
        <f t="shared" si="2943"/>
        <v>0</v>
      </c>
      <c r="AK346" s="54">
        <f>AK19+AK30+AK41+AK52+AK53+AK64+AK76+AK87+AK98+AK109+AK120+AK131+AK132+AK143+AK154+AK165+AK176+AK187+AK188+AK199+AK210+AK221+AK232+AK233+AK244+AK255+AK266+AK277+AK288+AK289+AK300+AK311+AK322+AK333+AK344+AK345</f>
        <v>0</v>
      </c>
      <c r="AL346" s="92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  <c r="BH346" s="92"/>
      <c r="BI346" s="92"/>
      <c r="BJ346" s="92"/>
      <c r="BK346" s="92"/>
      <c r="BL346" s="92"/>
      <c r="BM346" s="92"/>
      <c r="BN346" s="92"/>
      <c r="BO346" s="92"/>
      <c r="BP346" s="92"/>
      <c r="BQ346" s="92"/>
      <c r="BR346" s="92"/>
      <c r="BS346" s="92"/>
      <c r="BT346" s="92"/>
      <c r="BU346" s="92"/>
      <c r="BV346" s="92"/>
      <c r="BW346" s="92"/>
      <c r="BX346" s="92"/>
      <c r="BY346" s="92"/>
      <c r="BZ346" s="92"/>
      <c r="CA346" s="92"/>
      <c r="CB346" s="92"/>
      <c r="CC346" s="92"/>
      <c r="CD346" s="92"/>
      <c r="CE346" s="92"/>
      <c r="CF346" s="92"/>
      <c r="CG346" s="92"/>
      <c r="CH346" s="92"/>
      <c r="CI346" s="92"/>
      <c r="CJ346" s="92"/>
      <c r="CK346" s="92"/>
      <c r="CL346" s="92"/>
      <c r="CM346" s="92"/>
      <c r="CN346" s="92"/>
      <c r="CO346" s="92"/>
      <c r="CP346" s="54">
        <f t="shared" ref="CP346:FC346" si="2944">CP19+CP30+CP41+CP52+CP53+CP64+CP76+CP87+CP98+CP109+CP120+CP131+CP132+CP143+CP154+CP165+CP176+CP187+CP188+CP199+CP210+CP221+CP232+CP233+CP244+CP255+CP266+CP277+CP288+CP289+CP300+CP311+CP322+CP333+CP344+CP345</f>
        <v>0</v>
      </c>
      <c r="CQ346" s="55"/>
      <c r="CR346" s="54">
        <f t="shared" si="2944"/>
        <v>0</v>
      </c>
      <c r="CS346" s="55"/>
      <c r="CT346" s="54">
        <f t="shared" si="2944"/>
        <v>0</v>
      </c>
      <c r="CU346" s="55"/>
      <c r="CV346" s="54">
        <f t="shared" si="2944"/>
        <v>0</v>
      </c>
      <c r="CW346" s="55"/>
      <c r="CX346" s="54">
        <f t="shared" si="2944"/>
        <v>0</v>
      </c>
      <c r="CY346" s="55"/>
      <c r="CZ346" s="54">
        <f t="shared" si="2944"/>
        <v>0</v>
      </c>
      <c r="DA346" s="55"/>
      <c r="DB346" s="54">
        <f t="shared" si="2944"/>
        <v>0</v>
      </c>
      <c r="DC346" s="55"/>
      <c r="DD346" s="54">
        <f t="shared" si="2944"/>
        <v>0</v>
      </c>
      <c r="DE346" s="55"/>
      <c r="DF346" s="54">
        <f t="shared" si="2944"/>
        <v>0</v>
      </c>
      <c r="DG346" s="55"/>
      <c r="DH346" s="54">
        <f t="shared" si="2944"/>
        <v>0</v>
      </c>
      <c r="DI346" s="55"/>
      <c r="DJ346" s="54">
        <f t="shared" si="2944"/>
        <v>0</v>
      </c>
      <c r="DK346" s="55"/>
      <c r="DL346" s="54">
        <f t="shared" si="2944"/>
        <v>0</v>
      </c>
      <c r="DM346" s="55"/>
      <c r="DN346" s="54">
        <f t="shared" si="2944"/>
        <v>0</v>
      </c>
      <c r="DO346" s="55"/>
      <c r="DP346" s="54">
        <f t="shared" si="2944"/>
        <v>0</v>
      </c>
      <c r="DQ346" s="55"/>
      <c r="DR346" s="54">
        <f t="shared" si="2944"/>
        <v>0</v>
      </c>
      <c r="DS346" s="55"/>
      <c r="DT346" s="54">
        <f t="shared" si="2944"/>
        <v>0</v>
      </c>
      <c r="DU346" s="55"/>
      <c r="DV346" s="54">
        <f t="shared" si="2944"/>
        <v>0</v>
      </c>
      <c r="DW346" s="55"/>
      <c r="DX346" s="54">
        <f t="shared" si="2944"/>
        <v>0</v>
      </c>
      <c r="DY346" s="55"/>
      <c r="DZ346" s="54">
        <f t="shared" si="2944"/>
        <v>0</v>
      </c>
      <c r="EA346" s="55"/>
      <c r="EB346" s="54">
        <f t="shared" si="2944"/>
        <v>0</v>
      </c>
      <c r="EC346" s="55"/>
      <c r="ED346" s="54">
        <f t="shared" si="2944"/>
        <v>0</v>
      </c>
      <c r="EE346" s="55"/>
      <c r="EF346" s="54">
        <f t="shared" si="2944"/>
        <v>0</v>
      </c>
      <c r="EG346" s="55"/>
      <c r="EH346" s="54">
        <f t="shared" si="2944"/>
        <v>0</v>
      </c>
      <c r="EI346" s="55"/>
      <c r="EJ346" s="54">
        <f t="shared" si="2944"/>
        <v>0</v>
      </c>
      <c r="EK346" s="55"/>
      <c r="EL346" s="54">
        <f t="shared" si="2944"/>
        <v>0</v>
      </c>
      <c r="EM346" s="55"/>
      <c r="EN346" s="54">
        <f t="shared" si="2944"/>
        <v>0</v>
      </c>
      <c r="EO346" s="55"/>
      <c r="EP346" s="54">
        <f t="shared" si="2944"/>
        <v>0</v>
      </c>
      <c r="EQ346" s="55"/>
      <c r="ER346" s="54">
        <f t="shared" si="2944"/>
        <v>0</v>
      </c>
      <c r="ES346" s="55"/>
      <c r="ET346" s="54">
        <f t="shared" si="2944"/>
        <v>0</v>
      </c>
      <c r="EU346" s="55"/>
      <c r="EV346" s="54">
        <f t="shared" si="2944"/>
        <v>0</v>
      </c>
      <c r="EW346" s="55"/>
      <c r="EX346" s="54">
        <f t="shared" si="2944"/>
        <v>0</v>
      </c>
      <c r="EY346" s="55"/>
      <c r="EZ346" s="54">
        <f t="shared" si="2944"/>
        <v>0</v>
      </c>
      <c r="FA346" s="55"/>
      <c r="FB346" s="54">
        <f t="shared" si="2944"/>
        <v>0</v>
      </c>
      <c r="FC346" s="54">
        <f t="shared" si="2944"/>
        <v>0</v>
      </c>
    </row>
    <row r="347" spans="1:159" x14ac:dyDescent="0.25">
      <c r="E347" s="78" t="s">
        <v>25961</v>
      </c>
      <c r="F347" s="79">
        <v>2000</v>
      </c>
      <c r="DK347" s="2"/>
    </row>
    <row r="348" spans="1:159" x14ac:dyDescent="0.25">
      <c r="E348" s="78" t="s">
        <v>25960</v>
      </c>
      <c r="F348" s="79">
        <f>F347+F346</f>
        <v>2000</v>
      </c>
    </row>
  </sheetData>
  <mergeCells count="83">
    <mergeCell ref="AL188:CO188"/>
    <mergeCell ref="AL132:CO132"/>
    <mergeCell ref="AL65:CO65"/>
    <mergeCell ref="AL53:CO53"/>
    <mergeCell ref="AL7:CO7"/>
    <mergeCell ref="AL30:CO30"/>
    <mergeCell ref="AL41:CO41"/>
    <mergeCell ref="AL52:CO52"/>
    <mergeCell ref="AL64:CO64"/>
    <mergeCell ref="AL165:CO165"/>
    <mergeCell ref="AL76:CO76"/>
    <mergeCell ref="AL87:CO87"/>
    <mergeCell ref="AL98:CO98"/>
    <mergeCell ref="AL109:CO109"/>
    <mergeCell ref="AL120:CO120"/>
    <mergeCell ref="AL131:CO131"/>
    <mergeCell ref="AL346:CO346"/>
    <mergeCell ref="AL289:CO289"/>
    <mergeCell ref="AL233:CO233"/>
    <mergeCell ref="AL255:CO255"/>
    <mergeCell ref="AL266:CO266"/>
    <mergeCell ref="AL333:CO333"/>
    <mergeCell ref="AL344:CO344"/>
    <mergeCell ref="AL277:CO277"/>
    <mergeCell ref="AL288:CO288"/>
    <mergeCell ref="AL300:CO300"/>
    <mergeCell ref="AL311:CO311"/>
    <mergeCell ref="AL322:CO322"/>
    <mergeCell ref="AL210:CO210"/>
    <mergeCell ref="AL221:CO221"/>
    <mergeCell ref="AL232:CO232"/>
    <mergeCell ref="AL244:CO244"/>
    <mergeCell ref="AL345:CO345"/>
    <mergeCell ref="AL143:CO143"/>
    <mergeCell ref="AL154:CO154"/>
    <mergeCell ref="A345:E345"/>
    <mergeCell ref="A346:E346"/>
    <mergeCell ref="A300:D300"/>
    <mergeCell ref="A311:D311"/>
    <mergeCell ref="A322:D322"/>
    <mergeCell ref="A333:D333"/>
    <mergeCell ref="A344:D344"/>
    <mergeCell ref="A143:D143"/>
    <mergeCell ref="A154:D154"/>
    <mergeCell ref="A165:D165"/>
    <mergeCell ref="A176:D176"/>
    <mergeCell ref="AL176:CO176"/>
    <mergeCell ref="AL187:CO187"/>
    <mergeCell ref="AL199:CO199"/>
    <mergeCell ref="A65:E65"/>
    <mergeCell ref="A132:E132"/>
    <mergeCell ref="A188:E188"/>
    <mergeCell ref="A233:E233"/>
    <mergeCell ref="A289:E289"/>
    <mergeCell ref="A244:D244"/>
    <mergeCell ref="A255:D255"/>
    <mergeCell ref="A266:D266"/>
    <mergeCell ref="A277:D277"/>
    <mergeCell ref="A288:D288"/>
    <mergeCell ref="A187:D187"/>
    <mergeCell ref="A199:D199"/>
    <mergeCell ref="A210:D210"/>
    <mergeCell ref="A221:D221"/>
    <mergeCell ref="A232:D232"/>
    <mergeCell ref="A131:D131"/>
    <mergeCell ref="A76:D76"/>
    <mergeCell ref="A87:D87"/>
    <mergeCell ref="A98:D98"/>
    <mergeCell ref="A109:D109"/>
    <mergeCell ref="A120:D120"/>
    <mergeCell ref="A30:D30"/>
    <mergeCell ref="A41:D41"/>
    <mergeCell ref="A52:D52"/>
    <mergeCell ref="A53:E53"/>
    <mergeCell ref="A64:D64"/>
    <mergeCell ref="FC7:FC8"/>
    <mergeCell ref="CQ7:FA7"/>
    <mergeCell ref="A19:D19"/>
    <mergeCell ref="A7:D7"/>
    <mergeCell ref="G7:AJ7"/>
    <mergeCell ref="AK7:AK8"/>
    <mergeCell ref="CP7:CP8"/>
    <mergeCell ref="AL19:CO19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topLeftCell="A10" zoomScale="77" zoomScaleNormal="77" workbookViewId="0">
      <selection activeCell="P1" sqref="P1"/>
    </sheetView>
  </sheetViews>
  <sheetFormatPr defaultRowHeight="15" x14ac:dyDescent="0.25"/>
  <cols>
    <col min="1" max="1" width="4" customWidth="1"/>
    <col min="2" max="2" width="29.5703125" customWidth="1"/>
    <col min="3" max="4" width="4" bestFit="1" customWidth="1"/>
    <col min="5" max="5" width="3.7109375" bestFit="1" customWidth="1"/>
    <col min="6" max="6" width="36.42578125" bestFit="1" customWidth="1"/>
    <col min="8" max="9" width="5.42578125" bestFit="1" customWidth="1"/>
    <col min="10" max="10" width="4" bestFit="1" customWidth="1"/>
    <col min="11" max="11" width="3" bestFit="1" customWidth="1"/>
    <col min="12" max="12" width="3.7109375" bestFit="1" customWidth="1"/>
    <col min="13" max="13" width="33" bestFit="1" customWidth="1"/>
    <col min="14" max="15" width="5.42578125" bestFit="1" customWidth="1"/>
    <col min="16" max="16" width="3.42578125" bestFit="1" customWidth="1"/>
    <col min="17" max="18" width="3" bestFit="1" customWidth="1"/>
  </cols>
  <sheetData>
    <row r="1" spans="1:24" s="5" customFormat="1" ht="48" customHeight="1" thickBot="1" x14ac:dyDescent="0.3">
      <c r="A1" s="96" t="s">
        <v>73</v>
      </c>
      <c r="B1" s="72" t="s">
        <v>82</v>
      </c>
      <c r="C1" s="21" t="s">
        <v>66</v>
      </c>
      <c r="D1" s="22" t="s">
        <v>67</v>
      </c>
      <c r="E1" s="99" t="s">
        <v>81</v>
      </c>
      <c r="F1" s="72" t="s">
        <v>82</v>
      </c>
      <c r="G1" s="23" t="s">
        <v>68</v>
      </c>
      <c r="H1" s="24" t="s">
        <v>83</v>
      </c>
      <c r="I1" s="24" t="s">
        <v>83</v>
      </c>
      <c r="J1" s="21" t="s">
        <v>66</v>
      </c>
      <c r="K1" s="25" t="s">
        <v>67</v>
      </c>
      <c r="L1" s="93" t="s">
        <v>69</v>
      </c>
      <c r="M1" s="72" t="s">
        <v>82</v>
      </c>
      <c r="N1" s="24" t="s">
        <v>83</v>
      </c>
      <c r="O1" s="24" t="s">
        <v>83</v>
      </c>
      <c r="P1" s="24" t="s">
        <v>84</v>
      </c>
      <c r="Q1" s="21" t="s">
        <v>66</v>
      </c>
      <c r="R1" s="22" t="s">
        <v>67</v>
      </c>
      <c r="T1" s="20"/>
      <c r="U1" s="20"/>
      <c r="V1" s="20"/>
      <c r="W1" s="20"/>
      <c r="X1" s="20"/>
    </row>
    <row r="2" spans="1:24" s="20" customFormat="1" ht="12" customHeight="1" x14ac:dyDescent="0.2">
      <c r="A2" s="97"/>
      <c r="B2" s="76" t="s">
        <v>36</v>
      </c>
      <c r="C2" s="6">
        <v>518</v>
      </c>
      <c r="D2" s="9">
        <v>276</v>
      </c>
      <c r="E2" s="100"/>
      <c r="F2" s="73" t="s">
        <v>36</v>
      </c>
      <c r="G2" s="19">
        <v>5</v>
      </c>
      <c r="H2" s="19">
        <v>518</v>
      </c>
      <c r="I2" s="19">
        <v>276</v>
      </c>
      <c r="J2" s="14">
        <v>17</v>
      </c>
      <c r="K2" s="15">
        <v>9</v>
      </c>
      <c r="L2" s="94"/>
      <c r="M2" s="73" t="s">
        <v>36</v>
      </c>
      <c r="N2" s="13">
        <v>518</v>
      </c>
      <c r="O2" s="13">
        <v>276</v>
      </c>
      <c r="P2" s="13">
        <v>1</v>
      </c>
      <c r="Q2" s="14">
        <v>18</v>
      </c>
      <c r="R2" s="15">
        <v>10</v>
      </c>
    </row>
    <row r="3" spans="1:24" s="20" customFormat="1" ht="12" customHeight="1" x14ac:dyDescent="0.2">
      <c r="A3" s="97"/>
      <c r="B3" s="76" t="s">
        <v>37</v>
      </c>
      <c r="C3" s="6">
        <v>518</v>
      </c>
      <c r="D3" s="9">
        <v>276</v>
      </c>
      <c r="E3" s="100"/>
      <c r="F3" s="74" t="s">
        <v>37</v>
      </c>
      <c r="G3" s="8">
        <v>5</v>
      </c>
      <c r="H3" s="8">
        <v>518</v>
      </c>
      <c r="I3" s="8">
        <v>276</v>
      </c>
      <c r="J3" s="6">
        <v>17</v>
      </c>
      <c r="K3" s="9">
        <v>9</v>
      </c>
      <c r="L3" s="94"/>
      <c r="M3" s="74" t="s">
        <v>37</v>
      </c>
      <c r="N3" s="1">
        <v>518</v>
      </c>
      <c r="O3" s="1">
        <v>276</v>
      </c>
      <c r="P3" s="1">
        <v>1</v>
      </c>
      <c r="Q3" s="6">
        <v>18</v>
      </c>
      <c r="R3" s="9">
        <v>10</v>
      </c>
    </row>
    <row r="4" spans="1:24" s="20" customFormat="1" ht="12" customHeight="1" x14ac:dyDescent="0.2">
      <c r="A4" s="97"/>
      <c r="B4" s="76" t="s">
        <v>38</v>
      </c>
      <c r="C4" s="6">
        <v>173</v>
      </c>
      <c r="D4" s="9">
        <v>92</v>
      </c>
      <c r="E4" s="100"/>
      <c r="F4" s="74" t="s">
        <v>80</v>
      </c>
      <c r="G4" s="1"/>
      <c r="H4" s="8"/>
      <c r="I4" s="8"/>
      <c r="J4" s="6">
        <f>17*9</f>
        <v>153</v>
      </c>
      <c r="K4" s="9">
        <f>9*9</f>
        <v>81</v>
      </c>
      <c r="L4" s="94"/>
      <c r="M4" s="74" t="s">
        <v>76</v>
      </c>
      <c r="N4" s="6">
        <f>18*6</f>
        <v>108</v>
      </c>
      <c r="O4" s="7">
        <f>10*6</f>
        <v>60</v>
      </c>
      <c r="P4" s="1">
        <v>1</v>
      </c>
      <c r="Q4" s="6">
        <v>18</v>
      </c>
      <c r="R4" s="9">
        <v>10</v>
      </c>
    </row>
    <row r="5" spans="1:24" s="20" customFormat="1" ht="12" customHeight="1" x14ac:dyDescent="0.2">
      <c r="A5" s="97"/>
      <c r="B5" s="76" t="s">
        <v>39</v>
      </c>
      <c r="C5" s="6">
        <v>173</v>
      </c>
      <c r="D5" s="9">
        <v>92</v>
      </c>
      <c r="E5" s="100"/>
      <c r="F5" s="74" t="s">
        <v>77</v>
      </c>
      <c r="G5" s="1"/>
      <c r="H5" s="8"/>
      <c r="I5" s="8"/>
      <c r="J5" s="6">
        <f>17*5</f>
        <v>85</v>
      </c>
      <c r="K5" s="9">
        <f>9*5</f>
        <v>45</v>
      </c>
      <c r="L5" s="94"/>
      <c r="M5" s="74" t="s">
        <v>78</v>
      </c>
      <c r="N5" s="6">
        <f>18*9</f>
        <v>162</v>
      </c>
      <c r="O5" s="7">
        <f>10*9</f>
        <v>90</v>
      </c>
      <c r="P5" s="1">
        <v>1</v>
      </c>
      <c r="Q5" s="6">
        <v>18</v>
      </c>
      <c r="R5" s="9">
        <v>10</v>
      </c>
    </row>
    <row r="6" spans="1:24" s="20" customFormat="1" ht="12" customHeight="1" x14ac:dyDescent="0.2">
      <c r="A6" s="97"/>
      <c r="B6" s="76" t="s">
        <v>40</v>
      </c>
      <c r="C6" s="6">
        <v>173</v>
      </c>
      <c r="D6" s="9">
        <v>92</v>
      </c>
      <c r="E6" s="100"/>
      <c r="F6" s="74" t="s">
        <v>78</v>
      </c>
      <c r="G6" s="8">
        <v>2</v>
      </c>
      <c r="H6" s="8"/>
      <c r="I6" s="8"/>
      <c r="J6" s="6">
        <v>17</v>
      </c>
      <c r="K6" s="9">
        <v>9</v>
      </c>
      <c r="L6" s="94"/>
      <c r="M6" s="74" t="s">
        <v>79</v>
      </c>
      <c r="N6" s="6">
        <f>18*9</f>
        <v>162</v>
      </c>
      <c r="O6" s="7">
        <f>10*9</f>
        <v>90</v>
      </c>
      <c r="P6" s="1">
        <v>1</v>
      </c>
      <c r="Q6" s="6">
        <v>18</v>
      </c>
      <c r="R6" s="9">
        <v>10</v>
      </c>
    </row>
    <row r="7" spans="1:24" s="20" customFormat="1" ht="12" customHeight="1" x14ac:dyDescent="0.2">
      <c r="A7" s="97"/>
      <c r="B7" s="76" t="s">
        <v>41</v>
      </c>
      <c r="C7" s="6">
        <v>173</v>
      </c>
      <c r="D7" s="9">
        <v>92</v>
      </c>
      <c r="E7" s="100"/>
      <c r="F7" s="74" t="s">
        <v>79</v>
      </c>
      <c r="G7" s="8">
        <v>2</v>
      </c>
      <c r="H7" s="8"/>
      <c r="I7" s="8"/>
      <c r="J7" s="6">
        <v>17</v>
      </c>
      <c r="K7" s="9">
        <v>9</v>
      </c>
      <c r="L7" s="94"/>
      <c r="M7" s="74" t="s">
        <v>38</v>
      </c>
      <c r="N7" s="1">
        <v>173</v>
      </c>
      <c r="O7" s="1">
        <v>92</v>
      </c>
      <c r="P7" s="1">
        <v>1</v>
      </c>
      <c r="Q7" s="6">
        <v>18</v>
      </c>
      <c r="R7" s="9">
        <v>10</v>
      </c>
    </row>
    <row r="8" spans="1:24" s="20" customFormat="1" ht="12" customHeight="1" x14ac:dyDescent="0.2">
      <c r="A8" s="97"/>
      <c r="B8" s="76" t="s">
        <v>42</v>
      </c>
      <c r="C8" s="6">
        <v>173</v>
      </c>
      <c r="D8" s="9">
        <v>92</v>
      </c>
      <c r="E8" s="100"/>
      <c r="F8" s="74" t="s">
        <v>40</v>
      </c>
      <c r="G8" s="1"/>
      <c r="H8" s="17">
        <v>24</v>
      </c>
      <c r="I8" s="18">
        <v>-250</v>
      </c>
      <c r="J8" s="6">
        <v>17</v>
      </c>
      <c r="K8" s="9">
        <v>9</v>
      </c>
      <c r="L8" s="94"/>
      <c r="M8" s="74" t="s">
        <v>39</v>
      </c>
      <c r="N8" s="1">
        <v>173</v>
      </c>
      <c r="O8" s="1">
        <v>92</v>
      </c>
      <c r="P8" s="1">
        <v>1</v>
      </c>
      <c r="Q8" s="6">
        <v>18</v>
      </c>
      <c r="R8" s="9">
        <v>10</v>
      </c>
    </row>
    <row r="9" spans="1:24" s="20" customFormat="1" ht="12" customHeight="1" x14ac:dyDescent="0.2">
      <c r="A9" s="97"/>
      <c r="B9" s="76" t="s">
        <v>43</v>
      </c>
      <c r="C9" s="6">
        <v>173</v>
      </c>
      <c r="D9" s="9">
        <v>92</v>
      </c>
      <c r="E9" s="100"/>
      <c r="F9" s="74" t="s">
        <v>41</v>
      </c>
      <c r="G9" s="1"/>
      <c r="H9" s="17">
        <v>39</v>
      </c>
      <c r="I9" s="18">
        <v>-250</v>
      </c>
      <c r="J9" s="6">
        <v>17</v>
      </c>
      <c r="K9" s="9">
        <v>9</v>
      </c>
      <c r="L9" s="94"/>
      <c r="M9" s="74" t="s">
        <v>40</v>
      </c>
      <c r="N9" s="1">
        <v>173</v>
      </c>
      <c r="O9" s="1">
        <v>92</v>
      </c>
      <c r="P9" s="1">
        <v>1</v>
      </c>
      <c r="Q9" s="6">
        <v>18</v>
      </c>
      <c r="R9" s="9">
        <v>10</v>
      </c>
    </row>
    <row r="10" spans="1:24" s="20" customFormat="1" ht="12" customHeight="1" x14ac:dyDescent="0.2">
      <c r="A10" s="97"/>
      <c r="B10" s="76" t="s">
        <v>44</v>
      </c>
      <c r="C10" s="6">
        <v>173</v>
      </c>
      <c r="D10" s="9">
        <v>92</v>
      </c>
      <c r="E10" s="100"/>
      <c r="F10" s="74" t="s">
        <v>43</v>
      </c>
      <c r="G10" s="1"/>
      <c r="H10" s="17">
        <v>18</v>
      </c>
      <c r="I10" s="18">
        <v>-250</v>
      </c>
      <c r="J10" s="6">
        <v>17</v>
      </c>
      <c r="K10" s="9">
        <v>9</v>
      </c>
      <c r="L10" s="94"/>
      <c r="M10" s="74" t="s">
        <v>41</v>
      </c>
      <c r="N10" s="1">
        <v>173</v>
      </c>
      <c r="O10" s="1">
        <v>92</v>
      </c>
      <c r="P10" s="1">
        <v>1</v>
      </c>
      <c r="Q10" s="6">
        <v>18</v>
      </c>
      <c r="R10" s="9">
        <v>10</v>
      </c>
    </row>
    <row r="11" spans="1:24" s="20" customFormat="1" ht="12" customHeight="1" x14ac:dyDescent="0.2">
      <c r="A11" s="97"/>
      <c r="B11" s="76" t="s">
        <v>45</v>
      </c>
      <c r="C11" s="6">
        <v>75</v>
      </c>
      <c r="D11" s="9">
        <v>40</v>
      </c>
      <c r="E11" s="100"/>
      <c r="F11" s="74" t="s">
        <v>44</v>
      </c>
      <c r="G11" s="1"/>
      <c r="H11" s="17">
        <v>14</v>
      </c>
      <c r="I11" s="18">
        <v>-250</v>
      </c>
      <c r="J11" s="6">
        <v>17</v>
      </c>
      <c r="K11" s="9">
        <v>9</v>
      </c>
      <c r="L11" s="94"/>
      <c r="M11" s="74" t="s">
        <v>42</v>
      </c>
      <c r="N11" s="1">
        <v>173</v>
      </c>
      <c r="O11" s="1">
        <v>92</v>
      </c>
      <c r="P11" s="1">
        <v>1</v>
      </c>
      <c r="Q11" s="6">
        <v>18</v>
      </c>
      <c r="R11" s="9">
        <v>10</v>
      </c>
    </row>
    <row r="12" spans="1:24" s="20" customFormat="1" ht="12" customHeight="1" x14ac:dyDescent="0.2">
      <c r="A12" s="97"/>
      <c r="B12" s="76" t="s">
        <v>46</v>
      </c>
      <c r="C12" s="6">
        <v>75</v>
      </c>
      <c r="D12" s="9">
        <v>40</v>
      </c>
      <c r="E12" s="100"/>
      <c r="F12" s="74" t="s">
        <v>75</v>
      </c>
      <c r="G12" s="1"/>
      <c r="H12" s="8"/>
      <c r="I12" s="8"/>
      <c r="J12" s="6">
        <f>17*5</f>
        <v>85</v>
      </c>
      <c r="K12" s="9">
        <f>9*5</f>
        <v>45</v>
      </c>
      <c r="L12" s="94"/>
      <c r="M12" s="74" t="s">
        <v>43</v>
      </c>
      <c r="N12" s="1">
        <v>173</v>
      </c>
      <c r="O12" s="1">
        <v>92</v>
      </c>
      <c r="P12" s="1">
        <v>1</v>
      </c>
      <c r="Q12" s="6">
        <v>18</v>
      </c>
      <c r="R12" s="9">
        <v>10</v>
      </c>
    </row>
    <row r="13" spans="1:24" s="20" customFormat="1" ht="12" customHeight="1" x14ac:dyDescent="0.2">
      <c r="A13" s="97"/>
      <c r="B13" s="76" t="s">
        <v>47</v>
      </c>
      <c r="C13" s="6">
        <v>173</v>
      </c>
      <c r="D13" s="9">
        <v>92</v>
      </c>
      <c r="E13" s="100"/>
      <c r="F13" s="74" t="s">
        <v>45</v>
      </c>
      <c r="G13" s="8">
        <v>2</v>
      </c>
      <c r="H13" s="8">
        <v>75</v>
      </c>
      <c r="I13" s="8">
        <v>40</v>
      </c>
      <c r="J13" s="6">
        <v>17</v>
      </c>
      <c r="K13" s="9">
        <v>9</v>
      </c>
      <c r="L13" s="94"/>
      <c r="M13" s="74" t="s">
        <v>44</v>
      </c>
      <c r="N13" s="1">
        <v>173</v>
      </c>
      <c r="O13" s="1">
        <v>92</v>
      </c>
      <c r="P13" s="1">
        <v>1</v>
      </c>
      <c r="Q13" s="6">
        <v>18</v>
      </c>
      <c r="R13" s="9">
        <v>10</v>
      </c>
    </row>
    <row r="14" spans="1:24" s="20" customFormat="1" ht="12" customHeight="1" x14ac:dyDescent="0.2">
      <c r="A14" s="97"/>
      <c r="B14" s="76" t="s">
        <v>48</v>
      </c>
      <c r="C14" s="6">
        <v>173</v>
      </c>
      <c r="D14" s="9">
        <v>92</v>
      </c>
      <c r="E14" s="100"/>
      <c r="F14" s="74" t="s">
        <v>46</v>
      </c>
      <c r="G14" s="8">
        <v>2</v>
      </c>
      <c r="H14" s="8">
        <v>75</v>
      </c>
      <c r="I14" s="8">
        <v>40</v>
      </c>
      <c r="J14" s="6">
        <v>17</v>
      </c>
      <c r="K14" s="9">
        <v>9</v>
      </c>
      <c r="L14" s="94"/>
      <c r="M14" s="74" t="s">
        <v>45</v>
      </c>
      <c r="N14" s="1">
        <v>75</v>
      </c>
      <c r="O14" s="1">
        <v>40</v>
      </c>
      <c r="P14" s="1">
        <v>1</v>
      </c>
      <c r="Q14" s="6">
        <v>18</v>
      </c>
      <c r="R14" s="9">
        <v>10</v>
      </c>
    </row>
    <row r="15" spans="1:24" s="20" customFormat="1" ht="12" customHeight="1" x14ac:dyDescent="0.2">
      <c r="A15" s="97"/>
      <c r="B15" s="76" t="s">
        <v>49</v>
      </c>
      <c r="C15" s="6">
        <v>173</v>
      </c>
      <c r="D15" s="9">
        <v>92</v>
      </c>
      <c r="E15" s="100"/>
      <c r="F15" s="74" t="s">
        <v>47</v>
      </c>
      <c r="G15" s="8">
        <v>2</v>
      </c>
      <c r="H15" s="8">
        <v>173</v>
      </c>
      <c r="I15" s="8">
        <v>92</v>
      </c>
      <c r="J15" s="6">
        <v>17</v>
      </c>
      <c r="K15" s="9">
        <v>9</v>
      </c>
      <c r="L15" s="94"/>
      <c r="M15" s="74" t="s">
        <v>46</v>
      </c>
      <c r="N15" s="1">
        <v>75</v>
      </c>
      <c r="O15" s="1">
        <v>40</v>
      </c>
      <c r="P15" s="1">
        <v>1</v>
      </c>
      <c r="Q15" s="6">
        <v>18</v>
      </c>
      <c r="R15" s="9">
        <v>10</v>
      </c>
    </row>
    <row r="16" spans="1:24" s="20" customFormat="1" ht="12" customHeight="1" x14ac:dyDescent="0.2">
      <c r="A16" s="97"/>
      <c r="B16" s="76" t="s">
        <v>50</v>
      </c>
      <c r="C16" s="6">
        <v>173</v>
      </c>
      <c r="D16" s="9">
        <v>92</v>
      </c>
      <c r="E16" s="100"/>
      <c r="F16" s="74" t="s">
        <v>48</v>
      </c>
      <c r="G16" s="8">
        <v>2</v>
      </c>
      <c r="H16" s="8">
        <v>173</v>
      </c>
      <c r="I16" s="8">
        <v>92</v>
      </c>
      <c r="J16" s="6">
        <v>17</v>
      </c>
      <c r="K16" s="9">
        <v>9</v>
      </c>
      <c r="L16" s="94"/>
      <c r="M16" s="74" t="s">
        <v>47</v>
      </c>
      <c r="N16" s="1">
        <v>173</v>
      </c>
      <c r="O16" s="1">
        <v>92</v>
      </c>
      <c r="P16" s="1">
        <v>1</v>
      </c>
      <c r="Q16" s="6">
        <v>18</v>
      </c>
      <c r="R16" s="9">
        <v>10</v>
      </c>
    </row>
    <row r="17" spans="1:18" s="20" customFormat="1" ht="12" customHeight="1" x14ac:dyDescent="0.2">
      <c r="A17" s="97"/>
      <c r="B17" s="76" t="s">
        <v>51</v>
      </c>
      <c r="C17" s="6">
        <v>173</v>
      </c>
      <c r="D17" s="9">
        <v>92</v>
      </c>
      <c r="E17" s="100"/>
      <c r="F17" s="74" t="s">
        <v>49</v>
      </c>
      <c r="G17" s="8">
        <v>2</v>
      </c>
      <c r="H17" s="8">
        <v>173</v>
      </c>
      <c r="I17" s="8">
        <v>92</v>
      </c>
      <c r="J17" s="6">
        <v>17</v>
      </c>
      <c r="K17" s="9">
        <v>9</v>
      </c>
      <c r="L17" s="94"/>
      <c r="M17" s="74" t="s">
        <v>48</v>
      </c>
      <c r="N17" s="1">
        <v>173</v>
      </c>
      <c r="O17" s="1">
        <v>92</v>
      </c>
      <c r="P17" s="1">
        <v>1</v>
      </c>
      <c r="Q17" s="6">
        <v>18</v>
      </c>
      <c r="R17" s="9">
        <v>10</v>
      </c>
    </row>
    <row r="18" spans="1:18" s="20" customFormat="1" ht="12" customHeight="1" x14ac:dyDescent="0.2">
      <c r="A18" s="97"/>
      <c r="B18" s="76" t="s">
        <v>52</v>
      </c>
      <c r="C18" s="6">
        <v>173</v>
      </c>
      <c r="D18" s="9">
        <v>92</v>
      </c>
      <c r="E18" s="100"/>
      <c r="F18" s="74" t="s">
        <v>50</v>
      </c>
      <c r="G18" s="8">
        <v>2</v>
      </c>
      <c r="H18" s="8">
        <v>173</v>
      </c>
      <c r="I18" s="8">
        <v>92</v>
      </c>
      <c r="J18" s="6">
        <v>17</v>
      </c>
      <c r="K18" s="9">
        <v>9</v>
      </c>
      <c r="L18" s="94"/>
      <c r="M18" s="74" t="s">
        <v>49</v>
      </c>
      <c r="N18" s="1">
        <v>173</v>
      </c>
      <c r="O18" s="1">
        <v>92</v>
      </c>
      <c r="P18" s="1">
        <v>1</v>
      </c>
      <c r="Q18" s="6">
        <v>18</v>
      </c>
      <c r="R18" s="9">
        <v>10</v>
      </c>
    </row>
    <row r="19" spans="1:18" s="20" customFormat="1" ht="12" customHeight="1" x14ac:dyDescent="0.2">
      <c r="A19" s="97"/>
      <c r="B19" s="76" t="s">
        <v>53</v>
      </c>
      <c r="C19" s="6">
        <v>173</v>
      </c>
      <c r="D19" s="9">
        <v>92</v>
      </c>
      <c r="E19" s="100"/>
      <c r="F19" s="74" t="s">
        <v>51</v>
      </c>
      <c r="G19" s="8">
        <v>5</v>
      </c>
      <c r="H19" s="8">
        <v>173</v>
      </c>
      <c r="I19" s="8">
        <v>92</v>
      </c>
      <c r="J19" s="6">
        <v>17</v>
      </c>
      <c r="K19" s="9">
        <v>9</v>
      </c>
      <c r="L19" s="94"/>
      <c r="M19" s="74" t="s">
        <v>50</v>
      </c>
      <c r="N19" s="1">
        <v>173</v>
      </c>
      <c r="O19" s="1">
        <v>92</v>
      </c>
      <c r="P19" s="1">
        <v>1</v>
      </c>
      <c r="Q19" s="6">
        <v>18</v>
      </c>
      <c r="R19" s="9">
        <v>10</v>
      </c>
    </row>
    <row r="20" spans="1:18" s="20" customFormat="1" ht="12" customHeight="1" x14ac:dyDescent="0.2">
      <c r="A20" s="97"/>
      <c r="B20" s="76" t="s">
        <v>54</v>
      </c>
      <c r="C20" s="6">
        <v>518</v>
      </c>
      <c r="D20" s="9">
        <v>276</v>
      </c>
      <c r="E20" s="100"/>
      <c r="F20" s="74" t="s">
        <v>52</v>
      </c>
      <c r="G20" s="8">
        <v>5</v>
      </c>
      <c r="H20" s="8">
        <v>173</v>
      </c>
      <c r="I20" s="8">
        <v>92</v>
      </c>
      <c r="J20" s="6">
        <v>17</v>
      </c>
      <c r="K20" s="9">
        <v>9</v>
      </c>
      <c r="L20" s="94"/>
      <c r="M20" s="74" t="s">
        <v>51</v>
      </c>
      <c r="N20" s="1">
        <v>173</v>
      </c>
      <c r="O20" s="1">
        <v>92</v>
      </c>
      <c r="P20" s="1">
        <v>1</v>
      </c>
      <c r="Q20" s="6">
        <v>18</v>
      </c>
      <c r="R20" s="9">
        <v>10</v>
      </c>
    </row>
    <row r="21" spans="1:18" s="20" customFormat="1" ht="12" customHeight="1" x14ac:dyDescent="0.2">
      <c r="A21" s="97"/>
      <c r="B21" s="76" t="s">
        <v>55</v>
      </c>
      <c r="C21" s="6">
        <v>518</v>
      </c>
      <c r="D21" s="9">
        <v>276</v>
      </c>
      <c r="E21" s="100"/>
      <c r="F21" s="74" t="s">
        <v>53</v>
      </c>
      <c r="G21" s="8">
        <v>5</v>
      </c>
      <c r="H21" s="8">
        <v>173</v>
      </c>
      <c r="I21" s="8">
        <v>92</v>
      </c>
      <c r="J21" s="6">
        <v>17</v>
      </c>
      <c r="K21" s="9">
        <v>9</v>
      </c>
      <c r="L21" s="94"/>
      <c r="M21" s="74" t="s">
        <v>52</v>
      </c>
      <c r="N21" s="1">
        <v>173</v>
      </c>
      <c r="O21" s="1">
        <v>92</v>
      </c>
      <c r="P21" s="1">
        <v>1</v>
      </c>
      <c r="Q21" s="6">
        <v>18</v>
      </c>
      <c r="R21" s="9">
        <v>10</v>
      </c>
    </row>
    <row r="22" spans="1:18" s="20" customFormat="1" ht="12" customHeight="1" x14ac:dyDescent="0.2">
      <c r="A22" s="97"/>
      <c r="B22" s="76" t="s">
        <v>56</v>
      </c>
      <c r="C22" s="6">
        <v>518</v>
      </c>
      <c r="D22" s="9">
        <v>276</v>
      </c>
      <c r="E22" s="100"/>
      <c r="F22" s="74" t="s">
        <v>54</v>
      </c>
      <c r="G22" s="8">
        <v>5</v>
      </c>
      <c r="H22" s="8">
        <v>518</v>
      </c>
      <c r="I22" s="8">
        <v>276</v>
      </c>
      <c r="J22" s="6">
        <v>17</v>
      </c>
      <c r="K22" s="9">
        <v>9</v>
      </c>
      <c r="L22" s="94"/>
      <c r="M22" s="74" t="s">
        <v>53</v>
      </c>
      <c r="N22" s="1">
        <v>173</v>
      </c>
      <c r="O22" s="1">
        <v>92</v>
      </c>
      <c r="P22" s="1">
        <v>1</v>
      </c>
      <c r="Q22" s="6">
        <v>18</v>
      </c>
      <c r="R22" s="9">
        <v>10</v>
      </c>
    </row>
    <row r="23" spans="1:18" s="20" customFormat="1" ht="12" customHeight="1" x14ac:dyDescent="0.2">
      <c r="A23" s="97"/>
      <c r="B23" s="76" t="s">
        <v>57</v>
      </c>
      <c r="C23" s="6">
        <v>518</v>
      </c>
      <c r="D23" s="9">
        <v>276</v>
      </c>
      <c r="E23" s="100"/>
      <c r="F23" s="74" t="s">
        <v>55</v>
      </c>
      <c r="G23" s="8">
        <v>5</v>
      </c>
      <c r="H23" s="8">
        <v>518</v>
      </c>
      <c r="I23" s="8">
        <v>276</v>
      </c>
      <c r="J23" s="6">
        <v>17</v>
      </c>
      <c r="K23" s="9">
        <v>9</v>
      </c>
      <c r="L23" s="94"/>
      <c r="M23" s="74" t="s">
        <v>54</v>
      </c>
      <c r="N23" s="1">
        <v>518</v>
      </c>
      <c r="O23" s="1">
        <v>276</v>
      </c>
      <c r="P23" s="1">
        <v>1</v>
      </c>
      <c r="Q23" s="6">
        <v>18</v>
      </c>
      <c r="R23" s="9">
        <v>10</v>
      </c>
    </row>
    <row r="24" spans="1:18" s="20" customFormat="1" ht="12" customHeight="1" x14ac:dyDescent="0.2">
      <c r="A24" s="97"/>
      <c r="B24" s="76" t="s">
        <v>58</v>
      </c>
      <c r="C24" s="6">
        <v>518</v>
      </c>
      <c r="D24" s="9">
        <v>276</v>
      </c>
      <c r="E24" s="100"/>
      <c r="F24" s="74" t="s">
        <v>56</v>
      </c>
      <c r="G24" s="8">
        <v>5</v>
      </c>
      <c r="H24" s="8">
        <v>518</v>
      </c>
      <c r="I24" s="8">
        <v>276</v>
      </c>
      <c r="J24" s="6">
        <v>17</v>
      </c>
      <c r="K24" s="9">
        <v>9</v>
      </c>
      <c r="L24" s="94"/>
      <c r="M24" s="74" t="s">
        <v>55</v>
      </c>
      <c r="N24" s="1">
        <v>518</v>
      </c>
      <c r="O24" s="1">
        <v>276</v>
      </c>
      <c r="P24" s="1">
        <v>1</v>
      </c>
      <c r="Q24" s="6">
        <v>18</v>
      </c>
      <c r="R24" s="9">
        <v>10</v>
      </c>
    </row>
    <row r="25" spans="1:18" s="20" customFormat="1" ht="12" customHeight="1" x14ac:dyDescent="0.2">
      <c r="A25" s="97"/>
      <c r="B25" s="76" t="s">
        <v>59</v>
      </c>
      <c r="C25" s="6">
        <v>518</v>
      </c>
      <c r="D25" s="9">
        <v>276</v>
      </c>
      <c r="E25" s="100"/>
      <c r="F25" s="74" t="s">
        <v>57</v>
      </c>
      <c r="G25" s="8">
        <v>5</v>
      </c>
      <c r="H25" s="8">
        <v>518</v>
      </c>
      <c r="I25" s="8">
        <v>276</v>
      </c>
      <c r="J25" s="6">
        <v>17</v>
      </c>
      <c r="K25" s="9">
        <v>9</v>
      </c>
      <c r="L25" s="94"/>
      <c r="M25" s="74" t="s">
        <v>56</v>
      </c>
      <c r="N25" s="1">
        <v>518</v>
      </c>
      <c r="O25" s="1">
        <v>276</v>
      </c>
      <c r="P25" s="1">
        <v>1</v>
      </c>
      <c r="Q25" s="6">
        <v>18</v>
      </c>
      <c r="R25" s="9">
        <v>10</v>
      </c>
    </row>
    <row r="26" spans="1:18" s="20" customFormat="1" ht="12" customHeight="1" x14ac:dyDescent="0.2">
      <c r="A26" s="97"/>
      <c r="B26" s="76" t="s">
        <v>60</v>
      </c>
      <c r="C26" s="6">
        <v>518</v>
      </c>
      <c r="D26" s="9">
        <v>276</v>
      </c>
      <c r="E26" s="100"/>
      <c r="F26" s="74" t="s">
        <v>58</v>
      </c>
      <c r="G26" s="8">
        <v>5</v>
      </c>
      <c r="H26" s="8">
        <v>518</v>
      </c>
      <c r="I26" s="8">
        <v>276</v>
      </c>
      <c r="J26" s="6">
        <v>17</v>
      </c>
      <c r="K26" s="9">
        <v>9</v>
      </c>
      <c r="L26" s="94"/>
      <c r="M26" s="74" t="s">
        <v>57</v>
      </c>
      <c r="N26" s="1">
        <v>518</v>
      </c>
      <c r="O26" s="1">
        <v>276</v>
      </c>
      <c r="P26" s="1">
        <v>1</v>
      </c>
      <c r="Q26" s="6">
        <v>18</v>
      </c>
      <c r="R26" s="9">
        <v>10</v>
      </c>
    </row>
    <row r="27" spans="1:18" s="20" customFormat="1" ht="12" customHeight="1" x14ac:dyDescent="0.2">
      <c r="A27" s="97"/>
      <c r="B27" s="76" t="s">
        <v>61</v>
      </c>
      <c r="C27" s="6">
        <v>518</v>
      </c>
      <c r="D27" s="9">
        <v>276</v>
      </c>
      <c r="E27" s="100"/>
      <c r="F27" s="74" t="s">
        <v>59</v>
      </c>
      <c r="G27" s="8">
        <v>1</v>
      </c>
      <c r="H27" s="8">
        <v>518</v>
      </c>
      <c r="I27" s="8">
        <v>276</v>
      </c>
      <c r="J27" s="6">
        <v>17</v>
      </c>
      <c r="K27" s="9">
        <v>9</v>
      </c>
      <c r="L27" s="94"/>
      <c r="M27" s="74" t="s">
        <v>58</v>
      </c>
      <c r="N27" s="1">
        <v>518</v>
      </c>
      <c r="O27" s="1">
        <v>276</v>
      </c>
      <c r="P27" s="1">
        <v>1</v>
      </c>
      <c r="Q27" s="6">
        <v>18</v>
      </c>
      <c r="R27" s="9">
        <v>10</v>
      </c>
    </row>
    <row r="28" spans="1:18" s="20" customFormat="1" ht="12" customHeight="1" x14ac:dyDescent="0.2">
      <c r="A28" s="97"/>
      <c r="B28" s="76" t="s">
        <v>62</v>
      </c>
      <c r="C28" s="6">
        <v>518</v>
      </c>
      <c r="D28" s="9">
        <v>276</v>
      </c>
      <c r="E28" s="100"/>
      <c r="F28" s="74" t="s">
        <v>60</v>
      </c>
      <c r="G28" s="8">
        <v>5</v>
      </c>
      <c r="H28" s="8">
        <v>518</v>
      </c>
      <c r="I28" s="8">
        <v>276</v>
      </c>
      <c r="J28" s="6">
        <v>17</v>
      </c>
      <c r="K28" s="9">
        <v>9</v>
      </c>
      <c r="L28" s="94"/>
      <c r="M28" s="74" t="s">
        <v>59</v>
      </c>
      <c r="N28" s="1">
        <v>518</v>
      </c>
      <c r="O28" s="1">
        <v>276</v>
      </c>
      <c r="P28" s="1">
        <v>1</v>
      </c>
      <c r="Q28" s="6">
        <v>18</v>
      </c>
      <c r="R28" s="9">
        <v>10</v>
      </c>
    </row>
    <row r="29" spans="1:18" s="20" customFormat="1" ht="12" customHeight="1" thickBot="1" x14ac:dyDescent="0.25">
      <c r="A29" s="97"/>
      <c r="B29" s="76" t="s">
        <v>63</v>
      </c>
      <c r="C29" s="6">
        <v>18</v>
      </c>
      <c r="D29" s="9">
        <v>10</v>
      </c>
      <c r="E29" s="101"/>
      <c r="F29" s="75" t="s">
        <v>63</v>
      </c>
      <c r="G29" s="10">
        <v>2</v>
      </c>
      <c r="H29" s="10">
        <v>18</v>
      </c>
      <c r="I29" s="10">
        <v>10</v>
      </c>
      <c r="J29" s="11">
        <v>17</v>
      </c>
      <c r="K29" s="12">
        <v>9</v>
      </c>
      <c r="L29" s="94"/>
      <c r="M29" s="74" t="s">
        <v>60</v>
      </c>
      <c r="N29" s="1">
        <v>518</v>
      </c>
      <c r="O29" s="1">
        <v>276</v>
      </c>
      <c r="P29" s="1">
        <v>1</v>
      </c>
      <c r="Q29" s="6">
        <v>18</v>
      </c>
      <c r="R29" s="9">
        <v>10</v>
      </c>
    </row>
    <row r="30" spans="1:18" s="20" customFormat="1" ht="12" customHeight="1" x14ac:dyDescent="0.2">
      <c r="A30" s="97"/>
      <c r="B30" s="76" t="s">
        <v>64</v>
      </c>
      <c r="C30" s="6">
        <v>18</v>
      </c>
      <c r="D30" s="9">
        <v>10</v>
      </c>
      <c r="L30" s="94"/>
      <c r="M30" s="74" t="s">
        <v>61</v>
      </c>
      <c r="N30" s="1">
        <v>518</v>
      </c>
      <c r="O30" s="1">
        <v>276</v>
      </c>
      <c r="P30" s="1">
        <v>1</v>
      </c>
      <c r="Q30" s="6">
        <v>18</v>
      </c>
      <c r="R30" s="9">
        <v>10</v>
      </c>
    </row>
    <row r="31" spans="1:18" s="20" customFormat="1" ht="12" customHeight="1" thickBot="1" x14ac:dyDescent="0.25">
      <c r="A31" s="98"/>
      <c r="B31" s="77" t="s">
        <v>65</v>
      </c>
      <c r="C31" s="11">
        <v>255</v>
      </c>
      <c r="D31" s="12">
        <v>136</v>
      </c>
      <c r="L31" s="94"/>
      <c r="M31" s="74" t="s">
        <v>62</v>
      </c>
      <c r="N31" s="1">
        <v>518</v>
      </c>
      <c r="O31" s="1">
        <v>276</v>
      </c>
      <c r="P31" s="1">
        <v>1</v>
      </c>
      <c r="Q31" s="6">
        <v>18</v>
      </c>
      <c r="R31" s="9">
        <v>10</v>
      </c>
    </row>
    <row r="32" spans="1:18" s="20" customFormat="1" ht="12" customHeight="1" x14ac:dyDescent="0.2">
      <c r="L32" s="94"/>
      <c r="M32" s="74" t="s">
        <v>63</v>
      </c>
      <c r="N32" s="1">
        <v>18</v>
      </c>
      <c r="O32" s="1">
        <v>10</v>
      </c>
      <c r="P32" s="1">
        <v>1</v>
      </c>
      <c r="Q32" s="6">
        <v>18</v>
      </c>
      <c r="R32" s="9">
        <v>10</v>
      </c>
    </row>
    <row r="33" spans="12:18" s="20" customFormat="1" ht="12" customHeight="1" x14ac:dyDescent="0.2">
      <c r="L33" s="94"/>
      <c r="M33" s="74" t="s">
        <v>64</v>
      </c>
      <c r="N33" s="1">
        <v>18</v>
      </c>
      <c r="O33" s="1">
        <v>10</v>
      </c>
      <c r="P33" s="1">
        <v>1</v>
      </c>
      <c r="Q33" s="6">
        <v>18</v>
      </c>
      <c r="R33" s="9">
        <v>10</v>
      </c>
    </row>
    <row r="34" spans="12:18" s="20" customFormat="1" ht="12" customHeight="1" thickBot="1" x14ac:dyDescent="0.25">
      <c r="L34" s="95"/>
      <c r="M34" s="75" t="s">
        <v>65</v>
      </c>
      <c r="N34" s="16">
        <v>255</v>
      </c>
      <c r="O34" s="16">
        <v>136</v>
      </c>
      <c r="P34" s="16">
        <v>1</v>
      </c>
      <c r="Q34" s="11">
        <v>18</v>
      </c>
      <c r="R34" s="12">
        <v>10</v>
      </c>
    </row>
    <row r="35" spans="12:18" s="5" customFormat="1" ht="9.75" customHeight="1" x14ac:dyDescent="0.25"/>
    <row r="36" spans="12:18" s="5" customFormat="1" ht="9.75" customHeight="1" x14ac:dyDescent="0.25"/>
    <row r="37" spans="12:18" s="5" customFormat="1" ht="9.75" customHeight="1" x14ac:dyDescent="0.25"/>
    <row r="38" spans="12:18" s="5" customFormat="1" ht="9.75" customHeight="1" x14ac:dyDescent="0.25"/>
    <row r="39" spans="12:18" s="5" customFormat="1" ht="9.75" customHeight="1" x14ac:dyDescent="0.25"/>
    <row r="40" spans="12:18" s="5" customFormat="1" ht="9.75" customHeight="1" x14ac:dyDescent="0.25"/>
    <row r="41" spans="12:18" s="5" customFormat="1" ht="9.75" customHeight="1" x14ac:dyDescent="0.25"/>
    <row r="42" spans="12:18" s="5" customFormat="1" ht="9.75" customHeight="1" x14ac:dyDescent="0.25"/>
    <row r="43" spans="12:18" s="5" customFormat="1" ht="9.75" customHeight="1" x14ac:dyDescent="0.25"/>
    <row r="44" spans="12:18" s="5" customFormat="1" ht="9.75" customHeight="1" x14ac:dyDescent="0.25"/>
    <row r="45" spans="12:18" s="5" customFormat="1" ht="9.75" customHeight="1" x14ac:dyDescent="0.25"/>
    <row r="46" spans="12:18" s="5" customFormat="1" ht="9.75" customHeight="1" x14ac:dyDescent="0.25"/>
    <row r="47" spans="12:18" s="5" customFormat="1" ht="9.75" customHeight="1" x14ac:dyDescent="0.25"/>
    <row r="48" spans="12:18" s="5" customFormat="1" ht="9.75" customHeight="1" x14ac:dyDescent="0.25"/>
    <row r="49" s="5" customFormat="1" ht="9.75" customHeight="1" x14ac:dyDescent="0.25"/>
    <row r="50" s="5" customFormat="1" ht="9.75" customHeight="1" x14ac:dyDescent="0.25"/>
    <row r="51" s="5" customFormat="1" ht="9.75" customHeight="1" x14ac:dyDescent="0.25"/>
    <row r="52" s="5" customFormat="1" ht="9.75" customHeight="1" x14ac:dyDescent="0.25"/>
    <row r="53" s="5" customFormat="1" ht="9.75" customHeight="1" x14ac:dyDescent="0.25"/>
    <row r="54" s="5" customFormat="1" ht="9.75" customHeight="1" x14ac:dyDescent="0.25"/>
    <row r="55" s="5" customFormat="1" ht="9.75" customHeight="1" x14ac:dyDescent="0.25"/>
    <row r="56" s="5" customFormat="1" ht="9.75" customHeight="1" x14ac:dyDescent="0.25"/>
    <row r="57" s="5" customFormat="1" ht="9.75" customHeight="1" x14ac:dyDescent="0.25"/>
    <row r="58" s="5" customFormat="1" ht="9.75" customHeight="1" x14ac:dyDescent="0.25"/>
    <row r="59" s="5" customFormat="1" ht="9.75" customHeight="1" x14ac:dyDescent="0.25"/>
    <row r="60" s="5" customFormat="1" ht="9.75" customHeight="1" x14ac:dyDescent="0.25"/>
    <row r="61" s="5" customFormat="1" ht="9.75" customHeight="1" x14ac:dyDescent="0.25"/>
    <row r="62" s="5" customFormat="1" ht="9.75" customHeight="1" x14ac:dyDescent="0.25"/>
  </sheetData>
  <mergeCells count="3">
    <mergeCell ref="L1:L34"/>
    <mergeCell ref="A1:A31"/>
    <mergeCell ref="E1:E29"/>
  </mergeCells>
  <pageMargins left="0.25" right="0.25" top="0.75" bottom="0.75" header="0.3" footer="0.3"/>
  <pageSetup paperSize="9" scale="86" fitToHeight="0" orientation="landscape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7840"/>
  <sheetViews>
    <sheetView workbookViewId="0">
      <selection activeCell="A439" sqref="A439"/>
    </sheetView>
  </sheetViews>
  <sheetFormatPr defaultRowHeight="15" x14ac:dyDescent="0.25"/>
  <cols>
    <col min="1" max="1" width="8.5703125" style="33" customWidth="1"/>
    <col min="2" max="15" width="8.5703125" customWidth="1"/>
    <col min="16" max="17" width="8.5703125" style="33" customWidth="1"/>
  </cols>
  <sheetData>
    <row r="1" spans="1:18" x14ac:dyDescent="0.25">
      <c r="A1" s="32" t="s">
        <v>91</v>
      </c>
      <c r="B1" s="31" t="s">
        <v>92</v>
      </c>
      <c r="C1" s="31" t="s">
        <v>93</v>
      </c>
      <c r="D1" s="31" t="s">
        <v>94</v>
      </c>
      <c r="E1" s="31" t="s">
        <v>95</v>
      </c>
      <c r="F1" s="31" t="s">
        <v>96</v>
      </c>
      <c r="G1" s="31" t="s">
        <v>97</v>
      </c>
      <c r="H1" s="31" t="s">
        <v>98</v>
      </c>
      <c r="I1" s="31" t="s">
        <v>99</v>
      </c>
      <c r="J1" s="31" t="s">
        <v>100</v>
      </c>
      <c r="K1" s="31" t="s">
        <v>101</v>
      </c>
      <c r="L1" s="31" t="s">
        <v>102</v>
      </c>
      <c r="M1" s="31" t="s">
        <v>103</v>
      </c>
      <c r="N1" s="31" t="s">
        <v>104</v>
      </c>
      <c r="O1" s="31" t="s">
        <v>105</v>
      </c>
      <c r="P1" s="32" t="s">
        <v>25945</v>
      </c>
      <c r="Q1" s="32" t="s">
        <v>25949</v>
      </c>
    </row>
    <row r="2" spans="1:18" hidden="1" x14ac:dyDescent="0.25">
      <c r="A2" s="32">
        <v>812114</v>
      </c>
      <c r="B2" s="31" t="s">
        <v>25775</v>
      </c>
      <c r="C2" s="31" t="s">
        <v>25776</v>
      </c>
      <c r="D2" s="31" t="s">
        <v>25777</v>
      </c>
      <c r="E2" s="31" t="s">
        <v>145</v>
      </c>
      <c r="F2" s="31" t="s">
        <v>122</v>
      </c>
      <c r="G2" s="31" t="s">
        <v>155</v>
      </c>
      <c r="H2" s="31" t="s">
        <v>108</v>
      </c>
      <c r="I2" s="31" t="s">
        <v>124</v>
      </c>
      <c r="J2" s="31" t="s">
        <v>109</v>
      </c>
      <c r="K2" s="31" t="s">
        <v>106</v>
      </c>
      <c r="L2" s="31" t="s">
        <v>25776</v>
      </c>
      <c r="M2" s="31" t="s">
        <v>25940</v>
      </c>
      <c r="N2" s="31" t="s">
        <v>25944</v>
      </c>
      <c r="O2" s="31" t="s">
        <v>25944</v>
      </c>
      <c r="P2" s="32" t="s">
        <v>25948</v>
      </c>
      <c r="Q2" s="32">
        <v>1</v>
      </c>
      <c r="R2" t="str">
        <f>CONCATENATE(C2," ",D2)</f>
        <v>Барабаш Л.С. ПП, маг. "Наш край" - Експрес" г.Хмельницкий, ул.Камьянецкая, д.52/2 (поворот на Гречани, навпроти маг. "Мисливство-Рибальство")</v>
      </c>
    </row>
    <row r="3" spans="1:18" hidden="1" x14ac:dyDescent="0.25">
      <c r="A3" s="32">
        <v>385446</v>
      </c>
      <c r="B3" s="31" t="s">
        <v>1200</v>
      </c>
      <c r="C3" s="31" t="s">
        <v>1201</v>
      </c>
      <c r="D3" s="31" t="s">
        <v>1202</v>
      </c>
      <c r="E3" s="31" t="s">
        <v>145</v>
      </c>
      <c r="F3" s="31" t="s">
        <v>122</v>
      </c>
      <c r="G3" s="31" t="s">
        <v>238</v>
      </c>
      <c r="H3" s="31" t="s">
        <v>166</v>
      </c>
      <c r="I3" s="31" t="s">
        <v>124</v>
      </c>
      <c r="J3" s="31" t="s">
        <v>109</v>
      </c>
      <c r="K3" s="31" t="s">
        <v>110</v>
      </c>
      <c r="L3" s="31" t="s">
        <v>1201</v>
      </c>
      <c r="M3" s="31" t="s">
        <v>25939</v>
      </c>
      <c r="N3" s="31" t="s">
        <v>25944</v>
      </c>
      <c r="O3" s="31" t="s">
        <v>25944</v>
      </c>
      <c r="P3" s="32" t="s">
        <v>25948</v>
      </c>
      <c r="Q3" s="32">
        <v>1</v>
      </c>
      <c r="R3" t="str">
        <f t="shared" ref="R3:R66" si="0">CONCATENATE(C3," ",D3)</f>
        <v>ФОЗЗИ-Т ТОВ, маг. "Сільпо-8" г.Хмельницкий, шоссе Староконстантиновское, д.6</v>
      </c>
    </row>
    <row r="4" spans="1:18" hidden="1" x14ac:dyDescent="0.25">
      <c r="A4" s="32">
        <v>352481</v>
      </c>
      <c r="B4" s="31" t="s">
        <v>25436</v>
      </c>
      <c r="C4" s="31" t="s">
        <v>25437</v>
      </c>
      <c r="D4" s="31" t="s">
        <v>24898</v>
      </c>
      <c r="E4" s="31" t="s">
        <v>135</v>
      </c>
      <c r="F4" s="31" t="s">
        <v>122</v>
      </c>
      <c r="G4" s="31" t="s">
        <v>107</v>
      </c>
      <c r="H4" s="31" t="s">
        <v>108</v>
      </c>
      <c r="I4" s="31" t="s">
        <v>124</v>
      </c>
      <c r="J4" s="31" t="s">
        <v>109</v>
      </c>
      <c r="K4" s="31" t="s">
        <v>106</v>
      </c>
      <c r="L4" s="31" t="s">
        <v>25437</v>
      </c>
      <c r="M4" s="31" t="s">
        <v>25940</v>
      </c>
      <c r="N4" s="31" t="s">
        <v>25944</v>
      </c>
      <c r="O4" s="31" t="s">
        <v>25944</v>
      </c>
      <c r="P4" s="32" t="s">
        <v>25948</v>
      </c>
      <c r="Q4" s="32">
        <v>1</v>
      </c>
      <c r="R4" t="str">
        <f t="shared" si="0"/>
        <v>Преподобний В.С. ПП, маг. "Варшава" г.Нетишин, просп Независимости, д.3</v>
      </c>
    </row>
    <row r="5" spans="1:18" hidden="1" x14ac:dyDescent="0.25">
      <c r="A5" s="32">
        <v>752624</v>
      </c>
      <c r="B5" s="31" t="s">
        <v>288</v>
      </c>
      <c r="C5" s="31" t="s">
        <v>289</v>
      </c>
      <c r="D5" s="31" t="s">
        <v>290</v>
      </c>
      <c r="E5" s="31" t="s">
        <v>145</v>
      </c>
      <c r="F5" s="31" t="s">
        <v>122</v>
      </c>
      <c r="G5" s="31" t="s">
        <v>238</v>
      </c>
      <c r="H5" s="31" t="s">
        <v>166</v>
      </c>
      <c r="I5" s="31" t="s">
        <v>291</v>
      </c>
      <c r="J5" s="31" t="s">
        <v>292</v>
      </c>
      <c r="K5" s="31" t="s">
        <v>110</v>
      </c>
      <c r="L5" s="31" t="s">
        <v>289</v>
      </c>
      <c r="M5" s="31" t="s">
        <v>25939</v>
      </c>
      <c r="N5" s="31" t="s">
        <v>25944</v>
      </c>
      <c r="O5" s="31" t="s">
        <v>25944</v>
      </c>
      <c r="P5" s="32" t="s">
        <v>66</v>
      </c>
      <c r="Q5" s="32">
        <v>1</v>
      </c>
      <c r="R5" t="str">
        <f t="shared" si="0"/>
        <v>ТАВРІЯ Плюс ПП г.Хмельницкий, шоссе Староконстантиновское, д.2/1 Б</v>
      </c>
    </row>
    <row r="6" spans="1:18" hidden="1" x14ac:dyDescent="0.25">
      <c r="A6" s="32">
        <v>165695</v>
      </c>
      <c r="B6" s="31" t="s">
        <v>21438</v>
      </c>
      <c r="C6" s="31" t="s">
        <v>289</v>
      </c>
      <c r="D6" s="31" t="s">
        <v>21439</v>
      </c>
      <c r="E6" s="31" t="s">
        <v>145</v>
      </c>
      <c r="F6" s="31" t="s">
        <v>122</v>
      </c>
      <c r="G6" s="31" t="s">
        <v>238</v>
      </c>
      <c r="H6" s="31" t="s">
        <v>166</v>
      </c>
      <c r="I6" s="31" t="s">
        <v>291</v>
      </c>
      <c r="J6" s="31" t="s">
        <v>292</v>
      </c>
      <c r="K6" s="31" t="s">
        <v>110</v>
      </c>
      <c r="L6" s="31" t="s">
        <v>289</v>
      </c>
      <c r="M6" s="31" t="s">
        <v>25939</v>
      </c>
      <c r="N6" s="31" t="s">
        <v>25944</v>
      </c>
      <c r="O6" s="31" t="s">
        <v>25944</v>
      </c>
      <c r="P6" s="32" t="s">
        <v>66</v>
      </c>
      <c r="Q6" s="32">
        <v>1</v>
      </c>
      <c r="R6" t="str">
        <f t="shared" si="0"/>
        <v>ТАВРІЯ Плюс ПП г.Хмельницкий, ул.Заречанская, д.11/4</v>
      </c>
    </row>
    <row r="7" spans="1:18" hidden="1" x14ac:dyDescent="0.25">
      <c r="A7" s="32">
        <v>165800</v>
      </c>
      <c r="B7" s="31" t="s">
        <v>21666</v>
      </c>
      <c r="C7" s="31" t="s">
        <v>21667</v>
      </c>
      <c r="D7" s="31" t="s">
        <v>6446</v>
      </c>
      <c r="E7" s="31" t="s">
        <v>121</v>
      </c>
      <c r="F7" s="31" t="s">
        <v>122</v>
      </c>
      <c r="G7" s="31" t="s">
        <v>238</v>
      </c>
      <c r="H7" s="31" t="s">
        <v>166</v>
      </c>
      <c r="I7" s="31" t="s">
        <v>21668</v>
      </c>
      <c r="J7" s="31" t="s">
        <v>21669</v>
      </c>
      <c r="K7" s="31" t="s">
        <v>110</v>
      </c>
      <c r="L7" s="31" t="s">
        <v>21667</v>
      </c>
      <c r="M7" s="31" t="s">
        <v>25943</v>
      </c>
      <c r="N7" s="31" t="s">
        <v>25944</v>
      </c>
      <c r="O7" s="31" t="s">
        <v>25944</v>
      </c>
      <c r="P7" s="32" t="s">
        <v>67</v>
      </c>
      <c r="Q7" s="32">
        <v>0</v>
      </c>
      <c r="R7" t="str">
        <f t="shared" si="0"/>
        <v>Торговий світ ТзОВ, маг. "Барвінок" г.Каменец-Подольский, ул.Первомайская, д.9</v>
      </c>
    </row>
    <row r="8" spans="1:18" hidden="1" x14ac:dyDescent="0.25">
      <c r="A8" s="32">
        <v>352486</v>
      </c>
      <c r="B8" s="31" t="s">
        <v>25449</v>
      </c>
      <c r="C8" s="31" t="s">
        <v>25450</v>
      </c>
      <c r="D8" s="31" t="s">
        <v>16245</v>
      </c>
      <c r="E8" s="31" t="s">
        <v>135</v>
      </c>
      <c r="F8" s="31" t="s">
        <v>122</v>
      </c>
      <c r="G8" s="31" t="s">
        <v>107</v>
      </c>
      <c r="H8" s="31" t="s">
        <v>108</v>
      </c>
      <c r="I8" s="31" t="s">
        <v>124</v>
      </c>
      <c r="J8" s="31" t="s">
        <v>109</v>
      </c>
      <c r="K8" s="31" t="s">
        <v>106</v>
      </c>
      <c r="L8" s="31" t="s">
        <v>25450</v>
      </c>
      <c r="M8" s="31" t="s">
        <v>25940</v>
      </c>
      <c r="N8" s="31" t="s">
        <v>25944</v>
      </c>
      <c r="O8" s="31" t="s">
        <v>25944</v>
      </c>
      <c r="P8" s="32" t="s">
        <v>25948</v>
      </c>
      <c r="Q8" s="32">
        <v>1</v>
      </c>
      <c r="R8" t="str">
        <f t="shared" si="0"/>
        <v>Преподобний В.С. ПП, маг. "Сам" г.Нетишин, просп Независимости, д.25</v>
      </c>
    </row>
    <row r="9" spans="1:18" hidden="1" x14ac:dyDescent="0.25">
      <c r="A9" s="32">
        <v>164225</v>
      </c>
      <c r="B9" s="31" t="s">
        <v>18200</v>
      </c>
      <c r="C9" s="31" t="s">
        <v>18201</v>
      </c>
      <c r="D9" s="31" t="s">
        <v>18202</v>
      </c>
      <c r="E9" s="31" t="s">
        <v>145</v>
      </c>
      <c r="F9" s="31" t="s">
        <v>122</v>
      </c>
      <c r="G9" s="31" t="s">
        <v>238</v>
      </c>
      <c r="H9" s="31" t="s">
        <v>166</v>
      </c>
      <c r="I9" s="31" t="s">
        <v>124</v>
      </c>
      <c r="J9" s="31" t="s">
        <v>109</v>
      </c>
      <c r="K9" s="31" t="s">
        <v>106</v>
      </c>
      <c r="L9" s="31" t="s">
        <v>18201</v>
      </c>
      <c r="M9" s="31" t="s">
        <v>25940</v>
      </c>
      <c r="N9" s="31" t="s">
        <v>25944</v>
      </c>
      <c r="O9" s="31" t="s">
        <v>25944</v>
      </c>
      <c r="P9" s="32" t="s">
        <v>25948</v>
      </c>
      <c r="Q9" s="32">
        <v>1</v>
      </c>
      <c r="R9" t="str">
        <f t="shared" si="0"/>
        <v>Фуршет Регіон ДП, маг. "Фуршет №3" р-н Хмельницкий Район, с.Грузевица, ул.Садовая, д.5</v>
      </c>
    </row>
    <row r="10" spans="1:18" hidden="1" x14ac:dyDescent="0.25">
      <c r="A10" s="32">
        <v>165959</v>
      </c>
      <c r="B10" s="31" t="s">
        <v>22060</v>
      </c>
      <c r="C10" s="31" t="s">
        <v>22061</v>
      </c>
      <c r="D10" s="31" t="s">
        <v>22062</v>
      </c>
      <c r="E10" s="31" t="s">
        <v>145</v>
      </c>
      <c r="F10" s="31" t="s">
        <v>122</v>
      </c>
      <c r="G10" s="31" t="s">
        <v>238</v>
      </c>
      <c r="H10" s="31" t="s">
        <v>166</v>
      </c>
      <c r="I10" s="31" t="s">
        <v>124</v>
      </c>
      <c r="J10" s="31" t="s">
        <v>109</v>
      </c>
      <c r="K10" s="31" t="s">
        <v>106</v>
      </c>
      <c r="L10" s="31" t="s">
        <v>22061</v>
      </c>
      <c r="M10" s="31" t="s">
        <v>25940</v>
      </c>
      <c r="N10" s="31" t="s">
        <v>25944</v>
      </c>
      <c r="O10" s="31" t="s">
        <v>25944</v>
      </c>
      <c r="P10" s="32" t="s">
        <v>25948</v>
      </c>
      <c r="Q10" s="32">
        <v>1</v>
      </c>
      <c r="R10" t="str">
        <f t="shared" si="0"/>
        <v>ФОЗЗИ-Т ТОВ, маг. "Сільпо-3" г.Хмельницкий, ул.Заречанская, д.34</v>
      </c>
    </row>
    <row r="11" spans="1:18" hidden="1" x14ac:dyDescent="0.25">
      <c r="A11" s="32">
        <v>352482</v>
      </c>
      <c r="B11" s="31" t="s">
        <v>25438</v>
      </c>
      <c r="C11" s="31" t="s">
        <v>25439</v>
      </c>
      <c r="D11" s="31" t="s">
        <v>25440</v>
      </c>
      <c r="E11" s="31" t="s">
        <v>135</v>
      </c>
      <c r="F11" s="31" t="s">
        <v>122</v>
      </c>
      <c r="G11" s="31" t="s">
        <v>107</v>
      </c>
      <c r="H11" s="31" t="s">
        <v>108</v>
      </c>
      <c r="I11" s="31" t="s">
        <v>124</v>
      </c>
      <c r="J11" s="31" t="s">
        <v>109</v>
      </c>
      <c r="K11" s="31" t="s">
        <v>106</v>
      </c>
      <c r="L11" s="31" t="s">
        <v>25439</v>
      </c>
      <c r="M11" s="31" t="s">
        <v>25940</v>
      </c>
      <c r="N11" s="31" t="s">
        <v>25944</v>
      </c>
      <c r="O11" s="31" t="s">
        <v>25944</v>
      </c>
      <c r="P11" s="32" t="s">
        <v>25948</v>
      </c>
      <c r="Q11" s="32">
        <v>1</v>
      </c>
      <c r="R11" t="str">
        <f t="shared" si="0"/>
        <v>Преподобний В.С. ПП, маг. "Влад" г.Нетишин, просп Независимости, д.15</v>
      </c>
    </row>
    <row r="12" spans="1:18" hidden="1" x14ac:dyDescent="0.25">
      <c r="A12" s="32">
        <v>352483</v>
      </c>
      <c r="B12" s="31" t="s">
        <v>25441</v>
      </c>
      <c r="C12" s="31" t="s">
        <v>25442</v>
      </c>
      <c r="D12" s="31" t="s">
        <v>25443</v>
      </c>
      <c r="E12" s="31" t="s">
        <v>135</v>
      </c>
      <c r="F12" s="31" t="s">
        <v>122</v>
      </c>
      <c r="G12" s="31" t="s">
        <v>107</v>
      </c>
      <c r="H12" s="31" t="s">
        <v>108</v>
      </c>
      <c r="I12" s="31" t="s">
        <v>124</v>
      </c>
      <c r="J12" s="31" t="s">
        <v>109</v>
      </c>
      <c r="K12" s="31" t="s">
        <v>106</v>
      </c>
      <c r="L12" s="31" t="s">
        <v>25442</v>
      </c>
      <c r="M12" s="31" t="s">
        <v>25940</v>
      </c>
      <c r="N12" s="31" t="s">
        <v>25944</v>
      </c>
      <c r="O12" s="31" t="s">
        <v>25944</v>
      </c>
      <c r="P12" s="32" t="s">
        <v>25948</v>
      </c>
      <c r="Q12" s="32">
        <v>1</v>
      </c>
      <c r="R12" t="str">
        <f t="shared" si="0"/>
        <v>Преподобний В.С. ПП, маг. "Діоніс" г.Нетишин, ул.Строителей, д.1</v>
      </c>
    </row>
    <row r="13" spans="1:18" hidden="1" x14ac:dyDescent="0.25">
      <c r="A13" s="32">
        <v>352484</v>
      </c>
      <c r="B13" s="31" t="s">
        <v>25444</v>
      </c>
      <c r="C13" s="31" t="s">
        <v>25445</v>
      </c>
      <c r="D13" s="31" t="s">
        <v>11675</v>
      </c>
      <c r="E13" s="31" t="s">
        <v>135</v>
      </c>
      <c r="F13" s="31" t="s">
        <v>122</v>
      </c>
      <c r="G13" s="31" t="s">
        <v>107</v>
      </c>
      <c r="H13" s="31" t="s">
        <v>108</v>
      </c>
      <c r="I13" s="31" t="s">
        <v>124</v>
      </c>
      <c r="J13" s="31" t="s">
        <v>109</v>
      </c>
      <c r="K13" s="31" t="s">
        <v>106</v>
      </c>
      <c r="L13" s="31" t="s">
        <v>25445</v>
      </c>
      <c r="M13" s="31" t="s">
        <v>25940</v>
      </c>
      <c r="N13" s="31" t="s">
        <v>25944</v>
      </c>
      <c r="O13" s="31" t="s">
        <v>25944</v>
      </c>
      <c r="P13" s="32" t="s">
        <v>25948</v>
      </c>
      <c r="Q13" s="32">
        <v>1</v>
      </c>
      <c r="R13" t="str">
        <f t="shared" si="0"/>
        <v>Преподобний В.С. ПП, маг. "Кондор" г.Нетишин, просп Независимости, д.16</v>
      </c>
    </row>
    <row r="14" spans="1:18" hidden="1" x14ac:dyDescent="0.25">
      <c r="A14" s="32">
        <v>352485</v>
      </c>
      <c r="B14" s="31" t="s">
        <v>25446</v>
      </c>
      <c r="C14" s="31" t="s">
        <v>25447</v>
      </c>
      <c r="D14" s="31" t="s">
        <v>25448</v>
      </c>
      <c r="E14" s="31" t="s">
        <v>135</v>
      </c>
      <c r="F14" s="31" t="s">
        <v>122</v>
      </c>
      <c r="G14" s="31" t="s">
        <v>107</v>
      </c>
      <c r="H14" s="31" t="s">
        <v>108</v>
      </c>
      <c r="I14" s="31" t="s">
        <v>124</v>
      </c>
      <c r="J14" s="31" t="s">
        <v>109</v>
      </c>
      <c r="K14" s="31" t="s">
        <v>106</v>
      </c>
      <c r="L14" s="31" t="s">
        <v>25447</v>
      </c>
      <c r="M14" s="31" t="s">
        <v>25940</v>
      </c>
      <c r="N14" s="31" t="s">
        <v>25944</v>
      </c>
      <c r="O14" s="31" t="s">
        <v>25944</v>
      </c>
      <c r="P14" s="32" t="s">
        <v>25948</v>
      </c>
      <c r="Q14" s="32">
        <v>1</v>
      </c>
      <c r="R14" t="str">
        <f t="shared" si="0"/>
        <v>Преподобний В.С. ПП, маг. "Либідь" г.Нетишин, ул.Михайлова, д.2</v>
      </c>
    </row>
    <row r="15" spans="1:18" hidden="1" x14ac:dyDescent="0.25">
      <c r="A15" s="32">
        <v>767444</v>
      </c>
      <c r="B15" s="31" t="s">
        <v>23981</v>
      </c>
      <c r="C15" s="31" t="s">
        <v>23982</v>
      </c>
      <c r="D15" s="31" t="s">
        <v>23983</v>
      </c>
      <c r="E15" s="31" t="s">
        <v>145</v>
      </c>
      <c r="F15" s="31" t="s">
        <v>122</v>
      </c>
      <c r="G15" s="31" t="s">
        <v>107</v>
      </c>
      <c r="H15" s="31" t="s">
        <v>108</v>
      </c>
      <c r="I15" s="31" t="s">
        <v>23984</v>
      </c>
      <c r="J15" s="31" t="s">
        <v>23985</v>
      </c>
      <c r="K15" s="31" t="s">
        <v>110</v>
      </c>
      <c r="L15" s="31" t="s">
        <v>23986</v>
      </c>
      <c r="M15" s="31" t="s">
        <v>25940</v>
      </c>
      <c r="N15" s="31" t="s">
        <v>25944</v>
      </c>
      <c r="O15" s="31" t="s">
        <v>25944</v>
      </c>
      <c r="P15" s="32" t="s">
        <v>66</v>
      </c>
      <c r="Q15" s="32">
        <v>0</v>
      </c>
      <c r="R15" t="str">
        <f t="shared" si="0"/>
        <v>ПП "ТИМАГ" | Наш край ( Старокостянтинів) г.Староконстантинов, пер.Мира, д.28/2</v>
      </c>
    </row>
    <row r="16" spans="1:18" hidden="1" x14ac:dyDescent="0.25">
      <c r="A16" s="32">
        <v>758544</v>
      </c>
      <c r="B16" s="31" t="s">
        <v>24326</v>
      </c>
      <c r="C16" s="31" t="s">
        <v>24327</v>
      </c>
      <c r="D16" s="31" t="s">
        <v>24328</v>
      </c>
      <c r="E16" s="31" t="s">
        <v>145</v>
      </c>
      <c r="F16" s="31" t="s">
        <v>122</v>
      </c>
      <c r="G16" s="31" t="s">
        <v>107</v>
      </c>
      <c r="H16" s="31" t="s">
        <v>108</v>
      </c>
      <c r="I16" s="31" t="s">
        <v>124</v>
      </c>
      <c r="J16" s="31" t="s">
        <v>109</v>
      </c>
      <c r="K16" s="31" t="s">
        <v>110</v>
      </c>
      <c r="L16" s="31" t="s">
        <v>24327</v>
      </c>
      <c r="M16" s="31" t="s">
        <v>25940</v>
      </c>
      <c r="N16" s="31" t="s">
        <v>25944</v>
      </c>
      <c r="O16" s="31" t="s">
        <v>25944</v>
      </c>
      <c r="P16" s="32" t="s">
        <v>25948</v>
      </c>
      <c r="Q16" s="32">
        <v>0</v>
      </c>
      <c r="R16" t="str">
        <f t="shared" si="0"/>
        <v>ФОРА ТОВ, маг. "Фора" г.Староконстантинов, ул.Мира, д.19/2</v>
      </c>
    </row>
    <row r="17" spans="1:18" hidden="1" x14ac:dyDescent="0.25">
      <c r="A17" s="32">
        <v>385448</v>
      </c>
      <c r="B17" s="31" t="s">
        <v>1205</v>
      </c>
      <c r="C17" s="31" t="s">
        <v>1206</v>
      </c>
      <c r="D17" s="31" t="s">
        <v>1207</v>
      </c>
      <c r="E17" s="31" t="s">
        <v>145</v>
      </c>
      <c r="F17" s="31" t="s">
        <v>122</v>
      </c>
      <c r="G17" s="31" t="s">
        <v>238</v>
      </c>
      <c r="H17" s="31" t="s">
        <v>166</v>
      </c>
      <c r="I17" s="31" t="s">
        <v>291</v>
      </c>
      <c r="J17" s="31" t="s">
        <v>292</v>
      </c>
      <c r="K17" s="31" t="s">
        <v>106</v>
      </c>
      <c r="L17" s="31" t="s">
        <v>1206</v>
      </c>
      <c r="M17" s="31" t="s">
        <v>25940</v>
      </c>
      <c r="N17" s="31" t="s">
        <v>25944</v>
      </c>
      <c r="O17" s="31" t="s">
        <v>25944</v>
      </c>
      <c r="P17" s="32" t="s">
        <v>25948</v>
      </c>
      <c r="Q17" s="32">
        <v>1</v>
      </c>
      <c r="R17" t="str">
        <f t="shared" si="0"/>
        <v>ТАВРІЯ Плюс ПП. г.Хмельницкий, ул.Геологов, д.7/1</v>
      </c>
    </row>
    <row r="18" spans="1:18" hidden="1" x14ac:dyDescent="0.25">
      <c r="A18" s="32">
        <v>166528</v>
      </c>
      <c r="B18" s="31" t="s">
        <v>1203</v>
      </c>
      <c r="C18" s="31" t="s">
        <v>1204</v>
      </c>
      <c r="D18" s="31" t="s">
        <v>14526</v>
      </c>
      <c r="E18" s="31" t="s">
        <v>145</v>
      </c>
      <c r="F18" s="31" t="s">
        <v>122</v>
      </c>
      <c r="G18" s="31" t="s">
        <v>238</v>
      </c>
      <c r="H18" s="31" t="s">
        <v>166</v>
      </c>
      <c r="I18" s="31"/>
      <c r="J18" s="31"/>
      <c r="K18" s="31" t="s">
        <v>106</v>
      </c>
      <c r="L18" s="31" t="s">
        <v>1204</v>
      </c>
      <c r="M18" s="31" t="s">
        <v>25940</v>
      </c>
      <c r="N18" s="31" t="s">
        <v>25944</v>
      </c>
      <c r="O18" s="31" t="s">
        <v>25944</v>
      </c>
      <c r="P18" s="32" t="s">
        <v>25948</v>
      </c>
      <c r="Q18" s="32">
        <v>1</v>
      </c>
      <c r="R18" t="str">
        <f t="shared" si="0"/>
        <v>Наш Край ТзОВ, маг."Експрес Наш Край" г.Шепетовка, ул.Маркса Карла, д.70</v>
      </c>
    </row>
    <row r="19" spans="1:18" hidden="1" x14ac:dyDescent="0.25">
      <c r="A19" s="32">
        <v>161733</v>
      </c>
      <c r="B19" s="31" t="s">
        <v>12787</v>
      </c>
      <c r="C19" s="31" t="s">
        <v>12786</v>
      </c>
      <c r="D19" s="31" t="s">
        <v>12788</v>
      </c>
      <c r="E19" s="31" t="s">
        <v>121</v>
      </c>
      <c r="F19" s="31" t="s">
        <v>122</v>
      </c>
      <c r="G19" s="31" t="s">
        <v>238</v>
      </c>
      <c r="H19" s="31" t="s">
        <v>166</v>
      </c>
      <c r="I19" s="31" t="s">
        <v>124</v>
      </c>
      <c r="J19" s="31" t="s">
        <v>109</v>
      </c>
      <c r="K19" s="31" t="s">
        <v>106</v>
      </c>
      <c r="L19" s="31" t="s">
        <v>12786</v>
      </c>
      <c r="M19" s="31" t="s">
        <v>25940</v>
      </c>
      <c r="N19" s="31" t="s">
        <v>25944</v>
      </c>
      <c r="O19" s="31" t="s">
        <v>25944</v>
      </c>
      <c r="P19" s="32" t="s">
        <v>25948</v>
      </c>
      <c r="Q19" s="32">
        <v>1</v>
      </c>
      <c r="R19" t="str">
        <f t="shared" si="0"/>
        <v>Фірма "Дуглас ЛТД ТОВ, маг. "Вопак" р-н Дунаевецкий Район, г.Дунаевцы, ул.Шевченко, д.59/1</v>
      </c>
    </row>
    <row r="20" spans="1:18" hidden="1" x14ac:dyDescent="0.25">
      <c r="A20" s="32">
        <v>161738</v>
      </c>
      <c r="B20" s="31" t="s">
        <v>12797</v>
      </c>
      <c r="C20" s="31" t="s">
        <v>12798</v>
      </c>
      <c r="D20" s="31" t="s">
        <v>9782</v>
      </c>
      <c r="E20" s="31" t="s">
        <v>121</v>
      </c>
      <c r="F20" s="31" t="s">
        <v>122</v>
      </c>
      <c r="G20" s="31" t="s">
        <v>238</v>
      </c>
      <c r="H20" s="31" t="s">
        <v>166</v>
      </c>
      <c r="I20" s="31" t="s">
        <v>124</v>
      </c>
      <c r="J20" s="31" t="s">
        <v>109</v>
      </c>
      <c r="K20" s="31" t="s">
        <v>106</v>
      </c>
      <c r="L20" s="31" t="s">
        <v>12798</v>
      </c>
      <c r="M20" s="31" t="s">
        <v>25940</v>
      </c>
      <c r="N20" s="31" t="s">
        <v>25944</v>
      </c>
      <c r="O20" s="31" t="s">
        <v>25944</v>
      </c>
      <c r="P20" s="32" t="s">
        <v>25948</v>
      </c>
      <c r="Q20" s="32">
        <v>1</v>
      </c>
      <c r="R20" t="str">
        <f t="shared" si="0"/>
        <v>Фірма "Дуглас ЛТД" ТОВ, маг. "Вопак" г.Каменец-Подольский, ул.Красноармейская, д.42</v>
      </c>
    </row>
    <row r="21" spans="1:18" hidden="1" x14ac:dyDescent="0.25">
      <c r="A21" s="32">
        <v>161740</v>
      </c>
      <c r="B21" s="31" t="s">
        <v>12801</v>
      </c>
      <c r="C21" s="31" t="s">
        <v>12782</v>
      </c>
      <c r="D21" s="31" t="s">
        <v>12802</v>
      </c>
      <c r="E21" s="31" t="s">
        <v>145</v>
      </c>
      <c r="F21" s="31" t="s">
        <v>122</v>
      </c>
      <c r="G21" s="31" t="s">
        <v>238</v>
      </c>
      <c r="H21" s="31" t="s">
        <v>166</v>
      </c>
      <c r="I21" s="31" t="s">
        <v>12784</v>
      </c>
      <c r="J21" s="31" t="s">
        <v>12785</v>
      </c>
      <c r="K21" s="31" t="s">
        <v>110</v>
      </c>
      <c r="L21" s="31" t="s">
        <v>12782</v>
      </c>
      <c r="M21" s="31" t="s">
        <v>25939</v>
      </c>
      <c r="N21" s="31" t="s">
        <v>25944</v>
      </c>
      <c r="O21" s="31" t="s">
        <v>25944</v>
      </c>
      <c r="P21" s="32" t="s">
        <v>66</v>
      </c>
      <c r="Q21" s="32">
        <v>1</v>
      </c>
      <c r="R21" t="str">
        <f t="shared" si="0"/>
        <v>ПАККО Холдинг ТзОВ, маг. "Вопак" г.Хмельницкий, шоссе Староконстантиновское, д.16/1</v>
      </c>
    </row>
    <row r="22" spans="1:18" hidden="1" x14ac:dyDescent="0.25">
      <c r="A22" s="32">
        <v>161742</v>
      </c>
      <c r="B22" s="31" t="s">
        <v>12803</v>
      </c>
      <c r="C22" s="31" t="s">
        <v>12804</v>
      </c>
      <c r="D22" s="31" t="s">
        <v>12805</v>
      </c>
      <c r="E22" s="31" t="s">
        <v>121</v>
      </c>
      <c r="F22" s="31" t="s">
        <v>122</v>
      </c>
      <c r="G22" s="31" t="s">
        <v>238</v>
      </c>
      <c r="H22" s="31" t="s">
        <v>166</v>
      </c>
      <c r="I22" s="31" t="s">
        <v>124</v>
      </c>
      <c r="J22" s="31" t="s">
        <v>109</v>
      </c>
      <c r="K22" s="31" t="s">
        <v>110</v>
      </c>
      <c r="L22" s="31" t="s">
        <v>12804</v>
      </c>
      <c r="M22" s="31" t="s">
        <v>25943</v>
      </c>
      <c r="N22" s="31" t="s">
        <v>25944</v>
      </c>
      <c r="O22" s="31" t="s">
        <v>25944</v>
      </c>
      <c r="P22" s="32" t="s">
        <v>25948</v>
      </c>
      <c r="Q22" s="32">
        <v>1</v>
      </c>
      <c r="R22" t="str">
        <f t="shared" si="0"/>
        <v>ФОЗЗИ-Т ТОВ, маг. "Сільпо - 5" г.Каменец-Подольский, шоссе Нигинское, д.41/1</v>
      </c>
    </row>
    <row r="23" spans="1:18" hidden="1" x14ac:dyDescent="0.25">
      <c r="A23" s="32">
        <v>161743</v>
      </c>
      <c r="B23" s="31" t="s">
        <v>12806</v>
      </c>
      <c r="C23" s="31" t="s">
        <v>12807</v>
      </c>
      <c r="D23" s="31" t="s">
        <v>12808</v>
      </c>
      <c r="E23" s="31" t="s">
        <v>145</v>
      </c>
      <c r="F23" s="31" t="s">
        <v>122</v>
      </c>
      <c r="G23" s="31" t="s">
        <v>238</v>
      </c>
      <c r="H23" s="31" t="s">
        <v>166</v>
      </c>
      <c r="I23" s="31" t="s">
        <v>124</v>
      </c>
      <c r="J23" s="31" t="s">
        <v>109</v>
      </c>
      <c r="K23" s="31" t="s">
        <v>110</v>
      </c>
      <c r="L23" s="31" t="s">
        <v>12807</v>
      </c>
      <c r="M23" s="31" t="s">
        <v>25939</v>
      </c>
      <c r="N23" s="31" t="s">
        <v>25944</v>
      </c>
      <c r="O23" s="31" t="s">
        <v>25944</v>
      </c>
      <c r="P23" s="32" t="s">
        <v>25948</v>
      </c>
      <c r="Q23" s="32">
        <v>1</v>
      </c>
      <c r="R23" t="str">
        <f t="shared" si="0"/>
        <v>ФОЗЗИ-Т ТОВ, маг. "Сільпо" г.Хмельницкий, просп Мира, д.48</v>
      </c>
    </row>
    <row r="24" spans="1:18" hidden="1" x14ac:dyDescent="0.25">
      <c r="A24" s="32">
        <v>161744</v>
      </c>
      <c r="B24" s="31" t="s">
        <v>12809</v>
      </c>
      <c r="C24" s="31" t="s">
        <v>12810</v>
      </c>
      <c r="D24" s="31" t="s">
        <v>10778</v>
      </c>
      <c r="E24" s="31" t="s">
        <v>145</v>
      </c>
      <c r="F24" s="31" t="s">
        <v>122</v>
      </c>
      <c r="G24" s="31" t="s">
        <v>238</v>
      </c>
      <c r="H24" s="31" t="s">
        <v>166</v>
      </c>
      <c r="I24" s="31" t="s">
        <v>124</v>
      </c>
      <c r="J24" s="31" t="s">
        <v>109</v>
      </c>
      <c r="K24" s="31" t="s">
        <v>110</v>
      </c>
      <c r="L24" s="31" t="s">
        <v>12810</v>
      </c>
      <c r="M24" s="31" t="s">
        <v>25941</v>
      </c>
      <c r="N24" s="31" t="s">
        <v>25944</v>
      </c>
      <c r="O24" s="31" t="s">
        <v>25944</v>
      </c>
      <c r="P24" s="32" t="s">
        <v>25948</v>
      </c>
      <c r="Q24" s="32">
        <v>1</v>
      </c>
      <c r="R24" t="str">
        <f t="shared" si="0"/>
        <v>ФОЗЗИ-Т ТОВ, маг. "Сільпо-4" г.Хмельницкий, ул.Рыбалко, д.2а</v>
      </c>
    </row>
    <row r="25" spans="1:18" hidden="1" x14ac:dyDescent="0.25">
      <c r="A25" s="32">
        <v>162068</v>
      </c>
      <c r="B25" s="31" t="s">
        <v>13581</v>
      </c>
      <c r="C25" s="31" t="s">
        <v>13582</v>
      </c>
      <c r="D25" s="31" t="s">
        <v>13583</v>
      </c>
      <c r="E25" s="31" t="s">
        <v>135</v>
      </c>
      <c r="F25" s="31" t="s">
        <v>122</v>
      </c>
      <c r="G25" s="31" t="s">
        <v>238</v>
      </c>
      <c r="H25" s="31" t="s">
        <v>166</v>
      </c>
      <c r="I25" s="31" t="s">
        <v>13584</v>
      </c>
      <c r="J25" s="31" t="s">
        <v>13585</v>
      </c>
      <c r="K25" s="31" t="s">
        <v>110</v>
      </c>
      <c r="L25" s="31" t="s">
        <v>13582</v>
      </c>
      <c r="M25" s="31" t="s">
        <v>25942</v>
      </c>
      <c r="N25" s="31" t="s">
        <v>25944</v>
      </c>
      <c r="O25" s="31" t="s">
        <v>25944</v>
      </c>
      <c r="P25" s="32" t="s">
        <v>66</v>
      </c>
      <c r="Q25" s="32">
        <v>1</v>
      </c>
      <c r="R25" t="str">
        <f t="shared" si="0"/>
        <v>Арго-Р ТзОВ, маг. "Наш край" г.Славута, пл.Шевченко, д.7 (біля автовокзалу)</v>
      </c>
    </row>
    <row r="26" spans="1:18" hidden="1" x14ac:dyDescent="0.25">
      <c r="A26" s="32">
        <v>756318</v>
      </c>
      <c r="B26" s="31" t="s">
        <v>24298</v>
      </c>
      <c r="C26" s="31" t="s">
        <v>23986</v>
      </c>
      <c r="D26" s="31" t="s">
        <v>24299</v>
      </c>
      <c r="E26" s="31" t="s">
        <v>135</v>
      </c>
      <c r="F26" s="31" t="s">
        <v>122</v>
      </c>
      <c r="G26" s="31" t="s">
        <v>238</v>
      </c>
      <c r="H26" s="31" t="s">
        <v>166</v>
      </c>
      <c r="I26" s="31" t="s">
        <v>23984</v>
      </c>
      <c r="J26" s="31" t="s">
        <v>23985</v>
      </c>
      <c r="K26" s="31" t="s">
        <v>110</v>
      </c>
      <c r="L26" s="31" t="s">
        <v>23986</v>
      </c>
      <c r="M26" s="31" t="s">
        <v>25942</v>
      </c>
      <c r="N26" s="31" t="s">
        <v>25944</v>
      </c>
      <c r="O26" s="31" t="s">
        <v>25944</v>
      </c>
      <c r="P26" s="32" t="s">
        <v>66</v>
      </c>
      <c r="Q26" s="32">
        <v>1</v>
      </c>
      <c r="R26" t="str">
        <f t="shared" si="0"/>
        <v>Тимаг ПП, маг. "Наш край" г.Шепетовка, ул.Мира, д.33</v>
      </c>
    </row>
    <row r="27" spans="1:18" hidden="1" x14ac:dyDescent="0.25">
      <c r="A27" s="32">
        <v>161731</v>
      </c>
      <c r="B27" s="31" t="s">
        <v>12781</v>
      </c>
      <c r="C27" s="31" t="s">
        <v>12782</v>
      </c>
      <c r="D27" s="31" t="s">
        <v>12783</v>
      </c>
      <c r="E27" s="31" t="s">
        <v>145</v>
      </c>
      <c r="F27" s="31" t="s">
        <v>122</v>
      </c>
      <c r="G27" s="31" t="s">
        <v>238</v>
      </c>
      <c r="H27" s="31" t="s">
        <v>166</v>
      </c>
      <c r="I27" s="31" t="s">
        <v>12784</v>
      </c>
      <c r="J27" s="31" t="s">
        <v>12785</v>
      </c>
      <c r="K27" s="31" t="s">
        <v>110</v>
      </c>
      <c r="L27" s="31" t="s">
        <v>12782</v>
      </c>
      <c r="M27" s="31" t="s">
        <v>25941</v>
      </c>
      <c r="N27" s="31" t="s">
        <v>25944</v>
      </c>
      <c r="O27" s="31" t="s">
        <v>25944</v>
      </c>
      <c r="P27" s="32" t="s">
        <v>66</v>
      </c>
      <c r="Q27" s="32">
        <v>1</v>
      </c>
      <c r="R27" t="str">
        <f t="shared" si="0"/>
        <v>ПАККО Холдинг ТзОВ, маг. "Вопак" г.Хмельницкий, ул.Заводская, д.63</v>
      </c>
    </row>
    <row r="28" spans="1:18" hidden="1" x14ac:dyDescent="0.25">
      <c r="A28" s="32">
        <v>161734</v>
      </c>
      <c r="B28" s="31" t="s">
        <v>12789</v>
      </c>
      <c r="C28" s="31" t="s">
        <v>12782</v>
      </c>
      <c r="D28" s="31" t="s">
        <v>12790</v>
      </c>
      <c r="E28" s="31" t="s">
        <v>145</v>
      </c>
      <c r="F28" s="31" t="s">
        <v>122</v>
      </c>
      <c r="G28" s="31" t="s">
        <v>238</v>
      </c>
      <c r="H28" s="31" t="s">
        <v>166</v>
      </c>
      <c r="I28" s="31" t="s">
        <v>12784</v>
      </c>
      <c r="J28" s="31" t="s">
        <v>12785</v>
      </c>
      <c r="K28" s="31" t="s">
        <v>110</v>
      </c>
      <c r="L28" s="31" t="s">
        <v>12782</v>
      </c>
      <c r="M28" s="31" t="s">
        <v>25941</v>
      </c>
      <c r="N28" s="31" t="s">
        <v>25944</v>
      </c>
      <c r="O28" s="31" t="s">
        <v>25944</v>
      </c>
      <c r="P28" s="32" t="s">
        <v>66</v>
      </c>
      <c r="Q28" s="32">
        <v>1</v>
      </c>
      <c r="R28" t="str">
        <f t="shared" si="0"/>
        <v>ПАККО Холдинг ТзОВ, маг. "Вопак" г.Хмельницкий, ул.Гастелло, д.6/1</v>
      </c>
    </row>
    <row r="29" spans="1:18" hidden="1" x14ac:dyDescent="0.25">
      <c r="A29" s="32">
        <v>161735</v>
      </c>
      <c r="B29" s="31" t="s">
        <v>12791</v>
      </c>
      <c r="C29" s="31" t="s">
        <v>12782</v>
      </c>
      <c r="D29" s="31" t="s">
        <v>12792</v>
      </c>
      <c r="E29" s="31" t="s">
        <v>145</v>
      </c>
      <c r="F29" s="31" t="s">
        <v>122</v>
      </c>
      <c r="G29" s="31" t="s">
        <v>238</v>
      </c>
      <c r="H29" s="31" t="s">
        <v>166</v>
      </c>
      <c r="I29" s="31" t="s">
        <v>12784</v>
      </c>
      <c r="J29" s="31" t="s">
        <v>12785</v>
      </c>
      <c r="K29" s="31" t="s">
        <v>110</v>
      </c>
      <c r="L29" s="31" t="s">
        <v>12782</v>
      </c>
      <c r="M29" s="31" t="s">
        <v>25941</v>
      </c>
      <c r="N29" s="31" t="s">
        <v>25944</v>
      </c>
      <c r="O29" s="31" t="s">
        <v>25944</v>
      </c>
      <c r="P29" s="32" t="s">
        <v>66</v>
      </c>
      <c r="Q29" s="32">
        <v>1</v>
      </c>
      <c r="R29" t="str">
        <f t="shared" si="0"/>
        <v>ПАККО Холдинг ТзОВ, маг. "Вопак" г.Хмельницкий, ул.Камьянецкая, д.63</v>
      </c>
    </row>
    <row r="30" spans="1:18" hidden="1" x14ac:dyDescent="0.25">
      <c r="A30" s="32">
        <v>161736</v>
      </c>
      <c r="B30" s="31" t="s">
        <v>12793</v>
      </c>
      <c r="C30" s="31" t="s">
        <v>12782</v>
      </c>
      <c r="D30" s="31" t="s">
        <v>12794</v>
      </c>
      <c r="E30" s="31" t="s">
        <v>145</v>
      </c>
      <c r="F30" s="31" t="s">
        <v>122</v>
      </c>
      <c r="G30" s="31" t="s">
        <v>238</v>
      </c>
      <c r="H30" s="31" t="s">
        <v>166</v>
      </c>
      <c r="I30" s="31" t="s">
        <v>12784</v>
      </c>
      <c r="J30" s="31" t="s">
        <v>12785</v>
      </c>
      <c r="K30" s="31" t="s">
        <v>110</v>
      </c>
      <c r="L30" s="31" t="s">
        <v>12782</v>
      </c>
      <c r="M30" s="31" t="s">
        <v>25939</v>
      </c>
      <c r="N30" s="31" t="s">
        <v>25944</v>
      </c>
      <c r="O30" s="31" t="s">
        <v>25944</v>
      </c>
      <c r="P30" s="32" t="s">
        <v>66</v>
      </c>
      <c r="Q30" s="32">
        <v>1</v>
      </c>
      <c r="R30" t="str">
        <f t="shared" si="0"/>
        <v>ПАККО Холдинг ТзОВ, маг. "Вопак" г.Хмельницкий, просп Мира, д.78</v>
      </c>
    </row>
    <row r="31" spans="1:18" hidden="1" x14ac:dyDescent="0.25">
      <c r="A31" s="32">
        <v>161737</v>
      </c>
      <c r="B31" s="31" t="s">
        <v>12796</v>
      </c>
      <c r="C31" s="31" t="s">
        <v>12782</v>
      </c>
      <c r="D31" s="31" t="s">
        <v>5506</v>
      </c>
      <c r="E31" s="31" t="s">
        <v>121</v>
      </c>
      <c r="F31" s="31" t="s">
        <v>122</v>
      </c>
      <c r="G31" s="31" t="s">
        <v>238</v>
      </c>
      <c r="H31" s="31" t="s">
        <v>166</v>
      </c>
      <c r="I31" s="31" t="s">
        <v>12784</v>
      </c>
      <c r="J31" s="31" t="s">
        <v>12785</v>
      </c>
      <c r="K31" s="31" t="s">
        <v>110</v>
      </c>
      <c r="L31" s="31" t="s">
        <v>12782</v>
      </c>
      <c r="M31" s="31" t="s">
        <v>25943</v>
      </c>
      <c r="N31" s="31" t="s">
        <v>25944</v>
      </c>
      <c r="O31" s="31" t="s">
        <v>25944</v>
      </c>
      <c r="P31" s="32" t="s">
        <v>66</v>
      </c>
      <c r="Q31" s="32">
        <v>1</v>
      </c>
      <c r="R31" t="str">
        <f t="shared" si="0"/>
        <v>ПАККО Холдинг ТзОВ, маг. "Вопак" г.Каменец-Подольский, ул.Князей Кориатовичей, д.25</v>
      </c>
    </row>
    <row r="32" spans="1:18" hidden="1" x14ac:dyDescent="0.25">
      <c r="A32" s="32">
        <v>161739</v>
      </c>
      <c r="B32" s="31" t="s">
        <v>12799</v>
      </c>
      <c r="C32" s="31" t="s">
        <v>12782</v>
      </c>
      <c r="D32" s="31" t="s">
        <v>12800</v>
      </c>
      <c r="E32" s="31" t="s">
        <v>145</v>
      </c>
      <c r="F32" s="31" t="s">
        <v>122</v>
      </c>
      <c r="G32" s="31" t="s">
        <v>238</v>
      </c>
      <c r="H32" s="31" t="s">
        <v>166</v>
      </c>
      <c r="I32" s="31" t="s">
        <v>12784</v>
      </c>
      <c r="J32" s="31" t="s">
        <v>12785</v>
      </c>
      <c r="K32" s="31" t="s">
        <v>110</v>
      </c>
      <c r="L32" s="31" t="s">
        <v>12782</v>
      </c>
      <c r="M32" s="31" t="s">
        <v>25939</v>
      </c>
      <c r="N32" s="31" t="s">
        <v>25944</v>
      </c>
      <c r="O32" s="31" t="s">
        <v>25944</v>
      </c>
      <c r="P32" s="32" t="s">
        <v>66</v>
      </c>
      <c r="Q32" s="32">
        <v>1</v>
      </c>
      <c r="R32" t="str">
        <f t="shared" si="0"/>
        <v>ПАККО Холдинг ТзОВ, маг. "Вопак" г.Хмельницкий, ул.Прибужская, д.32</v>
      </c>
    </row>
    <row r="33" spans="1:18" hidden="1" x14ac:dyDescent="0.25">
      <c r="A33" s="32">
        <v>164731</v>
      </c>
      <c r="B33" s="31" t="s">
        <v>19379</v>
      </c>
      <c r="C33" s="31" t="s">
        <v>19380</v>
      </c>
      <c r="D33" s="31" t="s">
        <v>19381</v>
      </c>
      <c r="E33" s="31" t="s">
        <v>145</v>
      </c>
      <c r="F33" s="31" t="s">
        <v>122</v>
      </c>
      <c r="G33" s="31" t="s">
        <v>238</v>
      </c>
      <c r="H33" s="31" t="s">
        <v>166</v>
      </c>
      <c r="I33" s="31" t="s">
        <v>12784</v>
      </c>
      <c r="J33" s="31" t="s">
        <v>12785</v>
      </c>
      <c r="K33" s="31" t="s">
        <v>110</v>
      </c>
      <c r="L33" s="31" t="s">
        <v>19380</v>
      </c>
      <c r="M33" s="31" t="s">
        <v>25941</v>
      </c>
      <c r="N33" s="31" t="s">
        <v>25944</v>
      </c>
      <c r="O33" s="31" t="s">
        <v>25944</v>
      </c>
      <c r="P33" s="32" t="s">
        <v>66</v>
      </c>
      <c r="Q33" s="32">
        <v>1</v>
      </c>
      <c r="R33" t="str">
        <f t="shared" si="0"/>
        <v>ПАККО-Холдинг ТзОВ, маг. "Вопак" г.Хмельницкий, ул.Курчатова, д.1в</v>
      </c>
    </row>
    <row r="34" spans="1:18" hidden="1" x14ac:dyDescent="0.25">
      <c r="A34" s="32">
        <v>164732</v>
      </c>
      <c r="B34" s="31" t="s">
        <v>19382</v>
      </c>
      <c r="C34" s="31" t="s">
        <v>19383</v>
      </c>
      <c r="D34" s="31" t="s">
        <v>9782</v>
      </c>
      <c r="E34" s="31" t="s">
        <v>121</v>
      </c>
      <c r="F34" s="31" t="s">
        <v>122</v>
      </c>
      <c r="G34" s="31" t="s">
        <v>238</v>
      </c>
      <c r="H34" s="31" t="s">
        <v>166</v>
      </c>
      <c r="I34" s="31" t="s">
        <v>12784</v>
      </c>
      <c r="J34" s="31" t="s">
        <v>12785</v>
      </c>
      <c r="K34" s="31" t="s">
        <v>110</v>
      </c>
      <c r="L34" s="31" t="s">
        <v>19383</v>
      </c>
      <c r="M34" s="31" t="s">
        <v>25943</v>
      </c>
      <c r="N34" s="31" t="s">
        <v>25944</v>
      </c>
      <c r="O34" s="31" t="s">
        <v>25944</v>
      </c>
      <c r="P34" s="32" t="s">
        <v>66</v>
      </c>
      <c r="Q34" s="32">
        <v>0</v>
      </c>
      <c r="R34" t="str">
        <f t="shared" si="0"/>
        <v>ПАККО-Холдинг ТзОВ, супермаркет г.Каменец-Подольский, ул.Красноармейская, д.42</v>
      </c>
    </row>
    <row r="35" spans="1:18" hidden="1" x14ac:dyDescent="0.25">
      <c r="A35" s="32">
        <v>164733</v>
      </c>
      <c r="B35" s="31" t="s">
        <v>19384</v>
      </c>
      <c r="C35" s="31" t="s">
        <v>19383</v>
      </c>
      <c r="D35" s="31" t="s">
        <v>12788</v>
      </c>
      <c r="E35" s="31" t="s">
        <v>121</v>
      </c>
      <c r="F35" s="31" t="s">
        <v>122</v>
      </c>
      <c r="G35" s="31" t="s">
        <v>238</v>
      </c>
      <c r="H35" s="31" t="s">
        <v>166</v>
      </c>
      <c r="I35" s="31" t="s">
        <v>12784</v>
      </c>
      <c r="J35" s="31" t="s">
        <v>12785</v>
      </c>
      <c r="K35" s="31" t="s">
        <v>110</v>
      </c>
      <c r="L35" s="31" t="s">
        <v>19383</v>
      </c>
      <c r="M35" s="31" t="s">
        <v>25943</v>
      </c>
      <c r="N35" s="31" t="s">
        <v>25944</v>
      </c>
      <c r="O35" s="31" t="s">
        <v>25944</v>
      </c>
      <c r="P35" s="32" t="s">
        <v>66</v>
      </c>
      <c r="Q35" s="32">
        <v>0.5</v>
      </c>
      <c r="R35" t="str">
        <f t="shared" si="0"/>
        <v>ПАККО-Холдинг ТзОВ, супермаркет р-н Дунаевецкий Район, г.Дунаевцы, ул.Шевченко, д.59/1</v>
      </c>
    </row>
    <row r="36" spans="1:18" hidden="1" x14ac:dyDescent="0.25">
      <c r="A36" s="32">
        <v>165040</v>
      </c>
      <c r="B36" s="31" t="s">
        <v>20058</v>
      </c>
      <c r="C36" s="31" t="s">
        <v>20059</v>
      </c>
      <c r="D36" s="31" t="s">
        <v>20060</v>
      </c>
      <c r="E36" s="31" t="s">
        <v>135</v>
      </c>
      <c r="F36" s="31" t="s">
        <v>122</v>
      </c>
      <c r="G36" s="31" t="s">
        <v>238</v>
      </c>
      <c r="H36" s="31" t="s">
        <v>166</v>
      </c>
      <c r="I36" s="31" t="s">
        <v>11676</v>
      </c>
      <c r="J36" s="31" t="s">
        <v>11677</v>
      </c>
      <c r="K36" s="31" t="s">
        <v>110</v>
      </c>
      <c r="L36" s="31" t="s">
        <v>11674</v>
      </c>
      <c r="M36" s="31" t="s">
        <v>25942</v>
      </c>
      <c r="N36" s="31" t="s">
        <v>25944</v>
      </c>
      <c r="O36" s="31" t="s">
        <v>25944</v>
      </c>
      <c r="P36" s="32" t="s">
        <v>66</v>
      </c>
      <c r="Q36" s="32">
        <v>1</v>
      </c>
      <c r="R36" t="str">
        <f t="shared" si="0"/>
        <v>Преподобний В.І. м.Нетішин , вул. Варшавська б. 3 а г.Нетишин, ул.Варшавская, д.3а (на виїзді згородка поворот на право. Біля озера)</v>
      </c>
    </row>
    <row r="37" spans="1:18" hidden="1" x14ac:dyDescent="0.25">
      <c r="A37" s="32">
        <v>160855</v>
      </c>
      <c r="B37" s="31" t="s">
        <v>10383</v>
      </c>
      <c r="C37" s="31" t="s">
        <v>10384</v>
      </c>
      <c r="D37" s="31" t="s">
        <v>10385</v>
      </c>
      <c r="E37" s="31" t="s">
        <v>145</v>
      </c>
      <c r="F37" s="31" t="s">
        <v>122</v>
      </c>
      <c r="G37" s="31" t="s">
        <v>238</v>
      </c>
      <c r="H37" s="31" t="s">
        <v>166</v>
      </c>
      <c r="I37" s="31" t="s">
        <v>10386</v>
      </c>
      <c r="J37" s="31" t="s">
        <v>10387</v>
      </c>
      <c r="K37" s="31" t="s">
        <v>110</v>
      </c>
      <c r="L37" s="31" t="s">
        <v>10384</v>
      </c>
      <c r="M37" s="31" t="s">
        <v>25941</v>
      </c>
      <c r="N37" s="31" t="s">
        <v>25944</v>
      </c>
      <c r="O37" s="31" t="s">
        <v>25944</v>
      </c>
      <c r="P37" s="32" t="s">
        <v>25948</v>
      </c>
      <c r="Q37" s="32">
        <v>1</v>
      </c>
      <c r="R37" t="str">
        <f t="shared" si="0"/>
        <v>Рітейл Центр ДП, маг. "Фуршет 1" г.Хмельницкий, пер.Свободы, д.75</v>
      </c>
    </row>
    <row r="38" spans="1:18" hidden="1" x14ac:dyDescent="0.25">
      <c r="A38" s="32">
        <v>160856</v>
      </c>
      <c r="B38" s="31" t="s">
        <v>10388</v>
      </c>
      <c r="C38" s="31" t="s">
        <v>10389</v>
      </c>
      <c r="D38" s="31" t="s">
        <v>10390</v>
      </c>
      <c r="E38" s="31" t="s">
        <v>145</v>
      </c>
      <c r="F38" s="31" t="s">
        <v>122</v>
      </c>
      <c r="G38" s="31" t="s">
        <v>238</v>
      </c>
      <c r="H38" s="31" t="s">
        <v>166</v>
      </c>
      <c r="I38" s="31" t="s">
        <v>10386</v>
      </c>
      <c r="J38" s="31" t="s">
        <v>10387</v>
      </c>
      <c r="K38" s="31" t="s">
        <v>110</v>
      </c>
      <c r="L38" s="31" t="s">
        <v>10389</v>
      </c>
      <c r="M38" s="31" t="s">
        <v>25941</v>
      </c>
      <c r="N38" s="31" t="s">
        <v>25944</v>
      </c>
      <c r="O38" s="31" t="s">
        <v>25944</v>
      </c>
      <c r="P38" s="32" t="s">
        <v>25948</v>
      </c>
      <c r="Q38" s="32">
        <v>1</v>
      </c>
      <c r="R38" t="str">
        <f t="shared" si="0"/>
        <v>Рітейл Центр ДП, маг. "Фуршет 2" г.Хмельницкий, ул.Тернопольская, д.11</v>
      </c>
    </row>
    <row r="39" spans="1:18" hidden="1" x14ac:dyDescent="0.25">
      <c r="A39" s="32">
        <v>164223</v>
      </c>
      <c r="B39" s="31" t="s">
        <v>18192</v>
      </c>
      <c r="C39" s="31" t="s">
        <v>18193</v>
      </c>
      <c r="D39" s="31" t="s">
        <v>18194</v>
      </c>
      <c r="E39" s="31" t="s">
        <v>121</v>
      </c>
      <c r="F39" s="31" t="s">
        <v>122</v>
      </c>
      <c r="G39" s="31" t="s">
        <v>238</v>
      </c>
      <c r="H39" s="31" t="s">
        <v>166</v>
      </c>
      <c r="I39" s="31" t="s">
        <v>10386</v>
      </c>
      <c r="J39" s="31" t="s">
        <v>10387</v>
      </c>
      <c r="K39" s="31" t="s">
        <v>110</v>
      </c>
      <c r="L39" s="31" t="s">
        <v>18193</v>
      </c>
      <c r="M39" s="31" t="s">
        <v>25943</v>
      </c>
      <c r="N39" s="31" t="s">
        <v>25944</v>
      </c>
      <c r="O39" s="31" t="s">
        <v>25944</v>
      </c>
      <c r="P39" s="32" t="s">
        <v>25948</v>
      </c>
      <c r="Q39" s="32">
        <v>1</v>
      </c>
      <c r="R39" t="str">
        <f t="shared" si="0"/>
        <v>Рітейл Центр ДП, маг. "Фуршет" г.Каменец-Подольский, ул.Украинки Леси, д.30</v>
      </c>
    </row>
    <row r="40" spans="1:18" hidden="1" x14ac:dyDescent="0.25">
      <c r="A40" s="32">
        <v>164224</v>
      </c>
      <c r="B40" s="31" t="s">
        <v>18195</v>
      </c>
      <c r="C40" s="31" t="s">
        <v>18196</v>
      </c>
      <c r="D40" s="31" t="s">
        <v>18197</v>
      </c>
      <c r="E40" s="31" t="s">
        <v>121</v>
      </c>
      <c r="F40" s="31" t="s">
        <v>122</v>
      </c>
      <c r="G40" s="31" t="s">
        <v>238</v>
      </c>
      <c r="H40" s="31" t="s">
        <v>166</v>
      </c>
      <c r="I40" s="31" t="s">
        <v>18198</v>
      </c>
      <c r="J40" s="31" t="s">
        <v>18199</v>
      </c>
      <c r="K40" s="31" t="s">
        <v>110</v>
      </c>
      <c r="L40" s="31" t="s">
        <v>18196</v>
      </c>
      <c r="M40" s="31" t="s">
        <v>25943</v>
      </c>
      <c r="N40" s="31" t="s">
        <v>25944</v>
      </c>
      <c r="O40" s="31" t="s">
        <v>25944</v>
      </c>
      <c r="P40" s="32" t="s">
        <v>25948</v>
      </c>
      <c r="Q40" s="32">
        <v>1</v>
      </c>
      <c r="R40" t="str">
        <f t="shared" si="0"/>
        <v>РІТЕЙЛ ВЕСТ ДП, маг. "Фуршет" г.Каменец-Подольский, ул.Гагарина, д.42/3</v>
      </c>
    </row>
    <row r="41" spans="1:18" hidden="1" x14ac:dyDescent="0.25">
      <c r="A41" s="32">
        <v>164226</v>
      </c>
      <c r="B41" s="31" t="s">
        <v>18203</v>
      </c>
      <c r="C41" s="31" t="s">
        <v>18204</v>
      </c>
      <c r="D41" s="31" t="s">
        <v>18205</v>
      </c>
      <c r="E41" s="31" t="s">
        <v>135</v>
      </c>
      <c r="F41" s="31" t="s">
        <v>122</v>
      </c>
      <c r="G41" s="31" t="s">
        <v>238</v>
      </c>
      <c r="H41" s="31" t="s">
        <v>166</v>
      </c>
      <c r="I41" s="31" t="s">
        <v>18206</v>
      </c>
      <c r="J41" s="31" t="s">
        <v>18207</v>
      </c>
      <c r="K41" s="31" t="s">
        <v>110</v>
      </c>
      <c r="L41" s="31" t="s">
        <v>18204</v>
      </c>
      <c r="M41" s="31" t="s">
        <v>25942</v>
      </c>
      <c r="N41" s="31" t="s">
        <v>25944</v>
      </c>
      <c r="O41" s="31" t="s">
        <v>25944</v>
      </c>
      <c r="P41" s="32" t="s">
        <v>25948</v>
      </c>
      <c r="Q41" s="32">
        <v>1</v>
      </c>
      <c r="R41" t="str">
        <f t="shared" si="0"/>
        <v>Рітейл Іст ДП, маг."Фуршет" г.Нетишин, ул.Лесная, д.1б (Зправа біля лікарні)</v>
      </c>
    </row>
    <row r="42" spans="1:18" hidden="1" x14ac:dyDescent="0.25">
      <c r="A42" s="32">
        <v>164728</v>
      </c>
      <c r="B42" s="31" t="s">
        <v>19372</v>
      </c>
      <c r="C42" s="31" t="s">
        <v>12782</v>
      </c>
      <c r="D42" s="31" t="s">
        <v>19373</v>
      </c>
      <c r="E42" s="31" t="s">
        <v>135</v>
      </c>
      <c r="F42" s="31" t="s">
        <v>122</v>
      </c>
      <c r="G42" s="31" t="s">
        <v>238</v>
      </c>
      <c r="H42" s="31" t="s">
        <v>166</v>
      </c>
      <c r="I42" s="31" t="s">
        <v>12784</v>
      </c>
      <c r="J42" s="31" t="s">
        <v>12785</v>
      </c>
      <c r="K42" s="31" t="s">
        <v>110</v>
      </c>
      <c r="L42" s="31" t="s">
        <v>12782</v>
      </c>
      <c r="M42" s="31" t="s">
        <v>25942</v>
      </c>
      <c r="N42" s="31" t="s">
        <v>25944</v>
      </c>
      <c r="O42" s="31" t="s">
        <v>25944</v>
      </c>
      <c r="P42" s="32" t="s">
        <v>66</v>
      </c>
      <c r="Q42" s="32">
        <v>1</v>
      </c>
      <c r="R42" t="str">
        <f t="shared" si="0"/>
        <v>ПАККО Холдинг ТзОВ, маг. "Вопак" г.Шепетовка, просп Мира, д.20 (біля мед. училища)</v>
      </c>
    </row>
    <row r="43" spans="1:18" hidden="1" x14ac:dyDescent="0.25">
      <c r="A43" s="32">
        <v>164729</v>
      </c>
      <c r="B43" s="31" t="s">
        <v>19374</v>
      </c>
      <c r="C43" s="31" t="s">
        <v>12782</v>
      </c>
      <c r="D43" s="31" t="s">
        <v>19375</v>
      </c>
      <c r="E43" s="31" t="s">
        <v>135</v>
      </c>
      <c r="F43" s="31" t="s">
        <v>122</v>
      </c>
      <c r="G43" s="31" t="s">
        <v>238</v>
      </c>
      <c r="H43" s="31" t="s">
        <v>166</v>
      </c>
      <c r="I43" s="31" t="s">
        <v>12784</v>
      </c>
      <c r="J43" s="31" t="s">
        <v>12785</v>
      </c>
      <c r="K43" s="31" t="s">
        <v>110</v>
      </c>
      <c r="L43" s="31" t="s">
        <v>12782</v>
      </c>
      <c r="M43" s="31" t="s">
        <v>25942</v>
      </c>
      <c r="N43" s="31" t="s">
        <v>25944</v>
      </c>
      <c r="O43" s="31" t="s">
        <v>25944</v>
      </c>
      <c r="P43" s="32" t="s">
        <v>66</v>
      </c>
      <c r="Q43" s="32">
        <v>1</v>
      </c>
      <c r="R43" t="str">
        <f t="shared" si="0"/>
        <v>ПАККО Холдинг ТзОВ, маг. "Вопак" г.Славута, ул.Коминтерна, д.45 (в центрі біля озера , з правої сторони)</v>
      </c>
    </row>
    <row r="44" spans="1:18" hidden="1" x14ac:dyDescent="0.25">
      <c r="A44" s="32">
        <v>164730</v>
      </c>
      <c r="B44" s="31" t="s">
        <v>19376</v>
      </c>
      <c r="C44" s="31" t="s">
        <v>19377</v>
      </c>
      <c r="D44" s="31" t="s">
        <v>19378</v>
      </c>
      <c r="E44" s="31" t="s">
        <v>135</v>
      </c>
      <c r="F44" s="31" t="s">
        <v>122</v>
      </c>
      <c r="G44" s="31" t="s">
        <v>238</v>
      </c>
      <c r="H44" s="31" t="s">
        <v>166</v>
      </c>
      <c r="I44" s="31" t="s">
        <v>12784</v>
      </c>
      <c r="J44" s="31" t="s">
        <v>12785</v>
      </c>
      <c r="K44" s="31" t="s">
        <v>110</v>
      </c>
      <c r="L44" s="31" t="s">
        <v>19377</v>
      </c>
      <c r="M44" s="31" t="s">
        <v>25942</v>
      </c>
      <c r="N44" s="31" t="s">
        <v>25944</v>
      </c>
      <c r="O44" s="31" t="s">
        <v>25944</v>
      </c>
      <c r="P44" s="32" t="s">
        <v>66</v>
      </c>
      <c r="Q44" s="32">
        <v>1</v>
      </c>
      <c r="R44" t="str">
        <f t="shared" si="0"/>
        <v>ПАККО Холдинг ТзОВ, маг. "ПАККО" г.Нетишин, д.4 (ринкова площа)</v>
      </c>
    </row>
    <row r="45" spans="1:18" hidden="1" x14ac:dyDescent="0.25">
      <c r="A45" s="32">
        <v>165956</v>
      </c>
      <c r="B45" s="31" t="s">
        <v>22051</v>
      </c>
      <c r="C45" s="31" t="s">
        <v>22052</v>
      </c>
      <c r="D45" s="31" t="s">
        <v>22053</v>
      </c>
      <c r="E45" s="31" t="s">
        <v>145</v>
      </c>
      <c r="F45" s="31" t="s">
        <v>122</v>
      </c>
      <c r="G45" s="31" t="s">
        <v>238</v>
      </c>
      <c r="H45" s="31" t="s">
        <v>166</v>
      </c>
      <c r="I45" s="31" t="s">
        <v>12784</v>
      </c>
      <c r="J45" s="31" t="s">
        <v>12785</v>
      </c>
      <c r="K45" s="31" t="s">
        <v>110</v>
      </c>
      <c r="L45" s="31" t="s">
        <v>22052</v>
      </c>
      <c r="M45" s="31" t="s">
        <v>25941</v>
      </c>
      <c r="N45" s="31" t="s">
        <v>25944</v>
      </c>
      <c r="O45" s="31" t="s">
        <v>25944</v>
      </c>
      <c r="P45" s="32" t="s">
        <v>66</v>
      </c>
      <c r="Q45" s="32">
        <v>1</v>
      </c>
      <c r="R45" t="str">
        <f t="shared" si="0"/>
        <v>ПАККО Холдинг ТзОВ, маг. "Тернопільский" г.Хмельницкий, ул.Тернопольская, д.20/1</v>
      </c>
    </row>
    <row r="46" spans="1:18" hidden="1" x14ac:dyDescent="0.25">
      <c r="A46" s="32">
        <v>165958</v>
      </c>
      <c r="B46" s="31" t="s">
        <v>22057</v>
      </c>
      <c r="C46" s="31" t="s">
        <v>22058</v>
      </c>
      <c r="D46" s="31" t="s">
        <v>22059</v>
      </c>
      <c r="E46" s="31" t="s">
        <v>145</v>
      </c>
      <c r="F46" s="31" t="s">
        <v>122</v>
      </c>
      <c r="G46" s="31" t="s">
        <v>238</v>
      </c>
      <c r="H46" s="31" t="s">
        <v>166</v>
      </c>
      <c r="I46" s="31" t="s">
        <v>124</v>
      </c>
      <c r="J46" s="31" t="s">
        <v>109</v>
      </c>
      <c r="K46" s="31" t="s">
        <v>110</v>
      </c>
      <c r="L46" s="31" t="s">
        <v>22058</v>
      </c>
      <c r="M46" s="31" t="s">
        <v>25941</v>
      </c>
      <c r="N46" s="31" t="s">
        <v>25944</v>
      </c>
      <c r="O46" s="31" t="s">
        <v>25944</v>
      </c>
      <c r="P46" s="32" t="s">
        <v>25948</v>
      </c>
      <c r="Q46" s="32">
        <v>1</v>
      </c>
      <c r="R46" t="str">
        <f t="shared" si="0"/>
        <v>ФОЗЗИ-Т ТОВ, маг. "Сільпо №81" г.Хмельницкий, пер.Шевченко, д.36</v>
      </c>
    </row>
    <row r="47" spans="1:18" hidden="1" x14ac:dyDescent="0.25">
      <c r="A47" s="32">
        <v>162595</v>
      </c>
      <c r="B47" s="31" t="s">
        <v>14708</v>
      </c>
      <c r="C47" s="31" t="s">
        <v>12782</v>
      </c>
      <c r="D47" s="31" t="s">
        <v>14709</v>
      </c>
      <c r="E47" s="31" t="s">
        <v>145</v>
      </c>
      <c r="F47" s="31" t="s">
        <v>122</v>
      </c>
      <c r="G47" s="31" t="s">
        <v>238</v>
      </c>
      <c r="H47" s="31" t="s">
        <v>166</v>
      </c>
      <c r="I47" s="31" t="s">
        <v>12784</v>
      </c>
      <c r="J47" s="31" t="s">
        <v>12785</v>
      </c>
      <c r="K47" s="31" t="s">
        <v>110</v>
      </c>
      <c r="L47" s="31" t="s">
        <v>12782</v>
      </c>
      <c r="M47" s="31" t="s">
        <v>25941</v>
      </c>
      <c r="N47" s="31" t="s">
        <v>25944</v>
      </c>
      <c r="O47" s="31" t="s">
        <v>25944</v>
      </c>
      <c r="P47" s="32" t="s">
        <v>66</v>
      </c>
      <c r="Q47" s="32">
        <v>1</v>
      </c>
      <c r="R47" t="str">
        <f t="shared" si="0"/>
        <v>ПАККО Холдинг ТзОВ, маг. "Вопак" г.Хмельницкий, ул.Довженко Александра, д.12</v>
      </c>
    </row>
    <row r="48" spans="1:18" hidden="1" x14ac:dyDescent="0.25">
      <c r="A48" s="32">
        <v>159710</v>
      </c>
      <c r="B48" s="31" t="s">
        <v>7204</v>
      </c>
      <c r="C48" s="31" t="s">
        <v>7205</v>
      </c>
      <c r="D48" s="31" t="s">
        <v>7206</v>
      </c>
      <c r="E48" s="31" t="s">
        <v>145</v>
      </c>
      <c r="F48" s="31" t="s">
        <v>122</v>
      </c>
      <c r="G48" s="31" t="s">
        <v>238</v>
      </c>
      <c r="H48" s="31" t="s">
        <v>166</v>
      </c>
      <c r="I48" s="31" t="s">
        <v>7207</v>
      </c>
      <c r="J48" s="31" t="s">
        <v>7208</v>
      </c>
      <c r="K48" s="31" t="s">
        <v>110</v>
      </c>
      <c r="L48" s="31" t="s">
        <v>7205</v>
      </c>
      <c r="M48" s="31" t="s">
        <v>25941</v>
      </c>
      <c r="N48" s="31" t="s">
        <v>25944</v>
      </c>
      <c r="O48" s="31" t="s">
        <v>25944</v>
      </c>
      <c r="P48" s="32" t="s">
        <v>66</v>
      </c>
      <c r="Q48" s="32">
        <v>1</v>
      </c>
      <c r="R48" t="str">
        <f t="shared" si="0"/>
        <v>Аванта ТД" р-н Красиловский Район, г.Красилов, пер.Циолковского, д.3</v>
      </c>
    </row>
    <row r="49" spans="1:18" hidden="1" x14ac:dyDescent="0.25">
      <c r="A49" s="32">
        <v>161299</v>
      </c>
      <c r="B49" s="31" t="s">
        <v>11673</v>
      </c>
      <c r="C49" s="31" t="s">
        <v>11674</v>
      </c>
      <c r="D49" s="31" t="s">
        <v>11675</v>
      </c>
      <c r="E49" s="31" t="s">
        <v>135</v>
      </c>
      <c r="F49" s="31" t="s">
        <v>122</v>
      </c>
      <c r="G49" s="31" t="s">
        <v>238</v>
      </c>
      <c r="H49" s="31" t="s">
        <v>166</v>
      </c>
      <c r="I49" s="31" t="s">
        <v>11676</v>
      </c>
      <c r="J49" s="31" t="s">
        <v>11677</v>
      </c>
      <c r="K49" s="31" t="s">
        <v>110</v>
      </c>
      <c r="L49" s="31" t="s">
        <v>11674</v>
      </c>
      <c r="M49" s="31" t="s">
        <v>25942</v>
      </c>
      <c r="N49" s="31" t="s">
        <v>25944</v>
      </c>
      <c r="O49" s="31" t="s">
        <v>25944</v>
      </c>
      <c r="P49" s="32" t="s">
        <v>66</v>
      </c>
      <c r="Q49" s="32">
        <v>1</v>
      </c>
      <c r="R49" t="str">
        <f t="shared" si="0"/>
        <v>Преподобний В.С. ПП, маг. "Наш край" г.Нетишин, просп Независимости, д.16</v>
      </c>
    </row>
    <row r="50" spans="1:18" hidden="1" x14ac:dyDescent="0.25">
      <c r="A50" s="32">
        <v>161300</v>
      </c>
      <c r="B50" s="31" t="s">
        <v>11678</v>
      </c>
      <c r="C50" s="31" t="s">
        <v>11679</v>
      </c>
      <c r="D50" s="31" t="s">
        <v>4654</v>
      </c>
      <c r="E50" s="31" t="s">
        <v>135</v>
      </c>
      <c r="F50" s="31" t="s">
        <v>122</v>
      </c>
      <c r="G50" s="31" t="s">
        <v>238</v>
      </c>
      <c r="H50" s="31" t="s">
        <v>166</v>
      </c>
      <c r="I50" s="31" t="s">
        <v>11676</v>
      </c>
      <c r="J50" s="31" t="s">
        <v>11677</v>
      </c>
      <c r="K50" s="31" t="s">
        <v>110</v>
      </c>
      <c r="L50" s="31" t="s">
        <v>11674</v>
      </c>
      <c r="M50" s="31" t="s">
        <v>25942</v>
      </c>
      <c r="N50" s="31" t="s">
        <v>25944</v>
      </c>
      <c r="O50" s="31" t="s">
        <v>25944</v>
      </c>
      <c r="P50" s="32" t="s">
        <v>66</v>
      </c>
      <c r="Q50" s="32">
        <v>1</v>
      </c>
      <c r="R50" t="str">
        <f t="shared" si="0"/>
        <v>Преподобний В.І. м.Нетішин вул. Незалежності 22 г.Нетишин, просп Независимости, д.22</v>
      </c>
    </row>
    <row r="51" spans="1:18" hidden="1" x14ac:dyDescent="0.25">
      <c r="A51" s="32">
        <v>492523</v>
      </c>
      <c r="B51" s="31" t="s">
        <v>25885</v>
      </c>
      <c r="C51" s="31" t="s">
        <v>25886</v>
      </c>
      <c r="D51" s="31" t="s">
        <v>16542</v>
      </c>
      <c r="E51" s="31" t="s">
        <v>121</v>
      </c>
      <c r="F51" s="31" t="s">
        <v>122</v>
      </c>
      <c r="G51" s="31" t="s">
        <v>114</v>
      </c>
      <c r="H51" s="31" t="s">
        <v>108</v>
      </c>
      <c r="I51" s="31" t="s">
        <v>124</v>
      </c>
      <c r="J51" s="31" t="s">
        <v>109</v>
      </c>
      <c r="K51" s="31" t="s">
        <v>106</v>
      </c>
      <c r="L51" s="31" t="s">
        <v>25886</v>
      </c>
      <c r="M51" s="31" t="s">
        <v>18</v>
      </c>
      <c r="N51" s="31" t="s">
        <v>25932</v>
      </c>
      <c r="O51" s="31" t="s">
        <v>25929</v>
      </c>
      <c r="P51" s="32" t="s">
        <v>25948</v>
      </c>
      <c r="Q51" s="32">
        <v>1</v>
      </c>
      <c r="R51" t="str">
        <f t="shared" si="0"/>
        <v>Мединський Д.Г. ПП, кафе "Подільська Швейцарія" р-н Дунаевецкий Район, пгт.Смотрич, ул.Советской Армии, д.20</v>
      </c>
    </row>
    <row r="52" spans="1:18" hidden="1" x14ac:dyDescent="0.25">
      <c r="A52" s="32">
        <v>819720</v>
      </c>
      <c r="B52" s="31" t="s">
        <v>239</v>
      </c>
      <c r="C52" s="31" t="s">
        <v>240</v>
      </c>
      <c r="D52" s="31" t="s">
        <v>241</v>
      </c>
      <c r="E52" s="31" t="s">
        <v>121</v>
      </c>
      <c r="F52" s="31" t="s">
        <v>122</v>
      </c>
      <c r="G52" s="31" t="s">
        <v>107</v>
      </c>
      <c r="H52" s="31" t="s">
        <v>108</v>
      </c>
      <c r="I52" s="31" t="s">
        <v>240</v>
      </c>
      <c r="J52" s="31" t="s">
        <v>242</v>
      </c>
      <c r="K52" s="31" t="s">
        <v>110</v>
      </c>
      <c r="L52" s="31" t="s">
        <v>240</v>
      </c>
      <c r="M52" s="31" t="s">
        <v>20</v>
      </c>
      <c r="N52" s="31" t="s">
        <v>25932</v>
      </c>
      <c r="O52" s="31" t="s">
        <v>25929</v>
      </c>
      <c r="P52" s="32" t="s">
        <v>66</v>
      </c>
      <c r="Q52" s="32">
        <v>0.5</v>
      </c>
      <c r="R52" t="str">
        <f t="shared" si="0"/>
        <v>СТ Хропотівське р-н Чемеровецкий Район, с.Хропотова, ул.Центральная, д.14</v>
      </c>
    </row>
    <row r="53" spans="1:18" hidden="1" x14ac:dyDescent="0.25">
      <c r="A53" s="32">
        <v>460868</v>
      </c>
      <c r="B53" s="31" t="s">
        <v>755</v>
      </c>
      <c r="C53" s="31" t="s">
        <v>756</v>
      </c>
      <c r="D53" s="31" t="s">
        <v>757</v>
      </c>
      <c r="E53" s="31" t="s">
        <v>121</v>
      </c>
      <c r="F53" s="31" t="s">
        <v>122</v>
      </c>
      <c r="G53" s="31" t="s">
        <v>107</v>
      </c>
      <c r="H53" s="31" t="s">
        <v>108</v>
      </c>
      <c r="I53" s="31" t="s">
        <v>124</v>
      </c>
      <c r="J53" s="31" t="s">
        <v>109</v>
      </c>
      <c r="K53" s="31" t="s">
        <v>110</v>
      </c>
      <c r="L53" s="31" t="s">
        <v>756</v>
      </c>
      <c r="M53" s="31" t="s">
        <v>20</v>
      </c>
      <c r="N53" s="31" t="s">
        <v>25932</v>
      </c>
      <c r="O53" s="31" t="s">
        <v>25929</v>
      </c>
      <c r="P53" s="32" t="s">
        <v>67</v>
      </c>
      <c r="Q53" s="32">
        <v>0.5</v>
      </c>
      <c r="R53" t="str">
        <f t="shared" si="0"/>
        <v>Сахновська О.Г. ПП, маг. "Ірина" р-н Чемеровецкий Район, с.Свершковцы, ул.Школьная, д.17</v>
      </c>
    </row>
    <row r="54" spans="1:18" hidden="1" x14ac:dyDescent="0.25">
      <c r="A54" s="32">
        <v>544002</v>
      </c>
      <c r="B54" s="31" t="s">
        <v>831</v>
      </c>
      <c r="C54" s="31" t="s">
        <v>832</v>
      </c>
      <c r="D54" s="31" t="s">
        <v>833</v>
      </c>
      <c r="E54" s="31" t="s">
        <v>121</v>
      </c>
      <c r="F54" s="31" t="s">
        <v>122</v>
      </c>
      <c r="G54" s="31" t="s">
        <v>107</v>
      </c>
      <c r="H54" s="31" t="s">
        <v>108</v>
      </c>
      <c r="I54" s="31" t="s">
        <v>834</v>
      </c>
      <c r="J54" s="31" t="s">
        <v>835</v>
      </c>
      <c r="K54" s="31" t="s">
        <v>110</v>
      </c>
      <c r="L54" s="31" t="s">
        <v>832</v>
      </c>
      <c r="M54" s="31" t="s">
        <v>19</v>
      </c>
      <c r="N54" s="31" t="s">
        <v>25932</v>
      </c>
      <c r="O54" s="31" t="s">
        <v>25929</v>
      </c>
      <c r="P54" s="32" t="s">
        <v>67</v>
      </c>
      <c r="Q54" s="32">
        <v>0.5</v>
      </c>
      <c r="R54" t="str">
        <f t="shared" si="0"/>
        <v>Годлевська Р.В. ПП, маг. "Продукти" р-н Новоушицкий Район, с.Жабинцы, д.48 (центр)</v>
      </c>
    </row>
    <row r="55" spans="1:18" hidden="1" x14ac:dyDescent="0.25">
      <c r="A55" s="32">
        <v>544451</v>
      </c>
      <c r="B55" s="31" t="s">
        <v>839</v>
      </c>
      <c r="C55" s="31" t="s">
        <v>840</v>
      </c>
      <c r="D55" s="31" t="s">
        <v>841</v>
      </c>
      <c r="E55" s="31" t="s">
        <v>121</v>
      </c>
      <c r="F55" s="31" t="s">
        <v>122</v>
      </c>
      <c r="G55" s="31" t="s">
        <v>107</v>
      </c>
      <c r="H55" s="31" t="s">
        <v>108</v>
      </c>
      <c r="I55" s="31" t="s">
        <v>842</v>
      </c>
      <c r="J55" s="31" t="s">
        <v>843</v>
      </c>
      <c r="K55" s="31" t="s">
        <v>110</v>
      </c>
      <c r="L55" s="31" t="s">
        <v>840</v>
      </c>
      <c r="M55" s="31" t="s">
        <v>19</v>
      </c>
      <c r="N55" s="31" t="s">
        <v>25932</v>
      </c>
      <c r="O55" s="31" t="s">
        <v>25929</v>
      </c>
      <c r="P55" s="32" t="s">
        <v>67</v>
      </c>
      <c r="Q55" s="32">
        <v>0.5</v>
      </c>
      <c r="R55" t="str">
        <f t="shared" si="0"/>
        <v>Жданов О.І. ПП, маг. "Болік" р-н Ярмолинецкий Район, с.Косогорка, ул.Пригородняя, д.2</v>
      </c>
    </row>
    <row r="56" spans="1:18" hidden="1" x14ac:dyDescent="0.25">
      <c r="A56" s="32">
        <v>545516</v>
      </c>
      <c r="B56" s="31" t="s">
        <v>857</v>
      </c>
      <c r="C56" s="31" t="s">
        <v>858</v>
      </c>
      <c r="D56" s="31" t="s">
        <v>859</v>
      </c>
      <c r="E56" s="31" t="s">
        <v>121</v>
      </c>
      <c r="F56" s="31" t="s">
        <v>122</v>
      </c>
      <c r="G56" s="31" t="s">
        <v>107</v>
      </c>
      <c r="H56" s="31" t="s">
        <v>108</v>
      </c>
      <c r="I56" s="31" t="s">
        <v>860</v>
      </c>
      <c r="J56" s="31" t="s">
        <v>861</v>
      </c>
      <c r="K56" s="31" t="s">
        <v>110</v>
      </c>
      <c r="L56" s="31" t="s">
        <v>858</v>
      </c>
      <c r="M56" s="31" t="s">
        <v>19</v>
      </c>
      <c r="N56" s="31" t="s">
        <v>25932</v>
      </c>
      <c r="O56" s="31" t="s">
        <v>25929</v>
      </c>
      <c r="P56" s="32" t="s">
        <v>67</v>
      </c>
      <c r="Q56" s="32">
        <v>0.5</v>
      </c>
      <c r="R56" t="str">
        <f t="shared" si="0"/>
        <v>Пастух Л.М. ПП, маг. на повороті р-н Каменец-Подольский Район, с.Демшин (на повороте)</v>
      </c>
    </row>
    <row r="57" spans="1:18" hidden="1" x14ac:dyDescent="0.25">
      <c r="A57" s="32">
        <v>790388</v>
      </c>
      <c r="B57" s="31" t="s">
        <v>23464</v>
      </c>
      <c r="C57" s="31" t="s">
        <v>23465</v>
      </c>
      <c r="D57" s="31" t="s">
        <v>23466</v>
      </c>
      <c r="E57" s="31" t="s">
        <v>121</v>
      </c>
      <c r="F57" s="31" t="s">
        <v>122</v>
      </c>
      <c r="G57" s="31" t="s">
        <v>107</v>
      </c>
      <c r="H57" s="31" t="s">
        <v>108</v>
      </c>
      <c r="I57" s="31" t="s">
        <v>124</v>
      </c>
      <c r="J57" s="31" t="s">
        <v>109</v>
      </c>
      <c r="K57" s="31" t="s">
        <v>106</v>
      </c>
      <c r="L57" s="31" t="s">
        <v>23465</v>
      </c>
      <c r="M57" s="31" t="s">
        <v>19</v>
      </c>
      <c r="N57" s="31" t="s">
        <v>25932</v>
      </c>
      <c r="O57" s="31" t="s">
        <v>25929</v>
      </c>
      <c r="P57" s="32" t="s">
        <v>25948</v>
      </c>
      <c r="Q57" s="32">
        <v>1</v>
      </c>
      <c r="R57" t="str">
        <f t="shared" si="0"/>
        <v>Лушков О.О. ПП, маг. "Продукти" р-н Дунаевецкий Район, с.Малый Карабчиев, ул.Центральная, д.0 (0)</v>
      </c>
    </row>
    <row r="58" spans="1:18" hidden="1" x14ac:dyDescent="0.25">
      <c r="A58" s="32">
        <v>790392</v>
      </c>
      <c r="B58" s="31" t="s">
        <v>23470</v>
      </c>
      <c r="C58" s="31" t="s">
        <v>23468</v>
      </c>
      <c r="D58" s="31" t="s">
        <v>23471</v>
      </c>
      <c r="E58" s="31" t="s">
        <v>121</v>
      </c>
      <c r="F58" s="31" t="s">
        <v>122</v>
      </c>
      <c r="G58" s="31" t="s">
        <v>107</v>
      </c>
      <c r="H58" s="31" t="s">
        <v>108</v>
      </c>
      <c r="I58" s="31" t="s">
        <v>124</v>
      </c>
      <c r="J58" s="31" t="s">
        <v>109</v>
      </c>
      <c r="K58" s="31" t="s">
        <v>106</v>
      </c>
      <c r="L58" s="31" t="s">
        <v>23468</v>
      </c>
      <c r="M58" s="31" t="s">
        <v>18</v>
      </c>
      <c r="N58" s="31" t="s">
        <v>25932</v>
      </c>
      <c r="O58" s="31" t="s">
        <v>25929</v>
      </c>
      <c r="P58" s="32" t="s">
        <v>67</v>
      </c>
      <c r="Q58" s="32">
        <v>1</v>
      </c>
      <c r="R58" t="str">
        <f t="shared" si="0"/>
        <v>Новосельський І.І. ПП, маг. "Продукти" р-н Городокский Район, с.Завадинцы, ул.Шевченко, д.65 (0)</v>
      </c>
    </row>
    <row r="59" spans="1:18" hidden="1" x14ac:dyDescent="0.25">
      <c r="A59" s="32">
        <v>790394</v>
      </c>
      <c r="B59" s="31" t="s">
        <v>23476</v>
      </c>
      <c r="C59" s="31" t="s">
        <v>23477</v>
      </c>
      <c r="D59" s="31" t="s">
        <v>23478</v>
      </c>
      <c r="E59" s="31" t="s">
        <v>121</v>
      </c>
      <c r="F59" s="31" t="s">
        <v>122</v>
      </c>
      <c r="G59" s="31" t="s">
        <v>107</v>
      </c>
      <c r="H59" s="31" t="s">
        <v>108</v>
      </c>
      <c r="I59" s="31" t="s">
        <v>124</v>
      </c>
      <c r="J59" s="31" t="s">
        <v>109</v>
      </c>
      <c r="K59" s="31" t="s">
        <v>106</v>
      </c>
      <c r="L59" s="31" t="s">
        <v>23477</v>
      </c>
      <c r="M59" s="31" t="s">
        <v>19</v>
      </c>
      <c r="N59" s="31" t="s">
        <v>25932</v>
      </c>
      <c r="O59" s="31" t="s">
        <v>25929</v>
      </c>
      <c r="P59" s="32" t="s">
        <v>25948</v>
      </c>
      <c r="Q59" s="32">
        <v>1</v>
      </c>
      <c r="R59" t="str">
        <f t="shared" si="0"/>
        <v>Шендрікова М.М. ПП, маг. "Продукти" р-н Каменец-Подольский Район, с.Слободка-Рыхтивская, ул.Первомайская, д.1 (0)</v>
      </c>
    </row>
    <row r="60" spans="1:18" hidden="1" x14ac:dyDescent="0.25">
      <c r="A60" s="32">
        <v>789628</v>
      </c>
      <c r="B60" s="31" t="s">
        <v>25252</v>
      </c>
      <c r="C60" s="31" t="s">
        <v>25253</v>
      </c>
      <c r="D60" s="31" t="s">
        <v>25254</v>
      </c>
      <c r="E60" s="31" t="s">
        <v>121</v>
      </c>
      <c r="F60" s="31" t="s">
        <v>122</v>
      </c>
      <c r="G60" s="31" t="s">
        <v>107</v>
      </c>
      <c r="H60" s="31" t="s">
        <v>108</v>
      </c>
      <c r="I60" s="31" t="s">
        <v>124</v>
      </c>
      <c r="J60" s="31" t="s">
        <v>109</v>
      </c>
      <c r="K60" s="31" t="s">
        <v>106</v>
      </c>
      <c r="L60" s="31" t="s">
        <v>25253</v>
      </c>
      <c r="M60" s="31" t="s">
        <v>21</v>
      </c>
      <c r="N60" s="31" t="s">
        <v>25932</v>
      </c>
      <c r="O60" s="31" t="s">
        <v>25929</v>
      </c>
      <c r="P60" s="32" t="s">
        <v>25948</v>
      </c>
      <c r="Q60" s="32">
        <v>1</v>
      </c>
      <c r="R60" t="str">
        <f t="shared" si="0"/>
        <v>Биковська Г.С. ПП, маг. "Любаша" р-н Новоушицкий Район, с.Барсуки, ул.Ленина, д.0 (0)</v>
      </c>
    </row>
    <row r="61" spans="1:18" hidden="1" x14ac:dyDescent="0.25">
      <c r="A61" s="32">
        <v>789631</v>
      </c>
      <c r="B61" s="31" t="s">
        <v>25266</v>
      </c>
      <c r="C61" s="31" t="s">
        <v>25267</v>
      </c>
      <c r="D61" s="31" t="s">
        <v>25268</v>
      </c>
      <c r="E61" s="31" t="s">
        <v>121</v>
      </c>
      <c r="F61" s="31" t="s">
        <v>122</v>
      </c>
      <c r="G61" s="31" t="s">
        <v>107</v>
      </c>
      <c r="H61" s="31" t="s">
        <v>108</v>
      </c>
      <c r="I61" s="31" t="s">
        <v>124</v>
      </c>
      <c r="J61" s="31" t="s">
        <v>109</v>
      </c>
      <c r="K61" s="31" t="s">
        <v>106</v>
      </c>
      <c r="L61" s="31" t="s">
        <v>25267</v>
      </c>
      <c r="M61" s="31" t="s">
        <v>18</v>
      </c>
      <c r="N61" s="31" t="s">
        <v>25932</v>
      </c>
      <c r="O61" s="31" t="s">
        <v>25929</v>
      </c>
      <c r="P61" s="32" t="s">
        <v>67</v>
      </c>
      <c r="Q61" s="32">
        <v>1</v>
      </c>
      <c r="R61" t="str">
        <f t="shared" si="0"/>
        <v>Мельник А.І. ПП, маг. "Продукти" р-н Каменец-Подольский Район, с.Рункошев, д.56 (0)</v>
      </c>
    </row>
    <row r="62" spans="1:18" hidden="1" x14ac:dyDescent="0.25">
      <c r="A62" s="32">
        <v>524553</v>
      </c>
      <c r="B62" s="31" t="s">
        <v>3958</v>
      </c>
      <c r="C62" s="31" t="s">
        <v>3959</v>
      </c>
      <c r="D62" s="31" t="s">
        <v>3960</v>
      </c>
      <c r="E62" s="31" t="s">
        <v>121</v>
      </c>
      <c r="F62" s="31" t="s">
        <v>122</v>
      </c>
      <c r="G62" s="31" t="s">
        <v>107</v>
      </c>
      <c r="H62" s="31" t="s">
        <v>108</v>
      </c>
      <c r="I62" s="31" t="s">
        <v>3961</v>
      </c>
      <c r="J62" s="31" t="s">
        <v>3962</v>
      </c>
      <c r="K62" s="31" t="s">
        <v>106</v>
      </c>
      <c r="L62" s="31" t="s">
        <v>3959</v>
      </c>
      <c r="M62" s="31" t="s">
        <v>18</v>
      </c>
      <c r="N62" s="31" t="s">
        <v>25932</v>
      </c>
      <c r="O62" s="31" t="s">
        <v>25929</v>
      </c>
      <c r="P62" s="32" t="s">
        <v>25948</v>
      </c>
      <c r="Q62" s="32">
        <v>1</v>
      </c>
      <c r="R62" t="str">
        <f t="shared" si="0"/>
        <v>Мандзюк Б.С. ПП, маг. "Бесіда" р-н Каменец-Подольский Район, с.Голосков, ул.Октябрьская, д.6 а</v>
      </c>
    </row>
    <row r="63" spans="1:18" hidden="1" x14ac:dyDescent="0.25">
      <c r="A63" s="32">
        <v>790376</v>
      </c>
      <c r="B63" s="31" t="s">
        <v>23447</v>
      </c>
      <c r="C63" s="31" t="s">
        <v>23448</v>
      </c>
      <c r="D63" s="31" t="s">
        <v>23449</v>
      </c>
      <c r="E63" s="31" t="s">
        <v>121</v>
      </c>
      <c r="F63" s="31" t="s">
        <v>122</v>
      </c>
      <c r="G63" s="31" t="s">
        <v>107</v>
      </c>
      <c r="H63" s="31" t="s">
        <v>108</v>
      </c>
      <c r="I63" s="31" t="s">
        <v>124</v>
      </c>
      <c r="J63" s="31" t="s">
        <v>109</v>
      </c>
      <c r="K63" s="31" t="s">
        <v>106</v>
      </c>
      <c r="L63" s="31" t="s">
        <v>23448</v>
      </c>
      <c r="M63" s="31" t="s">
        <v>20</v>
      </c>
      <c r="N63" s="31" t="s">
        <v>25932</v>
      </c>
      <c r="O63" s="31" t="s">
        <v>25929</v>
      </c>
      <c r="P63" s="32" t="s">
        <v>25948</v>
      </c>
      <c r="Q63" s="32">
        <v>1</v>
      </c>
      <c r="R63" t="str">
        <f t="shared" si="0"/>
        <v>Чорнобай О.В. ПП, маг. "Вільховець" р-н Каменец-Подольский Район, с.Каменка (Кармаліти, вул. Леніна б. 7)</v>
      </c>
    </row>
    <row r="64" spans="1:18" hidden="1" x14ac:dyDescent="0.25">
      <c r="A64" s="32">
        <v>790380</v>
      </c>
      <c r="B64" s="31" t="s">
        <v>23450</v>
      </c>
      <c r="C64" s="31" t="s">
        <v>23451</v>
      </c>
      <c r="D64" s="31" t="s">
        <v>23452</v>
      </c>
      <c r="E64" s="31" t="s">
        <v>121</v>
      </c>
      <c r="F64" s="31" t="s">
        <v>122</v>
      </c>
      <c r="G64" s="31" t="s">
        <v>107</v>
      </c>
      <c r="H64" s="31" t="s">
        <v>108</v>
      </c>
      <c r="I64" s="31" t="s">
        <v>124</v>
      </c>
      <c r="J64" s="31" t="s">
        <v>109</v>
      </c>
      <c r="K64" s="31" t="s">
        <v>106</v>
      </c>
      <c r="L64" s="31" t="s">
        <v>23451</v>
      </c>
      <c r="M64" s="31" t="s">
        <v>19</v>
      </c>
      <c r="N64" s="31" t="s">
        <v>25932</v>
      </c>
      <c r="O64" s="31" t="s">
        <v>25929</v>
      </c>
      <c r="P64" s="32" t="s">
        <v>67</v>
      </c>
      <c r="Q64" s="32">
        <v>1</v>
      </c>
      <c r="R64" t="str">
        <f t="shared" si="0"/>
        <v>Ковальський В.Д. ПП, маг. "На хаті" р-н Новоушицкий Район, с.Глубочок, д.0 (0)</v>
      </c>
    </row>
    <row r="65" spans="1:18" hidden="1" x14ac:dyDescent="0.25">
      <c r="A65" s="32">
        <v>790383</v>
      </c>
      <c r="B65" s="31" t="s">
        <v>23453</v>
      </c>
      <c r="C65" s="31" t="s">
        <v>23454</v>
      </c>
      <c r="D65" s="31" t="s">
        <v>23455</v>
      </c>
      <c r="E65" s="31" t="s">
        <v>121</v>
      </c>
      <c r="F65" s="31" t="s">
        <v>122</v>
      </c>
      <c r="G65" s="31" t="s">
        <v>107</v>
      </c>
      <c r="H65" s="31" t="s">
        <v>108</v>
      </c>
      <c r="I65" s="31" t="s">
        <v>124</v>
      </c>
      <c r="J65" s="31" t="s">
        <v>109</v>
      </c>
      <c r="K65" s="31" t="s">
        <v>106</v>
      </c>
      <c r="L65" s="31" t="s">
        <v>23454</v>
      </c>
      <c r="M65" s="31" t="s">
        <v>19</v>
      </c>
      <c r="N65" s="31" t="s">
        <v>25932</v>
      </c>
      <c r="O65" s="31" t="s">
        <v>25929</v>
      </c>
      <c r="P65" s="32" t="s">
        <v>25948</v>
      </c>
      <c r="Q65" s="32">
        <v>1</v>
      </c>
      <c r="R65" t="str">
        <f t="shared" si="0"/>
        <v>Швед В.В. ПП, маг. "Продукти" р-н Новоушицкий Район, с.Новый Глебов, д.0 (0)</v>
      </c>
    </row>
    <row r="66" spans="1:18" hidden="1" x14ac:dyDescent="0.25">
      <c r="A66" s="32">
        <v>582566</v>
      </c>
      <c r="B66" s="31" t="s">
        <v>25063</v>
      </c>
      <c r="C66" s="31" t="s">
        <v>25064</v>
      </c>
      <c r="D66" s="31" t="s">
        <v>25065</v>
      </c>
      <c r="E66" s="31" t="s">
        <v>121</v>
      </c>
      <c r="F66" s="31" t="s">
        <v>122</v>
      </c>
      <c r="G66" s="31" t="s">
        <v>107</v>
      </c>
      <c r="H66" s="31" t="s">
        <v>108</v>
      </c>
      <c r="I66" s="31" t="s">
        <v>124</v>
      </c>
      <c r="J66" s="31" t="s">
        <v>109</v>
      </c>
      <c r="K66" s="31" t="s">
        <v>106</v>
      </c>
      <c r="L66" s="31" t="s">
        <v>25066</v>
      </c>
      <c r="M66" s="31" t="s">
        <v>19</v>
      </c>
      <c r="N66" s="31" t="s">
        <v>25932</v>
      </c>
      <c r="O66" s="31" t="s">
        <v>25929</v>
      </c>
      <c r="P66" s="32" t="s">
        <v>25948</v>
      </c>
      <c r="Q66" s="32">
        <v>1</v>
      </c>
      <c r="R66" t="str">
        <f t="shared" si="0"/>
        <v>(КООП) Придністровське-05  СТ, маг. "Продукии" р-н Каменец-Подольский Район, с.Кизя-Кудринецкая (0)</v>
      </c>
    </row>
    <row r="67" spans="1:18" hidden="1" x14ac:dyDescent="0.25">
      <c r="A67" s="32">
        <v>582567</v>
      </c>
      <c r="B67" s="31" t="s">
        <v>25067</v>
      </c>
      <c r="C67" s="31" t="s">
        <v>25068</v>
      </c>
      <c r="D67" s="31" t="s">
        <v>520</v>
      </c>
      <c r="E67" s="31" t="s">
        <v>121</v>
      </c>
      <c r="F67" s="31" t="s">
        <v>122</v>
      </c>
      <c r="G67" s="31" t="s">
        <v>107</v>
      </c>
      <c r="H67" s="31" t="s">
        <v>108</v>
      </c>
      <c r="I67" s="31" t="s">
        <v>124</v>
      </c>
      <c r="J67" s="31" t="s">
        <v>109</v>
      </c>
      <c r="K67" s="31" t="s">
        <v>106</v>
      </c>
      <c r="L67" s="31" t="s">
        <v>25069</v>
      </c>
      <c r="M67" s="31" t="s">
        <v>20</v>
      </c>
      <c r="N67" s="31" t="s">
        <v>25932</v>
      </c>
      <c r="O67" s="31" t="s">
        <v>25929</v>
      </c>
      <c r="P67" s="32" t="s">
        <v>25948</v>
      </c>
      <c r="Q67" s="32">
        <v>1</v>
      </c>
      <c r="R67" t="str">
        <f t="shared" ref="R67:R130" si="1">CONCATENATE(C67," ",D67)</f>
        <v>(КООП) Придністровське-05 СТ, маг. "Торгівельник" р-н Каменец-Подольский Район, с.Цвикловцы Первые (0)</v>
      </c>
    </row>
    <row r="68" spans="1:18" hidden="1" x14ac:dyDescent="0.25">
      <c r="A68" s="32">
        <v>808127</v>
      </c>
      <c r="B68" s="31" t="s">
        <v>23543</v>
      </c>
      <c r="C68" s="31" t="s">
        <v>23544</v>
      </c>
      <c r="D68" s="31" t="s">
        <v>23545</v>
      </c>
      <c r="E68" s="31" t="s">
        <v>121</v>
      </c>
      <c r="F68" s="31" t="s">
        <v>122</v>
      </c>
      <c r="G68" s="31" t="s">
        <v>107</v>
      </c>
      <c r="H68" s="31" t="s">
        <v>108</v>
      </c>
      <c r="I68" s="31" t="s">
        <v>23546</v>
      </c>
      <c r="J68" s="31" t="s">
        <v>23547</v>
      </c>
      <c r="K68" s="31" t="s">
        <v>106</v>
      </c>
      <c r="L68" s="31" t="s">
        <v>23548</v>
      </c>
      <c r="M68" s="31" t="s">
        <v>19</v>
      </c>
      <c r="N68" s="31" t="s">
        <v>25932</v>
      </c>
      <c r="O68" s="31" t="s">
        <v>25929</v>
      </c>
      <c r="P68" s="32" t="s">
        <v>25948</v>
      </c>
      <c r="Q68" s="32">
        <v>1</v>
      </c>
      <c r="R68" t="str">
        <f t="shared" si="1"/>
        <v>(РЦ) Войт Г.М. ПП, маг. "Продукти" р-н Дунаевецкий Район, с.Рахновка, д.0 (0)</v>
      </c>
    </row>
    <row r="69" spans="1:18" hidden="1" x14ac:dyDescent="0.25">
      <c r="A69" s="32">
        <v>433519</v>
      </c>
      <c r="B69" s="31" t="s">
        <v>23574</v>
      </c>
      <c r="C69" s="31" t="s">
        <v>23575</v>
      </c>
      <c r="D69" s="31" t="s">
        <v>23576</v>
      </c>
      <c r="E69" s="31" t="s">
        <v>121</v>
      </c>
      <c r="F69" s="31" t="s">
        <v>122</v>
      </c>
      <c r="G69" s="31" t="s">
        <v>107</v>
      </c>
      <c r="H69" s="31" t="s">
        <v>108</v>
      </c>
      <c r="I69" s="31" t="s">
        <v>124</v>
      </c>
      <c r="J69" s="31" t="s">
        <v>109</v>
      </c>
      <c r="K69" s="31" t="s">
        <v>106</v>
      </c>
      <c r="L69" s="31" t="s">
        <v>23577</v>
      </c>
      <c r="M69" s="31" t="s">
        <v>20</v>
      </c>
      <c r="N69" s="31" t="s">
        <v>25932</v>
      </c>
      <c r="O69" s="31" t="s">
        <v>25929</v>
      </c>
      <c r="P69" s="32" t="s">
        <v>25948</v>
      </c>
      <c r="Q69" s="32">
        <v>1</v>
      </c>
      <c r="R69" t="str">
        <f t="shared" si="1"/>
        <v>(КООП) Сокільське СТ, маг. "Продукти" р-н Каменец-Подольский Район, с.Руда, ул.Советская, д.1</v>
      </c>
    </row>
    <row r="70" spans="1:18" hidden="1" x14ac:dyDescent="0.25">
      <c r="A70" s="32">
        <v>580919</v>
      </c>
      <c r="B70" s="31" t="s">
        <v>24865</v>
      </c>
      <c r="C70" s="31" t="s">
        <v>24866</v>
      </c>
      <c r="D70" s="31" t="s">
        <v>24867</v>
      </c>
      <c r="E70" s="31" t="s">
        <v>121</v>
      </c>
      <c r="F70" s="31" t="s">
        <v>122</v>
      </c>
      <c r="G70" s="31" t="s">
        <v>107</v>
      </c>
      <c r="H70" s="31" t="s">
        <v>108</v>
      </c>
      <c r="I70" s="31" t="s">
        <v>24868</v>
      </c>
      <c r="J70" s="31" t="s">
        <v>24869</v>
      </c>
      <c r="K70" s="31" t="s">
        <v>106</v>
      </c>
      <c r="L70" s="31" t="s">
        <v>24866</v>
      </c>
      <c r="M70" s="31" t="s">
        <v>19</v>
      </c>
      <c r="N70" s="31" t="s">
        <v>25932</v>
      </c>
      <c r="O70" s="31" t="s">
        <v>25929</v>
      </c>
      <c r="P70" s="32" t="s">
        <v>67</v>
      </c>
      <c r="Q70" s="32">
        <v>1</v>
      </c>
      <c r="R70" t="str">
        <f t="shared" si="1"/>
        <v>Добжанська Л.В. ПП, маг. "Продукти" р-н Дунаевецкий Район, с.Сосновка (за сільською радою)</v>
      </c>
    </row>
    <row r="71" spans="1:18" hidden="1" x14ac:dyDescent="0.25">
      <c r="A71" s="32">
        <v>835889</v>
      </c>
      <c r="B71" s="31" t="s">
        <v>5433</v>
      </c>
      <c r="C71" s="31" t="s">
        <v>5434</v>
      </c>
      <c r="D71" s="31" t="s">
        <v>5435</v>
      </c>
      <c r="E71" s="31" t="s">
        <v>121</v>
      </c>
      <c r="F71" s="31" t="s">
        <v>122</v>
      </c>
      <c r="G71" s="31" t="s">
        <v>107</v>
      </c>
      <c r="H71" s="31" t="s">
        <v>108</v>
      </c>
      <c r="I71" s="31" t="s">
        <v>124</v>
      </c>
      <c r="J71" s="31" t="s">
        <v>109</v>
      </c>
      <c r="K71" s="31" t="s">
        <v>106</v>
      </c>
      <c r="L71" s="31" t="s">
        <v>5434</v>
      </c>
      <c r="M71" s="31" t="s">
        <v>18</v>
      </c>
      <c r="N71" s="31" t="s">
        <v>25932</v>
      </c>
      <c r="O71" s="31" t="s">
        <v>25929</v>
      </c>
      <c r="P71" s="32" t="s">
        <v>25948</v>
      </c>
      <c r="Q71" s="32">
        <v>1</v>
      </c>
      <c r="R71" t="str">
        <f t="shared" si="1"/>
        <v>Козак В.А. ПП, маг. "Продукти" р-н Чемеровецкий Район, с.Залучье, ул.Хмельницкого Богдана, д.16</v>
      </c>
    </row>
    <row r="72" spans="1:18" hidden="1" x14ac:dyDescent="0.25">
      <c r="A72" s="32">
        <v>529985</v>
      </c>
      <c r="B72" s="31" t="s">
        <v>24797</v>
      </c>
      <c r="C72" s="31" t="s">
        <v>24798</v>
      </c>
      <c r="D72" s="31" t="s">
        <v>2405</v>
      </c>
      <c r="E72" s="31" t="s">
        <v>121</v>
      </c>
      <c r="F72" s="31" t="s">
        <v>122</v>
      </c>
      <c r="G72" s="31" t="s">
        <v>107</v>
      </c>
      <c r="H72" s="31" t="s">
        <v>108</v>
      </c>
      <c r="I72" s="31" t="s">
        <v>24799</v>
      </c>
      <c r="J72" s="31" t="s">
        <v>24800</v>
      </c>
      <c r="K72" s="31" t="s">
        <v>110</v>
      </c>
      <c r="L72" s="31" t="s">
        <v>24798</v>
      </c>
      <c r="M72" s="31" t="s">
        <v>21</v>
      </c>
      <c r="N72" s="31" t="s">
        <v>25932</v>
      </c>
      <c r="O72" s="31" t="s">
        <v>25929</v>
      </c>
      <c r="P72" s="32" t="s">
        <v>67</v>
      </c>
      <c r="Q72" s="32">
        <v>1</v>
      </c>
      <c r="R72" t="str">
        <f t="shared" si="1"/>
        <v>Тарасюк Ю.Є. ПП, маг. біля школи р-н Дунаевецкий Район, с.Пидлисный Мукарив (0)</v>
      </c>
    </row>
    <row r="73" spans="1:18" hidden="1" x14ac:dyDescent="0.25">
      <c r="A73" s="32">
        <v>529986</v>
      </c>
      <c r="B73" s="31" t="s">
        <v>24801</v>
      </c>
      <c r="C73" s="31" t="s">
        <v>24802</v>
      </c>
      <c r="D73" s="31" t="s">
        <v>2405</v>
      </c>
      <c r="E73" s="31" t="s">
        <v>121</v>
      </c>
      <c r="F73" s="31" t="s">
        <v>122</v>
      </c>
      <c r="G73" s="31" t="s">
        <v>107</v>
      </c>
      <c r="H73" s="31" t="s">
        <v>108</v>
      </c>
      <c r="I73" s="31" t="s">
        <v>24803</v>
      </c>
      <c r="J73" s="31" t="s">
        <v>24804</v>
      </c>
      <c r="K73" s="31" t="s">
        <v>110</v>
      </c>
      <c r="L73" s="31" t="s">
        <v>24802</v>
      </c>
      <c r="M73" s="31" t="s">
        <v>21</v>
      </c>
      <c r="N73" s="31" t="s">
        <v>25932</v>
      </c>
      <c r="O73" s="31" t="s">
        <v>25929</v>
      </c>
      <c r="P73" s="32" t="s">
        <v>66</v>
      </c>
      <c r="Q73" s="32">
        <v>1</v>
      </c>
      <c r="R73" t="str">
        <f t="shared" si="1"/>
        <v>Кузьмова Г.В. ПП, маг. "Мрія" р-н Дунаевецкий Район, с.Пидлисный Мукарив (0)</v>
      </c>
    </row>
    <row r="74" spans="1:18" hidden="1" x14ac:dyDescent="0.25">
      <c r="A74" s="32">
        <v>378535</v>
      </c>
      <c r="B74" s="31" t="s">
        <v>2908</v>
      </c>
      <c r="C74" s="31" t="s">
        <v>2909</v>
      </c>
      <c r="D74" s="31" t="s">
        <v>24069</v>
      </c>
      <c r="E74" s="31" t="s">
        <v>121</v>
      </c>
      <c r="F74" s="31" t="s">
        <v>122</v>
      </c>
      <c r="G74" s="31" t="s">
        <v>107</v>
      </c>
      <c r="H74" s="31" t="s">
        <v>108</v>
      </c>
      <c r="I74" s="31" t="s">
        <v>124</v>
      </c>
      <c r="J74" s="31" t="s">
        <v>109</v>
      </c>
      <c r="K74" s="31" t="s">
        <v>106</v>
      </c>
      <c r="L74" s="31" t="s">
        <v>2909</v>
      </c>
      <c r="M74" s="31" t="s">
        <v>20</v>
      </c>
      <c r="N74" s="31" t="s">
        <v>25932</v>
      </c>
      <c r="O74" s="31" t="s">
        <v>25929</v>
      </c>
      <c r="P74" s="32" t="s">
        <v>25948</v>
      </c>
      <c r="Q74" s="32">
        <v>1</v>
      </c>
      <c r="R74" t="str">
        <f t="shared" si="1"/>
        <v>Фрідріх С.І. ПП, маг. "Панич" р-н Новоушицкий Район, с.Старая Гута, ул.Садовая, д.31</v>
      </c>
    </row>
    <row r="75" spans="1:18" hidden="1" x14ac:dyDescent="0.25">
      <c r="A75" s="32">
        <v>379149</v>
      </c>
      <c r="B75" s="31" t="s">
        <v>516</v>
      </c>
      <c r="C75" s="31" t="s">
        <v>517</v>
      </c>
      <c r="D75" s="31" t="s">
        <v>24087</v>
      </c>
      <c r="E75" s="31" t="s">
        <v>121</v>
      </c>
      <c r="F75" s="31" t="s">
        <v>122</v>
      </c>
      <c r="G75" s="31" t="s">
        <v>107</v>
      </c>
      <c r="H75" s="31" t="s">
        <v>108</v>
      </c>
      <c r="I75" s="31" t="s">
        <v>19673</v>
      </c>
      <c r="J75" s="31" t="s">
        <v>19674</v>
      </c>
      <c r="K75" s="31" t="s">
        <v>106</v>
      </c>
      <c r="L75" s="31" t="s">
        <v>517</v>
      </c>
      <c r="M75" s="31" t="s">
        <v>21</v>
      </c>
      <c r="N75" s="31" t="s">
        <v>25932</v>
      </c>
      <c r="O75" s="31" t="s">
        <v>25929</v>
      </c>
      <c r="P75" s="32" t="s">
        <v>67</v>
      </c>
      <c r="Q75" s="32">
        <v>1</v>
      </c>
      <c r="R75" t="str">
        <f t="shared" si="1"/>
        <v>Пирогівська С.М. ПП, маг. "Продтовари" р-н Каменец-Подольский Район, с.Залесье Первое, ул.Грушевского, д.55</v>
      </c>
    </row>
    <row r="76" spans="1:18" hidden="1" x14ac:dyDescent="0.25">
      <c r="A76" s="32">
        <v>546891</v>
      </c>
      <c r="B76" s="31" t="s">
        <v>25035</v>
      </c>
      <c r="C76" s="31" t="s">
        <v>25036</v>
      </c>
      <c r="D76" s="31" t="s">
        <v>25037</v>
      </c>
      <c r="E76" s="31" t="s">
        <v>121</v>
      </c>
      <c r="F76" s="31" t="s">
        <v>122</v>
      </c>
      <c r="G76" s="31" t="s">
        <v>107</v>
      </c>
      <c r="H76" s="31" t="s">
        <v>108</v>
      </c>
      <c r="I76" s="31" t="s">
        <v>124</v>
      </c>
      <c r="J76" s="31" t="s">
        <v>109</v>
      </c>
      <c r="K76" s="31" t="s">
        <v>106</v>
      </c>
      <c r="L76" s="31" t="s">
        <v>25036</v>
      </c>
      <c r="M76" s="31" t="s">
        <v>21</v>
      </c>
      <c r="N76" s="31" t="s">
        <v>25932</v>
      </c>
      <c r="O76" s="31" t="s">
        <v>25929</v>
      </c>
      <c r="P76" s="32" t="s">
        <v>66</v>
      </c>
      <c r="Q76" s="32">
        <v>1</v>
      </c>
      <c r="R76" t="str">
        <f t="shared" si="1"/>
        <v>Рабчевський С.В. ПП, маг. "Продукти" р-н Новоушицкий Район, пгт.Новая Ушица, ул.8-го Марта, д.119</v>
      </c>
    </row>
    <row r="77" spans="1:18" hidden="1" x14ac:dyDescent="0.25">
      <c r="A77" s="32">
        <v>582068</v>
      </c>
      <c r="B77" s="31" t="s">
        <v>25038</v>
      </c>
      <c r="C77" s="31" t="s">
        <v>25039</v>
      </c>
      <c r="D77" s="31" t="s">
        <v>25040</v>
      </c>
      <c r="E77" s="31" t="s">
        <v>121</v>
      </c>
      <c r="F77" s="31" t="s">
        <v>122</v>
      </c>
      <c r="G77" s="31" t="s">
        <v>107</v>
      </c>
      <c r="H77" s="31" t="s">
        <v>108</v>
      </c>
      <c r="I77" s="31" t="s">
        <v>25041</v>
      </c>
      <c r="J77" s="31" t="s">
        <v>25042</v>
      </c>
      <c r="K77" s="31" t="s">
        <v>106</v>
      </c>
      <c r="L77" s="31" t="s">
        <v>25039</v>
      </c>
      <c r="M77" s="31" t="s">
        <v>20</v>
      </c>
      <c r="N77" s="31" t="s">
        <v>25932</v>
      </c>
      <c r="O77" s="31" t="s">
        <v>25929</v>
      </c>
      <c r="P77" s="32" t="s">
        <v>25948</v>
      </c>
      <c r="Q77" s="32">
        <v>1</v>
      </c>
      <c r="R77" t="str">
        <f t="shared" si="1"/>
        <v>Войціх Н.Ф. ПП. маг. "Продукти" р-н Чемеровецкий Район, с.Шидловцы, ул.Кооперативная, д.4</v>
      </c>
    </row>
    <row r="78" spans="1:18" hidden="1" x14ac:dyDescent="0.25">
      <c r="A78" s="32">
        <v>798586</v>
      </c>
      <c r="B78" s="31" t="s">
        <v>24830</v>
      </c>
      <c r="C78" s="31" t="s">
        <v>24831</v>
      </c>
      <c r="D78" s="31" t="s">
        <v>6704</v>
      </c>
      <c r="E78" s="31" t="s">
        <v>121</v>
      </c>
      <c r="F78" s="31" t="s">
        <v>122</v>
      </c>
      <c r="G78" s="31" t="s">
        <v>107</v>
      </c>
      <c r="H78" s="31" t="s">
        <v>108</v>
      </c>
      <c r="I78" s="31" t="s">
        <v>24832</v>
      </c>
      <c r="J78" s="31" t="s">
        <v>24833</v>
      </c>
      <c r="K78" s="31" t="s">
        <v>106</v>
      </c>
      <c r="L78" s="31" t="s">
        <v>24831</v>
      </c>
      <c r="M78" s="31" t="s">
        <v>20</v>
      </c>
      <c r="N78" s="31" t="s">
        <v>25932</v>
      </c>
      <c r="O78" s="31" t="s">
        <v>25929</v>
      </c>
      <c r="P78" s="32" t="s">
        <v>25948</v>
      </c>
      <c r="Q78" s="32">
        <v>1</v>
      </c>
      <c r="R78" t="str">
        <f t="shared" si="1"/>
        <v>Старічков В.Ю. ПП, маг. "Продукти" р-н Каменец-Подольский Район, с.Баговица, ул.Ленина, д.32</v>
      </c>
    </row>
    <row r="79" spans="1:18" hidden="1" x14ac:dyDescent="0.25">
      <c r="A79" s="32">
        <v>802155</v>
      </c>
      <c r="B79" s="31" t="s">
        <v>24834</v>
      </c>
      <c r="C79" s="31" t="s">
        <v>24835</v>
      </c>
      <c r="D79" s="31" t="s">
        <v>24836</v>
      </c>
      <c r="E79" s="31" t="s">
        <v>121</v>
      </c>
      <c r="F79" s="31" t="s">
        <v>122</v>
      </c>
      <c r="G79" s="31" t="s">
        <v>107</v>
      </c>
      <c r="H79" s="31" t="s">
        <v>108</v>
      </c>
      <c r="I79" s="31" t="s">
        <v>124</v>
      </c>
      <c r="J79" s="31" t="s">
        <v>109</v>
      </c>
      <c r="K79" s="31" t="s">
        <v>106</v>
      </c>
      <c r="L79" s="31" t="s">
        <v>24835</v>
      </c>
      <c r="M79" s="31" t="s">
        <v>18</v>
      </c>
      <c r="N79" s="31" t="s">
        <v>25932</v>
      </c>
      <c r="O79" s="31" t="s">
        <v>25929</v>
      </c>
      <c r="P79" s="32" t="s">
        <v>25948</v>
      </c>
      <c r="Q79" s="32">
        <v>1</v>
      </c>
      <c r="R79" t="str">
        <f t="shared" si="1"/>
        <v>Хибовська Г.М. ПП, маг. "Продукти" р-н Городокский Район, с.Великая Левада, д.14</v>
      </c>
    </row>
    <row r="80" spans="1:18" hidden="1" x14ac:dyDescent="0.25">
      <c r="A80" s="32">
        <v>809195</v>
      </c>
      <c r="B80" s="31" t="s">
        <v>24926</v>
      </c>
      <c r="C80" s="31" t="s">
        <v>24927</v>
      </c>
      <c r="D80" s="31" t="s">
        <v>24928</v>
      </c>
      <c r="E80" s="31" t="s">
        <v>121</v>
      </c>
      <c r="F80" s="31" t="s">
        <v>122</v>
      </c>
      <c r="G80" s="31" t="s">
        <v>107</v>
      </c>
      <c r="H80" s="31" t="s">
        <v>108</v>
      </c>
      <c r="I80" s="31" t="s">
        <v>6018</v>
      </c>
      <c r="J80" s="31" t="s">
        <v>6019</v>
      </c>
      <c r="K80" s="31" t="s">
        <v>106</v>
      </c>
      <c r="L80" s="31" t="s">
        <v>24927</v>
      </c>
      <c r="M80" s="31" t="s">
        <v>20</v>
      </c>
      <c r="N80" s="31" t="s">
        <v>25932</v>
      </c>
      <c r="O80" s="31" t="s">
        <v>25929</v>
      </c>
      <c r="P80" s="32" t="s">
        <v>25948</v>
      </c>
      <c r="Q80" s="32">
        <v>1</v>
      </c>
      <c r="R80" t="str">
        <f t="shared" si="1"/>
        <v>Кептинці СТ р-н Каменец-Подольский Район, с.Брага, д.40</v>
      </c>
    </row>
    <row r="81" spans="1:18" hidden="1" x14ac:dyDescent="0.25">
      <c r="A81" s="32">
        <v>663495</v>
      </c>
      <c r="B81" s="31" t="s">
        <v>25699</v>
      </c>
      <c r="C81" s="31" t="s">
        <v>25700</v>
      </c>
      <c r="D81" s="31" t="s">
        <v>25701</v>
      </c>
      <c r="E81" s="31" t="s">
        <v>121</v>
      </c>
      <c r="F81" s="31" t="s">
        <v>122</v>
      </c>
      <c r="G81" s="31" t="s">
        <v>107</v>
      </c>
      <c r="H81" s="31" t="s">
        <v>108</v>
      </c>
      <c r="I81" s="31" t="s">
        <v>124</v>
      </c>
      <c r="J81" s="31" t="s">
        <v>109</v>
      </c>
      <c r="K81" s="31" t="s">
        <v>106</v>
      </c>
      <c r="L81" s="31" t="s">
        <v>25700</v>
      </c>
      <c r="M81" s="31" t="s">
        <v>18</v>
      </c>
      <c r="N81" s="31" t="s">
        <v>25932</v>
      </c>
      <c r="O81" s="31" t="s">
        <v>25929</v>
      </c>
      <c r="P81" s="32" t="s">
        <v>25948</v>
      </c>
      <c r="Q81" s="32">
        <v>1</v>
      </c>
      <c r="R81" t="str">
        <f t="shared" si="1"/>
        <v>Бугаєвська Н.П. ПП, маг. "Наталія" р-н Каменец-Подольский Район, с.Подольское, д.10</v>
      </c>
    </row>
    <row r="82" spans="1:18" hidden="1" x14ac:dyDescent="0.25">
      <c r="A82" s="32">
        <v>916287</v>
      </c>
      <c r="B82" s="31" t="s">
        <v>6495</v>
      </c>
      <c r="C82" s="31" t="s">
        <v>6496</v>
      </c>
      <c r="D82" s="31" t="s">
        <v>6497</v>
      </c>
      <c r="E82" s="31" t="s">
        <v>121</v>
      </c>
      <c r="F82" s="31" t="s">
        <v>122</v>
      </c>
      <c r="G82" s="31" t="s">
        <v>114</v>
      </c>
      <c r="H82" s="31" t="s">
        <v>108</v>
      </c>
      <c r="I82" s="31" t="s">
        <v>6498</v>
      </c>
      <c r="J82" s="31" t="s">
        <v>6499</v>
      </c>
      <c r="K82" s="31" t="s">
        <v>110</v>
      </c>
      <c r="L82" s="31" t="s">
        <v>6496</v>
      </c>
      <c r="M82" s="31" t="s">
        <v>20</v>
      </c>
      <c r="N82" s="31" t="s">
        <v>25932</v>
      </c>
      <c r="O82" s="31" t="s">
        <v>25929</v>
      </c>
      <c r="P82" s="32" t="s">
        <v>67</v>
      </c>
      <c r="Q82" s="32">
        <v>0</v>
      </c>
      <c r="R82" t="str">
        <f t="shared" si="1"/>
        <v>Маковська Г.М. ПП, маг. - бар р-н Чемеровецкий Район, с.Демковцы, ул.Дружбы, д.15</v>
      </c>
    </row>
    <row r="83" spans="1:18" hidden="1" x14ac:dyDescent="0.25">
      <c r="A83" s="32">
        <v>827446</v>
      </c>
      <c r="B83" s="31" t="s">
        <v>4083</v>
      </c>
      <c r="C83" s="31" t="s">
        <v>4084</v>
      </c>
      <c r="D83" s="31" t="s">
        <v>4085</v>
      </c>
      <c r="E83" s="31" t="s">
        <v>121</v>
      </c>
      <c r="F83" s="31" t="s">
        <v>122</v>
      </c>
      <c r="G83" s="31" t="s">
        <v>107</v>
      </c>
      <c r="H83" s="31" t="s">
        <v>108</v>
      </c>
      <c r="I83" s="31" t="s">
        <v>124</v>
      </c>
      <c r="J83" s="31" t="s">
        <v>109</v>
      </c>
      <c r="K83" s="31" t="s">
        <v>106</v>
      </c>
      <c r="L83" s="31" t="s">
        <v>4084</v>
      </c>
      <c r="M83" s="31" t="s">
        <v>20</v>
      </c>
      <c r="N83" s="31" t="s">
        <v>25932</v>
      </c>
      <c r="O83" s="31" t="s">
        <v>25929</v>
      </c>
      <c r="P83" s="32" t="s">
        <v>25948</v>
      </c>
      <c r="Q83" s="32">
        <v>1</v>
      </c>
      <c r="R83" t="str">
        <f t="shared" si="1"/>
        <v>Бортняк С.Г. ПП, маг. "Універмаг" р-н Чемеровецкий Район, пгт.Чемеровцы, ул.Центральная, д.26</v>
      </c>
    </row>
    <row r="84" spans="1:18" hidden="1" x14ac:dyDescent="0.25">
      <c r="A84" s="32">
        <v>162958</v>
      </c>
      <c r="B84" s="31" t="s">
        <v>15506</v>
      </c>
      <c r="C84" s="31" t="s">
        <v>15507</v>
      </c>
      <c r="D84" s="31" t="s">
        <v>15508</v>
      </c>
      <c r="E84" s="31" t="s">
        <v>121</v>
      </c>
      <c r="F84" s="31" t="s">
        <v>122</v>
      </c>
      <c r="G84" s="31" t="s">
        <v>107</v>
      </c>
      <c r="H84" s="31" t="s">
        <v>108</v>
      </c>
      <c r="I84" s="31" t="s">
        <v>124</v>
      </c>
      <c r="J84" s="31" t="s">
        <v>109</v>
      </c>
      <c r="K84" s="31" t="s">
        <v>106</v>
      </c>
      <c r="L84" s="31" t="s">
        <v>15507</v>
      </c>
      <c r="M84" s="31" t="s">
        <v>18</v>
      </c>
      <c r="N84" s="31" t="s">
        <v>25932</v>
      </c>
      <c r="O84" s="31" t="s">
        <v>25929</v>
      </c>
      <c r="P84" s="32" t="s">
        <v>25948</v>
      </c>
      <c r="Q84" s="32">
        <v>1</v>
      </c>
      <c r="R84" t="str">
        <f t="shared" si="1"/>
        <v>Дадашева М.П. ПП, маг. "Прометей" р-н Дунаевецкий Район, с.Маков, ул.Рабочая, д.8</v>
      </c>
    </row>
    <row r="85" spans="1:18" hidden="1" x14ac:dyDescent="0.25">
      <c r="A85" s="32">
        <v>756311</v>
      </c>
      <c r="B85" s="31" t="s">
        <v>24287</v>
      </c>
      <c r="C85" s="31" t="s">
        <v>24288</v>
      </c>
      <c r="D85" s="31" t="s">
        <v>24289</v>
      </c>
      <c r="E85" s="31" t="s">
        <v>121</v>
      </c>
      <c r="F85" s="31" t="s">
        <v>122</v>
      </c>
      <c r="G85" s="31" t="s">
        <v>107</v>
      </c>
      <c r="H85" s="31" t="s">
        <v>108</v>
      </c>
      <c r="I85" s="31" t="s">
        <v>124</v>
      </c>
      <c r="J85" s="31" t="s">
        <v>109</v>
      </c>
      <c r="K85" s="31" t="s">
        <v>106</v>
      </c>
      <c r="L85" s="31" t="s">
        <v>24288</v>
      </c>
      <c r="M85" s="31" t="s">
        <v>20</v>
      </c>
      <c r="N85" s="31" t="s">
        <v>25932</v>
      </c>
      <c r="O85" s="31" t="s">
        <v>25929</v>
      </c>
      <c r="P85" s="32" t="s">
        <v>25948</v>
      </c>
      <c r="Q85" s="32">
        <v>1</v>
      </c>
      <c r="R85" t="str">
        <f t="shared" si="1"/>
        <v>Короташ Н.В. ПП, маг. р-н Чемеровецкий Район, с.Бережанка, ул.Центральная, д.15 (виїзна торгівля)</v>
      </c>
    </row>
    <row r="86" spans="1:18" hidden="1" x14ac:dyDescent="0.25">
      <c r="A86" s="32">
        <v>837726</v>
      </c>
      <c r="B86" s="31" t="s">
        <v>5552</v>
      </c>
      <c r="C86" s="31" t="s">
        <v>5553</v>
      </c>
      <c r="D86" s="31" t="s">
        <v>5554</v>
      </c>
      <c r="E86" s="31" t="s">
        <v>121</v>
      </c>
      <c r="F86" s="31" t="s">
        <v>122</v>
      </c>
      <c r="G86" s="31" t="s">
        <v>107</v>
      </c>
      <c r="H86" s="31" t="s">
        <v>108</v>
      </c>
      <c r="I86" s="31" t="s">
        <v>124</v>
      </c>
      <c r="J86" s="31" t="s">
        <v>109</v>
      </c>
      <c r="K86" s="31" t="s">
        <v>106</v>
      </c>
      <c r="L86" s="31" t="s">
        <v>5553</v>
      </c>
      <c r="M86" s="31" t="s">
        <v>18</v>
      </c>
      <c r="N86" s="31" t="s">
        <v>25932</v>
      </c>
      <c r="O86" s="31" t="s">
        <v>25929</v>
      </c>
      <c r="P86" s="32" t="s">
        <v>25948</v>
      </c>
      <c r="Q86" s="32">
        <v>1</v>
      </c>
      <c r="R86" t="str">
        <f t="shared" si="1"/>
        <v>Яловик М.М. ПП, маг. "Продукти" р-н Каменец-Подольский Район, с.Залесье Второе, д.0 (в клубі)</v>
      </c>
    </row>
    <row r="87" spans="1:18" hidden="1" x14ac:dyDescent="0.25">
      <c r="A87" s="32">
        <v>706323</v>
      </c>
      <c r="B87" s="31" t="s">
        <v>24739</v>
      </c>
      <c r="C87" s="31" t="s">
        <v>24740</v>
      </c>
      <c r="D87" s="31" t="s">
        <v>24741</v>
      </c>
      <c r="E87" s="31" t="s">
        <v>121</v>
      </c>
      <c r="F87" s="31" t="s">
        <v>122</v>
      </c>
      <c r="G87" s="31" t="s">
        <v>107</v>
      </c>
      <c r="H87" s="31" t="s">
        <v>108</v>
      </c>
      <c r="I87" s="31" t="s">
        <v>24742</v>
      </c>
      <c r="J87" s="31" t="s">
        <v>24743</v>
      </c>
      <c r="K87" s="31" t="s">
        <v>106</v>
      </c>
      <c r="L87" s="31" t="s">
        <v>24740</v>
      </c>
      <c r="M87" s="31" t="s">
        <v>19</v>
      </c>
      <c r="N87" s="31" t="s">
        <v>25932</v>
      </c>
      <c r="O87" s="31" t="s">
        <v>25929</v>
      </c>
      <c r="P87" s="32" t="s">
        <v>66</v>
      </c>
      <c r="Q87" s="32">
        <v>1</v>
      </c>
      <c r="R87" t="str">
        <f t="shared" si="1"/>
        <v>Сакундяк В.Ф. ПП, маг. "Продукти" г.Каменец-Подольский, ул.Северная, д.98</v>
      </c>
    </row>
    <row r="88" spans="1:18" hidden="1" x14ac:dyDescent="0.25">
      <c r="A88" s="32">
        <v>463792</v>
      </c>
      <c r="B88" s="31" t="s">
        <v>24914</v>
      </c>
      <c r="C88" s="31" t="s">
        <v>24915</v>
      </c>
      <c r="D88" s="31" t="s">
        <v>24916</v>
      </c>
      <c r="E88" s="31" t="s">
        <v>121</v>
      </c>
      <c r="F88" s="31" t="s">
        <v>122</v>
      </c>
      <c r="G88" s="31" t="s">
        <v>107</v>
      </c>
      <c r="H88" s="31" t="s">
        <v>108</v>
      </c>
      <c r="I88" s="31" t="s">
        <v>24917</v>
      </c>
      <c r="J88" s="31" t="s">
        <v>24918</v>
      </c>
      <c r="K88" s="31" t="s">
        <v>106</v>
      </c>
      <c r="L88" s="31" t="s">
        <v>24915</v>
      </c>
      <c r="M88" s="31" t="s">
        <v>18</v>
      </c>
      <c r="N88" s="31" t="s">
        <v>25932</v>
      </c>
      <c r="O88" s="31" t="s">
        <v>25929</v>
      </c>
      <c r="P88" s="32" t="s">
        <v>67</v>
      </c>
      <c r="Q88" s="32">
        <v>1</v>
      </c>
      <c r="R88" t="str">
        <f t="shared" si="1"/>
        <v>Гуменна І. Ю. ПП, маг. "Лідія" р-н Городокский Район, с.Великий Карабчиев, д.6 (ул. Центральная)</v>
      </c>
    </row>
    <row r="89" spans="1:18" hidden="1" x14ac:dyDescent="0.25">
      <c r="A89" s="32">
        <v>647285</v>
      </c>
      <c r="B89" s="31" t="s">
        <v>24988</v>
      </c>
      <c r="C89" s="31" t="s">
        <v>24989</v>
      </c>
      <c r="D89" s="31" t="s">
        <v>2355</v>
      </c>
      <c r="E89" s="31" t="s">
        <v>121</v>
      </c>
      <c r="F89" s="31" t="s">
        <v>122</v>
      </c>
      <c r="G89" s="31" t="s">
        <v>107</v>
      </c>
      <c r="H89" s="31" t="s">
        <v>108</v>
      </c>
      <c r="I89" s="31" t="s">
        <v>24990</v>
      </c>
      <c r="J89" s="31" t="s">
        <v>24991</v>
      </c>
      <c r="K89" s="31" t="s">
        <v>106</v>
      </c>
      <c r="L89" s="31" t="s">
        <v>24989</v>
      </c>
      <c r="M89" s="31" t="s">
        <v>19</v>
      </c>
      <c r="N89" s="31" t="s">
        <v>25932</v>
      </c>
      <c r="O89" s="31" t="s">
        <v>25929</v>
      </c>
      <c r="P89" s="32" t="s">
        <v>67</v>
      </c>
      <c r="Q89" s="32">
        <v>1</v>
      </c>
      <c r="R89" t="str">
        <f t="shared" si="1"/>
        <v>Візнюк О.М. ПП, маг. "Судак" р-н Новоушицкий Район, с.Коммунар (0)</v>
      </c>
    </row>
    <row r="90" spans="1:18" hidden="1" x14ac:dyDescent="0.25">
      <c r="A90" s="32">
        <v>162737</v>
      </c>
      <c r="B90" s="31" t="s">
        <v>2586</v>
      </c>
      <c r="C90" s="31" t="s">
        <v>2587</v>
      </c>
      <c r="D90" s="31" t="s">
        <v>15013</v>
      </c>
      <c r="E90" s="31" t="s">
        <v>121</v>
      </c>
      <c r="F90" s="31" t="s">
        <v>122</v>
      </c>
      <c r="G90" s="31" t="s">
        <v>107</v>
      </c>
      <c r="H90" s="31" t="s">
        <v>108</v>
      </c>
      <c r="I90" s="31" t="s">
        <v>15014</v>
      </c>
      <c r="J90" s="31" t="s">
        <v>15015</v>
      </c>
      <c r="K90" s="31" t="s">
        <v>106</v>
      </c>
      <c r="L90" s="31" t="s">
        <v>2587</v>
      </c>
      <c r="M90" s="31" t="s">
        <v>20</v>
      </c>
      <c r="N90" s="31" t="s">
        <v>25932</v>
      </c>
      <c r="O90" s="31" t="s">
        <v>25929</v>
      </c>
      <c r="P90" s="32" t="s">
        <v>25948</v>
      </c>
      <c r="Q90" s="32">
        <v>1</v>
      </c>
      <c r="R90" t="str">
        <f t="shared" si="1"/>
        <v>Гладюк М.Г. кафе "Промінь" р-н Чемеровецкий Район, с.Сокиринцы, ул.Центральная, д.8</v>
      </c>
    </row>
    <row r="91" spans="1:18" hidden="1" x14ac:dyDescent="0.25">
      <c r="A91" s="32">
        <v>162744</v>
      </c>
      <c r="B91" s="31" t="s">
        <v>3145</v>
      </c>
      <c r="C91" s="31" t="s">
        <v>3146</v>
      </c>
      <c r="D91" s="31" t="s">
        <v>15024</v>
      </c>
      <c r="E91" s="31" t="s">
        <v>121</v>
      </c>
      <c r="F91" s="31" t="s">
        <v>122</v>
      </c>
      <c r="G91" s="31" t="s">
        <v>107</v>
      </c>
      <c r="H91" s="31" t="s">
        <v>108</v>
      </c>
      <c r="I91" s="31" t="s">
        <v>15025</v>
      </c>
      <c r="J91" s="31" t="s">
        <v>15026</v>
      </c>
      <c r="K91" s="31" t="s">
        <v>106</v>
      </c>
      <c r="L91" s="31" t="s">
        <v>3146</v>
      </c>
      <c r="M91" s="31" t="s">
        <v>18</v>
      </c>
      <c r="N91" s="31" t="s">
        <v>25932</v>
      </c>
      <c r="O91" s="31" t="s">
        <v>25929</v>
      </c>
      <c r="P91" s="32" t="s">
        <v>25948</v>
      </c>
      <c r="Q91" s="32">
        <v>1</v>
      </c>
      <c r="R91" t="str">
        <f t="shared" si="1"/>
        <v>Глушко Л.Г. ПП, маг."Продукти" р-н Дунаевецкий Район, пгт.Дунаевцы, ул.Карла Маркса, д.13</v>
      </c>
    </row>
    <row r="92" spans="1:18" hidden="1" x14ac:dyDescent="0.25">
      <c r="A92" s="32">
        <v>162814</v>
      </c>
      <c r="B92" s="31" t="s">
        <v>579</v>
      </c>
      <c r="C92" s="31" t="s">
        <v>580</v>
      </c>
      <c r="D92" s="31" t="s">
        <v>15195</v>
      </c>
      <c r="E92" s="31" t="s">
        <v>121</v>
      </c>
      <c r="F92" s="31" t="s">
        <v>122</v>
      </c>
      <c r="G92" s="31" t="s">
        <v>107</v>
      </c>
      <c r="H92" s="31" t="s">
        <v>108</v>
      </c>
      <c r="I92" s="31" t="s">
        <v>124</v>
      </c>
      <c r="J92" s="31" t="s">
        <v>109</v>
      </c>
      <c r="K92" s="31" t="s">
        <v>106</v>
      </c>
      <c r="L92" s="31" t="s">
        <v>580</v>
      </c>
      <c r="M92" s="31" t="s">
        <v>21</v>
      </c>
      <c r="N92" s="31" t="s">
        <v>25932</v>
      </c>
      <c r="O92" s="31" t="s">
        <v>25929</v>
      </c>
      <c r="P92" s="32" t="s">
        <v>25948</v>
      </c>
      <c r="Q92" s="32">
        <v>1</v>
      </c>
      <c r="R92" t="str">
        <f t="shared" si="1"/>
        <v>Горна Т.В.ПП,маг "на Дому" р-н Каменец-Подольский Район, с.Подоляны, ул.Фрунзе, д.12</v>
      </c>
    </row>
    <row r="93" spans="1:18" hidden="1" x14ac:dyDescent="0.25">
      <c r="A93" s="32">
        <v>162830</v>
      </c>
      <c r="B93" s="31" t="s">
        <v>2426</v>
      </c>
      <c r="C93" s="31" t="s">
        <v>2427</v>
      </c>
      <c r="D93" s="31" t="s">
        <v>15239</v>
      </c>
      <c r="E93" s="31" t="s">
        <v>121</v>
      </c>
      <c r="F93" s="31" t="s">
        <v>122</v>
      </c>
      <c r="G93" s="31" t="s">
        <v>114</v>
      </c>
      <c r="H93" s="31" t="s">
        <v>108</v>
      </c>
      <c r="I93" s="31" t="s">
        <v>15240</v>
      </c>
      <c r="J93" s="31" t="s">
        <v>15241</v>
      </c>
      <c r="K93" s="31" t="s">
        <v>106</v>
      </c>
      <c r="L93" s="31" t="s">
        <v>15242</v>
      </c>
      <c r="M93" s="31" t="s">
        <v>20</v>
      </c>
      <c r="N93" s="31" t="s">
        <v>25932</v>
      </c>
      <c r="O93" s="31" t="s">
        <v>25929</v>
      </c>
      <c r="P93" s="32" t="s">
        <v>25948</v>
      </c>
      <c r="Q93" s="32">
        <v>1</v>
      </c>
      <c r="R93" t="str">
        <f t="shared" si="1"/>
        <v>Госпрозрахункове ТП"Вільхівчанка",  кафе "Берізка" р-н Чемеровецкий Район, с.Свершковцы, д.15 (захандревича)</v>
      </c>
    </row>
    <row r="94" spans="1:18" hidden="1" x14ac:dyDescent="0.25">
      <c r="A94" s="32">
        <v>162831</v>
      </c>
      <c r="B94" s="31" t="s">
        <v>15243</v>
      </c>
      <c r="C94" s="31" t="s">
        <v>15244</v>
      </c>
      <c r="D94" s="31" t="s">
        <v>15245</v>
      </c>
      <c r="E94" s="31" t="s">
        <v>121</v>
      </c>
      <c r="F94" s="31" t="s">
        <v>122</v>
      </c>
      <c r="G94" s="31" t="s">
        <v>107</v>
      </c>
      <c r="H94" s="31" t="s">
        <v>108</v>
      </c>
      <c r="I94" s="31" t="s">
        <v>15240</v>
      </c>
      <c r="J94" s="31" t="s">
        <v>15241</v>
      </c>
      <c r="K94" s="31" t="s">
        <v>106</v>
      </c>
      <c r="L94" s="31" t="s">
        <v>15246</v>
      </c>
      <c r="M94" s="31" t="s">
        <v>21</v>
      </c>
      <c r="N94" s="31" t="s">
        <v>25932</v>
      </c>
      <c r="O94" s="31" t="s">
        <v>25929</v>
      </c>
      <c r="P94" s="32" t="s">
        <v>67</v>
      </c>
      <c r="Q94" s="32">
        <v>1</v>
      </c>
      <c r="R94" t="str">
        <f t="shared" si="1"/>
        <v>(КООП) Госпрозрахункове ТП"Вільхівчанка",  маг. р-н Чемеровецкий Район, с.Ольховцы, ул.Гагарина, д.4</v>
      </c>
    </row>
    <row r="95" spans="1:18" hidden="1" x14ac:dyDescent="0.25">
      <c r="A95" s="32">
        <v>162638</v>
      </c>
      <c r="B95" s="31" t="s">
        <v>14791</v>
      </c>
      <c r="C95" s="31" t="s">
        <v>14792</v>
      </c>
      <c r="D95" s="31" t="s">
        <v>14793</v>
      </c>
      <c r="E95" s="31" t="s">
        <v>121</v>
      </c>
      <c r="F95" s="31" t="s">
        <v>122</v>
      </c>
      <c r="G95" s="31" t="s">
        <v>107</v>
      </c>
      <c r="H95" s="31" t="s">
        <v>108</v>
      </c>
      <c r="I95" s="31" t="s">
        <v>124</v>
      </c>
      <c r="J95" s="31" t="s">
        <v>109</v>
      </c>
      <c r="K95" s="31" t="s">
        <v>106</v>
      </c>
      <c r="L95" s="31" t="s">
        <v>14792</v>
      </c>
      <c r="M95" s="31" t="s">
        <v>18</v>
      </c>
      <c r="N95" s="31" t="s">
        <v>25932</v>
      </c>
      <c r="O95" s="31" t="s">
        <v>25929</v>
      </c>
      <c r="P95" s="32" t="s">
        <v>25948</v>
      </c>
      <c r="Q95" s="32">
        <v>1</v>
      </c>
      <c r="R95" t="str">
        <f t="shared" si="1"/>
        <v>Гаджук А.О. ПП, маг. "Зупинка" Городоцький Район, Велика Левада,</v>
      </c>
    </row>
    <row r="96" spans="1:18" hidden="1" x14ac:dyDescent="0.25">
      <c r="A96" s="32">
        <v>162644</v>
      </c>
      <c r="B96" s="31" t="s">
        <v>1902</v>
      </c>
      <c r="C96" s="31" t="s">
        <v>1903</v>
      </c>
      <c r="D96" s="31" t="s">
        <v>14805</v>
      </c>
      <c r="E96" s="31" t="s">
        <v>121</v>
      </c>
      <c r="F96" s="31" t="s">
        <v>122</v>
      </c>
      <c r="G96" s="31" t="s">
        <v>107</v>
      </c>
      <c r="H96" s="31" t="s">
        <v>108</v>
      </c>
      <c r="I96" s="31" t="s">
        <v>124</v>
      </c>
      <c r="J96" s="31" t="s">
        <v>109</v>
      </c>
      <c r="K96" s="31" t="s">
        <v>106</v>
      </c>
      <c r="L96" s="31" t="s">
        <v>1903</v>
      </c>
      <c r="M96" s="31" t="s">
        <v>20</v>
      </c>
      <c r="N96" s="31" t="s">
        <v>25932</v>
      </c>
      <c r="O96" s="31" t="s">
        <v>25929</v>
      </c>
      <c r="P96" s="32" t="s">
        <v>25948</v>
      </c>
      <c r="Q96" s="32">
        <v>1</v>
      </c>
      <c r="R96" t="str">
        <f t="shared" si="1"/>
        <v>Гаженко С.П. ПП, маг. р-н Новоушицкий Район, с.Куча, ул.Ленина, д.40</v>
      </c>
    </row>
    <row r="97" spans="1:18" hidden="1" x14ac:dyDescent="0.25">
      <c r="A97" s="32">
        <v>162648</v>
      </c>
      <c r="B97" s="31" t="s">
        <v>677</v>
      </c>
      <c r="C97" s="31" t="s">
        <v>678</v>
      </c>
      <c r="D97" s="31" t="s">
        <v>1984</v>
      </c>
      <c r="E97" s="31" t="s">
        <v>121</v>
      </c>
      <c r="F97" s="31" t="s">
        <v>122</v>
      </c>
      <c r="G97" s="31" t="s">
        <v>107</v>
      </c>
      <c r="H97" s="31" t="s">
        <v>108</v>
      </c>
      <c r="I97" s="31" t="s">
        <v>4450</v>
      </c>
      <c r="J97" s="31" t="s">
        <v>4451</v>
      </c>
      <c r="K97" s="31" t="s">
        <v>106</v>
      </c>
      <c r="L97" s="31" t="s">
        <v>678</v>
      </c>
      <c r="M97" s="31" t="s">
        <v>18</v>
      </c>
      <c r="N97" s="31" t="s">
        <v>25932</v>
      </c>
      <c r="O97" s="31" t="s">
        <v>25929</v>
      </c>
      <c r="P97" s="32" t="s">
        <v>67</v>
      </c>
      <c r="Q97" s="32">
        <v>1</v>
      </c>
      <c r="R97" t="str">
        <f t="shared" si="1"/>
        <v>Гайове ПСК, маг. "Продукти" р-н Чемеровецкий Район, с.Слободка-Смотричская, ул.Центральная, д.25</v>
      </c>
    </row>
    <row r="98" spans="1:18" hidden="1" x14ac:dyDescent="0.25">
      <c r="A98" s="32">
        <v>162671</v>
      </c>
      <c r="B98" s="31" t="s">
        <v>14869</v>
      </c>
      <c r="C98" s="31" t="s">
        <v>14870</v>
      </c>
      <c r="D98" s="31" t="s">
        <v>583</v>
      </c>
      <c r="E98" s="31" t="s">
        <v>121</v>
      </c>
      <c r="F98" s="31" t="s">
        <v>122</v>
      </c>
      <c r="G98" s="31" t="s">
        <v>114</v>
      </c>
      <c r="H98" s="31" t="s">
        <v>108</v>
      </c>
      <c r="I98" s="31" t="s">
        <v>124</v>
      </c>
      <c r="J98" s="31" t="s">
        <v>109</v>
      </c>
      <c r="K98" s="31" t="s">
        <v>106</v>
      </c>
      <c r="L98" s="31" t="s">
        <v>14870</v>
      </c>
      <c r="M98" s="31" t="s">
        <v>18</v>
      </c>
      <c r="N98" s="31" t="s">
        <v>25932</v>
      </c>
      <c r="O98" s="31" t="s">
        <v>25929</v>
      </c>
      <c r="P98" s="32" t="s">
        <v>25948</v>
      </c>
      <c r="Q98" s="32">
        <v>1</v>
      </c>
      <c r="R98" t="str">
        <f t="shared" si="1"/>
        <v>Галянт О.М. ПП, бар "З ранку до ночі" р-н Городокский Район, с.Великая Яромирка (0)</v>
      </c>
    </row>
    <row r="99" spans="1:18" hidden="1" x14ac:dyDescent="0.25">
      <c r="A99" s="32">
        <v>162673</v>
      </c>
      <c r="B99" s="31" t="s">
        <v>14871</v>
      </c>
      <c r="C99" s="31" t="s">
        <v>14872</v>
      </c>
      <c r="D99" s="31" t="s">
        <v>14873</v>
      </c>
      <c r="E99" s="31" t="s">
        <v>121</v>
      </c>
      <c r="F99" s="31" t="s">
        <v>122</v>
      </c>
      <c r="G99" s="31" t="s">
        <v>107</v>
      </c>
      <c r="H99" s="31" t="s">
        <v>108</v>
      </c>
      <c r="I99" s="31" t="s">
        <v>124</v>
      </c>
      <c r="J99" s="31" t="s">
        <v>109</v>
      </c>
      <c r="K99" s="31" t="s">
        <v>106</v>
      </c>
      <c r="L99" s="31" t="s">
        <v>14872</v>
      </c>
      <c r="M99" s="31" t="s">
        <v>18</v>
      </c>
      <c r="N99" s="31" t="s">
        <v>25932</v>
      </c>
      <c r="O99" s="31" t="s">
        <v>25929</v>
      </c>
      <c r="P99" s="32" t="s">
        <v>25948</v>
      </c>
      <c r="Q99" s="32">
        <v>1</v>
      </c>
      <c r="R99" t="str">
        <f t="shared" si="1"/>
        <v>Галянт О.М. ПП, маг. "Зелений" р-н Городокский Район, с.Великая Яромирка, д.3 (Центраьная)</v>
      </c>
    </row>
    <row r="100" spans="1:18" hidden="1" x14ac:dyDescent="0.25">
      <c r="A100" s="32">
        <v>162674</v>
      </c>
      <c r="B100" s="31" t="s">
        <v>14874</v>
      </c>
      <c r="C100" s="31" t="s">
        <v>8272</v>
      </c>
      <c r="D100" s="31" t="s">
        <v>583</v>
      </c>
      <c r="E100" s="31" t="s">
        <v>121</v>
      </c>
      <c r="F100" s="31" t="s">
        <v>122</v>
      </c>
      <c r="G100" s="31" t="s">
        <v>107</v>
      </c>
      <c r="H100" s="31" t="s">
        <v>108</v>
      </c>
      <c r="I100" s="31" t="s">
        <v>124</v>
      </c>
      <c r="J100" s="31" t="s">
        <v>109</v>
      </c>
      <c r="K100" s="31" t="s">
        <v>106</v>
      </c>
      <c r="L100" s="31" t="s">
        <v>8272</v>
      </c>
      <c r="M100" s="31" t="s">
        <v>18</v>
      </c>
      <c r="N100" s="31" t="s">
        <v>25932</v>
      </c>
      <c r="O100" s="31" t="s">
        <v>25929</v>
      </c>
      <c r="P100" s="32" t="s">
        <v>25948</v>
      </c>
      <c r="Q100" s="32">
        <v>1</v>
      </c>
      <c r="R100" t="str">
        <f t="shared" si="1"/>
        <v>Галянт О.М. ПП, маг. "Продукти" р-н Городокский Район, с.Великая Яромирка (0)</v>
      </c>
    </row>
    <row r="101" spans="1:18" hidden="1" x14ac:dyDescent="0.25">
      <c r="A101" s="32">
        <v>162477</v>
      </c>
      <c r="B101" s="31" t="s">
        <v>512</v>
      </c>
      <c r="C101" s="31" t="s">
        <v>513</v>
      </c>
      <c r="D101" s="31" t="s">
        <v>14454</v>
      </c>
      <c r="E101" s="31" t="s">
        <v>121</v>
      </c>
      <c r="F101" s="31" t="s">
        <v>122</v>
      </c>
      <c r="G101" s="31" t="s">
        <v>107</v>
      </c>
      <c r="H101" s="31" t="s">
        <v>108</v>
      </c>
      <c r="I101" s="31" t="s">
        <v>14455</v>
      </c>
      <c r="J101" s="31" t="s">
        <v>14456</v>
      </c>
      <c r="K101" s="31" t="s">
        <v>106</v>
      </c>
      <c r="L101" s="31" t="s">
        <v>513</v>
      </c>
      <c r="M101" s="31" t="s">
        <v>18</v>
      </c>
      <c r="N101" s="31" t="s">
        <v>25932</v>
      </c>
      <c r="O101" s="31" t="s">
        <v>25929</v>
      </c>
      <c r="P101" s="32" t="s">
        <v>25948</v>
      </c>
      <c r="Q101" s="32">
        <v>1</v>
      </c>
      <c r="R101" t="str">
        <f t="shared" si="1"/>
        <v>Васільєва С.А. ПП, маг. біля церкви р-н Дунаевецкий Район, с.Лошкивци, д.4 (біля церкви)</v>
      </c>
    </row>
    <row r="102" spans="1:18" hidden="1" x14ac:dyDescent="0.25">
      <c r="A102" s="32">
        <v>162524</v>
      </c>
      <c r="B102" s="31" t="s">
        <v>14549</v>
      </c>
      <c r="C102" s="31" t="s">
        <v>14550</v>
      </c>
      <c r="D102" s="31" t="s">
        <v>14551</v>
      </c>
      <c r="E102" s="31" t="s">
        <v>121</v>
      </c>
      <c r="F102" s="31" t="s">
        <v>122</v>
      </c>
      <c r="G102" s="31" t="s">
        <v>107</v>
      </c>
      <c r="H102" s="31" t="s">
        <v>108</v>
      </c>
      <c r="I102" s="31" t="s">
        <v>124</v>
      </c>
      <c r="J102" s="31" t="s">
        <v>109</v>
      </c>
      <c r="K102" s="31" t="s">
        <v>106</v>
      </c>
      <c r="L102" s="31" t="s">
        <v>14552</v>
      </c>
      <c r="M102" s="31" t="s">
        <v>20</v>
      </c>
      <c r="N102" s="31" t="s">
        <v>25932</v>
      </c>
      <c r="O102" s="31" t="s">
        <v>25929</v>
      </c>
      <c r="P102" s="32" t="s">
        <v>25948</v>
      </c>
      <c r="Q102" s="32">
        <v>1</v>
      </c>
      <c r="R102" t="str">
        <f t="shared" si="1"/>
        <v>(КООП) Відродження ПСК, маг. "Маркет" р-н Чемеровецкий Район, пгт.Чемеровцы, ул.Чапаева, д.74</v>
      </c>
    </row>
    <row r="103" spans="1:18" hidden="1" x14ac:dyDescent="0.25">
      <c r="A103" s="32">
        <v>162625</v>
      </c>
      <c r="B103" s="31" t="s">
        <v>670</v>
      </c>
      <c r="C103" s="31" t="s">
        <v>671</v>
      </c>
      <c r="D103" s="31" t="s">
        <v>14762</v>
      </c>
      <c r="E103" s="31" t="s">
        <v>121</v>
      </c>
      <c r="F103" s="31" t="s">
        <v>122</v>
      </c>
      <c r="G103" s="31" t="s">
        <v>107</v>
      </c>
      <c r="H103" s="31" t="s">
        <v>108</v>
      </c>
      <c r="I103" s="31" t="s">
        <v>4154</v>
      </c>
      <c r="J103" s="31" t="s">
        <v>4155</v>
      </c>
      <c r="K103" s="31" t="s">
        <v>106</v>
      </c>
      <c r="L103" s="31" t="s">
        <v>671</v>
      </c>
      <c r="M103" s="31" t="s">
        <v>19</v>
      </c>
      <c r="N103" s="31" t="s">
        <v>25932</v>
      </c>
      <c r="O103" s="31" t="s">
        <v>25929</v>
      </c>
      <c r="P103" s="32" t="s">
        <v>25948</v>
      </c>
      <c r="Q103" s="32">
        <v>1</v>
      </c>
      <c r="R103" t="str">
        <f t="shared" si="1"/>
        <v>Гаврилюк І.В. ПП, маг. "Продукти" р-н Каменец-Подольский Район, с.Лесковцы, д.2 (Центральная)</v>
      </c>
    </row>
    <row r="104" spans="1:18" hidden="1" x14ac:dyDescent="0.25">
      <c r="A104" s="32">
        <v>162634</v>
      </c>
      <c r="B104" s="31" t="s">
        <v>2370</v>
      </c>
      <c r="C104" s="31" t="s">
        <v>2371</v>
      </c>
      <c r="D104" s="31" t="s">
        <v>14786</v>
      </c>
      <c r="E104" s="31" t="s">
        <v>121</v>
      </c>
      <c r="F104" s="31" t="s">
        <v>122</v>
      </c>
      <c r="G104" s="31" t="s">
        <v>107</v>
      </c>
      <c r="H104" s="31" t="s">
        <v>108</v>
      </c>
      <c r="I104" s="31" t="s">
        <v>14787</v>
      </c>
      <c r="J104" s="31" t="s">
        <v>14788</v>
      </c>
      <c r="K104" s="31" t="s">
        <v>106</v>
      </c>
      <c r="L104" s="31" t="s">
        <v>2371</v>
      </c>
      <c r="M104" s="31" t="s">
        <v>18</v>
      </c>
      <c r="N104" s="31" t="s">
        <v>25932</v>
      </c>
      <c r="O104" s="31" t="s">
        <v>25929</v>
      </c>
      <c r="P104" s="32" t="s">
        <v>25948</v>
      </c>
      <c r="Q104" s="32">
        <v>1</v>
      </c>
      <c r="R104" t="str">
        <f t="shared" si="1"/>
        <v>Гаврушко Г.П. ПП маг."Продукти №1" р-н Каменец-Подольский Район, с.Колодиевка, ул.Советская, д.33</v>
      </c>
    </row>
    <row r="105" spans="1:18" hidden="1" x14ac:dyDescent="0.25">
      <c r="A105" s="32">
        <v>162635</v>
      </c>
      <c r="B105" s="31" t="s">
        <v>2396</v>
      </c>
      <c r="C105" s="31" t="s">
        <v>2397</v>
      </c>
      <c r="D105" s="31" t="s">
        <v>14789</v>
      </c>
      <c r="E105" s="31" t="s">
        <v>121</v>
      </c>
      <c r="F105" s="31" t="s">
        <v>122</v>
      </c>
      <c r="G105" s="31" t="s">
        <v>107</v>
      </c>
      <c r="H105" s="31" t="s">
        <v>108</v>
      </c>
      <c r="I105" s="31" t="s">
        <v>14787</v>
      </c>
      <c r="J105" s="31" t="s">
        <v>14788</v>
      </c>
      <c r="K105" s="31" t="s">
        <v>106</v>
      </c>
      <c r="L105" s="31" t="s">
        <v>2397</v>
      </c>
      <c r="M105" s="31" t="s">
        <v>18</v>
      </c>
      <c r="N105" s="31" t="s">
        <v>25932</v>
      </c>
      <c r="O105" s="31" t="s">
        <v>25929</v>
      </c>
      <c r="P105" s="32" t="s">
        <v>25948</v>
      </c>
      <c r="Q105" s="32">
        <v>1</v>
      </c>
      <c r="R105" t="str">
        <f t="shared" si="1"/>
        <v>Гаврушко Г.П. ПП, маг."Продукти №2" р-н Каменец-Подольский Район, с.Колодиевка, д.30 (Центральная)</v>
      </c>
    </row>
    <row r="106" spans="1:18" hidden="1" x14ac:dyDescent="0.25">
      <c r="A106" s="32">
        <v>162636</v>
      </c>
      <c r="B106" s="31" t="s">
        <v>2211</v>
      </c>
      <c r="C106" s="31" t="s">
        <v>2212</v>
      </c>
      <c r="D106" s="31" t="s">
        <v>14790</v>
      </c>
      <c r="E106" s="31" t="s">
        <v>121</v>
      </c>
      <c r="F106" s="31" t="s">
        <v>122</v>
      </c>
      <c r="G106" s="31" t="s">
        <v>107</v>
      </c>
      <c r="H106" s="31" t="s">
        <v>108</v>
      </c>
      <c r="I106" s="31" t="s">
        <v>14787</v>
      </c>
      <c r="J106" s="31" t="s">
        <v>14788</v>
      </c>
      <c r="K106" s="31" t="s">
        <v>106</v>
      </c>
      <c r="L106" s="31" t="s">
        <v>2212</v>
      </c>
      <c r="M106" s="31" t="s">
        <v>18</v>
      </c>
      <c r="N106" s="31" t="s">
        <v>25932</v>
      </c>
      <c r="O106" s="31" t="s">
        <v>25929</v>
      </c>
      <c r="P106" s="32" t="s">
        <v>25948</v>
      </c>
      <c r="Q106" s="32">
        <v>1</v>
      </c>
      <c r="R106" t="str">
        <f t="shared" si="1"/>
        <v>Гаврушко Г.П. ПП, маг."Продукти №3" р-н Каменец-Подольский Район, с.Колодиевка, ул.Днестровская, д.8</v>
      </c>
    </row>
    <row r="107" spans="1:18" hidden="1" x14ac:dyDescent="0.25">
      <c r="A107" s="32">
        <v>166905</v>
      </c>
      <c r="B107" s="31" t="s">
        <v>23375</v>
      </c>
      <c r="C107" s="31" t="s">
        <v>23376</v>
      </c>
      <c r="D107" s="31" t="s">
        <v>2405</v>
      </c>
      <c r="E107" s="31" t="s">
        <v>121</v>
      </c>
      <c r="F107" s="31" t="s">
        <v>122</v>
      </c>
      <c r="G107" s="31" t="s">
        <v>107</v>
      </c>
      <c r="H107" s="31" t="s">
        <v>108</v>
      </c>
      <c r="I107" s="31" t="s">
        <v>124</v>
      </c>
      <c r="J107" s="31" t="s">
        <v>109</v>
      </c>
      <c r="K107" s="31" t="s">
        <v>106</v>
      </c>
      <c r="L107" s="31" t="s">
        <v>23376</v>
      </c>
      <c r="M107" s="31" t="s">
        <v>21</v>
      </c>
      <c r="N107" s="31" t="s">
        <v>25932</v>
      </c>
      <c r="O107" s="31" t="s">
        <v>25929</v>
      </c>
      <c r="P107" s="32" t="s">
        <v>25948</v>
      </c>
      <c r="Q107" s="32">
        <v>1</v>
      </c>
      <c r="R107" t="str">
        <f t="shared" si="1"/>
        <v>Мельник А.Є. ПП, маг. контора р-н Дунаевецкий Район, с.Пидлисный Мукарив (0)</v>
      </c>
    </row>
    <row r="108" spans="1:18" hidden="1" x14ac:dyDescent="0.25">
      <c r="A108" s="32">
        <v>166911</v>
      </c>
      <c r="B108" s="31" t="s">
        <v>23377</v>
      </c>
      <c r="C108" s="31" t="s">
        <v>23378</v>
      </c>
      <c r="D108" s="31" t="s">
        <v>23379</v>
      </c>
      <c r="E108" s="31" t="s">
        <v>121</v>
      </c>
      <c r="F108" s="31" t="s">
        <v>122</v>
      </c>
      <c r="G108" s="31" t="s">
        <v>107</v>
      </c>
      <c r="H108" s="31" t="s">
        <v>108</v>
      </c>
      <c r="I108" s="31" t="s">
        <v>1613</v>
      </c>
      <c r="J108" s="31" t="s">
        <v>1614</v>
      </c>
      <c r="K108" s="31" t="s">
        <v>106</v>
      </c>
      <c r="L108" s="31" t="s">
        <v>1612</v>
      </c>
      <c r="M108" s="31" t="s">
        <v>18</v>
      </c>
      <c r="N108" s="31" t="s">
        <v>25932</v>
      </c>
      <c r="O108" s="31" t="s">
        <v>25929</v>
      </c>
      <c r="P108" s="32" t="s">
        <v>67</v>
      </c>
      <c r="Q108" s="32">
        <v>1</v>
      </c>
      <c r="R108" t="str">
        <f t="shared" si="1"/>
        <v>м-н"Продтовари"СТ Голосківське" р-н Каменец-Подольский Район, с.Пудловцы, ул.Ленинградская, д.1</v>
      </c>
    </row>
    <row r="109" spans="1:18" hidden="1" x14ac:dyDescent="0.25">
      <c r="A109" s="32">
        <v>166922</v>
      </c>
      <c r="B109" s="31" t="s">
        <v>23383</v>
      </c>
      <c r="C109" s="31" t="s">
        <v>23384</v>
      </c>
      <c r="D109" s="31" t="s">
        <v>23385</v>
      </c>
      <c r="E109" s="31" t="s">
        <v>121</v>
      </c>
      <c r="F109" s="31" t="s">
        <v>122</v>
      </c>
      <c r="G109" s="31" t="s">
        <v>107</v>
      </c>
      <c r="H109" s="31" t="s">
        <v>108</v>
      </c>
      <c r="I109" s="31" t="s">
        <v>124</v>
      </c>
      <c r="J109" s="31" t="s">
        <v>109</v>
      </c>
      <c r="K109" s="31" t="s">
        <v>106</v>
      </c>
      <c r="L109" s="31" t="s">
        <v>23384</v>
      </c>
      <c r="M109" s="31" t="s">
        <v>21</v>
      </c>
      <c r="N109" s="31" t="s">
        <v>25932</v>
      </c>
      <c r="O109" s="31" t="s">
        <v>25929</v>
      </c>
      <c r="P109" s="32" t="s">
        <v>25948</v>
      </c>
      <c r="Q109" s="32">
        <v>1</v>
      </c>
      <c r="R109" t="str">
        <f t="shared" si="1"/>
        <v>Олімп ГВП Розимборський Ф.М., маг. "Продукти" р-н Дунаевецкий Район, с.Польный Мукаров, ул.Центральная (0)</v>
      </c>
    </row>
    <row r="110" spans="1:18" hidden="1" x14ac:dyDescent="0.25">
      <c r="A110" s="32">
        <v>166947</v>
      </c>
      <c r="B110" s="31" t="s">
        <v>23391</v>
      </c>
      <c r="C110" s="31" t="s">
        <v>23392</v>
      </c>
      <c r="D110" s="31" t="s">
        <v>13002</v>
      </c>
      <c r="E110" s="31" t="s">
        <v>121</v>
      </c>
      <c r="F110" s="31" t="s">
        <v>122</v>
      </c>
      <c r="G110" s="31" t="s">
        <v>107</v>
      </c>
      <c r="H110" s="31" t="s">
        <v>108</v>
      </c>
      <c r="I110" s="31" t="s">
        <v>124</v>
      </c>
      <c r="J110" s="31" t="s">
        <v>109</v>
      </c>
      <c r="K110" s="31" t="s">
        <v>106</v>
      </c>
      <c r="L110" s="31" t="s">
        <v>23392</v>
      </c>
      <c r="M110" s="31" t="s">
        <v>20</v>
      </c>
      <c r="N110" s="31" t="s">
        <v>25932</v>
      </c>
      <c r="O110" s="31" t="s">
        <v>25929</v>
      </c>
      <c r="P110" s="32" t="s">
        <v>25948</v>
      </c>
      <c r="Q110" s="32">
        <v>1</v>
      </c>
      <c r="R110" t="str">
        <f t="shared" si="1"/>
        <v>Чемеровецьке медичне училище р-н Чемеровецкий Район, пгт.Чемеровцы, ул.Центральная, д.32</v>
      </c>
    </row>
    <row r="111" spans="1:18" hidden="1" x14ac:dyDescent="0.25">
      <c r="A111" s="32">
        <v>166961</v>
      </c>
      <c r="B111" s="31" t="s">
        <v>23397</v>
      </c>
      <c r="C111" s="31" t="s">
        <v>1625</v>
      </c>
      <c r="D111" s="31" t="s">
        <v>23398</v>
      </c>
      <c r="E111" s="31" t="s">
        <v>145</v>
      </c>
      <c r="F111" s="31" t="s">
        <v>122</v>
      </c>
      <c r="G111" s="31" t="s">
        <v>107</v>
      </c>
      <c r="H111" s="31" t="s">
        <v>108</v>
      </c>
      <c r="I111" s="31" t="s">
        <v>124</v>
      </c>
      <c r="J111" s="31" t="s">
        <v>109</v>
      </c>
      <c r="K111" s="31" t="s">
        <v>106</v>
      </c>
      <c r="L111" s="31" t="s">
        <v>1625</v>
      </c>
      <c r="M111" s="31" t="s">
        <v>19</v>
      </c>
      <c r="N111" s="31" t="s">
        <v>25932</v>
      </c>
      <c r="O111" s="31" t="s">
        <v>25929</v>
      </c>
      <c r="P111" s="32" t="s">
        <v>25948</v>
      </c>
      <c r="Q111" s="32">
        <v>1</v>
      </c>
      <c r="R111" t="str">
        <f t="shared" si="1"/>
        <v>м-н "Продукти" р-н Каменец-Подольский Район, с.Завалье, ул.Фрунзе, д.3</v>
      </c>
    </row>
    <row r="112" spans="1:18" hidden="1" x14ac:dyDescent="0.25">
      <c r="A112" s="32">
        <v>162424</v>
      </c>
      <c r="B112" s="31" t="s">
        <v>14339</v>
      </c>
      <c r="C112" s="31" t="s">
        <v>14340</v>
      </c>
      <c r="D112" s="31" t="s">
        <v>14341</v>
      </c>
      <c r="E112" s="31" t="s">
        <v>121</v>
      </c>
      <c r="F112" s="31" t="s">
        <v>122</v>
      </c>
      <c r="G112" s="31" t="s">
        <v>107</v>
      </c>
      <c r="H112" s="31" t="s">
        <v>108</v>
      </c>
      <c r="I112" s="31" t="s">
        <v>124</v>
      </c>
      <c r="J112" s="31" t="s">
        <v>109</v>
      </c>
      <c r="K112" s="31" t="s">
        <v>106</v>
      </c>
      <c r="L112" s="31" t="s">
        <v>14340</v>
      </c>
      <c r="M112" s="31" t="s">
        <v>20</v>
      </c>
      <c r="N112" s="31" t="s">
        <v>25932</v>
      </c>
      <c r="O112" s="31" t="s">
        <v>25929</v>
      </c>
      <c r="P112" s="32" t="s">
        <v>25948</v>
      </c>
      <c r="Q112" s="32">
        <v>1</v>
      </c>
      <c r="R112" t="str">
        <f t="shared" si="1"/>
        <v>Буркацька Л.Г. ПП, маг. "Іринка" Кам'янець-Подільський Район, Велика Слобідка,</v>
      </c>
    </row>
    <row r="113" spans="1:18" hidden="1" x14ac:dyDescent="0.25">
      <c r="A113" s="32">
        <v>166458</v>
      </c>
      <c r="B113" s="31" t="s">
        <v>2484</v>
      </c>
      <c r="C113" s="31" t="s">
        <v>2485</v>
      </c>
      <c r="D113" s="31" t="s">
        <v>2486</v>
      </c>
      <c r="E113" s="31" t="s">
        <v>121</v>
      </c>
      <c r="F113" s="31" t="s">
        <v>122</v>
      </c>
      <c r="G113" s="31" t="s">
        <v>107</v>
      </c>
      <c r="H113" s="31" t="s">
        <v>108</v>
      </c>
      <c r="I113" s="31" t="s">
        <v>124</v>
      </c>
      <c r="J113" s="31" t="s">
        <v>109</v>
      </c>
      <c r="K113" s="31" t="s">
        <v>106</v>
      </c>
      <c r="L113" s="31" t="s">
        <v>2485</v>
      </c>
      <c r="M113" s="31" t="s">
        <v>20</v>
      </c>
      <c r="N113" s="31" t="s">
        <v>25932</v>
      </c>
      <c r="O113" s="31" t="s">
        <v>25929</v>
      </c>
      <c r="P113" s="32" t="s">
        <v>25948</v>
      </c>
      <c r="Q113" s="32">
        <v>1</v>
      </c>
      <c r="R113" t="str">
        <f t="shared" si="1"/>
        <v>Яроцька Р.О. ПП, маг."Продукти" р-н Каменец-Подольский Район, с.Шутновцы (0)</v>
      </c>
    </row>
    <row r="114" spans="1:18" hidden="1" x14ac:dyDescent="0.25">
      <c r="A114" s="32">
        <v>166850</v>
      </c>
      <c r="B114" s="31" t="s">
        <v>23340</v>
      </c>
      <c r="C114" s="31" t="s">
        <v>23341</v>
      </c>
      <c r="D114" s="31" t="s">
        <v>18629</v>
      </c>
      <c r="E114" s="31" t="s">
        <v>121</v>
      </c>
      <c r="F114" s="31" t="s">
        <v>122</v>
      </c>
      <c r="G114" s="31" t="s">
        <v>107</v>
      </c>
      <c r="H114" s="31" t="s">
        <v>108</v>
      </c>
      <c r="I114" s="31" t="s">
        <v>124</v>
      </c>
      <c r="J114" s="31" t="s">
        <v>109</v>
      </c>
      <c r="K114" s="31" t="s">
        <v>106</v>
      </c>
      <c r="L114" s="31" t="s">
        <v>23342</v>
      </c>
      <c r="M114" s="31" t="s">
        <v>18</v>
      </c>
      <c r="N114" s="31" t="s">
        <v>25932</v>
      </c>
      <c r="O114" s="31" t="s">
        <v>25929</v>
      </c>
      <c r="P114" s="32" t="s">
        <v>25948</v>
      </c>
      <c r="Q114" s="32">
        <v>1</v>
      </c>
      <c r="R114" t="str">
        <f t="shared" si="1"/>
        <v>(КООП) Староушицьке СТ, маг. "Маркет" р-н Каменец-Подольский Район, пгт.Старая Ушица, ул.Петровского, д.1</v>
      </c>
    </row>
    <row r="115" spans="1:18" hidden="1" x14ac:dyDescent="0.25">
      <c r="A115" s="32">
        <v>166865</v>
      </c>
      <c r="B115" s="31" t="s">
        <v>23350</v>
      </c>
      <c r="C115" s="31" t="s">
        <v>23351</v>
      </c>
      <c r="D115" s="31" t="s">
        <v>23352</v>
      </c>
      <c r="E115" s="31" t="s">
        <v>121</v>
      </c>
      <c r="F115" s="31" t="s">
        <v>122</v>
      </c>
      <c r="G115" s="31" t="s">
        <v>107</v>
      </c>
      <c r="H115" s="31" t="s">
        <v>108</v>
      </c>
      <c r="I115" s="31" t="s">
        <v>124</v>
      </c>
      <c r="J115" s="31" t="s">
        <v>109</v>
      </c>
      <c r="K115" s="31" t="s">
        <v>106</v>
      </c>
      <c r="L115" s="31" t="s">
        <v>23351</v>
      </c>
      <c r="M115" s="31" t="s">
        <v>19</v>
      </c>
      <c r="N115" s="31" t="s">
        <v>25932</v>
      </c>
      <c r="O115" s="31" t="s">
        <v>25929</v>
      </c>
      <c r="P115" s="32" t="s">
        <v>25948</v>
      </c>
      <c r="Q115" s="32">
        <v>1</v>
      </c>
      <c r="R115" t="str">
        <f t="shared" si="1"/>
        <v>Альчинська А.І. ПП, маг. "Продукт для Вас" р-н Каменец-Подольский Район, с.Довжок, ул.Унявко (0)</v>
      </c>
    </row>
    <row r="116" spans="1:18" hidden="1" x14ac:dyDescent="0.25">
      <c r="A116" s="32">
        <v>166882</v>
      </c>
      <c r="B116" s="31" t="s">
        <v>23358</v>
      </c>
      <c r="C116" s="31" t="s">
        <v>23359</v>
      </c>
      <c r="D116" s="31" t="s">
        <v>2590</v>
      </c>
      <c r="E116" s="31" t="s">
        <v>121</v>
      </c>
      <c r="F116" s="31" t="s">
        <v>122</v>
      </c>
      <c r="G116" s="31" t="s">
        <v>107</v>
      </c>
      <c r="H116" s="31" t="s">
        <v>108</v>
      </c>
      <c r="I116" s="31" t="s">
        <v>124</v>
      </c>
      <c r="J116" s="31" t="s">
        <v>109</v>
      </c>
      <c r="K116" s="31" t="s">
        <v>106</v>
      </c>
      <c r="L116" s="31" t="s">
        <v>23360</v>
      </c>
      <c r="M116" s="31" t="s">
        <v>19</v>
      </c>
      <c r="N116" s="31" t="s">
        <v>25932</v>
      </c>
      <c r="O116" s="31" t="s">
        <v>25929</v>
      </c>
      <c r="P116" s="32" t="s">
        <v>25948</v>
      </c>
      <c r="Q116" s="32">
        <v>1</v>
      </c>
      <c r="R116" t="str">
        <f t="shared" si="1"/>
        <v>(КООП) Дністер-5 СТ, маг."Продукти" р-н Каменец-Подольский Район, с.Рогозна (0)</v>
      </c>
    </row>
    <row r="117" spans="1:18" hidden="1" x14ac:dyDescent="0.25">
      <c r="A117" s="32">
        <v>166892</v>
      </c>
      <c r="B117" s="31" t="s">
        <v>23368</v>
      </c>
      <c r="C117" s="31" t="s">
        <v>23369</v>
      </c>
      <c r="D117" s="31" t="s">
        <v>23370</v>
      </c>
      <c r="E117" s="31" t="s">
        <v>121</v>
      </c>
      <c r="F117" s="31" t="s">
        <v>122</v>
      </c>
      <c r="G117" s="31" t="s">
        <v>107</v>
      </c>
      <c r="H117" s="31" t="s">
        <v>108</v>
      </c>
      <c r="I117" s="31" t="s">
        <v>124</v>
      </c>
      <c r="J117" s="31" t="s">
        <v>109</v>
      </c>
      <c r="K117" s="31" t="s">
        <v>106</v>
      </c>
      <c r="L117" s="31" t="s">
        <v>23369</v>
      </c>
      <c r="M117" s="31" t="s">
        <v>20</v>
      </c>
      <c r="N117" s="31" t="s">
        <v>25932</v>
      </c>
      <c r="O117" s="31" t="s">
        <v>25929</v>
      </c>
      <c r="P117" s="32" t="s">
        <v>25948</v>
      </c>
      <c r="Q117" s="32">
        <v>1</v>
      </c>
      <c r="R117" t="str">
        <f t="shared" si="1"/>
        <v>Корсамчук В.М. ПП, маг. "Все для дому" р-н Чемеровецкий Район, с.Кутковцы, ул.Центральная, д.1</v>
      </c>
    </row>
    <row r="118" spans="1:18" hidden="1" x14ac:dyDescent="0.25">
      <c r="A118" s="32">
        <v>166897</v>
      </c>
      <c r="B118" s="31" t="s">
        <v>23371</v>
      </c>
      <c r="C118" s="31" t="s">
        <v>23372</v>
      </c>
      <c r="D118" s="31" t="s">
        <v>23373</v>
      </c>
      <c r="E118" s="31" t="s">
        <v>121</v>
      </c>
      <c r="F118" s="31" t="s">
        <v>122</v>
      </c>
      <c r="G118" s="31" t="s">
        <v>107</v>
      </c>
      <c r="H118" s="31" t="s">
        <v>108</v>
      </c>
      <c r="I118" s="31" t="s">
        <v>124</v>
      </c>
      <c r="J118" s="31" t="s">
        <v>109</v>
      </c>
      <c r="K118" s="31" t="s">
        <v>106</v>
      </c>
      <c r="L118" s="31" t="s">
        <v>23374</v>
      </c>
      <c r="M118" s="31" t="s">
        <v>20</v>
      </c>
      <c r="N118" s="31" t="s">
        <v>25932</v>
      </c>
      <c r="O118" s="31" t="s">
        <v>25929</v>
      </c>
      <c r="P118" s="32" t="s">
        <v>25948</v>
      </c>
      <c r="Q118" s="32">
        <v>1</v>
      </c>
      <c r="R118" t="str">
        <f t="shared" si="1"/>
        <v>(КООП) Ластовецьке СТ, маг. "Продукти" р-н Каменец-Подольский Район, с.Ластивци, ул.Кирова, д.12</v>
      </c>
    </row>
    <row r="119" spans="1:18" hidden="1" x14ac:dyDescent="0.25">
      <c r="A119" s="32">
        <v>166153</v>
      </c>
      <c r="B119" s="31" t="s">
        <v>2537</v>
      </c>
      <c r="C119" s="31" t="s">
        <v>2538</v>
      </c>
      <c r="D119" s="31" t="s">
        <v>22470</v>
      </c>
      <c r="E119" s="31" t="s">
        <v>121</v>
      </c>
      <c r="F119" s="31" t="s">
        <v>122</v>
      </c>
      <c r="G119" s="31" t="s">
        <v>107</v>
      </c>
      <c r="H119" s="31" t="s">
        <v>108</v>
      </c>
      <c r="I119" s="31" t="s">
        <v>124</v>
      </c>
      <c r="J119" s="31" t="s">
        <v>109</v>
      </c>
      <c r="K119" s="31" t="s">
        <v>106</v>
      </c>
      <c r="L119" s="31" t="s">
        <v>2538</v>
      </c>
      <c r="M119" s="31" t="s">
        <v>18</v>
      </c>
      <c r="N119" s="31" t="s">
        <v>25932</v>
      </c>
      <c r="O119" s="31" t="s">
        <v>25929</v>
      </c>
      <c r="P119" s="32" t="s">
        <v>25948</v>
      </c>
      <c r="Q119" s="32">
        <v>1</v>
      </c>
      <c r="R119" t="str">
        <f t="shared" si="1"/>
        <v>Черче ПСК, маг р-н Чемеровецкий Район, с.Черче, ул.Лищука, д.4</v>
      </c>
    </row>
    <row r="120" spans="1:18" hidden="1" x14ac:dyDescent="0.25">
      <c r="A120" s="32">
        <v>166205</v>
      </c>
      <c r="B120" s="31" t="s">
        <v>2983</v>
      </c>
      <c r="C120" s="31" t="s">
        <v>2984</v>
      </c>
      <c r="D120" s="31" t="s">
        <v>841</v>
      </c>
      <c r="E120" s="31" t="s">
        <v>121</v>
      </c>
      <c r="F120" s="31" t="s">
        <v>122</v>
      </c>
      <c r="G120" s="31" t="s">
        <v>107</v>
      </c>
      <c r="H120" s="31" t="s">
        <v>108</v>
      </c>
      <c r="I120" s="31" t="s">
        <v>22582</v>
      </c>
      <c r="J120" s="31" t="s">
        <v>22583</v>
      </c>
      <c r="K120" s="31" t="s">
        <v>106</v>
      </c>
      <c r="L120" s="31" t="s">
        <v>2984</v>
      </c>
      <c r="M120" s="31" t="s">
        <v>19</v>
      </c>
      <c r="N120" s="31" t="s">
        <v>25932</v>
      </c>
      <c r="O120" s="31" t="s">
        <v>25929</v>
      </c>
      <c r="P120" s="32" t="s">
        <v>25948</v>
      </c>
      <c r="Q120" s="32">
        <v>1</v>
      </c>
      <c r="R120" t="str">
        <f t="shared" si="1"/>
        <v>Чудінов І.В. ПП, маг. "Болік" на дому р-н Ярмолинецкий Район, с.Косогорка, ул.Пригородняя, д.2</v>
      </c>
    </row>
    <row r="121" spans="1:18" hidden="1" x14ac:dyDescent="0.25">
      <c r="A121" s="32">
        <v>166221</v>
      </c>
      <c r="B121" s="31" t="s">
        <v>2229</v>
      </c>
      <c r="C121" s="31" t="s">
        <v>2230</v>
      </c>
      <c r="D121" s="31" t="s">
        <v>22621</v>
      </c>
      <c r="E121" s="31" t="s">
        <v>121</v>
      </c>
      <c r="F121" s="31" t="s">
        <v>122</v>
      </c>
      <c r="G121" s="31" t="s">
        <v>107</v>
      </c>
      <c r="H121" s="31" t="s">
        <v>108</v>
      </c>
      <c r="I121" s="31" t="s">
        <v>22622</v>
      </c>
      <c r="J121" s="31" t="s">
        <v>22623</v>
      </c>
      <c r="K121" s="31" t="s">
        <v>106</v>
      </c>
      <c r="L121" s="31" t="s">
        <v>22624</v>
      </c>
      <c r="M121" s="31" t="s">
        <v>19</v>
      </c>
      <c r="N121" s="31" t="s">
        <v>25932</v>
      </c>
      <c r="O121" s="31" t="s">
        <v>25929</v>
      </c>
      <c r="P121" s="32" t="s">
        <v>25948</v>
      </c>
      <c r="Q121" s="32">
        <v>1</v>
      </c>
      <c r="R121" t="str">
        <f t="shared" si="1"/>
        <v>Шаркевич М.Б. ПП, маг. "Вулик" р-н Каменец-Подольский Район, с.Довжок, шоссе Орынинское, д.6а</v>
      </c>
    </row>
    <row r="122" spans="1:18" hidden="1" x14ac:dyDescent="0.25">
      <c r="A122" s="32">
        <v>166245</v>
      </c>
      <c r="B122" s="31" t="s">
        <v>3271</v>
      </c>
      <c r="C122" s="31" t="s">
        <v>3272</v>
      </c>
      <c r="D122" s="31" t="s">
        <v>22676</v>
      </c>
      <c r="E122" s="31" t="s">
        <v>121</v>
      </c>
      <c r="F122" s="31" t="s">
        <v>122</v>
      </c>
      <c r="G122" s="31" t="s">
        <v>107</v>
      </c>
      <c r="H122" s="31" t="s">
        <v>108</v>
      </c>
      <c r="I122" s="31" t="s">
        <v>124</v>
      </c>
      <c r="J122" s="31" t="s">
        <v>109</v>
      </c>
      <c r="K122" s="31" t="s">
        <v>106</v>
      </c>
      <c r="L122" s="31" t="s">
        <v>3272</v>
      </c>
      <c r="M122" s="31" t="s">
        <v>20</v>
      </c>
      <c r="N122" s="31" t="s">
        <v>25932</v>
      </c>
      <c r="O122" s="31" t="s">
        <v>25929</v>
      </c>
      <c r="P122" s="32" t="s">
        <v>25948</v>
      </c>
      <c r="Q122" s="32">
        <v>1</v>
      </c>
      <c r="R122" t="str">
        <f t="shared" si="1"/>
        <v>Шевчук В.В. ПП, маг. "Продукти" р-н Каменец-Подольский Район, с.Яруга, д.5</v>
      </c>
    </row>
    <row r="123" spans="1:18" hidden="1" x14ac:dyDescent="0.25">
      <c r="A123" s="32">
        <v>166294</v>
      </c>
      <c r="B123" s="31" t="s">
        <v>3340</v>
      </c>
      <c r="C123" s="31" t="s">
        <v>3341</v>
      </c>
      <c r="D123" s="31" t="s">
        <v>22805</v>
      </c>
      <c r="E123" s="31" t="s">
        <v>121</v>
      </c>
      <c r="F123" s="31" t="s">
        <v>122</v>
      </c>
      <c r="G123" s="31" t="s">
        <v>107</v>
      </c>
      <c r="H123" s="31" t="s">
        <v>108</v>
      </c>
      <c r="I123" s="31" t="s">
        <v>22806</v>
      </c>
      <c r="J123" s="31" t="s">
        <v>22807</v>
      </c>
      <c r="K123" s="31" t="s">
        <v>106</v>
      </c>
      <c r="L123" s="31" t="s">
        <v>3341</v>
      </c>
      <c r="M123" s="31" t="s">
        <v>20</v>
      </c>
      <c r="N123" s="31" t="s">
        <v>25932</v>
      </c>
      <c r="O123" s="31" t="s">
        <v>25929</v>
      </c>
      <c r="P123" s="32" t="s">
        <v>25948</v>
      </c>
      <c r="Q123" s="32">
        <v>1</v>
      </c>
      <c r="R123" t="str">
        <f t="shared" si="1"/>
        <v>Шиманський Д.С. ПП, маг. "Кафе" р-н Каменец-Подольский Район, с.Колыбаевка, ул.Ленина, д.69а</v>
      </c>
    </row>
    <row r="124" spans="1:18" hidden="1" x14ac:dyDescent="0.25">
      <c r="A124" s="32">
        <v>166344</v>
      </c>
      <c r="B124" s="31" t="s">
        <v>22932</v>
      </c>
      <c r="C124" s="31" t="s">
        <v>22933</v>
      </c>
      <c r="D124" s="31" t="s">
        <v>22934</v>
      </c>
      <c r="E124" s="31" t="s">
        <v>121</v>
      </c>
      <c r="F124" s="31" t="s">
        <v>122</v>
      </c>
      <c r="G124" s="31" t="s">
        <v>107</v>
      </c>
      <c r="H124" s="31" t="s">
        <v>108</v>
      </c>
      <c r="I124" s="31" t="s">
        <v>124</v>
      </c>
      <c r="J124" s="31" t="s">
        <v>109</v>
      </c>
      <c r="K124" s="31" t="s">
        <v>106</v>
      </c>
      <c r="L124" s="31" t="s">
        <v>22935</v>
      </c>
      <c r="M124" s="31" t="s">
        <v>21</v>
      </c>
      <c r="N124" s="31" t="s">
        <v>25932</v>
      </c>
      <c r="O124" s="31" t="s">
        <v>25929</v>
      </c>
      <c r="P124" s="32" t="s">
        <v>25948</v>
      </c>
      <c r="Q124" s="32">
        <v>1</v>
      </c>
      <c r="R124" t="str">
        <f t="shared" si="1"/>
        <v>(КООП) Шустівці СТ, маг. "Продукти" р-н Каменец-Подольский Район, с.Ниверка (0)</v>
      </c>
    </row>
    <row r="125" spans="1:18" hidden="1" x14ac:dyDescent="0.25">
      <c r="A125" s="32">
        <v>165987</v>
      </c>
      <c r="B125" s="31" t="s">
        <v>2868</v>
      </c>
      <c r="C125" s="31" t="s">
        <v>2869</v>
      </c>
      <c r="D125" s="31" t="s">
        <v>22119</v>
      </c>
      <c r="E125" s="31" t="s">
        <v>121</v>
      </c>
      <c r="F125" s="31" t="s">
        <v>122</v>
      </c>
      <c r="G125" s="31" t="s">
        <v>107</v>
      </c>
      <c r="H125" s="31" t="s">
        <v>108</v>
      </c>
      <c r="I125" s="31" t="s">
        <v>22120</v>
      </c>
      <c r="J125" s="31" t="s">
        <v>22121</v>
      </c>
      <c r="K125" s="31" t="s">
        <v>106</v>
      </c>
      <c r="L125" s="31" t="s">
        <v>2869</v>
      </c>
      <c r="M125" s="31" t="s">
        <v>18</v>
      </c>
      <c r="N125" s="31" t="s">
        <v>25932</v>
      </c>
      <c r="O125" s="31" t="s">
        <v>25929</v>
      </c>
      <c r="P125" s="32" t="s">
        <v>25948</v>
      </c>
      <c r="Q125" s="32">
        <v>1</v>
      </c>
      <c r="R125" t="str">
        <f t="shared" si="1"/>
        <v>Хворова Л.В. ПП, маг. "Люкс" р-н Каменец-Подольский Район, пгт.Старая Ушица, ст.Комсомольская, д.7</v>
      </c>
    </row>
    <row r="126" spans="1:18" hidden="1" x14ac:dyDescent="0.25">
      <c r="A126" s="32">
        <v>165997</v>
      </c>
      <c r="B126" s="31" t="s">
        <v>3250</v>
      </c>
      <c r="C126" s="31" t="s">
        <v>3251</v>
      </c>
      <c r="D126" s="31" t="s">
        <v>2042</v>
      </c>
      <c r="E126" s="31" t="s">
        <v>121</v>
      </c>
      <c r="F126" s="31" t="s">
        <v>122</v>
      </c>
      <c r="G126" s="31" t="s">
        <v>114</v>
      </c>
      <c r="H126" s="31" t="s">
        <v>108</v>
      </c>
      <c r="I126" s="31" t="s">
        <v>124</v>
      </c>
      <c r="J126" s="31" t="s">
        <v>109</v>
      </c>
      <c r="K126" s="31" t="s">
        <v>106</v>
      </c>
      <c r="L126" s="31" t="s">
        <v>3251</v>
      </c>
      <c r="M126" s="31" t="s">
        <v>18</v>
      </c>
      <c r="N126" s="31" t="s">
        <v>25932</v>
      </c>
      <c r="O126" s="31" t="s">
        <v>25929</v>
      </c>
      <c r="P126" s="32" t="s">
        <v>25948</v>
      </c>
      <c r="Q126" s="32">
        <v>1</v>
      </c>
      <c r="R126" t="str">
        <f t="shared" si="1"/>
        <v>Хіміч В.М. ПП, бар "Гостинний двір" р-н Дунаевецкий Район, с.Маков (0)</v>
      </c>
    </row>
    <row r="127" spans="1:18" hidden="1" x14ac:dyDescent="0.25">
      <c r="A127" s="32">
        <v>166050</v>
      </c>
      <c r="B127" s="31" t="s">
        <v>1254</v>
      </c>
      <c r="C127" s="31" t="s">
        <v>1255</v>
      </c>
      <c r="D127" s="31" t="s">
        <v>22208</v>
      </c>
      <c r="E127" s="31" t="s">
        <v>121</v>
      </c>
      <c r="F127" s="31" t="s">
        <v>122</v>
      </c>
      <c r="G127" s="31" t="s">
        <v>114</v>
      </c>
      <c r="H127" s="31" t="s">
        <v>108</v>
      </c>
      <c r="I127" s="31" t="s">
        <v>124</v>
      </c>
      <c r="J127" s="31" t="s">
        <v>109</v>
      </c>
      <c r="K127" s="31" t="s">
        <v>106</v>
      </c>
      <c r="L127" s="31" t="s">
        <v>1255</v>
      </c>
      <c r="M127" s="31" t="s">
        <v>18</v>
      </c>
      <c r="N127" s="31" t="s">
        <v>25932</v>
      </c>
      <c r="O127" s="31" t="s">
        <v>25929</v>
      </c>
      <c r="P127" s="32" t="s">
        <v>25948</v>
      </c>
      <c r="Q127" s="32">
        <v>1</v>
      </c>
      <c r="R127" t="str">
        <f t="shared" si="1"/>
        <v>Хмелюк С.М. ПП, маг.-клуб р-н Каменец-Подольский Район, с.Гуменцы, ул.Первомайская, д.68</v>
      </c>
    </row>
    <row r="128" spans="1:18" hidden="1" x14ac:dyDescent="0.25">
      <c r="A128" s="32">
        <v>166114</v>
      </c>
      <c r="B128" s="31" t="s">
        <v>22364</v>
      </c>
      <c r="C128" s="31" t="s">
        <v>22365</v>
      </c>
      <c r="D128" s="31" t="s">
        <v>7215</v>
      </c>
      <c r="E128" s="31" t="s">
        <v>121</v>
      </c>
      <c r="F128" s="31" t="s">
        <v>122</v>
      </c>
      <c r="G128" s="31" t="s">
        <v>107</v>
      </c>
      <c r="H128" s="31" t="s">
        <v>108</v>
      </c>
      <c r="I128" s="31" t="s">
        <v>124</v>
      </c>
      <c r="J128" s="31" t="s">
        <v>109</v>
      </c>
      <c r="K128" s="31" t="s">
        <v>106</v>
      </c>
      <c r="L128" s="31" t="s">
        <v>22365</v>
      </c>
      <c r="M128" s="31" t="s">
        <v>18</v>
      </c>
      <c r="N128" s="31" t="s">
        <v>25932</v>
      </c>
      <c r="O128" s="31" t="s">
        <v>25929</v>
      </c>
      <c r="P128" s="32" t="s">
        <v>25948</v>
      </c>
      <c r="Q128" s="32">
        <v>1</v>
      </c>
      <c r="R128" t="str">
        <f t="shared" si="1"/>
        <v>Цісельська Т.Д. ПП, маг. "Тетяна" Городоцький Район, Сирватинці,</v>
      </c>
    </row>
    <row r="129" spans="1:18" hidden="1" x14ac:dyDescent="0.25">
      <c r="A129" s="32">
        <v>166125</v>
      </c>
      <c r="B129" s="31" t="s">
        <v>1859</v>
      </c>
      <c r="C129" s="31" t="s">
        <v>1860</v>
      </c>
      <c r="D129" s="31" t="s">
        <v>22385</v>
      </c>
      <c r="E129" s="31" t="s">
        <v>121</v>
      </c>
      <c r="F129" s="31" t="s">
        <v>122</v>
      </c>
      <c r="G129" s="31" t="s">
        <v>107</v>
      </c>
      <c r="H129" s="31" t="s">
        <v>108</v>
      </c>
      <c r="I129" s="31" t="s">
        <v>124</v>
      </c>
      <c r="J129" s="31" t="s">
        <v>109</v>
      </c>
      <c r="K129" s="31" t="s">
        <v>106</v>
      </c>
      <c r="L129" s="31" t="s">
        <v>1860</v>
      </c>
      <c r="M129" s="31" t="s">
        <v>21</v>
      </c>
      <c r="N129" s="31" t="s">
        <v>25932</v>
      </c>
      <c r="O129" s="31" t="s">
        <v>25929</v>
      </c>
      <c r="P129" s="32" t="s">
        <v>25948</v>
      </c>
      <c r="Q129" s="32">
        <v>1</v>
      </c>
      <c r="R129" t="str">
        <f t="shared" si="1"/>
        <v>Чайковський В.В,  ПП, маг. "Богдана" р-н Чемеровецкий Район, с.Кутковцы, ул.Чайковского, д.13</v>
      </c>
    </row>
    <row r="130" spans="1:18" hidden="1" x14ac:dyDescent="0.25">
      <c r="A130" s="32">
        <v>166134</v>
      </c>
      <c r="B130" s="31" t="s">
        <v>22408</v>
      </c>
      <c r="C130" s="31" t="s">
        <v>22409</v>
      </c>
      <c r="D130" s="31" t="s">
        <v>4700</v>
      </c>
      <c r="E130" s="31" t="s">
        <v>121</v>
      </c>
      <c r="F130" s="31" t="s">
        <v>122</v>
      </c>
      <c r="G130" s="31" t="s">
        <v>107</v>
      </c>
      <c r="H130" s="31" t="s">
        <v>108</v>
      </c>
      <c r="I130" s="31" t="s">
        <v>124</v>
      </c>
      <c r="J130" s="31" t="s">
        <v>109</v>
      </c>
      <c r="K130" s="31" t="s">
        <v>106</v>
      </c>
      <c r="L130" s="31" t="s">
        <v>22410</v>
      </c>
      <c r="M130" s="31" t="s">
        <v>20</v>
      </c>
      <c r="N130" s="31" t="s">
        <v>25932</v>
      </c>
      <c r="O130" s="31" t="s">
        <v>25929</v>
      </c>
      <c r="P130" s="32" t="s">
        <v>25948</v>
      </c>
      <c r="Q130" s="32">
        <v>1</v>
      </c>
      <c r="R130" t="str">
        <f t="shared" si="1"/>
        <v>(КООП) Чемеровецьке РАЙ СТ, маг. "Продукти" р-н Чемеровецкий Район, пгт.Чемеровцы, ул.Центральная, д.45</v>
      </c>
    </row>
    <row r="131" spans="1:18" hidden="1" x14ac:dyDescent="0.25">
      <c r="A131" s="32">
        <v>165799</v>
      </c>
      <c r="B131" s="31" t="s">
        <v>3113</v>
      </c>
      <c r="C131" s="31" t="s">
        <v>3114</v>
      </c>
      <c r="D131" s="31" t="s">
        <v>1256</v>
      </c>
      <c r="E131" s="31" t="s">
        <v>121</v>
      </c>
      <c r="F131" s="31" t="s">
        <v>122</v>
      </c>
      <c r="G131" s="31" t="s">
        <v>107</v>
      </c>
      <c r="H131" s="31" t="s">
        <v>108</v>
      </c>
      <c r="I131" s="31" t="s">
        <v>124</v>
      </c>
      <c r="J131" s="31" t="s">
        <v>109</v>
      </c>
      <c r="K131" s="31" t="s">
        <v>106</v>
      </c>
      <c r="L131" s="31" t="s">
        <v>3114</v>
      </c>
      <c r="M131" s="31" t="s">
        <v>18</v>
      </c>
      <c r="N131" s="31" t="s">
        <v>25932</v>
      </c>
      <c r="O131" s="31" t="s">
        <v>25929</v>
      </c>
      <c r="P131" s="32" t="s">
        <v>25948</v>
      </c>
      <c r="Q131" s="32">
        <v>1</v>
      </c>
      <c r="R131" t="str">
        <f t="shared" ref="R131:R194" si="2">CONCATENATE(C131," ",D131)</f>
        <v>Торговий дім ДП "Сузір`я" р-н Каменец-Подольский Район, с.Гуменцы (0)</v>
      </c>
    </row>
    <row r="132" spans="1:18" hidden="1" x14ac:dyDescent="0.25">
      <c r="A132" s="32">
        <v>165864</v>
      </c>
      <c r="B132" s="31" t="s">
        <v>21834</v>
      </c>
      <c r="C132" s="31" t="s">
        <v>21835</v>
      </c>
      <c r="D132" s="31" t="s">
        <v>21836</v>
      </c>
      <c r="E132" s="31" t="s">
        <v>121</v>
      </c>
      <c r="F132" s="31" t="s">
        <v>122</v>
      </c>
      <c r="G132" s="31" t="s">
        <v>107</v>
      </c>
      <c r="H132" s="31" t="s">
        <v>108</v>
      </c>
      <c r="I132" s="31" t="s">
        <v>124</v>
      </c>
      <c r="J132" s="31" t="s">
        <v>109</v>
      </c>
      <c r="K132" s="31" t="s">
        <v>106</v>
      </c>
      <c r="L132" s="31" t="s">
        <v>21837</v>
      </c>
      <c r="M132" s="31" t="s">
        <v>20</v>
      </c>
      <c r="N132" s="31" t="s">
        <v>25932</v>
      </c>
      <c r="O132" s="31" t="s">
        <v>25929</v>
      </c>
      <c r="P132" s="32" t="s">
        <v>25948</v>
      </c>
      <c r="Q132" s="32">
        <v>1</v>
      </c>
      <c r="R132" t="str">
        <f t="shared" si="2"/>
        <v>Уланівська Н.М. ПП, к-к р-н Чемеровецкий Район, пгт.Чемеровцы (ринок)</v>
      </c>
    </row>
    <row r="133" spans="1:18" hidden="1" x14ac:dyDescent="0.25">
      <c r="A133" s="32">
        <v>165864</v>
      </c>
      <c r="B133" s="31" t="s">
        <v>21838</v>
      </c>
      <c r="C133" s="31" t="s">
        <v>21835</v>
      </c>
      <c r="D133" s="31" t="s">
        <v>21836</v>
      </c>
      <c r="E133" s="31" t="s">
        <v>121</v>
      </c>
      <c r="F133" s="31" t="s">
        <v>122</v>
      </c>
      <c r="G133" s="31" t="s">
        <v>107</v>
      </c>
      <c r="H133" s="31" t="s">
        <v>108</v>
      </c>
      <c r="I133" s="31" t="s">
        <v>124</v>
      </c>
      <c r="J133" s="31" t="s">
        <v>109</v>
      </c>
      <c r="K133" s="31" t="s">
        <v>106</v>
      </c>
      <c r="L133" s="31" t="s">
        <v>21835</v>
      </c>
      <c r="M133" s="31" t="s">
        <v>20</v>
      </c>
      <c r="N133" s="31" t="s">
        <v>25932</v>
      </c>
      <c r="O133" s="31" t="s">
        <v>25929</v>
      </c>
      <c r="P133" s="32" t="s">
        <v>25948</v>
      </c>
      <c r="Q133" s="32">
        <v>1</v>
      </c>
      <c r="R133" t="str">
        <f t="shared" si="2"/>
        <v>Уланівська Н.М. ПП, к-к р-н Чемеровецкий Район, пгт.Чемеровцы (ринок)</v>
      </c>
    </row>
    <row r="134" spans="1:18" hidden="1" x14ac:dyDescent="0.25">
      <c r="A134" s="32">
        <v>165903</v>
      </c>
      <c r="B134" s="31" t="s">
        <v>3207</v>
      </c>
      <c r="C134" s="31" t="s">
        <v>21918</v>
      </c>
      <c r="D134" s="31" t="s">
        <v>21919</v>
      </c>
      <c r="E134" s="31" t="s">
        <v>121</v>
      </c>
      <c r="F134" s="31" t="s">
        <v>122</v>
      </c>
      <c r="G134" s="31" t="s">
        <v>107</v>
      </c>
      <c r="H134" s="31" t="s">
        <v>108</v>
      </c>
      <c r="I134" s="31" t="s">
        <v>21920</v>
      </c>
      <c r="J134" s="31" t="s">
        <v>21921</v>
      </c>
      <c r="K134" s="31" t="s">
        <v>106</v>
      </c>
      <c r="L134" s="31" t="s">
        <v>3208</v>
      </c>
      <c r="M134" s="31" t="s">
        <v>20</v>
      </c>
      <c r="N134" s="31" t="s">
        <v>25932</v>
      </c>
      <c r="O134" s="31" t="s">
        <v>25929</v>
      </c>
      <c r="P134" s="32" t="s">
        <v>25948</v>
      </c>
      <c r="Q134" s="32">
        <v>1</v>
      </c>
      <c r="R134" t="str">
        <f t="shared" si="2"/>
        <v>(КООП) Устя СТ маг."Хвиля" р-н Каменец-Подольский Район, с.Устье, ул.Шевченко, д.1</v>
      </c>
    </row>
    <row r="135" spans="1:18" hidden="1" x14ac:dyDescent="0.25">
      <c r="A135" s="32">
        <v>165954</v>
      </c>
      <c r="B135" s="31" t="s">
        <v>1194</v>
      </c>
      <c r="C135" s="31" t="s">
        <v>1195</v>
      </c>
      <c r="D135" s="31" t="s">
        <v>1196</v>
      </c>
      <c r="E135" s="31" t="s">
        <v>121</v>
      </c>
      <c r="F135" s="31" t="s">
        <v>122</v>
      </c>
      <c r="G135" s="31" t="s">
        <v>155</v>
      </c>
      <c r="H135" s="31" t="s">
        <v>108</v>
      </c>
      <c r="I135" s="31" t="s">
        <v>12762</v>
      </c>
      <c r="J135" s="31" t="s">
        <v>12763</v>
      </c>
      <c r="K135" s="31" t="s">
        <v>106</v>
      </c>
      <c r="L135" s="31" t="s">
        <v>1195</v>
      </c>
      <c r="M135" s="31" t="s">
        <v>20</v>
      </c>
      <c r="N135" s="31" t="s">
        <v>25932</v>
      </c>
      <c r="O135" s="31" t="s">
        <v>25929</v>
      </c>
      <c r="P135" s="32" t="s">
        <v>25948</v>
      </c>
      <c r="Q135" s="32">
        <v>1</v>
      </c>
      <c r="R135" t="str">
        <f t="shared" si="2"/>
        <v>Фірма "Бакалія" ПрАТ, маг. "Надія" р-н Чемеровецкий Район, пгт.Чемеровцы, ул.Центральная, д.18</v>
      </c>
    </row>
    <row r="136" spans="1:18" hidden="1" x14ac:dyDescent="0.25">
      <c r="A136" s="32">
        <v>165986</v>
      </c>
      <c r="B136" s="31" t="s">
        <v>22115</v>
      </c>
      <c r="C136" s="31" t="s">
        <v>22116</v>
      </c>
      <c r="D136" s="31" t="s">
        <v>22117</v>
      </c>
      <c r="E136" s="31" t="s">
        <v>121</v>
      </c>
      <c r="F136" s="31" t="s">
        <v>122</v>
      </c>
      <c r="G136" s="31" t="s">
        <v>107</v>
      </c>
      <c r="H136" s="31" t="s">
        <v>108</v>
      </c>
      <c r="I136" s="31" t="s">
        <v>124</v>
      </c>
      <c r="J136" s="31" t="s">
        <v>109</v>
      </c>
      <c r="K136" s="31" t="s">
        <v>106</v>
      </c>
      <c r="L136" s="31" t="s">
        <v>22118</v>
      </c>
      <c r="M136" s="31" t="s">
        <v>20</v>
      </c>
      <c r="N136" s="31" t="s">
        <v>25932</v>
      </c>
      <c r="O136" s="31" t="s">
        <v>25929</v>
      </c>
      <c r="P136" s="32" t="s">
        <v>25948</v>
      </c>
      <c r="Q136" s="32">
        <v>1</v>
      </c>
      <c r="R136" t="str">
        <f t="shared" si="2"/>
        <v>(КООП) Хвиля 08 СТ, маг. р-н Каменец-Подольский Район, с.Устье, ул.Мира, д.1</v>
      </c>
    </row>
    <row r="137" spans="1:18" hidden="1" x14ac:dyDescent="0.25">
      <c r="A137" s="32">
        <v>165586</v>
      </c>
      <c r="B137" s="31" t="s">
        <v>3275</v>
      </c>
      <c r="C137" s="31" t="s">
        <v>3276</v>
      </c>
      <c r="D137" s="31" t="s">
        <v>21237</v>
      </c>
      <c r="E137" s="31" t="s">
        <v>121</v>
      </c>
      <c r="F137" s="31" t="s">
        <v>122</v>
      </c>
      <c r="G137" s="31" t="s">
        <v>107</v>
      </c>
      <c r="H137" s="31" t="s">
        <v>108</v>
      </c>
      <c r="I137" s="31" t="s">
        <v>21238</v>
      </c>
      <c r="J137" s="31" t="s">
        <v>21239</v>
      </c>
      <c r="K137" s="31" t="s">
        <v>106</v>
      </c>
      <c r="L137" s="31" t="s">
        <v>3276</v>
      </c>
      <c r="M137" s="31" t="s">
        <v>18</v>
      </c>
      <c r="N137" s="31" t="s">
        <v>25932</v>
      </c>
      <c r="O137" s="31" t="s">
        <v>25929</v>
      </c>
      <c r="P137" s="32" t="s">
        <v>25948</v>
      </c>
      <c r="Q137" s="32">
        <v>1</v>
      </c>
      <c r="R137" t="str">
        <f t="shared" si="2"/>
        <v>СТ"Пудлівці", маг. "Продукти" р-н Каменец-Подольский Район, с.Пудловцы, ул.Ленинградская, д.27</v>
      </c>
    </row>
    <row r="138" spans="1:18" hidden="1" x14ac:dyDescent="0.25">
      <c r="A138" s="32">
        <v>165638</v>
      </c>
      <c r="B138" s="31" t="s">
        <v>584</v>
      </c>
      <c r="C138" s="31" t="s">
        <v>585</v>
      </c>
      <c r="D138" s="31" t="s">
        <v>20194</v>
      </c>
      <c r="E138" s="31" t="s">
        <v>121</v>
      </c>
      <c r="F138" s="31" t="s">
        <v>122</v>
      </c>
      <c r="G138" s="31" t="s">
        <v>107</v>
      </c>
      <c r="H138" s="31" t="s">
        <v>108</v>
      </c>
      <c r="I138" s="31" t="s">
        <v>21342</v>
      </c>
      <c r="J138" s="31" t="s">
        <v>21343</v>
      </c>
      <c r="K138" s="31" t="s">
        <v>106</v>
      </c>
      <c r="L138" s="31" t="s">
        <v>21344</v>
      </c>
      <c r="M138" s="31" t="s">
        <v>19</v>
      </c>
      <c r="N138" s="31" t="s">
        <v>25932</v>
      </c>
      <c r="O138" s="31" t="s">
        <v>25929</v>
      </c>
      <c r="P138" s="32" t="s">
        <v>67</v>
      </c>
      <c r="Q138" s="32">
        <v>1</v>
      </c>
      <c r="R138" t="str">
        <f t="shared" si="2"/>
        <v>Степанюк Б.В. ПП, маг. "Борис" р-н Каменец-Подольский Район, с.Довжок, ул.Смирнова, д.102</v>
      </c>
    </row>
    <row r="139" spans="1:18" hidden="1" x14ac:dyDescent="0.25">
      <c r="A139" s="32">
        <v>165642</v>
      </c>
      <c r="B139" s="31" t="s">
        <v>2796</v>
      </c>
      <c r="C139" s="31" t="s">
        <v>2797</v>
      </c>
      <c r="D139" s="31" t="s">
        <v>21353</v>
      </c>
      <c r="E139" s="31" t="s">
        <v>121</v>
      </c>
      <c r="F139" s="31" t="s">
        <v>122</v>
      </c>
      <c r="G139" s="31" t="s">
        <v>107</v>
      </c>
      <c r="H139" s="31" t="s">
        <v>108</v>
      </c>
      <c r="I139" s="31" t="s">
        <v>124</v>
      </c>
      <c r="J139" s="31" t="s">
        <v>109</v>
      </c>
      <c r="K139" s="31" t="s">
        <v>106</v>
      </c>
      <c r="L139" s="31" t="s">
        <v>2797</v>
      </c>
      <c r="M139" s="31" t="s">
        <v>21</v>
      </c>
      <c r="N139" s="31" t="s">
        <v>25932</v>
      </c>
      <c r="O139" s="31" t="s">
        <v>25929</v>
      </c>
      <c r="P139" s="32" t="s">
        <v>25948</v>
      </c>
      <c r="Q139" s="32">
        <v>1</v>
      </c>
      <c r="R139" t="str">
        <f t="shared" si="2"/>
        <v>Степчук Г.А. ПП, маг. "Люкс" р-н Каменец-Подольский Район, с.Оринин, ул.Щорса, д.2</v>
      </c>
    </row>
    <row r="140" spans="1:18" hidden="1" x14ac:dyDescent="0.25">
      <c r="A140" s="32">
        <v>165643</v>
      </c>
      <c r="B140" s="31" t="s">
        <v>21354</v>
      </c>
      <c r="C140" s="31" t="s">
        <v>21355</v>
      </c>
      <c r="D140" s="31" t="s">
        <v>21356</v>
      </c>
      <c r="E140" s="31" t="s">
        <v>121</v>
      </c>
      <c r="F140" s="31" t="s">
        <v>122</v>
      </c>
      <c r="G140" s="31" t="s">
        <v>107</v>
      </c>
      <c r="H140" s="31" t="s">
        <v>108</v>
      </c>
      <c r="I140" s="31" t="s">
        <v>124</v>
      </c>
      <c r="J140" s="31" t="s">
        <v>109</v>
      </c>
      <c r="K140" s="31" t="s">
        <v>106</v>
      </c>
      <c r="L140" s="31" t="s">
        <v>21355</v>
      </c>
      <c r="M140" s="31" t="s">
        <v>19</v>
      </c>
      <c r="N140" s="31" t="s">
        <v>25932</v>
      </c>
      <c r="O140" s="31" t="s">
        <v>25929</v>
      </c>
      <c r="P140" s="32" t="s">
        <v>25948</v>
      </c>
      <c r="Q140" s="32">
        <v>1</v>
      </c>
      <c r="R140" t="str">
        <f t="shared" si="2"/>
        <v>Стефанюк В.А. ПП, маг. на дому р-н Каменец-Подольский Район, с.Борышковцы, ул.Октябрьская, д.31</v>
      </c>
    </row>
    <row r="141" spans="1:18" hidden="1" x14ac:dyDescent="0.25">
      <c r="A141" s="32">
        <v>165682</v>
      </c>
      <c r="B141" s="31" t="s">
        <v>303</v>
      </c>
      <c r="C141" s="31" t="s">
        <v>304</v>
      </c>
      <c r="D141" s="31" t="s">
        <v>21410</v>
      </c>
      <c r="E141" s="31" t="s">
        <v>121</v>
      </c>
      <c r="F141" s="31" t="s">
        <v>122</v>
      </c>
      <c r="G141" s="31" t="s">
        <v>114</v>
      </c>
      <c r="H141" s="31" t="s">
        <v>108</v>
      </c>
      <c r="I141" s="31" t="s">
        <v>124</v>
      </c>
      <c r="J141" s="31" t="s">
        <v>109</v>
      </c>
      <c r="K141" s="31" t="s">
        <v>106</v>
      </c>
      <c r="L141" s="31" t="s">
        <v>304</v>
      </c>
      <c r="M141" s="31" t="s">
        <v>21</v>
      </c>
      <c r="N141" s="31" t="s">
        <v>25932</v>
      </c>
      <c r="O141" s="31" t="s">
        <v>25929</v>
      </c>
      <c r="P141" s="32" t="s">
        <v>25948</v>
      </c>
      <c r="Q141" s="32">
        <v>1</v>
      </c>
      <c r="R141" t="str">
        <f t="shared" si="2"/>
        <v>Стус В.М. ПП, маг.-бар "Енеїда" р-н Чемеровецкий Район, с.Ольховцы, ул.Гагарина, д.9</v>
      </c>
    </row>
    <row r="142" spans="1:18" hidden="1" x14ac:dyDescent="0.25">
      <c r="A142" s="32">
        <v>165714</v>
      </c>
      <c r="B142" s="31" t="s">
        <v>3044</v>
      </c>
      <c r="C142" s="31" t="s">
        <v>3045</v>
      </c>
      <c r="D142" s="31" t="s">
        <v>21494</v>
      </c>
      <c r="E142" s="31" t="s">
        <v>121</v>
      </c>
      <c r="F142" s="31" t="s">
        <v>122</v>
      </c>
      <c r="G142" s="31" t="s">
        <v>107</v>
      </c>
      <c r="H142" s="31" t="s">
        <v>108</v>
      </c>
      <c r="I142" s="31" t="s">
        <v>124</v>
      </c>
      <c r="J142" s="31" t="s">
        <v>109</v>
      </c>
      <c r="K142" s="31" t="s">
        <v>106</v>
      </c>
      <c r="L142" s="31" t="s">
        <v>3045</v>
      </c>
      <c r="M142" s="31" t="s">
        <v>18</v>
      </c>
      <c r="N142" s="31" t="s">
        <v>25932</v>
      </c>
      <c r="O142" s="31" t="s">
        <v>25929</v>
      </c>
      <c r="P142" s="32" t="s">
        <v>25948</v>
      </c>
      <c r="Q142" s="32">
        <v>1</v>
      </c>
      <c r="R142" t="str">
        <f t="shared" si="2"/>
        <v>Тарнавська Т.В. ПП, маг. "Продукти" р-н Каменец-Подольский Район, с.Чабановка, ул.Ленина, д.6а</v>
      </c>
    </row>
    <row r="143" spans="1:18" hidden="1" x14ac:dyDescent="0.25">
      <c r="A143" s="32">
        <v>165497</v>
      </c>
      <c r="B143" s="31" t="s">
        <v>3109</v>
      </c>
      <c r="C143" s="31" t="s">
        <v>3110</v>
      </c>
      <c r="D143" s="31" t="s">
        <v>14215</v>
      </c>
      <c r="E143" s="31" t="s">
        <v>121</v>
      </c>
      <c r="F143" s="31" t="s">
        <v>122</v>
      </c>
      <c r="G143" s="31" t="s">
        <v>107</v>
      </c>
      <c r="H143" s="31" t="s">
        <v>108</v>
      </c>
      <c r="I143" s="31" t="s">
        <v>124</v>
      </c>
      <c r="J143" s="31" t="s">
        <v>109</v>
      </c>
      <c r="K143" s="31" t="s">
        <v>106</v>
      </c>
      <c r="L143" s="31" t="s">
        <v>3110</v>
      </c>
      <c r="M143" s="31" t="s">
        <v>18</v>
      </c>
      <c r="N143" s="31" t="s">
        <v>25932</v>
      </c>
      <c r="O143" s="31" t="s">
        <v>25929</v>
      </c>
      <c r="P143" s="32" t="s">
        <v>25948</v>
      </c>
      <c r="Q143" s="32">
        <v>1</v>
      </c>
      <c r="R143" t="str">
        <f t="shared" si="2"/>
        <v>Слободян Л.М. ПП, маг. "Перлина Поділля" р-н Дунаевецкий Район, с.Шатава, шоссе Хмельницкое, д.24</v>
      </c>
    </row>
    <row r="144" spans="1:18" hidden="1" x14ac:dyDescent="0.25">
      <c r="A144" s="32">
        <v>165528</v>
      </c>
      <c r="B144" s="31" t="s">
        <v>2252</v>
      </c>
      <c r="C144" s="31" t="s">
        <v>21121</v>
      </c>
      <c r="D144" s="31" t="s">
        <v>21122</v>
      </c>
      <c r="E144" s="31" t="s">
        <v>121</v>
      </c>
      <c r="F144" s="31" t="s">
        <v>122</v>
      </c>
      <c r="G144" s="31" t="s">
        <v>107</v>
      </c>
      <c r="H144" s="31" t="s">
        <v>108</v>
      </c>
      <c r="I144" s="31" t="s">
        <v>21123</v>
      </c>
      <c r="J144" s="31" t="s">
        <v>21124</v>
      </c>
      <c r="K144" s="31" t="s">
        <v>106</v>
      </c>
      <c r="L144" s="31" t="s">
        <v>2253</v>
      </c>
      <c r="M144" s="31" t="s">
        <v>20</v>
      </c>
      <c r="N144" s="31" t="s">
        <v>25932</v>
      </c>
      <c r="O144" s="31" t="s">
        <v>25929</v>
      </c>
      <c r="P144" s="32" t="s">
        <v>25948</v>
      </c>
      <c r="Q144" s="32">
        <v>1</v>
      </c>
      <c r="R144" t="str">
        <f t="shared" si="2"/>
        <v>(КООП) Сокиренецьке ПСК маг."Продукти" р-н Чемеровецкий Район, с.Ленинское, ул.Ленинградская, д.14</v>
      </c>
    </row>
    <row r="145" spans="1:18" hidden="1" x14ac:dyDescent="0.25">
      <c r="A145" s="32">
        <v>165529</v>
      </c>
      <c r="B145" s="31" t="s">
        <v>3264</v>
      </c>
      <c r="C145" s="31" t="s">
        <v>21125</v>
      </c>
      <c r="D145" s="31" t="s">
        <v>21126</v>
      </c>
      <c r="E145" s="31" t="s">
        <v>121</v>
      </c>
      <c r="F145" s="31" t="s">
        <v>122</v>
      </c>
      <c r="G145" s="31" t="s">
        <v>107</v>
      </c>
      <c r="H145" s="31" t="s">
        <v>108</v>
      </c>
      <c r="I145" s="31" t="s">
        <v>124</v>
      </c>
      <c r="J145" s="31" t="s">
        <v>109</v>
      </c>
      <c r="K145" s="31" t="s">
        <v>106</v>
      </c>
      <c r="L145" s="31" t="s">
        <v>3265</v>
      </c>
      <c r="M145" s="31" t="s">
        <v>20</v>
      </c>
      <c r="N145" s="31" t="s">
        <v>25932</v>
      </c>
      <c r="O145" s="31" t="s">
        <v>25929</v>
      </c>
      <c r="P145" s="32" t="s">
        <v>25948</v>
      </c>
      <c r="Q145" s="32">
        <v>1</v>
      </c>
      <c r="R145" t="str">
        <f t="shared" si="2"/>
        <v>(КООП) Сокиринецьке ПСК, маг. р-н Чемеровецкий Район, с.Шидловцы, д.1 (ул. Театральная)</v>
      </c>
    </row>
    <row r="146" spans="1:18" hidden="1" x14ac:dyDescent="0.25">
      <c r="A146" s="32">
        <v>165585</v>
      </c>
      <c r="B146" s="31" t="s">
        <v>2981</v>
      </c>
      <c r="C146" s="31" t="s">
        <v>2982</v>
      </c>
      <c r="D146" s="31" t="s">
        <v>21234</v>
      </c>
      <c r="E146" s="31" t="s">
        <v>121</v>
      </c>
      <c r="F146" s="31" t="s">
        <v>122</v>
      </c>
      <c r="G146" s="31" t="s">
        <v>107</v>
      </c>
      <c r="H146" s="31" t="s">
        <v>108</v>
      </c>
      <c r="I146" s="31" t="s">
        <v>21235</v>
      </c>
      <c r="J146" s="31" t="s">
        <v>21236</v>
      </c>
      <c r="K146" s="31" t="s">
        <v>106</v>
      </c>
      <c r="L146" s="31" t="s">
        <v>2982</v>
      </c>
      <c r="M146" s="31" t="s">
        <v>19</v>
      </c>
      <c r="N146" s="31" t="s">
        <v>25932</v>
      </c>
      <c r="O146" s="31" t="s">
        <v>25929</v>
      </c>
      <c r="P146" s="32" t="s">
        <v>25948</v>
      </c>
      <c r="Q146" s="32">
        <v>1</v>
      </c>
      <c r="R146" t="str">
        <f t="shared" si="2"/>
        <v>СТ"Престиж-Томашівка", маг. "Продукти" р-н Дунаевецкий Район, с.Томашовка, ул.Ленина, д.55</v>
      </c>
    </row>
    <row r="147" spans="1:18" hidden="1" x14ac:dyDescent="0.25">
      <c r="A147" s="32">
        <v>165163</v>
      </c>
      <c r="B147" s="31" t="s">
        <v>2900</v>
      </c>
      <c r="C147" s="31" t="s">
        <v>2901</v>
      </c>
      <c r="D147" s="31" t="s">
        <v>20313</v>
      </c>
      <c r="E147" s="31" t="s">
        <v>121</v>
      </c>
      <c r="F147" s="31" t="s">
        <v>122</v>
      </c>
      <c r="G147" s="31" t="s">
        <v>107</v>
      </c>
      <c r="H147" s="31" t="s">
        <v>108</v>
      </c>
      <c r="I147" s="31" t="s">
        <v>20314</v>
      </c>
      <c r="J147" s="31" t="s">
        <v>20315</v>
      </c>
      <c r="K147" s="31" t="s">
        <v>106</v>
      </c>
      <c r="L147" s="31" t="s">
        <v>2901</v>
      </c>
      <c r="M147" s="31" t="s">
        <v>18</v>
      </c>
      <c r="N147" s="31" t="s">
        <v>25932</v>
      </c>
      <c r="O147" s="31" t="s">
        <v>25929</v>
      </c>
      <c r="P147" s="32" t="s">
        <v>25948</v>
      </c>
      <c r="Q147" s="32">
        <v>1</v>
      </c>
      <c r="R147" t="str">
        <f t="shared" si="2"/>
        <v>Резнийчук В.В. ПП, маг. "Продукти" р-н Городокский Район, с.Великая Яромирка, ул.Ленина, д.13</v>
      </c>
    </row>
    <row r="148" spans="1:18" hidden="1" x14ac:dyDescent="0.25">
      <c r="A148" s="32">
        <v>165200</v>
      </c>
      <c r="B148" s="31" t="s">
        <v>20390</v>
      </c>
      <c r="C148" s="31" t="s">
        <v>20391</v>
      </c>
      <c r="D148" s="31" t="s">
        <v>7118</v>
      </c>
      <c r="E148" s="31" t="s">
        <v>121</v>
      </c>
      <c r="F148" s="31" t="s">
        <v>122</v>
      </c>
      <c r="G148" s="31" t="s">
        <v>107</v>
      </c>
      <c r="H148" s="31" t="s">
        <v>108</v>
      </c>
      <c r="I148" s="31" t="s">
        <v>124</v>
      </c>
      <c r="J148" s="31" t="s">
        <v>109</v>
      </c>
      <c r="K148" s="31" t="s">
        <v>106</v>
      </c>
      <c r="L148" s="31" t="s">
        <v>20387</v>
      </c>
      <c r="M148" s="31" t="s">
        <v>19</v>
      </c>
      <c r="N148" s="31" t="s">
        <v>25932</v>
      </c>
      <c r="O148" s="31" t="s">
        <v>25929</v>
      </c>
      <c r="P148" s="32" t="s">
        <v>25948</v>
      </c>
      <c r="Q148" s="32">
        <v>1</v>
      </c>
      <c r="R148" t="str">
        <f t="shared" si="2"/>
        <v>(КООП) Рихтецьке СТ, маг. "Продукти" р-н Каменец-Подольский Район, с.Рыхта (0)</v>
      </c>
    </row>
    <row r="149" spans="1:18" hidden="1" x14ac:dyDescent="0.25">
      <c r="A149" s="32">
        <v>165205</v>
      </c>
      <c r="B149" s="31" t="s">
        <v>1564</v>
      </c>
      <c r="C149" s="31" t="s">
        <v>1565</v>
      </c>
      <c r="D149" s="31" t="s">
        <v>20397</v>
      </c>
      <c r="E149" s="31" t="s">
        <v>121</v>
      </c>
      <c r="F149" s="31" t="s">
        <v>122</v>
      </c>
      <c r="G149" s="31" t="s">
        <v>111</v>
      </c>
      <c r="H149" s="31" t="s">
        <v>112</v>
      </c>
      <c r="I149" s="31" t="s">
        <v>20398</v>
      </c>
      <c r="J149" s="31" t="s">
        <v>20399</v>
      </c>
      <c r="K149" s="31" t="s">
        <v>106</v>
      </c>
      <c r="L149" s="31" t="s">
        <v>1565</v>
      </c>
      <c r="M149" s="31" t="s">
        <v>21</v>
      </c>
      <c r="N149" s="31" t="s">
        <v>25932</v>
      </c>
      <c r="O149" s="31" t="s">
        <v>25929</v>
      </c>
      <c r="P149" s="32" t="s">
        <v>25948</v>
      </c>
      <c r="Q149" s="32">
        <v>1</v>
      </c>
      <c r="R149" t="str">
        <f t="shared" si="2"/>
        <v>Рогатин М.В. ПП, технікум р-н Новоушицкий Район, пгт.Новая Ушица, ул.Подольская, д.20</v>
      </c>
    </row>
    <row r="150" spans="1:18" hidden="1" x14ac:dyDescent="0.25">
      <c r="A150" s="32">
        <v>165231</v>
      </c>
      <c r="B150" s="31" t="s">
        <v>657</v>
      </c>
      <c r="C150" s="31" t="s">
        <v>658</v>
      </c>
      <c r="D150" s="31" t="s">
        <v>20456</v>
      </c>
      <c r="E150" s="31" t="s">
        <v>121</v>
      </c>
      <c r="F150" s="31" t="s">
        <v>122</v>
      </c>
      <c r="G150" s="31" t="s">
        <v>107</v>
      </c>
      <c r="H150" s="31" t="s">
        <v>108</v>
      </c>
      <c r="I150" s="31" t="s">
        <v>124</v>
      </c>
      <c r="J150" s="31" t="s">
        <v>109</v>
      </c>
      <c r="K150" s="31" t="s">
        <v>106</v>
      </c>
      <c r="L150" s="31" t="s">
        <v>658</v>
      </c>
      <c r="M150" s="31" t="s">
        <v>19</v>
      </c>
      <c r="N150" s="31" t="s">
        <v>25932</v>
      </c>
      <c r="O150" s="31" t="s">
        <v>25929</v>
      </c>
      <c r="P150" s="32" t="s">
        <v>25948</v>
      </c>
      <c r="Q150" s="32">
        <v>1</v>
      </c>
      <c r="R150" t="str">
        <f t="shared" si="2"/>
        <v>Романюк М.С. ПП, маг."Продукти" р-н Каменец-Подольский Район, с.Завалье, ул.Тернопольская, д.8</v>
      </c>
    </row>
    <row r="151" spans="1:18" hidden="1" x14ac:dyDescent="0.25">
      <c r="A151" s="32">
        <v>165287</v>
      </c>
      <c r="B151" s="31" t="s">
        <v>20572</v>
      </c>
      <c r="C151" s="31" t="s">
        <v>20573</v>
      </c>
      <c r="D151" s="31" t="s">
        <v>20574</v>
      </c>
      <c r="E151" s="31" t="s">
        <v>121</v>
      </c>
      <c r="F151" s="31" t="s">
        <v>122</v>
      </c>
      <c r="G151" s="31" t="s">
        <v>114</v>
      </c>
      <c r="H151" s="31" t="s">
        <v>108</v>
      </c>
      <c r="I151" s="31" t="s">
        <v>124</v>
      </c>
      <c r="J151" s="31" t="s">
        <v>109</v>
      </c>
      <c r="K151" s="31" t="s">
        <v>106</v>
      </c>
      <c r="L151" s="31" t="s">
        <v>20573</v>
      </c>
      <c r="M151" s="31" t="s">
        <v>20</v>
      </c>
      <c r="N151" s="31" t="s">
        <v>25932</v>
      </c>
      <c r="O151" s="31" t="s">
        <v>25929</v>
      </c>
      <c r="P151" s="32" t="s">
        <v>25948</v>
      </c>
      <c r="Q151" s="32">
        <v>1</v>
      </c>
      <c r="R151" t="str">
        <f t="shared" si="2"/>
        <v>Савчук Л.О. ПП, маг. бар р-н Каменец-Подольский Район, с.Цвикловцы Первые, ул.Красноармейская, д.14</v>
      </c>
    </row>
    <row r="152" spans="1:18" hidden="1" x14ac:dyDescent="0.25">
      <c r="A152" s="32">
        <v>165405</v>
      </c>
      <c r="B152" s="31" t="s">
        <v>2591</v>
      </c>
      <c r="C152" s="31" t="s">
        <v>2592</v>
      </c>
      <c r="D152" s="31" t="s">
        <v>20865</v>
      </c>
      <c r="E152" s="31" t="s">
        <v>121</v>
      </c>
      <c r="F152" s="31" t="s">
        <v>122</v>
      </c>
      <c r="G152" s="31" t="s">
        <v>107</v>
      </c>
      <c r="H152" s="31" t="s">
        <v>108</v>
      </c>
      <c r="I152" s="31" t="s">
        <v>20866</v>
      </c>
      <c r="J152" s="31" t="s">
        <v>20867</v>
      </c>
      <c r="K152" s="31" t="s">
        <v>106</v>
      </c>
      <c r="L152" s="31" t="s">
        <v>2592</v>
      </c>
      <c r="M152" s="31" t="s">
        <v>18</v>
      </c>
      <c r="N152" s="31" t="s">
        <v>25932</v>
      </c>
      <c r="O152" s="31" t="s">
        <v>25929</v>
      </c>
      <c r="P152" s="32" t="s">
        <v>25948</v>
      </c>
      <c r="Q152" s="32">
        <v>1</v>
      </c>
      <c r="R152" t="str">
        <f t="shared" si="2"/>
        <v>Синиця А.В.ПП, маг. "Олімп" р-н Каменец-Подольский Район, с.Негин, ул.Ленина, д.15</v>
      </c>
    </row>
    <row r="153" spans="1:18" hidden="1" x14ac:dyDescent="0.25">
      <c r="A153" s="32">
        <v>164998</v>
      </c>
      <c r="B153" s="31" t="s">
        <v>2387</v>
      </c>
      <c r="C153" s="31" t="s">
        <v>2388</v>
      </c>
      <c r="D153" s="31" t="s">
        <v>2389</v>
      </c>
      <c r="E153" s="31" t="s">
        <v>121</v>
      </c>
      <c r="F153" s="31" t="s">
        <v>122</v>
      </c>
      <c r="G153" s="31" t="s">
        <v>107</v>
      </c>
      <c r="H153" s="31" t="s">
        <v>108</v>
      </c>
      <c r="I153" s="31" t="s">
        <v>19943</v>
      </c>
      <c r="J153" s="31" t="s">
        <v>19944</v>
      </c>
      <c r="K153" s="31" t="s">
        <v>106</v>
      </c>
      <c r="L153" s="31" t="s">
        <v>2388</v>
      </c>
      <c r="M153" s="31" t="s">
        <v>19</v>
      </c>
      <c r="N153" s="31" t="s">
        <v>25932</v>
      </c>
      <c r="O153" s="31" t="s">
        <v>25929</v>
      </c>
      <c r="P153" s="32" t="s">
        <v>25948</v>
      </c>
      <c r="Q153" s="32">
        <v>1</v>
      </c>
      <c r="R153" t="str">
        <f t="shared" si="2"/>
        <v>Полуботкіна О.В. ПП, маг. "Європиво" р-н Каменец-Подольский Район, с.Кульчиевцы, ул.Центральная, д.5</v>
      </c>
    </row>
    <row r="154" spans="1:18" hidden="1" x14ac:dyDescent="0.25">
      <c r="A154" s="32">
        <v>165046</v>
      </c>
      <c r="B154" s="31" t="s">
        <v>20068</v>
      </c>
      <c r="C154" s="31" t="s">
        <v>20069</v>
      </c>
      <c r="D154" s="31" t="s">
        <v>20070</v>
      </c>
      <c r="E154" s="31" t="s">
        <v>121</v>
      </c>
      <c r="F154" s="31" t="s">
        <v>122</v>
      </c>
      <c r="G154" s="31" t="s">
        <v>107</v>
      </c>
      <c r="H154" s="31" t="s">
        <v>108</v>
      </c>
      <c r="I154" s="31" t="s">
        <v>124</v>
      </c>
      <c r="J154" s="31" t="s">
        <v>109</v>
      </c>
      <c r="K154" s="31" t="s">
        <v>106</v>
      </c>
      <c r="L154" s="31" t="s">
        <v>20071</v>
      </c>
      <c r="M154" s="31" t="s">
        <v>20</v>
      </c>
      <c r="N154" s="31" t="s">
        <v>25932</v>
      </c>
      <c r="O154" s="31" t="s">
        <v>25929</v>
      </c>
      <c r="P154" s="32" t="s">
        <v>25948</v>
      </c>
      <c r="Q154" s="32">
        <v>1</v>
      </c>
      <c r="R154" t="str">
        <f t="shared" si="2"/>
        <v>(КООП) Придністровське-05 СТ, маг. "Продукти-1" р-н Каменец-Подольский Район, с.Грынчук (0)</v>
      </c>
    </row>
    <row r="155" spans="1:18" hidden="1" x14ac:dyDescent="0.25">
      <c r="A155" s="32">
        <v>165100</v>
      </c>
      <c r="B155" s="31" t="s">
        <v>20180</v>
      </c>
      <c r="C155" s="31" t="s">
        <v>20181</v>
      </c>
      <c r="D155" s="31" t="s">
        <v>3241</v>
      </c>
      <c r="E155" s="31" t="s">
        <v>121</v>
      </c>
      <c r="F155" s="31" t="s">
        <v>122</v>
      </c>
      <c r="G155" s="31" t="s">
        <v>107</v>
      </c>
      <c r="H155" s="31" t="s">
        <v>108</v>
      </c>
      <c r="I155" s="31" t="s">
        <v>124</v>
      </c>
      <c r="J155" s="31" t="s">
        <v>109</v>
      </c>
      <c r="K155" s="31" t="s">
        <v>106</v>
      </c>
      <c r="L155" s="31" t="s">
        <v>20181</v>
      </c>
      <c r="M155" s="31" t="s">
        <v>18</v>
      </c>
      <c r="N155" s="31" t="s">
        <v>25932</v>
      </c>
      <c r="O155" s="31" t="s">
        <v>25929</v>
      </c>
      <c r="P155" s="32" t="s">
        <v>25948</v>
      </c>
      <c r="Q155" s="32">
        <v>1</v>
      </c>
      <c r="R155" t="str">
        <f t="shared" si="2"/>
        <v>Пудлівці СТ. маг. "Продукти" р-н Новоушицкий Район, с.Цывковцы (0)</v>
      </c>
    </row>
    <row r="156" spans="1:18" hidden="1" x14ac:dyDescent="0.25">
      <c r="A156" s="32">
        <v>165101</v>
      </c>
      <c r="B156" s="31" t="s">
        <v>3281</v>
      </c>
      <c r="C156" s="31" t="s">
        <v>3282</v>
      </c>
      <c r="D156" s="31" t="s">
        <v>20182</v>
      </c>
      <c r="E156" s="31" t="s">
        <v>121</v>
      </c>
      <c r="F156" s="31" t="s">
        <v>122</v>
      </c>
      <c r="G156" s="31" t="s">
        <v>107</v>
      </c>
      <c r="H156" s="31" t="s">
        <v>108</v>
      </c>
      <c r="I156" s="31" t="s">
        <v>124</v>
      </c>
      <c r="J156" s="31" t="s">
        <v>109</v>
      </c>
      <c r="K156" s="31" t="s">
        <v>106</v>
      </c>
      <c r="L156" s="31" t="s">
        <v>3282</v>
      </c>
      <c r="M156" s="31" t="s">
        <v>21</v>
      </c>
      <c r="N156" s="31" t="s">
        <v>25932</v>
      </c>
      <c r="O156" s="31" t="s">
        <v>25929</v>
      </c>
      <c r="P156" s="32" t="s">
        <v>25948</v>
      </c>
      <c r="Q156" s="32">
        <v>1</v>
      </c>
      <c r="R156" t="str">
        <f t="shared" si="2"/>
        <v>Пукляки ПСК, маг. "Продукти" р-н Чемеровецкий Район, с.Пукляки, ул.Ленина, д.27</v>
      </c>
    </row>
    <row r="157" spans="1:18" hidden="1" x14ac:dyDescent="0.25">
      <c r="A157" s="32">
        <v>165144</v>
      </c>
      <c r="B157" s="31" t="s">
        <v>20273</v>
      </c>
      <c r="C157" s="31" t="s">
        <v>20274</v>
      </c>
      <c r="D157" s="31" t="s">
        <v>20275</v>
      </c>
      <c r="E157" s="31" t="s">
        <v>121</v>
      </c>
      <c r="F157" s="31" t="s">
        <v>122</v>
      </c>
      <c r="G157" s="31" t="s">
        <v>107</v>
      </c>
      <c r="H157" s="31" t="s">
        <v>108</v>
      </c>
      <c r="I157" s="31" t="s">
        <v>124</v>
      </c>
      <c r="J157" s="31" t="s">
        <v>109</v>
      </c>
      <c r="K157" s="31" t="s">
        <v>106</v>
      </c>
      <c r="L157" s="31" t="s">
        <v>20274</v>
      </c>
      <c r="M157" s="31" t="s">
        <v>21</v>
      </c>
      <c r="N157" s="31" t="s">
        <v>25932</v>
      </c>
      <c r="O157" s="31" t="s">
        <v>25929</v>
      </c>
      <c r="P157" s="32" t="s">
        <v>25948</v>
      </c>
      <c r="Q157" s="32">
        <v>1</v>
      </c>
      <c r="R157" t="str">
        <f t="shared" si="2"/>
        <v>Рапацький В.М. ПП, маг. "Кристал" р-н Чемеровецкий Район, с.Романовка, ул.Петровского, д.4</v>
      </c>
    </row>
    <row r="158" spans="1:18" hidden="1" x14ac:dyDescent="0.25">
      <c r="A158" s="32">
        <v>165157</v>
      </c>
      <c r="B158" s="31" t="s">
        <v>20305</v>
      </c>
      <c r="C158" s="31" t="s">
        <v>20306</v>
      </c>
      <c r="D158" s="31" t="s">
        <v>20307</v>
      </c>
      <c r="E158" s="31" t="s">
        <v>121</v>
      </c>
      <c r="F158" s="31" t="s">
        <v>122</v>
      </c>
      <c r="G158" s="31" t="s">
        <v>113</v>
      </c>
      <c r="H158" s="31" t="s">
        <v>108</v>
      </c>
      <c r="I158" s="31" t="s">
        <v>124</v>
      </c>
      <c r="J158" s="31" t="s">
        <v>109</v>
      </c>
      <c r="K158" s="31" t="s">
        <v>106</v>
      </c>
      <c r="L158" s="31" t="s">
        <v>20306</v>
      </c>
      <c r="M158" s="31" t="s">
        <v>19</v>
      </c>
      <c r="N158" s="31" t="s">
        <v>25932</v>
      </c>
      <c r="O158" s="31" t="s">
        <v>25929</v>
      </c>
      <c r="P158" s="32" t="s">
        <v>25948</v>
      </c>
      <c r="Q158" s="32">
        <v>1</v>
      </c>
      <c r="R158" t="str">
        <f t="shared" si="2"/>
        <v>Рева В.О. ПП. маг. "Ромашка" р-н Каменец-Подольский Район, с.Довжок, ул.Довжок, д.57</v>
      </c>
    </row>
    <row r="159" spans="1:18" hidden="1" x14ac:dyDescent="0.25">
      <c r="A159" s="32">
        <v>164746</v>
      </c>
      <c r="B159" s="31" t="s">
        <v>19411</v>
      </c>
      <c r="C159" s="31" t="s">
        <v>19412</v>
      </c>
      <c r="D159" s="31" t="s">
        <v>19413</v>
      </c>
      <c r="E159" s="31" t="s">
        <v>121</v>
      </c>
      <c r="F159" s="31" t="s">
        <v>122</v>
      </c>
      <c r="G159" s="31" t="s">
        <v>114</v>
      </c>
      <c r="H159" s="31" t="s">
        <v>108</v>
      </c>
      <c r="I159" s="31" t="s">
        <v>19414</v>
      </c>
      <c r="J159" s="31" t="s">
        <v>19415</v>
      </c>
      <c r="K159" s="31" t="s">
        <v>106</v>
      </c>
      <c r="L159" s="31" t="s">
        <v>19412</v>
      </c>
      <c r="M159" s="31" t="s">
        <v>20</v>
      </c>
      <c r="N159" s="31" t="s">
        <v>25932</v>
      </c>
      <c r="O159" s="31" t="s">
        <v>25929</v>
      </c>
      <c r="P159" s="32" t="s">
        <v>67</v>
      </c>
      <c r="Q159" s="32">
        <v>1</v>
      </c>
      <c r="R159" t="str">
        <f t="shared" si="2"/>
        <v>Панасюк О.О. ПП, бар "Аван" р-н Чемеровецкий Район, пгт.Чемеровцы, ул.Коммунальная, д.1</v>
      </c>
    </row>
    <row r="160" spans="1:18" hidden="1" x14ac:dyDescent="0.25">
      <c r="A160" s="32">
        <v>164794</v>
      </c>
      <c r="B160" s="31" t="s">
        <v>19524</v>
      </c>
      <c r="C160" s="31" t="s">
        <v>19525</v>
      </c>
      <c r="D160" s="31" t="s">
        <v>19526</v>
      </c>
      <c r="E160" s="31" t="s">
        <v>121</v>
      </c>
      <c r="F160" s="31" t="s">
        <v>122</v>
      </c>
      <c r="G160" s="31" t="s">
        <v>107</v>
      </c>
      <c r="H160" s="31" t="s">
        <v>108</v>
      </c>
      <c r="I160" s="31" t="s">
        <v>19527</v>
      </c>
      <c r="J160" s="31" t="s">
        <v>19528</v>
      </c>
      <c r="K160" s="31" t="s">
        <v>106</v>
      </c>
      <c r="L160" s="31" t="s">
        <v>19525</v>
      </c>
      <c r="M160" s="31" t="s">
        <v>20</v>
      </c>
      <c r="N160" s="31" t="s">
        <v>25932</v>
      </c>
      <c r="O160" s="31" t="s">
        <v>25929</v>
      </c>
      <c r="P160" s="32" t="s">
        <v>25948</v>
      </c>
      <c r="Q160" s="32">
        <v>1</v>
      </c>
      <c r="R160" t="str">
        <f t="shared" si="2"/>
        <v>Пастух Л.Л. ПП, маг. "Хвилинка" р-н Каменец-Подольский Район, с.Жванец, ул.60-летия Октября, д.60б</v>
      </c>
    </row>
    <row r="161" spans="1:18" hidden="1" x14ac:dyDescent="0.25">
      <c r="A161" s="32">
        <v>164863</v>
      </c>
      <c r="B161" s="31" t="s">
        <v>19642</v>
      </c>
      <c r="C161" s="31" t="s">
        <v>19643</v>
      </c>
      <c r="D161" s="31" t="s">
        <v>19644</v>
      </c>
      <c r="E161" s="31" t="s">
        <v>121</v>
      </c>
      <c r="F161" s="31" t="s">
        <v>122</v>
      </c>
      <c r="G161" s="31" t="s">
        <v>114</v>
      </c>
      <c r="H161" s="31" t="s">
        <v>108</v>
      </c>
      <c r="I161" s="31" t="s">
        <v>19645</v>
      </c>
      <c r="J161" s="31" t="s">
        <v>19646</v>
      </c>
      <c r="K161" s="31" t="s">
        <v>106</v>
      </c>
      <c r="L161" s="31" t="s">
        <v>19643</v>
      </c>
      <c r="M161" s="31" t="s">
        <v>20</v>
      </c>
      <c r="N161" s="31" t="s">
        <v>25932</v>
      </c>
      <c r="O161" s="31" t="s">
        <v>25929</v>
      </c>
      <c r="P161" s="32" t="s">
        <v>25948</v>
      </c>
      <c r="Q161" s="32">
        <v>1</v>
      </c>
      <c r="R161" t="str">
        <f t="shared" si="2"/>
        <v>Чичановський О.П. ПП, бар "СНГ" р-н Новоушицкий Район, с.Струга, ул.Ленина, д.66</v>
      </c>
    </row>
    <row r="162" spans="1:18" hidden="1" x14ac:dyDescent="0.25">
      <c r="A162" s="32">
        <v>164885</v>
      </c>
      <c r="B162" s="31" t="s">
        <v>1794</v>
      </c>
      <c r="C162" s="31" t="s">
        <v>1795</v>
      </c>
      <c r="D162" s="31" t="s">
        <v>19707</v>
      </c>
      <c r="E162" s="31" t="s">
        <v>121</v>
      </c>
      <c r="F162" s="31" t="s">
        <v>122</v>
      </c>
      <c r="G162" s="31" t="s">
        <v>107</v>
      </c>
      <c r="H162" s="31" t="s">
        <v>108</v>
      </c>
      <c r="I162" s="31" t="s">
        <v>19708</v>
      </c>
      <c r="J162" s="31" t="s">
        <v>19709</v>
      </c>
      <c r="K162" s="31" t="s">
        <v>106</v>
      </c>
      <c r="L162" s="31" t="s">
        <v>1795</v>
      </c>
      <c r="M162" s="31" t="s">
        <v>21</v>
      </c>
      <c r="N162" s="31" t="s">
        <v>25932</v>
      </c>
      <c r="O162" s="31" t="s">
        <v>25929</v>
      </c>
      <c r="P162" s="32" t="s">
        <v>67</v>
      </c>
      <c r="Q162" s="32">
        <v>1</v>
      </c>
      <c r="R162" t="str">
        <f t="shared" si="2"/>
        <v>Підгаєцька Л.В. ПП, маг. "Вікторія" р-н Новоушицкий Район, пгт.Каскада, ул.8-го Марта, д.1</v>
      </c>
    </row>
    <row r="163" spans="1:18" hidden="1" x14ac:dyDescent="0.25">
      <c r="A163" s="32">
        <v>164947</v>
      </c>
      <c r="B163" s="31" t="s">
        <v>19840</v>
      </c>
      <c r="C163" s="31" t="s">
        <v>19841</v>
      </c>
      <c r="D163" s="31" t="s">
        <v>19842</v>
      </c>
      <c r="E163" s="31" t="s">
        <v>121</v>
      </c>
      <c r="F163" s="31" t="s">
        <v>122</v>
      </c>
      <c r="G163" s="31" t="s">
        <v>107</v>
      </c>
      <c r="H163" s="31" t="s">
        <v>108</v>
      </c>
      <c r="I163" s="31" t="s">
        <v>124</v>
      </c>
      <c r="J163" s="31" t="s">
        <v>109</v>
      </c>
      <c r="K163" s="31" t="s">
        <v>106</v>
      </c>
      <c r="L163" s="31" t="s">
        <v>19841</v>
      </c>
      <c r="M163" s="31" t="s">
        <v>20</v>
      </c>
      <c r="N163" s="31" t="s">
        <v>25932</v>
      </c>
      <c r="O163" s="31" t="s">
        <v>25929</v>
      </c>
      <c r="P163" s="32" t="s">
        <v>25948</v>
      </c>
      <c r="Q163" s="32">
        <v>1</v>
      </c>
      <c r="R163" t="str">
        <f t="shared" si="2"/>
        <v>Поділля  СГК маг. в будинку культури р-н Чемеровецкий Район, с.Заречанка, ул.Центральная (-)</v>
      </c>
    </row>
    <row r="164" spans="1:18" hidden="1" x14ac:dyDescent="0.25">
      <c r="A164" s="32">
        <v>164966</v>
      </c>
      <c r="B164" s="31" t="s">
        <v>2452</v>
      </c>
      <c r="C164" s="31" t="s">
        <v>2453</v>
      </c>
      <c r="D164" s="31" t="s">
        <v>19881</v>
      </c>
      <c r="E164" s="31" t="s">
        <v>121</v>
      </c>
      <c r="F164" s="31" t="s">
        <v>122</v>
      </c>
      <c r="G164" s="31" t="s">
        <v>107</v>
      </c>
      <c r="H164" s="31" t="s">
        <v>108</v>
      </c>
      <c r="I164" s="31" t="s">
        <v>124</v>
      </c>
      <c r="J164" s="31" t="s">
        <v>109</v>
      </c>
      <c r="K164" s="31" t="s">
        <v>106</v>
      </c>
      <c r="L164" s="31" t="s">
        <v>2453</v>
      </c>
      <c r="M164" s="31" t="s">
        <v>21</v>
      </c>
      <c r="N164" s="31" t="s">
        <v>25932</v>
      </c>
      <c r="O164" s="31" t="s">
        <v>25929</v>
      </c>
      <c r="P164" s="32" t="s">
        <v>25948</v>
      </c>
      <c r="Q164" s="32">
        <v>1</v>
      </c>
      <c r="R164" t="str">
        <f t="shared" si="2"/>
        <v>Поздрань І.М. ПП, маг. "на хаті" р-н Дунаевецкий Район, с.Сосновка, ул.Мира, д.36</v>
      </c>
    </row>
    <row r="165" spans="1:18" hidden="1" x14ac:dyDescent="0.25">
      <c r="A165" s="32">
        <v>164587</v>
      </c>
      <c r="B165" s="31" t="s">
        <v>19033</v>
      </c>
      <c r="C165" s="31" t="s">
        <v>19034</v>
      </c>
      <c r="D165" s="31" t="s">
        <v>19035</v>
      </c>
      <c r="E165" s="31" t="s">
        <v>121</v>
      </c>
      <c r="F165" s="31" t="s">
        <v>122</v>
      </c>
      <c r="G165" s="31" t="s">
        <v>107</v>
      </c>
      <c r="H165" s="31" t="s">
        <v>108</v>
      </c>
      <c r="I165" s="31" t="s">
        <v>19036</v>
      </c>
      <c r="J165" s="31" t="s">
        <v>19037</v>
      </c>
      <c r="K165" s="31" t="s">
        <v>106</v>
      </c>
      <c r="L165" s="31" t="s">
        <v>19034</v>
      </c>
      <c r="M165" s="31" t="s">
        <v>21</v>
      </c>
      <c r="N165" s="31" t="s">
        <v>25932</v>
      </c>
      <c r="O165" s="31" t="s">
        <v>25929</v>
      </c>
      <c r="P165" s="32" t="s">
        <v>25948</v>
      </c>
      <c r="Q165" s="32">
        <v>1</v>
      </c>
      <c r="R165" t="str">
        <f t="shared" si="2"/>
        <v>Новоушицький Лісгосп ДП ППО, маг. "Лісгосп" р-н Новоушицкий Район, пгт.Новая Ушица, ул.Гагарина, д.72</v>
      </c>
    </row>
    <row r="166" spans="1:18" hidden="1" x14ac:dyDescent="0.25">
      <c r="A166" s="32">
        <v>164647</v>
      </c>
      <c r="B166" s="31" t="s">
        <v>19183</v>
      </c>
      <c r="C166" s="31" t="s">
        <v>19184</v>
      </c>
      <c r="D166" s="31" t="s">
        <v>19185</v>
      </c>
      <c r="E166" s="31" t="s">
        <v>121</v>
      </c>
      <c r="F166" s="31" t="s">
        <v>122</v>
      </c>
      <c r="G166" s="31" t="s">
        <v>107</v>
      </c>
      <c r="H166" s="31" t="s">
        <v>108</v>
      </c>
      <c r="I166" s="31" t="s">
        <v>124</v>
      </c>
      <c r="J166" s="31" t="s">
        <v>109</v>
      </c>
      <c r="K166" s="31" t="s">
        <v>106</v>
      </c>
      <c r="L166" s="31" t="s">
        <v>19186</v>
      </c>
      <c r="M166" s="31" t="s">
        <v>19</v>
      </c>
      <c r="N166" s="31" t="s">
        <v>25932</v>
      </c>
      <c r="O166" s="31" t="s">
        <v>25929</v>
      </c>
      <c r="P166" s="32" t="s">
        <v>25948</v>
      </c>
      <c r="Q166" s="32">
        <v>1</v>
      </c>
      <c r="R166" t="str">
        <f t="shared" si="2"/>
        <v>(КООП) Олімп Мушкутинці СТ, маг. "Продукти" р-н Дунаевецкий Район, г.Мушкутинцы, ул.Юбилейная, д.5а</v>
      </c>
    </row>
    <row r="167" spans="1:18" hidden="1" x14ac:dyDescent="0.25">
      <c r="A167" s="32">
        <v>164677</v>
      </c>
      <c r="B167" s="31" t="s">
        <v>2673</v>
      </c>
      <c r="C167" s="31" t="s">
        <v>19244</v>
      </c>
      <c r="D167" s="31" t="s">
        <v>19245</v>
      </c>
      <c r="E167" s="31" t="s">
        <v>121</v>
      </c>
      <c r="F167" s="31" t="s">
        <v>122</v>
      </c>
      <c r="G167" s="31" t="s">
        <v>107</v>
      </c>
      <c r="H167" s="31" t="s">
        <v>108</v>
      </c>
      <c r="I167" s="31" t="s">
        <v>124</v>
      </c>
      <c r="J167" s="31" t="s">
        <v>109</v>
      </c>
      <c r="K167" s="31" t="s">
        <v>106</v>
      </c>
      <c r="L167" s="31" t="s">
        <v>2674</v>
      </c>
      <c r="M167" s="31" t="s">
        <v>21</v>
      </c>
      <c r="N167" s="31" t="s">
        <v>25932</v>
      </c>
      <c r="O167" s="31" t="s">
        <v>25929</v>
      </c>
      <c r="P167" s="32" t="s">
        <v>25948</v>
      </c>
      <c r="Q167" s="32">
        <v>1</v>
      </c>
      <c r="R167" t="str">
        <f t="shared" si="2"/>
        <v>(КООП) Орининське СТ, маг. "Україна" р-н Каменец-Подольский Район, с.Оринин, ул.Шевченка, д.120</v>
      </c>
    </row>
    <row r="168" spans="1:18" hidden="1" x14ac:dyDescent="0.25">
      <c r="A168" s="32">
        <v>164707</v>
      </c>
      <c r="B168" s="31" t="s">
        <v>2766</v>
      </c>
      <c r="C168" s="31" t="s">
        <v>2767</v>
      </c>
      <c r="D168" s="31" t="s">
        <v>19317</v>
      </c>
      <c r="E168" s="31" t="s">
        <v>121</v>
      </c>
      <c r="F168" s="31" t="s">
        <v>122</v>
      </c>
      <c r="G168" s="31" t="s">
        <v>107</v>
      </c>
      <c r="H168" s="31" t="s">
        <v>108</v>
      </c>
      <c r="I168" s="31" t="s">
        <v>124</v>
      </c>
      <c r="J168" s="31" t="s">
        <v>109</v>
      </c>
      <c r="K168" s="31" t="s">
        <v>106</v>
      </c>
      <c r="L168" s="31" t="s">
        <v>2767</v>
      </c>
      <c r="M168" s="31" t="s">
        <v>21</v>
      </c>
      <c r="N168" s="31" t="s">
        <v>25932</v>
      </c>
      <c r="O168" s="31" t="s">
        <v>25929</v>
      </c>
      <c r="P168" s="32" t="s">
        <v>25948</v>
      </c>
      <c r="Q168" s="32">
        <v>1</v>
      </c>
      <c r="R168" t="str">
        <f t="shared" si="2"/>
        <v>Павельчук О.І. ПП, маг. "Діана" р-н Городокский Район, с.Клиновое, ул.Калинина, д.18</v>
      </c>
    </row>
    <row r="169" spans="1:18" hidden="1" x14ac:dyDescent="0.25">
      <c r="A169" s="32">
        <v>164717</v>
      </c>
      <c r="B169" s="31" t="s">
        <v>2902</v>
      </c>
      <c r="C169" s="31" t="s">
        <v>2903</v>
      </c>
      <c r="D169" s="31" t="s">
        <v>19345</v>
      </c>
      <c r="E169" s="31" t="s">
        <v>121</v>
      </c>
      <c r="F169" s="31" t="s">
        <v>122</v>
      </c>
      <c r="G169" s="31" t="s">
        <v>107</v>
      </c>
      <c r="H169" s="31" t="s">
        <v>108</v>
      </c>
      <c r="I169" s="31" t="s">
        <v>124</v>
      </c>
      <c r="J169" s="31" t="s">
        <v>109</v>
      </c>
      <c r="K169" s="31" t="s">
        <v>106</v>
      </c>
      <c r="L169" s="31" t="s">
        <v>2903</v>
      </c>
      <c r="M169" s="31" t="s">
        <v>18</v>
      </c>
      <c r="N169" s="31" t="s">
        <v>25932</v>
      </c>
      <c r="O169" s="31" t="s">
        <v>25929</v>
      </c>
      <c r="P169" s="32" t="s">
        <v>25948</v>
      </c>
      <c r="Q169" s="32">
        <v>1</v>
      </c>
      <c r="R169" t="str">
        <f t="shared" si="2"/>
        <v>Павловський Р.М. ПП, маг. "Радгоспний" р-н Городокский Район, с.Великая Яромирка, ул.Ленина, д.10</v>
      </c>
    </row>
    <row r="170" spans="1:18" hidden="1" x14ac:dyDescent="0.25">
      <c r="A170" s="32">
        <v>164718</v>
      </c>
      <c r="B170" s="31" t="s">
        <v>3205</v>
      </c>
      <c r="C170" s="31" t="s">
        <v>3206</v>
      </c>
      <c r="D170" s="31" t="s">
        <v>19346</v>
      </c>
      <c r="E170" s="31" t="s">
        <v>121</v>
      </c>
      <c r="F170" s="31" t="s">
        <v>122</v>
      </c>
      <c r="G170" s="31" t="s">
        <v>107</v>
      </c>
      <c r="H170" s="31" t="s">
        <v>108</v>
      </c>
      <c r="I170" s="31" t="s">
        <v>19347</v>
      </c>
      <c r="J170" s="31" t="s">
        <v>19348</v>
      </c>
      <c r="K170" s="31" t="s">
        <v>106</v>
      </c>
      <c r="L170" s="31" t="s">
        <v>3206</v>
      </c>
      <c r="M170" s="31" t="s">
        <v>18</v>
      </c>
      <c r="N170" s="31" t="s">
        <v>25932</v>
      </c>
      <c r="O170" s="31" t="s">
        <v>25929</v>
      </c>
      <c r="P170" s="32" t="s">
        <v>25948</v>
      </c>
      <c r="Q170" s="32">
        <v>1</v>
      </c>
      <c r="R170" t="str">
        <f t="shared" si="2"/>
        <v>Павловсьський Р.М. ПП, маг. "Вагончик" р-н Городокский Район, с.Великая Яромирка, д.19 (Центр)</v>
      </c>
    </row>
    <row r="171" spans="1:18" hidden="1" x14ac:dyDescent="0.25">
      <c r="A171" s="32">
        <v>164482</v>
      </c>
      <c r="B171" s="31" t="s">
        <v>3714</v>
      </c>
      <c r="C171" s="31" t="s">
        <v>18799</v>
      </c>
      <c r="D171" s="31" t="s">
        <v>18800</v>
      </c>
      <c r="E171" s="31" t="s">
        <v>121</v>
      </c>
      <c r="F171" s="31" t="s">
        <v>122</v>
      </c>
      <c r="G171" s="31" t="s">
        <v>111</v>
      </c>
      <c r="H171" s="31" t="s">
        <v>112</v>
      </c>
      <c r="I171" s="31" t="s">
        <v>18801</v>
      </c>
      <c r="J171" s="31" t="s">
        <v>18802</v>
      </c>
      <c r="K171" s="31" t="s">
        <v>106</v>
      </c>
      <c r="L171" s="31" t="s">
        <v>3715</v>
      </c>
      <c r="M171" s="31" t="s">
        <v>21</v>
      </c>
      <c r="N171" s="31" t="s">
        <v>25932</v>
      </c>
      <c r="O171" s="31" t="s">
        <v>25929</v>
      </c>
      <c r="P171" s="32" t="s">
        <v>25948</v>
      </c>
      <c r="Q171" s="32">
        <v>1</v>
      </c>
      <c r="R171" t="str">
        <f t="shared" si="2"/>
        <v>(НКЗ) Нагаєвська М. ПП, маг. на хаті р-н Новоушицкий Район, пгт.Новая Ушица, ул.Патона, д.4</v>
      </c>
    </row>
    <row r="172" spans="1:18" hidden="1" x14ac:dyDescent="0.25">
      <c r="A172" s="32">
        <v>164491</v>
      </c>
      <c r="B172" s="31" t="s">
        <v>18817</v>
      </c>
      <c r="C172" s="31" t="s">
        <v>18818</v>
      </c>
      <c r="D172" s="31" t="s">
        <v>18819</v>
      </c>
      <c r="E172" s="31" t="s">
        <v>121</v>
      </c>
      <c r="F172" s="31" t="s">
        <v>122</v>
      </c>
      <c r="G172" s="31" t="s">
        <v>107</v>
      </c>
      <c r="H172" s="31" t="s">
        <v>108</v>
      </c>
      <c r="I172" s="31" t="s">
        <v>18820</v>
      </c>
      <c r="J172" s="31" t="s">
        <v>18821</v>
      </c>
      <c r="K172" s="31" t="s">
        <v>106</v>
      </c>
      <c r="L172" s="31" t="s">
        <v>18818</v>
      </c>
      <c r="M172" s="31" t="s">
        <v>19</v>
      </c>
      <c r="N172" s="31" t="s">
        <v>25932</v>
      </c>
      <c r="O172" s="31" t="s">
        <v>25929</v>
      </c>
      <c r="P172" s="32" t="s">
        <v>67</v>
      </c>
      <c r="Q172" s="32">
        <v>1</v>
      </c>
      <c r="R172" t="str">
        <f t="shared" si="2"/>
        <v>Надвірняк Ю.В. ПП, маг. р-н Дунаевецкий Район, с.Минькивци (1)</v>
      </c>
    </row>
    <row r="173" spans="1:18" hidden="1" x14ac:dyDescent="0.25">
      <c r="A173" s="32">
        <v>164509</v>
      </c>
      <c r="B173" s="31" t="s">
        <v>3012</v>
      </c>
      <c r="C173" s="31" t="s">
        <v>3013</v>
      </c>
      <c r="D173" s="31" t="s">
        <v>18860</v>
      </c>
      <c r="E173" s="31" t="s">
        <v>121</v>
      </c>
      <c r="F173" s="31" t="s">
        <v>122</v>
      </c>
      <c r="G173" s="31" t="s">
        <v>107</v>
      </c>
      <c r="H173" s="31" t="s">
        <v>108</v>
      </c>
      <c r="I173" s="31" t="s">
        <v>18861</v>
      </c>
      <c r="J173" s="31" t="s">
        <v>18862</v>
      </c>
      <c r="K173" s="31" t="s">
        <v>106</v>
      </c>
      <c r="L173" s="31" t="s">
        <v>3013</v>
      </c>
      <c r="M173" s="31" t="s">
        <v>20</v>
      </c>
      <c r="N173" s="31" t="s">
        <v>25932</v>
      </c>
      <c r="O173" s="31" t="s">
        <v>25929</v>
      </c>
      <c r="P173" s="32" t="s">
        <v>25948</v>
      </c>
      <c r="Q173" s="32">
        <v>1</v>
      </c>
      <c r="R173" t="str">
        <f t="shared" si="2"/>
        <v>Натальський В.М. ПП, маг. "Гетьман №2" р-н Чемеровецкий Район, с.Заречанка, пер.Ленина, д.27</v>
      </c>
    </row>
    <row r="174" spans="1:18" hidden="1" x14ac:dyDescent="0.25">
      <c r="A174" s="32">
        <v>164510</v>
      </c>
      <c r="B174" s="31" t="s">
        <v>2621</v>
      </c>
      <c r="C174" s="31" t="s">
        <v>2622</v>
      </c>
      <c r="D174" s="31" t="s">
        <v>18860</v>
      </c>
      <c r="E174" s="31" t="s">
        <v>121</v>
      </c>
      <c r="F174" s="31" t="s">
        <v>122</v>
      </c>
      <c r="G174" s="31" t="s">
        <v>107</v>
      </c>
      <c r="H174" s="31" t="s">
        <v>108</v>
      </c>
      <c r="I174" s="31" t="s">
        <v>18861</v>
      </c>
      <c r="J174" s="31" t="s">
        <v>18862</v>
      </c>
      <c r="K174" s="31" t="s">
        <v>106</v>
      </c>
      <c r="L174" s="31" t="s">
        <v>2622</v>
      </c>
      <c r="M174" s="31" t="s">
        <v>20</v>
      </c>
      <c r="N174" s="31" t="s">
        <v>25932</v>
      </c>
      <c r="O174" s="31" t="s">
        <v>25929</v>
      </c>
      <c r="P174" s="32" t="s">
        <v>25948</v>
      </c>
      <c r="Q174" s="32">
        <v>1</v>
      </c>
      <c r="R174" t="str">
        <f t="shared" si="2"/>
        <v>Натальський В.М. ПП, маг. "Гетьман" р-н Чемеровецкий Район, с.Заречанка, пер.Ленина, д.27</v>
      </c>
    </row>
    <row r="175" spans="1:18" hidden="1" x14ac:dyDescent="0.25">
      <c r="A175" s="32">
        <v>164539</v>
      </c>
      <c r="B175" s="31" t="s">
        <v>3279</v>
      </c>
      <c r="C175" s="31" t="s">
        <v>3280</v>
      </c>
      <c r="D175" s="31" t="s">
        <v>18932</v>
      </c>
      <c r="E175" s="31" t="s">
        <v>121</v>
      </c>
      <c r="F175" s="31" t="s">
        <v>122</v>
      </c>
      <c r="G175" s="31" t="s">
        <v>107</v>
      </c>
      <c r="H175" s="31" t="s">
        <v>108</v>
      </c>
      <c r="I175" s="31" t="s">
        <v>124</v>
      </c>
      <c r="J175" s="31" t="s">
        <v>109</v>
      </c>
      <c r="K175" s="31" t="s">
        <v>106</v>
      </c>
      <c r="L175" s="31" t="s">
        <v>3280</v>
      </c>
      <c r="M175" s="31" t="s">
        <v>18</v>
      </c>
      <c r="N175" s="31" t="s">
        <v>25932</v>
      </c>
      <c r="O175" s="31" t="s">
        <v>25929</v>
      </c>
      <c r="P175" s="32" t="s">
        <v>25948</v>
      </c>
      <c r="Q175" s="32">
        <v>1</v>
      </c>
      <c r="R175" t="str">
        <f t="shared" si="2"/>
        <v>Нефедівці №1 СТ р-н Каменец-Подольский Район, с.Нефедовцы, д.3 (главная)</v>
      </c>
    </row>
    <row r="176" spans="1:18" hidden="1" x14ac:dyDescent="0.25">
      <c r="A176" s="32">
        <v>164585</v>
      </c>
      <c r="B176" s="31" t="s">
        <v>19030</v>
      </c>
      <c r="C176" s="31" t="s">
        <v>19031</v>
      </c>
      <c r="D176" s="31" t="s">
        <v>19032</v>
      </c>
      <c r="E176" s="31" t="s">
        <v>121</v>
      </c>
      <c r="F176" s="31" t="s">
        <v>122</v>
      </c>
      <c r="G176" s="31" t="s">
        <v>107</v>
      </c>
      <c r="H176" s="31" t="s">
        <v>108</v>
      </c>
      <c r="I176" s="31" t="s">
        <v>124</v>
      </c>
      <c r="J176" s="31" t="s">
        <v>109</v>
      </c>
      <c r="K176" s="31" t="s">
        <v>106</v>
      </c>
      <c r="L176" s="31" t="s">
        <v>19029</v>
      </c>
      <c r="M176" s="31" t="s">
        <v>19</v>
      </c>
      <c r="N176" s="31" t="s">
        <v>25932</v>
      </c>
      <c r="O176" s="31" t="s">
        <v>25929</v>
      </c>
      <c r="P176" s="32" t="s">
        <v>25948</v>
      </c>
      <c r="Q176" s="32">
        <v>1</v>
      </c>
      <c r="R176" t="str">
        <f t="shared" si="2"/>
        <v>(КООП) Новоушицьке Рай СТ, маг. "Продукти" р-н Новоушицкий Район, с.Глыбовка, д.10 (Розвадовського)</v>
      </c>
    </row>
    <row r="177" spans="1:18" hidden="1" x14ac:dyDescent="0.25">
      <c r="A177" s="32">
        <v>164417</v>
      </c>
      <c r="B177" s="31" t="s">
        <v>18659</v>
      </c>
      <c r="C177" s="31" t="s">
        <v>1625</v>
      </c>
      <c r="D177" s="31" t="s">
        <v>18660</v>
      </c>
      <c r="E177" s="31" t="s">
        <v>121</v>
      </c>
      <c r="F177" s="31" t="s">
        <v>122</v>
      </c>
      <c r="G177" s="31" t="s">
        <v>107</v>
      </c>
      <c r="H177" s="31" t="s">
        <v>108</v>
      </c>
      <c r="I177" s="31"/>
      <c r="J177" s="31"/>
      <c r="K177" s="31" t="s">
        <v>106</v>
      </c>
      <c r="L177" s="31" t="s">
        <v>1625</v>
      </c>
      <c r="M177" s="31" t="s">
        <v>19</v>
      </c>
      <c r="N177" s="31" t="s">
        <v>25932</v>
      </c>
      <c r="O177" s="31" t="s">
        <v>25929</v>
      </c>
      <c r="P177" s="32" t="s">
        <v>25948</v>
      </c>
      <c r="Q177" s="32">
        <v>1</v>
      </c>
      <c r="R177" t="str">
        <f t="shared" si="2"/>
        <v>м-н "Продукти" р-н Каменец-Подольский Район, с.Кульчиевцы, ул.Центральная, д.6</v>
      </c>
    </row>
    <row r="178" spans="1:18" hidden="1" x14ac:dyDescent="0.25">
      <c r="A178" s="32">
        <v>164417</v>
      </c>
      <c r="B178" s="31" t="s">
        <v>18659</v>
      </c>
      <c r="C178" s="31" t="s">
        <v>1625</v>
      </c>
      <c r="D178" s="31" t="s">
        <v>18660</v>
      </c>
      <c r="E178" s="31" t="s">
        <v>135</v>
      </c>
      <c r="F178" s="31" t="s">
        <v>122</v>
      </c>
      <c r="G178" s="31" t="s">
        <v>107</v>
      </c>
      <c r="H178" s="31" t="s">
        <v>108</v>
      </c>
      <c r="I178" s="31" t="s">
        <v>124</v>
      </c>
      <c r="J178" s="31" t="s">
        <v>109</v>
      </c>
      <c r="K178" s="31" t="s">
        <v>106</v>
      </c>
      <c r="L178" s="31" t="s">
        <v>1625</v>
      </c>
      <c r="M178" s="31" t="s">
        <v>19</v>
      </c>
      <c r="N178" s="31" t="s">
        <v>25932</v>
      </c>
      <c r="O178" s="31" t="s">
        <v>25929</v>
      </c>
      <c r="P178" s="32" t="s">
        <v>25948</v>
      </c>
      <c r="Q178" s="32">
        <v>1</v>
      </c>
      <c r="R178" t="str">
        <f t="shared" si="2"/>
        <v>м-н "Продукти" р-н Каменец-Подольский Район, с.Кульчиевцы, ул.Центральная, д.6</v>
      </c>
    </row>
    <row r="179" spans="1:18" hidden="1" x14ac:dyDescent="0.25">
      <c r="A179" s="32">
        <v>164417</v>
      </c>
      <c r="B179" s="31" t="s">
        <v>18659</v>
      </c>
      <c r="C179" s="31" t="s">
        <v>1625</v>
      </c>
      <c r="D179" s="31" t="s">
        <v>18660</v>
      </c>
      <c r="E179" s="31" t="s">
        <v>135</v>
      </c>
      <c r="F179" s="31" t="s">
        <v>122</v>
      </c>
      <c r="G179" s="31" t="s">
        <v>107</v>
      </c>
      <c r="H179" s="31" t="s">
        <v>108</v>
      </c>
      <c r="I179" s="31"/>
      <c r="J179" s="31"/>
      <c r="K179" s="31" t="s">
        <v>106</v>
      </c>
      <c r="L179" s="31" t="s">
        <v>1625</v>
      </c>
      <c r="M179" s="31" t="s">
        <v>19</v>
      </c>
      <c r="N179" s="31" t="s">
        <v>25932</v>
      </c>
      <c r="O179" s="31" t="s">
        <v>25929</v>
      </c>
      <c r="P179" s="32" t="s">
        <v>25948</v>
      </c>
      <c r="Q179" s="32">
        <v>1</v>
      </c>
      <c r="R179" t="str">
        <f t="shared" si="2"/>
        <v>м-н "Продукти" р-н Каменец-Подольский Район, с.Кульчиевцы, ул.Центральная, д.6</v>
      </c>
    </row>
    <row r="180" spans="1:18" hidden="1" x14ac:dyDescent="0.25">
      <c r="A180" s="32">
        <v>164431</v>
      </c>
      <c r="B180" s="31" t="s">
        <v>1921</v>
      </c>
      <c r="C180" s="31" t="s">
        <v>1922</v>
      </c>
      <c r="D180" s="31" t="s">
        <v>18684</v>
      </c>
      <c r="E180" s="31" t="s">
        <v>121</v>
      </c>
      <c r="F180" s="31" t="s">
        <v>122</v>
      </c>
      <c r="G180" s="31" t="s">
        <v>107</v>
      </c>
      <c r="H180" s="31" t="s">
        <v>108</v>
      </c>
      <c r="I180" s="31" t="s">
        <v>18682</v>
      </c>
      <c r="J180" s="31" t="s">
        <v>18683</v>
      </c>
      <c r="K180" s="31" t="s">
        <v>106</v>
      </c>
      <c r="L180" s="31" t="s">
        <v>1922</v>
      </c>
      <c r="M180" s="31" t="s">
        <v>21</v>
      </c>
      <c r="N180" s="31" t="s">
        <v>25932</v>
      </c>
      <c r="O180" s="31" t="s">
        <v>25929</v>
      </c>
      <c r="P180" s="32" t="s">
        <v>25948</v>
      </c>
      <c r="Q180" s="32">
        <v>1</v>
      </c>
      <c r="R180" t="str">
        <f t="shared" si="2"/>
        <v>Мокрий В.В.ПП, маг."Монарх" р-н Новоушицкий Район, пгт.Новая Ушица, ул.Подольская, д.8</v>
      </c>
    </row>
    <row r="181" spans="1:18" hidden="1" x14ac:dyDescent="0.25">
      <c r="A181" s="32">
        <v>164449</v>
      </c>
      <c r="B181" s="31" t="s">
        <v>2760</v>
      </c>
      <c r="C181" s="31" t="s">
        <v>18736</v>
      </c>
      <c r="D181" s="31" t="s">
        <v>18737</v>
      </c>
      <c r="E181" s="31" t="s">
        <v>121</v>
      </c>
      <c r="F181" s="31" t="s">
        <v>122</v>
      </c>
      <c r="G181" s="31" t="s">
        <v>107</v>
      </c>
      <c r="H181" s="31" t="s">
        <v>108</v>
      </c>
      <c r="I181" s="31" t="s">
        <v>124</v>
      </c>
      <c r="J181" s="31" t="s">
        <v>109</v>
      </c>
      <c r="K181" s="31" t="s">
        <v>106</v>
      </c>
      <c r="L181" s="31" t="s">
        <v>2761</v>
      </c>
      <c r="M181" s="31" t="s">
        <v>21</v>
      </c>
      <c r="N181" s="31" t="s">
        <v>25932</v>
      </c>
      <c r="O181" s="31" t="s">
        <v>25929</v>
      </c>
      <c r="P181" s="32" t="s">
        <v>25948</v>
      </c>
      <c r="Q181" s="32">
        <v>1</v>
      </c>
      <c r="R181" t="str">
        <f t="shared" si="2"/>
        <v>(КООП) МПП "З-ПТП", маг. "Синячок" р-н Дунаевецкий Район, с.Мицивци, ул.Хмельницкого Богдана, д.8</v>
      </c>
    </row>
    <row r="182" spans="1:18" hidden="1" x14ac:dyDescent="0.25">
      <c r="A182" s="32">
        <v>164452</v>
      </c>
      <c r="B182" s="31" t="s">
        <v>2985</v>
      </c>
      <c r="C182" s="31" t="s">
        <v>18739</v>
      </c>
      <c r="D182" s="31" t="s">
        <v>18740</v>
      </c>
      <c r="E182" s="31" t="s">
        <v>121</v>
      </c>
      <c r="F182" s="31" t="s">
        <v>122</v>
      </c>
      <c r="G182" s="31" t="s">
        <v>107</v>
      </c>
      <c r="H182" s="31" t="s">
        <v>108</v>
      </c>
      <c r="I182" s="31" t="s">
        <v>18741</v>
      </c>
      <c r="J182" s="31" t="s">
        <v>18742</v>
      </c>
      <c r="K182" s="31" t="s">
        <v>106</v>
      </c>
      <c r="L182" s="31" t="s">
        <v>2986</v>
      </c>
      <c r="M182" s="31" t="s">
        <v>20</v>
      </c>
      <c r="N182" s="31" t="s">
        <v>25932</v>
      </c>
      <c r="O182" s="31" t="s">
        <v>25929</v>
      </c>
      <c r="P182" s="32" t="s">
        <v>25948</v>
      </c>
      <c r="Q182" s="32">
        <v>1</v>
      </c>
      <c r="R182" t="str">
        <f t="shared" si="2"/>
        <v>(КООП) Мрія ГТП, маг. р-н Чемеровецкий Район, с.Хропотова, ул.Ленина, д.14</v>
      </c>
    </row>
    <row r="183" spans="1:18" hidden="1" x14ac:dyDescent="0.25">
      <c r="A183" s="32">
        <v>164313</v>
      </c>
      <c r="B183" s="31" t="s">
        <v>18428</v>
      </c>
      <c r="C183" s="31" t="s">
        <v>18429</v>
      </c>
      <c r="D183" s="31" t="s">
        <v>2405</v>
      </c>
      <c r="E183" s="31" t="s">
        <v>121</v>
      </c>
      <c r="F183" s="31" t="s">
        <v>122</v>
      </c>
      <c r="G183" s="31" t="s">
        <v>107</v>
      </c>
      <c r="H183" s="31" t="s">
        <v>108</v>
      </c>
      <c r="I183" s="31" t="s">
        <v>124</v>
      </c>
      <c r="J183" s="31" t="s">
        <v>109</v>
      </c>
      <c r="K183" s="31" t="s">
        <v>106</v>
      </c>
      <c r="L183" s="31" t="s">
        <v>18429</v>
      </c>
      <c r="M183" s="31" t="s">
        <v>21</v>
      </c>
      <c r="N183" s="31" t="s">
        <v>25932</v>
      </c>
      <c r="O183" s="31" t="s">
        <v>25929</v>
      </c>
      <c r="P183" s="32" t="s">
        <v>25948</v>
      </c>
      <c r="Q183" s="32">
        <v>1</v>
      </c>
      <c r="R183" t="str">
        <f t="shared" si="2"/>
        <v>Мельник А.Є. ПП, маг. "Зелений" р-н Дунаевецкий Район, с.Пидлисный Мукарив (0)</v>
      </c>
    </row>
    <row r="184" spans="1:18" hidden="1" x14ac:dyDescent="0.25">
      <c r="A184" s="32">
        <v>164314</v>
      </c>
      <c r="B184" s="31" t="s">
        <v>18430</v>
      </c>
      <c r="C184" s="31" t="s">
        <v>18431</v>
      </c>
      <c r="D184" s="31" t="s">
        <v>2405</v>
      </c>
      <c r="E184" s="31" t="s">
        <v>121</v>
      </c>
      <c r="F184" s="31" t="s">
        <v>122</v>
      </c>
      <c r="G184" s="31" t="s">
        <v>107</v>
      </c>
      <c r="H184" s="31" t="s">
        <v>108</v>
      </c>
      <c r="I184" s="31" t="s">
        <v>124</v>
      </c>
      <c r="J184" s="31" t="s">
        <v>109</v>
      </c>
      <c r="K184" s="31" t="s">
        <v>106</v>
      </c>
      <c r="L184" s="31" t="s">
        <v>18431</v>
      </c>
      <c r="M184" s="31" t="s">
        <v>21</v>
      </c>
      <c r="N184" s="31" t="s">
        <v>25932</v>
      </c>
      <c r="O184" s="31" t="s">
        <v>25929</v>
      </c>
      <c r="P184" s="32" t="s">
        <v>25948</v>
      </c>
      <c r="Q184" s="32">
        <v>1</v>
      </c>
      <c r="R184" t="str">
        <f t="shared" si="2"/>
        <v>Мельник А.Є. ПП, маг. "Школа" р-н Дунаевецкий Район, с.Пидлисный Мукарив (0)</v>
      </c>
    </row>
    <row r="185" spans="1:18" hidden="1" x14ac:dyDescent="0.25">
      <c r="A185" s="32">
        <v>164315</v>
      </c>
      <c r="B185" s="31" t="s">
        <v>18432</v>
      </c>
      <c r="C185" s="31" t="s">
        <v>18433</v>
      </c>
      <c r="D185" s="31" t="s">
        <v>18434</v>
      </c>
      <c r="E185" s="31" t="s">
        <v>121</v>
      </c>
      <c r="F185" s="31" t="s">
        <v>122</v>
      </c>
      <c r="G185" s="31" t="s">
        <v>107</v>
      </c>
      <c r="H185" s="31" t="s">
        <v>108</v>
      </c>
      <c r="I185" s="31" t="s">
        <v>124</v>
      </c>
      <c r="J185" s="31" t="s">
        <v>109</v>
      </c>
      <c r="K185" s="31" t="s">
        <v>106</v>
      </c>
      <c r="L185" s="31" t="s">
        <v>18433</v>
      </c>
      <c r="M185" s="31" t="s">
        <v>21</v>
      </c>
      <c r="N185" s="31" t="s">
        <v>25932</v>
      </c>
      <c r="O185" s="31" t="s">
        <v>25929</v>
      </c>
      <c r="P185" s="32" t="s">
        <v>25948</v>
      </c>
      <c r="Q185" s="32">
        <v>1</v>
      </c>
      <c r="R185" t="str">
        <f t="shared" si="2"/>
        <v>Мельник А.Є. ПП, маг. бар с.Підлісний Мукарів центр села</v>
      </c>
    </row>
    <row r="186" spans="1:18" hidden="1" x14ac:dyDescent="0.25">
      <c r="A186" s="32">
        <v>164316</v>
      </c>
      <c r="B186" s="31" t="s">
        <v>18435</v>
      </c>
      <c r="C186" s="31" t="s">
        <v>18436</v>
      </c>
      <c r="D186" s="31" t="s">
        <v>2405</v>
      </c>
      <c r="E186" s="31" t="s">
        <v>121</v>
      </c>
      <c r="F186" s="31" t="s">
        <v>122</v>
      </c>
      <c r="G186" s="31" t="s">
        <v>107</v>
      </c>
      <c r="H186" s="31" t="s">
        <v>108</v>
      </c>
      <c r="I186" s="31" t="s">
        <v>124</v>
      </c>
      <c r="J186" s="31" t="s">
        <v>109</v>
      </c>
      <c r="K186" s="31" t="s">
        <v>106</v>
      </c>
      <c r="L186" s="31" t="s">
        <v>18436</v>
      </c>
      <c r="M186" s="31" t="s">
        <v>21</v>
      </c>
      <c r="N186" s="31" t="s">
        <v>25932</v>
      </c>
      <c r="O186" s="31" t="s">
        <v>25929</v>
      </c>
      <c r="P186" s="32" t="s">
        <v>25948</v>
      </c>
      <c r="Q186" s="32">
        <v>1</v>
      </c>
      <c r="R186" t="str">
        <f t="shared" si="2"/>
        <v>Мельник А.Є. ПП, маг. напроти бару р-н Дунаевецкий Район, с.Пидлисный Мукарив (0)</v>
      </c>
    </row>
    <row r="187" spans="1:18" hidden="1" x14ac:dyDescent="0.25">
      <c r="A187" s="32">
        <v>164377</v>
      </c>
      <c r="B187" s="31" t="s">
        <v>448</v>
      </c>
      <c r="C187" s="31" t="s">
        <v>449</v>
      </c>
      <c r="D187" s="31" t="s">
        <v>18585</v>
      </c>
      <c r="E187" s="31" t="s">
        <v>121</v>
      </c>
      <c r="F187" s="31" t="s">
        <v>122</v>
      </c>
      <c r="G187" s="31" t="s">
        <v>107</v>
      </c>
      <c r="H187" s="31" t="s">
        <v>108</v>
      </c>
      <c r="I187" s="31" t="s">
        <v>18586</v>
      </c>
      <c r="J187" s="31" t="s">
        <v>18587</v>
      </c>
      <c r="K187" s="31" t="s">
        <v>106</v>
      </c>
      <c r="L187" s="31" t="s">
        <v>449</v>
      </c>
      <c r="M187" s="31" t="s">
        <v>21</v>
      </c>
      <c r="N187" s="31" t="s">
        <v>25932</v>
      </c>
      <c r="O187" s="31" t="s">
        <v>25929</v>
      </c>
      <c r="P187" s="32" t="s">
        <v>25948</v>
      </c>
      <c r="Q187" s="32">
        <v>1</v>
      </c>
      <c r="R187" t="str">
        <f t="shared" si="2"/>
        <v>Михайлов М.М. ПП, маг. "Продукти" р-н Дунаевецкий Район, с.Демьянкивци, ул.Гагарина, д.14</v>
      </c>
    </row>
    <row r="188" spans="1:18" hidden="1" x14ac:dyDescent="0.25">
      <c r="A188" s="32">
        <v>164417</v>
      </c>
      <c r="B188" s="31" t="s">
        <v>18659</v>
      </c>
      <c r="C188" s="31" t="s">
        <v>1625</v>
      </c>
      <c r="D188" s="31" t="s">
        <v>18660</v>
      </c>
      <c r="E188" s="31" t="s">
        <v>121</v>
      </c>
      <c r="F188" s="31" t="s">
        <v>122</v>
      </c>
      <c r="G188" s="31" t="s">
        <v>107</v>
      </c>
      <c r="H188" s="31" t="s">
        <v>108</v>
      </c>
      <c r="I188" s="31" t="s">
        <v>124</v>
      </c>
      <c r="J188" s="31" t="s">
        <v>109</v>
      </c>
      <c r="K188" s="31" t="s">
        <v>106</v>
      </c>
      <c r="L188" s="31" t="s">
        <v>1625</v>
      </c>
      <c r="M188" s="31" t="s">
        <v>19</v>
      </c>
      <c r="N188" s="31" t="s">
        <v>25932</v>
      </c>
      <c r="O188" s="31" t="s">
        <v>25929</v>
      </c>
      <c r="P188" s="32" t="s">
        <v>25948</v>
      </c>
      <c r="Q188" s="32">
        <v>1</v>
      </c>
      <c r="R188" t="str">
        <f t="shared" si="2"/>
        <v>м-н "Продукти" р-н Каменец-Подольский Район, с.Кульчиевцы, ул.Центральная, д.6</v>
      </c>
    </row>
    <row r="189" spans="1:18" hidden="1" x14ac:dyDescent="0.25">
      <c r="A189" s="32">
        <v>164164</v>
      </c>
      <c r="B189" s="31" t="s">
        <v>3001</v>
      </c>
      <c r="C189" s="31" t="s">
        <v>3003</v>
      </c>
      <c r="D189" s="31" t="s">
        <v>18044</v>
      </c>
      <c r="E189" s="31" t="s">
        <v>121</v>
      </c>
      <c r="F189" s="31" t="s">
        <v>122</v>
      </c>
      <c r="G189" s="31" t="s">
        <v>107</v>
      </c>
      <c r="H189" s="31" t="s">
        <v>108</v>
      </c>
      <c r="I189" s="31" t="s">
        <v>124</v>
      </c>
      <c r="J189" s="31" t="s">
        <v>109</v>
      </c>
      <c r="K189" s="31" t="s">
        <v>106</v>
      </c>
      <c r="L189" s="31" t="s">
        <v>3003</v>
      </c>
      <c r="M189" s="31" t="s">
        <v>18</v>
      </c>
      <c r="N189" s="31" t="s">
        <v>25932</v>
      </c>
      <c r="O189" s="31" t="s">
        <v>25929</v>
      </c>
      <c r="P189" s="32" t="s">
        <v>25948</v>
      </c>
      <c r="Q189" s="32">
        <v>1</v>
      </c>
      <c r="R189" t="str">
        <f t="shared" si="2"/>
        <v>Мазур О.С. ПП, маг. "Продовольчий" р-н Чемеровецкий Район, с.Белая, ул.Горького, д.1</v>
      </c>
    </row>
    <row r="190" spans="1:18" hidden="1" x14ac:dyDescent="0.25">
      <c r="A190" s="32">
        <v>164177</v>
      </c>
      <c r="B190" s="31" t="s">
        <v>549</v>
      </c>
      <c r="C190" s="31" t="s">
        <v>550</v>
      </c>
      <c r="D190" s="31" t="s">
        <v>18081</v>
      </c>
      <c r="E190" s="31" t="s">
        <v>121</v>
      </c>
      <c r="F190" s="31" t="s">
        <v>122</v>
      </c>
      <c r="G190" s="31" t="s">
        <v>149</v>
      </c>
      <c r="H190" s="31" t="s">
        <v>108</v>
      </c>
      <c r="I190" s="31" t="s">
        <v>124</v>
      </c>
      <c r="J190" s="31" t="s">
        <v>109</v>
      </c>
      <c r="K190" s="31" t="s">
        <v>106</v>
      </c>
      <c r="L190" s="31" t="s">
        <v>550</v>
      </c>
      <c r="M190" s="31" t="s">
        <v>19</v>
      </c>
      <c r="N190" s="31" t="s">
        <v>25932</v>
      </c>
      <c r="O190" s="31" t="s">
        <v>25929</v>
      </c>
      <c r="P190" s="32" t="s">
        <v>25948</v>
      </c>
      <c r="Q190" s="32">
        <v>1</v>
      </c>
      <c r="R190" t="str">
        <f t="shared" si="2"/>
        <v>Майоров В.О. ПП, маг. "Люкс" р-н Каменец-Подольский Район, с.Довжок, ул.Гагарина, д.1а</v>
      </c>
    </row>
    <row r="191" spans="1:18" hidden="1" x14ac:dyDescent="0.25">
      <c r="A191" s="32">
        <v>164178</v>
      </c>
      <c r="B191" s="31" t="s">
        <v>2183</v>
      </c>
      <c r="C191" s="31" t="s">
        <v>2184</v>
      </c>
      <c r="D191" s="31" t="s">
        <v>18081</v>
      </c>
      <c r="E191" s="31" t="s">
        <v>121</v>
      </c>
      <c r="F191" s="31" t="s">
        <v>122</v>
      </c>
      <c r="G191" s="31" t="s">
        <v>107</v>
      </c>
      <c r="H191" s="31" t="s">
        <v>108</v>
      </c>
      <c r="I191" s="31" t="s">
        <v>18082</v>
      </c>
      <c r="J191" s="31" t="s">
        <v>18083</v>
      </c>
      <c r="K191" s="31" t="s">
        <v>106</v>
      </c>
      <c r="L191" s="31" t="s">
        <v>2184</v>
      </c>
      <c r="M191" s="31" t="s">
        <v>19</v>
      </c>
      <c r="N191" s="31" t="s">
        <v>25932</v>
      </c>
      <c r="O191" s="31" t="s">
        <v>25929</v>
      </c>
      <c r="P191" s="32" t="s">
        <v>25948</v>
      </c>
      <c r="Q191" s="32">
        <v>1</v>
      </c>
      <c r="R191" t="str">
        <f t="shared" si="2"/>
        <v>Майорова С.В. ПП, маг. "Люкс" р-н Каменец-Подольский Район, с.Довжок, ул.Гагарина, д.1а</v>
      </c>
    </row>
    <row r="192" spans="1:18" hidden="1" x14ac:dyDescent="0.25">
      <c r="A192" s="32">
        <v>164205</v>
      </c>
      <c r="B192" s="31" t="s">
        <v>2889</v>
      </c>
      <c r="C192" s="31" t="s">
        <v>2890</v>
      </c>
      <c r="D192" s="31" t="s">
        <v>18143</v>
      </c>
      <c r="E192" s="31" t="s">
        <v>121</v>
      </c>
      <c r="F192" s="31" t="s">
        <v>122</v>
      </c>
      <c r="G192" s="31" t="s">
        <v>107</v>
      </c>
      <c r="H192" s="31" t="s">
        <v>108</v>
      </c>
      <c r="I192" s="31" t="s">
        <v>124</v>
      </c>
      <c r="J192" s="31" t="s">
        <v>109</v>
      </c>
      <c r="K192" s="31" t="s">
        <v>106</v>
      </c>
      <c r="L192" s="31" t="s">
        <v>2890</v>
      </c>
      <c r="M192" s="31" t="s">
        <v>18</v>
      </c>
      <c r="N192" s="31" t="s">
        <v>25932</v>
      </c>
      <c r="O192" s="31" t="s">
        <v>25929</v>
      </c>
      <c r="P192" s="32" t="s">
        <v>25948</v>
      </c>
      <c r="Q192" s="32">
        <v>1</v>
      </c>
      <c r="R192" t="str">
        <f t="shared" si="2"/>
        <v>Мандзюк О.Д. ПП, маг. "Продукти" р-н Каменец-Подольский Район, с.Голосков, ул.Коцюбинского, д.6</v>
      </c>
    </row>
    <row r="193" spans="1:18" hidden="1" x14ac:dyDescent="0.25">
      <c r="A193" s="32">
        <v>164311</v>
      </c>
      <c r="B193" s="31" t="s">
        <v>553</v>
      </c>
      <c r="C193" s="31" t="s">
        <v>554</v>
      </c>
      <c r="D193" s="31" t="s">
        <v>18426</v>
      </c>
      <c r="E193" s="31" t="s">
        <v>121</v>
      </c>
      <c r="F193" s="31" t="s">
        <v>122</v>
      </c>
      <c r="G193" s="31" t="s">
        <v>107</v>
      </c>
      <c r="H193" s="31" t="s">
        <v>108</v>
      </c>
      <c r="I193" s="31" t="s">
        <v>18422</v>
      </c>
      <c r="J193" s="31" t="s">
        <v>18423</v>
      </c>
      <c r="K193" s="31" t="s">
        <v>106</v>
      </c>
      <c r="L193" s="31" t="s">
        <v>554</v>
      </c>
      <c r="M193" s="31" t="s">
        <v>20</v>
      </c>
      <c r="N193" s="31" t="s">
        <v>25932</v>
      </c>
      <c r="O193" s="31" t="s">
        <v>25929</v>
      </c>
      <c r="P193" s="32" t="s">
        <v>25948</v>
      </c>
      <c r="Q193" s="32">
        <v>1</v>
      </c>
      <c r="R193" t="str">
        <f t="shared" si="2"/>
        <v>Мількевич О.В. ПП, маг. "Продукти" р-н Каменец-Подольский Район, с.Цвикловцы Первые (біля млину)</v>
      </c>
    </row>
    <row r="194" spans="1:18" hidden="1" x14ac:dyDescent="0.25">
      <c r="A194" s="32">
        <v>163814</v>
      </c>
      <c r="B194" s="31" t="s">
        <v>2412</v>
      </c>
      <c r="C194" s="31" t="s">
        <v>2414</v>
      </c>
      <c r="D194" s="31" t="s">
        <v>17313</v>
      </c>
      <c r="E194" s="31" t="s">
        <v>121</v>
      </c>
      <c r="F194" s="31" t="s">
        <v>122</v>
      </c>
      <c r="G194" s="31" t="s">
        <v>107</v>
      </c>
      <c r="H194" s="31" t="s">
        <v>108</v>
      </c>
      <c r="I194" s="31" t="s">
        <v>124</v>
      </c>
      <c r="J194" s="31" t="s">
        <v>109</v>
      </c>
      <c r="K194" s="31" t="s">
        <v>106</v>
      </c>
      <c r="L194" s="31" t="s">
        <v>2414</v>
      </c>
      <c r="M194" s="31" t="s">
        <v>21</v>
      </c>
      <c r="N194" s="31" t="s">
        <v>25932</v>
      </c>
      <c r="O194" s="31" t="s">
        <v>25929</v>
      </c>
      <c r="P194" s="32" t="s">
        <v>25948</v>
      </c>
      <c r="Q194" s="32">
        <v>1</v>
      </c>
      <c r="R194" t="str">
        <f t="shared" si="2"/>
        <v>Криптовський В.Б. ПП, маг. "Продукти" р-н Дунаевецкий Район, с.Мицивци, ул.Хмельницкого Богдана, д.59/1</v>
      </c>
    </row>
    <row r="195" spans="1:18" hidden="1" x14ac:dyDescent="0.25">
      <c r="A195" s="32">
        <v>163933</v>
      </c>
      <c r="B195" s="31" t="s">
        <v>1248</v>
      </c>
      <c r="C195" s="31" t="s">
        <v>1249</v>
      </c>
      <c r="D195" s="31" t="s">
        <v>17540</v>
      </c>
      <c r="E195" s="31" t="s">
        <v>121</v>
      </c>
      <c r="F195" s="31" t="s">
        <v>122</v>
      </c>
      <c r="G195" s="31" t="s">
        <v>114</v>
      </c>
      <c r="H195" s="31" t="s">
        <v>108</v>
      </c>
      <c r="I195" s="31" t="s">
        <v>17541</v>
      </c>
      <c r="J195" s="31" t="s">
        <v>17542</v>
      </c>
      <c r="K195" s="31" t="s">
        <v>106</v>
      </c>
      <c r="L195" s="31" t="s">
        <v>1249</v>
      </c>
      <c r="M195" s="31" t="s">
        <v>20</v>
      </c>
      <c r="N195" s="31" t="s">
        <v>25932</v>
      </c>
      <c r="O195" s="31" t="s">
        <v>25929</v>
      </c>
      <c r="P195" s="32" t="s">
        <v>25948</v>
      </c>
      <c r="Q195" s="32">
        <v>1</v>
      </c>
      <c r="R195" t="str">
        <f t="shared" ref="R195:R258" si="3">CONCATENATE(C195," ",D195)</f>
        <v>Лаба А.М. ПП, маг. з кафетерієм р-н Каменец-Подольский Район, с.Цвикловцы Первые, ул.Красноармейская, д.5а</v>
      </c>
    </row>
    <row r="196" spans="1:18" hidden="1" x14ac:dyDescent="0.25">
      <c r="A196" s="32">
        <v>163945</v>
      </c>
      <c r="B196" s="31" t="s">
        <v>3016</v>
      </c>
      <c r="C196" s="31" t="s">
        <v>3017</v>
      </c>
      <c r="D196" s="31" t="s">
        <v>17573</v>
      </c>
      <c r="E196" s="31" t="s">
        <v>121</v>
      </c>
      <c r="F196" s="31" t="s">
        <v>122</v>
      </c>
      <c r="G196" s="31" t="s">
        <v>107</v>
      </c>
      <c r="H196" s="31" t="s">
        <v>108</v>
      </c>
      <c r="I196" s="31" t="s">
        <v>17574</v>
      </c>
      <c r="J196" s="31" t="s">
        <v>17575</v>
      </c>
      <c r="K196" s="31" t="s">
        <v>106</v>
      </c>
      <c r="L196" s="31" t="s">
        <v>3017</v>
      </c>
      <c r="M196" s="31" t="s">
        <v>19</v>
      </c>
      <c r="N196" s="31" t="s">
        <v>25932</v>
      </c>
      <c r="O196" s="31" t="s">
        <v>25929</v>
      </c>
      <c r="P196" s="32" t="s">
        <v>25948</v>
      </c>
      <c r="Q196" s="32">
        <v>1</v>
      </c>
      <c r="R196" t="str">
        <f t="shared" si="3"/>
        <v>Лайтер В.А. ПП, маг. "Крамниця" р-н Каменец-Подольский Район, с.Китайгород, ул.Ленина, д.56</v>
      </c>
    </row>
    <row r="197" spans="1:18" hidden="1" x14ac:dyDescent="0.25">
      <c r="A197" s="32">
        <v>163983</v>
      </c>
      <c r="B197" s="31" t="s">
        <v>2250</v>
      </c>
      <c r="C197" s="31" t="s">
        <v>17665</v>
      </c>
      <c r="D197" s="31" t="s">
        <v>17666</v>
      </c>
      <c r="E197" s="31" t="s">
        <v>121</v>
      </c>
      <c r="F197" s="31" t="s">
        <v>122</v>
      </c>
      <c r="G197" s="31" t="s">
        <v>107</v>
      </c>
      <c r="H197" s="31" t="s">
        <v>108</v>
      </c>
      <c r="I197" s="31" t="s">
        <v>17667</v>
      </c>
      <c r="J197" s="31" t="s">
        <v>17668</v>
      </c>
      <c r="K197" s="31" t="s">
        <v>106</v>
      </c>
      <c r="L197" s="31" t="s">
        <v>2251</v>
      </c>
      <c r="M197" s="31" t="s">
        <v>20</v>
      </c>
      <c r="N197" s="31" t="s">
        <v>25932</v>
      </c>
      <c r="O197" s="31" t="s">
        <v>25929</v>
      </c>
      <c r="P197" s="32" t="s">
        <v>25948</v>
      </c>
      <c r="Q197" s="32">
        <v>1</v>
      </c>
      <c r="R197" t="str">
        <f t="shared" si="3"/>
        <v>(КООП) Летавське СГК, маг. "Летавчанка" р-н Чемеровецкий Район, с.Летава, ул.Советская, д.12</v>
      </c>
    </row>
    <row r="198" spans="1:18" hidden="1" x14ac:dyDescent="0.25">
      <c r="A198" s="32">
        <v>164092</v>
      </c>
      <c r="B198" s="31" t="s">
        <v>17892</v>
      </c>
      <c r="C198" s="31" t="s">
        <v>17891</v>
      </c>
      <c r="D198" s="31" t="s">
        <v>16195</v>
      </c>
      <c r="E198" s="31" t="s">
        <v>121</v>
      </c>
      <c r="F198" s="31" t="s">
        <v>122</v>
      </c>
      <c r="G198" s="31" t="s">
        <v>107</v>
      </c>
      <c r="H198" s="31" t="s">
        <v>108</v>
      </c>
      <c r="I198" s="31" t="s">
        <v>124</v>
      </c>
      <c r="J198" s="31" t="s">
        <v>109</v>
      </c>
      <c r="K198" s="31" t="s">
        <v>106</v>
      </c>
      <c r="L198" s="31" t="s">
        <v>17891</v>
      </c>
      <c r="M198" s="31" t="s">
        <v>20</v>
      </c>
      <c r="N198" s="31" t="s">
        <v>25932</v>
      </c>
      <c r="O198" s="31" t="s">
        <v>25929</v>
      </c>
      <c r="P198" s="32" t="s">
        <v>25948</v>
      </c>
      <c r="Q198" s="32">
        <v>1</v>
      </c>
      <c r="R198" t="str">
        <f t="shared" si="3"/>
        <v>Ломачинський М.В. ПП, маг. "Візит" Новоушицький Район, Рудківці,</v>
      </c>
    </row>
    <row r="199" spans="1:18" hidden="1" x14ac:dyDescent="0.25">
      <c r="A199" s="32">
        <v>164127</v>
      </c>
      <c r="B199" s="31" t="s">
        <v>2169</v>
      </c>
      <c r="C199" s="31" t="s">
        <v>2170</v>
      </c>
      <c r="D199" s="31" t="s">
        <v>17954</v>
      </c>
      <c r="E199" s="31" t="s">
        <v>121</v>
      </c>
      <c r="F199" s="31" t="s">
        <v>122</v>
      </c>
      <c r="G199" s="31" t="s">
        <v>107</v>
      </c>
      <c r="H199" s="31" t="s">
        <v>108</v>
      </c>
      <c r="I199" s="31" t="s">
        <v>17955</v>
      </c>
      <c r="J199" s="31" t="s">
        <v>17956</v>
      </c>
      <c r="K199" s="31" t="s">
        <v>106</v>
      </c>
      <c r="L199" s="31" t="s">
        <v>2170</v>
      </c>
      <c r="M199" s="31" t="s">
        <v>21</v>
      </c>
      <c r="N199" s="31" t="s">
        <v>25932</v>
      </c>
      <c r="O199" s="31" t="s">
        <v>25929</v>
      </c>
      <c r="P199" s="32" t="s">
        <v>25948</v>
      </c>
      <c r="Q199" s="32">
        <v>1</v>
      </c>
      <c r="R199" t="str">
        <f t="shared" si="3"/>
        <v>Луцик А.І. ПП, маг. "Люкс" р-н Чемеровецкий Район, пгт.Закупное, ул.Ленина, д.8</v>
      </c>
    </row>
    <row r="200" spans="1:18" hidden="1" x14ac:dyDescent="0.25">
      <c r="A200" s="32">
        <v>163614</v>
      </c>
      <c r="B200" s="31" t="s">
        <v>16830</v>
      </c>
      <c r="C200" s="31" t="s">
        <v>16831</v>
      </c>
      <c r="D200" s="31" t="s">
        <v>16832</v>
      </c>
      <c r="E200" s="31" t="s">
        <v>121</v>
      </c>
      <c r="F200" s="31" t="s">
        <v>122</v>
      </c>
      <c r="G200" s="31" t="s">
        <v>107</v>
      </c>
      <c r="H200" s="31" t="s">
        <v>108</v>
      </c>
      <c r="I200" s="31" t="s">
        <v>124</v>
      </c>
      <c r="J200" s="31" t="s">
        <v>109</v>
      </c>
      <c r="K200" s="31" t="s">
        <v>106</v>
      </c>
      <c r="L200" s="31" t="s">
        <v>16831</v>
      </c>
      <c r="M200" s="31" t="s">
        <v>21</v>
      </c>
      <c r="N200" s="31" t="s">
        <v>25932</v>
      </c>
      <c r="O200" s="31" t="s">
        <v>25929</v>
      </c>
      <c r="P200" s="32" t="s">
        <v>25948</v>
      </c>
      <c r="Q200" s="32">
        <v>1</v>
      </c>
      <c r="R200" t="str">
        <f t="shared" si="3"/>
        <v>Козак А.І. ПП, к-к санаторія "Лісова пісня" р-н Каменец-Подольский Район, с.Приворотье Второе, ул.Озерная, д.1</v>
      </c>
    </row>
    <row r="201" spans="1:18" hidden="1" x14ac:dyDescent="0.25">
      <c r="A201" s="32">
        <v>163618</v>
      </c>
      <c r="B201" s="31" t="s">
        <v>1904</v>
      </c>
      <c r="C201" s="31" t="s">
        <v>1905</v>
      </c>
      <c r="D201" s="31" t="s">
        <v>16847</v>
      </c>
      <c r="E201" s="31" t="s">
        <v>121</v>
      </c>
      <c r="F201" s="31" t="s">
        <v>122</v>
      </c>
      <c r="G201" s="31" t="s">
        <v>107</v>
      </c>
      <c r="H201" s="31" t="s">
        <v>108</v>
      </c>
      <c r="I201" s="31" t="s">
        <v>16848</v>
      </c>
      <c r="J201" s="31" t="s">
        <v>16849</v>
      </c>
      <c r="K201" s="31" t="s">
        <v>106</v>
      </c>
      <c r="L201" s="31" t="s">
        <v>1905</v>
      </c>
      <c r="M201" s="31" t="s">
        <v>20</v>
      </c>
      <c r="N201" s="31" t="s">
        <v>25932</v>
      </c>
      <c r="O201" s="31" t="s">
        <v>25929</v>
      </c>
      <c r="P201" s="32" t="s">
        <v>25948</v>
      </c>
      <c r="Q201" s="32">
        <v>1</v>
      </c>
      <c r="R201" t="str">
        <f t="shared" si="3"/>
        <v>Козак Л.І. ПП, маг. "Продукти" р-н Новоушицкий Район, с.Струга, ул.Ленина, д.4</v>
      </c>
    </row>
    <row r="202" spans="1:18" hidden="1" x14ac:dyDescent="0.25">
      <c r="A202" s="32">
        <v>163639</v>
      </c>
      <c r="B202" s="31" t="s">
        <v>16894</v>
      </c>
      <c r="C202" s="31" t="s">
        <v>16895</v>
      </c>
      <c r="D202" s="31" t="s">
        <v>16896</v>
      </c>
      <c r="E202" s="31" t="s">
        <v>121</v>
      </c>
      <c r="F202" s="31" t="s">
        <v>122</v>
      </c>
      <c r="G202" s="31" t="s">
        <v>107</v>
      </c>
      <c r="H202" s="31" t="s">
        <v>108</v>
      </c>
      <c r="I202" s="31" t="s">
        <v>16887</v>
      </c>
      <c r="J202" s="31" t="s">
        <v>16888</v>
      </c>
      <c r="K202" s="31" t="s">
        <v>106</v>
      </c>
      <c r="L202" s="31" t="s">
        <v>16897</v>
      </c>
      <c r="M202" s="31" t="s">
        <v>18</v>
      </c>
      <c r="N202" s="31" t="s">
        <v>25932</v>
      </c>
      <c r="O202" s="31" t="s">
        <v>25929</v>
      </c>
      <c r="P202" s="32" t="s">
        <v>67</v>
      </c>
      <c r="Q202" s="32">
        <v>1</v>
      </c>
      <c r="R202" t="str">
        <f t="shared" si="3"/>
        <v>(КООП) Колодіївське СТ, маг. №3 р-н Каменец-Подольский Район, с.Колодиевка, ул.Советская, д.1</v>
      </c>
    </row>
    <row r="203" spans="1:18" hidden="1" x14ac:dyDescent="0.25">
      <c r="A203" s="32">
        <v>163656</v>
      </c>
      <c r="B203" s="31" t="s">
        <v>2454</v>
      </c>
      <c r="C203" s="31" t="s">
        <v>2455</v>
      </c>
      <c r="D203" s="31" t="s">
        <v>16938</v>
      </c>
      <c r="E203" s="31" t="s">
        <v>121</v>
      </c>
      <c r="F203" s="31" t="s">
        <v>122</v>
      </c>
      <c r="G203" s="31" t="s">
        <v>107</v>
      </c>
      <c r="H203" s="31" t="s">
        <v>108</v>
      </c>
      <c r="I203" s="31" t="s">
        <v>124</v>
      </c>
      <c r="J203" s="31" t="s">
        <v>109</v>
      </c>
      <c r="K203" s="31" t="s">
        <v>106</v>
      </c>
      <c r="L203" s="31" t="s">
        <v>2455</v>
      </c>
      <c r="M203" s="31" t="s">
        <v>18</v>
      </c>
      <c r="N203" s="31" t="s">
        <v>25932</v>
      </c>
      <c r="O203" s="31" t="s">
        <v>25929</v>
      </c>
      <c r="P203" s="32" t="s">
        <v>25948</v>
      </c>
      <c r="Q203" s="32">
        <v>1</v>
      </c>
      <c r="R203" t="str">
        <f t="shared" si="3"/>
        <v>Компан Л.В. ПП, місце р-н Дунаевецкий Район, г.Дунаевцы, ул.Ленина, д.7/49</v>
      </c>
    </row>
    <row r="204" spans="1:18" hidden="1" x14ac:dyDescent="0.25">
      <c r="A204" s="32">
        <v>163696</v>
      </c>
      <c r="B204" s="31" t="s">
        <v>17029</v>
      </c>
      <c r="C204" s="31" t="s">
        <v>17030</v>
      </c>
      <c r="D204" s="31" t="s">
        <v>17031</v>
      </c>
      <c r="E204" s="31" t="s">
        <v>121</v>
      </c>
      <c r="F204" s="31" t="s">
        <v>122</v>
      </c>
      <c r="G204" s="31" t="s">
        <v>107</v>
      </c>
      <c r="H204" s="31" t="s">
        <v>108</v>
      </c>
      <c r="I204" s="31" t="s">
        <v>124</v>
      </c>
      <c r="J204" s="31" t="s">
        <v>109</v>
      </c>
      <c r="K204" s="31" t="s">
        <v>106</v>
      </c>
      <c r="L204" s="31" t="s">
        <v>17030</v>
      </c>
      <c r="M204" s="31" t="s">
        <v>20</v>
      </c>
      <c r="N204" s="31" t="s">
        <v>25932</v>
      </c>
      <c r="O204" s="31" t="s">
        <v>25929</v>
      </c>
      <c r="P204" s="32" t="s">
        <v>25948</v>
      </c>
      <c r="Q204" s="32">
        <v>1</v>
      </c>
      <c r="R204" t="str">
        <f t="shared" si="3"/>
        <v>Кориньовська А.П. ПП, маг. "Перлина" р-н Чемеровецкий Район, с.Кутковцы, ул.Центральная, д.16</v>
      </c>
    </row>
    <row r="205" spans="1:18" hidden="1" x14ac:dyDescent="0.25">
      <c r="A205" s="32">
        <v>163738</v>
      </c>
      <c r="B205" s="31" t="s">
        <v>2428</v>
      </c>
      <c r="C205" s="31" t="s">
        <v>2429</v>
      </c>
      <c r="D205" s="31" t="s">
        <v>3934</v>
      </c>
      <c r="E205" s="31" t="s">
        <v>121</v>
      </c>
      <c r="F205" s="31" t="s">
        <v>122</v>
      </c>
      <c r="G205" s="31" t="s">
        <v>107</v>
      </c>
      <c r="H205" s="31" t="s">
        <v>108</v>
      </c>
      <c r="I205" s="31" t="s">
        <v>17115</v>
      </c>
      <c r="J205" s="31" t="s">
        <v>17116</v>
      </c>
      <c r="K205" s="31" t="s">
        <v>106</v>
      </c>
      <c r="L205" s="31" t="s">
        <v>2429</v>
      </c>
      <c r="M205" s="31" t="s">
        <v>21</v>
      </c>
      <c r="N205" s="31" t="s">
        <v>25932</v>
      </c>
      <c r="O205" s="31" t="s">
        <v>25929</v>
      </c>
      <c r="P205" s="32" t="s">
        <v>25948</v>
      </c>
      <c r="Q205" s="32">
        <v>1</v>
      </c>
      <c r="R205" t="str">
        <f t="shared" si="3"/>
        <v>Костильницька Ю.В. ПП, маг. "Продукти" р-н Чемеровецкий Район, с.Гусятин, ул.Советская, д.75</v>
      </c>
    </row>
    <row r="206" spans="1:18" hidden="1" x14ac:dyDescent="0.25">
      <c r="A206" s="32">
        <v>903322</v>
      </c>
      <c r="B206" s="31" t="s">
        <v>6359</v>
      </c>
      <c r="C206" s="31" t="s">
        <v>6360</v>
      </c>
      <c r="D206" s="31" t="s">
        <v>6361</v>
      </c>
      <c r="E206" s="31" t="s">
        <v>121</v>
      </c>
      <c r="F206" s="31" t="s">
        <v>122</v>
      </c>
      <c r="G206" s="31" t="s">
        <v>107</v>
      </c>
      <c r="H206" s="31" t="s">
        <v>108</v>
      </c>
      <c r="I206" s="31" t="s">
        <v>6362</v>
      </c>
      <c r="J206" s="31" t="s">
        <v>6363</v>
      </c>
      <c r="K206" s="31" t="s">
        <v>110</v>
      </c>
      <c r="L206" s="31" t="s">
        <v>6360</v>
      </c>
      <c r="M206" s="31" t="s">
        <v>21</v>
      </c>
      <c r="N206" s="31" t="s">
        <v>25932</v>
      </c>
      <c r="O206" s="31" t="s">
        <v>25929</v>
      </c>
      <c r="P206" s="32" t="s">
        <v>67</v>
      </c>
      <c r="Q206" s="32">
        <v>0</v>
      </c>
      <c r="R206" t="str">
        <f t="shared" si="3"/>
        <v>Тимчук А.І. ПП, маг. "Продукти" р-н Каменец-Подольский Район, с.Залесье Первое, д.0</v>
      </c>
    </row>
    <row r="207" spans="1:18" hidden="1" x14ac:dyDescent="0.25">
      <c r="A207" s="32">
        <v>716597</v>
      </c>
      <c r="B207" s="31" t="s">
        <v>23687</v>
      </c>
      <c r="C207" s="31" t="s">
        <v>23688</v>
      </c>
      <c r="D207" s="31" t="s">
        <v>2475</v>
      </c>
      <c r="E207" s="31" t="s">
        <v>121</v>
      </c>
      <c r="F207" s="31" t="s">
        <v>122</v>
      </c>
      <c r="G207" s="31" t="s">
        <v>107</v>
      </c>
      <c r="H207" s="31" t="s">
        <v>108</v>
      </c>
      <c r="I207" s="31" t="s">
        <v>124</v>
      </c>
      <c r="J207" s="31" t="s">
        <v>109</v>
      </c>
      <c r="K207" s="31" t="s">
        <v>106</v>
      </c>
      <c r="L207" s="31" t="s">
        <v>23689</v>
      </c>
      <c r="M207" s="31" t="s">
        <v>19</v>
      </c>
      <c r="N207" s="31" t="s">
        <v>25932</v>
      </c>
      <c r="O207" s="31" t="s">
        <v>25929</v>
      </c>
      <c r="P207" s="32" t="s">
        <v>25948</v>
      </c>
      <c r="Q207" s="32">
        <v>1</v>
      </c>
      <c r="R207" t="str">
        <f t="shared" si="3"/>
        <v>(КООП) Параївське СТ, маг. з кафетерієм р-н Каменец-Подольский Район, с.Демшин (0)</v>
      </c>
    </row>
    <row r="208" spans="1:18" hidden="1" x14ac:dyDescent="0.25">
      <c r="A208" s="32">
        <v>731038</v>
      </c>
      <c r="B208" s="31" t="s">
        <v>23761</v>
      </c>
      <c r="C208" s="31" t="s">
        <v>23762</v>
      </c>
      <c r="D208" s="31" t="s">
        <v>2987</v>
      </c>
      <c r="E208" s="31" t="s">
        <v>121</v>
      </c>
      <c r="F208" s="31" t="s">
        <v>122</v>
      </c>
      <c r="G208" s="31" t="s">
        <v>107</v>
      </c>
      <c r="H208" s="31" t="s">
        <v>108</v>
      </c>
      <c r="I208" s="31" t="s">
        <v>124</v>
      </c>
      <c r="J208" s="31" t="s">
        <v>109</v>
      </c>
      <c r="K208" s="31" t="s">
        <v>106</v>
      </c>
      <c r="L208" s="31" t="s">
        <v>23762</v>
      </c>
      <c r="M208" s="31" t="s">
        <v>20</v>
      </c>
      <c r="N208" s="31" t="s">
        <v>25932</v>
      </c>
      <c r="O208" s="31" t="s">
        <v>25929</v>
      </c>
      <c r="P208" s="32" t="s">
        <v>25948</v>
      </c>
      <c r="Q208" s="32">
        <v>1</v>
      </c>
      <c r="R208" t="str">
        <f t="shared" si="3"/>
        <v>Пилярський С.В. ПП, маг. "Продукти" р-н Чемеровецкий Район, с.Хропотова (0)</v>
      </c>
    </row>
    <row r="209" spans="1:18" hidden="1" x14ac:dyDescent="0.25">
      <c r="A209" s="32">
        <v>163538</v>
      </c>
      <c r="B209" s="31" t="s">
        <v>16660</v>
      </c>
      <c r="C209" s="31" t="s">
        <v>16661</v>
      </c>
      <c r="D209" s="31" t="s">
        <v>16662</v>
      </c>
      <c r="E209" s="31" t="s">
        <v>121</v>
      </c>
      <c r="F209" s="31" t="s">
        <v>122</v>
      </c>
      <c r="G209" s="31" t="s">
        <v>107</v>
      </c>
      <c r="H209" s="31" t="s">
        <v>108</v>
      </c>
      <c r="I209" s="31" t="s">
        <v>16663</v>
      </c>
      <c r="J209" s="31" t="s">
        <v>16664</v>
      </c>
      <c r="K209" s="31" t="s">
        <v>106</v>
      </c>
      <c r="L209" s="31" t="s">
        <v>16661</v>
      </c>
      <c r="M209" s="31" t="s">
        <v>21</v>
      </c>
      <c r="N209" s="31" t="s">
        <v>25932</v>
      </c>
      <c r="O209" s="31" t="s">
        <v>25929</v>
      </c>
      <c r="P209" s="32" t="s">
        <v>25948</v>
      </c>
      <c r="Q209" s="32">
        <v>1</v>
      </c>
      <c r="R209" t="str">
        <f t="shared" si="3"/>
        <v>Березовський М.Й. ПП, маг. "Наталка" р-н Каменец-Подольский Район, с.Оринин, ул.Шевченка, д.21</v>
      </c>
    </row>
    <row r="210" spans="1:18" hidden="1" x14ac:dyDescent="0.25">
      <c r="A210" s="32">
        <v>163538</v>
      </c>
      <c r="B210" s="31" t="s">
        <v>3286</v>
      </c>
      <c r="C210" s="31" t="s">
        <v>16661</v>
      </c>
      <c r="D210" s="31" t="s">
        <v>16662</v>
      </c>
      <c r="E210" s="31" t="s">
        <v>121</v>
      </c>
      <c r="F210" s="31" t="s">
        <v>122</v>
      </c>
      <c r="G210" s="31" t="s">
        <v>107</v>
      </c>
      <c r="H210" s="31" t="s">
        <v>108</v>
      </c>
      <c r="I210" s="31" t="s">
        <v>124</v>
      </c>
      <c r="J210" s="31" t="s">
        <v>109</v>
      </c>
      <c r="K210" s="31" t="s">
        <v>106</v>
      </c>
      <c r="L210" s="31" t="s">
        <v>3287</v>
      </c>
      <c r="M210" s="31" t="s">
        <v>21</v>
      </c>
      <c r="N210" s="31" t="s">
        <v>25932</v>
      </c>
      <c r="O210" s="31" t="s">
        <v>25929</v>
      </c>
      <c r="P210" s="32" t="s">
        <v>25948</v>
      </c>
      <c r="Q210" s="32">
        <v>1</v>
      </c>
      <c r="R210" t="str">
        <f t="shared" si="3"/>
        <v>Березовський М.Й. ПП, маг. "Наталка" р-н Каменец-Подольский Район, с.Оринин, ул.Шевченка, д.21</v>
      </c>
    </row>
    <row r="211" spans="1:18" hidden="1" x14ac:dyDescent="0.25">
      <c r="A211" s="32">
        <v>163610</v>
      </c>
      <c r="B211" s="31" t="s">
        <v>2910</v>
      </c>
      <c r="C211" s="31" t="s">
        <v>2911</v>
      </c>
      <c r="D211" s="31" t="s">
        <v>16819</v>
      </c>
      <c r="E211" s="31" t="s">
        <v>121</v>
      </c>
      <c r="F211" s="31" t="s">
        <v>122</v>
      </c>
      <c r="G211" s="31" t="s">
        <v>107</v>
      </c>
      <c r="H211" s="31" t="s">
        <v>108</v>
      </c>
      <c r="I211" s="31" t="s">
        <v>16820</v>
      </c>
      <c r="J211" s="31" t="s">
        <v>16821</v>
      </c>
      <c r="K211" s="31" t="s">
        <v>106</v>
      </c>
      <c r="L211" s="31" t="s">
        <v>2911</v>
      </c>
      <c r="M211" s="31" t="s">
        <v>19</v>
      </c>
      <c r="N211" s="31" t="s">
        <v>25932</v>
      </c>
      <c r="O211" s="31" t="s">
        <v>25929</v>
      </c>
      <c r="P211" s="32" t="s">
        <v>25948</v>
      </c>
      <c r="Q211" s="32">
        <v>1</v>
      </c>
      <c r="R211" t="str">
        <f t="shared" si="3"/>
        <v>Когут О.Я. ПП, маг. "Зелений вагон" р-н Новоушицкий Район, с.Антоновка, ул.Центральная, д.8</v>
      </c>
    </row>
    <row r="212" spans="1:18" hidden="1" x14ac:dyDescent="0.25">
      <c r="A212" s="32">
        <v>163453</v>
      </c>
      <c r="B212" s="31" t="s">
        <v>1847</v>
      </c>
      <c r="C212" s="31" t="s">
        <v>16500</v>
      </c>
      <c r="D212" s="31" t="s">
        <v>16501</v>
      </c>
      <c r="E212" s="31" t="s">
        <v>121</v>
      </c>
      <c r="F212" s="31" t="s">
        <v>122</v>
      </c>
      <c r="G212" s="31" t="s">
        <v>107</v>
      </c>
      <c r="H212" s="31" t="s">
        <v>108</v>
      </c>
      <c r="I212" s="31" t="s">
        <v>16497</v>
      </c>
      <c r="J212" s="31" t="s">
        <v>16498</v>
      </c>
      <c r="K212" s="31" t="s">
        <v>106</v>
      </c>
      <c r="L212" s="31" t="s">
        <v>1783</v>
      </c>
      <c r="M212" s="31" t="s">
        <v>20</v>
      </c>
      <c r="N212" s="31" t="s">
        <v>25932</v>
      </c>
      <c r="O212" s="31" t="s">
        <v>25929</v>
      </c>
      <c r="P212" s="32" t="s">
        <v>25948</v>
      </c>
      <c r="Q212" s="32">
        <v>1</v>
      </c>
      <c r="R212" t="str">
        <f t="shared" si="3"/>
        <v>Осадча А.М. ПП, маг. "Продукти" р-н Новоушицкий Район, с.Куражин, д.5 (Школьная)</v>
      </c>
    </row>
    <row r="213" spans="1:18" hidden="1" x14ac:dyDescent="0.25">
      <c r="A213" s="32">
        <v>163475</v>
      </c>
      <c r="B213" s="31" t="s">
        <v>2884</v>
      </c>
      <c r="C213" s="31" t="s">
        <v>2885</v>
      </c>
      <c r="D213" s="31" t="s">
        <v>16542</v>
      </c>
      <c r="E213" s="31" t="s">
        <v>121</v>
      </c>
      <c r="F213" s="31" t="s">
        <v>122</v>
      </c>
      <c r="G213" s="31" t="s">
        <v>107</v>
      </c>
      <c r="H213" s="31" t="s">
        <v>108</v>
      </c>
      <c r="I213" s="31" t="s">
        <v>16543</v>
      </c>
      <c r="J213" s="31" t="s">
        <v>16544</v>
      </c>
      <c r="K213" s="31" t="s">
        <v>106</v>
      </c>
      <c r="L213" s="31" t="s">
        <v>2885</v>
      </c>
      <c r="M213" s="31" t="s">
        <v>18</v>
      </c>
      <c r="N213" s="31" t="s">
        <v>25932</v>
      </c>
      <c r="O213" s="31" t="s">
        <v>25929</v>
      </c>
      <c r="P213" s="32" t="s">
        <v>25948</v>
      </c>
      <c r="Q213" s="32">
        <v>1</v>
      </c>
      <c r="R213" t="str">
        <f t="shared" si="3"/>
        <v>Київська Н.М. ПП, маг. "Продукти" р-н Дунаевецкий Район, пгт.Смотрич, ул.Советской Армии, д.20</v>
      </c>
    </row>
    <row r="214" spans="1:18" hidden="1" x14ac:dyDescent="0.25">
      <c r="A214" s="32">
        <v>163501</v>
      </c>
      <c r="B214" s="31" t="s">
        <v>1896</v>
      </c>
      <c r="C214" s="31" t="s">
        <v>1897</v>
      </c>
      <c r="D214" s="31" t="s">
        <v>16606</v>
      </c>
      <c r="E214" s="31" t="s">
        <v>121</v>
      </c>
      <c r="F214" s="31" t="s">
        <v>122</v>
      </c>
      <c r="G214" s="31" t="s">
        <v>107</v>
      </c>
      <c r="H214" s="31" t="s">
        <v>108</v>
      </c>
      <c r="I214" s="31" t="s">
        <v>6493</v>
      </c>
      <c r="J214" s="31" t="s">
        <v>6494</v>
      </c>
      <c r="K214" s="31" t="s">
        <v>106</v>
      </c>
      <c r="L214" s="31" t="s">
        <v>1897</v>
      </c>
      <c r="M214" s="31" t="s">
        <v>20</v>
      </c>
      <c r="N214" s="31" t="s">
        <v>25932</v>
      </c>
      <c r="O214" s="31" t="s">
        <v>25929</v>
      </c>
      <c r="P214" s="32" t="s">
        <v>25948</v>
      </c>
      <c r="Q214" s="32">
        <v>1</v>
      </c>
      <c r="R214" t="str">
        <f t="shared" si="3"/>
        <v>Кірик М. І. ПП,маг. "Вагончик" р-н Новоушицкий Район, с.Куча, ул.Советская, д.18</v>
      </c>
    </row>
    <row r="215" spans="1:18" hidden="1" x14ac:dyDescent="0.25">
      <c r="A215" s="32">
        <v>163502</v>
      </c>
      <c r="B215" s="31" t="s">
        <v>1210</v>
      </c>
      <c r="C215" s="31" t="s">
        <v>1211</v>
      </c>
      <c r="D215" s="31" t="s">
        <v>16607</v>
      </c>
      <c r="E215" s="31" t="s">
        <v>121</v>
      </c>
      <c r="F215" s="31" t="s">
        <v>122</v>
      </c>
      <c r="G215" s="31" t="s">
        <v>114</v>
      </c>
      <c r="H215" s="31" t="s">
        <v>108</v>
      </c>
      <c r="I215" s="31" t="s">
        <v>6493</v>
      </c>
      <c r="J215" s="31" t="s">
        <v>6494</v>
      </c>
      <c r="K215" s="31" t="s">
        <v>106</v>
      </c>
      <c r="L215" s="31" t="s">
        <v>1211</v>
      </c>
      <c r="M215" s="31" t="s">
        <v>21</v>
      </c>
      <c r="N215" s="31" t="s">
        <v>25932</v>
      </c>
      <c r="O215" s="31" t="s">
        <v>25929</v>
      </c>
      <c r="P215" s="32" t="s">
        <v>66</v>
      </c>
      <c r="Q215" s="32">
        <v>1</v>
      </c>
      <c r="R215" t="str">
        <f t="shared" si="3"/>
        <v>Кірик М.І. ПП, бар "Едем" р-н Новоушицкий Район, пгт.Новая Ушица, ул.Подольская (0)</v>
      </c>
    </row>
    <row r="216" spans="1:18" hidden="1" x14ac:dyDescent="0.25">
      <c r="A216" s="32">
        <v>163505</v>
      </c>
      <c r="B216" s="31" t="s">
        <v>2724</v>
      </c>
      <c r="C216" s="31" t="s">
        <v>2725</v>
      </c>
      <c r="D216" s="31" t="s">
        <v>16610</v>
      </c>
      <c r="E216" s="31" t="s">
        <v>121</v>
      </c>
      <c r="F216" s="31" t="s">
        <v>122</v>
      </c>
      <c r="G216" s="31" t="s">
        <v>107</v>
      </c>
      <c r="H216" s="31" t="s">
        <v>108</v>
      </c>
      <c r="I216" s="31" t="s">
        <v>6493</v>
      </c>
      <c r="J216" s="31" t="s">
        <v>6494</v>
      </c>
      <c r="K216" s="31" t="s">
        <v>106</v>
      </c>
      <c r="L216" s="31" t="s">
        <v>2725</v>
      </c>
      <c r="M216" s="31" t="s">
        <v>21</v>
      </c>
      <c r="N216" s="31" t="s">
        <v>25932</v>
      </c>
      <c r="O216" s="31" t="s">
        <v>25929</v>
      </c>
      <c r="P216" s="32" t="s">
        <v>66</v>
      </c>
      <c r="Q216" s="32">
        <v>1</v>
      </c>
      <c r="R216" t="str">
        <f t="shared" si="3"/>
        <v>Кірик М.І. ПП, маг. "Олімп" р-н Новоушицкий Район, с.Песец, ул.Центральная, д.8</v>
      </c>
    </row>
    <row r="217" spans="1:18" hidden="1" x14ac:dyDescent="0.25">
      <c r="A217" s="32">
        <v>163506</v>
      </c>
      <c r="B217" s="31" t="s">
        <v>1898</v>
      </c>
      <c r="C217" s="31" t="s">
        <v>1899</v>
      </c>
      <c r="D217" s="31" t="s">
        <v>16611</v>
      </c>
      <c r="E217" s="31" t="s">
        <v>121</v>
      </c>
      <c r="F217" s="31" t="s">
        <v>122</v>
      </c>
      <c r="G217" s="31" t="s">
        <v>107</v>
      </c>
      <c r="H217" s="31" t="s">
        <v>108</v>
      </c>
      <c r="I217" s="31" t="s">
        <v>6493</v>
      </c>
      <c r="J217" s="31" t="s">
        <v>6494</v>
      </c>
      <c r="K217" s="31" t="s">
        <v>106</v>
      </c>
      <c r="L217" s="31" t="s">
        <v>1899</v>
      </c>
      <c r="M217" s="31" t="s">
        <v>20</v>
      </c>
      <c r="N217" s="31" t="s">
        <v>25932</v>
      </c>
      <c r="O217" s="31" t="s">
        <v>25929</v>
      </c>
      <c r="P217" s="32" t="s">
        <v>66</v>
      </c>
      <c r="Q217" s="32">
        <v>1</v>
      </c>
      <c r="R217" t="str">
        <f t="shared" si="3"/>
        <v>Кірик М.І. ПП, маг. "Оскар" р-н Новоушицкий Район, с.Куча, ул.Центральная, д.29</v>
      </c>
    </row>
    <row r="218" spans="1:18" hidden="1" x14ac:dyDescent="0.25">
      <c r="A218" s="32">
        <v>163304</v>
      </c>
      <c r="B218" s="31" t="s">
        <v>16193</v>
      </c>
      <c r="C218" s="31" t="s">
        <v>16194</v>
      </c>
      <c r="D218" s="31" t="s">
        <v>1779</v>
      </c>
      <c r="E218" s="31" t="s">
        <v>121</v>
      </c>
      <c r="F218" s="31" t="s">
        <v>122</v>
      </c>
      <c r="G218" s="31" t="s">
        <v>107</v>
      </c>
      <c r="H218" s="31" t="s">
        <v>108</v>
      </c>
      <c r="I218" s="31" t="s">
        <v>124</v>
      </c>
      <c r="J218" s="31" t="s">
        <v>109</v>
      </c>
      <c r="K218" s="31" t="s">
        <v>106</v>
      </c>
      <c r="L218" s="31" t="s">
        <v>16194</v>
      </c>
      <c r="M218" s="31" t="s">
        <v>20</v>
      </c>
      <c r="N218" s="31" t="s">
        <v>25932</v>
      </c>
      <c r="O218" s="31" t="s">
        <v>25929</v>
      </c>
      <c r="P218" s="32" t="s">
        <v>25948</v>
      </c>
      <c r="Q218" s="32">
        <v>1</v>
      </c>
      <c r="R218" t="str">
        <f t="shared" si="3"/>
        <v>Зеленюк К.О. ПП, маг. "Продуктовий" р-н Новоушицкий Район, с.Рудковцы (0)</v>
      </c>
    </row>
    <row r="219" spans="1:18" hidden="1" x14ac:dyDescent="0.25">
      <c r="A219" s="32">
        <v>163404</v>
      </c>
      <c r="B219" s="31" t="s">
        <v>16403</v>
      </c>
      <c r="C219" s="31" t="s">
        <v>16404</v>
      </c>
      <c r="D219" s="31" t="s">
        <v>1631</v>
      </c>
      <c r="E219" s="31" t="s">
        <v>121</v>
      </c>
      <c r="F219" s="31" t="s">
        <v>122</v>
      </c>
      <c r="G219" s="31" t="s">
        <v>114</v>
      </c>
      <c r="H219" s="31" t="s">
        <v>108</v>
      </c>
      <c r="I219" s="31" t="s">
        <v>124</v>
      </c>
      <c r="J219" s="31" t="s">
        <v>109</v>
      </c>
      <c r="K219" s="31" t="s">
        <v>106</v>
      </c>
      <c r="L219" s="31" t="s">
        <v>16404</v>
      </c>
      <c r="M219" s="31" t="s">
        <v>19</v>
      </c>
      <c r="N219" s="31" t="s">
        <v>25932</v>
      </c>
      <c r="O219" s="31" t="s">
        <v>25929</v>
      </c>
      <c r="P219" s="32" t="s">
        <v>25948</v>
      </c>
      <c r="Q219" s="32">
        <v>1</v>
      </c>
      <c r="R219" t="str">
        <f t="shared" si="3"/>
        <v>Кам'янка КВЗП ДП р-н Каменец-Подольский Район, с.Каменка, ул.Вокзальная, д.2</v>
      </c>
    </row>
    <row r="220" spans="1:18" hidden="1" x14ac:dyDescent="0.25">
      <c r="A220" s="32">
        <v>163420</v>
      </c>
      <c r="B220" s="31" t="s">
        <v>2167</v>
      </c>
      <c r="C220" s="31" t="s">
        <v>2168</v>
      </c>
      <c r="D220" s="31" t="s">
        <v>16433</v>
      </c>
      <c r="E220" s="31" t="s">
        <v>121</v>
      </c>
      <c r="F220" s="31" t="s">
        <v>122</v>
      </c>
      <c r="G220" s="31" t="s">
        <v>107</v>
      </c>
      <c r="H220" s="31" t="s">
        <v>108</v>
      </c>
      <c r="I220" s="31" t="s">
        <v>124</v>
      </c>
      <c r="J220" s="31" t="s">
        <v>109</v>
      </c>
      <c r="K220" s="31" t="s">
        <v>106</v>
      </c>
      <c r="L220" s="31" t="s">
        <v>2168</v>
      </c>
      <c r="M220" s="31" t="s">
        <v>20</v>
      </c>
      <c r="N220" s="31" t="s">
        <v>25932</v>
      </c>
      <c r="O220" s="31" t="s">
        <v>25929</v>
      </c>
      <c r="P220" s="32" t="s">
        <v>25948</v>
      </c>
      <c r="Q220" s="32">
        <v>1</v>
      </c>
      <c r="R220" t="str">
        <f t="shared" si="3"/>
        <v>Карій С.П. ПП, маг. "Полюс" р-н Чемеровецкий Район, пгт.Чемеровцы, ул.Центральная, д.14</v>
      </c>
    </row>
    <row r="221" spans="1:18" hidden="1" x14ac:dyDescent="0.25">
      <c r="A221" s="32">
        <v>163423</v>
      </c>
      <c r="B221" s="31" t="s">
        <v>16438</v>
      </c>
      <c r="C221" s="31" t="s">
        <v>16439</v>
      </c>
      <c r="D221" s="31" t="s">
        <v>16440</v>
      </c>
      <c r="E221" s="31" t="s">
        <v>121</v>
      </c>
      <c r="F221" s="31" t="s">
        <v>122</v>
      </c>
      <c r="G221" s="31" t="s">
        <v>107</v>
      </c>
      <c r="H221" s="31" t="s">
        <v>108</v>
      </c>
      <c r="I221" s="31" t="s">
        <v>124</v>
      </c>
      <c r="J221" s="31" t="s">
        <v>109</v>
      </c>
      <c r="K221" s="31" t="s">
        <v>106</v>
      </c>
      <c r="L221" s="31" t="s">
        <v>16439</v>
      </c>
      <c r="M221" s="31" t="s">
        <v>20</v>
      </c>
      <c r="N221" s="31" t="s">
        <v>25932</v>
      </c>
      <c r="O221" s="31" t="s">
        <v>25929</v>
      </c>
      <c r="P221" s="32" t="s">
        <v>25948</v>
      </c>
      <c r="Q221" s="32">
        <v>1</v>
      </c>
      <c r="R221" t="str">
        <f t="shared" si="3"/>
        <v>Карій С.П.ПП,м-н"Полюс" №2 р-н Чемеровецкий Район, пгт.Чемеровцы, ул.Чапаева, д.35</v>
      </c>
    </row>
    <row r="222" spans="1:18" hidden="1" x14ac:dyDescent="0.25">
      <c r="A222" s="32">
        <v>163450</v>
      </c>
      <c r="B222" s="31" t="s">
        <v>2084</v>
      </c>
      <c r="C222" s="31" t="s">
        <v>2085</v>
      </c>
      <c r="D222" s="31" t="s">
        <v>846</v>
      </c>
      <c r="E222" s="31" t="s">
        <v>121</v>
      </c>
      <c r="F222" s="31" t="s">
        <v>122</v>
      </c>
      <c r="G222" s="31" t="s">
        <v>107</v>
      </c>
      <c r="H222" s="31" t="s">
        <v>108</v>
      </c>
      <c r="I222" s="31" t="s">
        <v>16494</v>
      </c>
      <c r="J222" s="31" t="s">
        <v>16495</v>
      </c>
      <c r="K222" s="31" t="s">
        <v>106</v>
      </c>
      <c r="L222" s="31" t="s">
        <v>2085</v>
      </c>
      <c r="M222" s="31" t="s">
        <v>20</v>
      </c>
      <c r="N222" s="31" t="s">
        <v>25932</v>
      </c>
      <c r="O222" s="31" t="s">
        <v>25929</v>
      </c>
      <c r="P222" s="32" t="s">
        <v>25948</v>
      </c>
      <c r="Q222" s="32">
        <v>1</v>
      </c>
      <c r="R222" t="str">
        <f t="shared" si="3"/>
        <v>Качурін П.М. ПП, маг. "Ізюминка" р-н Чемеровецкий Район, пгт.Чемеровцы, ул.Центральная, д.71</v>
      </c>
    </row>
    <row r="223" spans="1:18" hidden="1" x14ac:dyDescent="0.25">
      <c r="A223" s="32">
        <v>163453</v>
      </c>
      <c r="B223" s="31" t="s">
        <v>16499</v>
      </c>
      <c r="C223" s="31" t="s">
        <v>16500</v>
      </c>
      <c r="D223" s="31" t="s">
        <v>16501</v>
      </c>
      <c r="E223" s="31" t="s">
        <v>121</v>
      </c>
      <c r="F223" s="31" t="s">
        <v>122</v>
      </c>
      <c r="G223" s="31" t="s">
        <v>107</v>
      </c>
      <c r="H223" s="31" t="s">
        <v>108</v>
      </c>
      <c r="I223" s="31" t="s">
        <v>124</v>
      </c>
      <c r="J223" s="31" t="s">
        <v>109</v>
      </c>
      <c r="K223" s="31" t="s">
        <v>106</v>
      </c>
      <c r="L223" s="31" t="s">
        <v>16500</v>
      </c>
      <c r="M223" s="31" t="s">
        <v>20</v>
      </c>
      <c r="N223" s="31" t="s">
        <v>25932</v>
      </c>
      <c r="O223" s="31" t="s">
        <v>25929</v>
      </c>
      <c r="P223" s="32" t="s">
        <v>25948</v>
      </c>
      <c r="Q223" s="32">
        <v>1</v>
      </c>
      <c r="R223" t="str">
        <f t="shared" si="3"/>
        <v>Осадча А.М. ПП, маг. "Продукти" р-н Новоушицкий Район, с.Куражин, д.5 (Школьная)</v>
      </c>
    </row>
    <row r="224" spans="1:18" hidden="1" x14ac:dyDescent="0.25">
      <c r="A224" s="32">
        <v>163197</v>
      </c>
      <c r="B224" s="31" t="s">
        <v>2421</v>
      </c>
      <c r="C224" s="31" t="s">
        <v>2422</v>
      </c>
      <c r="D224" s="31" t="s">
        <v>15970</v>
      </c>
      <c r="E224" s="31" t="s">
        <v>121</v>
      </c>
      <c r="F224" s="31" t="s">
        <v>122</v>
      </c>
      <c r="G224" s="31" t="s">
        <v>107</v>
      </c>
      <c r="H224" s="31" t="s">
        <v>108</v>
      </c>
      <c r="I224" s="31" t="s">
        <v>15971</v>
      </c>
      <c r="J224" s="31" t="s">
        <v>15972</v>
      </c>
      <c r="K224" s="31" t="s">
        <v>106</v>
      </c>
      <c r="L224" s="31" t="s">
        <v>2422</v>
      </c>
      <c r="M224" s="31" t="s">
        <v>19</v>
      </c>
      <c r="N224" s="31" t="s">
        <v>25932</v>
      </c>
      <c r="O224" s="31" t="s">
        <v>25929</v>
      </c>
      <c r="P224" s="32" t="s">
        <v>25948</v>
      </c>
      <c r="Q224" s="32">
        <v>1</v>
      </c>
      <c r="R224" t="str">
        <f t="shared" si="3"/>
        <v>Желіховський А.А. ПП, маг. "Продукти" р-н Дунаевецкий Район, с.Залесцы, ул.Школьная, д.5</v>
      </c>
    </row>
    <row r="225" spans="1:18" hidden="1" x14ac:dyDescent="0.25">
      <c r="A225" s="32">
        <v>163202</v>
      </c>
      <c r="B225" s="31" t="s">
        <v>305</v>
      </c>
      <c r="C225" s="31" t="s">
        <v>306</v>
      </c>
      <c r="D225" s="31" t="s">
        <v>15989</v>
      </c>
      <c r="E225" s="31" t="s">
        <v>121</v>
      </c>
      <c r="F225" s="31" t="s">
        <v>122</v>
      </c>
      <c r="G225" s="31" t="s">
        <v>114</v>
      </c>
      <c r="H225" s="31" t="s">
        <v>108</v>
      </c>
      <c r="I225" s="31" t="s">
        <v>15990</v>
      </c>
      <c r="J225" s="31" t="s">
        <v>15991</v>
      </c>
      <c r="K225" s="31" t="s">
        <v>106</v>
      </c>
      <c r="L225" s="31" t="s">
        <v>306</v>
      </c>
      <c r="M225" s="31" t="s">
        <v>21</v>
      </c>
      <c r="N225" s="31" t="s">
        <v>25932</v>
      </c>
      <c r="O225" s="31" t="s">
        <v>25929</v>
      </c>
      <c r="P225" s="32" t="s">
        <v>25948</v>
      </c>
      <c r="Q225" s="32">
        <v>1</v>
      </c>
      <c r="R225" t="str">
        <f t="shared" si="3"/>
        <v>Живило Ю.В. ПП, бар "Горицвіт" р-н Чемеровецкий Район, пгт.Закупное, ул.Карьерная, д.1</v>
      </c>
    </row>
    <row r="226" spans="1:18" hidden="1" x14ac:dyDescent="0.25">
      <c r="A226" s="32">
        <v>163220</v>
      </c>
      <c r="B226" s="31" t="s">
        <v>3096</v>
      </c>
      <c r="C226" s="31" t="s">
        <v>3097</v>
      </c>
      <c r="D226" s="31" t="s">
        <v>16021</v>
      </c>
      <c r="E226" s="31" t="s">
        <v>121</v>
      </c>
      <c r="F226" s="31" t="s">
        <v>122</v>
      </c>
      <c r="G226" s="31" t="s">
        <v>114</v>
      </c>
      <c r="H226" s="31" t="s">
        <v>108</v>
      </c>
      <c r="I226" s="31" t="s">
        <v>124</v>
      </c>
      <c r="J226" s="31" t="s">
        <v>109</v>
      </c>
      <c r="K226" s="31" t="s">
        <v>106</v>
      </c>
      <c r="L226" s="31" t="s">
        <v>3097</v>
      </c>
      <c r="M226" s="31" t="s">
        <v>18</v>
      </c>
      <c r="N226" s="31" t="s">
        <v>25932</v>
      </c>
      <c r="O226" s="31" t="s">
        <v>25929</v>
      </c>
      <c r="P226" s="32" t="s">
        <v>25948</v>
      </c>
      <c r="Q226" s="32">
        <v>1</v>
      </c>
      <c r="R226" t="str">
        <f t="shared" si="3"/>
        <v>Заболотна В.М. ПП, маг. бар "Зустріч" р-н Дунаевецкий Район, г.Дунаевцы, ул.Краснопартизанская, д.3</v>
      </c>
    </row>
    <row r="227" spans="1:18" hidden="1" x14ac:dyDescent="0.25">
      <c r="A227" s="32">
        <v>163220</v>
      </c>
      <c r="B227" s="31" t="s">
        <v>3096</v>
      </c>
      <c r="C227" s="31" t="s">
        <v>3097</v>
      </c>
      <c r="D227" s="31" t="s">
        <v>16021</v>
      </c>
      <c r="E227" s="31" t="s">
        <v>145</v>
      </c>
      <c r="F227" s="31" t="s">
        <v>122</v>
      </c>
      <c r="G227" s="31" t="s">
        <v>114</v>
      </c>
      <c r="H227" s="31" t="s">
        <v>108</v>
      </c>
      <c r="I227" s="31" t="s">
        <v>124</v>
      </c>
      <c r="J227" s="31" t="s">
        <v>109</v>
      </c>
      <c r="K227" s="31" t="s">
        <v>106</v>
      </c>
      <c r="L227" s="31" t="s">
        <v>3097</v>
      </c>
      <c r="M227" s="31" t="s">
        <v>18</v>
      </c>
      <c r="N227" s="31" t="s">
        <v>25932</v>
      </c>
      <c r="O227" s="31" t="s">
        <v>25929</v>
      </c>
      <c r="P227" s="32" t="s">
        <v>25948</v>
      </c>
      <c r="Q227" s="32">
        <v>1</v>
      </c>
      <c r="R227" t="str">
        <f t="shared" si="3"/>
        <v>Заболотна В.М. ПП, маг. бар "Зустріч" р-н Дунаевецкий Район, г.Дунаевцы, ул.Краснопартизанская, д.3</v>
      </c>
    </row>
    <row r="228" spans="1:18" hidden="1" x14ac:dyDescent="0.25">
      <c r="A228" s="32">
        <v>163290</v>
      </c>
      <c r="B228" s="31" t="s">
        <v>1882</v>
      </c>
      <c r="C228" s="31" t="s">
        <v>1883</v>
      </c>
      <c r="D228" s="31" t="s">
        <v>16166</v>
      </c>
      <c r="E228" s="31" t="s">
        <v>121</v>
      </c>
      <c r="F228" s="31" t="s">
        <v>122</v>
      </c>
      <c r="G228" s="31" t="s">
        <v>107</v>
      </c>
      <c r="H228" s="31" t="s">
        <v>108</v>
      </c>
      <c r="I228" s="31" t="s">
        <v>124</v>
      </c>
      <c r="J228" s="31" t="s">
        <v>109</v>
      </c>
      <c r="K228" s="31" t="s">
        <v>106</v>
      </c>
      <c r="L228" s="31" t="s">
        <v>1883</v>
      </c>
      <c r="M228" s="31" t="s">
        <v>21</v>
      </c>
      <c r="N228" s="31" t="s">
        <v>25932</v>
      </c>
      <c r="O228" s="31" t="s">
        <v>25929</v>
      </c>
      <c r="P228" s="32" t="s">
        <v>25948</v>
      </c>
      <c r="Q228" s="32">
        <v>1</v>
      </c>
      <c r="R228" t="str">
        <f t="shared" si="3"/>
        <v>Заярнюк М.В. ПП, маг. "Почтовий" р-н Новоушицкий Район, с.Вахновцы, ул.Ленина, д.8</v>
      </c>
    </row>
    <row r="229" spans="1:18" hidden="1" x14ac:dyDescent="0.25">
      <c r="A229" s="32">
        <v>163291</v>
      </c>
      <c r="B229" s="31" t="s">
        <v>2804</v>
      </c>
      <c r="C229" s="31" t="s">
        <v>2805</v>
      </c>
      <c r="D229" s="31" t="s">
        <v>16167</v>
      </c>
      <c r="E229" s="31" t="s">
        <v>121</v>
      </c>
      <c r="F229" s="31" t="s">
        <v>122</v>
      </c>
      <c r="G229" s="31" t="s">
        <v>107</v>
      </c>
      <c r="H229" s="31" t="s">
        <v>108</v>
      </c>
      <c r="I229" s="31" t="s">
        <v>124</v>
      </c>
      <c r="J229" s="31" t="s">
        <v>109</v>
      </c>
      <c r="K229" s="31" t="s">
        <v>106</v>
      </c>
      <c r="L229" s="31" t="s">
        <v>2805</v>
      </c>
      <c r="M229" s="31" t="s">
        <v>21</v>
      </c>
      <c r="N229" s="31" t="s">
        <v>25932</v>
      </c>
      <c r="O229" s="31" t="s">
        <v>25929</v>
      </c>
      <c r="P229" s="32" t="s">
        <v>25948</v>
      </c>
      <c r="Q229" s="32">
        <v>1</v>
      </c>
      <c r="R229" t="str">
        <f t="shared" si="3"/>
        <v>Заярнюк М.В. ПП, маг. "Хатка" р-н Новоушицкий Район, с.Зеленые Куриловцы, ул.Ленина, д.37</v>
      </c>
    </row>
    <row r="230" spans="1:18" hidden="1" x14ac:dyDescent="0.25">
      <c r="A230" s="32">
        <v>161199</v>
      </c>
      <c r="B230" s="31" t="s">
        <v>2628</v>
      </c>
      <c r="C230" s="31" t="s">
        <v>11388</v>
      </c>
      <c r="D230" s="31" t="s">
        <v>2630</v>
      </c>
      <c r="E230" s="31" t="s">
        <v>121</v>
      </c>
      <c r="F230" s="31" t="s">
        <v>122</v>
      </c>
      <c r="G230" s="31" t="s">
        <v>107</v>
      </c>
      <c r="H230" s="31" t="s">
        <v>108</v>
      </c>
      <c r="I230" s="31" t="s">
        <v>11389</v>
      </c>
      <c r="J230" s="31" t="s">
        <v>11390</v>
      </c>
      <c r="K230" s="31" t="s">
        <v>106</v>
      </c>
      <c r="L230" s="31" t="s">
        <v>2629</v>
      </c>
      <c r="M230" s="31" t="s">
        <v>21</v>
      </c>
      <c r="N230" s="31" t="s">
        <v>25932</v>
      </c>
      <c r="O230" s="31" t="s">
        <v>25929</v>
      </c>
      <c r="P230" s="32" t="s">
        <v>25948</v>
      </c>
      <c r="Q230" s="32">
        <v>1</v>
      </c>
      <c r="R230" t="str">
        <f t="shared" si="3"/>
        <v>(КООП) Підпилип'я СТ, маг. "Продукти" р-н Каменец-Подольский Район, с.Подпилипье, ул.40-летия Победы, д.16</v>
      </c>
    </row>
    <row r="231" spans="1:18" hidden="1" x14ac:dyDescent="0.25">
      <c r="A231" s="32">
        <v>163018</v>
      </c>
      <c r="B231" s="31" t="s">
        <v>2848</v>
      </c>
      <c r="C231" s="31" t="s">
        <v>2849</v>
      </c>
      <c r="D231" s="31" t="s">
        <v>15641</v>
      </c>
      <c r="E231" s="31" t="s">
        <v>121</v>
      </c>
      <c r="F231" s="31" t="s">
        <v>122</v>
      </c>
      <c r="G231" s="31" t="s">
        <v>107</v>
      </c>
      <c r="H231" s="31" t="s">
        <v>108</v>
      </c>
      <c r="I231" s="31" t="s">
        <v>124</v>
      </c>
      <c r="J231" s="31" t="s">
        <v>109</v>
      </c>
      <c r="K231" s="31" t="s">
        <v>106</v>
      </c>
      <c r="L231" s="31" t="s">
        <v>2849</v>
      </c>
      <c r="M231" s="31" t="s">
        <v>20</v>
      </c>
      <c r="N231" s="31" t="s">
        <v>25932</v>
      </c>
      <c r="O231" s="31" t="s">
        <v>25929</v>
      </c>
      <c r="P231" s="32" t="s">
        <v>25948</v>
      </c>
      <c r="Q231" s="32">
        <v>1</v>
      </c>
      <c r="R231" t="str">
        <f t="shared" si="3"/>
        <v>Дерев`янченко М.Д. ПП, маг. бар "Явір" р-н Чемеровецкий Район, с.Вишневчик, ул.Заводская, д.4</v>
      </c>
    </row>
    <row r="232" spans="1:18" hidden="1" x14ac:dyDescent="0.25">
      <c r="A232" s="32">
        <v>163091</v>
      </c>
      <c r="B232" s="31" t="s">
        <v>15781</v>
      </c>
      <c r="C232" s="31" t="s">
        <v>15782</v>
      </c>
      <c r="D232" s="31" t="s">
        <v>15783</v>
      </c>
      <c r="E232" s="31" t="s">
        <v>121</v>
      </c>
      <c r="F232" s="31" t="s">
        <v>122</v>
      </c>
      <c r="G232" s="31" t="s">
        <v>107</v>
      </c>
      <c r="H232" s="31" t="s">
        <v>108</v>
      </c>
      <c r="I232" s="31" t="s">
        <v>124</v>
      </c>
      <c r="J232" s="31" t="s">
        <v>109</v>
      </c>
      <c r="K232" s="31" t="s">
        <v>106</v>
      </c>
      <c r="L232" s="31" t="s">
        <v>15782</v>
      </c>
      <c r="M232" s="31" t="s">
        <v>19</v>
      </c>
      <c r="N232" s="31" t="s">
        <v>25932</v>
      </c>
      <c r="O232" s="31" t="s">
        <v>25929</v>
      </c>
      <c r="P232" s="32" t="s">
        <v>25948</v>
      </c>
      <c r="Q232" s="32">
        <v>1</v>
      </c>
      <c r="R232" t="str">
        <f t="shared" si="3"/>
        <v>Дощінська С.Є. ПП, маг. "Бляшанка" р-н Каменец-Подольский Район, с.Довжок, ул.Смирнова, д.149-А</v>
      </c>
    </row>
    <row r="233" spans="1:18" hidden="1" x14ac:dyDescent="0.25">
      <c r="A233" s="32">
        <v>163136</v>
      </c>
      <c r="B233" s="31" t="s">
        <v>15846</v>
      </c>
      <c r="C233" s="31" t="s">
        <v>15847</v>
      </c>
      <c r="D233" s="31" t="s">
        <v>15848</v>
      </c>
      <c r="E233" s="31" t="s">
        <v>121</v>
      </c>
      <c r="F233" s="31" t="s">
        <v>122</v>
      </c>
      <c r="G233" s="31" t="s">
        <v>107</v>
      </c>
      <c r="H233" s="31" t="s">
        <v>108</v>
      </c>
      <c r="I233" s="31" t="s">
        <v>15849</v>
      </c>
      <c r="J233" s="31" t="s">
        <v>15850</v>
      </c>
      <c r="K233" s="31" t="s">
        <v>106</v>
      </c>
      <c r="L233" s="31" t="s">
        <v>15847</v>
      </c>
      <c r="M233" s="31" t="s">
        <v>20</v>
      </c>
      <c r="N233" s="31" t="s">
        <v>25932</v>
      </c>
      <c r="O233" s="31" t="s">
        <v>25929</v>
      </c>
      <c r="P233" s="32" t="s">
        <v>25948</v>
      </c>
      <c r="Q233" s="32">
        <v>1</v>
      </c>
      <c r="R233" t="str">
        <f t="shared" si="3"/>
        <v>Думський Р.В. ПП, маг. "Продмаг" р-н Чемеровецкий Район, с.Викторовка, ул.Мичурина (0)</v>
      </c>
    </row>
    <row r="234" spans="1:18" hidden="1" x14ac:dyDescent="0.25">
      <c r="A234" s="32">
        <v>163172</v>
      </c>
      <c r="B234" s="31" t="s">
        <v>2977</v>
      </c>
      <c r="C234" s="31" t="s">
        <v>2978</v>
      </c>
      <c r="D234" s="31" t="s">
        <v>15909</v>
      </c>
      <c r="E234" s="31" t="s">
        <v>121</v>
      </c>
      <c r="F234" s="31" t="s">
        <v>122</v>
      </c>
      <c r="G234" s="31" t="s">
        <v>107</v>
      </c>
      <c r="H234" s="31" t="s">
        <v>108</v>
      </c>
      <c r="I234" s="31" t="s">
        <v>124</v>
      </c>
      <c r="J234" s="31" t="s">
        <v>109</v>
      </c>
      <c r="K234" s="31" t="s">
        <v>106</v>
      </c>
      <c r="L234" s="31" t="s">
        <v>2978</v>
      </c>
      <c r="M234" s="31" t="s">
        <v>18</v>
      </c>
      <c r="N234" s="31" t="s">
        <v>25932</v>
      </c>
      <c r="O234" s="31" t="s">
        <v>25929</v>
      </c>
      <c r="P234" s="32" t="s">
        <v>25948</v>
      </c>
      <c r="Q234" s="32">
        <v>1</v>
      </c>
      <c r="R234" t="str">
        <f t="shared" si="3"/>
        <v>Ейдельман О.С. ПП, маг. "Кулінарія" р-н Дунаевецкий Район, пгт.Дунаевцы, ул.Карла Маркса, д.2/8</v>
      </c>
    </row>
    <row r="235" spans="1:18" hidden="1" x14ac:dyDescent="0.25">
      <c r="A235" s="32">
        <v>163183</v>
      </c>
      <c r="B235" s="31" t="s">
        <v>3037</v>
      </c>
      <c r="C235" s="31" t="s">
        <v>3038</v>
      </c>
      <c r="D235" s="31" t="s">
        <v>15942</v>
      </c>
      <c r="E235" s="31" t="s">
        <v>121</v>
      </c>
      <c r="F235" s="31" t="s">
        <v>122</v>
      </c>
      <c r="G235" s="31" t="s">
        <v>107</v>
      </c>
      <c r="H235" s="31" t="s">
        <v>108</v>
      </c>
      <c r="I235" s="31" t="s">
        <v>15943</v>
      </c>
      <c r="J235" s="31" t="s">
        <v>15944</v>
      </c>
      <c r="K235" s="31" t="s">
        <v>106</v>
      </c>
      <c r="L235" s="31" t="s">
        <v>3038</v>
      </c>
      <c r="M235" s="31" t="s">
        <v>19</v>
      </c>
      <c r="N235" s="31" t="s">
        <v>25932</v>
      </c>
      <c r="O235" s="31" t="s">
        <v>25929</v>
      </c>
      <c r="P235" s="32" t="s">
        <v>25948</v>
      </c>
      <c r="Q235" s="32">
        <v>1</v>
      </c>
      <c r="R235" t="str">
        <f t="shared" si="3"/>
        <v>Євдокімова Н.Г. ПП, маг. "Ксюша" р-н Новоушицкий Район, с.Глебов, ул.Мира, д.32</v>
      </c>
    </row>
    <row r="236" spans="1:18" hidden="1" x14ac:dyDescent="0.25">
      <c r="A236" s="32">
        <v>160859</v>
      </c>
      <c r="B236" s="31" t="s">
        <v>3185</v>
      </c>
      <c r="C236" s="31" t="s">
        <v>3186</v>
      </c>
      <c r="D236" s="31" t="s">
        <v>10396</v>
      </c>
      <c r="E236" s="31" t="s">
        <v>121</v>
      </c>
      <c r="F236" s="31" t="s">
        <v>122</v>
      </c>
      <c r="G236" s="31" t="s">
        <v>107</v>
      </c>
      <c r="H236" s="31" t="s">
        <v>108</v>
      </c>
      <c r="I236" s="31" t="s">
        <v>124</v>
      </c>
      <c r="J236" s="31" t="s">
        <v>109</v>
      </c>
      <c r="K236" s="31" t="s">
        <v>106</v>
      </c>
      <c r="L236" s="31" t="s">
        <v>3186</v>
      </c>
      <c r="M236" s="31" t="s">
        <v>19</v>
      </c>
      <c r="N236" s="31" t="s">
        <v>25932</v>
      </c>
      <c r="O236" s="31" t="s">
        <v>25929</v>
      </c>
      <c r="P236" s="32" t="s">
        <v>25948</v>
      </c>
      <c r="Q236" s="32">
        <v>1</v>
      </c>
      <c r="R236" t="str">
        <f t="shared" si="3"/>
        <v>Мартинюк І.М. ПП, маг. "Завітай" р-н Дунаевецкий Район, с.Воробиевка, ул.Шевченко, д.110</v>
      </c>
    </row>
    <row r="237" spans="1:18" hidden="1" x14ac:dyDescent="0.25">
      <c r="A237" s="32">
        <v>160868</v>
      </c>
      <c r="B237" s="31" t="s">
        <v>2086</v>
      </c>
      <c r="C237" s="31" t="s">
        <v>2087</v>
      </c>
      <c r="D237" s="31" t="s">
        <v>10419</v>
      </c>
      <c r="E237" s="31" t="s">
        <v>121</v>
      </c>
      <c r="F237" s="31" t="s">
        <v>122</v>
      </c>
      <c r="G237" s="31" t="s">
        <v>107</v>
      </c>
      <c r="H237" s="31" t="s">
        <v>108</v>
      </c>
      <c r="I237" s="31" t="s">
        <v>10420</v>
      </c>
      <c r="J237" s="31" t="s">
        <v>10421</v>
      </c>
      <c r="K237" s="31" t="s">
        <v>106</v>
      </c>
      <c r="L237" s="31" t="s">
        <v>2087</v>
      </c>
      <c r="M237" s="31" t="s">
        <v>20</v>
      </c>
      <c r="N237" s="31" t="s">
        <v>25932</v>
      </c>
      <c r="O237" s="31" t="s">
        <v>25929</v>
      </c>
      <c r="P237" s="32" t="s">
        <v>25948</v>
      </c>
      <c r="Q237" s="32">
        <v>1</v>
      </c>
      <c r="R237" t="str">
        <f t="shared" si="3"/>
        <v>Марущак О.В. ПП, маг.-бар р-н Каменец-Подольский Район, с.Врублевцы, д.5 (центральная)</v>
      </c>
    </row>
    <row r="238" spans="1:18" hidden="1" x14ac:dyDescent="0.25">
      <c r="A238" s="32">
        <v>160951</v>
      </c>
      <c r="B238" s="31" t="s">
        <v>10669</v>
      </c>
      <c r="C238" s="31" t="s">
        <v>10670</v>
      </c>
      <c r="D238" s="31" t="s">
        <v>10671</v>
      </c>
      <c r="E238" s="31" t="s">
        <v>121</v>
      </c>
      <c r="F238" s="31" t="s">
        <v>122</v>
      </c>
      <c r="G238" s="31" t="s">
        <v>114</v>
      </c>
      <c r="H238" s="31" t="s">
        <v>108</v>
      </c>
      <c r="I238" s="31" t="s">
        <v>124</v>
      </c>
      <c r="J238" s="31" t="s">
        <v>109</v>
      </c>
      <c r="K238" s="31" t="s">
        <v>106</v>
      </c>
      <c r="L238" s="31" t="s">
        <v>10670</v>
      </c>
      <c r="M238" s="31" t="s">
        <v>20</v>
      </c>
      <c r="N238" s="31" t="s">
        <v>25932</v>
      </c>
      <c r="O238" s="31" t="s">
        <v>25929</v>
      </c>
      <c r="P238" s="32" t="s">
        <v>25948</v>
      </c>
      <c r="Q238" s="32">
        <v>1</v>
      </c>
      <c r="R238" t="str">
        <f t="shared" si="3"/>
        <v>Мкртчян В.Б. ПП, бар "Магда" р-н Чемеровецкий Район, с.Кугаевцы, ул.Центральная, д.127</v>
      </c>
    </row>
    <row r="239" spans="1:18" hidden="1" x14ac:dyDescent="0.25">
      <c r="A239" s="32">
        <v>160975</v>
      </c>
      <c r="B239" s="31" t="s">
        <v>2872</v>
      </c>
      <c r="C239" s="31" t="s">
        <v>10725</v>
      </c>
      <c r="D239" s="31" t="s">
        <v>10726</v>
      </c>
      <c r="E239" s="31" t="s">
        <v>121</v>
      </c>
      <c r="F239" s="31" t="s">
        <v>122</v>
      </c>
      <c r="G239" s="31" t="s">
        <v>107</v>
      </c>
      <c r="H239" s="31" t="s">
        <v>108</v>
      </c>
      <c r="I239" s="31" t="s">
        <v>10727</v>
      </c>
      <c r="J239" s="31" t="s">
        <v>10728</v>
      </c>
      <c r="K239" s="31" t="s">
        <v>106</v>
      </c>
      <c r="L239" s="31" t="s">
        <v>10725</v>
      </c>
      <c r="M239" s="31" t="s">
        <v>19</v>
      </c>
      <c r="N239" s="31" t="s">
        <v>25932</v>
      </c>
      <c r="O239" s="31" t="s">
        <v>25929</v>
      </c>
      <c r="P239" s="32" t="s">
        <v>25948</v>
      </c>
      <c r="Q239" s="32">
        <v>1</v>
      </c>
      <c r="R239" t="str">
        <f t="shared" si="3"/>
        <v>Каленюк Т.М. ПП, маг. "Хуторок" р-н Каменец-Подольский Район, с.Каменка, ул.Школьная, д.52а</v>
      </c>
    </row>
    <row r="240" spans="1:18" hidden="1" x14ac:dyDescent="0.25">
      <c r="A240" s="32">
        <v>161026</v>
      </c>
      <c r="B240" s="31" t="s">
        <v>2883</v>
      </c>
      <c r="C240" s="31" t="s">
        <v>1983</v>
      </c>
      <c r="D240" s="31" t="s">
        <v>10888</v>
      </c>
      <c r="E240" s="31" t="s">
        <v>121</v>
      </c>
      <c r="F240" s="31" t="s">
        <v>122</v>
      </c>
      <c r="G240" s="31" t="s">
        <v>107</v>
      </c>
      <c r="H240" s="31" t="s">
        <v>108</v>
      </c>
      <c r="I240" s="31" t="s">
        <v>1985</v>
      </c>
      <c r="J240" s="31" t="s">
        <v>1986</v>
      </c>
      <c r="K240" s="31" t="s">
        <v>106</v>
      </c>
      <c r="L240" s="31" t="s">
        <v>1983</v>
      </c>
      <c r="M240" s="31" t="s">
        <v>18</v>
      </c>
      <c r="N240" s="31" t="s">
        <v>25932</v>
      </c>
      <c r="O240" s="31" t="s">
        <v>25929</v>
      </c>
      <c r="P240" s="32" t="s">
        <v>25948</v>
      </c>
      <c r="Q240" s="32">
        <v>1</v>
      </c>
      <c r="R240" t="str">
        <f t="shared" si="3"/>
        <v>Незборецький О.В. ПП, маг. "Продукти" р-н Чемеровецкий Район, с.Антоновка, ул.Ленина, д.28</v>
      </c>
    </row>
    <row r="241" spans="1:18" hidden="1" x14ac:dyDescent="0.25">
      <c r="A241" s="32">
        <v>161125</v>
      </c>
      <c r="B241" s="31" t="s">
        <v>11187</v>
      </c>
      <c r="C241" s="31" t="s">
        <v>11188</v>
      </c>
      <c r="D241" s="31" t="s">
        <v>11189</v>
      </c>
      <c r="E241" s="31" t="s">
        <v>121</v>
      </c>
      <c r="F241" s="31" t="s">
        <v>122</v>
      </c>
      <c r="G241" s="31" t="s">
        <v>107</v>
      </c>
      <c r="H241" s="31" t="s">
        <v>108</v>
      </c>
      <c r="I241" s="31" t="s">
        <v>11190</v>
      </c>
      <c r="J241" s="31" t="s">
        <v>11191</v>
      </c>
      <c r="K241" s="31" t="s">
        <v>106</v>
      </c>
      <c r="L241" s="31" t="s">
        <v>11188</v>
      </c>
      <c r="M241" s="31" t="s">
        <v>18</v>
      </c>
      <c r="N241" s="31" t="s">
        <v>25932</v>
      </c>
      <c r="O241" s="31" t="s">
        <v>25929</v>
      </c>
      <c r="P241" s="32" t="s">
        <v>67</v>
      </c>
      <c r="Q241" s="32">
        <v>1</v>
      </c>
      <c r="R241" t="str">
        <f t="shared" si="3"/>
        <v>Остафійчук А.М. ПП, маг. "Ліана" р-н Чемеровецкий Район, с.Черче, ул.Лищука, д.34</v>
      </c>
    </row>
    <row r="242" spans="1:18" hidden="1" x14ac:dyDescent="0.25">
      <c r="A242" s="32">
        <v>160520</v>
      </c>
      <c r="B242" s="31" t="s">
        <v>2856</v>
      </c>
      <c r="C242" s="31" t="s">
        <v>2857</v>
      </c>
      <c r="D242" s="31" t="s">
        <v>9463</v>
      </c>
      <c r="E242" s="31" t="s">
        <v>121</v>
      </c>
      <c r="F242" s="31" t="s">
        <v>122</v>
      </c>
      <c r="G242" s="31" t="s">
        <v>107</v>
      </c>
      <c r="H242" s="31" t="s">
        <v>108</v>
      </c>
      <c r="I242" s="31" t="s">
        <v>124</v>
      </c>
      <c r="J242" s="31" t="s">
        <v>109</v>
      </c>
      <c r="K242" s="31" t="s">
        <v>106</v>
      </c>
      <c r="L242" s="31" t="s">
        <v>2857</v>
      </c>
      <c r="M242" s="31" t="s">
        <v>18</v>
      </c>
      <c r="N242" s="31" t="s">
        <v>25932</v>
      </c>
      <c r="O242" s="31" t="s">
        <v>25929</v>
      </c>
      <c r="P242" s="32" t="s">
        <v>25948</v>
      </c>
      <c r="Q242" s="32">
        <v>1</v>
      </c>
      <c r="R242" t="str">
        <f t="shared" si="3"/>
        <v>Клюс Г.М. ПП, маг. "Продукти" р-н Дунаевецкий Район, с.Слободка-Балинская, ул.Центральная, д.6</v>
      </c>
    </row>
    <row r="243" spans="1:18" hidden="1" x14ac:dyDescent="0.25">
      <c r="A243" s="32">
        <v>160535</v>
      </c>
      <c r="B243" s="31" t="s">
        <v>2738</v>
      </c>
      <c r="C243" s="31" t="s">
        <v>2739</v>
      </c>
      <c r="D243" s="31" t="s">
        <v>9514</v>
      </c>
      <c r="E243" s="31" t="s">
        <v>121</v>
      </c>
      <c r="F243" s="31" t="s">
        <v>122</v>
      </c>
      <c r="G243" s="31" t="s">
        <v>107</v>
      </c>
      <c r="H243" s="31" t="s">
        <v>108</v>
      </c>
      <c r="I243" s="31" t="s">
        <v>9515</v>
      </c>
      <c r="J243" s="31" t="s">
        <v>9516</v>
      </c>
      <c r="K243" s="31" t="s">
        <v>106</v>
      </c>
      <c r="L243" s="31" t="s">
        <v>2739</v>
      </c>
      <c r="M243" s="31" t="s">
        <v>19</v>
      </c>
      <c r="N243" s="31" t="s">
        <v>25932</v>
      </c>
      <c r="O243" s="31" t="s">
        <v>25929</v>
      </c>
      <c r="P243" s="32" t="s">
        <v>25948</v>
      </c>
      <c r="Q243" s="32">
        <v>1</v>
      </c>
      <c r="R243" t="str">
        <f t="shared" si="3"/>
        <v>Ковальська Г.Й. ПП, маг. "Продукти" р-н Каменец-Подольский Район, с.Смотрич, ул.Фрунзе, д.43</v>
      </c>
    </row>
    <row r="244" spans="1:18" hidden="1" x14ac:dyDescent="0.25">
      <c r="A244" s="32">
        <v>160542</v>
      </c>
      <c r="B244" s="31" t="s">
        <v>2448</v>
      </c>
      <c r="C244" s="31" t="s">
        <v>2449</v>
      </c>
      <c r="D244" s="31" t="s">
        <v>9536</v>
      </c>
      <c r="E244" s="31" t="s">
        <v>121</v>
      </c>
      <c r="F244" s="31" t="s">
        <v>122</v>
      </c>
      <c r="G244" s="31" t="s">
        <v>107</v>
      </c>
      <c r="H244" s="31" t="s">
        <v>108</v>
      </c>
      <c r="I244" s="31" t="s">
        <v>9537</v>
      </c>
      <c r="J244" s="31" t="s">
        <v>9538</v>
      </c>
      <c r="K244" s="31" t="s">
        <v>106</v>
      </c>
      <c r="L244" s="31" t="s">
        <v>2449</v>
      </c>
      <c r="M244" s="31" t="s">
        <v>19</v>
      </c>
      <c r="N244" s="31" t="s">
        <v>25932</v>
      </c>
      <c r="O244" s="31" t="s">
        <v>25929</v>
      </c>
      <c r="P244" s="32" t="s">
        <v>25948</v>
      </c>
      <c r="Q244" s="32">
        <v>1</v>
      </c>
      <c r="R244" t="str">
        <f t="shared" si="3"/>
        <v>Ковальчук В.В. ПП, маг. "Продукти" р-н Каменец-Подольский Район, с.Слободка-Рыхтивская, ул.Центральная, д.17</v>
      </c>
    </row>
    <row r="245" spans="1:18" hidden="1" x14ac:dyDescent="0.25">
      <c r="A245" s="32">
        <v>160627</v>
      </c>
      <c r="B245" s="31" t="s">
        <v>452</v>
      </c>
      <c r="C245" s="31" t="s">
        <v>453</v>
      </c>
      <c r="D245" s="31" t="s">
        <v>9777</v>
      </c>
      <c r="E245" s="31" t="s">
        <v>121</v>
      </c>
      <c r="F245" s="31" t="s">
        <v>122</v>
      </c>
      <c r="G245" s="31" t="s">
        <v>107</v>
      </c>
      <c r="H245" s="31" t="s">
        <v>108</v>
      </c>
      <c r="I245" s="31" t="s">
        <v>9778</v>
      </c>
      <c r="J245" s="31" t="s">
        <v>9779</v>
      </c>
      <c r="K245" s="31" t="s">
        <v>106</v>
      </c>
      <c r="L245" s="31" t="s">
        <v>453</v>
      </c>
      <c r="M245" s="31" t="s">
        <v>18</v>
      </c>
      <c r="N245" s="31" t="s">
        <v>25932</v>
      </c>
      <c r="O245" s="31" t="s">
        <v>25929</v>
      </c>
      <c r="P245" s="32" t="s">
        <v>67</v>
      </c>
      <c r="Q245" s="32">
        <v>1</v>
      </c>
      <c r="R245" t="str">
        <f t="shared" si="3"/>
        <v>Кострубська О.В. ПП, маг. "Продукти" р-н Городокский Район, с.Великая Левада, д.4 (північна)</v>
      </c>
    </row>
    <row r="246" spans="1:18" hidden="1" x14ac:dyDescent="0.25">
      <c r="A246" s="32">
        <v>160723</v>
      </c>
      <c r="B246" s="31" t="s">
        <v>10025</v>
      </c>
      <c r="C246" s="31" t="s">
        <v>10026</v>
      </c>
      <c r="D246" s="31" t="s">
        <v>10027</v>
      </c>
      <c r="E246" s="31" t="s">
        <v>121</v>
      </c>
      <c r="F246" s="31" t="s">
        <v>122</v>
      </c>
      <c r="G246" s="31" t="s">
        <v>107</v>
      </c>
      <c r="H246" s="31" t="s">
        <v>108</v>
      </c>
      <c r="I246" s="31" t="s">
        <v>10028</v>
      </c>
      <c r="J246" s="31" t="s">
        <v>10029</v>
      </c>
      <c r="K246" s="31" t="s">
        <v>106</v>
      </c>
      <c r="L246" s="31" t="s">
        <v>10026</v>
      </c>
      <c r="M246" s="31" t="s">
        <v>18</v>
      </c>
      <c r="N246" s="31" t="s">
        <v>25932</v>
      </c>
      <c r="O246" s="31" t="s">
        <v>25929</v>
      </c>
      <c r="P246" s="32" t="s">
        <v>67</v>
      </c>
      <c r="Q246" s="32">
        <v>1</v>
      </c>
      <c r="R246" t="str">
        <f t="shared" si="3"/>
        <v>Ластовська М.В. ПП, маг. "Мясний магазин" р-н Дунаевецкий Район, пгт.Дунаевцы, пл.Привокзальная (площа)</v>
      </c>
    </row>
    <row r="247" spans="1:18" hidden="1" x14ac:dyDescent="0.25">
      <c r="A247" s="32">
        <v>160783</v>
      </c>
      <c r="B247" s="31" t="s">
        <v>1231</v>
      </c>
      <c r="C247" s="31" t="s">
        <v>1232</v>
      </c>
      <c r="D247" s="31" t="s">
        <v>10176</v>
      </c>
      <c r="E247" s="31" t="s">
        <v>121</v>
      </c>
      <c r="F247" s="31" t="s">
        <v>122</v>
      </c>
      <c r="G247" s="31" t="s">
        <v>114</v>
      </c>
      <c r="H247" s="31" t="s">
        <v>108</v>
      </c>
      <c r="I247" s="31" t="s">
        <v>124</v>
      </c>
      <c r="J247" s="31" t="s">
        <v>109</v>
      </c>
      <c r="K247" s="31" t="s">
        <v>106</v>
      </c>
      <c r="L247" s="31" t="s">
        <v>1232</v>
      </c>
      <c r="M247" s="31" t="s">
        <v>19</v>
      </c>
      <c r="N247" s="31" t="s">
        <v>25932</v>
      </c>
      <c r="O247" s="31" t="s">
        <v>25929</v>
      </c>
      <c r="P247" s="32" t="s">
        <v>25948</v>
      </c>
      <c r="Q247" s="32">
        <v>1</v>
      </c>
      <c r="R247" t="str">
        <f t="shared" si="3"/>
        <v>Локай Г.А. ПП, ресторан "Ксенія" р-н Каменец-Подольский Район, с.Довжок, шоссе Орынинское, д.3</v>
      </c>
    </row>
    <row r="248" spans="1:18" hidden="1" x14ac:dyDescent="0.25">
      <c r="A248" s="32">
        <v>160282</v>
      </c>
      <c r="B248" s="31" t="s">
        <v>2088</v>
      </c>
      <c r="C248" s="31" t="s">
        <v>2089</v>
      </c>
      <c r="D248" s="31" t="s">
        <v>8810</v>
      </c>
      <c r="E248" s="31" t="s">
        <v>121</v>
      </c>
      <c r="F248" s="31" t="s">
        <v>122</v>
      </c>
      <c r="G248" s="31" t="s">
        <v>107</v>
      </c>
      <c r="H248" s="31" t="s">
        <v>108</v>
      </c>
      <c r="I248" s="31" t="s">
        <v>8811</v>
      </c>
      <c r="J248" s="31" t="s">
        <v>8812</v>
      </c>
      <c r="K248" s="31" t="s">
        <v>106</v>
      </c>
      <c r="L248" s="31" t="s">
        <v>2089</v>
      </c>
      <c r="M248" s="31" t="s">
        <v>20</v>
      </c>
      <c r="N248" s="31" t="s">
        <v>25932</v>
      </c>
      <c r="O248" s="31" t="s">
        <v>25929</v>
      </c>
      <c r="P248" s="32" t="s">
        <v>25948</v>
      </c>
      <c r="Q248" s="32">
        <v>1</v>
      </c>
      <c r="R248" t="str">
        <f t="shared" si="3"/>
        <v>Дмитришина С.В. ПП, маг. на хаті р-н Каменец-Подольский Район, с.Княгинин, д.14 (Терешкової)</v>
      </c>
    </row>
    <row r="249" spans="1:18" hidden="1" x14ac:dyDescent="0.25">
      <c r="A249" s="32">
        <v>160283</v>
      </c>
      <c r="B249" s="31" t="s">
        <v>8813</v>
      </c>
      <c r="C249" s="31" t="s">
        <v>8814</v>
      </c>
      <c r="D249" s="31" t="s">
        <v>8815</v>
      </c>
      <c r="E249" s="31" t="s">
        <v>121</v>
      </c>
      <c r="F249" s="31" t="s">
        <v>122</v>
      </c>
      <c r="G249" s="31" t="s">
        <v>107</v>
      </c>
      <c r="H249" s="31" t="s">
        <v>108</v>
      </c>
      <c r="I249" s="31" t="s">
        <v>8816</v>
      </c>
      <c r="J249" s="31" t="s">
        <v>8817</v>
      </c>
      <c r="K249" s="31" t="s">
        <v>106</v>
      </c>
      <c r="L249" s="31" t="s">
        <v>8814</v>
      </c>
      <c r="M249" s="31" t="s">
        <v>20</v>
      </c>
      <c r="N249" s="31" t="s">
        <v>25932</v>
      </c>
      <c r="O249" s="31" t="s">
        <v>25929</v>
      </c>
      <c r="P249" s="32" t="s">
        <v>25948</v>
      </c>
      <c r="Q249" s="32">
        <v>1</v>
      </c>
      <c r="R249" t="str">
        <f t="shared" si="3"/>
        <v>Дмітрієва І.В. ПП, маг. "Слобожанка" р-н Новоушицкий Район, с.Струга, ул.Ленина, д.58</v>
      </c>
    </row>
    <row r="250" spans="1:18" hidden="1" x14ac:dyDescent="0.25">
      <c r="A250" s="32">
        <v>160379</v>
      </c>
      <c r="B250" s="31" t="s">
        <v>1912</v>
      </c>
      <c r="C250" s="31" t="s">
        <v>9082</v>
      </c>
      <c r="D250" s="31" t="s">
        <v>9083</v>
      </c>
      <c r="E250" s="31" t="s">
        <v>121</v>
      </c>
      <c r="F250" s="31" t="s">
        <v>122</v>
      </c>
      <c r="G250" s="31" t="s">
        <v>107</v>
      </c>
      <c r="H250" s="31" t="s">
        <v>108</v>
      </c>
      <c r="I250" s="31" t="s">
        <v>9084</v>
      </c>
      <c r="J250" s="31" t="s">
        <v>9085</v>
      </c>
      <c r="K250" s="31" t="s">
        <v>106</v>
      </c>
      <c r="L250" s="31" t="s">
        <v>1913</v>
      </c>
      <c r="M250" s="31" t="s">
        <v>19</v>
      </c>
      <c r="N250" s="31" t="s">
        <v>25932</v>
      </c>
      <c r="O250" s="31" t="s">
        <v>25929</v>
      </c>
      <c r="P250" s="32" t="s">
        <v>25948</v>
      </c>
      <c r="Q250" s="32">
        <v>1</v>
      </c>
      <c r="R250" t="str">
        <f t="shared" si="3"/>
        <v>(КООП) Залісці СТ, маг. "Продукти" р-н Дунаевецкий Район, с.Залесцы, ул.Ленина, д.1а</v>
      </c>
    </row>
    <row r="251" spans="1:18" hidden="1" x14ac:dyDescent="0.25">
      <c r="A251" s="32">
        <v>160392</v>
      </c>
      <c r="B251" s="31" t="s">
        <v>551</v>
      </c>
      <c r="C251" s="31" t="s">
        <v>552</v>
      </c>
      <c r="D251" s="31" t="s">
        <v>9120</v>
      </c>
      <c r="E251" s="31" t="s">
        <v>121</v>
      </c>
      <c r="F251" s="31" t="s">
        <v>122</v>
      </c>
      <c r="G251" s="31" t="s">
        <v>107</v>
      </c>
      <c r="H251" s="31" t="s">
        <v>108</v>
      </c>
      <c r="I251" s="31" t="s">
        <v>124</v>
      </c>
      <c r="J251" s="31" t="s">
        <v>109</v>
      </c>
      <c r="K251" s="31" t="s">
        <v>106</v>
      </c>
      <c r="L251" s="31" t="s">
        <v>552</v>
      </c>
      <c r="M251" s="31" t="s">
        <v>20</v>
      </c>
      <c r="N251" s="31" t="s">
        <v>25932</v>
      </c>
      <c r="O251" s="31" t="s">
        <v>25929</v>
      </c>
      <c r="P251" s="32" t="s">
        <v>25948</v>
      </c>
      <c r="Q251" s="32">
        <v>1</v>
      </c>
      <c r="R251" t="str">
        <f t="shared" si="3"/>
        <v>Затишок ПП, маг. "Дубки" р-н Виньковецкий Район, с.Калюсик, д.1</v>
      </c>
    </row>
    <row r="252" spans="1:18" hidden="1" x14ac:dyDescent="0.25">
      <c r="A252" s="32">
        <v>160475</v>
      </c>
      <c r="B252" s="31" t="s">
        <v>9359</v>
      </c>
      <c r="C252" s="31" t="s">
        <v>9360</v>
      </c>
      <c r="D252" s="31" t="s">
        <v>9361</v>
      </c>
      <c r="E252" s="31" t="s">
        <v>121</v>
      </c>
      <c r="F252" s="31" t="s">
        <v>122</v>
      </c>
      <c r="G252" s="31" t="s">
        <v>114</v>
      </c>
      <c r="H252" s="31" t="s">
        <v>108</v>
      </c>
      <c r="I252" s="31" t="s">
        <v>124</v>
      </c>
      <c r="J252" s="31" t="s">
        <v>109</v>
      </c>
      <c r="K252" s="31" t="s">
        <v>106</v>
      </c>
      <c r="L252" s="31" t="s">
        <v>9360</v>
      </c>
      <c r="M252" s="31" t="s">
        <v>20</v>
      </c>
      <c r="N252" s="31" t="s">
        <v>25932</v>
      </c>
      <c r="O252" s="31" t="s">
        <v>25929</v>
      </c>
      <c r="P252" s="32" t="s">
        <v>25948</v>
      </c>
      <c r="Q252" s="32">
        <v>1</v>
      </c>
      <c r="R252" t="str">
        <f t="shared" si="3"/>
        <v>Карій Ю.В. ПП, бар "Прайд" р-н Чемеровецкий Район, с.Кугаевцы, ул.Ленина, д.66</v>
      </c>
    </row>
    <row r="253" spans="1:18" hidden="1" x14ac:dyDescent="0.25">
      <c r="A253" s="32">
        <v>160502</v>
      </c>
      <c r="B253" s="31" t="s">
        <v>3153</v>
      </c>
      <c r="C253" s="31" t="s">
        <v>3154</v>
      </c>
      <c r="D253" s="31" t="s">
        <v>9418</v>
      </c>
      <c r="E253" s="31" t="s">
        <v>121</v>
      </c>
      <c r="F253" s="31" t="s">
        <v>122</v>
      </c>
      <c r="G253" s="31" t="s">
        <v>107</v>
      </c>
      <c r="H253" s="31" t="s">
        <v>108</v>
      </c>
      <c r="I253" s="31" t="s">
        <v>124</v>
      </c>
      <c r="J253" s="31" t="s">
        <v>109</v>
      </c>
      <c r="K253" s="31" t="s">
        <v>106</v>
      </c>
      <c r="L253" s="31" t="s">
        <v>3154</v>
      </c>
      <c r="M253" s="31" t="s">
        <v>21</v>
      </c>
      <c r="N253" s="31" t="s">
        <v>25932</v>
      </c>
      <c r="O253" s="31" t="s">
        <v>25929</v>
      </c>
      <c r="P253" s="32" t="s">
        <v>25948</v>
      </c>
      <c r="Q253" s="32">
        <v>1</v>
      </c>
      <c r="R253" t="str">
        <f t="shared" si="3"/>
        <v>Кіракосян А.Ж. ПП, маг. на хаті р-н Дунаевецкий Район, с.Нестеривци, д.29 (Деребасівська)</v>
      </c>
    </row>
    <row r="254" spans="1:18" hidden="1" x14ac:dyDescent="0.25">
      <c r="A254" s="32">
        <v>162313</v>
      </c>
      <c r="B254" s="31" t="s">
        <v>2657</v>
      </c>
      <c r="C254" s="31" t="s">
        <v>2658</v>
      </c>
      <c r="D254" s="31" t="s">
        <v>2659</v>
      </c>
      <c r="E254" s="31" t="s">
        <v>121</v>
      </c>
      <c r="F254" s="31" t="s">
        <v>122</v>
      </c>
      <c r="G254" s="31" t="s">
        <v>107</v>
      </c>
      <c r="H254" s="31" t="s">
        <v>108</v>
      </c>
      <c r="I254" s="31" t="s">
        <v>14108</v>
      </c>
      <c r="J254" s="31" t="s">
        <v>14109</v>
      </c>
      <c r="K254" s="31" t="s">
        <v>106</v>
      </c>
      <c r="L254" s="31" t="s">
        <v>2658</v>
      </c>
      <c r="M254" s="31" t="s">
        <v>20</v>
      </c>
      <c r="N254" s="31" t="s">
        <v>25932</v>
      </c>
      <c r="O254" s="31" t="s">
        <v>25929</v>
      </c>
      <c r="P254" s="32" t="s">
        <v>25948</v>
      </c>
      <c r="Q254" s="32">
        <v>1</v>
      </c>
      <c r="R254" t="str">
        <f t="shared" si="3"/>
        <v>Бойко С.Ю. ПП, к-к р-н Чемеровецкий Район, пгт.Чемеровцы, шоссе Гусятинское, д.2</v>
      </c>
    </row>
    <row r="255" spans="1:18" hidden="1" x14ac:dyDescent="0.25">
      <c r="A255" s="32">
        <v>162388</v>
      </c>
      <c r="B255" s="31" t="s">
        <v>2163</v>
      </c>
      <c r="C255" s="31" t="s">
        <v>2164</v>
      </c>
      <c r="D255" s="31" t="s">
        <v>14266</v>
      </c>
      <c r="E255" s="31" t="s">
        <v>121</v>
      </c>
      <c r="F255" s="31" t="s">
        <v>122</v>
      </c>
      <c r="G255" s="31" t="s">
        <v>107</v>
      </c>
      <c r="H255" s="31" t="s">
        <v>108</v>
      </c>
      <c r="I255" s="31" t="s">
        <v>124</v>
      </c>
      <c r="J255" s="31" t="s">
        <v>109</v>
      </c>
      <c r="K255" s="31" t="s">
        <v>106</v>
      </c>
      <c r="L255" s="31" t="s">
        <v>2164</v>
      </c>
      <c r="M255" s="31" t="s">
        <v>20</v>
      </c>
      <c r="N255" s="31" t="s">
        <v>25932</v>
      </c>
      <c r="O255" s="31" t="s">
        <v>25929</v>
      </c>
      <c r="P255" s="32" t="s">
        <v>25948</v>
      </c>
      <c r="Q255" s="32">
        <v>1</v>
      </c>
      <c r="R255" t="str">
        <f t="shared" si="3"/>
        <v>Брояк М.В. ПП, маг. "Людмила" р-н Чемеровецкий Район, с.Ивахновцы, ул.Центральная, д.18</v>
      </c>
    </row>
    <row r="256" spans="1:18" hidden="1" x14ac:dyDescent="0.25">
      <c r="A256" s="32">
        <v>160009</v>
      </c>
      <c r="B256" s="31" t="s">
        <v>2356</v>
      </c>
      <c r="C256" s="31" t="s">
        <v>2357</v>
      </c>
      <c r="D256" s="31" t="s">
        <v>8107</v>
      </c>
      <c r="E256" s="31" t="s">
        <v>121</v>
      </c>
      <c r="F256" s="31" t="s">
        <v>122</v>
      </c>
      <c r="G256" s="31" t="s">
        <v>107</v>
      </c>
      <c r="H256" s="31" t="s">
        <v>108</v>
      </c>
      <c r="I256" s="31" t="s">
        <v>8108</v>
      </c>
      <c r="J256" s="31" t="s">
        <v>8109</v>
      </c>
      <c r="K256" s="31" t="s">
        <v>106</v>
      </c>
      <c r="L256" s="31" t="s">
        <v>2357</v>
      </c>
      <c r="M256" s="31" t="s">
        <v>21</v>
      </c>
      <c r="N256" s="31" t="s">
        <v>25932</v>
      </c>
      <c r="O256" s="31" t="s">
        <v>25929</v>
      </c>
      <c r="P256" s="32" t="s">
        <v>25948</v>
      </c>
      <c r="Q256" s="32">
        <v>1</v>
      </c>
      <c r="R256" t="str">
        <f t="shared" si="3"/>
        <v>Возняк В.В. ПП, маг. "Вагончик" р-н Новоушицкий Район, с.Барсуки, ул.Ленина, д.17</v>
      </c>
    </row>
    <row r="257" spans="1:18" hidden="1" x14ac:dyDescent="0.25">
      <c r="A257" s="32">
        <v>160032</v>
      </c>
      <c r="B257" s="31" t="s">
        <v>2823</v>
      </c>
      <c r="C257" s="31" t="s">
        <v>2824</v>
      </c>
      <c r="D257" s="31" t="s">
        <v>2825</v>
      </c>
      <c r="E257" s="31" t="s">
        <v>121</v>
      </c>
      <c r="F257" s="31" t="s">
        <v>122</v>
      </c>
      <c r="G257" s="31" t="s">
        <v>107</v>
      </c>
      <c r="H257" s="31" t="s">
        <v>108</v>
      </c>
      <c r="I257" s="31" t="s">
        <v>8163</v>
      </c>
      <c r="J257" s="31" t="s">
        <v>8164</v>
      </c>
      <c r="K257" s="31" t="s">
        <v>106</v>
      </c>
      <c r="L257" s="31" t="s">
        <v>2824</v>
      </c>
      <c r="M257" s="31" t="s">
        <v>21</v>
      </c>
      <c r="N257" s="31" t="s">
        <v>25932</v>
      </c>
      <c r="O257" s="31" t="s">
        <v>25929</v>
      </c>
      <c r="P257" s="32" t="s">
        <v>25948</v>
      </c>
      <c r="Q257" s="32">
        <v>1</v>
      </c>
      <c r="R257" t="str">
        <f t="shared" si="3"/>
        <v>Волошановська С.Г. ПП, маг. "Вагончик" р-н Дунаевецкий Район, с.Ставыще (0)</v>
      </c>
    </row>
    <row r="258" spans="1:18" hidden="1" x14ac:dyDescent="0.25">
      <c r="A258" s="32">
        <v>160035</v>
      </c>
      <c r="B258" s="31" t="s">
        <v>2548</v>
      </c>
      <c r="C258" s="31" t="s">
        <v>2549</v>
      </c>
      <c r="D258" s="31" t="s">
        <v>8167</v>
      </c>
      <c r="E258" s="31" t="s">
        <v>121</v>
      </c>
      <c r="F258" s="31" t="s">
        <v>122</v>
      </c>
      <c r="G258" s="31" t="s">
        <v>107</v>
      </c>
      <c r="H258" s="31" t="s">
        <v>108</v>
      </c>
      <c r="I258" s="31" t="s">
        <v>124</v>
      </c>
      <c r="J258" s="31" t="s">
        <v>109</v>
      </c>
      <c r="K258" s="31" t="s">
        <v>106</v>
      </c>
      <c r="L258" s="31" t="s">
        <v>2549</v>
      </c>
      <c r="M258" s="31" t="s">
        <v>19</v>
      </c>
      <c r="N258" s="31" t="s">
        <v>25932</v>
      </c>
      <c r="O258" s="31" t="s">
        <v>25929</v>
      </c>
      <c r="P258" s="32" t="s">
        <v>25948</v>
      </c>
      <c r="Q258" s="32">
        <v>1</v>
      </c>
      <c r="R258" t="str">
        <f t="shared" si="3"/>
        <v>Волошина Л.В. ПП,м аг. "У Маріни" р-н Каменец-Подольский Район, с.Абрикосовка, ул.Щорса, д.33</v>
      </c>
    </row>
    <row r="259" spans="1:18" hidden="1" x14ac:dyDescent="0.25">
      <c r="A259" s="32">
        <v>160249</v>
      </c>
      <c r="B259" s="31" t="s">
        <v>1453</v>
      </c>
      <c r="C259" s="31" t="s">
        <v>1454</v>
      </c>
      <c r="D259" s="31" t="s">
        <v>8724</v>
      </c>
      <c r="E259" s="31" t="s">
        <v>121</v>
      </c>
      <c r="F259" s="31" t="s">
        <v>122</v>
      </c>
      <c r="G259" s="31" t="s">
        <v>149</v>
      </c>
      <c r="H259" s="31" t="s">
        <v>108</v>
      </c>
      <c r="I259" s="31" t="s">
        <v>8725</v>
      </c>
      <c r="J259" s="31" t="s">
        <v>8726</v>
      </c>
      <c r="K259" s="31" t="s">
        <v>106</v>
      </c>
      <c r="L259" s="31" t="s">
        <v>1454</v>
      </c>
      <c r="M259" s="31" t="s">
        <v>21</v>
      </c>
      <c r="N259" s="31" t="s">
        <v>25932</v>
      </c>
      <c r="O259" s="31" t="s">
        <v>25929</v>
      </c>
      <c r="P259" s="32" t="s">
        <v>25948</v>
      </c>
      <c r="Q259" s="32">
        <v>1</v>
      </c>
      <c r="R259" t="str">
        <f t="shared" ref="R259:R322" si="4">CONCATENATE(C259," ",D259)</f>
        <v>Денісова Н.Є. ПП, лоток "На околиці" р-н Каменец-Подольский Район, с.Оринин, ул.Камьянецкая, д.9</v>
      </c>
    </row>
    <row r="260" spans="1:18" hidden="1" x14ac:dyDescent="0.25">
      <c r="A260" s="32">
        <v>162130</v>
      </c>
      <c r="B260" s="31" t="s">
        <v>650</v>
      </c>
      <c r="C260" s="31" t="s">
        <v>651</v>
      </c>
      <c r="D260" s="31" t="s">
        <v>13678</v>
      </c>
      <c r="E260" s="31" t="s">
        <v>121</v>
      </c>
      <c r="F260" s="31" t="s">
        <v>122</v>
      </c>
      <c r="G260" s="31" t="s">
        <v>107</v>
      </c>
      <c r="H260" s="31" t="s">
        <v>108</v>
      </c>
      <c r="I260" s="31" t="s">
        <v>124</v>
      </c>
      <c r="J260" s="31" t="s">
        <v>109</v>
      </c>
      <c r="K260" s="31" t="s">
        <v>106</v>
      </c>
      <c r="L260" s="31" t="s">
        <v>651</v>
      </c>
      <c r="M260" s="31" t="s">
        <v>18</v>
      </c>
      <c r="N260" s="31" t="s">
        <v>25932</v>
      </c>
      <c r="O260" s="31" t="s">
        <v>25929</v>
      </c>
      <c r="P260" s="32" t="s">
        <v>25948</v>
      </c>
      <c r="Q260" s="32">
        <v>1</v>
      </c>
      <c r="R260" t="str">
        <f t="shared" si="4"/>
        <v>Барановський Л.М. ПП, к-к р-н Дунаевецкий Район, с.Анновка, ул.Набережная, д.11</v>
      </c>
    </row>
    <row r="261" spans="1:18" hidden="1" x14ac:dyDescent="0.25">
      <c r="A261" s="32">
        <v>162222</v>
      </c>
      <c r="B261" s="31" t="s">
        <v>2713</v>
      </c>
      <c r="C261" s="31" t="s">
        <v>2714</v>
      </c>
      <c r="D261" s="31" t="s">
        <v>2715</v>
      </c>
      <c r="E261" s="31" t="s">
        <v>121</v>
      </c>
      <c r="F261" s="31" t="s">
        <v>122</v>
      </c>
      <c r="G261" s="31" t="s">
        <v>107</v>
      </c>
      <c r="H261" s="31" t="s">
        <v>108</v>
      </c>
      <c r="I261" s="31" t="s">
        <v>13896</v>
      </c>
      <c r="J261" s="31" t="s">
        <v>13897</v>
      </c>
      <c r="K261" s="31" t="s">
        <v>106</v>
      </c>
      <c r="L261" s="31" t="s">
        <v>2714</v>
      </c>
      <c r="M261" s="31" t="s">
        <v>21</v>
      </c>
      <c r="N261" s="31" t="s">
        <v>25932</v>
      </c>
      <c r="O261" s="31" t="s">
        <v>25929</v>
      </c>
      <c r="P261" s="32" t="s">
        <v>25948</v>
      </c>
      <c r="Q261" s="32">
        <v>1</v>
      </c>
      <c r="R261" t="str">
        <f t="shared" si="4"/>
        <v>Білик А.І. ПП, маг. "У Юлі" р-н Новоушицкий Район, с.Шебутинцы, ул.Школьная, д.8</v>
      </c>
    </row>
    <row r="262" spans="1:18" hidden="1" x14ac:dyDescent="0.25">
      <c r="A262" s="32">
        <v>162224</v>
      </c>
      <c r="B262" s="31" t="s">
        <v>1481</v>
      </c>
      <c r="C262" s="31" t="s">
        <v>1482</v>
      </c>
      <c r="D262" s="31" t="s">
        <v>1483</v>
      </c>
      <c r="E262" s="31" t="s">
        <v>121</v>
      </c>
      <c r="F262" s="31" t="s">
        <v>122</v>
      </c>
      <c r="G262" s="31" t="s">
        <v>149</v>
      </c>
      <c r="H262" s="31" t="s">
        <v>108</v>
      </c>
      <c r="I262" s="31" t="s">
        <v>13901</v>
      </c>
      <c r="J262" s="31" t="s">
        <v>13902</v>
      </c>
      <c r="K262" s="31" t="s">
        <v>106</v>
      </c>
      <c r="L262" s="31" t="s">
        <v>1482</v>
      </c>
      <c r="M262" s="31" t="s">
        <v>21</v>
      </c>
      <c r="N262" s="31" t="s">
        <v>25932</v>
      </c>
      <c r="O262" s="31" t="s">
        <v>25929</v>
      </c>
      <c r="P262" s="32" t="s">
        <v>25948</v>
      </c>
      <c r="Q262" s="32">
        <v>1</v>
      </c>
      <c r="R262" t="str">
        <f t="shared" si="4"/>
        <v>Білик С.В. ПП, маг. "Продукти" р-н Каменец-Подольский Район, с.Приворотье, ул.Грушевского, д.51</v>
      </c>
    </row>
    <row r="263" spans="1:18" hidden="1" x14ac:dyDescent="0.25">
      <c r="A263" s="32">
        <v>162250</v>
      </c>
      <c r="B263" s="31" t="s">
        <v>13959</v>
      </c>
      <c r="C263" s="31" t="s">
        <v>13960</v>
      </c>
      <c r="D263" s="31" t="s">
        <v>3552</v>
      </c>
      <c r="E263" s="31" t="s">
        <v>121</v>
      </c>
      <c r="F263" s="31" t="s">
        <v>122</v>
      </c>
      <c r="G263" s="31" t="s">
        <v>107</v>
      </c>
      <c r="H263" s="31" t="s">
        <v>108</v>
      </c>
      <c r="I263" s="31" t="s">
        <v>13961</v>
      </c>
      <c r="J263" s="31" t="s">
        <v>13962</v>
      </c>
      <c r="K263" s="31" t="s">
        <v>106</v>
      </c>
      <c r="L263" s="31" t="s">
        <v>13960</v>
      </c>
      <c r="M263" s="31" t="s">
        <v>19</v>
      </c>
      <c r="N263" s="31" t="s">
        <v>25932</v>
      </c>
      <c r="O263" s="31" t="s">
        <v>25929</v>
      </c>
      <c r="P263" s="32" t="s">
        <v>25948</v>
      </c>
      <c r="Q263" s="32">
        <v>1</v>
      </c>
      <c r="R263" t="str">
        <f t="shared" si="4"/>
        <v>Бірюкова Т.В. ПП, маг. "Продукти" р-н Каменец-Подольский Район, с.Кульчиевцы (0)</v>
      </c>
    </row>
    <row r="264" spans="1:18" hidden="1" x14ac:dyDescent="0.25">
      <c r="A264" s="32">
        <v>162287</v>
      </c>
      <c r="B264" s="31" t="s">
        <v>2951</v>
      </c>
      <c r="C264" s="31" t="s">
        <v>2952</v>
      </c>
      <c r="D264" s="31" t="s">
        <v>14063</v>
      </c>
      <c r="E264" s="31" t="s">
        <v>121</v>
      </c>
      <c r="F264" s="31" t="s">
        <v>122</v>
      </c>
      <c r="G264" s="31" t="s">
        <v>107</v>
      </c>
      <c r="H264" s="31" t="s">
        <v>108</v>
      </c>
      <c r="I264" s="31" t="s">
        <v>124</v>
      </c>
      <c r="J264" s="31" t="s">
        <v>109</v>
      </c>
      <c r="K264" s="31" t="s">
        <v>106</v>
      </c>
      <c r="L264" s="31" t="s">
        <v>2952</v>
      </c>
      <c r="M264" s="31" t="s">
        <v>18</v>
      </c>
      <c r="N264" s="31" t="s">
        <v>25932</v>
      </c>
      <c r="O264" s="31" t="s">
        <v>25929</v>
      </c>
      <c r="P264" s="32" t="s">
        <v>25948</v>
      </c>
      <c r="Q264" s="32">
        <v>1</v>
      </c>
      <c r="R264" t="str">
        <f t="shared" si="4"/>
        <v>Боднар Н.Є. ПП, маг. "Довжок" р-н Дунаевецкий Район, с.Маков, пер.Чапаева, д.49 а</v>
      </c>
    </row>
    <row r="265" spans="1:18" hidden="1" x14ac:dyDescent="0.25">
      <c r="A265" s="32">
        <v>162291</v>
      </c>
      <c r="B265" s="31" t="s">
        <v>14068</v>
      </c>
      <c r="C265" s="31" t="s">
        <v>14069</v>
      </c>
      <c r="D265" s="31" t="s">
        <v>2578</v>
      </c>
      <c r="E265" s="31" t="s">
        <v>121</v>
      </c>
      <c r="F265" s="31" t="s">
        <v>122</v>
      </c>
      <c r="G265" s="31" t="s">
        <v>107</v>
      </c>
      <c r="H265" s="31" t="s">
        <v>108</v>
      </c>
      <c r="I265" s="31" t="s">
        <v>124</v>
      </c>
      <c r="J265" s="31" t="s">
        <v>109</v>
      </c>
      <c r="K265" s="31" t="s">
        <v>106</v>
      </c>
      <c r="L265" s="31" t="s">
        <v>14069</v>
      </c>
      <c r="M265" s="31" t="s">
        <v>19</v>
      </c>
      <c r="N265" s="31" t="s">
        <v>25932</v>
      </c>
      <c r="O265" s="31" t="s">
        <v>25929</v>
      </c>
      <c r="P265" s="32" t="s">
        <v>25948</v>
      </c>
      <c r="Q265" s="32">
        <v>1</v>
      </c>
      <c r="R265" t="str">
        <f t="shared" si="4"/>
        <v>Боднар О.С. ПП, маг. "Продукти" біля школи р-н Каменец-Подольский Район, с.Борышковцы (0)</v>
      </c>
    </row>
    <row r="266" spans="1:18" hidden="1" x14ac:dyDescent="0.25">
      <c r="A266" s="32">
        <v>161915</v>
      </c>
      <c r="B266" s="31" t="s">
        <v>2572</v>
      </c>
      <c r="C266" s="31" t="s">
        <v>2573</v>
      </c>
      <c r="D266" s="31" t="s">
        <v>13207</v>
      </c>
      <c r="E266" s="31" t="s">
        <v>121</v>
      </c>
      <c r="F266" s="31" t="s">
        <v>122</v>
      </c>
      <c r="G266" s="31" t="s">
        <v>107</v>
      </c>
      <c r="H266" s="31" t="s">
        <v>108</v>
      </c>
      <c r="I266" s="31" t="s">
        <v>13208</v>
      </c>
      <c r="J266" s="31" t="s">
        <v>13209</v>
      </c>
      <c r="K266" s="31" t="s">
        <v>106</v>
      </c>
      <c r="L266" s="31" t="s">
        <v>2573</v>
      </c>
      <c r="M266" s="31" t="s">
        <v>18</v>
      </c>
      <c r="N266" s="31" t="s">
        <v>25932</v>
      </c>
      <c r="O266" s="31" t="s">
        <v>25929</v>
      </c>
      <c r="P266" s="32" t="s">
        <v>25948</v>
      </c>
      <c r="Q266" s="32">
        <v>1</v>
      </c>
      <c r="R266" t="str">
        <f t="shared" si="4"/>
        <v>Шкунда В.П. ПП, маг. "Світанок" р-н Чемеровецкий Район, с.Цикова, ул.Ленина, д.42</v>
      </c>
    </row>
    <row r="267" spans="1:18" hidden="1" x14ac:dyDescent="0.25">
      <c r="A267" s="32">
        <v>161955</v>
      </c>
      <c r="B267" s="31" t="s">
        <v>2054</v>
      </c>
      <c r="C267" s="31" t="s">
        <v>2055</v>
      </c>
      <c r="D267" s="31" t="s">
        <v>13303</v>
      </c>
      <c r="E267" s="31" t="s">
        <v>121</v>
      </c>
      <c r="F267" s="31" t="s">
        <v>122</v>
      </c>
      <c r="G267" s="31" t="s">
        <v>107</v>
      </c>
      <c r="H267" s="31" t="s">
        <v>108</v>
      </c>
      <c r="I267" s="31" t="s">
        <v>13304</v>
      </c>
      <c r="J267" s="31" t="s">
        <v>13305</v>
      </c>
      <c r="K267" s="31" t="s">
        <v>106</v>
      </c>
      <c r="L267" s="31" t="s">
        <v>2055</v>
      </c>
      <c r="M267" s="31" t="s">
        <v>21</v>
      </c>
      <c r="N267" s="31" t="s">
        <v>25932</v>
      </c>
      <c r="O267" s="31" t="s">
        <v>25929</v>
      </c>
      <c r="P267" s="32" t="s">
        <v>25948</v>
      </c>
      <c r="Q267" s="32">
        <v>1</v>
      </c>
      <c r="R267" t="str">
        <f t="shared" si="4"/>
        <v>Янчук П.В. ПП, маг. в підвалі р-н Каменец-Подольский Район, с.Подоляны, д.18 (Центральная)</v>
      </c>
    </row>
    <row r="268" spans="1:18" hidden="1" x14ac:dyDescent="0.25">
      <c r="A268" s="32">
        <v>162037</v>
      </c>
      <c r="B268" s="31" t="s">
        <v>13502</v>
      </c>
      <c r="C268" s="31" t="s">
        <v>13503</v>
      </c>
      <c r="D268" s="31" t="s">
        <v>13504</v>
      </c>
      <c r="E268" s="31" t="s">
        <v>121</v>
      </c>
      <c r="F268" s="31" t="s">
        <v>122</v>
      </c>
      <c r="G268" s="31" t="s">
        <v>164</v>
      </c>
      <c r="H268" s="31" t="s">
        <v>108</v>
      </c>
      <c r="I268" s="31" t="s">
        <v>13479</v>
      </c>
      <c r="J268" s="31" t="s">
        <v>13480</v>
      </c>
      <c r="K268" s="31" t="s">
        <v>106</v>
      </c>
      <c r="L268" s="31" t="s">
        <v>13503</v>
      </c>
      <c r="M268" s="31" t="s">
        <v>19</v>
      </c>
      <c r="N268" s="31" t="s">
        <v>25932</v>
      </c>
      <c r="O268" s="31" t="s">
        <v>25929</v>
      </c>
      <c r="P268" s="32" t="s">
        <v>25948</v>
      </c>
      <c r="Q268" s="32">
        <v>1</v>
      </c>
      <c r="R268" t="str">
        <f t="shared" si="4"/>
        <v>Альянс-Холдинг ТОВ АЗС "R 6116" р-н Каменец-Подольский Район, с.Довжок, ул.Унявко, д.113</v>
      </c>
    </row>
    <row r="269" spans="1:18" hidden="1" x14ac:dyDescent="0.25">
      <c r="A269" s="32">
        <v>162040</v>
      </c>
      <c r="B269" s="31" t="s">
        <v>13505</v>
      </c>
      <c r="C269" s="31" t="s">
        <v>13506</v>
      </c>
      <c r="D269" s="31" t="s">
        <v>13507</v>
      </c>
      <c r="E269" s="31" t="s">
        <v>121</v>
      </c>
      <c r="F269" s="31" t="s">
        <v>122</v>
      </c>
      <c r="G269" s="31" t="s">
        <v>107</v>
      </c>
      <c r="H269" s="31" t="s">
        <v>108</v>
      </c>
      <c r="I269" s="31" t="s">
        <v>13508</v>
      </c>
      <c r="J269" s="31" t="s">
        <v>13509</v>
      </c>
      <c r="K269" s="31" t="s">
        <v>106</v>
      </c>
      <c r="L269" s="31" t="s">
        <v>13506</v>
      </c>
      <c r="M269" s="31" t="s">
        <v>19</v>
      </c>
      <c r="N269" s="31" t="s">
        <v>25932</v>
      </c>
      <c r="O269" s="31" t="s">
        <v>25929</v>
      </c>
      <c r="P269" s="32" t="s">
        <v>67</v>
      </c>
      <c r="Q269" s="32">
        <v>1</v>
      </c>
      <c r="R269" t="str">
        <f t="shared" si="4"/>
        <v>Ангельська С.Л. ПП, маг. в конторі р-н Каменец-Подольский Район, с.Деревянное, ул.Ленина (0)</v>
      </c>
    </row>
    <row r="270" spans="1:18" hidden="1" x14ac:dyDescent="0.25">
      <c r="A270" s="32">
        <v>162064</v>
      </c>
      <c r="B270" s="31" t="s">
        <v>2895</v>
      </c>
      <c r="C270" s="31" t="s">
        <v>2896</v>
      </c>
      <c r="D270" s="31" t="s">
        <v>13571</v>
      </c>
      <c r="E270" s="31" t="s">
        <v>121</v>
      </c>
      <c r="F270" s="31" t="s">
        <v>122</v>
      </c>
      <c r="G270" s="31" t="s">
        <v>107</v>
      </c>
      <c r="H270" s="31" t="s">
        <v>108</v>
      </c>
      <c r="I270" s="31" t="s">
        <v>13572</v>
      </c>
      <c r="J270" s="31" t="s">
        <v>13573</v>
      </c>
      <c r="K270" s="31" t="s">
        <v>106</v>
      </c>
      <c r="L270" s="31" t="s">
        <v>2896</v>
      </c>
      <c r="M270" s="31" t="s">
        <v>21</v>
      </c>
      <c r="N270" s="31" t="s">
        <v>25932</v>
      </c>
      <c r="O270" s="31" t="s">
        <v>25929</v>
      </c>
      <c r="P270" s="32" t="s">
        <v>25948</v>
      </c>
      <c r="Q270" s="32">
        <v>1</v>
      </c>
      <c r="R270" t="str">
        <f t="shared" si="4"/>
        <v>Федорова О.С. ПП, маг. "Мрія" р-н Дунаевецкий Район, с.Ставыще, ул.Мира, д.1</v>
      </c>
    </row>
    <row r="271" spans="1:18" hidden="1" x14ac:dyDescent="0.25">
      <c r="A271" s="32">
        <v>161685</v>
      </c>
      <c r="B271" s="31" t="s">
        <v>12661</v>
      </c>
      <c r="C271" s="31" t="s">
        <v>12662</v>
      </c>
      <c r="D271" s="31" t="s">
        <v>1631</v>
      </c>
      <c r="E271" s="31" t="s">
        <v>121</v>
      </c>
      <c r="F271" s="31" t="s">
        <v>122</v>
      </c>
      <c r="G271" s="31" t="s">
        <v>114</v>
      </c>
      <c r="H271" s="31" t="s">
        <v>108</v>
      </c>
      <c r="I271" s="31" t="s">
        <v>12663</v>
      </c>
      <c r="J271" s="31" t="s">
        <v>12664</v>
      </c>
      <c r="K271" s="31" t="s">
        <v>106</v>
      </c>
      <c r="L271" s="31" t="s">
        <v>12665</v>
      </c>
      <c r="M271" s="31" t="s">
        <v>19</v>
      </c>
      <c r="N271" s="31" t="s">
        <v>25932</v>
      </c>
      <c r="O271" s="31" t="s">
        <v>25929</v>
      </c>
      <c r="P271" s="32" t="s">
        <v>67</v>
      </c>
      <c r="Q271" s="32">
        <v>1</v>
      </c>
      <c r="R271" t="str">
        <f t="shared" si="4"/>
        <v>(КООП) Троянда-05 СТ, кафе "Троянда" р-н Каменец-Подольский Район, с.Каменка, ул.Вокзальная, д.2</v>
      </c>
    </row>
    <row r="272" spans="1:18" hidden="1" x14ac:dyDescent="0.25">
      <c r="A272" s="32">
        <v>161691</v>
      </c>
      <c r="B272" s="31" t="s">
        <v>12679</v>
      </c>
      <c r="C272" s="31" t="s">
        <v>12680</v>
      </c>
      <c r="D272" s="31" t="s">
        <v>12681</v>
      </c>
      <c r="E272" s="31" t="s">
        <v>121</v>
      </c>
      <c r="F272" s="31" t="s">
        <v>122</v>
      </c>
      <c r="G272" s="31" t="s">
        <v>107</v>
      </c>
      <c r="H272" s="31" t="s">
        <v>108</v>
      </c>
      <c r="I272" s="31" t="s">
        <v>12682</v>
      </c>
      <c r="J272" s="31" t="s">
        <v>12683</v>
      </c>
      <c r="K272" s="31" t="s">
        <v>106</v>
      </c>
      <c r="L272" s="31" t="s">
        <v>12680</v>
      </c>
      <c r="M272" s="31" t="s">
        <v>21</v>
      </c>
      <c r="N272" s="31" t="s">
        <v>25932</v>
      </c>
      <c r="O272" s="31" t="s">
        <v>25929</v>
      </c>
      <c r="P272" s="32" t="s">
        <v>25948</v>
      </c>
      <c r="Q272" s="32">
        <v>1</v>
      </c>
      <c r="R272" t="str">
        <f t="shared" si="4"/>
        <v>Туркот І.М. ПП, маг. "У Михалича" р-н Дунаевецкий Район, с.Польный Мукаров, ул.Войкова, д.13</v>
      </c>
    </row>
    <row r="273" spans="1:18" hidden="1" x14ac:dyDescent="0.25">
      <c r="A273" s="32">
        <v>161692</v>
      </c>
      <c r="B273" s="31" t="s">
        <v>2343</v>
      </c>
      <c r="C273" s="31" t="s">
        <v>2344</v>
      </c>
      <c r="D273" s="31" t="s">
        <v>12684</v>
      </c>
      <c r="E273" s="31" t="s">
        <v>121</v>
      </c>
      <c r="F273" s="31" t="s">
        <v>122</v>
      </c>
      <c r="G273" s="31" t="s">
        <v>107</v>
      </c>
      <c r="H273" s="31" t="s">
        <v>108</v>
      </c>
      <c r="I273" s="31" t="s">
        <v>12685</v>
      </c>
      <c r="J273" s="31" t="s">
        <v>12686</v>
      </c>
      <c r="K273" s="31" t="s">
        <v>106</v>
      </c>
      <c r="L273" s="31" t="s">
        <v>2344</v>
      </c>
      <c r="M273" s="31" t="s">
        <v>19</v>
      </c>
      <c r="N273" s="31" t="s">
        <v>25932</v>
      </c>
      <c r="O273" s="31" t="s">
        <v>25929</v>
      </c>
      <c r="P273" s="32" t="s">
        <v>25948</v>
      </c>
      <c r="Q273" s="32">
        <v>1</v>
      </c>
      <c r="R273" t="str">
        <f t="shared" si="4"/>
        <v>Турняк О.М. ПП, маг. "Продукти" р-н Каменец-Подольский Район, с.Фурмановка, ул.Гагарина, д.11</v>
      </c>
    </row>
    <row r="274" spans="1:18" hidden="1" x14ac:dyDescent="0.25">
      <c r="A274" s="32">
        <v>161696</v>
      </c>
      <c r="B274" s="31" t="s">
        <v>3102</v>
      </c>
      <c r="C274" s="31" t="s">
        <v>3103</v>
      </c>
      <c r="D274" s="31" t="s">
        <v>3104</v>
      </c>
      <c r="E274" s="31" t="s">
        <v>121</v>
      </c>
      <c r="F274" s="31" t="s">
        <v>122</v>
      </c>
      <c r="G274" s="31" t="s">
        <v>107</v>
      </c>
      <c r="H274" s="31" t="s">
        <v>108</v>
      </c>
      <c r="I274" s="31" t="s">
        <v>12688</v>
      </c>
      <c r="J274" s="31" t="s">
        <v>12689</v>
      </c>
      <c r="K274" s="31" t="s">
        <v>106</v>
      </c>
      <c r="L274" s="31" t="s">
        <v>3105</v>
      </c>
      <c r="M274" s="31" t="s">
        <v>19</v>
      </c>
      <c r="N274" s="31" t="s">
        <v>25932</v>
      </c>
      <c r="O274" s="31" t="s">
        <v>25929</v>
      </c>
      <c r="P274" s="32" t="s">
        <v>25948</v>
      </c>
      <c r="Q274" s="32">
        <v>1</v>
      </c>
      <c r="R274" t="str">
        <f t="shared" si="4"/>
        <v>(КООП) Удріївецьке СТ, маг. р-н Дунаевецкий Район, с.Удриевцы, ул.Школьная, д.3в</v>
      </c>
    </row>
    <row r="275" spans="1:18" hidden="1" x14ac:dyDescent="0.25">
      <c r="A275" s="32">
        <v>161715</v>
      </c>
      <c r="B275" s="31" t="s">
        <v>12732</v>
      </c>
      <c r="C275" s="31" t="s">
        <v>12733</v>
      </c>
      <c r="D275" s="31" t="s">
        <v>12734</v>
      </c>
      <c r="E275" s="31" t="s">
        <v>121</v>
      </c>
      <c r="F275" s="31" t="s">
        <v>122</v>
      </c>
      <c r="G275" s="31" t="s">
        <v>107</v>
      </c>
      <c r="H275" s="31" t="s">
        <v>108</v>
      </c>
      <c r="I275" s="31" t="s">
        <v>12735</v>
      </c>
      <c r="J275" s="31" t="s">
        <v>12736</v>
      </c>
      <c r="K275" s="31" t="s">
        <v>106</v>
      </c>
      <c r="L275" s="31" t="s">
        <v>12733</v>
      </c>
      <c r="M275" s="31" t="s">
        <v>18</v>
      </c>
      <c r="N275" s="31" t="s">
        <v>25932</v>
      </c>
      <c r="O275" s="31" t="s">
        <v>25929</v>
      </c>
      <c r="P275" s="32" t="s">
        <v>25948</v>
      </c>
      <c r="Q275" s="32">
        <v>1</v>
      </c>
      <c r="R275" t="str">
        <f t="shared" si="4"/>
        <v>Ференц Б.А. ПП, маг. "Продутки" р-н Дунаевецкий Район, пгт.Дунаевцы, ул.Чорновола, д.12а</v>
      </c>
    </row>
    <row r="276" spans="1:18" hidden="1" x14ac:dyDescent="0.25">
      <c r="A276" s="32">
        <v>161843</v>
      </c>
      <c r="B276" s="31" t="s">
        <v>307</v>
      </c>
      <c r="C276" s="31" t="s">
        <v>308</v>
      </c>
      <c r="D276" s="31" t="s">
        <v>907</v>
      </c>
      <c r="E276" s="31" t="s">
        <v>121</v>
      </c>
      <c r="F276" s="31" t="s">
        <v>122</v>
      </c>
      <c r="G276" s="31" t="s">
        <v>114</v>
      </c>
      <c r="H276" s="31" t="s">
        <v>108</v>
      </c>
      <c r="I276" s="31" t="s">
        <v>124</v>
      </c>
      <c r="J276" s="31" t="s">
        <v>109</v>
      </c>
      <c r="K276" s="31" t="s">
        <v>106</v>
      </c>
      <c r="L276" s="31" t="s">
        <v>308</v>
      </c>
      <c r="M276" s="31" t="s">
        <v>18</v>
      </c>
      <c r="N276" s="31" t="s">
        <v>25932</v>
      </c>
      <c r="O276" s="31" t="s">
        <v>25929</v>
      </c>
      <c r="P276" s="32" t="s">
        <v>25948</v>
      </c>
      <c r="Q276" s="32">
        <v>1</v>
      </c>
      <c r="R276" t="str">
        <f t="shared" si="4"/>
        <v>Черче ПСК, кафе р-н Чемеровецкий Район, с.Белая (0)</v>
      </c>
    </row>
    <row r="277" spans="1:18" hidden="1" x14ac:dyDescent="0.25">
      <c r="A277" s="32">
        <v>161454</v>
      </c>
      <c r="B277" s="31" t="s">
        <v>2502</v>
      </c>
      <c r="C277" s="31" t="s">
        <v>2503</v>
      </c>
      <c r="D277" s="31" t="s">
        <v>12058</v>
      </c>
      <c r="E277" s="31" t="s">
        <v>121</v>
      </c>
      <c r="F277" s="31" t="s">
        <v>122</v>
      </c>
      <c r="G277" s="31" t="s">
        <v>107</v>
      </c>
      <c r="H277" s="31" t="s">
        <v>108</v>
      </c>
      <c r="I277" s="31" t="s">
        <v>12059</v>
      </c>
      <c r="J277" s="31" t="s">
        <v>12060</v>
      </c>
      <c r="K277" s="31" t="s">
        <v>106</v>
      </c>
      <c r="L277" s="31" t="s">
        <v>2503</v>
      </c>
      <c r="M277" s="31" t="s">
        <v>18</v>
      </c>
      <c r="N277" s="31" t="s">
        <v>25932</v>
      </c>
      <c r="O277" s="31" t="s">
        <v>25929</v>
      </c>
      <c r="P277" s="32" t="s">
        <v>25948</v>
      </c>
      <c r="Q277" s="32">
        <v>1</v>
      </c>
      <c r="R277" t="str">
        <f t="shared" si="4"/>
        <v>Свінковська Л.П. ПП, маг. "Наталі" р-н Каменец-Подольский Район, с.Негин, д.7 (Независимости)</v>
      </c>
    </row>
    <row r="278" spans="1:18" hidden="1" x14ac:dyDescent="0.25">
      <c r="A278" s="32">
        <v>161458</v>
      </c>
      <c r="B278" s="31" t="s">
        <v>12066</v>
      </c>
      <c r="C278" s="31" t="s">
        <v>12067</v>
      </c>
      <c r="D278" s="31" t="s">
        <v>12068</v>
      </c>
      <c r="E278" s="31" t="s">
        <v>121</v>
      </c>
      <c r="F278" s="31" t="s">
        <v>122</v>
      </c>
      <c r="G278" s="31" t="s">
        <v>107</v>
      </c>
      <c r="H278" s="31" t="s">
        <v>108</v>
      </c>
      <c r="I278" s="31" t="s">
        <v>12069</v>
      </c>
      <c r="J278" s="31" t="s">
        <v>12070</v>
      </c>
      <c r="K278" s="31" t="s">
        <v>106</v>
      </c>
      <c r="L278" s="31" t="s">
        <v>12067</v>
      </c>
      <c r="M278" s="31" t="s">
        <v>19</v>
      </c>
      <c r="N278" s="31" t="s">
        <v>25932</v>
      </c>
      <c r="O278" s="31" t="s">
        <v>25929</v>
      </c>
      <c r="P278" s="32" t="s">
        <v>25948</v>
      </c>
      <c r="Q278" s="32">
        <v>1</v>
      </c>
      <c r="R278" t="str">
        <f t="shared" si="4"/>
        <v>Світанок-10 СТ, маг. "Продукти" р-н Новоушицкий Район, с.Джуржевка, д.42</v>
      </c>
    </row>
    <row r="279" spans="1:18" hidden="1" x14ac:dyDescent="0.25">
      <c r="A279" s="32">
        <v>161468</v>
      </c>
      <c r="B279" s="31" t="s">
        <v>3124</v>
      </c>
      <c r="C279" s="31" t="s">
        <v>3125</v>
      </c>
      <c r="D279" s="31" t="s">
        <v>12106</v>
      </c>
      <c r="E279" s="31" t="s">
        <v>121</v>
      </c>
      <c r="F279" s="31" t="s">
        <v>122</v>
      </c>
      <c r="G279" s="31" t="s">
        <v>107</v>
      </c>
      <c r="H279" s="31" t="s">
        <v>108</v>
      </c>
      <c r="I279" s="31" t="s">
        <v>12107</v>
      </c>
      <c r="J279" s="31" t="s">
        <v>12108</v>
      </c>
      <c r="K279" s="31" t="s">
        <v>106</v>
      </c>
      <c r="L279" s="31" t="s">
        <v>3125</v>
      </c>
      <c r="M279" s="31" t="s">
        <v>20</v>
      </c>
      <c r="N279" s="31" t="s">
        <v>25932</v>
      </c>
      <c r="O279" s="31" t="s">
        <v>25929</v>
      </c>
      <c r="P279" s="32" t="s">
        <v>25948</v>
      </c>
      <c r="Q279" s="32">
        <v>1</v>
      </c>
      <c r="R279" t="str">
        <f t="shared" si="4"/>
        <v>Семенюк Л.М. ПП, маг. "Світанок" р-н Каменец-Подольский Район, с.Княгинин, д.1 (Центральна)</v>
      </c>
    </row>
    <row r="280" spans="1:18" hidden="1" x14ac:dyDescent="0.25">
      <c r="A280" s="32">
        <v>161534</v>
      </c>
      <c r="B280" s="31" t="s">
        <v>547</v>
      </c>
      <c r="C280" s="31" t="s">
        <v>548</v>
      </c>
      <c r="D280" s="31" t="s">
        <v>12276</v>
      </c>
      <c r="E280" s="31" t="s">
        <v>121</v>
      </c>
      <c r="F280" s="31" t="s">
        <v>122</v>
      </c>
      <c r="G280" s="31" t="s">
        <v>107</v>
      </c>
      <c r="H280" s="31" t="s">
        <v>108</v>
      </c>
      <c r="I280" s="31" t="s">
        <v>124</v>
      </c>
      <c r="J280" s="31" t="s">
        <v>109</v>
      </c>
      <c r="K280" s="31" t="s">
        <v>106</v>
      </c>
      <c r="L280" s="31" t="s">
        <v>548</v>
      </c>
      <c r="M280" s="31" t="s">
        <v>21</v>
      </c>
      <c r="N280" s="31" t="s">
        <v>25932</v>
      </c>
      <c r="O280" s="31" t="s">
        <v>25929</v>
      </c>
      <c r="P280" s="32" t="s">
        <v>25948</v>
      </c>
      <c r="Q280" s="32">
        <v>1</v>
      </c>
      <c r="R280" t="str">
        <f t="shared" si="4"/>
        <v>Слупська Р.П. ПП, маг. "На дому" р-н Каменец-Подольский Район, с.Оринин, ул.Мазепы Ивана, д.1</v>
      </c>
    </row>
    <row r="281" spans="1:18" hidden="1" x14ac:dyDescent="0.25">
      <c r="A281" s="32">
        <v>161581</v>
      </c>
      <c r="B281" s="31" t="s">
        <v>2360</v>
      </c>
      <c r="C281" s="31" t="s">
        <v>12420</v>
      </c>
      <c r="D281" s="31" t="s">
        <v>12421</v>
      </c>
      <c r="E281" s="31" t="s">
        <v>121</v>
      </c>
      <c r="F281" s="31" t="s">
        <v>122</v>
      </c>
      <c r="G281" s="31" t="s">
        <v>107</v>
      </c>
      <c r="H281" s="31" t="s">
        <v>108</v>
      </c>
      <c r="I281" s="31" t="s">
        <v>124</v>
      </c>
      <c r="J281" s="31" t="s">
        <v>109</v>
      </c>
      <c r="K281" s="31" t="s">
        <v>106</v>
      </c>
      <c r="L281" s="31" t="s">
        <v>2361</v>
      </c>
      <c r="M281" s="31" t="s">
        <v>21</v>
      </c>
      <c r="N281" s="31" t="s">
        <v>25932</v>
      </c>
      <c r="O281" s="31" t="s">
        <v>25929</v>
      </c>
      <c r="P281" s="32" t="s">
        <v>25948</v>
      </c>
      <c r="Q281" s="32">
        <v>1</v>
      </c>
      <c r="R281" t="str">
        <f t="shared" si="4"/>
        <v>(КООП) СТ "Поділля 10", маг. "Продукти" р-н Новоушицкий Район, с.Песец, ул.Центральная, д.35</v>
      </c>
    </row>
    <row r="282" spans="1:18" hidden="1" x14ac:dyDescent="0.25">
      <c r="A282" s="32">
        <v>161675</v>
      </c>
      <c r="B282" s="31" t="s">
        <v>518</v>
      </c>
      <c r="C282" s="31" t="s">
        <v>12640</v>
      </c>
      <c r="D282" s="31" t="s">
        <v>12641</v>
      </c>
      <c r="E282" s="31" t="s">
        <v>121</v>
      </c>
      <c r="F282" s="31" t="s">
        <v>122</v>
      </c>
      <c r="G282" s="31" t="s">
        <v>107</v>
      </c>
      <c r="H282" s="31" t="s">
        <v>108</v>
      </c>
      <c r="I282" s="31" t="s">
        <v>124</v>
      </c>
      <c r="J282" s="31" t="s">
        <v>109</v>
      </c>
      <c r="K282" s="31" t="s">
        <v>106</v>
      </c>
      <c r="L282" s="31" t="s">
        <v>519</v>
      </c>
      <c r="M282" s="31" t="s">
        <v>20</v>
      </c>
      <c r="N282" s="31" t="s">
        <v>25932</v>
      </c>
      <c r="O282" s="31" t="s">
        <v>25929</v>
      </c>
      <c r="P282" s="32" t="s">
        <v>25948</v>
      </c>
      <c r="Q282" s="32">
        <v>1</v>
      </c>
      <c r="R282" t="str">
        <f t="shared" si="4"/>
        <v>(КООП) Торгівельник 9 СТ, маг. "Продукти" р-н Каменец-Подольский Район, с.Цвикловцы Первые, ул.Красноармейская, д.47</v>
      </c>
    </row>
    <row r="283" spans="1:18" hidden="1" x14ac:dyDescent="0.25">
      <c r="A283" s="32">
        <v>159958</v>
      </c>
      <c r="B283" s="31" t="s">
        <v>2813</v>
      </c>
      <c r="C283" s="31" t="s">
        <v>7959</v>
      </c>
      <c r="D283" s="31" t="s">
        <v>7960</v>
      </c>
      <c r="E283" s="31" t="s">
        <v>121</v>
      </c>
      <c r="F283" s="31" t="s">
        <v>122</v>
      </c>
      <c r="G283" s="31" t="s">
        <v>107</v>
      </c>
      <c r="H283" s="31" t="s">
        <v>108</v>
      </c>
      <c r="I283" s="31" t="s">
        <v>124</v>
      </c>
      <c r="J283" s="31" t="s">
        <v>109</v>
      </c>
      <c r="K283" s="31" t="s">
        <v>106</v>
      </c>
      <c r="L283" s="31" t="s">
        <v>2814</v>
      </c>
      <c r="M283" s="31" t="s">
        <v>19</v>
      </c>
      <c r="N283" s="31" t="s">
        <v>25932</v>
      </c>
      <c r="O283" s="31" t="s">
        <v>25929</v>
      </c>
      <c r="P283" s="32" t="s">
        <v>25948</v>
      </c>
      <c r="Q283" s="32">
        <v>1</v>
      </c>
      <c r="R283" t="str">
        <f t="shared" si="4"/>
        <v>(КООП) Велике Залісся СТ, маг. р-н Каменец-Подольский Район, с.Великозалесье, д.17 (Центральная)</v>
      </c>
    </row>
    <row r="284" spans="1:18" hidden="1" x14ac:dyDescent="0.25">
      <c r="A284" s="32">
        <v>159973</v>
      </c>
      <c r="B284" s="31" t="s">
        <v>2811</v>
      </c>
      <c r="C284" s="31" t="s">
        <v>2812</v>
      </c>
      <c r="D284" s="31" t="s">
        <v>7997</v>
      </c>
      <c r="E284" s="31" t="s">
        <v>121</v>
      </c>
      <c r="F284" s="31" t="s">
        <v>122</v>
      </c>
      <c r="G284" s="31" t="s">
        <v>107</v>
      </c>
      <c r="H284" s="31" t="s">
        <v>108</v>
      </c>
      <c r="I284" s="31" t="s">
        <v>7998</v>
      </c>
      <c r="J284" s="31" t="s">
        <v>7999</v>
      </c>
      <c r="K284" s="31" t="s">
        <v>106</v>
      </c>
      <c r="L284" s="31" t="s">
        <v>2812</v>
      </c>
      <c r="M284" s="31" t="s">
        <v>19</v>
      </c>
      <c r="N284" s="31" t="s">
        <v>25932</v>
      </c>
      <c r="O284" s="31" t="s">
        <v>25929</v>
      </c>
      <c r="P284" s="32" t="s">
        <v>25948</v>
      </c>
      <c r="Q284" s="32">
        <v>1</v>
      </c>
      <c r="R284" t="str">
        <f t="shared" si="4"/>
        <v>Вишневська Г.Л. ПП, маг. "Тинна" р-н Дунаевецкий Район, с.Тынная, д.4 (Центральная)</v>
      </c>
    </row>
    <row r="285" spans="1:18" hidden="1" x14ac:dyDescent="0.25">
      <c r="A285" s="32">
        <v>161313</v>
      </c>
      <c r="B285" s="31" t="s">
        <v>2579</v>
      </c>
      <c r="C285" s="31" t="s">
        <v>11715</v>
      </c>
      <c r="D285" s="31" t="s">
        <v>11716</v>
      </c>
      <c r="E285" s="31" t="s">
        <v>121</v>
      </c>
      <c r="F285" s="31" t="s">
        <v>122</v>
      </c>
      <c r="G285" s="31" t="s">
        <v>107</v>
      </c>
      <c r="H285" s="31" t="s">
        <v>108</v>
      </c>
      <c r="I285" s="31" t="s">
        <v>11717</v>
      </c>
      <c r="J285" s="31" t="s">
        <v>11718</v>
      </c>
      <c r="K285" s="31" t="s">
        <v>106</v>
      </c>
      <c r="L285" s="31" t="s">
        <v>2580</v>
      </c>
      <c r="M285" s="31" t="s">
        <v>19</v>
      </c>
      <c r="N285" s="31" t="s">
        <v>25932</v>
      </c>
      <c r="O285" s="31" t="s">
        <v>25929</v>
      </c>
      <c r="P285" s="32" t="s">
        <v>67</v>
      </c>
      <c r="Q285" s="32">
        <v>0.5</v>
      </c>
      <c r="R285" t="str">
        <f t="shared" si="4"/>
        <v>(КООП) Промінь-10 СТ, маг. "Продукти" р-н Новоушицкий Район, с.Глубочок, д.5 (центр)</v>
      </c>
    </row>
    <row r="286" spans="1:18" hidden="1" x14ac:dyDescent="0.25">
      <c r="A286" s="32">
        <v>161326</v>
      </c>
      <c r="B286" s="31" t="s">
        <v>2780</v>
      </c>
      <c r="C286" s="31" t="s">
        <v>2781</v>
      </c>
      <c r="D286" s="31" t="s">
        <v>11755</v>
      </c>
      <c r="E286" s="31" t="s">
        <v>121</v>
      </c>
      <c r="F286" s="31" t="s">
        <v>122</v>
      </c>
      <c r="G286" s="31" t="s">
        <v>107</v>
      </c>
      <c r="H286" s="31" t="s">
        <v>108</v>
      </c>
      <c r="I286" s="31" t="s">
        <v>11756</v>
      </c>
      <c r="J286" s="31" t="s">
        <v>11757</v>
      </c>
      <c r="K286" s="31" t="s">
        <v>106</v>
      </c>
      <c r="L286" s="31" t="s">
        <v>2781</v>
      </c>
      <c r="M286" s="31" t="s">
        <v>18</v>
      </c>
      <c r="N286" s="31" t="s">
        <v>25932</v>
      </c>
      <c r="O286" s="31" t="s">
        <v>25929</v>
      </c>
      <c r="P286" s="32" t="s">
        <v>25948</v>
      </c>
      <c r="Q286" s="32">
        <v>1</v>
      </c>
      <c r="R286" t="str">
        <f t="shared" si="4"/>
        <v>Процюк Н.В. ПП, маг. "Продукти" р-н Дунаевецкий Район, с.Слободка-Балинская, ул.Центральная, д.56</v>
      </c>
    </row>
    <row r="287" spans="1:18" hidden="1" x14ac:dyDescent="0.25">
      <c r="A287" s="32">
        <v>161328</v>
      </c>
      <c r="B287" s="31" t="s">
        <v>11758</v>
      </c>
      <c r="C287" s="31" t="s">
        <v>11759</v>
      </c>
      <c r="D287" s="31" t="s">
        <v>11760</v>
      </c>
      <c r="E287" s="31" t="s">
        <v>121</v>
      </c>
      <c r="F287" s="31" t="s">
        <v>122</v>
      </c>
      <c r="G287" s="31" t="s">
        <v>107</v>
      </c>
      <c r="H287" s="31" t="s">
        <v>108</v>
      </c>
      <c r="I287" s="31" t="s">
        <v>124</v>
      </c>
      <c r="J287" s="31" t="s">
        <v>109</v>
      </c>
      <c r="K287" s="31" t="s">
        <v>106</v>
      </c>
      <c r="L287" s="31" t="s">
        <v>11759</v>
      </c>
      <c r="M287" s="31" t="s">
        <v>21</v>
      </c>
      <c r="N287" s="31" t="s">
        <v>25932</v>
      </c>
      <c r="O287" s="31" t="s">
        <v>25929</v>
      </c>
      <c r="P287" s="32" t="s">
        <v>25948</v>
      </c>
      <c r="Q287" s="32">
        <v>1</v>
      </c>
      <c r="R287" t="str">
        <f t="shared" si="4"/>
        <v>Пукляки ПСК, маг. "Бурти" р-н Чемеровецкий Район, с.Бурты, д.3 (ул. Днестровская)</v>
      </c>
    </row>
    <row r="288" spans="1:18" hidden="1" x14ac:dyDescent="0.25">
      <c r="A288" s="32">
        <v>161374</v>
      </c>
      <c r="B288" s="31" t="s">
        <v>11865</v>
      </c>
      <c r="C288" s="31" t="s">
        <v>11866</v>
      </c>
      <c r="D288" s="31" t="s">
        <v>11867</v>
      </c>
      <c r="E288" s="31" t="s">
        <v>121</v>
      </c>
      <c r="F288" s="31" t="s">
        <v>122</v>
      </c>
      <c r="G288" s="31" t="s">
        <v>107</v>
      </c>
      <c r="H288" s="31" t="s">
        <v>108</v>
      </c>
      <c r="I288" s="31" t="s">
        <v>11868</v>
      </c>
      <c r="J288" s="31" t="s">
        <v>11869</v>
      </c>
      <c r="K288" s="31" t="s">
        <v>106</v>
      </c>
      <c r="L288" s="31" t="s">
        <v>11866</v>
      </c>
      <c r="M288" s="31" t="s">
        <v>21</v>
      </c>
      <c r="N288" s="31" t="s">
        <v>25932</v>
      </c>
      <c r="O288" s="31" t="s">
        <v>25929</v>
      </c>
      <c r="P288" s="32" t="s">
        <v>67</v>
      </c>
      <c r="Q288" s="32">
        <v>1</v>
      </c>
      <c r="R288" t="str">
        <f t="shared" si="4"/>
        <v>Рольський В.В. ПП, бар "У каміна" р-н Каменец-Подольский Район, с.Оринин, ул.Шевченка, д.55</v>
      </c>
    </row>
    <row r="289" spans="1:18" hidden="1" x14ac:dyDescent="0.25">
      <c r="A289" s="32">
        <v>159742</v>
      </c>
      <c r="B289" s="31" t="s">
        <v>3140</v>
      </c>
      <c r="C289" s="31" t="s">
        <v>3141</v>
      </c>
      <c r="D289" s="31" t="s">
        <v>7298</v>
      </c>
      <c r="E289" s="31" t="s">
        <v>121</v>
      </c>
      <c r="F289" s="31" t="s">
        <v>122</v>
      </c>
      <c r="G289" s="31" t="s">
        <v>107</v>
      </c>
      <c r="H289" s="31" t="s">
        <v>108</v>
      </c>
      <c r="I289" s="31" t="s">
        <v>3143</v>
      </c>
      <c r="J289" s="31" t="s">
        <v>3144</v>
      </c>
      <c r="K289" s="31" t="s">
        <v>106</v>
      </c>
      <c r="L289" s="31" t="s">
        <v>3141</v>
      </c>
      <c r="M289" s="31" t="s">
        <v>19</v>
      </c>
      <c r="N289" s="31" t="s">
        <v>25932</v>
      </c>
      <c r="O289" s="31" t="s">
        <v>25929</v>
      </c>
      <c r="P289" s="32" t="s">
        <v>25948</v>
      </c>
      <c r="Q289" s="32">
        <v>1</v>
      </c>
      <c r="R289" t="str">
        <f t="shared" si="4"/>
        <v>Андрощук В.А. ПП, маг. "Продукти" р-н Дунаевецкий Район, с.Терновая, д.37 (центр)</v>
      </c>
    </row>
    <row r="290" spans="1:18" hidden="1" x14ac:dyDescent="0.25">
      <c r="A290" s="32">
        <v>159744</v>
      </c>
      <c r="B290" s="31" t="s">
        <v>2402</v>
      </c>
      <c r="C290" s="31" t="s">
        <v>2403</v>
      </c>
      <c r="D290" s="31" t="s">
        <v>7302</v>
      </c>
      <c r="E290" s="31" t="s">
        <v>121</v>
      </c>
      <c r="F290" s="31" t="s">
        <v>122</v>
      </c>
      <c r="G290" s="31" t="s">
        <v>107</v>
      </c>
      <c r="H290" s="31" t="s">
        <v>108</v>
      </c>
      <c r="I290" s="31" t="s">
        <v>124</v>
      </c>
      <c r="J290" s="31" t="s">
        <v>109</v>
      </c>
      <c r="K290" s="31" t="s">
        <v>106</v>
      </c>
      <c r="L290" s="31" t="s">
        <v>2403</v>
      </c>
      <c r="M290" s="31" t="s">
        <v>20</v>
      </c>
      <c r="N290" s="31" t="s">
        <v>25932</v>
      </c>
      <c r="O290" s="31" t="s">
        <v>25929</v>
      </c>
      <c r="P290" s="32" t="s">
        <v>25948</v>
      </c>
      <c r="Q290" s="32">
        <v>1</v>
      </c>
      <c r="R290" t="str">
        <f t="shared" si="4"/>
        <v>Андрухова М.І. ПП, маг. "Марія" р-н Каменец-Подольский Район, с.Ольховец, ул.Шевченка, д.19</v>
      </c>
    </row>
    <row r="291" spans="1:18" hidden="1" x14ac:dyDescent="0.25">
      <c r="A291" s="32">
        <v>159782</v>
      </c>
      <c r="B291" s="31" t="s">
        <v>7417</v>
      </c>
      <c r="C291" s="31" t="s">
        <v>7418</v>
      </c>
      <c r="D291" s="31" t="s">
        <v>7419</v>
      </c>
      <c r="E291" s="31" t="s">
        <v>121</v>
      </c>
      <c r="F291" s="31" t="s">
        <v>122</v>
      </c>
      <c r="G291" s="31" t="s">
        <v>114</v>
      </c>
      <c r="H291" s="31" t="s">
        <v>108</v>
      </c>
      <c r="I291" s="31" t="s">
        <v>124</v>
      </c>
      <c r="J291" s="31" t="s">
        <v>109</v>
      </c>
      <c r="K291" s="31" t="s">
        <v>106</v>
      </c>
      <c r="L291" s="31" t="s">
        <v>7418</v>
      </c>
      <c r="M291" s="31" t="s">
        <v>20</v>
      </c>
      <c r="N291" s="31" t="s">
        <v>25932</v>
      </c>
      <c r="O291" s="31" t="s">
        <v>25929</v>
      </c>
      <c r="P291" s="32" t="s">
        <v>25948</v>
      </c>
      <c r="Q291" s="32">
        <v>1</v>
      </c>
      <c r="R291" t="str">
        <f t="shared" si="4"/>
        <v>Бадик О.В. ПП, кафе "Берізка" р-н Чемеровецкий Район, с.Жердя, ул.Ленина, д.37</v>
      </c>
    </row>
    <row r="292" spans="1:18" hidden="1" x14ac:dyDescent="0.25">
      <c r="A292" s="32">
        <v>159815</v>
      </c>
      <c r="B292" s="31" t="s">
        <v>457</v>
      </c>
      <c r="C292" s="31" t="s">
        <v>458</v>
      </c>
      <c r="D292" s="31" t="s">
        <v>459</v>
      </c>
      <c r="E292" s="31" t="s">
        <v>121</v>
      </c>
      <c r="F292" s="31" t="s">
        <v>122</v>
      </c>
      <c r="G292" s="31" t="s">
        <v>107</v>
      </c>
      <c r="H292" s="31" t="s">
        <v>108</v>
      </c>
      <c r="I292" s="31" t="s">
        <v>7512</v>
      </c>
      <c r="J292" s="31" t="s">
        <v>7513</v>
      </c>
      <c r="K292" s="31" t="s">
        <v>106</v>
      </c>
      <c r="L292" s="31" t="s">
        <v>458</v>
      </c>
      <c r="M292" s="31" t="s">
        <v>21</v>
      </c>
      <c r="N292" s="31" t="s">
        <v>25932</v>
      </c>
      <c r="O292" s="31" t="s">
        <v>25929</v>
      </c>
      <c r="P292" s="32" t="s">
        <v>25948</v>
      </c>
      <c r="Q292" s="32">
        <v>1</v>
      </c>
      <c r="R292" t="str">
        <f t="shared" si="4"/>
        <v>Береза С.І. ПП, маг. "Продукти" р-н Чемеровецкий Район, с.Марьяновка, ул.Молодежная, д.3</v>
      </c>
    </row>
    <row r="293" spans="1:18" hidden="1" x14ac:dyDescent="0.25">
      <c r="A293" s="32">
        <v>159889</v>
      </c>
      <c r="B293" s="31" t="s">
        <v>3151</v>
      </c>
      <c r="C293" s="31" t="s">
        <v>3152</v>
      </c>
      <c r="D293" s="31" t="s">
        <v>7749</v>
      </c>
      <c r="E293" s="31" t="s">
        <v>121</v>
      </c>
      <c r="F293" s="31" t="s">
        <v>122</v>
      </c>
      <c r="G293" s="31" t="s">
        <v>107</v>
      </c>
      <c r="H293" s="31" t="s">
        <v>108</v>
      </c>
      <c r="I293" s="31" t="s">
        <v>7750</v>
      </c>
      <c r="J293" s="31" t="s">
        <v>7751</v>
      </c>
      <c r="K293" s="31" t="s">
        <v>106</v>
      </c>
      <c r="L293" s="31" t="s">
        <v>3152</v>
      </c>
      <c r="M293" s="31" t="s">
        <v>21</v>
      </c>
      <c r="N293" s="31" t="s">
        <v>25932</v>
      </c>
      <c r="O293" s="31" t="s">
        <v>25929</v>
      </c>
      <c r="P293" s="32" t="s">
        <v>25948</v>
      </c>
      <c r="Q293" s="32">
        <v>1</v>
      </c>
      <c r="R293" t="str">
        <f t="shared" si="4"/>
        <v>Бордіян І.В. ПП, маг. "Олімп" р-н Чемеровецкий Район, с.Марьяновка, ул.Молодежная, д.10</v>
      </c>
    </row>
    <row r="294" spans="1:18" hidden="1" x14ac:dyDescent="0.25">
      <c r="A294" s="32">
        <v>159925</v>
      </c>
      <c r="B294" s="31" t="s">
        <v>7854</v>
      </c>
      <c r="C294" s="31" t="s">
        <v>7855</v>
      </c>
      <c r="D294" s="31" t="s">
        <v>7856</v>
      </c>
      <c r="E294" s="31" t="s">
        <v>121</v>
      </c>
      <c r="F294" s="31" t="s">
        <v>122</v>
      </c>
      <c r="G294" s="31" t="s">
        <v>107</v>
      </c>
      <c r="H294" s="31" t="s">
        <v>108</v>
      </c>
      <c r="I294" s="31" t="s">
        <v>124</v>
      </c>
      <c r="J294" s="31" t="s">
        <v>109</v>
      </c>
      <c r="K294" s="31" t="s">
        <v>106</v>
      </c>
      <c r="L294" s="31" t="s">
        <v>7855</v>
      </c>
      <c r="M294" s="31" t="s">
        <v>20</v>
      </c>
      <c r="N294" s="31" t="s">
        <v>25932</v>
      </c>
      <c r="O294" s="31" t="s">
        <v>25929</v>
      </c>
      <c r="P294" s="32" t="s">
        <v>25948</v>
      </c>
      <c r="Q294" s="32">
        <v>1</v>
      </c>
      <c r="R294" t="str">
        <f t="shared" si="4"/>
        <v>Буркацький І.В. ПП, маг. "Продукти" с. Велика Слобода</v>
      </c>
    </row>
    <row r="295" spans="1:18" hidden="1" x14ac:dyDescent="0.25">
      <c r="A295" s="32">
        <v>533119</v>
      </c>
      <c r="B295" s="31" t="s">
        <v>7045</v>
      </c>
      <c r="C295" s="31" t="s">
        <v>7046</v>
      </c>
      <c r="D295" s="31" t="s">
        <v>7047</v>
      </c>
      <c r="E295" s="31" t="s">
        <v>121</v>
      </c>
      <c r="F295" s="31" t="s">
        <v>122</v>
      </c>
      <c r="G295" s="31" t="s">
        <v>107</v>
      </c>
      <c r="H295" s="31" t="s">
        <v>108</v>
      </c>
      <c r="I295" s="31" t="s">
        <v>7048</v>
      </c>
      <c r="J295" s="31" t="s">
        <v>7049</v>
      </c>
      <c r="K295" s="31" t="s">
        <v>106</v>
      </c>
      <c r="L295" s="31" t="s">
        <v>7046</v>
      </c>
      <c r="M295" s="31" t="s">
        <v>18</v>
      </c>
      <c r="N295" s="31" t="s">
        <v>25932</v>
      </c>
      <c r="O295" s="31" t="s">
        <v>25929</v>
      </c>
      <c r="P295" s="32" t="s">
        <v>25948</v>
      </c>
      <c r="Q295" s="32">
        <v>1</v>
      </c>
      <c r="R295" t="str">
        <f t="shared" si="4"/>
        <v>Рудяк Н.І. ПП, маг. "Магазин" г.Каменец-Подольский, ул.Жукова, д.7</v>
      </c>
    </row>
    <row r="296" spans="1:18" hidden="1" x14ac:dyDescent="0.25">
      <c r="A296" s="32">
        <v>533282</v>
      </c>
      <c r="B296" s="31" t="s">
        <v>7050</v>
      </c>
      <c r="C296" s="31" t="s">
        <v>7051</v>
      </c>
      <c r="D296" s="31" t="s">
        <v>3218</v>
      </c>
      <c r="E296" s="31" t="s">
        <v>121</v>
      </c>
      <c r="F296" s="31" t="s">
        <v>122</v>
      </c>
      <c r="G296" s="31" t="s">
        <v>107</v>
      </c>
      <c r="H296" s="31" t="s">
        <v>108</v>
      </c>
      <c r="I296" s="31" t="s">
        <v>124</v>
      </c>
      <c r="J296" s="31" t="s">
        <v>109</v>
      </c>
      <c r="K296" s="31" t="s">
        <v>106</v>
      </c>
      <c r="L296" s="31" t="s">
        <v>7051</v>
      </c>
      <c r="M296" s="31" t="s">
        <v>20</v>
      </c>
      <c r="N296" s="31" t="s">
        <v>25932</v>
      </c>
      <c r="O296" s="31" t="s">
        <v>25929</v>
      </c>
      <c r="P296" s="32" t="s">
        <v>25948</v>
      </c>
      <c r="Q296" s="32">
        <v>1</v>
      </c>
      <c r="R296" t="str">
        <f t="shared" si="4"/>
        <v>Дем'янов Г.Є. ПП, маг.-вагончик р-н Новоушицкий Район, с.Пилипы-Хребтиевские (0)</v>
      </c>
    </row>
    <row r="297" spans="1:18" hidden="1" x14ac:dyDescent="0.25">
      <c r="A297" s="32">
        <v>486403</v>
      </c>
      <c r="B297" s="31" t="s">
        <v>7194</v>
      </c>
      <c r="C297" s="31" t="s">
        <v>7195</v>
      </c>
      <c r="D297" s="31" t="s">
        <v>7196</v>
      </c>
      <c r="E297" s="31" t="s">
        <v>121</v>
      </c>
      <c r="F297" s="31" t="s">
        <v>122</v>
      </c>
      <c r="G297" s="31" t="s">
        <v>107</v>
      </c>
      <c r="H297" s="31" t="s">
        <v>108</v>
      </c>
      <c r="I297" s="31" t="s">
        <v>7197</v>
      </c>
      <c r="J297" s="31" t="s">
        <v>7198</v>
      </c>
      <c r="K297" s="31" t="s">
        <v>106</v>
      </c>
      <c r="L297" s="31" t="s">
        <v>7195</v>
      </c>
      <c r="M297" s="31" t="s">
        <v>21</v>
      </c>
      <c r="N297" s="31" t="s">
        <v>25932</v>
      </c>
      <c r="O297" s="31" t="s">
        <v>25929</v>
      </c>
      <c r="P297" s="32" t="s">
        <v>25948</v>
      </c>
      <c r="Q297" s="32">
        <v>1</v>
      </c>
      <c r="R297" t="str">
        <f t="shared" si="4"/>
        <v>Берба К.П. ПП, маг. "Продукти" р-н Ярмолинецкий Район, с.Стреховцы, ул.Сугерова, д.1а</v>
      </c>
    </row>
    <row r="298" spans="1:18" hidden="1" x14ac:dyDescent="0.25">
      <c r="A298" s="32">
        <v>166472</v>
      </c>
      <c r="B298" s="31" t="s">
        <v>3147</v>
      </c>
      <c r="C298" s="31" t="s">
        <v>3148</v>
      </c>
      <c r="D298" s="31" t="s">
        <v>23228</v>
      </c>
      <c r="E298" s="31" t="s">
        <v>121</v>
      </c>
      <c r="F298" s="31" t="s">
        <v>122</v>
      </c>
      <c r="G298" s="31" t="s">
        <v>107</v>
      </c>
      <c r="H298" s="31" t="s">
        <v>108</v>
      </c>
      <c r="I298" s="31" t="s">
        <v>124</v>
      </c>
      <c r="J298" s="31" t="s">
        <v>109</v>
      </c>
      <c r="K298" s="31" t="s">
        <v>106</v>
      </c>
      <c r="L298" s="31" t="s">
        <v>3148</v>
      </c>
      <c r="M298" s="31" t="s">
        <v>21</v>
      </c>
      <c r="N298" s="31" t="s">
        <v>25932</v>
      </c>
      <c r="O298" s="31" t="s">
        <v>25929</v>
      </c>
      <c r="P298" s="32" t="s">
        <v>67</v>
      </c>
      <c r="Q298" s="32">
        <v>1</v>
      </c>
      <c r="R298" t="str">
        <f t="shared" si="4"/>
        <v>Яцентюк ПП, маг. Надія" р-н Чемеровецкий Район, с.Боднаровка, ул.Молодежная, д.7</v>
      </c>
    </row>
    <row r="299" spans="1:18" hidden="1" x14ac:dyDescent="0.25">
      <c r="A299" s="32">
        <v>743248</v>
      </c>
      <c r="B299" s="31" t="s">
        <v>7101</v>
      </c>
      <c r="C299" s="31" t="s">
        <v>7102</v>
      </c>
      <c r="D299" s="31" t="s">
        <v>7103</v>
      </c>
      <c r="E299" s="31" t="s">
        <v>121</v>
      </c>
      <c r="F299" s="31" t="s">
        <v>122</v>
      </c>
      <c r="G299" s="31" t="s">
        <v>107</v>
      </c>
      <c r="H299" s="31" t="s">
        <v>108</v>
      </c>
      <c r="I299" s="31" t="s">
        <v>7104</v>
      </c>
      <c r="J299" s="31" t="s">
        <v>7105</v>
      </c>
      <c r="K299" s="31" t="s">
        <v>106</v>
      </c>
      <c r="L299" s="31" t="s">
        <v>7102</v>
      </c>
      <c r="M299" s="31" t="s">
        <v>20</v>
      </c>
      <c r="N299" s="31" t="s">
        <v>25932</v>
      </c>
      <c r="O299" s="31" t="s">
        <v>25929</v>
      </c>
      <c r="P299" s="32" t="s">
        <v>25948</v>
      </c>
      <c r="Q299" s="32">
        <v>1</v>
      </c>
      <c r="R299" t="str">
        <f t="shared" si="4"/>
        <v>Лацко А.М. ПП, маг.-кафе "Збруч" р-н Чемеровецкий Район, с.Збриж, ул.Центральная, д.2</v>
      </c>
    </row>
    <row r="300" spans="1:18" hidden="1" x14ac:dyDescent="0.25">
      <c r="A300" s="32">
        <v>484212</v>
      </c>
      <c r="B300" s="31" t="s">
        <v>7186</v>
      </c>
      <c r="C300" s="31" t="s">
        <v>7187</v>
      </c>
      <c r="D300" s="31" t="s">
        <v>7163</v>
      </c>
      <c r="E300" s="31" t="s">
        <v>121</v>
      </c>
      <c r="F300" s="31" t="s">
        <v>122</v>
      </c>
      <c r="G300" s="31" t="s">
        <v>107</v>
      </c>
      <c r="H300" s="31" t="s">
        <v>108</v>
      </c>
      <c r="I300" s="31" t="s">
        <v>7188</v>
      </c>
      <c r="J300" s="31" t="s">
        <v>7189</v>
      </c>
      <c r="K300" s="31" t="s">
        <v>106</v>
      </c>
      <c r="L300" s="31" t="s">
        <v>7187</v>
      </c>
      <c r="M300" s="31" t="s">
        <v>19</v>
      </c>
      <c r="N300" s="31" t="s">
        <v>25932</v>
      </c>
      <c r="O300" s="31" t="s">
        <v>25929</v>
      </c>
      <c r="P300" s="32" t="s">
        <v>25948</v>
      </c>
      <c r="Q300" s="32">
        <v>1</v>
      </c>
      <c r="R300" t="str">
        <f t="shared" si="4"/>
        <v>Іванова В.В. ПП, маг. "Продукти" р-н Дунаевецкий Район, с.Залесцы, ул.Ленина, д.4</v>
      </c>
    </row>
    <row r="301" spans="1:18" hidden="1" x14ac:dyDescent="0.25">
      <c r="A301" s="32">
        <v>792727</v>
      </c>
      <c r="B301" s="31" t="s">
        <v>6959</v>
      </c>
      <c r="C301" s="31" t="s">
        <v>6960</v>
      </c>
      <c r="D301" s="31" t="s">
        <v>6961</v>
      </c>
      <c r="E301" s="31" t="s">
        <v>121</v>
      </c>
      <c r="F301" s="31" t="s">
        <v>122</v>
      </c>
      <c r="G301" s="31" t="s">
        <v>107</v>
      </c>
      <c r="H301" s="31" t="s">
        <v>108</v>
      </c>
      <c r="I301" s="31" t="s">
        <v>124</v>
      </c>
      <c r="J301" s="31" t="s">
        <v>109</v>
      </c>
      <c r="K301" s="31" t="s">
        <v>106</v>
      </c>
      <c r="L301" s="31" t="s">
        <v>6960</v>
      </c>
      <c r="M301" s="31" t="s">
        <v>21</v>
      </c>
      <c r="N301" s="31" t="s">
        <v>25932</v>
      </c>
      <c r="O301" s="31" t="s">
        <v>25929</v>
      </c>
      <c r="P301" s="32" t="s">
        <v>67</v>
      </c>
      <c r="Q301" s="32">
        <v>1</v>
      </c>
      <c r="R301" t="str">
        <f t="shared" si="4"/>
        <v>БраніцькийС.С. ПП, маг. "Продукти" р-н Дунаевецкий Район, с.Мицивци, ул.Рабочая, д.22 (біля ставу)</v>
      </c>
    </row>
    <row r="302" spans="1:18" hidden="1" x14ac:dyDescent="0.25">
      <c r="A302" s="32">
        <v>792728</v>
      </c>
      <c r="B302" s="31" t="s">
        <v>6962</v>
      </c>
      <c r="C302" s="31" t="s">
        <v>6963</v>
      </c>
      <c r="D302" s="31" t="s">
        <v>6964</v>
      </c>
      <c r="E302" s="31" t="s">
        <v>121</v>
      </c>
      <c r="F302" s="31" t="s">
        <v>122</v>
      </c>
      <c r="G302" s="31" t="s">
        <v>107</v>
      </c>
      <c r="H302" s="31" t="s">
        <v>108</v>
      </c>
      <c r="I302" s="31" t="s">
        <v>6965</v>
      </c>
      <c r="J302" s="31" t="s">
        <v>6966</v>
      </c>
      <c r="K302" s="31" t="s">
        <v>106</v>
      </c>
      <c r="L302" s="31" t="s">
        <v>6963</v>
      </c>
      <c r="M302" s="31" t="s">
        <v>19</v>
      </c>
      <c r="N302" s="31" t="s">
        <v>25932</v>
      </c>
      <c r="O302" s="31" t="s">
        <v>25929</v>
      </c>
      <c r="P302" s="32" t="s">
        <v>25948</v>
      </c>
      <c r="Q302" s="32">
        <v>1</v>
      </c>
      <c r="R302" t="str">
        <f t="shared" si="4"/>
        <v>Прокопчук Н.Т. ПП, маг. "Продукти" р-н Дунаевецкий Район, с.Блищановка, д.0 (0)</v>
      </c>
    </row>
    <row r="303" spans="1:18" hidden="1" x14ac:dyDescent="0.25">
      <c r="A303" s="32">
        <v>792813</v>
      </c>
      <c r="B303" s="31" t="s">
        <v>6967</v>
      </c>
      <c r="C303" s="31" t="s">
        <v>6968</v>
      </c>
      <c r="D303" s="31" t="s">
        <v>6969</v>
      </c>
      <c r="E303" s="31" t="s">
        <v>121</v>
      </c>
      <c r="F303" s="31" t="s">
        <v>122</v>
      </c>
      <c r="G303" s="31" t="s">
        <v>107</v>
      </c>
      <c r="H303" s="31" t="s">
        <v>108</v>
      </c>
      <c r="I303" s="31" t="s">
        <v>124</v>
      </c>
      <c r="J303" s="31" t="s">
        <v>109</v>
      </c>
      <c r="K303" s="31" t="s">
        <v>106</v>
      </c>
      <c r="L303" s="31" t="s">
        <v>6968</v>
      </c>
      <c r="M303" s="31" t="s">
        <v>18</v>
      </c>
      <c r="N303" s="31" t="s">
        <v>25932</v>
      </c>
      <c r="O303" s="31" t="s">
        <v>25929</v>
      </c>
      <c r="P303" s="32" t="s">
        <v>67</v>
      </c>
      <c r="Q303" s="32">
        <v>1</v>
      </c>
      <c r="R303" t="str">
        <f t="shared" si="4"/>
        <v>Батулінська Л.А. ПП, маг. "Продукти" р-н Чемеровецкий Район, с.Черче, д.23 (0)</v>
      </c>
    </row>
    <row r="304" spans="1:18" hidden="1" x14ac:dyDescent="0.25">
      <c r="A304" s="32">
        <v>585150</v>
      </c>
      <c r="B304" s="31" t="s">
        <v>1155</v>
      </c>
      <c r="C304" s="31" t="s">
        <v>1156</v>
      </c>
      <c r="D304" s="31" t="s">
        <v>1157</v>
      </c>
      <c r="E304" s="31" t="s">
        <v>121</v>
      </c>
      <c r="F304" s="31" t="s">
        <v>122</v>
      </c>
      <c r="G304" s="31" t="s">
        <v>107</v>
      </c>
      <c r="H304" s="31" t="s">
        <v>108</v>
      </c>
      <c r="I304" s="31" t="s">
        <v>1158</v>
      </c>
      <c r="J304" s="31" t="s">
        <v>1159</v>
      </c>
      <c r="K304" s="31" t="s">
        <v>106</v>
      </c>
      <c r="L304" s="31" t="s">
        <v>1156</v>
      </c>
      <c r="M304" s="31" t="s">
        <v>21</v>
      </c>
      <c r="N304" s="31" t="s">
        <v>25932</v>
      </c>
      <c r="O304" s="31" t="s">
        <v>25929</v>
      </c>
      <c r="P304" s="32" t="s">
        <v>67</v>
      </c>
      <c r="Q304" s="32">
        <v>1</v>
      </c>
      <c r="R304" t="str">
        <f t="shared" si="4"/>
        <v>Дикунець Л.К. ПП, маг. "Продукти" р-н Чемеровецкий Район, с.Кутковцы, ул.Чайковского, д.59</v>
      </c>
    </row>
    <row r="305" spans="1:18" hidden="1" x14ac:dyDescent="0.25">
      <c r="A305" s="32">
        <v>797701</v>
      </c>
      <c r="B305" s="31" t="s">
        <v>3746</v>
      </c>
      <c r="C305" s="31" t="s">
        <v>3747</v>
      </c>
      <c r="D305" s="31" t="s">
        <v>3748</v>
      </c>
      <c r="E305" s="31" t="s">
        <v>121</v>
      </c>
      <c r="F305" s="31" t="s">
        <v>122</v>
      </c>
      <c r="G305" s="31" t="s">
        <v>107</v>
      </c>
      <c r="H305" s="31" t="s">
        <v>108</v>
      </c>
      <c r="I305" s="31" t="s">
        <v>124</v>
      </c>
      <c r="J305" s="31" t="s">
        <v>109</v>
      </c>
      <c r="K305" s="31" t="s">
        <v>106</v>
      </c>
      <c r="L305" s="31" t="s">
        <v>3747</v>
      </c>
      <c r="M305" s="31" t="s">
        <v>20</v>
      </c>
      <c r="N305" s="31" t="s">
        <v>25932</v>
      </c>
      <c r="O305" s="31" t="s">
        <v>25929</v>
      </c>
      <c r="P305" s="32" t="s">
        <v>25948</v>
      </c>
      <c r="Q305" s="32">
        <v>1</v>
      </c>
      <c r="R305" t="str">
        <f t="shared" si="4"/>
        <v>Шевчук М.І. ПП, маг. "Росинка" р-н Каменец-Подольский Район, с.Жванец, д.46</v>
      </c>
    </row>
    <row r="306" spans="1:18" hidden="1" x14ac:dyDescent="0.25">
      <c r="A306" s="32">
        <v>563569</v>
      </c>
      <c r="B306" s="31" t="s">
        <v>3988</v>
      </c>
      <c r="C306" s="31" t="s">
        <v>3989</v>
      </c>
      <c r="D306" s="31" t="s">
        <v>3990</v>
      </c>
      <c r="E306" s="31" t="s">
        <v>121</v>
      </c>
      <c r="F306" s="31" t="s">
        <v>122</v>
      </c>
      <c r="G306" s="31" t="s">
        <v>107</v>
      </c>
      <c r="H306" s="31" t="s">
        <v>108</v>
      </c>
      <c r="I306" s="31" t="s">
        <v>3991</v>
      </c>
      <c r="J306" s="31" t="s">
        <v>3992</v>
      </c>
      <c r="K306" s="31" t="s">
        <v>106</v>
      </c>
      <c r="L306" s="31" t="s">
        <v>3989</v>
      </c>
      <c r="M306" s="31" t="s">
        <v>20</v>
      </c>
      <c r="N306" s="31" t="s">
        <v>25932</v>
      </c>
      <c r="O306" s="31" t="s">
        <v>25929</v>
      </c>
      <c r="P306" s="32" t="s">
        <v>25948</v>
      </c>
      <c r="Q306" s="32">
        <v>1</v>
      </c>
      <c r="R306" t="str">
        <f t="shared" si="4"/>
        <v>Проскура Д.В. ПП, маг. "Хуторок" р-н Чемеровецкий Район, с.Ямпольчик, д.159 а</v>
      </c>
    </row>
    <row r="307" spans="1:18" hidden="1" x14ac:dyDescent="0.25">
      <c r="A307" s="32">
        <v>798094</v>
      </c>
      <c r="B307" s="31" t="s">
        <v>6905</v>
      </c>
      <c r="C307" s="31" t="s">
        <v>6906</v>
      </c>
      <c r="D307" s="31" t="s">
        <v>6907</v>
      </c>
      <c r="E307" s="31" t="s">
        <v>121</v>
      </c>
      <c r="F307" s="31" t="s">
        <v>122</v>
      </c>
      <c r="G307" s="31" t="s">
        <v>107</v>
      </c>
      <c r="H307" s="31" t="s">
        <v>108</v>
      </c>
      <c r="I307" s="31" t="s">
        <v>124</v>
      </c>
      <c r="J307" s="31" t="s">
        <v>109</v>
      </c>
      <c r="K307" s="31" t="s">
        <v>106</v>
      </c>
      <c r="L307" s="31" t="s">
        <v>6906</v>
      </c>
      <c r="M307" s="31" t="s">
        <v>19</v>
      </c>
      <c r="N307" s="31" t="s">
        <v>25932</v>
      </c>
      <c r="O307" s="31" t="s">
        <v>25929</v>
      </c>
      <c r="P307" s="32" t="s">
        <v>25948</v>
      </c>
      <c r="Q307" s="32">
        <v>1</v>
      </c>
      <c r="R307" t="str">
        <f t="shared" si="4"/>
        <v>Дзюбас В.О. ПП, маг. "Калина" р-н Новоушицкий Район, с.Пилипковцы, д.0</v>
      </c>
    </row>
    <row r="308" spans="1:18" hidden="1" x14ac:dyDescent="0.25">
      <c r="A308" s="32">
        <v>798097</v>
      </c>
      <c r="B308" s="31" t="s">
        <v>6913</v>
      </c>
      <c r="C308" s="31" t="s">
        <v>6914</v>
      </c>
      <c r="D308" s="31" t="s">
        <v>6915</v>
      </c>
      <c r="E308" s="31" t="s">
        <v>121</v>
      </c>
      <c r="F308" s="31" t="s">
        <v>122</v>
      </c>
      <c r="G308" s="31" t="s">
        <v>107</v>
      </c>
      <c r="H308" s="31" t="s">
        <v>108</v>
      </c>
      <c r="I308" s="31" t="s">
        <v>124</v>
      </c>
      <c r="J308" s="31" t="s">
        <v>109</v>
      </c>
      <c r="K308" s="31" t="s">
        <v>106</v>
      </c>
      <c r="L308" s="31" t="s">
        <v>6916</v>
      </c>
      <c r="M308" s="31" t="s">
        <v>19</v>
      </c>
      <c r="N308" s="31" t="s">
        <v>25932</v>
      </c>
      <c r="O308" s="31" t="s">
        <v>25929</v>
      </c>
      <c r="P308" s="32" t="s">
        <v>25948</v>
      </c>
      <c r="Q308" s="32">
        <v>1</v>
      </c>
      <c r="R308" t="str">
        <f t="shared" si="4"/>
        <v>Ліщина Л.І. ПП, маг. "Продукти" р-н Дунаевецкий Район, с.Терновая, д.0 (0)</v>
      </c>
    </row>
    <row r="309" spans="1:18" hidden="1" x14ac:dyDescent="0.25">
      <c r="A309" s="32">
        <v>798097</v>
      </c>
      <c r="B309" s="31" t="s">
        <v>6917</v>
      </c>
      <c r="C309" s="31" t="s">
        <v>6914</v>
      </c>
      <c r="D309" s="31" t="s">
        <v>6915</v>
      </c>
      <c r="E309" s="31" t="s">
        <v>121</v>
      </c>
      <c r="F309" s="31" t="s">
        <v>122</v>
      </c>
      <c r="G309" s="31" t="s">
        <v>107</v>
      </c>
      <c r="H309" s="31" t="s">
        <v>108</v>
      </c>
      <c r="I309" s="31" t="s">
        <v>124</v>
      </c>
      <c r="J309" s="31" t="s">
        <v>109</v>
      </c>
      <c r="K309" s="31" t="s">
        <v>106</v>
      </c>
      <c r="L309" s="31" t="s">
        <v>6914</v>
      </c>
      <c r="M309" s="31" t="s">
        <v>19</v>
      </c>
      <c r="N309" s="31" t="s">
        <v>25932</v>
      </c>
      <c r="O309" s="31" t="s">
        <v>25929</v>
      </c>
      <c r="P309" s="32" t="s">
        <v>25948</v>
      </c>
      <c r="Q309" s="32">
        <v>1</v>
      </c>
      <c r="R309" t="str">
        <f t="shared" si="4"/>
        <v>Ліщина Л.І. ПП, маг. "Продукти" р-н Дунаевецкий Район, с.Терновая, д.0 (0)</v>
      </c>
    </row>
    <row r="310" spans="1:18" hidden="1" x14ac:dyDescent="0.25">
      <c r="A310" s="32">
        <v>839232</v>
      </c>
      <c r="B310" s="31" t="s">
        <v>6946</v>
      </c>
      <c r="C310" s="31" t="s">
        <v>6947</v>
      </c>
      <c r="D310" s="31" t="s">
        <v>6948</v>
      </c>
      <c r="E310" s="31" t="s">
        <v>121</v>
      </c>
      <c r="F310" s="31" t="s">
        <v>122</v>
      </c>
      <c r="G310" s="31" t="s">
        <v>114</v>
      </c>
      <c r="H310" s="31" t="s">
        <v>108</v>
      </c>
      <c r="I310" s="31" t="s">
        <v>6949</v>
      </c>
      <c r="J310" s="31" t="s">
        <v>6950</v>
      </c>
      <c r="K310" s="31" t="s">
        <v>106</v>
      </c>
      <c r="L310" s="31" t="s">
        <v>6947</v>
      </c>
      <c r="M310" s="31" t="s">
        <v>18</v>
      </c>
      <c r="N310" s="31" t="s">
        <v>25932</v>
      </c>
      <c r="O310" s="31" t="s">
        <v>25929</v>
      </c>
      <c r="P310" s="32" t="s">
        <v>67</v>
      </c>
      <c r="Q310" s="32">
        <v>1</v>
      </c>
      <c r="R310" t="str">
        <f t="shared" si="4"/>
        <v>Кінзерська О.В. ПП, кафе "Вербиченька" р-н Каменец-Подольский Район, с.Вербка, д.0 (біля церкви)</v>
      </c>
    </row>
    <row r="311" spans="1:18" hidden="1" x14ac:dyDescent="0.25">
      <c r="A311" s="32">
        <v>792724</v>
      </c>
      <c r="B311" s="31" t="s">
        <v>6954</v>
      </c>
      <c r="C311" s="31" t="s">
        <v>6955</v>
      </c>
      <c r="D311" s="31" t="s">
        <v>6956</v>
      </c>
      <c r="E311" s="31" t="s">
        <v>121</v>
      </c>
      <c r="F311" s="31" t="s">
        <v>122</v>
      </c>
      <c r="G311" s="31" t="s">
        <v>107</v>
      </c>
      <c r="H311" s="31" t="s">
        <v>108</v>
      </c>
      <c r="I311" s="31" t="s">
        <v>124</v>
      </c>
      <c r="J311" s="31" t="s">
        <v>109</v>
      </c>
      <c r="K311" s="31" t="s">
        <v>106</v>
      </c>
      <c r="L311" s="31" t="s">
        <v>6955</v>
      </c>
      <c r="M311" s="31" t="s">
        <v>20</v>
      </c>
      <c r="N311" s="31" t="s">
        <v>25932</v>
      </c>
      <c r="O311" s="31" t="s">
        <v>25929</v>
      </c>
      <c r="P311" s="32" t="s">
        <v>25948</v>
      </c>
      <c r="Q311" s="32">
        <v>1</v>
      </c>
      <c r="R311" t="str">
        <f t="shared" si="4"/>
        <v>Єршова Г.І. ПП, маг. "Продукти" р-н Чемеровецкий Район, с.Залучье, ул.Хмельницкого Богдана, д.25</v>
      </c>
    </row>
    <row r="312" spans="1:18" hidden="1" x14ac:dyDescent="0.25">
      <c r="A312" s="32">
        <v>792725</v>
      </c>
      <c r="B312" s="31" t="s">
        <v>6957</v>
      </c>
      <c r="C312" s="31" t="s">
        <v>6955</v>
      </c>
      <c r="D312" s="31" t="s">
        <v>6958</v>
      </c>
      <c r="E312" s="31" t="s">
        <v>121</v>
      </c>
      <c r="F312" s="31" t="s">
        <v>122</v>
      </c>
      <c r="G312" s="31" t="s">
        <v>107</v>
      </c>
      <c r="H312" s="31" t="s">
        <v>108</v>
      </c>
      <c r="I312" s="31" t="s">
        <v>124</v>
      </c>
      <c r="J312" s="31" t="s">
        <v>109</v>
      </c>
      <c r="K312" s="31" t="s">
        <v>106</v>
      </c>
      <c r="L312" s="31" t="s">
        <v>6955</v>
      </c>
      <c r="M312" s="31" t="s">
        <v>20</v>
      </c>
      <c r="N312" s="31" t="s">
        <v>25932</v>
      </c>
      <c r="O312" s="31" t="s">
        <v>25929</v>
      </c>
      <c r="P312" s="32" t="s">
        <v>25948</v>
      </c>
      <c r="Q312" s="32">
        <v>1</v>
      </c>
      <c r="R312" t="str">
        <f t="shared" si="4"/>
        <v>Єршова Г.І. ПП, маг. "Продукти" р-н Чемеровецкий Район, с.Залучье, ул.Октябрьская, д.14 А</v>
      </c>
    </row>
    <row r="313" spans="1:18" hidden="1" x14ac:dyDescent="0.25">
      <c r="A313" s="32">
        <v>421506</v>
      </c>
      <c r="B313" s="31" t="s">
        <v>4867</v>
      </c>
      <c r="C313" s="31" t="s">
        <v>4868</v>
      </c>
      <c r="D313" s="31" t="s">
        <v>4869</v>
      </c>
      <c r="E313" s="31" t="s">
        <v>121</v>
      </c>
      <c r="F313" s="31" t="s">
        <v>122</v>
      </c>
      <c r="G313" s="31" t="s">
        <v>107</v>
      </c>
      <c r="H313" s="31" t="s">
        <v>108</v>
      </c>
      <c r="I313" s="31" t="s">
        <v>4870</v>
      </c>
      <c r="J313" s="31" t="s">
        <v>4871</v>
      </c>
      <c r="K313" s="31" t="s">
        <v>106</v>
      </c>
      <c r="L313" s="31" t="s">
        <v>4868</v>
      </c>
      <c r="M313" s="31" t="s">
        <v>20</v>
      </c>
      <c r="N313" s="31" t="s">
        <v>25932</v>
      </c>
      <c r="O313" s="31" t="s">
        <v>25929</v>
      </c>
      <c r="P313" s="32" t="s">
        <v>25948</v>
      </c>
      <c r="Q313" s="32">
        <v>1</v>
      </c>
      <c r="R313" t="str">
        <f t="shared" si="4"/>
        <v>Блажко В.П. ПП, маг. "Продукти" р-н Новоушицкий Район, с.Глыбовка, ул.Октябрьская, д.15</v>
      </c>
    </row>
    <row r="314" spans="1:18" hidden="1" x14ac:dyDescent="0.25">
      <c r="A314" s="32">
        <v>783572</v>
      </c>
      <c r="B314" s="31" t="s">
        <v>6702</v>
      </c>
      <c r="C314" s="31" t="s">
        <v>6703</v>
      </c>
      <c r="D314" s="31" t="s">
        <v>6704</v>
      </c>
      <c r="E314" s="31" t="s">
        <v>121</v>
      </c>
      <c r="F314" s="31" t="s">
        <v>122</v>
      </c>
      <c r="G314" s="31" t="s">
        <v>107</v>
      </c>
      <c r="H314" s="31" t="s">
        <v>108</v>
      </c>
      <c r="I314" s="31" t="s">
        <v>6705</v>
      </c>
      <c r="J314" s="31" t="s">
        <v>6706</v>
      </c>
      <c r="K314" s="31" t="s">
        <v>106</v>
      </c>
      <c r="L314" s="31" t="s">
        <v>6703</v>
      </c>
      <c r="M314" s="31" t="s">
        <v>20</v>
      </c>
      <c r="N314" s="31" t="s">
        <v>25932</v>
      </c>
      <c r="O314" s="31" t="s">
        <v>25929</v>
      </c>
      <c r="P314" s="32" t="s">
        <v>25948</v>
      </c>
      <c r="Q314" s="32">
        <v>1</v>
      </c>
      <c r="R314" t="str">
        <f t="shared" si="4"/>
        <v>Баговецьке СТ, маг. "Продукти" р-н Каменец-Подольский Район, с.Баговица, ул.Ленина, д.32</v>
      </c>
    </row>
    <row r="315" spans="1:18" hidden="1" x14ac:dyDescent="0.25">
      <c r="A315" s="32">
        <v>798085</v>
      </c>
      <c r="B315" s="31" t="s">
        <v>6877</v>
      </c>
      <c r="C315" s="31" t="s">
        <v>6878</v>
      </c>
      <c r="D315" s="31" t="s">
        <v>6879</v>
      </c>
      <c r="E315" s="31" t="s">
        <v>121</v>
      </c>
      <c r="F315" s="31" t="s">
        <v>122</v>
      </c>
      <c r="G315" s="31" t="s">
        <v>107</v>
      </c>
      <c r="H315" s="31" t="s">
        <v>108</v>
      </c>
      <c r="I315" s="31" t="s">
        <v>124</v>
      </c>
      <c r="J315" s="31" t="s">
        <v>109</v>
      </c>
      <c r="K315" s="31" t="s">
        <v>106</v>
      </c>
      <c r="L315" s="31" t="s">
        <v>6878</v>
      </c>
      <c r="M315" s="31" t="s">
        <v>19</v>
      </c>
      <c r="N315" s="31" t="s">
        <v>25932</v>
      </c>
      <c r="O315" s="31" t="s">
        <v>25929</v>
      </c>
      <c r="P315" s="32" t="s">
        <v>25948</v>
      </c>
      <c r="Q315" s="32">
        <v>1</v>
      </c>
      <c r="R315" t="str">
        <f t="shared" si="4"/>
        <v>Васильчук Л.І. ПП, маг. "Продукти" р-н Каменец-Подольский Район, с.Кудринцы, д.0 (0)</v>
      </c>
    </row>
    <row r="316" spans="1:18" hidden="1" x14ac:dyDescent="0.25">
      <c r="A316" s="32">
        <v>798086</v>
      </c>
      <c r="B316" s="31" t="s">
        <v>6880</v>
      </c>
      <c r="C316" s="31" t="s">
        <v>6881</v>
      </c>
      <c r="D316" s="31" t="s">
        <v>6882</v>
      </c>
      <c r="E316" s="31" t="s">
        <v>121</v>
      </c>
      <c r="F316" s="31" t="s">
        <v>122</v>
      </c>
      <c r="G316" s="31" t="s">
        <v>107</v>
      </c>
      <c r="H316" s="31" t="s">
        <v>108</v>
      </c>
      <c r="I316" s="31" t="s">
        <v>124</v>
      </c>
      <c r="J316" s="31" t="s">
        <v>109</v>
      </c>
      <c r="K316" s="31" t="s">
        <v>106</v>
      </c>
      <c r="L316" s="31" t="s">
        <v>6881</v>
      </c>
      <c r="M316" s="31" t="s">
        <v>21</v>
      </c>
      <c r="N316" s="31" t="s">
        <v>25932</v>
      </c>
      <c r="O316" s="31" t="s">
        <v>25929</v>
      </c>
      <c r="P316" s="32" t="s">
        <v>25948</v>
      </c>
      <c r="Q316" s="32">
        <v>1</v>
      </c>
      <c r="R316" t="str">
        <f t="shared" si="4"/>
        <v>Журавська Є.Є. ПП, маг. "Івашка" р-н Новоушицкий Район, с.Ивашковцы, д.0 (0)</v>
      </c>
    </row>
    <row r="317" spans="1:18" hidden="1" x14ac:dyDescent="0.25">
      <c r="A317" s="32">
        <v>798091</v>
      </c>
      <c r="B317" s="31" t="s">
        <v>6899</v>
      </c>
      <c r="C317" s="31" t="s">
        <v>6900</v>
      </c>
      <c r="D317" s="31" t="s">
        <v>6901</v>
      </c>
      <c r="E317" s="31" t="s">
        <v>121</v>
      </c>
      <c r="F317" s="31" t="s">
        <v>122</v>
      </c>
      <c r="G317" s="31" t="s">
        <v>107</v>
      </c>
      <c r="H317" s="31" t="s">
        <v>108</v>
      </c>
      <c r="I317" s="31" t="s">
        <v>124</v>
      </c>
      <c r="J317" s="31" t="s">
        <v>109</v>
      </c>
      <c r="K317" s="31" t="s">
        <v>106</v>
      </c>
      <c r="L317" s="31" t="s">
        <v>6900</v>
      </c>
      <c r="M317" s="31" t="s">
        <v>20</v>
      </c>
      <c r="N317" s="31" t="s">
        <v>25932</v>
      </c>
      <c r="O317" s="31" t="s">
        <v>25929</v>
      </c>
      <c r="P317" s="32" t="s">
        <v>25948</v>
      </c>
      <c r="Q317" s="32">
        <v>1</v>
      </c>
      <c r="R317" t="str">
        <f t="shared" si="4"/>
        <v>Зеленюк Я.О. ПП, маг. - бар р-н Новоушицкий Район, пгт.Новая Ушица (с. Калюс, вул Берегова, б. 10)</v>
      </c>
    </row>
    <row r="318" spans="1:18" hidden="1" x14ac:dyDescent="0.25">
      <c r="A318" s="32">
        <v>798092</v>
      </c>
      <c r="B318" s="31" t="s">
        <v>6902</v>
      </c>
      <c r="C318" s="31" t="s">
        <v>6903</v>
      </c>
      <c r="D318" s="31" t="s">
        <v>6904</v>
      </c>
      <c r="E318" s="31" t="s">
        <v>121</v>
      </c>
      <c r="F318" s="31" t="s">
        <v>122</v>
      </c>
      <c r="G318" s="31" t="s">
        <v>107</v>
      </c>
      <c r="H318" s="31" t="s">
        <v>108</v>
      </c>
      <c r="I318" s="31" t="s">
        <v>124</v>
      </c>
      <c r="J318" s="31" t="s">
        <v>109</v>
      </c>
      <c r="K318" s="31" t="s">
        <v>106</v>
      </c>
      <c r="L318" s="31" t="s">
        <v>6903</v>
      </c>
      <c r="M318" s="31" t="s">
        <v>21</v>
      </c>
      <c r="N318" s="31" t="s">
        <v>25932</v>
      </c>
      <c r="O318" s="31" t="s">
        <v>25929</v>
      </c>
      <c r="P318" s="32" t="s">
        <v>67</v>
      </c>
      <c r="Q318" s="32">
        <v>1</v>
      </c>
      <c r="R318" t="str">
        <f t="shared" si="4"/>
        <v>Гречкун О.І. ПП, маг. "Продукти" р-н Дунаевецкий Район, с.Польный Мукаров, д.0 (0)</v>
      </c>
    </row>
    <row r="319" spans="1:18" hidden="1" x14ac:dyDescent="0.25">
      <c r="A319" s="32">
        <v>817748</v>
      </c>
      <c r="B319" s="31" t="s">
        <v>3905</v>
      </c>
      <c r="C319" s="31" t="s">
        <v>3906</v>
      </c>
      <c r="D319" s="31" t="s">
        <v>3907</v>
      </c>
      <c r="E319" s="31" t="s">
        <v>121</v>
      </c>
      <c r="F319" s="31" t="s">
        <v>122</v>
      </c>
      <c r="G319" s="31" t="s">
        <v>107</v>
      </c>
      <c r="H319" s="31" t="s">
        <v>108</v>
      </c>
      <c r="I319" s="31" t="s">
        <v>124</v>
      </c>
      <c r="J319" s="31" t="s">
        <v>109</v>
      </c>
      <c r="K319" s="31" t="s">
        <v>106</v>
      </c>
      <c r="L319" s="31" t="s">
        <v>3908</v>
      </c>
      <c r="M319" s="31" t="s">
        <v>19</v>
      </c>
      <c r="N319" s="31" t="s">
        <v>25932</v>
      </c>
      <c r="O319" s="31" t="s">
        <v>25929</v>
      </c>
      <c r="P319" s="32" t="s">
        <v>67</v>
      </c>
      <c r="Q319" s="32">
        <v>1</v>
      </c>
      <c r="R319" t="str">
        <f t="shared" si="4"/>
        <v>(КООП) Жабинецьке СТ, маг. р-н Новоушицкий Район, с.Жабинцы, д.0 (0)</v>
      </c>
    </row>
    <row r="320" spans="1:18" hidden="1" x14ac:dyDescent="0.25">
      <c r="A320" s="32">
        <v>827459</v>
      </c>
      <c r="B320" s="31" t="s">
        <v>4123</v>
      </c>
      <c r="C320" s="31" t="s">
        <v>4124</v>
      </c>
      <c r="D320" s="31" t="s">
        <v>4125</v>
      </c>
      <c r="E320" s="31" t="s">
        <v>121</v>
      </c>
      <c r="F320" s="31" t="s">
        <v>122</v>
      </c>
      <c r="G320" s="31" t="s">
        <v>107</v>
      </c>
      <c r="H320" s="31" t="s">
        <v>108</v>
      </c>
      <c r="I320" s="31" t="s">
        <v>124</v>
      </c>
      <c r="J320" s="31" t="s">
        <v>109</v>
      </c>
      <c r="K320" s="31" t="s">
        <v>106</v>
      </c>
      <c r="L320" s="31" t="s">
        <v>4124</v>
      </c>
      <c r="M320" s="31" t="s">
        <v>20</v>
      </c>
      <c r="N320" s="31" t="s">
        <v>25932</v>
      </c>
      <c r="O320" s="31" t="s">
        <v>25929</v>
      </c>
      <c r="P320" s="32" t="s">
        <v>25948</v>
      </c>
      <c r="Q320" s="32">
        <v>1</v>
      </c>
      <c r="R320" t="str">
        <f t="shared" si="4"/>
        <v>Ференс Н.В. ПП, маг. "Продукти" р-н Чемеровецкий Район, с.Жердя, ул.Шевченко, д.44</v>
      </c>
    </row>
    <row r="321" spans="1:18" hidden="1" x14ac:dyDescent="0.25">
      <c r="A321" s="32">
        <v>827460</v>
      </c>
      <c r="B321" s="31" t="s">
        <v>4126</v>
      </c>
      <c r="C321" s="31" t="s">
        <v>4127</v>
      </c>
      <c r="D321" s="31" t="s">
        <v>4128</v>
      </c>
      <c r="E321" s="31" t="s">
        <v>121</v>
      </c>
      <c r="F321" s="31" t="s">
        <v>122</v>
      </c>
      <c r="G321" s="31" t="s">
        <v>107</v>
      </c>
      <c r="H321" s="31" t="s">
        <v>108</v>
      </c>
      <c r="I321" s="31" t="s">
        <v>4129</v>
      </c>
      <c r="J321" s="31" t="s">
        <v>4130</v>
      </c>
      <c r="K321" s="31" t="s">
        <v>106</v>
      </c>
      <c r="L321" s="31" t="s">
        <v>4127</v>
      </c>
      <c r="M321" s="31" t="s">
        <v>20</v>
      </c>
      <c r="N321" s="31" t="s">
        <v>25932</v>
      </c>
      <c r="O321" s="31" t="s">
        <v>25929</v>
      </c>
      <c r="P321" s="32" t="s">
        <v>25948</v>
      </c>
      <c r="Q321" s="32">
        <v>1</v>
      </c>
      <c r="R321" t="str">
        <f t="shared" si="4"/>
        <v>Романюк С.В. ПП, маг. "Продукти" р-н Чемеровецкий Район, с.Великая Зеленая, д.0 (0)</v>
      </c>
    </row>
    <row r="322" spans="1:18" hidden="1" x14ac:dyDescent="0.25">
      <c r="A322" s="32">
        <v>522152</v>
      </c>
      <c r="B322" s="31" t="s">
        <v>4182</v>
      </c>
      <c r="C322" s="31" t="s">
        <v>4183</v>
      </c>
      <c r="D322" s="31" t="s">
        <v>4184</v>
      </c>
      <c r="E322" s="31" t="s">
        <v>121</v>
      </c>
      <c r="F322" s="31" t="s">
        <v>122</v>
      </c>
      <c r="G322" s="31" t="s">
        <v>107</v>
      </c>
      <c r="H322" s="31" t="s">
        <v>108</v>
      </c>
      <c r="I322" s="31" t="s">
        <v>4185</v>
      </c>
      <c r="J322" s="31" t="s">
        <v>4186</v>
      </c>
      <c r="K322" s="31" t="s">
        <v>106</v>
      </c>
      <c r="L322" s="31" t="s">
        <v>4183</v>
      </c>
      <c r="M322" s="31" t="s">
        <v>20</v>
      </c>
      <c r="N322" s="31" t="s">
        <v>25932</v>
      </c>
      <c r="O322" s="31" t="s">
        <v>25929</v>
      </c>
      <c r="P322" s="32" t="s">
        <v>25948</v>
      </c>
      <c r="Q322" s="32">
        <v>1</v>
      </c>
      <c r="R322" t="str">
        <f t="shared" si="4"/>
        <v>Проданчук М.П. ПП, маг. "Продукти" р-н Каменец-Подольский Район, с.Межигор, ул.Первомайская (0)</v>
      </c>
    </row>
    <row r="323" spans="1:18" hidden="1" x14ac:dyDescent="0.25">
      <c r="A323" s="32">
        <v>421410</v>
      </c>
      <c r="B323" s="31" t="s">
        <v>4586</v>
      </c>
      <c r="C323" s="31" t="s">
        <v>4587</v>
      </c>
      <c r="D323" s="31" t="s">
        <v>4588</v>
      </c>
      <c r="E323" s="31" t="s">
        <v>121</v>
      </c>
      <c r="F323" s="31" t="s">
        <v>122</v>
      </c>
      <c r="G323" s="31" t="s">
        <v>113</v>
      </c>
      <c r="H323" s="31" t="s">
        <v>108</v>
      </c>
      <c r="I323" s="31" t="s">
        <v>124</v>
      </c>
      <c r="J323" s="31" t="s">
        <v>109</v>
      </c>
      <c r="K323" s="31" t="s">
        <v>106</v>
      </c>
      <c r="L323" s="31" t="s">
        <v>4587</v>
      </c>
      <c r="M323" s="31" t="s">
        <v>19</v>
      </c>
      <c r="N323" s="31" t="s">
        <v>25932</v>
      </c>
      <c r="O323" s="31" t="s">
        <v>25929</v>
      </c>
      <c r="P323" s="32" t="s">
        <v>25948</v>
      </c>
      <c r="Q323" s="32">
        <v>1</v>
      </c>
      <c r="R323" t="str">
        <f t="shared" ref="R323:R386" si="5">CONCATENATE(C323," ",D323)</f>
        <v>Зарицька С.В. ПП, маг. "Криничка" р-н Каменец-Подольский Район, с.Довжок, ул.Смирнова, д.97</v>
      </c>
    </row>
    <row r="324" spans="1:18" hidden="1" x14ac:dyDescent="0.25">
      <c r="A324" s="32">
        <v>421463</v>
      </c>
      <c r="B324" s="31" t="s">
        <v>4693</v>
      </c>
      <c r="C324" s="31" t="s">
        <v>4694</v>
      </c>
      <c r="D324" s="31" t="s">
        <v>4695</v>
      </c>
      <c r="E324" s="31" t="s">
        <v>121</v>
      </c>
      <c r="F324" s="31" t="s">
        <v>122</v>
      </c>
      <c r="G324" s="31" t="s">
        <v>107</v>
      </c>
      <c r="H324" s="31" t="s">
        <v>108</v>
      </c>
      <c r="I324" s="31" t="s">
        <v>4696</v>
      </c>
      <c r="J324" s="31" t="s">
        <v>4697</v>
      </c>
      <c r="K324" s="31" t="s">
        <v>106</v>
      </c>
      <c r="L324" s="31" t="s">
        <v>4694</v>
      </c>
      <c r="M324" s="31" t="s">
        <v>20</v>
      </c>
      <c r="N324" s="31" t="s">
        <v>25932</v>
      </c>
      <c r="O324" s="31" t="s">
        <v>25929</v>
      </c>
      <c r="P324" s="32" t="s">
        <v>25948</v>
      </c>
      <c r="Q324" s="32">
        <v>1</v>
      </c>
      <c r="R324" t="str">
        <f t="shared" si="5"/>
        <v>Мороз А.О. ПП, маг. "У Саші" р-н Чемеровецкий Район, пгт.Чемеровцы, ул.Шевченко, д.10а</v>
      </c>
    </row>
    <row r="325" spans="1:18" hidden="1" x14ac:dyDescent="0.25">
      <c r="A325" s="32">
        <v>386645</v>
      </c>
      <c r="B325" s="31" t="s">
        <v>3322</v>
      </c>
      <c r="C325" s="31" t="s">
        <v>3323</v>
      </c>
      <c r="D325" s="31" t="s">
        <v>3324</v>
      </c>
      <c r="E325" s="31" t="s">
        <v>121</v>
      </c>
      <c r="F325" s="31" t="s">
        <v>122</v>
      </c>
      <c r="G325" s="31" t="s">
        <v>107</v>
      </c>
      <c r="H325" s="31" t="s">
        <v>108</v>
      </c>
      <c r="I325" s="31" t="s">
        <v>3325</v>
      </c>
      <c r="J325" s="31" t="s">
        <v>3326</v>
      </c>
      <c r="K325" s="31" t="s">
        <v>106</v>
      </c>
      <c r="L325" s="31" t="s">
        <v>3323</v>
      </c>
      <c r="M325" s="31" t="s">
        <v>19</v>
      </c>
      <c r="N325" s="31" t="s">
        <v>25932</v>
      </c>
      <c r="O325" s="31" t="s">
        <v>25929</v>
      </c>
      <c r="P325" s="32" t="s">
        <v>25948</v>
      </c>
      <c r="Q325" s="32">
        <v>1</v>
      </c>
      <c r="R325" t="str">
        <f t="shared" si="5"/>
        <v>Михальський С.М. ПП, маг. "Алєся" р-н Дунаевецкий Район, с.Зеленче, ул.Центральная, д.57</v>
      </c>
    </row>
    <row r="326" spans="1:18" hidden="1" x14ac:dyDescent="0.25">
      <c r="A326" s="32">
        <v>459980</v>
      </c>
      <c r="B326" s="31" t="s">
        <v>3809</v>
      </c>
      <c r="C326" s="31" t="s">
        <v>3810</v>
      </c>
      <c r="D326" s="31" t="s">
        <v>3811</v>
      </c>
      <c r="E326" s="31" t="s">
        <v>121</v>
      </c>
      <c r="F326" s="31" t="s">
        <v>122</v>
      </c>
      <c r="G326" s="31" t="s">
        <v>107</v>
      </c>
      <c r="H326" s="31" t="s">
        <v>108</v>
      </c>
      <c r="I326" s="31" t="s">
        <v>3812</v>
      </c>
      <c r="J326" s="31" t="s">
        <v>3813</v>
      </c>
      <c r="K326" s="31" t="s">
        <v>106</v>
      </c>
      <c r="L326" s="31" t="s">
        <v>3810</v>
      </c>
      <c r="M326" s="31" t="s">
        <v>20</v>
      </c>
      <c r="N326" s="31" t="s">
        <v>25932</v>
      </c>
      <c r="O326" s="31" t="s">
        <v>25929</v>
      </c>
      <c r="P326" s="32" t="s">
        <v>25948</v>
      </c>
      <c r="Q326" s="32">
        <v>1</v>
      </c>
      <c r="R326" t="str">
        <f t="shared" si="5"/>
        <v>Чорний О.П. ПП, маг. "Смак №1" р-н Чемеровецкий Район, пгт.Чемеровцы, ул.Коммунальная, д.3</v>
      </c>
    </row>
    <row r="327" spans="1:18" hidden="1" x14ac:dyDescent="0.25">
      <c r="A327" s="32">
        <v>815399</v>
      </c>
      <c r="B327" s="31" t="s">
        <v>3851</v>
      </c>
      <c r="C327" s="31" t="s">
        <v>3852</v>
      </c>
      <c r="D327" s="31" t="s">
        <v>3853</v>
      </c>
      <c r="E327" s="31" t="s">
        <v>121</v>
      </c>
      <c r="F327" s="31" t="s">
        <v>122</v>
      </c>
      <c r="G327" s="31" t="s">
        <v>107</v>
      </c>
      <c r="H327" s="31" t="s">
        <v>108</v>
      </c>
      <c r="I327" s="31" t="s">
        <v>3854</v>
      </c>
      <c r="J327" s="31" t="s">
        <v>3855</v>
      </c>
      <c r="K327" s="31" t="s">
        <v>106</v>
      </c>
      <c r="L327" s="31" t="s">
        <v>3852</v>
      </c>
      <c r="M327" s="31" t="s">
        <v>21</v>
      </c>
      <c r="N327" s="31" t="s">
        <v>25932</v>
      </c>
      <c r="O327" s="31" t="s">
        <v>25929</v>
      </c>
      <c r="P327" s="32" t="s">
        <v>25948</v>
      </c>
      <c r="Q327" s="32">
        <v>1</v>
      </c>
      <c r="R327" t="str">
        <f t="shared" si="5"/>
        <v>Смішна А.А. ПП, маг."Алюр" р-н Новоушицкий Район, пгт.Новая Ушица, ул.Украинская, д.34</v>
      </c>
    </row>
    <row r="328" spans="1:18" hidden="1" x14ac:dyDescent="0.25">
      <c r="A328" s="32">
        <v>815400</v>
      </c>
      <c r="B328" s="31" t="s">
        <v>3856</v>
      </c>
      <c r="C328" s="31" t="s">
        <v>3857</v>
      </c>
      <c r="D328" s="31" t="s">
        <v>3858</v>
      </c>
      <c r="E328" s="31" t="s">
        <v>121</v>
      </c>
      <c r="F328" s="31" t="s">
        <v>122</v>
      </c>
      <c r="G328" s="31" t="s">
        <v>149</v>
      </c>
      <c r="H328" s="31" t="s">
        <v>108</v>
      </c>
      <c r="I328" s="31" t="s">
        <v>124</v>
      </c>
      <c r="J328" s="31" t="s">
        <v>109</v>
      </c>
      <c r="K328" s="31" t="s">
        <v>106</v>
      </c>
      <c r="L328" s="31" t="s">
        <v>3857</v>
      </c>
      <c r="M328" s="31" t="s">
        <v>19</v>
      </c>
      <c r="N328" s="31" t="s">
        <v>25932</v>
      </c>
      <c r="O328" s="31" t="s">
        <v>25929</v>
      </c>
      <c r="P328" s="32" t="s">
        <v>25948</v>
      </c>
      <c r="Q328" s="32">
        <v>1</v>
      </c>
      <c r="R328" t="str">
        <f t="shared" si="5"/>
        <v>Коляско В.Л. ПП, к-к "Парасолька" р-н Дунаевецкий Район, пгт.Дунаевцы, д.0 (станція)</v>
      </c>
    </row>
    <row r="329" spans="1:18" hidden="1" x14ac:dyDescent="0.25">
      <c r="A329" s="32">
        <v>748347</v>
      </c>
      <c r="B329" s="31" t="s">
        <v>4052</v>
      </c>
      <c r="C329" s="31" t="s">
        <v>4053</v>
      </c>
      <c r="D329" s="31" t="s">
        <v>4054</v>
      </c>
      <c r="E329" s="31" t="s">
        <v>121</v>
      </c>
      <c r="F329" s="31" t="s">
        <v>122</v>
      </c>
      <c r="G329" s="31" t="s">
        <v>107</v>
      </c>
      <c r="H329" s="31" t="s">
        <v>108</v>
      </c>
      <c r="I329" s="31" t="s">
        <v>124</v>
      </c>
      <c r="J329" s="31" t="s">
        <v>109</v>
      </c>
      <c r="K329" s="31" t="s">
        <v>106</v>
      </c>
      <c r="L329" s="31" t="s">
        <v>4053</v>
      </c>
      <c r="M329" s="31" t="s">
        <v>18</v>
      </c>
      <c r="N329" s="31" t="s">
        <v>25932</v>
      </c>
      <c r="O329" s="31" t="s">
        <v>25929</v>
      </c>
      <c r="P329" s="32" t="s">
        <v>25948</v>
      </c>
      <c r="Q329" s="32">
        <v>1</v>
      </c>
      <c r="R329" t="str">
        <f t="shared" si="5"/>
        <v>Храбуст І.І. ПП, маг. "Фігура" р-н Каменец-Подольский Район, с.Негин, ул.Садовая, д.26</v>
      </c>
    </row>
    <row r="330" spans="1:18" hidden="1" x14ac:dyDescent="0.25">
      <c r="A330" s="32">
        <v>460043</v>
      </c>
      <c r="B330" s="31" t="s">
        <v>4976</v>
      </c>
      <c r="C330" s="31" t="s">
        <v>4977</v>
      </c>
      <c r="D330" s="31" t="s">
        <v>4978</v>
      </c>
      <c r="E330" s="31" t="s">
        <v>121</v>
      </c>
      <c r="F330" s="31" t="s">
        <v>122</v>
      </c>
      <c r="G330" s="31" t="s">
        <v>107</v>
      </c>
      <c r="H330" s="31" t="s">
        <v>108</v>
      </c>
      <c r="I330" s="31" t="s">
        <v>4979</v>
      </c>
      <c r="J330" s="31" t="s">
        <v>4980</v>
      </c>
      <c r="K330" s="31" t="s">
        <v>106</v>
      </c>
      <c r="L330" s="31" t="s">
        <v>4977</v>
      </c>
      <c r="M330" s="31" t="s">
        <v>19</v>
      </c>
      <c r="N330" s="31" t="s">
        <v>25932</v>
      </c>
      <c r="O330" s="31" t="s">
        <v>25929</v>
      </c>
      <c r="P330" s="32" t="s">
        <v>25948</v>
      </c>
      <c r="Q330" s="32">
        <v>1</v>
      </c>
      <c r="R330" t="str">
        <f t="shared" si="5"/>
        <v>Олешко Л.А. ПП, маг. "Людмила" р-н Дунаевецкий Район, с.Минькивци, ул.Советская, д.50</v>
      </c>
    </row>
    <row r="331" spans="1:18" hidden="1" x14ac:dyDescent="0.25">
      <c r="A331" s="32">
        <v>386537</v>
      </c>
      <c r="B331" s="31" t="s">
        <v>3109</v>
      </c>
      <c r="C331" s="31" t="s">
        <v>3110</v>
      </c>
      <c r="D331" s="31" t="s">
        <v>2235</v>
      </c>
      <c r="E331" s="31" t="s">
        <v>121</v>
      </c>
      <c r="F331" s="31" t="s">
        <v>122</v>
      </c>
      <c r="G331" s="31" t="s">
        <v>107</v>
      </c>
      <c r="H331" s="31" t="s">
        <v>108</v>
      </c>
      <c r="I331" s="31"/>
      <c r="J331" s="31"/>
      <c r="K331" s="31" t="s">
        <v>106</v>
      </c>
      <c r="L331" s="31" t="s">
        <v>3110</v>
      </c>
      <c r="M331" s="31" t="s">
        <v>18</v>
      </c>
      <c r="N331" s="31" t="s">
        <v>25932</v>
      </c>
      <c r="O331" s="31" t="s">
        <v>25929</v>
      </c>
      <c r="P331" s="32" t="s">
        <v>25948</v>
      </c>
      <c r="Q331" s="32">
        <v>1</v>
      </c>
      <c r="R331" t="str">
        <f t="shared" si="5"/>
        <v>Слободян Л.М. ПП, маг. "Перлина Поділля" р-н Дунаевецкий Район, с.Шатава (0)</v>
      </c>
    </row>
    <row r="332" spans="1:18" hidden="1" x14ac:dyDescent="0.25">
      <c r="A332" s="32">
        <v>386553</v>
      </c>
      <c r="B332" s="31" t="s">
        <v>3140</v>
      </c>
      <c r="C332" s="31" t="s">
        <v>3141</v>
      </c>
      <c r="D332" s="31" t="s">
        <v>3142</v>
      </c>
      <c r="E332" s="31" t="s">
        <v>121</v>
      </c>
      <c r="F332" s="31" t="s">
        <v>122</v>
      </c>
      <c r="G332" s="31" t="s">
        <v>107</v>
      </c>
      <c r="H332" s="31" t="s">
        <v>108</v>
      </c>
      <c r="I332" s="31" t="s">
        <v>3143</v>
      </c>
      <c r="J332" s="31" t="s">
        <v>3144</v>
      </c>
      <c r="K332" s="31" t="s">
        <v>106</v>
      </c>
      <c r="L332" s="31" t="s">
        <v>3141</v>
      </c>
      <c r="M332" s="31" t="s">
        <v>19</v>
      </c>
      <c r="N332" s="31" t="s">
        <v>25932</v>
      </c>
      <c r="O332" s="31" t="s">
        <v>25929</v>
      </c>
      <c r="P332" s="32" t="s">
        <v>25948</v>
      </c>
      <c r="Q332" s="32">
        <v>1</v>
      </c>
      <c r="R332" t="str">
        <f t="shared" si="5"/>
        <v>Андрощук В.А. ПП, маг. "Продукти" р-н Дунаевецкий Район, с.Терновая, ул.Красноармейская, д.37 (центр)</v>
      </c>
    </row>
    <row r="333" spans="1:18" hidden="1" x14ac:dyDescent="0.25">
      <c r="A333" s="32">
        <v>386612</v>
      </c>
      <c r="B333" s="31" t="s">
        <v>3252</v>
      </c>
      <c r="C333" s="31" t="s">
        <v>3253</v>
      </c>
      <c r="D333" s="31" t="s">
        <v>3254</v>
      </c>
      <c r="E333" s="31" t="s">
        <v>121</v>
      </c>
      <c r="F333" s="31" t="s">
        <v>122</v>
      </c>
      <c r="G333" s="31" t="s">
        <v>107</v>
      </c>
      <c r="H333" s="31" t="s">
        <v>108</v>
      </c>
      <c r="I333" s="31"/>
      <c r="J333" s="31"/>
      <c r="K333" s="31" t="s">
        <v>106</v>
      </c>
      <c r="L333" s="31" t="s">
        <v>3255</v>
      </c>
      <c r="M333" s="31" t="s">
        <v>18</v>
      </c>
      <c r="N333" s="31" t="s">
        <v>25932</v>
      </c>
      <c r="O333" s="31" t="s">
        <v>25929</v>
      </c>
      <c r="P333" s="32" t="s">
        <v>25948</v>
      </c>
      <c r="Q333" s="32">
        <v>1</v>
      </c>
      <c r="R333" t="str">
        <f t="shared" si="5"/>
        <v>Водоспад СТ, маг. "Продукти" р-н Дунаевецкий Район, с.Морозов (0)</v>
      </c>
    </row>
    <row r="334" spans="1:18" hidden="1" x14ac:dyDescent="0.25">
      <c r="A334" s="32">
        <v>386612</v>
      </c>
      <c r="B334" s="31" t="s">
        <v>3256</v>
      </c>
      <c r="C334" s="31" t="s">
        <v>3253</v>
      </c>
      <c r="D334" s="31" t="s">
        <v>3254</v>
      </c>
      <c r="E334" s="31" t="s">
        <v>121</v>
      </c>
      <c r="F334" s="31" t="s">
        <v>122</v>
      </c>
      <c r="G334" s="31" t="s">
        <v>107</v>
      </c>
      <c r="H334" s="31" t="s">
        <v>108</v>
      </c>
      <c r="I334" s="31" t="s">
        <v>3257</v>
      </c>
      <c r="J334" s="31" t="s">
        <v>3258</v>
      </c>
      <c r="K334" s="31" t="s">
        <v>106</v>
      </c>
      <c r="L334" s="31" t="s">
        <v>3253</v>
      </c>
      <c r="M334" s="31" t="s">
        <v>18</v>
      </c>
      <c r="N334" s="31" t="s">
        <v>25932</v>
      </c>
      <c r="O334" s="31" t="s">
        <v>25929</v>
      </c>
      <c r="P334" s="32" t="s">
        <v>25948</v>
      </c>
      <c r="Q334" s="32">
        <v>1</v>
      </c>
      <c r="R334" t="str">
        <f t="shared" si="5"/>
        <v>Водоспад СТ, маг. "Продукти" р-н Дунаевецкий Район, с.Морозов (0)</v>
      </c>
    </row>
    <row r="335" spans="1:18" hidden="1" x14ac:dyDescent="0.25">
      <c r="A335" s="32">
        <v>386614</v>
      </c>
      <c r="B335" s="31" t="s">
        <v>3192</v>
      </c>
      <c r="C335" s="31" t="s">
        <v>3193</v>
      </c>
      <c r="D335" s="31" t="s">
        <v>3261</v>
      </c>
      <c r="E335" s="31" t="s">
        <v>121</v>
      </c>
      <c r="F335" s="31" t="s">
        <v>122</v>
      </c>
      <c r="G335" s="31" t="s">
        <v>107</v>
      </c>
      <c r="H335" s="31" t="s">
        <v>108</v>
      </c>
      <c r="I335" s="31" t="s">
        <v>3262</v>
      </c>
      <c r="J335" s="31" t="s">
        <v>3263</v>
      </c>
      <c r="K335" s="31" t="s">
        <v>106</v>
      </c>
      <c r="L335" s="31" t="s">
        <v>3193</v>
      </c>
      <c r="M335" s="31" t="s">
        <v>20</v>
      </c>
      <c r="N335" s="31" t="s">
        <v>25932</v>
      </c>
      <c r="O335" s="31" t="s">
        <v>25929</v>
      </c>
      <c r="P335" s="32" t="s">
        <v>25948</v>
      </c>
      <c r="Q335" s="32">
        <v>1</v>
      </c>
      <c r="R335" t="str">
        <f t="shared" si="5"/>
        <v>Сивун В.В. ПП, маг. "Калина" р-н Новоушицкий Район, с.Глебов (1)</v>
      </c>
    </row>
    <row r="336" spans="1:18" hidden="1" x14ac:dyDescent="0.25">
      <c r="A336" s="32">
        <v>386635</v>
      </c>
      <c r="B336" s="31" t="s">
        <v>675</v>
      </c>
      <c r="C336" s="31" t="s">
        <v>676</v>
      </c>
      <c r="D336" s="31" t="s">
        <v>583</v>
      </c>
      <c r="E336" s="31" t="s">
        <v>121</v>
      </c>
      <c r="F336" s="31" t="s">
        <v>122</v>
      </c>
      <c r="G336" s="31" t="s">
        <v>107</v>
      </c>
      <c r="H336" s="31" t="s">
        <v>108</v>
      </c>
      <c r="I336" s="31" t="s">
        <v>3302</v>
      </c>
      <c r="J336" s="31" t="s">
        <v>3303</v>
      </c>
      <c r="K336" s="31" t="s">
        <v>106</v>
      </c>
      <c r="L336" s="31" t="s">
        <v>676</v>
      </c>
      <c r="M336" s="31" t="s">
        <v>18</v>
      </c>
      <c r="N336" s="31" t="s">
        <v>25932</v>
      </c>
      <c r="O336" s="31" t="s">
        <v>25929</v>
      </c>
      <c r="P336" s="32" t="s">
        <v>25948</v>
      </c>
      <c r="Q336" s="32">
        <v>1</v>
      </c>
      <c r="R336" t="str">
        <f t="shared" si="5"/>
        <v>Резничук І.С. ПП, маг. "Продукти" р-н Городокский Район, с.Великая Яромирка (0)</v>
      </c>
    </row>
    <row r="337" spans="1:18" hidden="1" x14ac:dyDescent="0.25">
      <c r="A337" s="32">
        <v>386490</v>
      </c>
      <c r="B337" s="31" t="s">
        <v>3001</v>
      </c>
      <c r="C337" s="31" t="s">
        <v>3002</v>
      </c>
      <c r="D337" s="31" t="s">
        <v>907</v>
      </c>
      <c r="E337" s="31" t="s">
        <v>121</v>
      </c>
      <c r="F337" s="31" t="s">
        <v>122</v>
      </c>
      <c r="G337" s="31" t="s">
        <v>107</v>
      </c>
      <c r="H337" s="31" t="s">
        <v>108</v>
      </c>
      <c r="I337" s="31"/>
      <c r="J337" s="31"/>
      <c r="K337" s="31" t="s">
        <v>106</v>
      </c>
      <c r="L337" s="31" t="s">
        <v>3003</v>
      </c>
      <c r="M337" s="31" t="s">
        <v>18</v>
      </c>
      <c r="N337" s="31" t="s">
        <v>25932</v>
      </c>
      <c r="O337" s="31" t="s">
        <v>25929</v>
      </c>
      <c r="P337" s="32" t="s">
        <v>25948</v>
      </c>
      <c r="Q337" s="32">
        <v>1</v>
      </c>
      <c r="R337" t="str">
        <f t="shared" si="5"/>
        <v>Столаба І.І. ПП, маг. "Василина" р-н Чемеровецкий Район, с.Белая (0)</v>
      </c>
    </row>
    <row r="338" spans="1:18" hidden="1" x14ac:dyDescent="0.25">
      <c r="A338" s="32">
        <v>386490</v>
      </c>
      <c r="B338" s="31" t="s">
        <v>3004</v>
      </c>
      <c r="C338" s="31" t="s">
        <v>3002</v>
      </c>
      <c r="D338" s="31" t="s">
        <v>907</v>
      </c>
      <c r="E338" s="31" t="s">
        <v>121</v>
      </c>
      <c r="F338" s="31" t="s">
        <v>122</v>
      </c>
      <c r="G338" s="31" t="s">
        <v>107</v>
      </c>
      <c r="H338" s="31" t="s">
        <v>108</v>
      </c>
      <c r="I338" s="31" t="s">
        <v>3005</v>
      </c>
      <c r="J338" s="31" t="s">
        <v>3006</v>
      </c>
      <c r="K338" s="31" t="s">
        <v>106</v>
      </c>
      <c r="L338" s="31" t="s">
        <v>3002</v>
      </c>
      <c r="M338" s="31" t="s">
        <v>18</v>
      </c>
      <c r="N338" s="31" t="s">
        <v>25932</v>
      </c>
      <c r="O338" s="31" t="s">
        <v>25929</v>
      </c>
      <c r="P338" s="32" t="s">
        <v>25948</v>
      </c>
      <c r="Q338" s="32">
        <v>1</v>
      </c>
      <c r="R338" t="str">
        <f t="shared" si="5"/>
        <v>Столаба І.І. ПП, маг. "Василина" р-н Чемеровецкий Район, с.Белая (0)</v>
      </c>
    </row>
    <row r="339" spans="1:18" hidden="1" x14ac:dyDescent="0.25">
      <c r="A339" s="32">
        <v>386509</v>
      </c>
      <c r="B339" s="31" t="s">
        <v>3044</v>
      </c>
      <c r="C339" s="31" t="s">
        <v>3045</v>
      </c>
      <c r="D339" s="31" t="s">
        <v>3046</v>
      </c>
      <c r="E339" s="31" t="s">
        <v>121</v>
      </c>
      <c r="F339" s="31" t="s">
        <v>122</v>
      </c>
      <c r="G339" s="31" t="s">
        <v>107</v>
      </c>
      <c r="H339" s="31" t="s">
        <v>108</v>
      </c>
      <c r="I339" s="31"/>
      <c r="J339" s="31"/>
      <c r="K339" s="31" t="s">
        <v>106</v>
      </c>
      <c r="L339" s="31" t="s">
        <v>3045</v>
      </c>
      <c r="M339" s="31" t="s">
        <v>18</v>
      </c>
      <c r="N339" s="31" t="s">
        <v>25932</v>
      </c>
      <c r="O339" s="31" t="s">
        <v>25929</v>
      </c>
      <c r="P339" s="32" t="s">
        <v>25948</v>
      </c>
      <c r="Q339" s="32">
        <v>1</v>
      </c>
      <c r="R339" t="str">
        <f t="shared" si="5"/>
        <v>Тарнавська Т.В. ПП, маг. "Продукти" р-н Каменец-Подольский Район, с.Чабановка, д.6а (Центр)</v>
      </c>
    </row>
    <row r="340" spans="1:18" hidden="1" x14ac:dyDescent="0.25">
      <c r="A340" s="32">
        <v>386515</v>
      </c>
      <c r="B340" s="31" t="s">
        <v>3056</v>
      </c>
      <c r="C340" s="31" t="s">
        <v>3057</v>
      </c>
      <c r="D340" s="31" t="s">
        <v>3058</v>
      </c>
      <c r="E340" s="31" t="s">
        <v>121</v>
      </c>
      <c r="F340" s="31" t="s">
        <v>122</v>
      </c>
      <c r="G340" s="31" t="s">
        <v>107</v>
      </c>
      <c r="H340" s="31" t="s">
        <v>108</v>
      </c>
      <c r="I340" s="31" t="s">
        <v>2665</v>
      </c>
      <c r="J340" s="31" t="s">
        <v>2666</v>
      </c>
      <c r="K340" s="31" t="s">
        <v>106</v>
      </c>
      <c r="L340" s="31" t="s">
        <v>3057</v>
      </c>
      <c r="M340" s="31" t="s">
        <v>19</v>
      </c>
      <c r="N340" s="31" t="s">
        <v>25932</v>
      </c>
      <c r="O340" s="31" t="s">
        <v>25929</v>
      </c>
      <c r="P340" s="32" t="s">
        <v>25948</v>
      </c>
      <c r="Q340" s="32">
        <v>1</v>
      </c>
      <c r="R340" t="str">
        <f t="shared" si="5"/>
        <v>Цвєткова А.М. ПП, маг. "Мрія 2" р-н Дунаевецкий Район, с.Зеленче, ул.Центральная, д.1а (ул. Шевченка)</v>
      </c>
    </row>
    <row r="341" spans="1:18" hidden="1" x14ac:dyDescent="0.25">
      <c r="A341" s="32">
        <v>386534</v>
      </c>
      <c r="B341" s="31" t="s">
        <v>3102</v>
      </c>
      <c r="C341" s="31" t="s">
        <v>3103</v>
      </c>
      <c r="D341" s="31" t="s">
        <v>3104</v>
      </c>
      <c r="E341" s="31" t="s">
        <v>121</v>
      </c>
      <c r="F341" s="31" t="s">
        <v>122</v>
      </c>
      <c r="G341" s="31" t="s">
        <v>107</v>
      </c>
      <c r="H341" s="31" t="s">
        <v>108</v>
      </c>
      <c r="I341" s="31"/>
      <c r="J341" s="31"/>
      <c r="K341" s="31" t="s">
        <v>106</v>
      </c>
      <c r="L341" s="31" t="s">
        <v>3105</v>
      </c>
      <c r="M341" s="31" t="s">
        <v>19</v>
      </c>
      <c r="N341" s="31" t="s">
        <v>25932</v>
      </c>
      <c r="O341" s="31" t="s">
        <v>25929</v>
      </c>
      <c r="P341" s="32" t="s">
        <v>25948</v>
      </c>
      <c r="Q341" s="32">
        <v>1</v>
      </c>
      <c r="R341" t="str">
        <f t="shared" si="5"/>
        <v>(КООП) Удріївецьке СТ, маг. р-н Дунаевецкий Район, с.Удриевцы, ул.Школьная, д.3в</v>
      </c>
    </row>
    <row r="342" spans="1:18" hidden="1" x14ac:dyDescent="0.25">
      <c r="A342" s="32">
        <v>386535</v>
      </c>
      <c r="B342" s="31" t="s">
        <v>3106</v>
      </c>
      <c r="C342" s="31" t="s">
        <v>3107</v>
      </c>
      <c r="D342" s="31" t="s">
        <v>2235</v>
      </c>
      <c r="E342" s="31" t="s">
        <v>121</v>
      </c>
      <c r="F342" s="31" t="s">
        <v>122</v>
      </c>
      <c r="G342" s="31" t="s">
        <v>107</v>
      </c>
      <c r="H342" s="31" t="s">
        <v>108</v>
      </c>
      <c r="I342" s="31"/>
      <c r="J342" s="31"/>
      <c r="K342" s="31" t="s">
        <v>106</v>
      </c>
      <c r="L342" s="31" t="s">
        <v>3107</v>
      </c>
      <c r="M342" s="31" t="s">
        <v>18</v>
      </c>
      <c r="N342" s="31" t="s">
        <v>25932</v>
      </c>
      <c r="O342" s="31" t="s">
        <v>25929</v>
      </c>
      <c r="P342" s="32" t="s">
        <v>25948</v>
      </c>
      <c r="Q342" s="32">
        <v>1</v>
      </c>
      <c r="R342" t="str">
        <f t="shared" si="5"/>
        <v>Борщун С.В. ПП, маг. "Візит" р-н Дунаевецкий Район, с.Шатава (0)</v>
      </c>
    </row>
    <row r="343" spans="1:18" hidden="1" x14ac:dyDescent="0.25">
      <c r="A343" s="32">
        <v>386253</v>
      </c>
      <c r="B343" s="31" t="s">
        <v>2504</v>
      </c>
      <c r="C343" s="31" t="s">
        <v>2505</v>
      </c>
      <c r="D343" s="31" t="s">
        <v>2506</v>
      </c>
      <c r="E343" s="31" t="s">
        <v>121</v>
      </c>
      <c r="F343" s="31" t="s">
        <v>122</v>
      </c>
      <c r="G343" s="31" t="s">
        <v>107</v>
      </c>
      <c r="H343" s="31" t="s">
        <v>108</v>
      </c>
      <c r="I343" s="31"/>
      <c r="J343" s="31"/>
      <c r="K343" s="31" t="s">
        <v>106</v>
      </c>
      <c r="L343" s="31" t="s">
        <v>2505</v>
      </c>
      <c r="M343" s="31" t="s">
        <v>19</v>
      </c>
      <c r="N343" s="31" t="s">
        <v>25932</v>
      </c>
      <c r="O343" s="31" t="s">
        <v>25929</v>
      </c>
      <c r="P343" s="32" t="s">
        <v>25948</v>
      </c>
      <c r="Q343" s="32">
        <v>1</v>
      </c>
      <c r="R343" t="str">
        <f t="shared" si="5"/>
        <v>Абрикосівське СТ, маг. "Продукти" р-н Каменец-Подольский Район, с.Абрикосовка, ул.Щорса, д.32</v>
      </c>
    </row>
    <row r="344" spans="1:18" hidden="1" x14ac:dyDescent="0.25">
      <c r="A344" s="32">
        <v>386269</v>
      </c>
      <c r="B344" s="31" t="s">
        <v>2539</v>
      </c>
      <c r="C344" s="31" t="s">
        <v>2540</v>
      </c>
      <c r="D344" s="31" t="s">
        <v>2541</v>
      </c>
      <c r="E344" s="31" t="s">
        <v>121</v>
      </c>
      <c r="F344" s="31" t="s">
        <v>122</v>
      </c>
      <c r="G344" s="31" t="s">
        <v>107</v>
      </c>
      <c r="H344" s="31" t="s">
        <v>108</v>
      </c>
      <c r="I344" s="31" t="s">
        <v>124</v>
      </c>
      <c r="J344" s="31" t="s">
        <v>109</v>
      </c>
      <c r="K344" s="31" t="s">
        <v>106</v>
      </c>
      <c r="L344" s="31" t="s">
        <v>2542</v>
      </c>
      <c r="M344" s="31" t="s">
        <v>19</v>
      </c>
      <c r="N344" s="31" t="s">
        <v>25932</v>
      </c>
      <c r="O344" s="31" t="s">
        <v>25929</v>
      </c>
      <c r="P344" s="32" t="s">
        <v>25948</v>
      </c>
      <c r="Q344" s="32">
        <v>1</v>
      </c>
      <c r="R344" t="str">
        <f t="shared" si="5"/>
        <v>Шмаєр О.Є. ПП, маг. "Продукти" р-н Каменец-Подольский Район, с.Слободка-Кульчиевецкая, д.13 (Староушицьке шосе, б. 13)</v>
      </c>
    </row>
    <row r="345" spans="1:18" hidden="1" x14ac:dyDescent="0.25">
      <c r="A345" s="32">
        <v>386296</v>
      </c>
      <c r="B345" s="31" t="s">
        <v>2608</v>
      </c>
      <c r="C345" s="31" t="s">
        <v>2609</v>
      </c>
      <c r="D345" s="31" t="s">
        <v>2610</v>
      </c>
      <c r="E345" s="31" t="s">
        <v>121</v>
      </c>
      <c r="F345" s="31" t="s">
        <v>122</v>
      </c>
      <c r="G345" s="31" t="s">
        <v>107</v>
      </c>
      <c r="H345" s="31" t="s">
        <v>108</v>
      </c>
      <c r="I345" s="31"/>
      <c r="J345" s="31"/>
      <c r="K345" s="31" t="s">
        <v>106</v>
      </c>
      <c r="L345" s="31" t="s">
        <v>2609</v>
      </c>
      <c r="M345" s="31" t="s">
        <v>21</v>
      </c>
      <c r="N345" s="31" t="s">
        <v>25932</v>
      </c>
      <c r="O345" s="31" t="s">
        <v>25929</v>
      </c>
      <c r="P345" s="32" t="s">
        <v>25948</v>
      </c>
      <c r="Q345" s="32">
        <v>1</v>
      </c>
      <c r="R345" t="str">
        <f t="shared" si="5"/>
        <v>Антонія ПП, маг. "Гармонія" р-н Ярмолинецкий Район, с.Стреховцы, д.33а</v>
      </c>
    </row>
    <row r="346" spans="1:18" hidden="1" x14ac:dyDescent="0.25">
      <c r="A346" s="32">
        <v>386300</v>
      </c>
      <c r="B346" s="31" t="s">
        <v>2616</v>
      </c>
      <c r="C346" s="31" t="s">
        <v>2617</v>
      </c>
      <c r="D346" s="31" t="s">
        <v>2618</v>
      </c>
      <c r="E346" s="31" t="s">
        <v>121</v>
      </c>
      <c r="F346" s="31" t="s">
        <v>122</v>
      </c>
      <c r="G346" s="31" t="s">
        <v>107</v>
      </c>
      <c r="H346" s="31" t="s">
        <v>108</v>
      </c>
      <c r="I346" s="31" t="s">
        <v>2619</v>
      </c>
      <c r="J346" s="31" t="s">
        <v>2620</v>
      </c>
      <c r="K346" s="31" t="s">
        <v>106</v>
      </c>
      <c r="L346" s="31" t="s">
        <v>2617</v>
      </c>
      <c r="M346" s="31" t="s">
        <v>19</v>
      </c>
      <c r="N346" s="31" t="s">
        <v>25932</v>
      </c>
      <c r="O346" s="31" t="s">
        <v>25929</v>
      </c>
      <c r="P346" s="32" t="s">
        <v>25948</v>
      </c>
      <c r="Q346" s="32">
        <v>1</v>
      </c>
      <c r="R346" t="str">
        <f t="shared" si="5"/>
        <v>Коваль А.В. ПП, маг. "Коваль" р-н Дунаевецкий Район, с.Зеленче, ул.Рогульского, д.36</v>
      </c>
    </row>
    <row r="347" spans="1:18" hidden="1" x14ac:dyDescent="0.25">
      <c r="A347" s="32">
        <v>386321</v>
      </c>
      <c r="B347" s="31" t="s">
        <v>2662</v>
      </c>
      <c r="C347" s="31" t="s">
        <v>2663</v>
      </c>
      <c r="D347" s="31" t="s">
        <v>2664</v>
      </c>
      <c r="E347" s="31" t="s">
        <v>121</v>
      </c>
      <c r="F347" s="31" t="s">
        <v>122</v>
      </c>
      <c r="G347" s="31" t="s">
        <v>107</v>
      </c>
      <c r="H347" s="31" t="s">
        <v>108</v>
      </c>
      <c r="I347" s="31" t="s">
        <v>2665</v>
      </c>
      <c r="J347" s="31" t="s">
        <v>2666</v>
      </c>
      <c r="K347" s="31" t="s">
        <v>106</v>
      </c>
      <c r="L347" s="31" t="s">
        <v>2663</v>
      </c>
      <c r="M347" s="31" t="s">
        <v>19</v>
      </c>
      <c r="N347" s="31" t="s">
        <v>25932</v>
      </c>
      <c r="O347" s="31" t="s">
        <v>25929</v>
      </c>
      <c r="P347" s="32" t="s">
        <v>25948</v>
      </c>
      <c r="Q347" s="32">
        <v>1</v>
      </c>
      <c r="R347" t="str">
        <f t="shared" si="5"/>
        <v>Цвєткова А.М. ПП, маг. "Мрія 1" р-н Дунаевецкий Район, с.Зеленче, ул.Центральная, д.32 (ул. Молодежная)</v>
      </c>
    </row>
    <row r="348" spans="1:18" hidden="1" x14ac:dyDescent="0.25">
      <c r="A348" s="32">
        <v>386463</v>
      </c>
      <c r="B348" s="31" t="s">
        <v>2953</v>
      </c>
      <c r="C348" s="31" t="s">
        <v>2954</v>
      </c>
      <c r="D348" s="31" t="s">
        <v>2955</v>
      </c>
      <c r="E348" s="31" t="s">
        <v>121</v>
      </c>
      <c r="F348" s="31" t="s">
        <v>122</v>
      </c>
      <c r="G348" s="31" t="s">
        <v>107</v>
      </c>
      <c r="H348" s="31" t="s">
        <v>108</v>
      </c>
      <c r="I348" s="31"/>
      <c r="J348" s="31"/>
      <c r="K348" s="31" t="s">
        <v>106</v>
      </c>
      <c r="L348" s="31" t="s">
        <v>2954</v>
      </c>
      <c r="M348" s="31" t="s">
        <v>20</v>
      </c>
      <c r="N348" s="31" t="s">
        <v>25932</v>
      </c>
      <c r="O348" s="31" t="s">
        <v>25929</v>
      </c>
      <c r="P348" s="32" t="s">
        <v>25948</v>
      </c>
      <c r="Q348" s="32">
        <v>1</v>
      </c>
      <c r="R348" t="str">
        <f t="shared" si="5"/>
        <v>Думський Р.В. ПП, маг. "Продукти" р-н Чемеровецкий Район, с.Шидловцы (0)</v>
      </c>
    </row>
    <row r="349" spans="1:18" hidden="1" x14ac:dyDescent="0.25">
      <c r="A349" s="32">
        <v>385462</v>
      </c>
      <c r="B349" s="31" t="s">
        <v>1223</v>
      </c>
      <c r="C349" s="31" t="s">
        <v>1224</v>
      </c>
      <c r="D349" s="31" t="s">
        <v>1225</v>
      </c>
      <c r="E349" s="31" t="s">
        <v>121</v>
      </c>
      <c r="F349" s="31" t="s">
        <v>122</v>
      </c>
      <c r="G349" s="31" t="s">
        <v>114</v>
      </c>
      <c r="H349" s="31" t="s">
        <v>108</v>
      </c>
      <c r="I349" s="31"/>
      <c r="J349" s="31"/>
      <c r="K349" s="31" t="s">
        <v>106</v>
      </c>
      <c r="L349" s="31" t="s">
        <v>1224</v>
      </c>
      <c r="M349" s="31" t="s">
        <v>20</v>
      </c>
      <c r="N349" s="31" t="s">
        <v>25932</v>
      </c>
      <c r="O349" s="31" t="s">
        <v>25929</v>
      </c>
      <c r="P349" s="32" t="s">
        <v>25948</v>
      </c>
      <c r="Q349" s="32">
        <v>1</v>
      </c>
      <c r="R349" t="str">
        <f t="shared" si="5"/>
        <v>Цісар І.В. ПП, кафе "Летава" р-н Чемеровецкий Район, с.Летава (0)</v>
      </c>
    </row>
    <row r="350" spans="1:18" hidden="1" x14ac:dyDescent="0.25">
      <c r="A350" s="32">
        <v>385810</v>
      </c>
      <c r="B350" s="31" t="s">
        <v>1629</v>
      </c>
      <c r="C350" s="31" t="s">
        <v>1630</v>
      </c>
      <c r="D350" s="31" t="s">
        <v>1631</v>
      </c>
      <c r="E350" s="31" t="s">
        <v>121</v>
      </c>
      <c r="F350" s="31" t="s">
        <v>122</v>
      </c>
      <c r="G350" s="31" t="s">
        <v>107</v>
      </c>
      <c r="H350" s="31" t="s">
        <v>108</v>
      </c>
      <c r="I350" s="31" t="s">
        <v>1633</v>
      </c>
      <c r="J350" s="31" t="s">
        <v>1634</v>
      </c>
      <c r="K350" s="31" t="s">
        <v>106</v>
      </c>
      <c r="L350" s="31" t="s">
        <v>1632</v>
      </c>
      <c r="M350" s="31" t="s">
        <v>19</v>
      </c>
      <c r="N350" s="31" t="s">
        <v>25932</v>
      </c>
      <c r="O350" s="31" t="s">
        <v>25929</v>
      </c>
      <c r="P350" s="32" t="s">
        <v>25948</v>
      </c>
      <c r="Q350" s="32">
        <v>1</v>
      </c>
      <c r="R350" t="str">
        <f t="shared" si="5"/>
        <v>(КООП) КВЗП  Кам'янець-Подільський  К-П РСТ ДП р-н Каменец-Подольский Район, с.Каменка, ул.Вокзальная, д.2</v>
      </c>
    </row>
    <row r="351" spans="1:18" hidden="1" x14ac:dyDescent="0.25">
      <c r="A351" s="32">
        <v>386009</v>
      </c>
      <c r="B351" s="31" t="s">
        <v>2002</v>
      </c>
      <c r="C351" s="31" t="s">
        <v>2003</v>
      </c>
      <c r="D351" s="31" t="s">
        <v>586</v>
      </c>
      <c r="E351" s="31" t="s">
        <v>121</v>
      </c>
      <c r="F351" s="31" t="s">
        <v>122</v>
      </c>
      <c r="G351" s="31" t="s">
        <v>107</v>
      </c>
      <c r="H351" s="31" t="s">
        <v>108</v>
      </c>
      <c r="I351" s="31" t="s">
        <v>2004</v>
      </c>
      <c r="J351" s="31" t="s">
        <v>2005</v>
      </c>
      <c r="K351" s="31" t="s">
        <v>106</v>
      </c>
      <c r="L351" s="31" t="s">
        <v>2003</v>
      </c>
      <c r="M351" s="31" t="s">
        <v>19</v>
      </c>
      <c r="N351" s="31" t="s">
        <v>25932</v>
      </c>
      <c r="O351" s="31" t="s">
        <v>25929</v>
      </c>
      <c r="P351" s="32" t="s">
        <v>25948</v>
      </c>
      <c r="Q351" s="32">
        <v>1</v>
      </c>
      <c r="R351" t="str">
        <f t="shared" si="5"/>
        <v>Афіцький В.Б. ПП, маг. "Продукти" р-н Каменец-Подольский Район, с.Довжок (0)</v>
      </c>
    </row>
    <row r="352" spans="1:18" hidden="1" x14ac:dyDescent="0.25">
      <c r="A352" s="32">
        <v>386117</v>
      </c>
      <c r="B352" s="31" t="s">
        <v>2233</v>
      </c>
      <c r="C352" s="31" t="s">
        <v>2234</v>
      </c>
      <c r="D352" s="31" t="s">
        <v>2235</v>
      </c>
      <c r="E352" s="31" t="s">
        <v>121</v>
      </c>
      <c r="F352" s="31" t="s">
        <v>122</v>
      </c>
      <c r="G352" s="31" t="s">
        <v>107</v>
      </c>
      <c r="H352" s="31" t="s">
        <v>108</v>
      </c>
      <c r="I352" s="31"/>
      <c r="J352" s="31"/>
      <c r="K352" s="31" t="s">
        <v>106</v>
      </c>
      <c r="L352" s="31" t="s">
        <v>2234</v>
      </c>
      <c r="M352" s="31" t="s">
        <v>18</v>
      </c>
      <c r="N352" s="31" t="s">
        <v>25932</v>
      </c>
      <c r="O352" s="31" t="s">
        <v>25929</v>
      </c>
      <c r="P352" s="32" t="s">
        <v>25948</v>
      </c>
      <c r="Q352" s="32">
        <v>1</v>
      </c>
      <c r="R352" t="str">
        <f t="shared" si="5"/>
        <v>Осипчук І.С. ПП, маг. "Абсолют" р-н Дунаевецкий Район, с.Шатава (0)</v>
      </c>
    </row>
    <row r="353" spans="1:18" hidden="1" x14ac:dyDescent="0.25">
      <c r="A353" s="32">
        <v>386148</v>
      </c>
      <c r="B353" s="31" t="s">
        <v>2283</v>
      </c>
      <c r="C353" s="31" t="s">
        <v>2284</v>
      </c>
      <c r="D353" s="31" t="s">
        <v>2285</v>
      </c>
      <c r="E353" s="31" t="s">
        <v>121</v>
      </c>
      <c r="F353" s="31" t="s">
        <v>122</v>
      </c>
      <c r="G353" s="31" t="s">
        <v>107</v>
      </c>
      <c r="H353" s="31" t="s">
        <v>108</v>
      </c>
      <c r="I353" s="31" t="s">
        <v>2286</v>
      </c>
      <c r="J353" s="31" t="s">
        <v>2287</v>
      </c>
      <c r="K353" s="31" t="s">
        <v>106</v>
      </c>
      <c r="L353" s="31" t="s">
        <v>2284</v>
      </c>
      <c r="M353" s="31" t="s">
        <v>20</v>
      </c>
      <c r="N353" s="31" t="s">
        <v>25932</v>
      </c>
      <c r="O353" s="31" t="s">
        <v>25929</v>
      </c>
      <c r="P353" s="32" t="s">
        <v>25948</v>
      </c>
      <c r="Q353" s="32">
        <v>1</v>
      </c>
      <c r="R353" t="str">
        <f t="shared" si="5"/>
        <v>Шлапакова Є.Ф. ПП, маг. "Центр" р-н Новоушицкий Район, с.Пилипы-Хребтиевские, д.1</v>
      </c>
    </row>
    <row r="354" spans="1:18" hidden="1" x14ac:dyDescent="0.25">
      <c r="A354" s="32">
        <v>386149</v>
      </c>
      <c r="B354" s="31" t="s">
        <v>581</v>
      </c>
      <c r="C354" s="31" t="s">
        <v>582</v>
      </c>
      <c r="D354" s="31" t="s">
        <v>2288</v>
      </c>
      <c r="E354" s="31" t="s">
        <v>121</v>
      </c>
      <c r="F354" s="31" t="s">
        <v>122</v>
      </c>
      <c r="G354" s="31" t="s">
        <v>107</v>
      </c>
      <c r="H354" s="31" t="s">
        <v>108</v>
      </c>
      <c r="I354" s="31" t="s">
        <v>2289</v>
      </c>
      <c r="J354" s="31" t="s">
        <v>2290</v>
      </c>
      <c r="K354" s="31" t="s">
        <v>106</v>
      </c>
      <c r="L354" s="31" t="s">
        <v>582</v>
      </c>
      <c r="M354" s="31" t="s">
        <v>18</v>
      </c>
      <c r="N354" s="31" t="s">
        <v>25932</v>
      </c>
      <c r="O354" s="31" t="s">
        <v>25929</v>
      </c>
      <c r="P354" s="32" t="s">
        <v>25948</v>
      </c>
      <c r="Q354" s="32">
        <v>1</v>
      </c>
      <c r="R354" t="str">
        <f t="shared" si="5"/>
        <v>Стримбіцька Н.П. ПП, маг.-вагончик р-н Городокский Район, с.Великая Яромирка, ул.Ленина, д.11 (вул. Центральна)</v>
      </c>
    </row>
    <row r="355" spans="1:18" hidden="1" x14ac:dyDescent="0.25">
      <c r="A355" s="32">
        <v>553413</v>
      </c>
      <c r="B355" s="31" t="s">
        <v>25731</v>
      </c>
      <c r="C355" s="31" t="s">
        <v>25732</v>
      </c>
      <c r="D355" s="31" t="s">
        <v>25733</v>
      </c>
      <c r="E355" s="31" t="s">
        <v>121</v>
      </c>
      <c r="F355" s="31" t="s">
        <v>122</v>
      </c>
      <c r="G355" s="31" t="s">
        <v>107</v>
      </c>
      <c r="H355" s="31" t="s">
        <v>108</v>
      </c>
      <c r="I355" s="31" t="s">
        <v>25734</v>
      </c>
      <c r="J355" s="31" t="s">
        <v>25735</v>
      </c>
      <c r="K355" s="31" t="s">
        <v>110</v>
      </c>
      <c r="L355" s="31" t="s">
        <v>25732</v>
      </c>
      <c r="M355" s="31" t="s">
        <v>19</v>
      </c>
      <c r="N355" s="31" t="s">
        <v>25932</v>
      </c>
      <c r="O355" s="31" t="s">
        <v>25929</v>
      </c>
      <c r="P355" s="32" t="s">
        <v>67</v>
      </c>
      <c r="Q355" s="32">
        <v>1</v>
      </c>
      <c r="R355" t="str">
        <f t="shared" si="5"/>
        <v>Сушинський В.І. ПП, маг. на хаті р-н Дунаевецкий Район, с.Рудка, д.4</v>
      </c>
    </row>
    <row r="356" spans="1:18" hidden="1" x14ac:dyDescent="0.25">
      <c r="A356" s="32">
        <v>514360</v>
      </c>
      <c r="B356" s="31" t="s">
        <v>156</v>
      </c>
      <c r="C356" s="31" t="s">
        <v>157</v>
      </c>
      <c r="D356" s="31" t="s">
        <v>158</v>
      </c>
      <c r="E356" s="31" t="s">
        <v>121</v>
      </c>
      <c r="F356" s="31" t="s">
        <v>122</v>
      </c>
      <c r="G356" s="31" t="s">
        <v>107</v>
      </c>
      <c r="H356" s="31" t="s">
        <v>108</v>
      </c>
      <c r="I356" s="31" t="s">
        <v>124</v>
      </c>
      <c r="J356" s="31" t="s">
        <v>109</v>
      </c>
      <c r="K356" s="31" t="s">
        <v>106</v>
      </c>
      <c r="L356" s="31" t="s">
        <v>157</v>
      </c>
      <c r="M356" s="31" t="s">
        <v>20</v>
      </c>
      <c r="N356" s="31" t="s">
        <v>25932</v>
      </c>
      <c r="O356" s="31" t="s">
        <v>25929</v>
      </c>
      <c r="P356" s="32" t="s">
        <v>25948</v>
      </c>
      <c r="Q356" s="32">
        <v>1</v>
      </c>
      <c r="R356" t="str">
        <f t="shared" si="5"/>
        <v>Натальський В.М. ПП, маг. "Гетьман №3" р-н Чемеровецкий Район, с.Драгановка, д.1</v>
      </c>
    </row>
    <row r="357" spans="1:18" hidden="1" x14ac:dyDescent="0.25">
      <c r="A357" s="32">
        <v>514502</v>
      </c>
      <c r="B357" s="31" t="s">
        <v>159</v>
      </c>
      <c r="C357" s="31" t="s">
        <v>160</v>
      </c>
      <c r="D357" s="31" t="s">
        <v>161</v>
      </c>
      <c r="E357" s="31" t="s">
        <v>121</v>
      </c>
      <c r="F357" s="31" t="s">
        <v>122</v>
      </c>
      <c r="G357" s="31" t="s">
        <v>107</v>
      </c>
      <c r="H357" s="31" t="s">
        <v>108</v>
      </c>
      <c r="I357" s="31" t="s">
        <v>162</v>
      </c>
      <c r="J357" s="31" t="s">
        <v>163</v>
      </c>
      <c r="K357" s="31" t="s">
        <v>106</v>
      </c>
      <c r="L357" s="31" t="s">
        <v>160</v>
      </c>
      <c r="M357" s="31" t="s">
        <v>19</v>
      </c>
      <c r="N357" s="31" t="s">
        <v>25932</v>
      </c>
      <c r="O357" s="31" t="s">
        <v>25929</v>
      </c>
      <c r="P357" s="32" t="s">
        <v>67</v>
      </c>
      <c r="Q357" s="32">
        <v>1</v>
      </c>
      <c r="R357" t="str">
        <f t="shared" si="5"/>
        <v>Цупріян Ф.В. ПП, маг. "Продукти" р-н Каменец-Подольский Район, с.Каменка (ул. Лесогорская)</v>
      </c>
    </row>
    <row r="358" spans="1:18" hidden="1" x14ac:dyDescent="0.25">
      <c r="A358" s="32">
        <v>434358</v>
      </c>
      <c r="B358" s="31" t="s">
        <v>244</v>
      </c>
      <c r="C358" s="31" t="s">
        <v>245</v>
      </c>
      <c r="D358" s="31" t="s">
        <v>246</v>
      </c>
      <c r="E358" s="31" t="s">
        <v>121</v>
      </c>
      <c r="F358" s="31" t="s">
        <v>122</v>
      </c>
      <c r="G358" s="31" t="s">
        <v>107</v>
      </c>
      <c r="H358" s="31" t="s">
        <v>108</v>
      </c>
      <c r="I358" s="31" t="s">
        <v>124</v>
      </c>
      <c r="J358" s="31" t="s">
        <v>109</v>
      </c>
      <c r="K358" s="31" t="s">
        <v>106</v>
      </c>
      <c r="L358" s="31" t="s">
        <v>247</v>
      </c>
      <c r="M358" s="31" t="s">
        <v>18</v>
      </c>
      <c r="N358" s="31" t="s">
        <v>25932</v>
      </c>
      <c r="O358" s="31" t="s">
        <v>25929</v>
      </c>
      <c r="P358" s="32" t="s">
        <v>25948</v>
      </c>
      <c r="Q358" s="32">
        <v>1</v>
      </c>
      <c r="R358" t="str">
        <f t="shared" si="5"/>
        <v>(КООП) Лошковецьке СТ, маг. "Продукти" р-н Дунаевецкий Район, с.Лошкивци, ул.Центральная, д.125а</v>
      </c>
    </row>
    <row r="359" spans="1:18" hidden="1" x14ac:dyDescent="0.25">
      <c r="A359" s="32">
        <v>399209</v>
      </c>
      <c r="B359" s="31" t="s">
        <v>454</v>
      </c>
      <c r="C359" s="31" t="s">
        <v>455</v>
      </c>
      <c r="D359" s="31" t="s">
        <v>456</v>
      </c>
      <c r="E359" s="31" t="s">
        <v>121</v>
      </c>
      <c r="F359" s="31" t="s">
        <v>122</v>
      </c>
      <c r="G359" s="31" t="s">
        <v>107</v>
      </c>
      <c r="H359" s="31" t="s">
        <v>108</v>
      </c>
      <c r="I359" s="31"/>
      <c r="J359" s="31"/>
      <c r="K359" s="31" t="s">
        <v>106</v>
      </c>
      <c r="L359" s="31" t="s">
        <v>455</v>
      </c>
      <c r="M359" s="31" t="s">
        <v>20</v>
      </c>
      <c r="N359" s="31" t="s">
        <v>25932</v>
      </c>
      <c r="O359" s="31" t="s">
        <v>25929</v>
      </c>
      <c r="P359" s="32" t="s">
        <v>25948</v>
      </c>
      <c r="Q359" s="32">
        <v>1</v>
      </c>
      <c r="R359" t="str">
        <f t="shared" si="5"/>
        <v>Буркацький І.В. ПП, маг. р-н Каменец-Подольский Район, с.Великая Слободка (0)</v>
      </c>
    </row>
    <row r="360" spans="1:18" hidden="1" x14ac:dyDescent="0.25">
      <c r="A360" s="32">
        <v>399269</v>
      </c>
      <c r="B360" s="31" t="s">
        <v>609</v>
      </c>
      <c r="C360" s="31" t="s">
        <v>610</v>
      </c>
      <c r="D360" s="31" t="s">
        <v>611</v>
      </c>
      <c r="E360" s="31" t="s">
        <v>121</v>
      </c>
      <c r="F360" s="31" t="s">
        <v>122</v>
      </c>
      <c r="G360" s="31" t="s">
        <v>107</v>
      </c>
      <c r="H360" s="31" t="s">
        <v>108</v>
      </c>
      <c r="I360" s="31" t="s">
        <v>612</v>
      </c>
      <c r="J360" s="31" t="s">
        <v>613</v>
      </c>
      <c r="K360" s="31" t="s">
        <v>106</v>
      </c>
      <c r="L360" s="31" t="s">
        <v>610</v>
      </c>
      <c r="M360" s="31" t="s">
        <v>20</v>
      </c>
      <c r="N360" s="31" t="s">
        <v>25932</v>
      </c>
      <c r="O360" s="31" t="s">
        <v>25929</v>
      </c>
      <c r="P360" s="32" t="s">
        <v>25948</v>
      </c>
      <c r="Q360" s="32">
        <v>1</v>
      </c>
      <c r="R360" t="str">
        <f t="shared" si="5"/>
        <v>Бершеда З.Є. ПП, маг. "Продукти" р-н Новоушицкий Район, с.Пилипы-Хребтиевские, д.13 (вул. центральна, б. 13)</v>
      </c>
    </row>
    <row r="361" spans="1:18" hidden="1" x14ac:dyDescent="0.25">
      <c r="A361" s="32">
        <v>426712</v>
      </c>
      <c r="B361" s="31" t="s">
        <v>25793</v>
      </c>
      <c r="C361" s="31" t="s">
        <v>25794</v>
      </c>
      <c r="D361" s="31" t="s">
        <v>1631</v>
      </c>
      <c r="E361" s="31" t="s">
        <v>121</v>
      </c>
      <c r="F361" s="31" t="s">
        <v>122</v>
      </c>
      <c r="G361" s="31" t="s">
        <v>107</v>
      </c>
      <c r="H361" s="31" t="s">
        <v>108</v>
      </c>
      <c r="I361" s="31" t="s">
        <v>124</v>
      </c>
      <c r="J361" s="31" t="s">
        <v>109</v>
      </c>
      <c r="K361" s="31" t="s">
        <v>110</v>
      </c>
      <c r="L361" s="31" t="s">
        <v>25794</v>
      </c>
      <c r="M361" s="31" t="s">
        <v>19</v>
      </c>
      <c r="N361" s="31" t="s">
        <v>25932</v>
      </c>
      <c r="O361" s="31" t="s">
        <v>25929</v>
      </c>
      <c r="P361" s="32" t="s">
        <v>25948</v>
      </c>
      <c r="Q361" s="32">
        <v>1</v>
      </c>
      <c r="R361" t="str">
        <f t="shared" si="5"/>
        <v>Офіс Кам'янець-Подільський р-н Каменец-Подольский Район, с.Каменка, ул.Вокзальная, д.2</v>
      </c>
    </row>
    <row r="362" spans="1:18" hidden="1" x14ac:dyDescent="0.25">
      <c r="A362" s="32">
        <v>426712</v>
      </c>
      <c r="B362" s="31" t="s">
        <v>25793</v>
      </c>
      <c r="C362" s="31" t="s">
        <v>25794</v>
      </c>
      <c r="D362" s="31" t="s">
        <v>1631</v>
      </c>
      <c r="E362" s="31" t="s">
        <v>121</v>
      </c>
      <c r="F362" s="31" t="s">
        <v>122</v>
      </c>
      <c r="G362" s="31" t="s">
        <v>107</v>
      </c>
      <c r="H362" s="31" t="s">
        <v>108</v>
      </c>
      <c r="I362" s="31" t="s">
        <v>124</v>
      </c>
      <c r="J362" s="31" t="s">
        <v>109</v>
      </c>
      <c r="K362" s="31" t="s">
        <v>110</v>
      </c>
      <c r="L362" s="31" t="s">
        <v>25794</v>
      </c>
      <c r="M362" s="31" t="s">
        <v>20</v>
      </c>
      <c r="N362" s="31" t="s">
        <v>25932</v>
      </c>
      <c r="O362" s="31" t="s">
        <v>25929</v>
      </c>
      <c r="P362" s="32" t="s">
        <v>25948</v>
      </c>
      <c r="Q362" s="32">
        <v>1</v>
      </c>
      <c r="R362" t="str">
        <f t="shared" si="5"/>
        <v>Офіс Кам'янець-Подільський р-н Каменец-Подольский Район, с.Каменка, ул.Вокзальная, д.2</v>
      </c>
    </row>
    <row r="363" spans="1:18" hidden="1" x14ac:dyDescent="0.25">
      <c r="A363" s="32">
        <v>426712</v>
      </c>
      <c r="B363" s="31" t="s">
        <v>25793</v>
      </c>
      <c r="C363" s="31" t="s">
        <v>25794</v>
      </c>
      <c r="D363" s="31" t="s">
        <v>1631</v>
      </c>
      <c r="E363" s="31" t="s">
        <v>121</v>
      </c>
      <c r="F363" s="31" t="s">
        <v>122</v>
      </c>
      <c r="G363" s="31" t="s">
        <v>107</v>
      </c>
      <c r="H363" s="31" t="s">
        <v>108</v>
      </c>
      <c r="I363" s="31" t="s">
        <v>124</v>
      </c>
      <c r="J363" s="31" t="s">
        <v>109</v>
      </c>
      <c r="K363" s="31" t="s">
        <v>110</v>
      </c>
      <c r="L363" s="31" t="s">
        <v>25794</v>
      </c>
      <c r="M363" s="31" t="s">
        <v>21</v>
      </c>
      <c r="N363" s="31" t="s">
        <v>25932</v>
      </c>
      <c r="O363" s="31" t="s">
        <v>25929</v>
      </c>
      <c r="P363" s="32" t="s">
        <v>25948</v>
      </c>
      <c r="Q363" s="32">
        <v>1</v>
      </c>
      <c r="R363" t="str">
        <f t="shared" si="5"/>
        <v>Офіс Кам'янець-Подільський р-н Каменец-Подольский Район, с.Каменка, ул.Вокзальная, д.2</v>
      </c>
    </row>
    <row r="364" spans="1:18" hidden="1" x14ac:dyDescent="0.25">
      <c r="A364" s="32">
        <v>466600</v>
      </c>
      <c r="B364" s="31" t="s">
        <v>24846</v>
      </c>
      <c r="C364" s="31" t="s">
        <v>24847</v>
      </c>
      <c r="D364" s="31" t="s">
        <v>24848</v>
      </c>
      <c r="E364" s="31" t="s">
        <v>121</v>
      </c>
      <c r="F364" s="31" t="s">
        <v>122</v>
      </c>
      <c r="G364" s="31" t="s">
        <v>107</v>
      </c>
      <c r="H364" s="31" t="s">
        <v>108</v>
      </c>
      <c r="I364" s="31" t="s">
        <v>24832</v>
      </c>
      <c r="J364" s="31" t="s">
        <v>24833</v>
      </c>
      <c r="K364" s="31" t="s">
        <v>110</v>
      </c>
      <c r="L364" s="31" t="s">
        <v>24847</v>
      </c>
      <c r="M364" s="31" t="s">
        <v>20</v>
      </c>
      <c r="N364" s="31" t="s">
        <v>25932</v>
      </c>
      <c r="O364" s="31" t="s">
        <v>25929</v>
      </c>
      <c r="P364" s="32" t="s">
        <v>67</v>
      </c>
      <c r="Q364" s="32">
        <v>0.5</v>
      </c>
      <c r="R364" t="str">
        <f t="shared" si="5"/>
        <v>Старічков В.Ю. ПП, маг. "У Петровича" р-н Каменец-Подольский Район, с.Баговица (ул. 8 марта)</v>
      </c>
    </row>
    <row r="365" spans="1:18" hidden="1" x14ac:dyDescent="0.25">
      <c r="A365" s="32">
        <v>434153</v>
      </c>
      <c r="B365" s="31" t="s">
        <v>25239</v>
      </c>
      <c r="C365" s="31" t="s">
        <v>25240</v>
      </c>
      <c r="D365" s="31" t="s">
        <v>25241</v>
      </c>
      <c r="E365" s="31" t="s">
        <v>121</v>
      </c>
      <c r="F365" s="31" t="s">
        <v>122</v>
      </c>
      <c r="G365" s="31" t="s">
        <v>107</v>
      </c>
      <c r="H365" s="31" t="s">
        <v>108</v>
      </c>
      <c r="I365" s="31" t="s">
        <v>25242</v>
      </c>
      <c r="J365" s="31" t="s">
        <v>25243</v>
      </c>
      <c r="K365" s="31" t="s">
        <v>110</v>
      </c>
      <c r="L365" s="31" t="s">
        <v>25240</v>
      </c>
      <c r="M365" s="31" t="s">
        <v>18</v>
      </c>
      <c r="N365" s="31" t="s">
        <v>25932</v>
      </c>
      <c r="O365" s="31" t="s">
        <v>25929</v>
      </c>
      <c r="P365" s="32" t="s">
        <v>66</v>
      </c>
      <c r="Q365" s="32">
        <v>1</v>
      </c>
      <c r="R365" t="str">
        <f t="shared" si="5"/>
        <v>Мазур С.О. ПП, маг. "Довжок" р-н Дунаевецкий Район, с.Маков, пер.Чапаева, д.49а</v>
      </c>
    </row>
    <row r="366" spans="1:18" hidden="1" x14ac:dyDescent="0.25">
      <c r="A366" s="32">
        <v>663503</v>
      </c>
      <c r="B366" s="31" t="s">
        <v>25709</v>
      </c>
      <c r="C366" s="31" t="s">
        <v>25710</v>
      </c>
      <c r="D366" s="31" t="s">
        <v>25711</v>
      </c>
      <c r="E366" s="31" t="s">
        <v>121</v>
      </c>
      <c r="F366" s="31" t="s">
        <v>122</v>
      </c>
      <c r="G366" s="31" t="s">
        <v>107</v>
      </c>
      <c r="H366" s="31" t="s">
        <v>108</v>
      </c>
      <c r="I366" s="31" t="s">
        <v>23565</v>
      </c>
      <c r="J366" s="31" t="s">
        <v>23566</v>
      </c>
      <c r="K366" s="31" t="s">
        <v>110</v>
      </c>
      <c r="L366" s="31" t="s">
        <v>25710</v>
      </c>
      <c r="M366" s="31" t="s">
        <v>21</v>
      </c>
      <c r="N366" s="31" t="s">
        <v>25932</v>
      </c>
      <c r="O366" s="31" t="s">
        <v>25929</v>
      </c>
      <c r="P366" s="32" t="s">
        <v>67</v>
      </c>
      <c r="Q366" s="32">
        <v>0.5</v>
      </c>
      <c r="R366" t="str">
        <f t="shared" si="5"/>
        <v>Круглянко Н.В. ПП, маг. "Пілюлька" р-н Новоушицкий Район, с.Вахновцы, д.20б</v>
      </c>
    </row>
    <row r="367" spans="1:18" hidden="1" x14ac:dyDescent="0.25">
      <c r="A367" s="32">
        <v>811112</v>
      </c>
      <c r="B367" s="31" t="s">
        <v>24942</v>
      </c>
      <c r="C367" s="31" t="s">
        <v>24938</v>
      </c>
      <c r="D367" s="31" t="s">
        <v>24939</v>
      </c>
      <c r="E367" s="31" t="s">
        <v>121</v>
      </c>
      <c r="F367" s="31" t="s">
        <v>122</v>
      </c>
      <c r="G367" s="31" t="s">
        <v>107</v>
      </c>
      <c r="H367" s="31" t="s">
        <v>108</v>
      </c>
      <c r="I367" s="31" t="s">
        <v>124</v>
      </c>
      <c r="J367" s="31" t="s">
        <v>109</v>
      </c>
      <c r="K367" s="31" t="s">
        <v>110</v>
      </c>
      <c r="L367" s="31" t="s">
        <v>24938</v>
      </c>
      <c r="M367" s="31" t="s">
        <v>18</v>
      </c>
      <c r="N367" s="31" t="s">
        <v>25932</v>
      </c>
      <c r="O367" s="31" t="s">
        <v>25929</v>
      </c>
      <c r="P367" s="32" t="s">
        <v>66</v>
      </c>
      <c r="Q367" s="32">
        <v>1</v>
      </c>
      <c r="R367" t="str">
        <f t="shared" si="5"/>
        <v>Кухар О.В. ПП, маг. "Продукти" р-н Чемеровецкий Район, с.Черче, ул.Шевченка, д.51</v>
      </c>
    </row>
    <row r="368" spans="1:18" hidden="1" x14ac:dyDescent="0.25">
      <c r="A368" s="32">
        <v>811114</v>
      </c>
      <c r="B368" s="31" t="s">
        <v>24943</v>
      </c>
      <c r="C368" s="31" t="s">
        <v>24944</v>
      </c>
      <c r="D368" s="31" t="s">
        <v>24945</v>
      </c>
      <c r="E368" s="31" t="s">
        <v>121</v>
      </c>
      <c r="F368" s="31" t="s">
        <v>122</v>
      </c>
      <c r="G368" s="31" t="s">
        <v>107</v>
      </c>
      <c r="H368" s="31" t="s">
        <v>108</v>
      </c>
      <c r="I368" s="31" t="s">
        <v>24946</v>
      </c>
      <c r="J368" s="31" t="s">
        <v>24947</v>
      </c>
      <c r="K368" s="31" t="s">
        <v>110</v>
      </c>
      <c r="L368" s="31" t="s">
        <v>24944</v>
      </c>
      <c r="M368" s="31" t="s">
        <v>18</v>
      </c>
      <c r="N368" s="31" t="s">
        <v>25932</v>
      </c>
      <c r="O368" s="31" t="s">
        <v>25929</v>
      </c>
      <c r="P368" s="32" t="s">
        <v>25948</v>
      </c>
      <c r="Q368" s="32">
        <v>0.5</v>
      </c>
      <c r="R368" t="str">
        <f t="shared" si="5"/>
        <v>Саврій О.В. ПП, маг. "Продукти" р-н Дунаевецкий Район, с.Маков, ул.Чапаева, д.31</v>
      </c>
    </row>
    <row r="369" spans="1:18" hidden="1" x14ac:dyDescent="0.25">
      <c r="A369" s="32">
        <v>811115</v>
      </c>
      <c r="B369" s="31" t="s">
        <v>24948</v>
      </c>
      <c r="C369" s="31" t="s">
        <v>24949</v>
      </c>
      <c r="D369" s="31" t="s">
        <v>24950</v>
      </c>
      <c r="E369" s="31" t="s">
        <v>121</v>
      </c>
      <c r="F369" s="31" t="s">
        <v>122</v>
      </c>
      <c r="G369" s="31" t="s">
        <v>107</v>
      </c>
      <c r="H369" s="31" t="s">
        <v>108</v>
      </c>
      <c r="I369" s="31" t="s">
        <v>24951</v>
      </c>
      <c r="J369" s="31" t="s">
        <v>24952</v>
      </c>
      <c r="K369" s="31" t="s">
        <v>110</v>
      </c>
      <c r="L369" s="31" t="s">
        <v>24949</v>
      </c>
      <c r="M369" s="31" t="s">
        <v>19</v>
      </c>
      <c r="N369" s="31" t="s">
        <v>25932</v>
      </c>
      <c r="O369" s="31" t="s">
        <v>25929</v>
      </c>
      <c r="P369" s="32" t="s">
        <v>67</v>
      </c>
      <c r="Q369" s="32">
        <v>0.5</v>
      </c>
      <c r="R369" t="str">
        <f t="shared" si="5"/>
        <v>Михайлова Г.М. ПП, маг. "Продукти" р-н Каменец-Подольский Район, с.Слободка-Рыхтивская (навпроти Ковальчук)</v>
      </c>
    </row>
    <row r="370" spans="1:18" hidden="1" x14ac:dyDescent="0.25">
      <c r="A370" s="32">
        <v>656112</v>
      </c>
      <c r="B370" s="31" t="s">
        <v>25672</v>
      </c>
      <c r="C370" s="31" t="s">
        <v>25673</v>
      </c>
      <c r="D370" s="31" t="s">
        <v>25674</v>
      </c>
      <c r="E370" s="31" t="s">
        <v>121</v>
      </c>
      <c r="F370" s="31" t="s">
        <v>122</v>
      </c>
      <c r="G370" s="31" t="s">
        <v>107</v>
      </c>
      <c r="H370" s="31" t="s">
        <v>108</v>
      </c>
      <c r="I370" s="31" t="s">
        <v>25675</v>
      </c>
      <c r="J370" s="31" t="s">
        <v>25676</v>
      </c>
      <c r="K370" s="31" t="s">
        <v>110</v>
      </c>
      <c r="L370" s="31" t="s">
        <v>25673</v>
      </c>
      <c r="M370" s="31" t="s">
        <v>19</v>
      </c>
      <c r="N370" s="31" t="s">
        <v>25932</v>
      </c>
      <c r="O370" s="31" t="s">
        <v>25929</v>
      </c>
      <c r="P370" s="32" t="s">
        <v>66</v>
      </c>
      <c r="Q370" s="32">
        <v>1</v>
      </c>
      <c r="R370" t="str">
        <f t="shared" si="5"/>
        <v>Рибак М.П. ПП, маг. "Престиж- Томашівка" р-н Дунаевецкий Район, с.Томашовка, ул.Центральная, д.55</v>
      </c>
    </row>
    <row r="371" spans="1:18" hidden="1" x14ac:dyDescent="0.25">
      <c r="A371" s="32">
        <v>591573</v>
      </c>
      <c r="B371" s="31" t="s">
        <v>25758</v>
      </c>
      <c r="C371" s="31" t="s">
        <v>25759</v>
      </c>
      <c r="D371" s="31" t="s">
        <v>25760</v>
      </c>
      <c r="E371" s="31" t="s">
        <v>121</v>
      </c>
      <c r="F371" s="31" t="s">
        <v>122</v>
      </c>
      <c r="G371" s="31" t="s">
        <v>107</v>
      </c>
      <c r="H371" s="31" t="s">
        <v>108</v>
      </c>
      <c r="I371" s="31" t="s">
        <v>25761</v>
      </c>
      <c r="J371" s="31" t="s">
        <v>25762</v>
      </c>
      <c r="K371" s="31" t="s">
        <v>110</v>
      </c>
      <c r="L371" s="31" t="s">
        <v>25759</v>
      </c>
      <c r="M371" s="31" t="s">
        <v>21</v>
      </c>
      <c r="N371" s="31" t="s">
        <v>25932</v>
      </c>
      <c r="O371" s="31" t="s">
        <v>25929</v>
      </c>
      <c r="P371" s="32" t="s">
        <v>67</v>
      </c>
      <c r="Q371" s="32">
        <v>0.5</v>
      </c>
      <c r="R371" t="str">
        <f t="shared" si="5"/>
        <v>Фурман О.Г. ПП, маг. "У садочку" р-н Новоушицкий Район, с.Тимков (0)</v>
      </c>
    </row>
    <row r="372" spans="1:18" hidden="1" x14ac:dyDescent="0.25">
      <c r="A372" s="32">
        <v>426712</v>
      </c>
      <c r="B372" s="31" t="s">
        <v>25793</v>
      </c>
      <c r="C372" s="31" t="s">
        <v>25794</v>
      </c>
      <c r="D372" s="31" t="s">
        <v>1631</v>
      </c>
      <c r="E372" s="31" t="s">
        <v>121</v>
      </c>
      <c r="F372" s="31" t="s">
        <v>122</v>
      </c>
      <c r="G372" s="31" t="s">
        <v>107</v>
      </c>
      <c r="H372" s="31" t="s">
        <v>108</v>
      </c>
      <c r="I372" s="31" t="s">
        <v>124</v>
      </c>
      <c r="J372" s="31" t="s">
        <v>109</v>
      </c>
      <c r="K372" s="31" t="s">
        <v>110</v>
      </c>
      <c r="L372" s="31" t="s">
        <v>25794</v>
      </c>
      <c r="M372" s="31" t="s">
        <v>18</v>
      </c>
      <c r="N372" s="31" t="s">
        <v>25932</v>
      </c>
      <c r="O372" s="31" t="s">
        <v>25929</v>
      </c>
      <c r="P372" s="32" t="s">
        <v>25948</v>
      </c>
      <c r="Q372" s="32">
        <v>1</v>
      </c>
      <c r="R372" t="str">
        <f t="shared" si="5"/>
        <v>Офіс Кам'янець-Подільський р-н Каменец-Подольский Район, с.Каменка, ул.Вокзальная, д.2</v>
      </c>
    </row>
    <row r="373" spans="1:18" hidden="1" x14ac:dyDescent="0.25">
      <c r="A373" s="32">
        <v>530435</v>
      </c>
      <c r="B373" s="31" t="s">
        <v>25102</v>
      </c>
      <c r="C373" s="31" t="s">
        <v>25103</v>
      </c>
      <c r="D373" s="31" t="s">
        <v>25104</v>
      </c>
      <c r="E373" s="31" t="s">
        <v>121</v>
      </c>
      <c r="F373" s="31" t="s">
        <v>122</v>
      </c>
      <c r="G373" s="31" t="s">
        <v>107</v>
      </c>
      <c r="H373" s="31" t="s">
        <v>108</v>
      </c>
      <c r="I373" s="31" t="s">
        <v>25105</v>
      </c>
      <c r="J373" s="31" t="s">
        <v>25106</v>
      </c>
      <c r="K373" s="31" t="s">
        <v>110</v>
      </c>
      <c r="L373" s="31" t="s">
        <v>25103</v>
      </c>
      <c r="M373" s="31" t="s">
        <v>19</v>
      </c>
      <c r="N373" s="31" t="s">
        <v>25932</v>
      </c>
      <c r="O373" s="31" t="s">
        <v>25929</v>
      </c>
      <c r="P373" s="32" t="s">
        <v>25948</v>
      </c>
      <c r="Q373" s="32">
        <v>0.5</v>
      </c>
      <c r="R373" t="str">
        <f t="shared" si="5"/>
        <v>Гординська Ю.О. ПП, маг. "Даринка" р-н Каменец-Подольский Район, с.Кульчиевцы, ул.Центральная, д.53</v>
      </c>
    </row>
    <row r="374" spans="1:18" hidden="1" x14ac:dyDescent="0.25">
      <c r="A374" s="32">
        <v>530436</v>
      </c>
      <c r="B374" s="31" t="s">
        <v>25107</v>
      </c>
      <c r="C374" s="31" t="s">
        <v>25108</v>
      </c>
      <c r="D374" s="31" t="s">
        <v>25109</v>
      </c>
      <c r="E374" s="31" t="s">
        <v>121</v>
      </c>
      <c r="F374" s="31" t="s">
        <v>122</v>
      </c>
      <c r="G374" s="31" t="s">
        <v>107</v>
      </c>
      <c r="H374" s="31" t="s">
        <v>108</v>
      </c>
      <c r="I374" s="31" t="s">
        <v>25110</v>
      </c>
      <c r="J374" s="31" t="s">
        <v>25111</v>
      </c>
      <c r="K374" s="31" t="s">
        <v>110</v>
      </c>
      <c r="L374" s="31" t="s">
        <v>25108</v>
      </c>
      <c r="M374" s="31" t="s">
        <v>19</v>
      </c>
      <c r="N374" s="31" t="s">
        <v>25932</v>
      </c>
      <c r="O374" s="31" t="s">
        <v>25929</v>
      </c>
      <c r="P374" s="32" t="s">
        <v>66</v>
      </c>
      <c r="Q374" s="32">
        <v>0.5</v>
      </c>
      <c r="R374" t="str">
        <f t="shared" si="5"/>
        <v>Жураковська Т.С. ПП, маг. на хаті р-н Дунаевецкий Район, с.Михайловка, д.52 (ул. Федоинариш)</v>
      </c>
    </row>
    <row r="375" spans="1:18" hidden="1" x14ac:dyDescent="0.25">
      <c r="A375" s="32">
        <v>789629</v>
      </c>
      <c r="B375" s="31" t="s">
        <v>25255</v>
      </c>
      <c r="C375" s="31" t="s">
        <v>25256</v>
      </c>
      <c r="D375" s="31" t="s">
        <v>25257</v>
      </c>
      <c r="E375" s="31" t="s">
        <v>121</v>
      </c>
      <c r="F375" s="31" t="s">
        <v>122</v>
      </c>
      <c r="G375" s="31" t="s">
        <v>107</v>
      </c>
      <c r="H375" s="31" t="s">
        <v>108</v>
      </c>
      <c r="I375" s="31" t="s">
        <v>25258</v>
      </c>
      <c r="J375" s="31" t="s">
        <v>25259</v>
      </c>
      <c r="K375" s="31" t="s">
        <v>110</v>
      </c>
      <c r="L375" s="31" t="s">
        <v>25256</v>
      </c>
      <c r="M375" s="31" t="s">
        <v>21</v>
      </c>
      <c r="N375" s="31" t="s">
        <v>25932</v>
      </c>
      <c r="O375" s="31" t="s">
        <v>25929</v>
      </c>
      <c r="P375" s="32" t="s">
        <v>67</v>
      </c>
      <c r="Q375" s="32">
        <v>0.5</v>
      </c>
      <c r="R375" t="str">
        <f t="shared" si="5"/>
        <v>Паляниця Н.Н. ПП, маг. "Продукти" р-н Новоушицкий Район, с.Зеленые Куриловцы, д.68 (0)</v>
      </c>
    </row>
    <row r="376" spans="1:18" hidden="1" x14ac:dyDescent="0.25">
      <c r="A376" s="32">
        <v>789630</v>
      </c>
      <c r="B376" s="31" t="s">
        <v>25260</v>
      </c>
      <c r="C376" s="31" t="s">
        <v>25261</v>
      </c>
      <c r="D376" s="31" t="s">
        <v>25262</v>
      </c>
      <c r="E376" s="31" t="s">
        <v>121</v>
      </c>
      <c r="F376" s="31" t="s">
        <v>122</v>
      </c>
      <c r="G376" s="31" t="s">
        <v>107</v>
      </c>
      <c r="H376" s="31" t="s">
        <v>108</v>
      </c>
      <c r="I376" s="31" t="s">
        <v>25263</v>
      </c>
      <c r="J376" s="31" t="s">
        <v>25264</v>
      </c>
      <c r="K376" s="31" t="s">
        <v>110</v>
      </c>
      <c r="L376" s="31" t="s">
        <v>25265</v>
      </c>
      <c r="M376" s="31" t="s">
        <v>18</v>
      </c>
      <c r="N376" s="31" t="s">
        <v>25932</v>
      </c>
      <c r="O376" s="31" t="s">
        <v>25929</v>
      </c>
      <c r="P376" s="32" t="s">
        <v>67</v>
      </c>
      <c r="Q376" s="32">
        <v>0.5</v>
      </c>
      <c r="R376" t="str">
        <f t="shared" si="5"/>
        <v>(КООП) Грушецьке СТ, маг. "Продукти" р-н Каменец-Подольский Район, с.Грушка, ул.Суворова, д.0 (0)</v>
      </c>
    </row>
    <row r="377" spans="1:18" hidden="1" x14ac:dyDescent="0.25">
      <c r="A377" s="32">
        <v>454477</v>
      </c>
      <c r="B377" s="31" t="s">
        <v>922</v>
      </c>
      <c r="C377" s="31" t="s">
        <v>923</v>
      </c>
      <c r="D377" s="31" t="s">
        <v>924</v>
      </c>
      <c r="E377" s="31" t="s">
        <v>121</v>
      </c>
      <c r="F377" s="31" t="s">
        <v>122</v>
      </c>
      <c r="G377" s="31" t="s">
        <v>107</v>
      </c>
      <c r="H377" s="31" t="s">
        <v>108</v>
      </c>
      <c r="I377" s="31" t="s">
        <v>925</v>
      </c>
      <c r="J377" s="31" t="s">
        <v>926</v>
      </c>
      <c r="K377" s="31" t="s">
        <v>106</v>
      </c>
      <c r="L377" s="31" t="s">
        <v>923</v>
      </c>
      <c r="M377" s="31" t="s">
        <v>21</v>
      </c>
      <c r="N377" s="31" t="s">
        <v>25932</v>
      </c>
      <c r="O377" s="31" t="s">
        <v>25929</v>
      </c>
      <c r="P377" s="32" t="s">
        <v>25948</v>
      </c>
      <c r="Q377" s="32">
        <v>1</v>
      </c>
      <c r="R377" t="str">
        <f t="shared" si="5"/>
        <v>Кірілкова О.В. ПП, маг. "Асторія" р-н Новоушицкий Район, с.Косиковцы, ул.Ленина, д.55</v>
      </c>
    </row>
    <row r="378" spans="1:18" hidden="1" x14ac:dyDescent="0.25">
      <c r="A378" s="32">
        <v>811112</v>
      </c>
      <c r="B378" s="31" t="s">
        <v>24937</v>
      </c>
      <c r="C378" s="31" t="s">
        <v>24938</v>
      </c>
      <c r="D378" s="31" t="s">
        <v>24939</v>
      </c>
      <c r="E378" s="31" t="s">
        <v>121</v>
      </c>
      <c r="F378" s="31" t="s">
        <v>122</v>
      </c>
      <c r="G378" s="31" t="s">
        <v>107</v>
      </c>
      <c r="H378" s="31" t="s">
        <v>108</v>
      </c>
      <c r="I378" s="31" t="s">
        <v>24940</v>
      </c>
      <c r="J378" s="31" t="s">
        <v>24941</v>
      </c>
      <c r="K378" s="31" t="s">
        <v>110</v>
      </c>
      <c r="L378" s="31" t="s">
        <v>24938</v>
      </c>
      <c r="M378" s="31" t="s">
        <v>18</v>
      </c>
      <c r="N378" s="31" t="s">
        <v>25932</v>
      </c>
      <c r="O378" s="31" t="s">
        <v>25929</v>
      </c>
      <c r="P378" s="32" t="s">
        <v>66</v>
      </c>
      <c r="Q378" s="32">
        <v>1</v>
      </c>
      <c r="R378" t="str">
        <f t="shared" si="5"/>
        <v>Кухар О.В. ПП, маг. "Продукти" р-н Чемеровецкий Район, с.Черче, ул.Шевченка, д.51</v>
      </c>
    </row>
    <row r="379" spans="1:18" hidden="1" x14ac:dyDescent="0.25">
      <c r="A379" s="32">
        <v>546759</v>
      </c>
      <c r="B379" s="31" t="s">
        <v>25032</v>
      </c>
      <c r="C379" s="31" t="s">
        <v>25033</v>
      </c>
      <c r="D379" s="31" t="s">
        <v>25034</v>
      </c>
      <c r="E379" s="31" t="s">
        <v>121</v>
      </c>
      <c r="F379" s="31" t="s">
        <v>122</v>
      </c>
      <c r="G379" s="31" t="s">
        <v>107</v>
      </c>
      <c r="H379" s="31" t="s">
        <v>108</v>
      </c>
      <c r="I379" s="31" t="s">
        <v>5861</v>
      </c>
      <c r="J379" s="31" t="s">
        <v>5862</v>
      </c>
      <c r="K379" s="31" t="s">
        <v>110</v>
      </c>
      <c r="L379" s="31" t="s">
        <v>25033</v>
      </c>
      <c r="M379" s="31" t="s">
        <v>19</v>
      </c>
      <c r="N379" s="31" t="s">
        <v>25932</v>
      </c>
      <c r="O379" s="31" t="s">
        <v>25929</v>
      </c>
      <c r="P379" s="32" t="s">
        <v>66</v>
      </c>
      <c r="Q379" s="32">
        <v>1</v>
      </c>
      <c r="R379" t="str">
        <f t="shared" si="5"/>
        <v>Сохатюк Т.М. ПП, маг. "Дебют" р-н Дунаевецкий Район, с.Чаньков, ул.Независимости, д.18</v>
      </c>
    </row>
    <row r="380" spans="1:18" hidden="1" x14ac:dyDescent="0.25">
      <c r="A380" s="32">
        <v>351732</v>
      </c>
      <c r="B380" s="31" t="s">
        <v>2581</v>
      </c>
      <c r="C380" s="31" t="s">
        <v>25423</v>
      </c>
      <c r="D380" s="31" t="s">
        <v>25424</v>
      </c>
      <c r="E380" s="31" t="s">
        <v>121</v>
      </c>
      <c r="F380" s="31" t="s">
        <v>122</v>
      </c>
      <c r="G380" s="31" t="s">
        <v>107</v>
      </c>
      <c r="H380" s="31" t="s">
        <v>108</v>
      </c>
      <c r="I380" s="31" t="s">
        <v>19026</v>
      </c>
      <c r="J380" s="31" t="s">
        <v>19027</v>
      </c>
      <c r="K380" s="31" t="s">
        <v>110</v>
      </c>
      <c r="L380" s="31" t="s">
        <v>2582</v>
      </c>
      <c r="M380" s="31" t="s">
        <v>19</v>
      </c>
      <c r="N380" s="31" t="s">
        <v>25932</v>
      </c>
      <c r="O380" s="31" t="s">
        <v>25929</v>
      </c>
      <c r="P380" s="32" t="s">
        <v>66</v>
      </c>
      <c r="Q380" s="32">
        <v>0.5</v>
      </c>
      <c r="R380" t="str">
        <f t="shared" si="5"/>
        <v>(КООП) Олімп-Б СТ, маг. "Любисток" р-н Новоушицкий Район, с.Глебов, ул.Мира, д.1</v>
      </c>
    </row>
    <row r="381" spans="1:18" hidden="1" x14ac:dyDescent="0.25">
      <c r="A381" s="32">
        <v>353934</v>
      </c>
      <c r="B381" s="31" t="s">
        <v>2500</v>
      </c>
      <c r="C381" s="31" t="s">
        <v>2501</v>
      </c>
      <c r="D381" s="31" t="s">
        <v>25463</v>
      </c>
      <c r="E381" s="31" t="s">
        <v>121</v>
      </c>
      <c r="F381" s="31" t="s">
        <v>122</v>
      </c>
      <c r="G381" s="31" t="s">
        <v>107</v>
      </c>
      <c r="H381" s="31" t="s">
        <v>108</v>
      </c>
      <c r="I381" s="31" t="s">
        <v>25464</v>
      </c>
      <c r="J381" s="31" t="s">
        <v>25465</v>
      </c>
      <c r="K381" s="31" t="s">
        <v>110</v>
      </c>
      <c r="L381" s="31" t="s">
        <v>2501</v>
      </c>
      <c r="M381" s="31" t="s">
        <v>20</v>
      </c>
      <c r="N381" s="31" t="s">
        <v>25932</v>
      </c>
      <c r="O381" s="31" t="s">
        <v>25929</v>
      </c>
      <c r="P381" s="32" t="s">
        <v>66</v>
      </c>
      <c r="Q381" s="32">
        <v>0.5</v>
      </c>
      <c r="R381" t="str">
        <f t="shared" si="5"/>
        <v>Ткачук О.А. ПП, маг. "Продукти" р-н Каменец-Подольский Район, с.Колыбаевка, ул.Ленина, д.120</v>
      </c>
    </row>
    <row r="382" spans="1:18" hidden="1" x14ac:dyDescent="0.25">
      <c r="A382" s="32">
        <v>569167</v>
      </c>
      <c r="B382" s="31" t="s">
        <v>25498</v>
      </c>
      <c r="C382" s="31" t="s">
        <v>25499</v>
      </c>
      <c r="D382" s="31" t="s">
        <v>25500</v>
      </c>
      <c r="E382" s="31" t="s">
        <v>121</v>
      </c>
      <c r="F382" s="31" t="s">
        <v>122</v>
      </c>
      <c r="G382" s="31" t="s">
        <v>107</v>
      </c>
      <c r="H382" s="31" t="s">
        <v>108</v>
      </c>
      <c r="I382" s="31" t="s">
        <v>25501</v>
      </c>
      <c r="J382" s="31" t="s">
        <v>25502</v>
      </c>
      <c r="K382" s="31" t="s">
        <v>110</v>
      </c>
      <c r="L382" s="31" t="s">
        <v>25499</v>
      </c>
      <c r="M382" s="31" t="s">
        <v>18</v>
      </c>
      <c r="N382" s="31" t="s">
        <v>25932</v>
      </c>
      <c r="O382" s="31" t="s">
        <v>25929</v>
      </c>
      <c r="P382" s="32" t="s">
        <v>66</v>
      </c>
      <c r="Q382" s="32">
        <v>1</v>
      </c>
      <c r="R382" t="str">
        <f t="shared" si="5"/>
        <v>Кукурудза Л.В. ПП, маг. "Продукти" р-н Дунаевецкий Район, с.Маков, ул.Фрунзе, д.4</v>
      </c>
    </row>
    <row r="383" spans="1:18" hidden="1" x14ac:dyDescent="0.25">
      <c r="A383" s="32">
        <v>676187</v>
      </c>
      <c r="B383" s="31" t="s">
        <v>25611</v>
      </c>
      <c r="C383" s="31" t="s">
        <v>23688</v>
      </c>
      <c r="D383" s="31" t="s">
        <v>25612</v>
      </c>
      <c r="E383" s="31" t="s">
        <v>121</v>
      </c>
      <c r="F383" s="31" t="s">
        <v>122</v>
      </c>
      <c r="G383" s="31" t="s">
        <v>107</v>
      </c>
      <c r="H383" s="31" t="s">
        <v>108</v>
      </c>
      <c r="I383" s="31" t="s">
        <v>25613</v>
      </c>
      <c r="J383" s="31" t="s">
        <v>25614</v>
      </c>
      <c r="K383" s="31" t="s">
        <v>110</v>
      </c>
      <c r="L383" s="31" t="s">
        <v>23689</v>
      </c>
      <c r="M383" s="31" t="s">
        <v>19</v>
      </c>
      <c r="N383" s="31" t="s">
        <v>25932</v>
      </c>
      <c r="O383" s="31" t="s">
        <v>25929</v>
      </c>
      <c r="P383" s="32" t="s">
        <v>67</v>
      </c>
      <c r="Q383" s="32">
        <v>0.5</v>
      </c>
      <c r="R383" t="str">
        <f t="shared" si="5"/>
        <v>(КООП) Параївське СТ, маг. з кафетерієм р-н Каменец-Подольский Район, с.Калачковцы, д.15</v>
      </c>
    </row>
    <row r="384" spans="1:18" hidden="1" x14ac:dyDescent="0.25">
      <c r="A384" s="32">
        <v>516208</v>
      </c>
      <c r="B384" s="31" t="s">
        <v>25634</v>
      </c>
      <c r="C384" s="31" t="s">
        <v>25635</v>
      </c>
      <c r="D384" s="31" t="s">
        <v>25636</v>
      </c>
      <c r="E384" s="31" t="s">
        <v>121</v>
      </c>
      <c r="F384" s="31" t="s">
        <v>122</v>
      </c>
      <c r="G384" s="31" t="s">
        <v>107</v>
      </c>
      <c r="H384" s="31" t="s">
        <v>108</v>
      </c>
      <c r="I384" s="31" t="s">
        <v>25637</v>
      </c>
      <c r="J384" s="31" t="s">
        <v>25638</v>
      </c>
      <c r="K384" s="31" t="s">
        <v>110</v>
      </c>
      <c r="L384" s="31" t="s">
        <v>25635</v>
      </c>
      <c r="M384" s="31" t="s">
        <v>20</v>
      </c>
      <c r="N384" s="31" t="s">
        <v>25932</v>
      </c>
      <c r="O384" s="31" t="s">
        <v>25929</v>
      </c>
      <c r="P384" s="32" t="s">
        <v>67</v>
      </c>
      <c r="Q384" s="32">
        <v>0.5</v>
      </c>
      <c r="R384" t="str">
        <f t="shared" si="5"/>
        <v>Пилипчук В.В. ПП, маг. "Пані Анна" р-н Каменец-Подольский Район, с.Смотрич, д.3 (ул. Каменецкая)</v>
      </c>
    </row>
    <row r="385" spans="1:18" hidden="1" x14ac:dyDescent="0.25">
      <c r="A385" s="32">
        <v>502236</v>
      </c>
      <c r="B385" s="31" t="s">
        <v>24149</v>
      </c>
      <c r="C385" s="31" t="s">
        <v>24150</v>
      </c>
      <c r="D385" s="31" t="s">
        <v>24151</v>
      </c>
      <c r="E385" s="31" t="s">
        <v>121</v>
      </c>
      <c r="F385" s="31" t="s">
        <v>122</v>
      </c>
      <c r="G385" s="31" t="s">
        <v>107</v>
      </c>
      <c r="H385" s="31" t="s">
        <v>108</v>
      </c>
      <c r="I385" s="31" t="s">
        <v>7352</v>
      </c>
      <c r="J385" s="31" t="s">
        <v>7353</v>
      </c>
      <c r="K385" s="31" t="s">
        <v>110</v>
      </c>
      <c r="L385" s="31" t="s">
        <v>24150</v>
      </c>
      <c r="M385" s="31" t="s">
        <v>21</v>
      </c>
      <c r="N385" s="31" t="s">
        <v>25932</v>
      </c>
      <c r="O385" s="31" t="s">
        <v>25929</v>
      </c>
      <c r="P385" s="32" t="s">
        <v>66</v>
      </c>
      <c r="Q385" s="32">
        <v>1</v>
      </c>
      <c r="R385" t="str">
        <f t="shared" si="5"/>
        <v>Анцут Н.А. ПП, маг. "Ярмарок" р-н Дунаевецкий Район, с.Ставыще, д.6 (центр)</v>
      </c>
    </row>
    <row r="386" spans="1:18" hidden="1" x14ac:dyDescent="0.25">
      <c r="A386" s="32">
        <v>515429</v>
      </c>
      <c r="B386" s="31" t="s">
        <v>24394</v>
      </c>
      <c r="C386" s="31" t="s">
        <v>24395</v>
      </c>
      <c r="D386" s="31" t="s">
        <v>24396</v>
      </c>
      <c r="E386" s="31" t="s">
        <v>121</v>
      </c>
      <c r="F386" s="31" t="s">
        <v>122</v>
      </c>
      <c r="G386" s="31" t="s">
        <v>107</v>
      </c>
      <c r="H386" s="31" t="s">
        <v>108</v>
      </c>
      <c r="I386" s="31" t="s">
        <v>24397</v>
      </c>
      <c r="J386" s="31" t="s">
        <v>24398</v>
      </c>
      <c r="K386" s="31" t="s">
        <v>110</v>
      </c>
      <c r="L386" s="31" t="s">
        <v>24395</v>
      </c>
      <c r="M386" s="31" t="s">
        <v>21</v>
      </c>
      <c r="N386" s="31" t="s">
        <v>25932</v>
      </c>
      <c r="O386" s="31" t="s">
        <v>25929</v>
      </c>
      <c r="P386" s="32" t="s">
        <v>66</v>
      </c>
      <c r="Q386" s="32">
        <v>1</v>
      </c>
      <c r="R386" t="str">
        <f t="shared" si="5"/>
        <v>Космак Л.П. ПП, маг. "Продукти" р-н Новоушицкий Район, с.Ивашковцы, ул.Центральная, д.17</v>
      </c>
    </row>
    <row r="387" spans="1:18" hidden="1" x14ac:dyDescent="0.25">
      <c r="A387" s="32">
        <v>744304</v>
      </c>
      <c r="B387" s="31" t="s">
        <v>24750</v>
      </c>
      <c r="C387" s="31" t="s">
        <v>24751</v>
      </c>
      <c r="D387" s="31" t="s">
        <v>24752</v>
      </c>
      <c r="E387" s="31" t="s">
        <v>121</v>
      </c>
      <c r="F387" s="31" t="s">
        <v>122</v>
      </c>
      <c r="G387" s="31" t="s">
        <v>107</v>
      </c>
      <c r="H387" s="31" t="s">
        <v>108</v>
      </c>
      <c r="I387" s="31" t="s">
        <v>24753</v>
      </c>
      <c r="J387" s="31" t="s">
        <v>24754</v>
      </c>
      <c r="K387" s="31" t="s">
        <v>110</v>
      </c>
      <c r="L387" s="31" t="s">
        <v>24751</v>
      </c>
      <c r="M387" s="31" t="s">
        <v>20</v>
      </c>
      <c r="N387" s="31" t="s">
        <v>25932</v>
      </c>
      <c r="O387" s="31" t="s">
        <v>25929</v>
      </c>
      <c r="P387" s="32" t="s">
        <v>66</v>
      </c>
      <c r="Q387" s="32">
        <v>1</v>
      </c>
      <c r="R387" t="str">
        <f t="shared" ref="R387:R450" si="6">CONCATENATE(C387," ",D387)</f>
        <v>Баранюк С.І. ПП, маг. "Талісман" р-н Новоушицкий Район, с.Струга, ул.Славы, д.3</v>
      </c>
    </row>
    <row r="388" spans="1:18" hidden="1" x14ac:dyDescent="0.25">
      <c r="A388" s="32">
        <v>802156</v>
      </c>
      <c r="B388" s="31" t="s">
        <v>24837</v>
      </c>
      <c r="C388" s="31" t="s">
        <v>24838</v>
      </c>
      <c r="D388" s="31" t="s">
        <v>24839</v>
      </c>
      <c r="E388" s="31" t="s">
        <v>121</v>
      </c>
      <c r="F388" s="31" t="s">
        <v>122</v>
      </c>
      <c r="G388" s="31" t="s">
        <v>107</v>
      </c>
      <c r="H388" s="31" t="s">
        <v>108</v>
      </c>
      <c r="I388" s="31" t="s">
        <v>4865</v>
      </c>
      <c r="J388" s="31" t="s">
        <v>4866</v>
      </c>
      <c r="K388" s="31" t="s">
        <v>110</v>
      </c>
      <c r="L388" s="31" t="s">
        <v>24838</v>
      </c>
      <c r="M388" s="31" t="s">
        <v>20</v>
      </c>
      <c r="N388" s="31" t="s">
        <v>25932</v>
      </c>
      <c r="O388" s="31" t="s">
        <v>25929</v>
      </c>
      <c r="P388" s="32" t="s">
        <v>66</v>
      </c>
      <c r="Q388" s="32">
        <v>0.5</v>
      </c>
      <c r="R388" t="str">
        <f t="shared" si="6"/>
        <v>Сивун О.В. ПП, маг. "Золотий ключик - 2" р-н Новоушицкий Район, с.Новая Гута, ул.Шевченко, д.32</v>
      </c>
    </row>
    <row r="389" spans="1:18" hidden="1" x14ac:dyDescent="0.25">
      <c r="A389" s="32">
        <v>798584</v>
      </c>
      <c r="B389" s="31" t="s">
        <v>24827</v>
      </c>
      <c r="C389" s="31" t="s">
        <v>24828</v>
      </c>
      <c r="D389" s="31" t="s">
        <v>24829</v>
      </c>
      <c r="E389" s="31" t="s">
        <v>121</v>
      </c>
      <c r="F389" s="31" t="s">
        <v>122</v>
      </c>
      <c r="G389" s="31" t="s">
        <v>107</v>
      </c>
      <c r="H389" s="31" t="s">
        <v>108</v>
      </c>
      <c r="I389" s="31" t="s">
        <v>124</v>
      </c>
      <c r="J389" s="31" t="s">
        <v>109</v>
      </c>
      <c r="K389" s="31" t="s">
        <v>110</v>
      </c>
      <c r="L389" s="31" t="s">
        <v>24828</v>
      </c>
      <c r="M389" s="31" t="s">
        <v>19</v>
      </c>
      <c r="N389" s="31" t="s">
        <v>25932</v>
      </c>
      <c r="O389" s="31" t="s">
        <v>25929</v>
      </c>
      <c r="P389" s="32" t="s">
        <v>66</v>
      </c>
      <c r="Q389" s="32">
        <v>0.5</v>
      </c>
      <c r="R389" t="str">
        <f t="shared" si="6"/>
        <v>Гуменна С.В., маг. "Продукти на хаті" р-н Каменец-Подольский Район, с.Нагоряны, д.0 (0)</v>
      </c>
    </row>
    <row r="390" spans="1:18" hidden="1" x14ac:dyDescent="0.25">
      <c r="A390" s="32">
        <v>546758</v>
      </c>
      <c r="B390" s="31" t="s">
        <v>25028</v>
      </c>
      <c r="C390" s="31" t="s">
        <v>25029</v>
      </c>
      <c r="D390" s="31" t="s">
        <v>3036</v>
      </c>
      <c r="E390" s="31" t="s">
        <v>121</v>
      </c>
      <c r="F390" s="31" t="s">
        <v>122</v>
      </c>
      <c r="G390" s="31" t="s">
        <v>107</v>
      </c>
      <c r="H390" s="31" t="s">
        <v>108</v>
      </c>
      <c r="I390" s="31" t="s">
        <v>25030</v>
      </c>
      <c r="J390" s="31" t="s">
        <v>25031</v>
      </c>
      <c r="K390" s="31" t="s">
        <v>110</v>
      </c>
      <c r="L390" s="31" t="s">
        <v>25029</v>
      </c>
      <c r="M390" s="31" t="s">
        <v>20</v>
      </c>
      <c r="N390" s="31" t="s">
        <v>25932</v>
      </c>
      <c r="O390" s="31" t="s">
        <v>25929</v>
      </c>
      <c r="P390" s="32" t="s">
        <v>67</v>
      </c>
      <c r="Q390" s="32">
        <v>0.5</v>
      </c>
      <c r="R390" t="str">
        <f t="shared" si="6"/>
        <v>Чичановська В.П. ПП, маг. "Наталка" р-н Новоушицкий Район, с.Ольховец (0)</v>
      </c>
    </row>
    <row r="391" spans="1:18" hidden="1" x14ac:dyDescent="0.25">
      <c r="A391" s="32">
        <v>548769</v>
      </c>
      <c r="B391" s="31" t="s">
        <v>23836</v>
      </c>
      <c r="C391" s="31" t="s">
        <v>23837</v>
      </c>
      <c r="D391" s="31" t="s">
        <v>23838</v>
      </c>
      <c r="E391" s="31" t="s">
        <v>121</v>
      </c>
      <c r="F391" s="31" t="s">
        <v>122</v>
      </c>
      <c r="G391" s="31" t="s">
        <v>107</v>
      </c>
      <c r="H391" s="31" t="s">
        <v>108</v>
      </c>
      <c r="I391" s="31" t="s">
        <v>14213</v>
      </c>
      <c r="J391" s="31" t="s">
        <v>14214</v>
      </c>
      <c r="K391" s="31" t="s">
        <v>110</v>
      </c>
      <c r="L391" s="31" t="s">
        <v>23837</v>
      </c>
      <c r="M391" s="31" t="s">
        <v>18</v>
      </c>
      <c r="N391" s="31" t="s">
        <v>25932</v>
      </c>
      <c r="O391" s="31" t="s">
        <v>25929</v>
      </c>
      <c r="P391" s="32" t="s">
        <v>66</v>
      </c>
      <c r="Q391" s="32">
        <v>0</v>
      </c>
      <c r="R391" t="str">
        <f t="shared" si="6"/>
        <v>Борщун С.В. ПП, маг. "Лісова пісня" р-н Каменец-Подольский Район, с.Приворотье, д.1 (озерная)</v>
      </c>
    </row>
    <row r="392" spans="1:18" hidden="1" x14ac:dyDescent="0.25">
      <c r="A392" s="32">
        <v>582996</v>
      </c>
      <c r="B392" s="31" t="s">
        <v>24213</v>
      </c>
      <c r="C392" s="31" t="s">
        <v>2411</v>
      </c>
      <c r="D392" s="31" t="s">
        <v>2152</v>
      </c>
      <c r="E392" s="31" t="s">
        <v>121</v>
      </c>
      <c r="F392" s="31" t="s">
        <v>122</v>
      </c>
      <c r="G392" s="31" t="s">
        <v>107</v>
      </c>
      <c r="H392" s="31" t="s">
        <v>108</v>
      </c>
      <c r="I392" s="31" t="s">
        <v>7352</v>
      </c>
      <c r="J392" s="31" t="s">
        <v>7353</v>
      </c>
      <c r="K392" s="31" t="s">
        <v>110</v>
      </c>
      <c r="L392" s="31" t="s">
        <v>2411</v>
      </c>
      <c r="M392" s="31" t="s">
        <v>19</v>
      </c>
      <c r="N392" s="31" t="s">
        <v>25932</v>
      </c>
      <c r="O392" s="31" t="s">
        <v>25929</v>
      </c>
      <c r="P392" s="32" t="s">
        <v>67</v>
      </c>
      <c r="Q392" s="32">
        <v>0.5</v>
      </c>
      <c r="R392" t="str">
        <f t="shared" si="6"/>
        <v>Анцут Н.А. ПП, маг. "Продукти" р-н Дунаевецкий Район, с.Воробиевка (0)</v>
      </c>
    </row>
    <row r="393" spans="1:18" hidden="1" x14ac:dyDescent="0.25">
      <c r="A393" s="32">
        <v>464571</v>
      </c>
      <c r="B393" s="31" t="s">
        <v>24857</v>
      </c>
      <c r="C393" s="31" t="s">
        <v>24858</v>
      </c>
      <c r="D393" s="31" t="s">
        <v>1227</v>
      </c>
      <c r="E393" s="31" t="s">
        <v>121</v>
      </c>
      <c r="F393" s="31" t="s">
        <v>122</v>
      </c>
      <c r="G393" s="31" t="s">
        <v>107</v>
      </c>
      <c r="H393" s="31" t="s">
        <v>108</v>
      </c>
      <c r="I393" s="31" t="s">
        <v>24859</v>
      </c>
      <c r="J393" s="31" t="s">
        <v>24860</v>
      </c>
      <c r="K393" s="31" t="s">
        <v>110</v>
      </c>
      <c r="L393" s="31" t="s">
        <v>24858</v>
      </c>
      <c r="M393" s="31" t="s">
        <v>21</v>
      </c>
      <c r="N393" s="31" t="s">
        <v>25932</v>
      </c>
      <c r="O393" s="31" t="s">
        <v>25929</v>
      </c>
      <c r="P393" s="32" t="s">
        <v>66</v>
      </c>
      <c r="Q393" s="32">
        <v>0.5</v>
      </c>
      <c r="R393" t="str">
        <f t="shared" si="6"/>
        <v>Візнюк Л.І. ПП, маг. "М'ясопродукти" р-н Новоушицкий Район, пгт.Новая Ушица (0)</v>
      </c>
    </row>
    <row r="394" spans="1:18" hidden="1" x14ac:dyDescent="0.25">
      <c r="A394" s="32">
        <v>520495</v>
      </c>
      <c r="B394" s="31" t="s">
        <v>23664</v>
      </c>
      <c r="C394" s="31" t="s">
        <v>23665</v>
      </c>
      <c r="D394" s="31" t="s">
        <v>23666</v>
      </c>
      <c r="E394" s="31" t="s">
        <v>121</v>
      </c>
      <c r="F394" s="31" t="s">
        <v>122</v>
      </c>
      <c r="G394" s="31" t="s">
        <v>107</v>
      </c>
      <c r="H394" s="31" t="s">
        <v>108</v>
      </c>
      <c r="I394" s="31" t="s">
        <v>23667</v>
      </c>
      <c r="J394" s="31" t="s">
        <v>23668</v>
      </c>
      <c r="K394" s="31" t="s">
        <v>110</v>
      </c>
      <c r="L394" s="31" t="s">
        <v>23665</v>
      </c>
      <c r="M394" s="31" t="s">
        <v>19</v>
      </c>
      <c r="N394" s="31" t="s">
        <v>25932</v>
      </c>
      <c r="O394" s="31" t="s">
        <v>25929</v>
      </c>
      <c r="P394" s="32" t="s">
        <v>66</v>
      </c>
      <c r="Q394" s="32">
        <v>1</v>
      </c>
      <c r="R394" t="str">
        <f t="shared" si="6"/>
        <v>Лещинська Г.І. ПП, маг. "Продукти" р-н Каменец-Подольский Район, с.Нагоряны (0)</v>
      </c>
    </row>
    <row r="395" spans="1:18" hidden="1" x14ac:dyDescent="0.25">
      <c r="A395" s="32">
        <v>520497</v>
      </c>
      <c r="B395" s="31" t="s">
        <v>23672</v>
      </c>
      <c r="C395" s="31" t="s">
        <v>23673</v>
      </c>
      <c r="D395" s="31" t="s">
        <v>23674</v>
      </c>
      <c r="E395" s="31" t="s">
        <v>121</v>
      </c>
      <c r="F395" s="31" t="s">
        <v>122</v>
      </c>
      <c r="G395" s="31" t="s">
        <v>107</v>
      </c>
      <c r="H395" s="31" t="s">
        <v>108</v>
      </c>
      <c r="I395" s="31" t="s">
        <v>124</v>
      </c>
      <c r="J395" s="31" t="s">
        <v>109</v>
      </c>
      <c r="K395" s="31" t="s">
        <v>110</v>
      </c>
      <c r="L395" s="31" t="s">
        <v>23673</v>
      </c>
      <c r="M395" s="31" t="s">
        <v>21</v>
      </c>
      <c r="N395" s="31" t="s">
        <v>25932</v>
      </c>
      <c r="O395" s="31" t="s">
        <v>25929</v>
      </c>
      <c r="P395" s="32" t="s">
        <v>66</v>
      </c>
      <c r="Q395" s="32">
        <v>1</v>
      </c>
      <c r="R395" t="str">
        <f t="shared" si="6"/>
        <v>Щіпановська Н.І. ПП, маг. "Орхідея" р-н Дунаевецкий Район, с.Пидлисный Мукарив, д.49 (Центр)</v>
      </c>
    </row>
    <row r="396" spans="1:18" hidden="1" x14ac:dyDescent="0.25">
      <c r="A396" s="32">
        <v>768530</v>
      </c>
      <c r="B396" s="31" t="s">
        <v>23989</v>
      </c>
      <c r="C396" s="31" t="s">
        <v>23990</v>
      </c>
      <c r="D396" s="31" t="s">
        <v>23991</v>
      </c>
      <c r="E396" s="31" t="s">
        <v>121</v>
      </c>
      <c r="F396" s="31" t="s">
        <v>122</v>
      </c>
      <c r="G396" s="31" t="s">
        <v>107</v>
      </c>
      <c r="H396" s="31" t="s">
        <v>108</v>
      </c>
      <c r="I396" s="31" t="s">
        <v>23992</v>
      </c>
      <c r="J396" s="31" t="s">
        <v>23993</v>
      </c>
      <c r="K396" s="31" t="s">
        <v>110</v>
      </c>
      <c r="L396" s="31" t="s">
        <v>23990</v>
      </c>
      <c r="M396" s="31" t="s">
        <v>21</v>
      </c>
      <c r="N396" s="31" t="s">
        <v>25932</v>
      </c>
      <c r="O396" s="31" t="s">
        <v>25929</v>
      </c>
      <c r="P396" s="32" t="s">
        <v>66</v>
      </c>
      <c r="Q396" s="32">
        <v>0.5</v>
      </c>
      <c r="R396" t="str">
        <f t="shared" si="6"/>
        <v>Процкова С.Ф. ПП, маг. "Колосок" р-н Чемеровецкий Район, пгт.Закупное, ул.Ленина, д.5</v>
      </c>
    </row>
    <row r="397" spans="1:18" hidden="1" x14ac:dyDescent="0.25">
      <c r="A397" s="32">
        <v>547472</v>
      </c>
      <c r="B397" s="31" t="s">
        <v>23711</v>
      </c>
      <c r="C397" s="31" t="s">
        <v>23712</v>
      </c>
      <c r="D397" s="31" t="s">
        <v>23713</v>
      </c>
      <c r="E397" s="31" t="s">
        <v>121</v>
      </c>
      <c r="F397" s="31" t="s">
        <v>122</v>
      </c>
      <c r="G397" s="31" t="s">
        <v>107</v>
      </c>
      <c r="H397" s="31" t="s">
        <v>108</v>
      </c>
      <c r="I397" s="31" t="s">
        <v>21536</v>
      </c>
      <c r="J397" s="31" t="s">
        <v>21537</v>
      </c>
      <c r="K397" s="31" t="s">
        <v>110</v>
      </c>
      <c r="L397" s="31" t="s">
        <v>23712</v>
      </c>
      <c r="M397" s="31" t="s">
        <v>19</v>
      </c>
      <c r="N397" s="31" t="s">
        <v>25932</v>
      </c>
      <c r="O397" s="31" t="s">
        <v>25929</v>
      </c>
      <c r="P397" s="32" t="s">
        <v>66</v>
      </c>
      <c r="Q397" s="32">
        <v>0.5</v>
      </c>
      <c r="R397" t="str">
        <f t="shared" si="6"/>
        <v>Терлецька Л.С. ПП, маг. "Аліна" р-н Дунаевецкий Район, с.Балин, ул.Кошевого Олега, д.18 (станція Балин)</v>
      </c>
    </row>
    <row r="398" spans="1:18" hidden="1" x14ac:dyDescent="0.25">
      <c r="A398" s="32">
        <v>713413</v>
      </c>
      <c r="B398" s="31" t="s">
        <v>23919</v>
      </c>
      <c r="C398" s="31" t="s">
        <v>23920</v>
      </c>
      <c r="D398" s="31" t="s">
        <v>2948</v>
      </c>
      <c r="E398" s="31" t="s">
        <v>121</v>
      </c>
      <c r="F398" s="31" t="s">
        <v>122</v>
      </c>
      <c r="G398" s="31" t="s">
        <v>107</v>
      </c>
      <c r="H398" s="31" t="s">
        <v>108</v>
      </c>
      <c r="I398" s="31" t="s">
        <v>12743</v>
      </c>
      <c r="J398" s="31" t="s">
        <v>12744</v>
      </c>
      <c r="K398" s="31" t="s">
        <v>110</v>
      </c>
      <c r="L398" s="31" t="s">
        <v>23920</v>
      </c>
      <c r="M398" s="31" t="s">
        <v>21</v>
      </c>
      <c r="N398" s="31" t="s">
        <v>25932</v>
      </c>
      <c r="O398" s="31" t="s">
        <v>25929</v>
      </c>
      <c r="P398" s="32" t="s">
        <v>67</v>
      </c>
      <c r="Q398" s="32">
        <v>0.5</v>
      </c>
      <c r="R398" t="str">
        <f t="shared" si="6"/>
        <v>Філіпова Т.П. ПП, маг. "Шарм 2" р-н Новоушицкий Район, с.Косиковцы (0)</v>
      </c>
    </row>
    <row r="399" spans="1:18" hidden="1" x14ac:dyDescent="0.25">
      <c r="A399" s="32">
        <v>713414</v>
      </c>
      <c r="B399" s="31" t="s">
        <v>23921</v>
      </c>
      <c r="C399" s="31" t="s">
        <v>23922</v>
      </c>
      <c r="D399" s="31" t="s">
        <v>23923</v>
      </c>
      <c r="E399" s="31" t="s">
        <v>121</v>
      </c>
      <c r="F399" s="31" t="s">
        <v>122</v>
      </c>
      <c r="G399" s="31" t="s">
        <v>107</v>
      </c>
      <c r="H399" s="31" t="s">
        <v>108</v>
      </c>
      <c r="I399" s="31" t="s">
        <v>14734</v>
      </c>
      <c r="J399" s="31" t="s">
        <v>14735</v>
      </c>
      <c r="K399" s="31" t="s">
        <v>110</v>
      </c>
      <c r="L399" s="31" t="s">
        <v>23922</v>
      </c>
      <c r="M399" s="31" t="s">
        <v>21</v>
      </c>
      <c r="N399" s="31" t="s">
        <v>25932</v>
      </c>
      <c r="O399" s="31" t="s">
        <v>25929</v>
      </c>
      <c r="P399" s="32" t="s">
        <v>67</v>
      </c>
      <c r="Q399" s="32">
        <v>0.5</v>
      </c>
      <c r="R399" t="str">
        <f t="shared" si="6"/>
        <v>Воскобойнік О.Л. ПП, маг. "Продукти" р-н Ярмолинецкий Район, с.Корначовка (0)</v>
      </c>
    </row>
    <row r="400" spans="1:18" hidden="1" x14ac:dyDescent="0.25">
      <c r="A400" s="32">
        <v>433820</v>
      </c>
      <c r="B400" s="31" t="s">
        <v>24792</v>
      </c>
      <c r="C400" s="31" t="s">
        <v>24793</v>
      </c>
      <c r="D400" s="31" t="s">
        <v>24794</v>
      </c>
      <c r="E400" s="31" t="s">
        <v>121</v>
      </c>
      <c r="F400" s="31" t="s">
        <v>122</v>
      </c>
      <c r="G400" s="31" t="s">
        <v>107</v>
      </c>
      <c r="H400" s="31" t="s">
        <v>108</v>
      </c>
      <c r="I400" s="31" t="s">
        <v>24795</v>
      </c>
      <c r="J400" s="31" t="s">
        <v>24796</v>
      </c>
      <c r="K400" s="31" t="s">
        <v>110</v>
      </c>
      <c r="L400" s="31" t="s">
        <v>24793</v>
      </c>
      <c r="M400" s="31" t="s">
        <v>18</v>
      </c>
      <c r="N400" s="31" t="s">
        <v>25932</v>
      </c>
      <c r="O400" s="31" t="s">
        <v>25929</v>
      </c>
      <c r="P400" s="32" t="s">
        <v>66</v>
      </c>
      <c r="Q400" s="32">
        <v>1</v>
      </c>
      <c r="R400" t="str">
        <f t="shared" si="6"/>
        <v>Овчарук А.О. ПП, маг. "У Алли" р-н Дунаевецкий Район, пгт.Дунаевцы, д.9 (загородня)</v>
      </c>
    </row>
    <row r="401" spans="1:18" hidden="1" x14ac:dyDescent="0.25">
      <c r="A401" s="32">
        <v>647262</v>
      </c>
      <c r="B401" s="31" t="s">
        <v>24982</v>
      </c>
      <c r="C401" s="31" t="s">
        <v>24983</v>
      </c>
      <c r="D401" s="31" t="s">
        <v>2735</v>
      </c>
      <c r="E401" s="31" t="s">
        <v>121</v>
      </c>
      <c r="F401" s="31" t="s">
        <v>122</v>
      </c>
      <c r="G401" s="31" t="s">
        <v>107</v>
      </c>
      <c r="H401" s="31" t="s">
        <v>108</v>
      </c>
      <c r="I401" s="31" t="s">
        <v>24984</v>
      </c>
      <c r="J401" s="31" t="s">
        <v>24985</v>
      </c>
      <c r="K401" s="31" t="s">
        <v>110</v>
      </c>
      <c r="L401" s="31" t="s">
        <v>24983</v>
      </c>
      <c r="M401" s="31" t="s">
        <v>19</v>
      </c>
      <c r="N401" s="31" t="s">
        <v>25932</v>
      </c>
      <c r="O401" s="31" t="s">
        <v>25929</v>
      </c>
      <c r="P401" s="32" t="s">
        <v>67</v>
      </c>
      <c r="Q401" s="32">
        <v>0.5</v>
      </c>
      <c r="R401" t="str">
        <f t="shared" si="6"/>
        <v>Облядрук Т.М. ПП, маг. "Продукти" р-н Новоушицкий Район, с.Браиловка (0)</v>
      </c>
    </row>
    <row r="402" spans="1:18" hidden="1" x14ac:dyDescent="0.25">
      <c r="A402" s="32">
        <v>647305</v>
      </c>
      <c r="B402" s="31" t="s">
        <v>24994</v>
      </c>
      <c r="C402" s="31" t="s">
        <v>24995</v>
      </c>
      <c r="D402" s="31" t="s">
        <v>24996</v>
      </c>
      <c r="E402" s="31" t="s">
        <v>121</v>
      </c>
      <c r="F402" s="31" t="s">
        <v>122</v>
      </c>
      <c r="G402" s="31" t="s">
        <v>115</v>
      </c>
      <c r="H402" s="31" t="s">
        <v>116</v>
      </c>
      <c r="I402" s="31" t="s">
        <v>24997</v>
      </c>
      <c r="J402" s="31" t="s">
        <v>24998</v>
      </c>
      <c r="K402" s="31" t="s">
        <v>110</v>
      </c>
      <c r="L402" s="31" t="s">
        <v>24995</v>
      </c>
      <c r="M402" s="31" t="s">
        <v>20</v>
      </c>
      <c r="N402" s="31" t="s">
        <v>25932</v>
      </c>
      <c r="O402" s="31" t="s">
        <v>25929</v>
      </c>
      <c r="P402" s="32" t="s">
        <v>66</v>
      </c>
      <c r="Q402" s="32">
        <v>1</v>
      </c>
      <c r="R402" t="str">
        <f t="shared" si="6"/>
        <v>Яцковська О.В. ПП, к-к в лікарні р-н Чемеровецкий Район, пгт.Чемеровцы, ул.Пирогова, д.6</v>
      </c>
    </row>
    <row r="403" spans="1:18" hidden="1" x14ac:dyDescent="0.25">
      <c r="A403" s="32">
        <v>790386</v>
      </c>
      <c r="B403" s="31" t="s">
        <v>23456</v>
      </c>
      <c r="C403" s="31" t="s">
        <v>23457</v>
      </c>
      <c r="D403" s="31" t="s">
        <v>23458</v>
      </c>
      <c r="E403" s="31" t="s">
        <v>121</v>
      </c>
      <c r="F403" s="31" t="s">
        <v>122</v>
      </c>
      <c r="G403" s="31" t="s">
        <v>107</v>
      </c>
      <c r="H403" s="31" t="s">
        <v>108</v>
      </c>
      <c r="I403" s="31" t="s">
        <v>124</v>
      </c>
      <c r="J403" s="31" t="s">
        <v>109</v>
      </c>
      <c r="K403" s="31" t="s">
        <v>110</v>
      </c>
      <c r="L403" s="31" t="s">
        <v>23457</v>
      </c>
      <c r="M403" s="31" t="s">
        <v>19</v>
      </c>
      <c r="N403" s="31" t="s">
        <v>25932</v>
      </c>
      <c r="O403" s="31" t="s">
        <v>25929</v>
      </c>
      <c r="P403" s="32" t="s">
        <v>67</v>
      </c>
      <c r="Q403" s="32">
        <v>0.5</v>
      </c>
      <c r="R403" t="str">
        <f t="shared" si="6"/>
        <v>Федорова Л.Ф. ПП, маг. біля сільради р-н Новоушицкий Район, с.Замехов, д.0 (0)</v>
      </c>
    </row>
    <row r="404" spans="1:18" hidden="1" x14ac:dyDescent="0.25">
      <c r="A404" s="32">
        <v>790391</v>
      </c>
      <c r="B404" s="31" t="s">
        <v>23467</v>
      </c>
      <c r="C404" s="31" t="s">
        <v>23468</v>
      </c>
      <c r="D404" s="31" t="s">
        <v>23469</v>
      </c>
      <c r="E404" s="31" t="s">
        <v>121</v>
      </c>
      <c r="F404" s="31" t="s">
        <v>122</v>
      </c>
      <c r="G404" s="31" t="s">
        <v>107</v>
      </c>
      <c r="H404" s="31" t="s">
        <v>108</v>
      </c>
      <c r="I404" s="31" t="s">
        <v>124</v>
      </c>
      <c r="J404" s="31" t="s">
        <v>109</v>
      </c>
      <c r="K404" s="31" t="s">
        <v>110</v>
      </c>
      <c r="L404" s="31" t="s">
        <v>23468</v>
      </c>
      <c r="M404" s="31" t="s">
        <v>18</v>
      </c>
      <c r="N404" s="31" t="s">
        <v>25932</v>
      </c>
      <c r="O404" s="31" t="s">
        <v>25929</v>
      </c>
      <c r="P404" s="32" t="s">
        <v>67</v>
      </c>
      <c r="Q404" s="32">
        <v>0.5</v>
      </c>
      <c r="R404" t="str">
        <f t="shared" si="6"/>
        <v>Новосельський І.І. ПП, маг. "Продукти" р-н Городокский Район, с.Купин, д.45 (біля пам'ятника)</v>
      </c>
    </row>
    <row r="405" spans="1:18" hidden="1" x14ac:dyDescent="0.25">
      <c r="A405" s="32">
        <v>790399</v>
      </c>
      <c r="B405" s="31" t="s">
        <v>23479</v>
      </c>
      <c r="C405" s="31" t="s">
        <v>23480</v>
      </c>
      <c r="D405" s="31" t="s">
        <v>23481</v>
      </c>
      <c r="E405" s="31" t="s">
        <v>121</v>
      </c>
      <c r="F405" s="31" t="s">
        <v>122</v>
      </c>
      <c r="G405" s="31" t="s">
        <v>107</v>
      </c>
      <c r="H405" s="31" t="s">
        <v>108</v>
      </c>
      <c r="I405" s="31" t="s">
        <v>23482</v>
      </c>
      <c r="J405" s="31" t="s">
        <v>23483</v>
      </c>
      <c r="K405" s="31" t="s">
        <v>110</v>
      </c>
      <c r="L405" s="31" t="s">
        <v>23480</v>
      </c>
      <c r="M405" s="31" t="s">
        <v>19</v>
      </c>
      <c r="N405" s="31" t="s">
        <v>25932</v>
      </c>
      <c r="O405" s="31" t="s">
        <v>25929</v>
      </c>
      <c r="P405" s="32" t="s">
        <v>67</v>
      </c>
      <c r="Q405" s="32">
        <v>0.5</v>
      </c>
      <c r="R405" t="str">
        <f t="shared" si="6"/>
        <v>Разгуляєв В.О. ПП, маг. "Магазин" р-н Каменец-Подольский Район, с.Рогозна, д.0 (0)</v>
      </c>
    </row>
    <row r="406" spans="1:18" hidden="1" x14ac:dyDescent="0.25">
      <c r="A406" s="32">
        <v>421663</v>
      </c>
      <c r="B406" s="31" t="s">
        <v>23526</v>
      </c>
      <c r="C406" s="31" t="s">
        <v>23527</v>
      </c>
      <c r="D406" s="31" t="s">
        <v>23528</v>
      </c>
      <c r="E406" s="31" t="s">
        <v>121</v>
      </c>
      <c r="F406" s="31" t="s">
        <v>122</v>
      </c>
      <c r="G406" s="31" t="s">
        <v>107</v>
      </c>
      <c r="H406" s="31" t="s">
        <v>108</v>
      </c>
      <c r="I406" s="31" t="s">
        <v>23529</v>
      </c>
      <c r="J406" s="31" t="s">
        <v>23530</v>
      </c>
      <c r="K406" s="31" t="s">
        <v>110</v>
      </c>
      <c r="L406" s="31" t="s">
        <v>23527</v>
      </c>
      <c r="M406" s="31" t="s">
        <v>19</v>
      </c>
      <c r="N406" s="31" t="s">
        <v>25932</v>
      </c>
      <c r="O406" s="31" t="s">
        <v>25929</v>
      </c>
      <c r="P406" s="32" t="s">
        <v>25948</v>
      </c>
      <c r="Q406" s="32">
        <v>0</v>
      </c>
      <c r="R406" t="str">
        <f t="shared" si="6"/>
        <v>Жуковська Л.М. ПП, маг. "Продукти" р-н Каменец-Подольский Район, с.Лесковцы (Ленина)</v>
      </c>
    </row>
    <row r="407" spans="1:18" hidden="1" x14ac:dyDescent="0.25">
      <c r="A407" s="32">
        <v>547470</v>
      </c>
      <c r="B407" s="31" t="s">
        <v>23701</v>
      </c>
      <c r="C407" s="31" t="s">
        <v>23702</v>
      </c>
      <c r="D407" s="31" t="s">
        <v>23703</v>
      </c>
      <c r="E407" s="31" t="s">
        <v>121</v>
      </c>
      <c r="F407" s="31" t="s">
        <v>122</v>
      </c>
      <c r="G407" s="31" t="s">
        <v>107</v>
      </c>
      <c r="H407" s="31" t="s">
        <v>108</v>
      </c>
      <c r="I407" s="31" t="s">
        <v>23704</v>
      </c>
      <c r="J407" s="31" t="s">
        <v>23705</v>
      </c>
      <c r="K407" s="31" t="s">
        <v>110</v>
      </c>
      <c r="L407" s="31" t="s">
        <v>23702</v>
      </c>
      <c r="M407" s="31" t="s">
        <v>21</v>
      </c>
      <c r="N407" s="31" t="s">
        <v>25932</v>
      </c>
      <c r="O407" s="31" t="s">
        <v>25929</v>
      </c>
      <c r="P407" s="32" t="s">
        <v>66</v>
      </c>
      <c r="Q407" s="32">
        <v>1</v>
      </c>
      <c r="R407" t="str">
        <f t="shared" si="6"/>
        <v>Ситніков С.В. ПП, маг. "Продукти" р-н Новоушицкий Район, пгт.Новая Ушица, ул.Кольчака, д.21</v>
      </c>
    </row>
    <row r="408" spans="1:18" hidden="1" x14ac:dyDescent="0.25">
      <c r="A408" s="32">
        <v>547471</v>
      </c>
      <c r="B408" s="31" t="s">
        <v>23706</v>
      </c>
      <c r="C408" s="31" t="s">
        <v>23707</v>
      </c>
      <c r="D408" s="31" t="s">
        <v>23708</v>
      </c>
      <c r="E408" s="31" t="s">
        <v>121</v>
      </c>
      <c r="F408" s="31" t="s">
        <v>122</v>
      </c>
      <c r="G408" s="31" t="s">
        <v>107</v>
      </c>
      <c r="H408" s="31" t="s">
        <v>108</v>
      </c>
      <c r="I408" s="31" t="s">
        <v>23709</v>
      </c>
      <c r="J408" s="31" t="s">
        <v>23710</v>
      </c>
      <c r="K408" s="31" t="s">
        <v>110</v>
      </c>
      <c r="L408" s="31" t="s">
        <v>23707</v>
      </c>
      <c r="M408" s="31" t="s">
        <v>19</v>
      </c>
      <c r="N408" s="31" t="s">
        <v>25932</v>
      </c>
      <c r="O408" s="31" t="s">
        <v>25929</v>
      </c>
      <c r="P408" s="32" t="s">
        <v>67</v>
      </c>
      <c r="Q408" s="32">
        <v>1</v>
      </c>
      <c r="R408" t="str">
        <f t="shared" si="6"/>
        <v>Ткачук О.Б. ПП, маг. "Оксана" р-н Ярмолинецкий Район, с.Савинцы, ул.Ленина, д.22</v>
      </c>
    </row>
    <row r="409" spans="1:18" hidden="1" x14ac:dyDescent="0.25">
      <c r="A409" s="32">
        <v>162433</v>
      </c>
      <c r="B409" s="31" t="s">
        <v>2320</v>
      </c>
      <c r="C409" s="31" t="s">
        <v>2321</v>
      </c>
      <c r="D409" s="31" t="s">
        <v>14374</v>
      </c>
      <c r="E409" s="31" t="s">
        <v>121</v>
      </c>
      <c r="F409" s="31" t="s">
        <v>122</v>
      </c>
      <c r="G409" s="31" t="s">
        <v>107</v>
      </c>
      <c r="H409" s="31" t="s">
        <v>108</v>
      </c>
      <c r="I409" s="31" t="s">
        <v>14375</v>
      </c>
      <c r="J409" s="31" t="s">
        <v>14376</v>
      </c>
      <c r="K409" s="31" t="s">
        <v>110</v>
      </c>
      <c r="L409" s="31" t="s">
        <v>2321</v>
      </c>
      <c r="M409" s="31" t="s">
        <v>20</v>
      </c>
      <c r="N409" s="31" t="s">
        <v>25932</v>
      </c>
      <c r="O409" s="31" t="s">
        <v>25929</v>
      </c>
      <c r="P409" s="32" t="s">
        <v>66</v>
      </c>
      <c r="Q409" s="32">
        <v>1</v>
      </c>
      <c r="R409" t="str">
        <f t="shared" si="6"/>
        <v>Буряківська С.О. ПП, маг. "Корона" р-н Чемеровецкий Район, пгт.Чемеровцы, ул.Центральная, д.12а</v>
      </c>
    </row>
    <row r="410" spans="1:18" hidden="1" x14ac:dyDescent="0.25">
      <c r="A410" s="32">
        <v>162478</v>
      </c>
      <c r="B410" s="31" t="s">
        <v>2816</v>
      </c>
      <c r="C410" s="31" t="s">
        <v>2817</v>
      </c>
      <c r="D410" s="31" t="s">
        <v>14457</v>
      </c>
      <c r="E410" s="31" t="s">
        <v>121</v>
      </c>
      <c r="F410" s="31" t="s">
        <v>122</v>
      </c>
      <c r="G410" s="31" t="s">
        <v>107</v>
      </c>
      <c r="H410" s="31" t="s">
        <v>108</v>
      </c>
      <c r="I410" s="31" t="s">
        <v>14455</v>
      </c>
      <c r="J410" s="31" t="s">
        <v>14456</v>
      </c>
      <c r="K410" s="31" t="s">
        <v>110</v>
      </c>
      <c r="L410" s="31" t="s">
        <v>2817</v>
      </c>
      <c r="M410" s="31" t="s">
        <v>18</v>
      </c>
      <c r="N410" s="31" t="s">
        <v>25932</v>
      </c>
      <c r="O410" s="31" t="s">
        <v>25929</v>
      </c>
      <c r="P410" s="32" t="s">
        <v>66</v>
      </c>
      <c r="Q410" s="32">
        <v>1</v>
      </c>
      <c r="R410" t="str">
        <f t="shared" si="6"/>
        <v>Васільєва С.А. ПП, маг. при в`їзді р-н Дунаевецкий Район, с.Лошкивци, д.2 (Киевская)</v>
      </c>
    </row>
    <row r="411" spans="1:18" hidden="1" x14ac:dyDescent="0.25">
      <c r="A411" s="32">
        <v>162557</v>
      </c>
      <c r="B411" s="31" t="s">
        <v>2898</v>
      </c>
      <c r="C411" s="31" t="s">
        <v>2899</v>
      </c>
      <c r="D411" s="31" t="s">
        <v>14629</v>
      </c>
      <c r="E411" s="31" t="s">
        <v>121</v>
      </c>
      <c r="F411" s="31" t="s">
        <v>122</v>
      </c>
      <c r="G411" s="31" t="s">
        <v>107</v>
      </c>
      <c r="H411" s="31" t="s">
        <v>108</v>
      </c>
      <c r="I411" s="31" t="s">
        <v>14630</v>
      </c>
      <c r="J411" s="31" t="s">
        <v>14631</v>
      </c>
      <c r="K411" s="31" t="s">
        <v>110</v>
      </c>
      <c r="L411" s="31" t="s">
        <v>2899</v>
      </c>
      <c r="M411" s="31" t="s">
        <v>18</v>
      </c>
      <c r="N411" s="31" t="s">
        <v>25932</v>
      </c>
      <c r="O411" s="31" t="s">
        <v>25929</v>
      </c>
      <c r="P411" s="32" t="s">
        <v>67</v>
      </c>
      <c r="Q411" s="32">
        <v>0.5</v>
      </c>
      <c r="R411" t="str">
        <f t="shared" si="6"/>
        <v>Водзянський В.І. ПП, маг. "Продукти" р-н Городокский Район, с.Завадинцы, ул.Шевченко, д.3</v>
      </c>
    </row>
    <row r="412" spans="1:18" hidden="1" x14ac:dyDescent="0.25">
      <c r="A412" s="32">
        <v>162558</v>
      </c>
      <c r="B412" s="31" t="s">
        <v>1339</v>
      </c>
      <c r="C412" s="31" t="s">
        <v>1623</v>
      </c>
      <c r="D412" s="31" t="s">
        <v>14632</v>
      </c>
      <c r="E412" s="31" t="s">
        <v>121</v>
      </c>
      <c r="F412" s="31" t="s">
        <v>122</v>
      </c>
      <c r="G412" s="31" t="s">
        <v>111</v>
      </c>
      <c r="H412" s="31" t="s">
        <v>112</v>
      </c>
      <c r="I412" s="31" t="s">
        <v>14633</v>
      </c>
      <c r="J412" s="31" t="s">
        <v>14634</v>
      </c>
      <c r="K412" s="31" t="s">
        <v>110</v>
      </c>
      <c r="L412" s="31" t="s">
        <v>1623</v>
      </c>
      <c r="M412" s="31" t="s">
        <v>18</v>
      </c>
      <c r="N412" s="31" t="s">
        <v>25932</v>
      </c>
      <c r="O412" s="31" t="s">
        <v>25929</v>
      </c>
      <c r="P412" s="32" t="s">
        <v>66</v>
      </c>
      <c r="Q412" s="32">
        <v>1</v>
      </c>
      <c r="R412" t="str">
        <f t="shared" si="6"/>
        <v>Марценюк В.М. ПП, база р-н Дунаевецкий Район, пгт.Дунаевцы, ул.Первомайская, д.28</v>
      </c>
    </row>
    <row r="413" spans="1:18" hidden="1" x14ac:dyDescent="0.25">
      <c r="A413" s="32">
        <v>162563</v>
      </c>
      <c r="B413" s="31" t="s">
        <v>1863</v>
      </c>
      <c r="C413" s="31" t="s">
        <v>1864</v>
      </c>
      <c r="D413" s="31" t="s">
        <v>14640</v>
      </c>
      <c r="E413" s="31" t="s">
        <v>121</v>
      </c>
      <c r="F413" s="31" t="s">
        <v>122</v>
      </c>
      <c r="G413" s="31" t="s">
        <v>107</v>
      </c>
      <c r="H413" s="31" t="s">
        <v>108</v>
      </c>
      <c r="I413" s="31" t="s">
        <v>14641</v>
      </c>
      <c r="J413" s="31" t="s">
        <v>14642</v>
      </c>
      <c r="K413" s="31" t="s">
        <v>110</v>
      </c>
      <c r="L413" s="31" t="s">
        <v>1864</v>
      </c>
      <c r="M413" s="31" t="s">
        <v>21</v>
      </c>
      <c r="N413" s="31" t="s">
        <v>25932</v>
      </c>
      <c r="O413" s="31" t="s">
        <v>25929</v>
      </c>
      <c r="P413" s="32" t="s">
        <v>67</v>
      </c>
      <c r="Q413" s="32">
        <v>0.5</v>
      </c>
      <c r="R413" t="str">
        <f t="shared" si="6"/>
        <v>Возний С.І. ПП, маг. "Все для дому" р-н Чемеровецкий Район, с.Кутковцы, ул.Центральная, д.24</v>
      </c>
    </row>
    <row r="414" spans="1:18" hidden="1" x14ac:dyDescent="0.25">
      <c r="A414" s="32">
        <v>790358</v>
      </c>
      <c r="B414" s="31" t="s">
        <v>23442</v>
      </c>
      <c r="C414" s="31" t="s">
        <v>23443</v>
      </c>
      <c r="D414" s="31" t="s">
        <v>23444</v>
      </c>
      <c r="E414" s="31" t="s">
        <v>121</v>
      </c>
      <c r="F414" s="31" t="s">
        <v>122</v>
      </c>
      <c r="G414" s="31" t="s">
        <v>107</v>
      </c>
      <c r="H414" s="31" t="s">
        <v>108</v>
      </c>
      <c r="I414" s="31" t="s">
        <v>23445</v>
      </c>
      <c r="J414" s="31" t="s">
        <v>23446</v>
      </c>
      <c r="K414" s="31" t="s">
        <v>110</v>
      </c>
      <c r="L414" s="31" t="s">
        <v>23443</v>
      </c>
      <c r="M414" s="31" t="s">
        <v>18</v>
      </c>
      <c r="N414" s="31" t="s">
        <v>25932</v>
      </c>
      <c r="O414" s="31" t="s">
        <v>25929</v>
      </c>
      <c r="P414" s="32" t="s">
        <v>67</v>
      </c>
      <c r="Q414" s="32">
        <v>0.5</v>
      </c>
      <c r="R414" t="str">
        <f t="shared" si="6"/>
        <v>Рогожина І.В. ПП, маг. "Продукти" р-н Дунаевецкий Район, с.Маков, ул.Черняховского, д.14</v>
      </c>
    </row>
    <row r="415" spans="1:18" hidden="1" x14ac:dyDescent="0.25">
      <c r="A415" s="32">
        <v>162366</v>
      </c>
      <c r="B415" s="31" t="s">
        <v>3106</v>
      </c>
      <c r="C415" s="31" t="s">
        <v>3107</v>
      </c>
      <c r="D415" s="31" t="s">
        <v>14215</v>
      </c>
      <c r="E415" s="31" t="s">
        <v>121</v>
      </c>
      <c r="F415" s="31" t="s">
        <v>122</v>
      </c>
      <c r="G415" s="31" t="s">
        <v>107</v>
      </c>
      <c r="H415" s="31" t="s">
        <v>108</v>
      </c>
      <c r="I415" s="31" t="s">
        <v>14213</v>
      </c>
      <c r="J415" s="31" t="s">
        <v>14214</v>
      </c>
      <c r="K415" s="31" t="s">
        <v>110</v>
      </c>
      <c r="L415" s="31" t="s">
        <v>3107</v>
      </c>
      <c r="M415" s="31" t="s">
        <v>18</v>
      </c>
      <c r="N415" s="31" t="s">
        <v>25932</v>
      </c>
      <c r="O415" s="31" t="s">
        <v>25929</v>
      </c>
      <c r="P415" s="32" t="s">
        <v>66</v>
      </c>
      <c r="Q415" s="32">
        <v>1</v>
      </c>
      <c r="R415" t="str">
        <f t="shared" si="6"/>
        <v>Борщун С.В. ПП, маг. "Візит" р-н Дунаевецкий Район, с.Шатава, шоссе Хмельницкое, д.24</v>
      </c>
    </row>
    <row r="416" spans="1:18" hidden="1" x14ac:dyDescent="0.25">
      <c r="A416" s="32">
        <v>162375</v>
      </c>
      <c r="B416" s="31" t="s">
        <v>3149</v>
      </c>
      <c r="C416" s="31" t="s">
        <v>3150</v>
      </c>
      <c r="D416" s="31" t="s">
        <v>14239</v>
      </c>
      <c r="E416" s="31" t="s">
        <v>121</v>
      </c>
      <c r="F416" s="31" t="s">
        <v>122</v>
      </c>
      <c r="G416" s="31" t="s">
        <v>107</v>
      </c>
      <c r="H416" s="31" t="s">
        <v>108</v>
      </c>
      <c r="I416" s="31" t="s">
        <v>14240</v>
      </c>
      <c r="J416" s="31" t="s">
        <v>14241</v>
      </c>
      <c r="K416" s="31" t="s">
        <v>110</v>
      </c>
      <c r="L416" s="31" t="s">
        <v>14242</v>
      </c>
      <c r="M416" s="31" t="s">
        <v>21</v>
      </c>
      <c r="N416" s="31" t="s">
        <v>25932</v>
      </c>
      <c r="O416" s="31" t="s">
        <v>25929</v>
      </c>
      <c r="P416" s="32" t="s">
        <v>66</v>
      </c>
      <c r="Q416" s="32">
        <v>0.5</v>
      </c>
      <c r="R416" t="str">
        <f t="shared" si="6"/>
        <v>Бризіцька М.І. ПП, маг. "Ромашка" р-н Чемеровецкий Район, с.Романовка, ул.Петровского, д.10</v>
      </c>
    </row>
    <row r="417" spans="1:18" hidden="1" x14ac:dyDescent="0.25">
      <c r="A417" s="32">
        <v>162390</v>
      </c>
      <c r="B417" s="31" t="s">
        <v>2213</v>
      </c>
      <c r="C417" s="31" t="s">
        <v>2214</v>
      </c>
      <c r="D417" s="31" t="s">
        <v>14267</v>
      </c>
      <c r="E417" s="31" t="s">
        <v>121</v>
      </c>
      <c r="F417" s="31" t="s">
        <v>122</v>
      </c>
      <c r="G417" s="31" t="s">
        <v>107</v>
      </c>
      <c r="H417" s="31" t="s">
        <v>108</v>
      </c>
      <c r="I417" s="31" t="s">
        <v>14268</v>
      </c>
      <c r="J417" s="31" t="s">
        <v>14269</v>
      </c>
      <c r="K417" s="31" t="s">
        <v>110</v>
      </c>
      <c r="L417" s="31" t="s">
        <v>2214</v>
      </c>
      <c r="M417" s="31" t="s">
        <v>20</v>
      </c>
      <c r="N417" s="31" t="s">
        <v>25932</v>
      </c>
      <c r="O417" s="31" t="s">
        <v>25929</v>
      </c>
      <c r="P417" s="32" t="s">
        <v>66</v>
      </c>
      <c r="Q417" s="32">
        <v>1</v>
      </c>
      <c r="R417" t="str">
        <f t="shared" si="6"/>
        <v>Брояк М.В. ПП, маг. "Мрія" р-н Чемеровецкий Район, пгт.Чемеровцы, ул.60-летия Октября, д.2</v>
      </c>
    </row>
    <row r="418" spans="1:18" hidden="1" x14ac:dyDescent="0.25">
      <c r="A418" s="32">
        <v>162403</v>
      </c>
      <c r="B418" s="31" t="s">
        <v>2471</v>
      </c>
      <c r="C418" s="31" t="s">
        <v>2472</v>
      </c>
      <c r="D418" s="31" t="s">
        <v>14296</v>
      </c>
      <c r="E418" s="31" t="s">
        <v>121</v>
      </c>
      <c r="F418" s="31" t="s">
        <v>122</v>
      </c>
      <c r="G418" s="31" t="s">
        <v>107</v>
      </c>
      <c r="H418" s="31" t="s">
        <v>108</v>
      </c>
      <c r="I418" s="31" t="s">
        <v>14297</v>
      </c>
      <c r="J418" s="31" t="s">
        <v>14298</v>
      </c>
      <c r="K418" s="31" t="s">
        <v>110</v>
      </c>
      <c r="L418" s="31" t="s">
        <v>2472</v>
      </c>
      <c r="M418" s="31" t="s">
        <v>18</v>
      </c>
      <c r="N418" s="31" t="s">
        <v>25932</v>
      </c>
      <c r="O418" s="31" t="s">
        <v>25929</v>
      </c>
      <c r="P418" s="32" t="s">
        <v>66</v>
      </c>
      <c r="Q418" s="32">
        <v>1</v>
      </c>
      <c r="R418" t="str">
        <f t="shared" si="6"/>
        <v>Бугаєвська Н.П. ПП, маг. "Продукти" р-н Каменец-Подольский Район, с.Подольское, д.29 (грушевского)</v>
      </c>
    </row>
    <row r="419" spans="1:18" hidden="1" x14ac:dyDescent="0.25">
      <c r="A419" s="32">
        <v>162405</v>
      </c>
      <c r="B419" s="31" t="s">
        <v>2438</v>
      </c>
      <c r="C419" s="31" t="s">
        <v>2439</v>
      </c>
      <c r="D419" s="31" t="s">
        <v>14299</v>
      </c>
      <c r="E419" s="31" t="s">
        <v>121</v>
      </c>
      <c r="F419" s="31" t="s">
        <v>122</v>
      </c>
      <c r="G419" s="31" t="s">
        <v>107</v>
      </c>
      <c r="H419" s="31" t="s">
        <v>108</v>
      </c>
      <c r="I419" s="31" t="s">
        <v>14300</v>
      </c>
      <c r="J419" s="31" t="s">
        <v>14301</v>
      </c>
      <c r="K419" s="31" t="s">
        <v>110</v>
      </c>
      <c r="L419" s="31" t="s">
        <v>2439</v>
      </c>
      <c r="M419" s="31" t="s">
        <v>20</v>
      </c>
      <c r="N419" s="31" t="s">
        <v>25932</v>
      </c>
      <c r="O419" s="31" t="s">
        <v>25929</v>
      </c>
      <c r="P419" s="32" t="s">
        <v>67</v>
      </c>
      <c r="Q419" s="32">
        <v>0.5</v>
      </c>
      <c r="R419" t="str">
        <f t="shared" si="6"/>
        <v>Бугера А.Є. ПП, маг. "Діана" р-н Чемеровецкий Район, с.Ружа, ул.Коробчука, д.8</v>
      </c>
    </row>
    <row r="420" spans="1:18" hidden="1" x14ac:dyDescent="0.25">
      <c r="A420" s="32">
        <v>162425</v>
      </c>
      <c r="B420" s="31" t="s">
        <v>454</v>
      </c>
      <c r="C420" s="31" t="s">
        <v>14342</v>
      </c>
      <c r="D420" s="31" t="s">
        <v>14343</v>
      </c>
      <c r="E420" s="31" t="s">
        <v>121</v>
      </c>
      <c r="F420" s="31" t="s">
        <v>122</v>
      </c>
      <c r="G420" s="31" t="s">
        <v>107</v>
      </c>
      <c r="H420" s="31" t="s">
        <v>108</v>
      </c>
      <c r="I420" s="31" t="s">
        <v>14344</v>
      </c>
      <c r="J420" s="31" t="s">
        <v>14345</v>
      </c>
      <c r="K420" s="31" t="s">
        <v>110</v>
      </c>
      <c r="L420" s="31" t="s">
        <v>455</v>
      </c>
      <c r="M420" s="31" t="s">
        <v>20</v>
      </c>
      <c r="N420" s="31" t="s">
        <v>25932</v>
      </c>
      <c r="O420" s="31" t="s">
        <v>25929</v>
      </c>
      <c r="P420" s="32" t="s">
        <v>66</v>
      </c>
      <c r="Q420" s="32">
        <v>0.5</v>
      </c>
      <c r="R420" t="str">
        <f t="shared" si="6"/>
        <v>Буркацький І.В. ПП, маг.(дубльована) р-н Каменец-Подольский Район, с.Великая Слободка, ул.Октябрская, д.17а</v>
      </c>
    </row>
    <row r="421" spans="1:18" hidden="1" x14ac:dyDescent="0.25">
      <c r="A421" s="32">
        <v>162327</v>
      </c>
      <c r="B421" s="31" t="s">
        <v>1900</v>
      </c>
      <c r="C421" s="31" t="s">
        <v>1901</v>
      </c>
      <c r="D421" s="31" t="s">
        <v>14132</v>
      </c>
      <c r="E421" s="31" t="s">
        <v>121</v>
      </c>
      <c r="F421" s="31" t="s">
        <v>122</v>
      </c>
      <c r="G421" s="31" t="s">
        <v>107</v>
      </c>
      <c r="H421" s="31" t="s">
        <v>108</v>
      </c>
      <c r="I421" s="31" t="s">
        <v>14133</v>
      </c>
      <c r="J421" s="31" t="s">
        <v>14134</v>
      </c>
      <c r="K421" s="31" t="s">
        <v>110</v>
      </c>
      <c r="L421" s="31" t="s">
        <v>1901</v>
      </c>
      <c r="M421" s="31" t="s">
        <v>20</v>
      </c>
      <c r="N421" s="31" t="s">
        <v>25932</v>
      </c>
      <c r="O421" s="31" t="s">
        <v>25929</v>
      </c>
      <c r="P421" s="32" t="s">
        <v>66</v>
      </c>
      <c r="Q421" s="32">
        <v>1</v>
      </c>
      <c r="R421" t="str">
        <f t="shared" si="6"/>
        <v>Бондар Л.С. ПП, маг."Фортуна" р-н Новоушицкий Район, с.Куча, ул.Ленина, д.49</v>
      </c>
    </row>
    <row r="422" spans="1:18" hidden="1" x14ac:dyDescent="0.25">
      <c r="A422" s="32">
        <v>162352</v>
      </c>
      <c r="B422" s="31" t="s">
        <v>2990</v>
      </c>
      <c r="C422" s="31" t="s">
        <v>2991</v>
      </c>
      <c r="D422" s="31" t="s">
        <v>14189</v>
      </c>
      <c r="E422" s="31" t="s">
        <v>121</v>
      </c>
      <c r="F422" s="31" t="s">
        <v>122</v>
      </c>
      <c r="G422" s="31" t="s">
        <v>107</v>
      </c>
      <c r="H422" s="31" t="s">
        <v>108</v>
      </c>
      <c r="I422" s="31" t="s">
        <v>14190</v>
      </c>
      <c r="J422" s="31" t="s">
        <v>14191</v>
      </c>
      <c r="K422" s="31" t="s">
        <v>110</v>
      </c>
      <c r="L422" s="31" t="s">
        <v>2991</v>
      </c>
      <c r="M422" s="31" t="s">
        <v>18</v>
      </c>
      <c r="N422" s="31" t="s">
        <v>25932</v>
      </c>
      <c r="O422" s="31" t="s">
        <v>25929</v>
      </c>
      <c r="P422" s="32" t="s">
        <v>66</v>
      </c>
      <c r="Q422" s="32">
        <v>1</v>
      </c>
      <c r="R422" t="str">
        <f t="shared" si="6"/>
        <v>Борідко Р.В. ПП, маг. "Ветеран" р-н Каменец-Подольский Район, с.Смотрич, ул.Октябская, д.45</v>
      </c>
    </row>
    <row r="423" spans="1:18" hidden="1" x14ac:dyDescent="0.25">
      <c r="A423" s="32">
        <v>162353</v>
      </c>
      <c r="B423" s="31" t="s">
        <v>2988</v>
      </c>
      <c r="C423" s="31" t="s">
        <v>2989</v>
      </c>
      <c r="D423" s="31" t="s">
        <v>14192</v>
      </c>
      <c r="E423" s="31" t="s">
        <v>121</v>
      </c>
      <c r="F423" s="31" t="s">
        <v>122</v>
      </c>
      <c r="G423" s="31" t="s">
        <v>107</v>
      </c>
      <c r="H423" s="31" t="s">
        <v>108</v>
      </c>
      <c r="I423" s="31" t="s">
        <v>14190</v>
      </c>
      <c r="J423" s="31" t="s">
        <v>14191</v>
      </c>
      <c r="K423" s="31" t="s">
        <v>110</v>
      </c>
      <c r="L423" s="31" t="s">
        <v>2989</v>
      </c>
      <c r="M423" s="31" t="s">
        <v>18</v>
      </c>
      <c r="N423" s="31" t="s">
        <v>25932</v>
      </c>
      <c r="O423" s="31" t="s">
        <v>25929</v>
      </c>
      <c r="P423" s="32" t="s">
        <v>67</v>
      </c>
      <c r="Q423" s="32">
        <v>0.5</v>
      </c>
      <c r="R423" t="str">
        <f t="shared" si="6"/>
        <v>Борідко Р.В. ПП, маг. "Капличка" р-н Каменец-Подольский Район, с.Смотрич, д.19 (гагарина)</v>
      </c>
    </row>
    <row r="424" spans="1:18" hidden="1" x14ac:dyDescent="0.25">
      <c r="A424" s="32">
        <v>162362</v>
      </c>
      <c r="B424" s="31" t="s">
        <v>1261</v>
      </c>
      <c r="C424" s="31" t="s">
        <v>1262</v>
      </c>
      <c r="D424" s="31" t="s">
        <v>14201</v>
      </c>
      <c r="E424" s="31" t="s">
        <v>121</v>
      </c>
      <c r="F424" s="31" t="s">
        <v>122</v>
      </c>
      <c r="G424" s="31" t="s">
        <v>107</v>
      </c>
      <c r="H424" s="31" t="s">
        <v>108</v>
      </c>
      <c r="I424" s="31" t="s">
        <v>14202</v>
      </c>
      <c r="J424" s="31" t="s">
        <v>14203</v>
      </c>
      <c r="K424" s="31" t="s">
        <v>110</v>
      </c>
      <c r="L424" s="31" t="s">
        <v>1262</v>
      </c>
      <c r="M424" s="31" t="s">
        <v>19</v>
      </c>
      <c r="N424" s="31" t="s">
        <v>25932</v>
      </c>
      <c r="O424" s="31" t="s">
        <v>25929</v>
      </c>
      <c r="P424" s="32" t="s">
        <v>67</v>
      </c>
      <c r="Q424" s="32">
        <v>0.5</v>
      </c>
      <c r="R424" t="str">
        <f t="shared" si="6"/>
        <v>Боршуляк Л.М. ПП, бар "Лідія" р-н Каменец-Подольский Район, с.Слободка-Рыхтивская, ул.Мичурина, д.24а</v>
      </c>
    </row>
    <row r="425" spans="1:18" hidden="1" x14ac:dyDescent="0.25">
      <c r="A425" s="32">
        <v>162363</v>
      </c>
      <c r="B425" s="31" t="s">
        <v>2446</v>
      </c>
      <c r="C425" s="31" t="s">
        <v>2447</v>
      </c>
      <c r="D425" s="31" t="s">
        <v>14204</v>
      </c>
      <c r="E425" s="31" t="s">
        <v>121</v>
      </c>
      <c r="F425" s="31" t="s">
        <v>122</v>
      </c>
      <c r="G425" s="31" t="s">
        <v>107</v>
      </c>
      <c r="H425" s="31" t="s">
        <v>108</v>
      </c>
      <c r="I425" s="31" t="s">
        <v>14205</v>
      </c>
      <c r="J425" s="31" t="s">
        <v>14206</v>
      </c>
      <c r="K425" s="31" t="s">
        <v>110</v>
      </c>
      <c r="L425" s="31" t="s">
        <v>2447</v>
      </c>
      <c r="M425" s="31" t="s">
        <v>19</v>
      </c>
      <c r="N425" s="31" t="s">
        <v>25932</v>
      </c>
      <c r="O425" s="31" t="s">
        <v>25929</v>
      </c>
      <c r="P425" s="32" t="s">
        <v>67</v>
      </c>
      <c r="Q425" s="32">
        <v>1</v>
      </c>
      <c r="R425" t="str">
        <f t="shared" si="6"/>
        <v>Боршуляк О.М. ПП, маг. "Меркурій" р-н Каменец-Подольский Район, с.Слободка-Рыхтивская, ул.Центральная, д.1а</v>
      </c>
    </row>
    <row r="426" spans="1:18" hidden="1" x14ac:dyDescent="0.25">
      <c r="A426" s="32">
        <v>162365</v>
      </c>
      <c r="B426" s="31" t="s">
        <v>2040</v>
      </c>
      <c r="C426" s="31" t="s">
        <v>2041</v>
      </c>
      <c r="D426" s="31" t="s">
        <v>14212</v>
      </c>
      <c r="E426" s="31" t="s">
        <v>121</v>
      </c>
      <c r="F426" s="31" t="s">
        <v>122</v>
      </c>
      <c r="G426" s="31" t="s">
        <v>107</v>
      </c>
      <c r="H426" s="31" t="s">
        <v>108</v>
      </c>
      <c r="I426" s="31" t="s">
        <v>14213</v>
      </c>
      <c r="J426" s="31" t="s">
        <v>14214</v>
      </c>
      <c r="K426" s="31" t="s">
        <v>110</v>
      </c>
      <c r="L426" s="31" t="s">
        <v>2041</v>
      </c>
      <c r="M426" s="31" t="s">
        <v>18</v>
      </c>
      <c r="N426" s="31" t="s">
        <v>25932</v>
      </c>
      <c r="O426" s="31" t="s">
        <v>25929</v>
      </c>
      <c r="P426" s="32" t="s">
        <v>66</v>
      </c>
      <c r="Q426" s="32">
        <v>1</v>
      </c>
      <c r="R426" t="str">
        <f t="shared" si="6"/>
        <v>Борщун С.В. ПП, маг. "Аліна" р-н Дунаевецкий Район, с.Маков, пер.Чапаева, д.17а</v>
      </c>
    </row>
    <row r="427" spans="1:18" hidden="1" x14ac:dyDescent="0.25">
      <c r="A427" s="32">
        <v>162266</v>
      </c>
      <c r="B427" s="31" t="s">
        <v>2873</v>
      </c>
      <c r="C427" s="31" t="s">
        <v>2874</v>
      </c>
      <c r="D427" s="31" t="s">
        <v>2875</v>
      </c>
      <c r="E427" s="31" t="s">
        <v>121</v>
      </c>
      <c r="F427" s="31" t="s">
        <v>122</v>
      </c>
      <c r="G427" s="31" t="s">
        <v>107</v>
      </c>
      <c r="H427" s="31" t="s">
        <v>108</v>
      </c>
      <c r="I427" s="31" t="s">
        <v>14010</v>
      </c>
      <c r="J427" s="31" t="s">
        <v>14011</v>
      </c>
      <c r="K427" s="31" t="s">
        <v>110</v>
      </c>
      <c r="L427" s="31" t="s">
        <v>2874</v>
      </c>
      <c r="M427" s="31" t="s">
        <v>18</v>
      </c>
      <c r="N427" s="31" t="s">
        <v>25932</v>
      </c>
      <c r="O427" s="31" t="s">
        <v>25929</v>
      </c>
      <c r="P427" s="32" t="s">
        <v>66</v>
      </c>
      <c r="Q427" s="32">
        <v>1</v>
      </c>
      <c r="R427" t="str">
        <f t="shared" si="6"/>
        <v>Бобер А.А. ПП, маг. "У Алли" р-н Каменец-Подольский Район, с.Смотрич, ул.Советская, д.12а</v>
      </c>
    </row>
    <row r="428" spans="1:18" hidden="1" x14ac:dyDescent="0.25">
      <c r="A428" s="32">
        <v>162278</v>
      </c>
      <c r="B428" s="31" t="s">
        <v>2798</v>
      </c>
      <c r="C428" s="31" t="s">
        <v>2799</v>
      </c>
      <c r="D428" s="31" t="s">
        <v>14039</v>
      </c>
      <c r="E428" s="31" t="s">
        <v>121</v>
      </c>
      <c r="F428" s="31" t="s">
        <v>122</v>
      </c>
      <c r="G428" s="31" t="s">
        <v>107</v>
      </c>
      <c r="H428" s="31" t="s">
        <v>108</v>
      </c>
      <c r="I428" s="31" t="s">
        <v>14040</v>
      </c>
      <c r="J428" s="31" t="s">
        <v>14041</v>
      </c>
      <c r="K428" s="31" t="s">
        <v>110</v>
      </c>
      <c r="L428" s="31" t="s">
        <v>2799</v>
      </c>
      <c r="M428" s="31" t="s">
        <v>18</v>
      </c>
      <c r="N428" s="31" t="s">
        <v>25932</v>
      </c>
      <c r="O428" s="31" t="s">
        <v>25929</v>
      </c>
      <c r="P428" s="32" t="s">
        <v>66</v>
      </c>
      <c r="Q428" s="32">
        <v>1</v>
      </c>
      <c r="R428" t="str">
        <f t="shared" si="6"/>
        <v>Богонос Р.Г. ПП, маг. "Церковний" р-н Каменец-Подольский Район, с.Сахкамень, ул.Шевченко, д.21</v>
      </c>
    </row>
    <row r="429" spans="1:18" hidden="1" x14ac:dyDescent="0.25">
      <c r="A429" s="32">
        <v>162285</v>
      </c>
      <c r="B429" s="31" t="s">
        <v>2731</v>
      </c>
      <c r="C429" s="31" t="s">
        <v>2732</v>
      </c>
      <c r="D429" s="31" t="s">
        <v>14060</v>
      </c>
      <c r="E429" s="31" t="s">
        <v>121</v>
      </c>
      <c r="F429" s="31" t="s">
        <v>122</v>
      </c>
      <c r="G429" s="31" t="s">
        <v>107</v>
      </c>
      <c r="H429" s="31" t="s">
        <v>108</v>
      </c>
      <c r="I429" s="31" t="s">
        <v>14061</v>
      </c>
      <c r="J429" s="31" t="s">
        <v>14062</v>
      </c>
      <c r="K429" s="31" t="s">
        <v>110</v>
      </c>
      <c r="L429" s="31" t="s">
        <v>2732</v>
      </c>
      <c r="M429" s="31" t="s">
        <v>20</v>
      </c>
      <c r="N429" s="31" t="s">
        <v>25932</v>
      </c>
      <c r="O429" s="31" t="s">
        <v>25929</v>
      </c>
      <c r="P429" s="32" t="s">
        <v>66</v>
      </c>
      <c r="Q429" s="32">
        <v>1</v>
      </c>
      <c r="R429" t="str">
        <f t="shared" si="6"/>
        <v>Боднар Е.С. ПП, маг. "Все для дома" р-н Чемеровецкий Район, с.Вишневчик, ул.Ленина, д.23</v>
      </c>
    </row>
    <row r="430" spans="1:18" hidden="1" x14ac:dyDescent="0.25">
      <c r="A430" s="32">
        <v>162300</v>
      </c>
      <c r="B430" s="31" t="s">
        <v>2722</v>
      </c>
      <c r="C430" s="31" t="s">
        <v>2723</v>
      </c>
      <c r="D430" s="31" t="s">
        <v>14075</v>
      </c>
      <c r="E430" s="31" t="s">
        <v>121</v>
      </c>
      <c r="F430" s="31" t="s">
        <v>122</v>
      </c>
      <c r="G430" s="31" t="s">
        <v>107</v>
      </c>
      <c r="H430" s="31" t="s">
        <v>108</v>
      </c>
      <c r="I430" s="31" t="s">
        <v>124</v>
      </c>
      <c r="J430" s="31" t="s">
        <v>109</v>
      </c>
      <c r="K430" s="31" t="s">
        <v>110</v>
      </c>
      <c r="L430" s="31" t="s">
        <v>2723</v>
      </c>
      <c r="M430" s="31" t="s">
        <v>21</v>
      </c>
      <c r="N430" s="31" t="s">
        <v>25932</v>
      </c>
      <c r="O430" s="31" t="s">
        <v>25929</v>
      </c>
      <c r="P430" s="32" t="s">
        <v>67</v>
      </c>
      <c r="Q430" s="32">
        <v>0.5</v>
      </c>
      <c r="R430" t="str">
        <f t="shared" si="6"/>
        <v>Боднарчук О.В. маг. "Саша" р-н Новоушицкий Район, с.Песец, ул.Юбилейная, д.14</v>
      </c>
    </row>
    <row r="431" spans="1:18" hidden="1" x14ac:dyDescent="0.25">
      <c r="A431" s="32">
        <v>162303</v>
      </c>
      <c r="B431" s="31" t="s">
        <v>2398</v>
      </c>
      <c r="C431" s="31" t="s">
        <v>2399</v>
      </c>
      <c r="D431" s="31" t="s">
        <v>4978</v>
      </c>
      <c r="E431" s="31" t="s">
        <v>121</v>
      </c>
      <c r="F431" s="31" t="s">
        <v>122</v>
      </c>
      <c r="G431" s="31" t="s">
        <v>107</v>
      </c>
      <c r="H431" s="31" t="s">
        <v>108</v>
      </c>
      <c r="I431" s="31" t="s">
        <v>14078</v>
      </c>
      <c r="J431" s="31" t="s">
        <v>14079</v>
      </c>
      <c r="K431" s="31" t="s">
        <v>110</v>
      </c>
      <c r="L431" s="31" t="s">
        <v>2399</v>
      </c>
      <c r="M431" s="31" t="s">
        <v>19</v>
      </c>
      <c r="N431" s="31" t="s">
        <v>25932</v>
      </c>
      <c r="O431" s="31" t="s">
        <v>25929</v>
      </c>
      <c r="P431" s="32" t="s">
        <v>67</v>
      </c>
      <c r="Q431" s="32">
        <v>1</v>
      </c>
      <c r="R431" t="str">
        <f t="shared" si="6"/>
        <v>Бойко В.І. ПП, маг. "Людмила" р-н Дунаевецкий Район, с.Минькивци, ул.Советская, д.50</v>
      </c>
    </row>
    <row r="432" spans="1:18" hidden="1" x14ac:dyDescent="0.25">
      <c r="A432" s="32">
        <v>162319</v>
      </c>
      <c r="B432" s="31" t="s">
        <v>2223</v>
      </c>
      <c r="C432" s="31" t="s">
        <v>2224</v>
      </c>
      <c r="D432" s="31" t="s">
        <v>14119</v>
      </c>
      <c r="E432" s="31" t="s">
        <v>121</v>
      </c>
      <c r="F432" s="31" t="s">
        <v>122</v>
      </c>
      <c r="G432" s="31" t="s">
        <v>107</v>
      </c>
      <c r="H432" s="31" t="s">
        <v>108</v>
      </c>
      <c r="I432" s="31" t="s">
        <v>14120</v>
      </c>
      <c r="J432" s="31" t="s">
        <v>14121</v>
      </c>
      <c r="K432" s="31" t="s">
        <v>110</v>
      </c>
      <c r="L432" s="31" t="s">
        <v>2224</v>
      </c>
      <c r="M432" s="31" t="s">
        <v>19</v>
      </c>
      <c r="N432" s="31" t="s">
        <v>25932</v>
      </c>
      <c r="O432" s="31" t="s">
        <v>25929</v>
      </c>
      <c r="P432" s="32" t="s">
        <v>66</v>
      </c>
      <c r="Q432" s="32">
        <v>1</v>
      </c>
      <c r="R432" t="str">
        <f t="shared" si="6"/>
        <v>Болдижар В.О. ПП, маг. "Валентина" р-н Каменец-Подольский Район, с.Довжок, ул.Унявко, д.2</v>
      </c>
    </row>
    <row r="433" spans="1:18" hidden="1" x14ac:dyDescent="0.25">
      <c r="A433" s="32">
        <v>162096</v>
      </c>
      <c r="B433" s="31" t="s">
        <v>2045</v>
      </c>
      <c r="C433" s="31" t="s">
        <v>2046</v>
      </c>
      <c r="D433" s="31" t="s">
        <v>13647</v>
      </c>
      <c r="E433" s="31" t="s">
        <v>121</v>
      </c>
      <c r="F433" s="31" t="s">
        <v>122</v>
      </c>
      <c r="G433" s="31" t="s">
        <v>107</v>
      </c>
      <c r="H433" s="31" t="s">
        <v>108</v>
      </c>
      <c r="I433" s="31" t="s">
        <v>13648</v>
      </c>
      <c r="J433" s="31" t="s">
        <v>13649</v>
      </c>
      <c r="K433" s="31" t="s">
        <v>110</v>
      </c>
      <c r="L433" s="31" t="s">
        <v>2046</v>
      </c>
      <c r="M433" s="31" t="s">
        <v>18</v>
      </c>
      <c r="N433" s="31" t="s">
        <v>25932</v>
      </c>
      <c r="O433" s="31" t="s">
        <v>25929</v>
      </c>
      <c r="P433" s="32" t="s">
        <v>66</v>
      </c>
      <c r="Q433" s="32">
        <v>1</v>
      </c>
      <c r="R433" t="str">
        <f t="shared" si="6"/>
        <v>Бабін В.А. ПП, маг. "Будинок культури" р-н Каменец-Подольский Район, с.Нефедовцы, ул.Мира, д.3</v>
      </c>
    </row>
    <row r="434" spans="1:18" hidden="1" x14ac:dyDescent="0.25">
      <c r="A434" s="32">
        <v>162106</v>
      </c>
      <c r="B434" s="31" t="s">
        <v>2498</v>
      </c>
      <c r="C434" s="31" t="s">
        <v>2499</v>
      </c>
      <c r="D434" s="31" t="s">
        <v>13654</v>
      </c>
      <c r="E434" s="31" t="s">
        <v>121</v>
      </c>
      <c r="F434" s="31" t="s">
        <v>122</v>
      </c>
      <c r="G434" s="31" t="s">
        <v>107</v>
      </c>
      <c r="H434" s="31" t="s">
        <v>108</v>
      </c>
      <c r="I434" s="31" t="s">
        <v>13655</v>
      </c>
      <c r="J434" s="31" t="s">
        <v>13656</v>
      </c>
      <c r="K434" s="31" t="s">
        <v>110</v>
      </c>
      <c r="L434" s="31" t="s">
        <v>2499</v>
      </c>
      <c r="M434" s="31" t="s">
        <v>21</v>
      </c>
      <c r="N434" s="31" t="s">
        <v>25932</v>
      </c>
      <c r="O434" s="31" t="s">
        <v>25929</v>
      </c>
      <c r="P434" s="32" t="s">
        <v>66</v>
      </c>
      <c r="Q434" s="32">
        <v>0.5</v>
      </c>
      <c r="R434" t="str">
        <f t="shared" si="6"/>
        <v>Балан Т.В. ПП, маг. "Продукти" р-н Каменец-Подольский Район, с.Кадиевцы, ул.Грушевского, д.25 а</v>
      </c>
    </row>
    <row r="435" spans="1:18" hidden="1" x14ac:dyDescent="0.25">
      <c r="A435" s="32">
        <v>162207</v>
      </c>
      <c r="B435" s="31" t="s">
        <v>1228</v>
      </c>
      <c r="C435" s="31" t="s">
        <v>1229</v>
      </c>
      <c r="D435" s="31" t="s">
        <v>1230</v>
      </c>
      <c r="E435" s="31" t="s">
        <v>121</v>
      </c>
      <c r="F435" s="31" t="s">
        <v>122</v>
      </c>
      <c r="G435" s="31" t="s">
        <v>107</v>
      </c>
      <c r="H435" s="31" t="s">
        <v>108</v>
      </c>
      <c r="I435" s="31" t="s">
        <v>13847</v>
      </c>
      <c r="J435" s="31" t="s">
        <v>13848</v>
      </c>
      <c r="K435" s="31" t="s">
        <v>110</v>
      </c>
      <c r="L435" s="31" t="s">
        <v>1229</v>
      </c>
      <c r="M435" s="31" t="s">
        <v>20</v>
      </c>
      <c r="N435" s="31" t="s">
        <v>25932</v>
      </c>
      <c r="O435" s="31" t="s">
        <v>25929</v>
      </c>
      <c r="P435" s="32" t="s">
        <v>67</v>
      </c>
      <c r="Q435" s="32">
        <v>0.5</v>
      </c>
      <c r="R435" t="str">
        <f t="shared" si="6"/>
        <v>Биндю І.І. ПП, бар "Іванна" р-н Чемеровецкий Район, с.Летава, ул.Центральная, д.1</v>
      </c>
    </row>
    <row r="436" spans="1:18" hidden="1" x14ac:dyDescent="0.25">
      <c r="A436" s="32">
        <v>162223</v>
      </c>
      <c r="B436" s="31" t="s">
        <v>2716</v>
      </c>
      <c r="C436" s="31" t="s">
        <v>2717</v>
      </c>
      <c r="D436" s="31" t="s">
        <v>13898</v>
      </c>
      <c r="E436" s="31" t="s">
        <v>121</v>
      </c>
      <c r="F436" s="31" t="s">
        <v>122</v>
      </c>
      <c r="G436" s="31" t="s">
        <v>107</v>
      </c>
      <c r="H436" s="31" t="s">
        <v>108</v>
      </c>
      <c r="I436" s="31" t="s">
        <v>13899</v>
      </c>
      <c r="J436" s="31" t="s">
        <v>13900</v>
      </c>
      <c r="K436" s="31" t="s">
        <v>110</v>
      </c>
      <c r="L436" s="31" t="s">
        <v>2717</v>
      </c>
      <c r="M436" s="31" t="s">
        <v>21</v>
      </c>
      <c r="N436" s="31" t="s">
        <v>25932</v>
      </c>
      <c r="O436" s="31" t="s">
        <v>25929</v>
      </c>
      <c r="P436" s="32" t="s">
        <v>67</v>
      </c>
      <c r="Q436" s="32">
        <v>0.5</v>
      </c>
      <c r="R436" t="str">
        <f t="shared" si="6"/>
        <v>Білик Л.В. ПП, маг. "Людмила" р-н Новоушицкий Район, с.Шебутинцы (0)</v>
      </c>
    </row>
    <row r="437" spans="1:18" hidden="1" x14ac:dyDescent="0.25">
      <c r="A437" s="32">
        <v>162239</v>
      </c>
      <c r="B437" s="31" t="s">
        <v>2295</v>
      </c>
      <c r="C437" s="31" t="s">
        <v>2296</v>
      </c>
      <c r="D437" s="31" t="s">
        <v>2297</v>
      </c>
      <c r="E437" s="31" t="s">
        <v>121</v>
      </c>
      <c r="F437" s="31" t="s">
        <v>122</v>
      </c>
      <c r="G437" s="31" t="s">
        <v>107</v>
      </c>
      <c r="H437" s="31" t="s">
        <v>108</v>
      </c>
      <c r="I437" s="31" t="s">
        <v>13939</v>
      </c>
      <c r="J437" s="31" t="s">
        <v>13940</v>
      </c>
      <c r="K437" s="31" t="s">
        <v>110</v>
      </c>
      <c r="L437" s="31" t="s">
        <v>2296</v>
      </c>
      <c r="M437" s="31" t="s">
        <v>19</v>
      </c>
      <c r="N437" s="31" t="s">
        <v>25932</v>
      </c>
      <c r="O437" s="31" t="s">
        <v>25929</v>
      </c>
      <c r="P437" s="32" t="s">
        <v>66</v>
      </c>
      <c r="Q437" s="32">
        <v>1</v>
      </c>
      <c r="R437" t="str">
        <f t="shared" si="6"/>
        <v>Білоус О.М. ПП, маг. "Продукти" р-н Дунаевецкий Район, с.Балин, ул.Ленина, д.5б</v>
      </c>
    </row>
    <row r="438" spans="1:18" hidden="1" x14ac:dyDescent="0.25">
      <c r="A438" s="32">
        <v>162265</v>
      </c>
      <c r="B438" s="31" t="s">
        <v>1891</v>
      </c>
      <c r="C438" s="31" t="s">
        <v>14007</v>
      </c>
      <c r="D438" s="31" t="s">
        <v>1892</v>
      </c>
      <c r="E438" s="31" t="s">
        <v>121</v>
      </c>
      <c r="F438" s="31" t="s">
        <v>122</v>
      </c>
      <c r="G438" s="31" t="s">
        <v>107</v>
      </c>
      <c r="H438" s="31" t="s">
        <v>108</v>
      </c>
      <c r="I438" s="31" t="s">
        <v>14008</v>
      </c>
      <c r="J438" s="31" t="s">
        <v>14009</v>
      </c>
      <c r="K438" s="31" t="s">
        <v>110</v>
      </c>
      <c r="L438" s="31" t="s">
        <v>14007</v>
      </c>
      <c r="M438" s="31" t="s">
        <v>21</v>
      </c>
      <c r="N438" s="31" t="s">
        <v>25932</v>
      </c>
      <c r="O438" s="31" t="s">
        <v>25929</v>
      </c>
      <c r="P438" s="32" t="s">
        <v>66</v>
      </c>
      <c r="Q438" s="32">
        <v>1</v>
      </c>
      <c r="R438" t="str">
        <f t="shared" si="6"/>
        <v>Струс Г.А. ПП, кафе-бар "Кошик" р-н Чемеровецкий Район, пгт.Закупное, ул.Центральная, д.7а</v>
      </c>
    </row>
    <row r="439" spans="1:18" x14ac:dyDescent="0.25">
      <c r="A439" s="32">
        <v>161856</v>
      </c>
      <c r="B439" s="31" t="s">
        <v>3062</v>
      </c>
      <c r="C439" s="31" t="s">
        <v>3063</v>
      </c>
      <c r="D439" s="31" t="s">
        <v>13073</v>
      </c>
      <c r="E439" s="31" t="s">
        <v>121</v>
      </c>
      <c r="F439" s="31" t="s">
        <v>122</v>
      </c>
      <c r="G439" s="31" t="s">
        <v>107</v>
      </c>
      <c r="H439" s="31" t="s">
        <v>108</v>
      </c>
      <c r="I439" s="31" t="s">
        <v>13074</v>
      </c>
      <c r="J439" s="31" t="s">
        <v>13075</v>
      </c>
      <c r="K439" s="31" t="s">
        <v>110</v>
      </c>
      <c r="L439" s="31" t="s">
        <v>3063</v>
      </c>
      <c r="M439" s="31" t="s">
        <v>20</v>
      </c>
      <c r="N439" s="31" t="s">
        <v>25932</v>
      </c>
      <c r="O439" s="31" t="s">
        <v>25929</v>
      </c>
      <c r="P439" s="32" t="s">
        <v>66</v>
      </c>
      <c r="Q439" s="32">
        <v>1</v>
      </c>
      <c r="R439" t="str">
        <f t="shared" si="6"/>
        <v>Чорний В.М. ПП, маг. "Вілен" р-н Чемеровецкий Район, с.Красноставцы, ул.Победы, д.117</v>
      </c>
    </row>
    <row r="440" spans="1:18" hidden="1" x14ac:dyDescent="0.25">
      <c r="A440" s="32">
        <v>162021</v>
      </c>
      <c r="B440" s="31" t="s">
        <v>3155</v>
      </c>
      <c r="C440" s="31" t="s">
        <v>3156</v>
      </c>
      <c r="D440" s="31" t="s">
        <v>13459</v>
      </c>
      <c r="E440" s="31" t="s">
        <v>121</v>
      </c>
      <c r="F440" s="31" t="s">
        <v>122</v>
      </c>
      <c r="G440" s="31" t="s">
        <v>107</v>
      </c>
      <c r="H440" s="31" t="s">
        <v>108</v>
      </c>
      <c r="I440" s="31" t="s">
        <v>13460</v>
      </c>
      <c r="J440" s="31" t="s">
        <v>13461</v>
      </c>
      <c r="K440" s="31" t="s">
        <v>110</v>
      </c>
      <c r="L440" s="31" t="s">
        <v>3156</v>
      </c>
      <c r="M440" s="31" t="s">
        <v>19</v>
      </c>
      <c r="N440" s="31" t="s">
        <v>25932</v>
      </c>
      <c r="O440" s="31" t="s">
        <v>25929</v>
      </c>
      <c r="P440" s="32" t="s">
        <v>67</v>
      </c>
      <c r="Q440" s="32">
        <v>0.5</v>
      </c>
      <c r="R440" t="str">
        <f t="shared" si="6"/>
        <v>Акімова Л.В. ПП, маг. "Злагода" р-н Дунаевецкий Район, с.Минькивци, ул.Котовского, д.18</v>
      </c>
    </row>
    <row r="441" spans="1:18" hidden="1" x14ac:dyDescent="0.25">
      <c r="A441" s="32">
        <v>162046</v>
      </c>
      <c r="B441" s="31" t="s">
        <v>2880</v>
      </c>
      <c r="C441" s="31" t="s">
        <v>2881</v>
      </c>
      <c r="D441" s="31" t="s">
        <v>2882</v>
      </c>
      <c r="E441" s="31" t="s">
        <v>121</v>
      </c>
      <c r="F441" s="31" t="s">
        <v>122</v>
      </c>
      <c r="G441" s="31" t="s">
        <v>107</v>
      </c>
      <c r="H441" s="31" t="s">
        <v>108</v>
      </c>
      <c r="I441" s="31" t="s">
        <v>3143</v>
      </c>
      <c r="J441" s="31" t="s">
        <v>3144</v>
      </c>
      <c r="K441" s="31" t="s">
        <v>110</v>
      </c>
      <c r="L441" s="31" t="s">
        <v>2881</v>
      </c>
      <c r="M441" s="31" t="s">
        <v>18</v>
      </c>
      <c r="N441" s="31" t="s">
        <v>25932</v>
      </c>
      <c r="O441" s="31" t="s">
        <v>25929</v>
      </c>
      <c r="P441" s="32" t="s">
        <v>66</v>
      </c>
      <c r="Q441" s="32">
        <v>1</v>
      </c>
      <c r="R441" t="str">
        <f t="shared" si="6"/>
        <v>Андрощук В.А. ПП, маг. "Перлина Ганівки" р-н Дунаевецкий Район, с.Анновка, ул.Шевченка, д.26</v>
      </c>
    </row>
    <row r="442" spans="1:18" hidden="1" x14ac:dyDescent="0.25">
      <c r="A442" s="32">
        <v>162061</v>
      </c>
      <c r="B442" s="31" t="s">
        <v>2608</v>
      </c>
      <c r="C442" s="31" t="s">
        <v>2609</v>
      </c>
      <c r="D442" s="31" t="s">
        <v>13563</v>
      </c>
      <c r="E442" s="31" t="s">
        <v>121</v>
      </c>
      <c r="F442" s="31" t="s">
        <v>122</v>
      </c>
      <c r="G442" s="31" t="s">
        <v>107</v>
      </c>
      <c r="H442" s="31" t="s">
        <v>108</v>
      </c>
      <c r="I442" s="31" t="s">
        <v>13564</v>
      </c>
      <c r="J442" s="31" t="s">
        <v>13565</v>
      </c>
      <c r="K442" s="31" t="s">
        <v>110</v>
      </c>
      <c r="L442" s="31" t="s">
        <v>2609</v>
      </c>
      <c r="M442" s="31" t="s">
        <v>21</v>
      </c>
      <c r="N442" s="31" t="s">
        <v>25932</v>
      </c>
      <c r="O442" s="31" t="s">
        <v>25929</v>
      </c>
      <c r="P442" s="32" t="s">
        <v>66</v>
      </c>
      <c r="Q442" s="32">
        <v>1</v>
      </c>
      <c r="R442" t="str">
        <f t="shared" si="6"/>
        <v>Антонія ПП, маг. "Гармонія" р-н Ярмолинецкий Район, с.Стреховцы, ул.Сугерова, д.339</v>
      </c>
    </row>
    <row r="443" spans="1:18" hidden="1" x14ac:dyDescent="0.25">
      <c r="A443" s="32">
        <v>162062</v>
      </c>
      <c r="B443" s="31" t="s">
        <v>2820</v>
      </c>
      <c r="C443" s="31" t="s">
        <v>2821</v>
      </c>
      <c r="D443" s="31" t="s">
        <v>2822</v>
      </c>
      <c r="E443" s="31" t="s">
        <v>121</v>
      </c>
      <c r="F443" s="31" t="s">
        <v>122</v>
      </c>
      <c r="G443" s="31" t="s">
        <v>107</v>
      </c>
      <c r="H443" s="31" t="s">
        <v>108</v>
      </c>
      <c r="I443" s="31" t="s">
        <v>13564</v>
      </c>
      <c r="J443" s="31" t="s">
        <v>13565</v>
      </c>
      <c r="K443" s="31" t="s">
        <v>110</v>
      </c>
      <c r="L443" s="31" t="s">
        <v>2821</v>
      </c>
      <c r="M443" s="31" t="s">
        <v>21</v>
      </c>
      <c r="N443" s="31" t="s">
        <v>25932</v>
      </c>
      <c r="O443" s="31" t="s">
        <v>25929</v>
      </c>
      <c r="P443" s="32" t="s">
        <v>67</v>
      </c>
      <c r="Q443" s="32">
        <v>0.5</v>
      </c>
      <c r="R443" t="str">
        <f t="shared" si="6"/>
        <v>Антонія ПП, маг. "Антонія" р-н Ярмолинецкий Район, с.Проскуровка, ул.Навроцкого, д.70а</v>
      </c>
    </row>
    <row r="444" spans="1:18" hidden="1" x14ac:dyDescent="0.25">
      <c r="A444" s="32">
        <v>162085</v>
      </c>
      <c r="B444" s="31" t="s">
        <v>13625</v>
      </c>
      <c r="C444" s="31" t="s">
        <v>13626</v>
      </c>
      <c r="D444" s="31" t="s">
        <v>2841</v>
      </c>
      <c r="E444" s="31" t="s">
        <v>121</v>
      </c>
      <c r="F444" s="31" t="s">
        <v>122</v>
      </c>
      <c r="G444" s="31" t="s">
        <v>107</v>
      </c>
      <c r="H444" s="31" t="s">
        <v>108</v>
      </c>
      <c r="I444" s="31" t="s">
        <v>13627</v>
      </c>
      <c r="J444" s="31" t="s">
        <v>13628</v>
      </c>
      <c r="K444" s="31" t="s">
        <v>110</v>
      </c>
      <c r="L444" s="31" t="s">
        <v>13629</v>
      </c>
      <c r="M444" s="31" t="s">
        <v>21</v>
      </c>
      <c r="N444" s="31" t="s">
        <v>25932</v>
      </c>
      <c r="O444" s="31" t="s">
        <v>25929</v>
      </c>
      <c r="P444" s="32" t="s">
        <v>66</v>
      </c>
      <c r="Q444" s="32">
        <v>0.5</v>
      </c>
      <c r="R444" t="str">
        <f t="shared" si="6"/>
        <v>Бабик ПП, маг. "Хатка" р-н Городокский Район, с.Иванковцы (0)</v>
      </c>
    </row>
    <row r="445" spans="1:18" hidden="1" x14ac:dyDescent="0.25">
      <c r="A445" s="32">
        <v>160845</v>
      </c>
      <c r="B445" s="31" t="s">
        <v>3239</v>
      </c>
      <c r="C445" s="31" t="s">
        <v>3240</v>
      </c>
      <c r="D445" s="31" t="s">
        <v>10363</v>
      </c>
      <c r="E445" s="31" t="s">
        <v>121</v>
      </c>
      <c r="F445" s="31" t="s">
        <v>122</v>
      </c>
      <c r="G445" s="31" t="s">
        <v>107</v>
      </c>
      <c r="H445" s="31" t="s">
        <v>108</v>
      </c>
      <c r="I445" s="31" t="s">
        <v>10361</v>
      </c>
      <c r="J445" s="31" t="s">
        <v>10362</v>
      </c>
      <c r="K445" s="31" t="s">
        <v>110</v>
      </c>
      <c r="L445" s="31" t="s">
        <v>3240</v>
      </c>
      <c r="M445" s="31" t="s">
        <v>18</v>
      </c>
      <c r="N445" s="31" t="s">
        <v>25932</v>
      </c>
      <c r="O445" s="31" t="s">
        <v>25929</v>
      </c>
      <c r="P445" s="32" t="s">
        <v>66</v>
      </c>
      <c r="Q445" s="32">
        <v>1</v>
      </c>
      <c r="R445" t="str">
        <f t="shared" si="6"/>
        <v>Мандзюк О.Д. ПП, маг. "Цівківці" р-н Новоушицкий Район, с.Цывковцы, д.16 (Центральная)</v>
      </c>
    </row>
    <row r="446" spans="1:18" hidden="1" x14ac:dyDescent="0.25">
      <c r="A446" s="32">
        <v>161709</v>
      </c>
      <c r="B446" s="31" t="s">
        <v>2614</v>
      </c>
      <c r="C446" s="31" t="s">
        <v>2615</v>
      </c>
      <c r="D446" s="31" t="s">
        <v>12719</v>
      </c>
      <c r="E446" s="31" t="s">
        <v>121</v>
      </c>
      <c r="F446" s="31" t="s">
        <v>122</v>
      </c>
      <c r="G446" s="31" t="s">
        <v>107</v>
      </c>
      <c r="H446" s="31" t="s">
        <v>108</v>
      </c>
      <c r="I446" s="31" t="s">
        <v>12720</v>
      </c>
      <c r="J446" s="31" t="s">
        <v>12721</v>
      </c>
      <c r="K446" s="31" t="s">
        <v>110</v>
      </c>
      <c r="L446" s="31" t="s">
        <v>2615</v>
      </c>
      <c r="M446" s="31" t="s">
        <v>20</v>
      </c>
      <c r="N446" s="31" t="s">
        <v>25932</v>
      </c>
      <c r="O446" s="31" t="s">
        <v>25929</v>
      </c>
      <c r="P446" s="32" t="s">
        <v>67</v>
      </c>
      <c r="Q446" s="32">
        <v>1</v>
      </c>
      <c r="R446" t="str">
        <f t="shared" si="6"/>
        <v>Файнберг В.М. ПП, маг. "Продукти" р-н Чемеровецкий Район, с.Летава, д.23 (Молодежная)</v>
      </c>
    </row>
    <row r="447" spans="1:18" hidden="1" x14ac:dyDescent="0.25">
      <c r="A447" s="32">
        <v>161717</v>
      </c>
      <c r="B447" s="31" t="s">
        <v>2949</v>
      </c>
      <c r="C447" s="31" t="s">
        <v>2950</v>
      </c>
      <c r="D447" s="31" t="s">
        <v>12742</v>
      </c>
      <c r="E447" s="31" t="s">
        <v>121</v>
      </c>
      <c r="F447" s="31" t="s">
        <v>122</v>
      </c>
      <c r="G447" s="31" t="s">
        <v>107</v>
      </c>
      <c r="H447" s="31" t="s">
        <v>108</v>
      </c>
      <c r="I447" s="31" t="s">
        <v>12743</v>
      </c>
      <c r="J447" s="31" t="s">
        <v>12744</v>
      </c>
      <c r="K447" s="31" t="s">
        <v>110</v>
      </c>
      <c r="L447" s="31" t="s">
        <v>2950</v>
      </c>
      <c r="M447" s="31" t="s">
        <v>21</v>
      </c>
      <c r="N447" s="31" t="s">
        <v>25932</v>
      </c>
      <c r="O447" s="31" t="s">
        <v>25929</v>
      </c>
      <c r="P447" s="32" t="s">
        <v>67</v>
      </c>
      <c r="Q447" s="32">
        <v>0.5</v>
      </c>
      <c r="R447" t="str">
        <f t="shared" si="6"/>
        <v>Філіпова Т.П. ПП, маг."Шарм" р-н Новоушицкий Район, с.Пыжовка, ул.Ленина, д.3</v>
      </c>
    </row>
    <row r="448" spans="1:18" hidden="1" x14ac:dyDescent="0.25">
      <c r="A448" s="32">
        <v>161791</v>
      </c>
      <c r="B448" s="31" t="s">
        <v>2662</v>
      </c>
      <c r="C448" s="31" t="s">
        <v>2663</v>
      </c>
      <c r="D448" s="31" t="s">
        <v>2664</v>
      </c>
      <c r="E448" s="31" t="s">
        <v>121</v>
      </c>
      <c r="F448" s="31" t="s">
        <v>122</v>
      </c>
      <c r="G448" s="31" t="s">
        <v>107</v>
      </c>
      <c r="H448" s="31" t="s">
        <v>108</v>
      </c>
      <c r="I448" s="31" t="s">
        <v>2665</v>
      </c>
      <c r="J448" s="31" t="s">
        <v>2666</v>
      </c>
      <c r="K448" s="31" t="s">
        <v>110</v>
      </c>
      <c r="L448" s="31" t="s">
        <v>2663</v>
      </c>
      <c r="M448" s="31" t="s">
        <v>19</v>
      </c>
      <c r="N448" s="31" t="s">
        <v>25932</v>
      </c>
      <c r="O448" s="31" t="s">
        <v>25929</v>
      </c>
      <c r="P448" s="32" t="s">
        <v>66</v>
      </c>
      <c r="Q448" s="32">
        <v>0.5</v>
      </c>
      <c r="R448" t="str">
        <f t="shared" si="6"/>
        <v>Цвєткова А.М. ПП, маг. "Мрія 1" р-н Дунаевецкий Район, с.Зеленче, ул.Центральная, д.32 (ул. Молодежная)</v>
      </c>
    </row>
    <row r="449" spans="1:18" hidden="1" x14ac:dyDescent="0.25">
      <c r="A449" s="32">
        <v>161792</v>
      </c>
      <c r="B449" s="31" t="s">
        <v>3056</v>
      </c>
      <c r="C449" s="31" t="s">
        <v>3057</v>
      </c>
      <c r="D449" s="31" t="s">
        <v>12929</v>
      </c>
      <c r="E449" s="31" t="s">
        <v>121</v>
      </c>
      <c r="F449" s="31" t="s">
        <v>122</v>
      </c>
      <c r="G449" s="31" t="s">
        <v>107</v>
      </c>
      <c r="H449" s="31" t="s">
        <v>108</v>
      </c>
      <c r="I449" s="31" t="s">
        <v>2665</v>
      </c>
      <c r="J449" s="31" t="s">
        <v>2666</v>
      </c>
      <c r="K449" s="31" t="s">
        <v>110</v>
      </c>
      <c r="L449" s="31" t="s">
        <v>3057</v>
      </c>
      <c r="M449" s="31" t="s">
        <v>19</v>
      </c>
      <c r="N449" s="31" t="s">
        <v>25932</v>
      </c>
      <c r="O449" s="31" t="s">
        <v>25929</v>
      </c>
      <c r="P449" s="32" t="s">
        <v>67</v>
      </c>
      <c r="Q449" s="32">
        <v>0.5</v>
      </c>
      <c r="R449" t="str">
        <f t="shared" si="6"/>
        <v>Цвєткова А.М. ПП, маг. "Мрія 2" р-н Дунаевецкий Район, с.Зеленче, ул.Шевченка, д.1а</v>
      </c>
    </row>
    <row r="450" spans="1:18" hidden="1" x14ac:dyDescent="0.25">
      <c r="A450" s="32">
        <v>161831</v>
      </c>
      <c r="B450" s="31" t="s">
        <v>1562</v>
      </c>
      <c r="C450" s="31" t="s">
        <v>13001</v>
      </c>
      <c r="D450" s="31" t="s">
        <v>13002</v>
      </c>
      <c r="E450" s="31" t="s">
        <v>121</v>
      </c>
      <c r="F450" s="31" t="s">
        <v>122</v>
      </c>
      <c r="G450" s="31" t="s">
        <v>114</v>
      </c>
      <c r="H450" s="31" t="s">
        <v>108</v>
      </c>
      <c r="I450" s="31" t="s">
        <v>1563</v>
      </c>
      <c r="J450" s="31" t="s">
        <v>13003</v>
      </c>
      <c r="K450" s="31" t="s">
        <v>110</v>
      </c>
      <c r="L450" s="31" t="s">
        <v>1563</v>
      </c>
      <c r="M450" s="31" t="s">
        <v>20</v>
      </c>
      <c r="N450" s="31" t="s">
        <v>25932</v>
      </c>
      <c r="O450" s="31" t="s">
        <v>25929</v>
      </c>
      <c r="P450" s="32" t="s">
        <v>66</v>
      </c>
      <c r="Q450" s="32">
        <v>0</v>
      </c>
      <c r="R450" t="str">
        <f t="shared" si="6"/>
        <v>(Сез ТРТ) Чемеровецький медичний коледж р-н Чемеровецкий Район, пгт.Чемеровцы, ул.Центральная, д.32</v>
      </c>
    </row>
    <row r="451" spans="1:18" hidden="1" x14ac:dyDescent="0.25">
      <c r="A451" s="32">
        <v>160792</v>
      </c>
      <c r="B451" s="31" t="s">
        <v>2444</v>
      </c>
      <c r="C451" s="31" t="s">
        <v>2445</v>
      </c>
      <c r="D451" s="31" t="s">
        <v>10197</v>
      </c>
      <c r="E451" s="31" t="s">
        <v>121</v>
      </c>
      <c r="F451" s="31" t="s">
        <v>122</v>
      </c>
      <c r="G451" s="31" t="s">
        <v>107</v>
      </c>
      <c r="H451" s="31" t="s">
        <v>108</v>
      </c>
      <c r="I451" s="31" t="s">
        <v>10198</v>
      </c>
      <c r="J451" s="31" t="s">
        <v>10199</v>
      </c>
      <c r="K451" s="31" t="s">
        <v>110</v>
      </c>
      <c r="L451" s="31" t="s">
        <v>2445</v>
      </c>
      <c r="M451" s="31" t="s">
        <v>18</v>
      </c>
      <c r="N451" s="31" t="s">
        <v>25932</v>
      </c>
      <c r="O451" s="31" t="s">
        <v>25929</v>
      </c>
      <c r="P451" s="32" t="s">
        <v>66</v>
      </c>
      <c r="Q451" s="32">
        <v>1</v>
      </c>
      <c r="R451" t="str">
        <f t="shared" ref="R451:R514" si="7">CONCATENATE(C451," ",D451)</f>
        <v>Лубенецька В.В. ПП, маг. "Продукти" на хаті р-н Каменец-Подольский Район, с.Дубинка, ул.Независимости, д.21</v>
      </c>
    </row>
    <row r="452" spans="1:18" hidden="1" x14ac:dyDescent="0.25">
      <c r="A452" s="32">
        <v>160804</v>
      </c>
      <c r="B452" s="31" t="s">
        <v>2380</v>
      </c>
      <c r="C452" s="31" t="s">
        <v>2381</v>
      </c>
      <c r="D452" s="31" t="s">
        <v>10228</v>
      </c>
      <c r="E452" s="31" t="s">
        <v>121</v>
      </c>
      <c r="F452" s="31" t="s">
        <v>122</v>
      </c>
      <c r="G452" s="31" t="s">
        <v>107</v>
      </c>
      <c r="H452" s="31" t="s">
        <v>108</v>
      </c>
      <c r="I452" s="31" t="s">
        <v>10229</v>
      </c>
      <c r="J452" s="31" t="s">
        <v>10230</v>
      </c>
      <c r="K452" s="31" t="s">
        <v>110</v>
      </c>
      <c r="L452" s="31" t="s">
        <v>2381</v>
      </c>
      <c r="M452" s="31" t="s">
        <v>19</v>
      </c>
      <c r="N452" s="31" t="s">
        <v>25932</v>
      </c>
      <c r="O452" s="31" t="s">
        <v>25929</v>
      </c>
      <c r="P452" s="32" t="s">
        <v>66</v>
      </c>
      <c r="Q452" s="32">
        <v>0.5</v>
      </c>
      <c r="R452" t="str">
        <f t="shared" si="7"/>
        <v>Луцик Н.Г. ПП, маг. "Продукти" р-н Каменец-Подольский Район, с.Супрунковцы, ул.Центральная, д.5</v>
      </c>
    </row>
    <row r="453" spans="1:18" hidden="1" x14ac:dyDescent="0.25">
      <c r="A453" s="32">
        <v>160810</v>
      </c>
      <c r="B453" s="31" t="s">
        <v>2611</v>
      </c>
      <c r="C453" s="31" t="s">
        <v>2612</v>
      </c>
      <c r="D453" s="31" t="s">
        <v>10248</v>
      </c>
      <c r="E453" s="31" t="s">
        <v>121</v>
      </c>
      <c r="F453" s="31" t="s">
        <v>122</v>
      </c>
      <c r="G453" s="31" t="s">
        <v>107</v>
      </c>
      <c r="H453" s="31" t="s">
        <v>108</v>
      </c>
      <c r="I453" s="31" t="s">
        <v>6323</v>
      </c>
      <c r="J453" s="31" t="s">
        <v>6324</v>
      </c>
      <c r="K453" s="31" t="s">
        <v>110</v>
      </c>
      <c r="L453" s="31" t="s">
        <v>2612</v>
      </c>
      <c r="M453" s="31" t="s">
        <v>18</v>
      </c>
      <c r="N453" s="31" t="s">
        <v>25932</v>
      </c>
      <c r="O453" s="31" t="s">
        <v>25929</v>
      </c>
      <c r="P453" s="32" t="s">
        <v>66</v>
      </c>
      <c r="Q453" s="32">
        <v>1</v>
      </c>
      <c r="R453" t="str">
        <f t="shared" si="7"/>
        <v>Люлько С.Ф. ПП, маг. "Продукти" р-н Дунаевецкий Район, с.Нестеривци, ул.Ленина, д.34</v>
      </c>
    </row>
    <row r="454" spans="1:18" hidden="1" x14ac:dyDescent="0.25">
      <c r="A454" s="32">
        <v>160837</v>
      </c>
      <c r="B454" s="31" t="s">
        <v>2347</v>
      </c>
      <c r="C454" s="31" t="s">
        <v>2348</v>
      </c>
      <c r="D454" s="31" t="s">
        <v>10336</v>
      </c>
      <c r="E454" s="31" t="s">
        <v>121</v>
      </c>
      <c r="F454" s="31" t="s">
        <v>122</v>
      </c>
      <c r="G454" s="31" t="s">
        <v>107</v>
      </c>
      <c r="H454" s="31" t="s">
        <v>108</v>
      </c>
      <c r="I454" s="31" t="s">
        <v>10337</v>
      </c>
      <c r="J454" s="31" t="s">
        <v>10338</v>
      </c>
      <c r="K454" s="31" t="s">
        <v>110</v>
      </c>
      <c r="L454" s="31" t="s">
        <v>2348</v>
      </c>
      <c r="M454" s="31" t="s">
        <v>20</v>
      </c>
      <c r="N454" s="31" t="s">
        <v>25932</v>
      </c>
      <c r="O454" s="31" t="s">
        <v>25929</v>
      </c>
      <c r="P454" s="32" t="s">
        <v>66</v>
      </c>
      <c r="Q454" s="32">
        <v>0.5</v>
      </c>
      <c r="R454" t="str">
        <f t="shared" si="7"/>
        <v>Малайдах В.М. ПП, маг. "Метелик" р-н Каменец-Подольский Район, с.Жванец, ул.Хмельницкого Богдана, д.58а</v>
      </c>
    </row>
    <row r="455" spans="1:18" hidden="1" x14ac:dyDescent="0.25">
      <c r="A455" s="32">
        <v>160840</v>
      </c>
      <c r="B455" s="31" t="s">
        <v>2406</v>
      </c>
      <c r="C455" s="31" t="s">
        <v>10343</v>
      </c>
      <c r="D455" s="31" t="s">
        <v>10344</v>
      </c>
      <c r="E455" s="31" t="s">
        <v>121</v>
      </c>
      <c r="F455" s="31" t="s">
        <v>122</v>
      </c>
      <c r="G455" s="31" t="s">
        <v>107</v>
      </c>
      <c r="H455" s="31" t="s">
        <v>108</v>
      </c>
      <c r="I455" s="31" t="s">
        <v>10345</v>
      </c>
      <c r="J455" s="31" t="s">
        <v>10346</v>
      </c>
      <c r="K455" s="31" t="s">
        <v>110</v>
      </c>
      <c r="L455" s="31" t="s">
        <v>2407</v>
      </c>
      <c r="M455" s="31" t="s">
        <v>21</v>
      </c>
      <c r="N455" s="31" t="s">
        <v>25932</v>
      </c>
      <c r="O455" s="31" t="s">
        <v>25929</v>
      </c>
      <c r="P455" s="32" t="s">
        <v>66</v>
      </c>
      <c r="Q455" s="32">
        <v>1</v>
      </c>
      <c r="R455" t="str">
        <f t="shared" si="7"/>
        <v>(КООП) Маліївецьке СТ, маг. "Мінімаркет" р-н Дунаевецкий Район, с.Малиевци, ул.Горького, д.60</v>
      </c>
    </row>
    <row r="456" spans="1:18" hidden="1" x14ac:dyDescent="0.25">
      <c r="A456" s="32">
        <v>160844</v>
      </c>
      <c r="B456" s="31" t="s">
        <v>2891</v>
      </c>
      <c r="C456" s="31" t="s">
        <v>2892</v>
      </c>
      <c r="D456" s="31" t="s">
        <v>10360</v>
      </c>
      <c r="E456" s="31" t="s">
        <v>121</v>
      </c>
      <c r="F456" s="31" t="s">
        <v>122</v>
      </c>
      <c r="G456" s="31" t="s">
        <v>107</v>
      </c>
      <c r="H456" s="31" t="s">
        <v>108</v>
      </c>
      <c r="I456" s="31" t="s">
        <v>10361</v>
      </c>
      <c r="J456" s="31" t="s">
        <v>10362</v>
      </c>
      <c r="K456" s="31" t="s">
        <v>110</v>
      </c>
      <c r="L456" s="31" t="s">
        <v>2892</v>
      </c>
      <c r="M456" s="31" t="s">
        <v>18</v>
      </c>
      <c r="N456" s="31" t="s">
        <v>25932</v>
      </c>
      <c r="O456" s="31" t="s">
        <v>25929</v>
      </c>
      <c r="P456" s="32" t="s">
        <v>67</v>
      </c>
      <c r="Q456" s="32">
        <v>1</v>
      </c>
      <c r="R456" t="str">
        <f t="shared" si="7"/>
        <v>Мандзюк О.Д. ПП, маг. "Пудлівці" р-н Каменец-Подольский Район, с.Пудловцы, ул.Ленинградская, д.3</v>
      </c>
    </row>
    <row r="457" spans="1:18" hidden="1" x14ac:dyDescent="0.25">
      <c r="A457" s="32">
        <v>160557</v>
      </c>
      <c r="B457" s="31" t="s">
        <v>2604</v>
      </c>
      <c r="C457" s="31" t="s">
        <v>2605</v>
      </c>
      <c r="D457" s="31" t="s">
        <v>9575</v>
      </c>
      <c r="E457" s="31" t="s">
        <v>121</v>
      </c>
      <c r="F457" s="31" t="s">
        <v>122</v>
      </c>
      <c r="G457" s="31" t="s">
        <v>107</v>
      </c>
      <c r="H457" s="31" t="s">
        <v>108</v>
      </c>
      <c r="I457" s="31" t="s">
        <v>9576</v>
      </c>
      <c r="J457" s="31" t="s">
        <v>9577</v>
      </c>
      <c r="K457" s="31" t="s">
        <v>110</v>
      </c>
      <c r="L457" s="31" t="s">
        <v>2605</v>
      </c>
      <c r="M457" s="31" t="s">
        <v>19</v>
      </c>
      <c r="N457" s="31" t="s">
        <v>25932</v>
      </c>
      <c r="O457" s="31" t="s">
        <v>25929</v>
      </c>
      <c r="P457" s="32" t="s">
        <v>66</v>
      </c>
      <c r="Q457" s="32">
        <v>1</v>
      </c>
      <c r="R457" t="str">
        <f t="shared" si="7"/>
        <v>Когут Г.М. ПП, маг. "Шанс" р-н Новоушицкий Район, с.Антоновка, ул.Центральная, д.43</v>
      </c>
    </row>
    <row r="458" spans="1:18" hidden="1" x14ac:dyDescent="0.25">
      <c r="A458" s="32">
        <v>160622</v>
      </c>
      <c r="B458" s="31" t="s">
        <v>2372</v>
      </c>
      <c r="C458" s="31" t="s">
        <v>2373</v>
      </c>
      <c r="D458" s="31" t="s">
        <v>9763</v>
      </c>
      <c r="E458" s="31" t="s">
        <v>121</v>
      </c>
      <c r="F458" s="31" t="s">
        <v>122</v>
      </c>
      <c r="G458" s="31" t="s">
        <v>107</v>
      </c>
      <c r="H458" s="31" t="s">
        <v>108</v>
      </c>
      <c r="I458" s="31" t="s">
        <v>5654</v>
      </c>
      <c r="J458" s="31" t="s">
        <v>5655</v>
      </c>
      <c r="K458" s="31" t="s">
        <v>110</v>
      </c>
      <c r="L458" s="31" t="s">
        <v>2373</v>
      </c>
      <c r="M458" s="31" t="s">
        <v>20</v>
      </c>
      <c r="N458" s="31" t="s">
        <v>25932</v>
      </c>
      <c r="O458" s="31" t="s">
        <v>25929</v>
      </c>
      <c r="P458" s="32" t="s">
        <v>66</v>
      </c>
      <c r="Q458" s="32">
        <v>0.5</v>
      </c>
      <c r="R458" t="str">
        <f t="shared" si="7"/>
        <v>Корчинський В.В. ПП, маг. "Хуторянські ковбаси №3" р-н Каменец-Подольский Район, с.Колыбаевка, ул.Дзержинского, д.186</v>
      </c>
    </row>
    <row r="459" spans="1:18" hidden="1" x14ac:dyDescent="0.25">
      <c r="A459" s="32">
        <v>160624</v>
      </c>
      <c r="B459" s="31" t="s">
        <v>3030</v>
      </c>
      <c r="C459" s="31" t="s">
        <v>3031</v>
      </c>
      <c r="D459" s="31" t="s">
        <v>9765</v>
      </c>
      <c r="E459" s="31" t="s">
        <v>121</v>
      </c>
      <c r="F459" s="31" t="s">
        <v>122</v>
      </c>
      <c r="G459" s="31" t="s">
        <v>107</v>
      </c>
      <c r="H459" s="31" t="s">
        <v>108</v>
      </c>
      <c r="I459" s="31" t="s">
        <v>5654</v>
      </c>
      <c r="J459" s="31" t="s">
        <v>5655</v>
      </c>
      <c r="K459" s="31" t="s">
        <v>110</v>
      </c>
      <c r="L459" s="31" t="s">
        <v>3031</v>
      </c>
      <c r="M459" s="31" t="s">
        <v>19</v>
      </c>
      <c r="N459" s="31" t="s">
        <v>25932</v>
      </c>
      <c r="O459" s="31" t="s">
        <v>25929</v>
      </c>
      <c r="P459" s="32" t="s">
        <v>66</v>
      </c>
      <c r="Q459" s="32">
        <v>1</v>
      </c>
      <c r="R459" t="str">
        <f t="shared" si="7"/>
        <v>Корчинський В.В. ПП, маг. "Хуторянські ковбаси" р-н Дунаевецкий Район, с.Слободка-Рахновская, ул.Независимости, д.9</v>
      </c>
    </row>
    <row r="460" spans="1:18" hidden="1" x14ac:dyDescent="0.25">
      <c r="A460" s="32">
        <v>160628</v>
      </c>
      <c r="B460" s="31" t="s">
        <v>2768</v>
      </c>
      <c r="C460" s="31" t="s">
        <v>453</v>
      </c>
      <c r="D460" s="31" t="s">
        <v>9780</v>
      </c>
      <c r="E460" s="31" t="s">
        <v>121</v>
      </c>
      <c r="F460" s="31" t="s">
        <v>122</v>
      </c>
      <c r="G460" s="31" t="s">
        <v>107</v>
      </c>
      <c r="H460" s="31" t="s">
        <v>108</v>
      </c>
      <c r="I460" s="31" t="s">
        <v>9778</v>
      </c>
      <c r="J460" s="31" t="s">
        <v>9779</v>
      </c>
      <c r="K460" s="31" t="s">
        <v>110</v>
      </c>
      <c r="L460" s="31" t="s">
        <v>453</v>
      </c>
      <c r="M460" s="31" t="s">
        <v>18</v>
      </c>
      <c r="N460" s="31" t="s">
        <v>25932</v>
      </c>
      <c r="O460" s="31" t="s">
        <v>25929</v>
      </c>
      <c r="P460" s="32" t="s">
        <v>67</v>
      </c>
      <c r="Q460" s="32">
        <v>0.5</v>
      </c>
      <c r="R460" t="str">
        <f t="shared" si="7"/>
        <v>Кострубська О.В. ПП, маг. "Продукти" р-н Городокский Район, с.Скипче, ул.Заводская, д.13</v>
      </c>
    </row>
    <row r="461" spans="1:18" hidden="1" x14ac:dyDescent="0.25">
      <c r="A461" s="32">
        <v>160755</v>
      </c>
      <c r="B461" s="31" t="s">
        <v>2733</v>
      </c>
      <c r="C461" s="31" t="s">
        <v>2734</v>
      </c>
      <c r="D461" s="31" t="s">
        <v>10108</v>
      </c>
      <c r="E461" s="31" t="s">
        <v>121</v>
      </c>
      <c r="F461" s="31" t="s">
        <v>122</v>
      </c>
      <c r="G461" s="31" t="s">
        <v>107</v>
      </c>
      <c r="H461" s="31" t="s">
        <v>108</v>
      </c>
      <c r="I461" s="31" t="s">
        <v>10109</v>
      </c>
      <c r="J461" s="31" t="s">
        <v>10110</v>
      </c>
      <c r="K461" s="31" t="s">
        <v>110</v>
      </c>
      <c r="L461" s="31" t="s">
        <v>2734</v>
      </c>
      <c r="M461" s="31" t="s">
        <v>19</v>
      </c>
      <c r="N461" s="31" t="s">
        <v>25932</v>
      </c>
      <c r="O461" s="31" t="s">
        <v>25929</v>
      </c>
      <c r="P461" s="32" t="s">
        <v>66</v>
      </c>
      <c r="Q461" s="32">
        <v>0.5</v>
      </c>
      <c r="R461" t="str">
        <f t="shared" si="7"/>
        <v>Лисак О.М. ПП, маг. "Продукти" р-н Новоушицкий Район, с.Браиловка, ул.Ленина, д.5</v>
      </c>
    </row>
    <row r="462" spans="1:18" hidden="1" x14ac:dyDescent="0.25">
      <c r="A462" s="32">
        <v>160767</v>
      </c>
      <c r="B462" s="31" t="s">
        <v>2912</v>
      </c>
      <c r="C462" s="31" t="s">
        <v>10139</v>
      </c>
      <c r="D462" s="31" t="s">
        <v>10140</v>
      </c>
      <c r="E462" s="31" t="s">
        <v>121</v>
      </c>
      <c r="F462" s="31" t="s">
        <v>122</v>
      </c>
      <c r="G462" s="31" t="s">
        <v>107</v>
      </c>
      <c r="H462" s="31" t="s">
        <v>108</v>
      </c>
      <c r="I462" s="31" t="s">
        <v>10141</v>
      </c>
      <c r="J462" s="31" t="s">
        <v>10142</v>
      </c>
      <c r="K462" s="31" t="s">
        <v>110</v>
      </c>
      <c r="L462" s="31" t="s">
        <v>10139</v>
      </c>
      <c r="M462" s="31" t="s">
        <v>21</v>
      </c>
      <c r="N462" s="31" t="s">
        <v>25932</v>
      </c>
      <c r="O462" s="31" t="s">
        <v>25929</v>
      </c>
      <c r="P462" s="32" t="s">
        <v>66</v>
      </c>
      <c r="Q462" s="32">
        <v>1</v>
      </c>
      <c r="R462" t="str">
        <f t="shared" si="7"/>
        <v>НАДЗБРУЧЧЯ ПСК, маг. "Надзбруччя" р-н Чемеровецкий Район, с.Гуков, ул.Центральная, д.78а</v>
      </c>
    </row>
    <row r="463" spans="1:18" hidden="1" x14ac:dyDescent="0.25">
      <c r="A463" s="32">
        <v>160204</v>
      </c>
      <c r="B463" s="31" t="s">
        <v>2153</v>
      </c>
      <c r="C463" s="31" t="s">
        <v>2154</v>
      </c>
      <c r="D463" s="31" t="s">
        <v>8613</v>
      </c>
      <c r="E463" s="31" t="s">
        <v>121</v>
      </c>
      <c r="F463" s="31" t="s">
        <v>122</v>
      </c>
      <c r="G463" s="31" t="s">
        <v>107</v>
      </c>
      <c r="H463" s="31" t="s">
        <v>108</v>
      </c>
      <c r="I463" s="31" t="s">
        <v>8614</v>
      </c>
      <c r="J463" s="31" t="s">
        <v>8615</v>
      </c>
      <c r="K463" s="31" t="s">
        <v>110</v>
      </c>
      <c r="L463" s="31" t="s">
        <v>2154</v>
      </c>
      <c r="M463" s="31" t="s">
        <v>18</v>
      </c>
      <c r="N463" s="31" t="s">
        <v>25932</v>
      </c>
      <c r="O463" s="31" t="s">
        <v>25929</v>
      </c>
      <c r="P463" s="32" t="s">
        <v>66</v>
      </c>
      <c r="Q463" s="32">
        <v>1</v>
      </c>
      <c r="R463" t="str">
        <f t="shared" si="7"/>
        <v>Гуліцька І.Л. ПП, маг. "Услада" р-н Дунаевецкий Район, с.Маков, ул.Рабочая, д.30</v>
      </c>
    </row>
    <row r="464" spans="1:18" hidden="1" x14ac:dyDescent="0.25">
      <c r="A464" s="32">
        <v>160424</v>
      </c>
      <c r="B464" s="31" t="s">
        <v>2368</v>
      </c>
      <c r="C464" s="31" t="s">
        <v>2369</v>
      </c>
      <c r="D464" s="31" t="s">
        <v>9204</v>
      </c>
      <c r="E464" s="31" t="s">
        <v>121</v>
      </c>
      <c r="F464" s="31" t="s">
        <v>122</v>
      </c>
      <c r="G464" s="31" t="s">
        <v>107</v>
      </c>
      <c r="H464" s="31" t="s">
        <v>108</v>
      </c>
      <c r="I464" s="31" t="s">
        <v>9205</v>
      </c>
      <c r="J464" s="31" t="s">
        <v>9206</v>
      </c>
      <c r="K464" s="31" t="s">
        <v>110</v>
      </c>
      <c r="L464" s="31" t="s">
        <v>2369</v>
      </c>
      <c r="M464" s="31" t="s">
        <v>18</v>
      </c>
      <c r="N464" s="31" t="s">
        <v>25932</v>
      </c>
      <c r="O464" s="31" t="s">
        <v>25929</v>
      </c>
      <c r="P464" s="32" t="s">
        <v>67</v>
      </c>
      <c r="Q464" s="32">
        <v>0.5</v>
      </c>
      <c r="R464" t="str">
        <f t="shared" si="7"/>
        <v>Іванова Г.В. ПП, маг. "Продукти" р-н Каменец-Подольский Район, с.Колодиевка, ул.Днестровская, д.30</v>
      </c>
    </row>
    <row r="465" spans="1:18" hidden="1" x14ac:dyDescent="0.25">
      <c r="A465" s="32">
        <v>160452</v>
      </c>
      <c r="B465" s="31" t="s">
        <v>3329</v>
      </c>
      <c r="C465" s="31" t="s">
        <v>9280</v>
      </c>
      <c r="D465" s="31" t="s">
        <v>9281</v>
      </c>
      <c r="E465" s="31" t="s">
        <v>121</v>
      </c>
      <c r="F465" s="31" t="s">
        <v>122</v>
      </c>
      <c r="G465" s="31" t="s">
        <v>107</v>
      </c>
      <c r="H465" s="31" t="s">
        <v>108</v>
      </c>
      <c r="I465" s="31" t="s">
        <v>9282</v>
      </c>
      <c r="J465" s="31" t="s">
        <v>9283</v>
      </c>
      <c r="K465" s="31" t="s">
        <v>110</v>
      </c>
      <c r="L465" s="31" t="s">
        <v>3330</v>
      </c>
      <c r="M465" s="31" t="s">
        <v>21</v>
      </c>
      <c r="N465" s="31" t="s">
        <v>25932</v>
      </c>
      <c r="O465" s="31" t="s">
        <v>25929</v>
      </c>
      <c r="P465" s="32" t="s">
        <v>66</v>
      </c>
      <c r="Q465" s="32">
        <v>0.5</v>
      </c>
      <c r="R465" t="str">
        <f t="shared" si="7"/>
        <v>(КООП) Кадиївецьке СТ, маг. "Продукти" р-н Каменец-Подольский Район, с.Кадиевцы, ул.Школьная, д.4</v>
      </c>
    </row>
    <row r="466" spans="1:18" hidden="1" x14ac:dyDescent="0.25">
      <c r="A466" s="32">
        <v>160489</v>
      </c>
      <c r="B466" s="31" t="s">
        <v>2404</v>
      </c>
      <c r="C466" s="31" t="s">
        <v>9393</v>
      </c>
      <c r="D466" s="31" t="s">
        <v>9394</v>
      </c>
      <c r="E466" s="31" t="s">
        <v>121</v>
      </c>
      <c r="F466" s="31" t="s">
        <v>122</v>
      </c>
      <c r="G466" s="31" t="s">
        <v>107</v>
      </c>
      <c r="H466" s="31" t="s">
        <v>108</v>
      </c>
      <c r="I466" s="31" t="s">
        <v>9395</v>
      </c>
      <c r="J466" s="31" t="s">
        <v>9396</v>
      </c>
      <c r="K466" s="31" t="s">
        <v>110</v>
      </c>
      <c r="L466" s="31" t="s">
        <v>9393</v>
      </c>
      <c r="M466" s="31" t="s">
        <v>21</v>
      </c>
      <c r="N466" s="31" t="s">
        <v>25932</v>
      </c>
      <c r="O466" s="31" t="s">
        <v>25929</v>
      </c>
      <c r="P466" s="32" t="s">
        <v>67</v>
      </c>
      <c r="Q466" s="32">
        <v>0.5</v>
      </c>
      <c r="R466" t="str">
        <f t="shared" si="7"/>
        <v>Кирилів О.Б. ПП, маг. "Барвінок" р-н Дунаевецкий Район, с.Пидлисный Мукарив, ул.Музейная, д.1</v>
      </c>
    </row>
    <row r="467" spans="1:18" hidden="1" x14ac:dyDescent="0.25">
      <c r="A467" s="32">
        <v>160518</v>
      </c>
      <c r="B467" s="31" t="s">
        <v>2400</v>
      </c>
      <c r="C467" s="31" t="s">
        <v>2401</v>
      </c>
      <c r="D467" s="31" t="s">
        <v>9456</v>
      </c>
      <c r="E467" s="31" t="s">
        <v>121</v>
      </c>
      <c r="F467" s="31" t="s">
        <v>122</v>
      </c>
      <c r="G467" s="31" t="s">
        <v>107</v>
      </c>
      <c r="H467" s="31" t="s">
        <v>108</v>
      </c>
      <c r="I467" s="31" t="s">
        <v>9457</v>
      </c>
      <c r="J467" s="31" t="s">
        <v>9458</v>
      </c>
      <c r="K467" s="31" t="s">
        <v>110</v>
      </c>
      <c r="L467" s="31" t="s">
        <v>2401</v>
      </c>
      <c r="M467" s="31" t="s">
        <v>19</v>
      </c>
      <c r="N467" s="31" t="s">
        <v>25932</v>
      </c>
      <c r="O467" s="31" t="s">
        <v>25929</v>
      </c>
      <c r="P467" s="32" t="s">
        <v>67</v>
      </c>
      <c r="Q467" s="32">
        <v>0.5</v>
      </c>
      <c r="R467" t="str">
        <f t="shared" si="7"/>
        <v>Кліпун М.Л. ПП, маг. "Продукти" р-н Новоушицкий Район, с.Заборозновцы, ул.Ленина, д.44</v>
      </c>
    </row>
    <row r="468" spans="1:18" hidden="1" x14ac:dyDescent="0.25">
      <c r="A468" s="32">
        <v>160544</v>
      </c>
      <c r="B468" s="31" t="s">
        <v>2103</v>
      </c>
      <c r="C468" s="31" t="s">
        <v>2104</v>
      </c>
      <c r="D468" s="31" t="s">
        <v>9544</v>
      </c>
      <c r="E468" s="31" t="s">
        <v>121</v>
      </c>
      <c r="F468" s="31" t="s">
        <v>122</v>
      </c>
      <c r="G468" s="31" t="s">
        <v>107</v>
      </c>
      <c r="H468" s="31" t="s">
        <v>108</v>
      </c>
      <c r="I468" s="31" t="s">
        <v>9545</v>
      </c>
      <c r="J468" s="31" t="s">
        <v>9546</v>
      </c>
      <c r="K468" s="31" t="s">
        <v>110</v>
      </c>
      <c r="L468" s="31" t="s">
        <v>2104</v>
      </c>
      <c r="M468" s="31" t="s">
        <v>21</v>
      </c>
      <c r="N468" s="31" t="s">
        <v>25932</v>
      </c>
      <c r="O468" s="31" t="s">
        <v>25929</v>
      </c>
      <c r="P468" s="32" t="s">
        <v>66</v>
      </c>
      <c r="Q468" s="32">
        <v>0.5</v>
      </c>
      <c r="R468" t="str">
        <f t="shared" si="7"/>
        <v>Ковальчук Г.В. ПП, маг. "Продукти" р-н Дунаевецкий Район, с.Демьянкивци, ул.Гагарина, д.5 (центр)</v>
      </c>
    </row>
    <row r="469" spans="1:18" hidden="1" x14ac:dyDescent="0.25">
      <c r="A469" s="32">
        <v>166443</v>
      </c>
      <c r="B469" s="31" t="s">
        <v>1773</v>
      </c>
      <c r="C469" s="31" t="s">
        <v>1774</v>
      </c>
      <c r="D469" s="31" t="s">
        <v>23160</v>
      </c>
      <c r="E469" s="31" t="s">
        <v>121</v>
      </c>
      <c r="F469" s="31" t="s">
        <v>122</v>
      </c>
      <c r="G469" s="31" t="s">
        <v>107</v>
      </c>
      <c r="H469" s="31" t="s">
        <v>108</v>
      </c>
      <c r="I469" s="31" t="s">
        <v>23161</v>
      </c>
      <c r="J469" s="31" t="s">
        <v>23162</v>
      </c>
      <c r="K469" s="31" t="s">
        <v>110</v>
      </c>
      <c r="L469" s="31" t="s">
        <v>1774</v>
      </c>
      <c r="M469" s="31" t="s">
        <v>21</v>
      </c>
      <c r="N469" s="31" t="s">
        <v>25932</v>
      </c>
      <c r="O469" s="31" t="s">
        <v>25929</v>
      </c>
      <c r="P469" s="32" t="s">
        <v>66</v>
      </c>
      <c r="Q469" s="32">
        <v>1</v>
      </c>
      <c r="R469" t="str">
        <f t="shared" si="7"/>
        <v>Яремчук М.М. ПП, маг. "Перлина" р-н Новоушицкий Район, пгт.Новая Ушица, ул.Гагарина, д.51</v>
      </c>
    </row>
    <row r="470" spans="1:18" hidden="1" x14ac:dyDescent="0.25">
      <c r="A470" s="32">
        <v>166460</v>
      </c>
      <c r="B470" s="31" t="s">
        <v>2528</v>
      </c>
      <c r="C470" s="31" t="s">
        <v>2529</v>
      </c>
      <c r="D470" s="31" t="s">
        <v>23204</v>
      </c>
      <c r="E470" s="31" t="s">
        <v>121</v>
      </c>
      <c r="F470" s="31" t="s">
        <v>122</v>
      </c>
      <c r="G470" s="31" t="s">
        <v>107</v>
      </c>
      <c r="H470" s="31" t="s">
        <v>108</v>
      </c>
      <c r="I470" s="31" t="s">
        <v>23205</v>
      </c>
      <c r="J470" s="31" t="s">
        <v>23206</v>
      </c>
      <c r="K470" s="31" t="s">
        <v>110</v>
      </c>
      <c r="L470" s="31" t="s">
        <v>2529</v>
      </c>
      <c r="M470" s="31" t="s">
        <v>18</v>
      </c>
      <c r="N470" s="31" t="s">
        <v>25932</v>
      </c>
      <c r="O470" s="31" t="s">
        <v>25929</v>
      </c>
      <c r="P470" s="32" t="s">
        <v>67</v>
      </c>
      <c r="Q470" s="32">
        <v>0.5</v>
      </c>
      <c r="R470" t="str">
        <f t="shared" si="7"/>
        <v>Ярошевський В.М. ПП, маг. "Продукти" р-н Каменец-Подольский Район, с.Гута-Чугорская, ул.Ватутина, д.28</v>
      </c>
    </row>
    <row r="471" spans="1:18" hidden="1" x14ac:dyDescent="0.25">
      <c r="A471" s="32">
        <v>166480</v>
      </c>
      <c r="B471" s="31" t="s">
        <v>2818</v>
      </c>
      <c r="C471" s="31" t="s">
        <v>2819</v>
      </c>
      <c r="D471" s="31" t="s">
        <v>23246</v>
      </c>
      <c r="E471" s="31" t="s">
        <v>121</v>
      </c>
      <c r="F471" s="31" t="s">
        <v>122</v>
      </c>
      <c r="G471" s="31" t="s">
        <v>107</v>
      </c>
      <c r="H471" s="31" t="s">
        <v>108</v>
      </c>
      <c r="I471" s="31" t="s">
        <v>23247</v>
      </c>
      <c r="J471" s="31" t="s">
        <v>23248</v>
      </c>
      <c r="K471" s="31" t="s">
        <v>110</v>
      </c>
      <c r="L471" s="31" t="s">
        <v>2819</v>
      </c>
      <c r="M471" s="31" t="s">
        <v>18</v>
      </c>
      <c r="N471" s="31" t="s">
        <v>25932</v>
      </c>
      <c r="O471" s="31" t="s">
        <v>25929</v>
      </c>
      <c r="P471" s="32" t="s">
        <v>67</v>
      </c>
      <c r="Q471" s="32">
        <v>0.5</v>
      </c>
      <c r="R471" t="str">
        <f t="shared" si="7"/>
        <v>Ящишена Т.М. ПП, кафе-бар "Єдем" р-н Дунаевецкий Район, г.Дунаевцы, ул.Ленина, д.18а</v>
      </c>
    </row>
    <row r="472" spans="1:18" hidden="1" x14ac:dyDescent="0.25">
      <c r="A472" s="32">
        <v>160063</v>
      </c>
      <c r="B472" s="31" t="s">
        <v>1258</v>
      </c>
      <c r="C472" s="31" t="s">
        <v>1259</v>
      </c>
      <c r="D472" s="31" t="s">
        <v>1260</v>
      </c>
      <c r="E472" s="31" t="s">
        <v>121</v>
      </c>
      <c r="F472" s="31" t="s">
        <v>122</v>
      </c>
      <c r="G472" s="31" t="s">
        <v>107</v>
      </c>
      <c r="H472" s="31" t="s">
        <v>108</v>
      </c>
      <c r="I472" s="31" t="s">
        <v>8238</v>
      </c>
      <c r="J472" s="31" t="s">
        <v>8239</v>
      </c>
      <c r="K472" s="31" t="s">
        <v>110</v>
      </c>
      <c r="L472" s="31" t="s">
        <v>1259</v>
      </c>
      <c r="M472" s="31" t="s">
        <v>19</v>
      </c>
      <c r="N472" s="31" t="s">
        <v>25932</v>
      </c>
      <c r="O472" s="31" t="s">
        <v>25929</v>
      </c>
      <c r="P472" s="32" t="s">
        <v>67</v>
      </c>
      <c r="Q472" s="32">
        <v>0.5</v>
      </c>
      <c r="R472" t="str">
        <f t="shared" si="7"/>
        <v>Галаманджук Г.А. ПП, кафе "У Танюші" р-н Дунаевецкий Район, с.Слободка-Рахновская, шоссе Хмельницкое, д.65</v>
      </c>
    </row>
    <row r="473" spans="1:18" hidden="1" x14ac:dyDescent="0.25">
      <c r="A473" s="32">
        <v>160072</v>
      </c>
      <c r="B473" s="31" t="s">
        <v>1250</v>
      </c>
      <c r="C473" s="31" t="s">
        <v>1251</v>
      </c>
      <c r="D473" s="31" t="s">
        <v>8265</v>
      </c>
      <c r="E473" s="31" t="s">
        <v>121</v>
      </c>
      <c r="F473" s="31" t="s">
        <v>122</v>
      </c>
      <c r="G473" s="31" t="s">
        <v>107</v>
      </c>
      <c r="H473" s="31" t="s">
        <v>108</v>
      </c>
      <c r="I473" s="31" t="s">
        <v>8266</v>
      </c>
      <c r="J473" s="31" t="s">
        <v>8267</v>
      </c>
      <c r="K473" s="31" t="s">
        <v>110</v>
      </c>
      <c r="L473" s="31" t="s">
        <v>1251</v>
      </c>
      <c r="M473" s="31" t="s">
        <v>21</v>
      </c>
      <c r="N473" s="31" t="s">
        <v>25932</v>
      </c>
      <c r="O473" s="31" t="s">
        <v>25929</v>
      </c>
      <c r="P473" s="32" t="s">
        <v>67</v>
      </c>
      <c r="Q473" s="32">
        <v>0.5</v>
      </c>
      <c r="R473" t="str">
        <f t="shared" si="7"/>
        <v>Галушка Т.В. ПП, бар "Кока-кола" р-н Каменец-Подольский Район, с.Оринин, ул.Шевченка, д.1а</v>
      </c>
    </row>
    <row r="474" spans="1:18" hidden="1" x14ac:dyDescent="0.25">
      <c r="A474" s="32">
        <v>160139</v>
      </c>
      <c r="B474" s="31" t="s">
        <v>2345</v>
      </c>
      <c r="C474" s="31" t="s">
        <v>2346</v>
      </c>
      <c r="D474" s="31" t="s">
        <v>8480</v>
      </c>
      <c r="E474" s="31" t="s">
        <v>121</v>
      </c>
      <c r="F474" s="31" t="s">
        <v>122</v>
      </c>
      <c r="G474" s="31" t="s">
        <v>107</v>
      </c>
      <c r="H474" s="31" t="s">
        <v>108</v>
      </c>
      <c r="I474" s="31" t="s">
        <v>8481</v>
      </c>
      <c r="J474" s="31" t="s">
        <v>8482</v>
      </c>
      <c r="K474" s="31" t="s">
        <v>110</v>
      </c>
      <c r="L474" s="31" t="s">
        <v>2346</v>
      </c>
      <c r="M474" s="31" t="s">
        <v>20</v>
      </c>
      <c r="N474" s="31" t="s">
        <v>25932</v>
      </c>
      <c r="O474" s="31" t="s">
        <v>25929</v>
      </c>
      <c r="P474" s="32" t="s">
        <v>67</v>
      </c>
      <c r="Q474" s="32">
        <v>0.5</v>
      </c>
      <c r="R474" t="str">
        <f t="shared" si="7"/>
        <v>Гордійчук Т.В. ПП, маг. "Світанок" р-н Каменец-Подольский Район, с.Збруч, ул.Украинки Леси, д.11а</v>
      </c>
    </row>
    <row r="475" spans="1:18" hidden="1" x14ac:dyDescent="0.25">
      <c r="A475" s="32">
        <v>166375</v>
      </c>
      <c r="B475" s="31" t="s">
        <v>22990</v>
      </c>
      <c r="C475" s="31" t="s">
        <v>2218</v>
      </c>
      <c r="D475" s="31" t="s">
        <v>22991</v>
      </c>
      <c r="E475" s="31" t="s">
        <v>121</v>
      </c>
      <c r="F475" s="31" t="s">
        <v>122</v>
      </c>
      <c r="G475" s="31" t="s">
        <v>107</v>
      </c>
      <c r="H475" s="31" t="s">
        <v>108</v>
      </c>
      <c r="I475" s="31" t="s">
        <v>22992</v>
      </c>
      <c r="J475" s="31" t="s">
        <v>22993</v>
      </c>
      <c r="K475" s="31" t="s">
        <v>110</v>
      </c>
      <c r="L475" s="31" t="s">
        <v>22994</v>
      </c>
      <c r="M475" s="31" t="s">
        <v>19</v>
      </c>
      <c r="N475" s="31" t="s">
        <v>25932</v>
      </c>
      <c r="O475" s="31" t="s">
        <v>25929</v>
      </c>
      <c r="P475" s="32" t="s">
        <v>67</v>
      </c>
      <c r="Q475" s="32">
        <v>0.5</v>
      </c>
      <c r="R475" t="str">
        <f t="shared" si="7"/>
        <v>Яворська Г.В. ПП, маг. "Продукти" р-н Каменец-Подольский Район, с.Колубаевцы, ул.Школьная, д.8</v>
      </c>
    </row>
    <row r="476" spans="1:18" hidden="1" x14ac:dyDescent="0.25">
      <c r="A476" s="32">
        <v>166375</v>
      </c>
      <c r="B476" s="31" t="s">
        <v>2483</v>
      </c>
      <c r="C476" s="31" t="s">
        <v>2218</v>
      </c>
      <c r="D476" s="31" t="s">
        <v>22991</v>
      </c>
      <c r="E476" s="31" t="s">
        <v>121</v>
      </c>
      <c r="F476" s="31" t="s">
        <v>122</v>
      </c>
      <c r="G476" s="31" t="s">
        <v>107</v>
      </c>
      <c r="H476" s="31" t="s">
        <v>108</v>
      </c>
      <c r="I476" s="31" t="s">
        <v>22988</v>
      </c>
      <c r="J476" s="31" t="s">
        <v>22989</v>
      </c>
      <c r="K476" s="31" t="s">
        <v>110</v>
      </c>
      <c r="L476" s="31" t="s">
        <v>2218</v>
      </c>
      <c r="M476" s="31" t="s">
        <v>19</v>
      </c>
      <c r="N476" s="31" t="s">
        <v>25932</v>
      </c>
      <c r="O476" s="31" t="s">
        <v>25929</v>
      </c>
      <c r="P476" s="32" t="s">
        <v>67</v>
      </c>
      <c r="Q476" s="32">
        <v>0.5</v>
      </c>
      <c r="R476" t="str">
        <f t="shared" si="7"/>
        <v>Яворська Г.В. ПП, маг. "Продукти" р-н Каменец-Подольский Район, с.Колубаевцы, ул.Школьная, д.8</v>
      </c>
    </row>
    <row r="477" spans="1:18" hidden="1" x14ac:dyDescent="0.25">
      <c r="A477" s="32">
        <v>166377</v>
      </c>
      <c r="B477" s="31" t="s">
        <v>2217</v>
      </c>
      <c r="C477" s="31" t="s">
        <v>2218</v>
      </c>
      <c r="D477" s="31" t="s">
        <v>22997</v>
      </c>
      <c r="E477" s="31" t="s">
        <v>121</v>
      </c>
      <c r="F477" s="31" t="s">
        <v>122</v>
      </c>
      <c r="G477" s="31" t="s">
        <v>107</v>
      </c>
      <c r="H477" s="31" t="s">
        <v>108</v>
      </c>
      <c r="I477" s="31" t="s">
        <v>22988</v>
      </c>
      <c r="J477" s="31" t="s">
        <v>22989</v>
      </c>
      <c r="K477" s="31" t="s">
        <v>110</v>
      </c>
      <c r="L477" s="31" t="s">
        <v>2218</v>
      </c>
      <c r="M477" s="31" t="s">
        <v>18</v>
      </c>
      <c r="N477" s="31" t="s">
        <v>25932</v>
      </c>
      <c r="O477" s="31" t="s">
        <v>25929</v>
      </c>
      <c r="P477" s="32" t="s">
        <v>67</v>
      </c>
      <c r="Q477" s="32">
        <v>0.5</v>
      </c>
      <c r="R477" t="str">
        <f t="shared" si="7"/>
        <v>Яворська Г.В. ПП, маг. "Продукти" р-н Каменец-Подольский Район, с.Гуменцы, ул.Октябрьская, д.1</v>
      </c>
    </row>
    <row r="478" spans="1:18" hidden="1" x14ac:dyDescent="0.25">
      <c r="A478" s="32">
        <v>166388</v>
      </c>
      <c r="B478" s="31" t="s">
        <v>2893</v>
      </c>
      <c r="C478" s="31" t="s">
        <v>2894</v>
      </c>
      <c r="D478" s="31" t="s">
        <v>23022</v>
      </c>
      <c r="E478" s="31" t="s">
        <v>121</v>
      </c>
      <c r="F478" s="31" t="s">
        <v>122</v>
      </c>
      <c r="G478" s="31" t="s">
        <v>107</v>
      </c>
      <c r="H478" s="31" t="s">
        <v>108</v>
      </c>
      <c r="I478" s="31" t="s">
        <v>23023</v>
      </c>
      <c r="J478" s="31" t="s">
        <v>23024</v>
      </c>
      <c r="K478" s="31" t="s">
        <v>110</v>
      </c>
      <c r="L478" s="31" t="s">
        <v>2894</v>
      </c>
      <c r="M478" s="31" t="s">
        <v>18</v>
      </c>
      <c r="N478" s="31" t="s">
        <v>25932</v>
      </c>
      <c r="O478" s="31" t="s">
        <v>25929</v>
      </c>
      <c r="P478" s="32" t="s">
        <v>66</v>
      </c>
      <c r="Q478" s="32">
        <v>1</v>
      </c>
      <c r="R478" t="str">
        <f t="shared" si="7"/>
        <v>Язвінський О.В. ПП, маг. "Козачка" р-н Чемеровецкий Район, с.Черче, ул.Октябрьская, д.1</v>
      </c>
    </row>
    <row r="479" spans="1:18" hidden="1" x14ac:dyDescent="0.25">
      <c r="A479" s="32">
        <v>166423</v>
      </c>
      <c r="B479" s="31" t="s">
        <v>2338</v>
      </c>
      <c r="C479" s="31" t="s">
        <v>2339</v>
      </c>
      <c r="D479" s="31" t="s">
        <v>2340</v>
      </c>
      <c r="E479" s="31" t="s">
        <v>121</v>
      </c>
      <c r="F479" s="31" t="s">
        <v>122</v>
      </c>
      <c r="G479" s="31" t="s">
        <v>107</v>
      </c>
      <c r="H479" s="31" t="s">
        <v>108</v>
      </c>
      <c r="I479" s="31" t="s">
        <v>23109</v>
      </c>
      <c r="J479" s="31" t="s">
        <v>23110</v>
      </c>
      <c r="K479" s="31" t="s">
        <v>110</v>
      </c>
      <c r="L479" s="31" t="s">
        <v>2339</v>
      </c>
      <c r="M479" s="31" t="s">
        <v>21</v>
      </c>
      <c r="N479" s="31" t="s">
        <v>25932</v>
      </c>
      <c r="O479" s="31" t="s">
        <v>25929</v>
      </c>
      <c r="P479" s="32" t="s">
        <v>66</v>
      </c>
      <c r="Q479" s="32">
        <v>0.5</v>
      </c>
      <c r="R479" t="str">
        <f t="shared" si="7"/>
        <v>Якубишен О.С. ПП, маг."Світанок" біля хреста р-н Городокский Район, с.Клиновое, ул.Калинина, д.16</v>
      </c>
    </row>
    <row r="480" spans="1:18" hidden="1" x14ac:dyDescent="0.25">
      <c r="A480" s="32">
        <v>166427</v>
      </c>
      <c r="B480" s="31" t="s">
        <v>2208</v>
      </c>
      <c r="C480" s="31" t="s">
        <v>2209</v>
      </c>
      <c r="D480" s="31" t="s">
        <v>2210</v>
      </c>
      <c r="E480" s="31" t="s">
        <v>121</v>
      </c>
      <c r="F480" s="31" t="s">
        <v>122</v>
      </c>
      <c r="G480" s="31" t="s">
        <v>107</v>
      </c>
      <c r="H480" s="31" t="s">
        <v>108</v>
      </c>
      <c r="I480" s="31" t="s">
        <v>23116</v>
      </c>
      <c r="J480" s="31" t="s">
        <v>23117</v>
      </c>
      <c r="K480" s="31" t="s">
        <v>110</v>
      </c>
      <c r="L480" s="31" t="s">
        <v>2209</v>
      </c>
      <c r="M480" s="31" t="s">
        <v>20</v>
      </c>
      <c r="N480" s="31" t="s">
        <v>25932</v>
      </c>
      <c r="O480" s="31" t="s">
        <v>25929</v>
      </c>
      <c r="P480" s="32" t="s">
        <v>67</v>
      </c>
      <c r="Q480" s="32">
        <v>0.5</v>
      </c>
      <c r="R480" t="str">
        <f t="shared" si="7"/>
        <v>Ялик Л.А. ПП, маг. "Краяни" р-н Чемеровецкий Район, с.Драгановка, ул.Свердлова, д.128</v>
      </c>
    </row>
    <row r="481" spans="1:18" hidden="1" x14ac:dyDescent="0.25">
      <c r="A481" s="32">
        <v>166260</v>
      </c>
      <c r="B481" s="31" t="s">
        <v>2063</v>
      </c>
      <c r="C481" s="31" t="s">
        <v>2064</v>
      </c>
      <c r="D481" s="31" t="s">
        <v>22703</v>
      </c>
      <c r="E481" s="31" t="s">
        <v>121</v>
      </c>
      <c r="F481" s="31" t="s">
        <v>122</v>
      </c>
      <c r="G481" s="31" t="s">
        <v>107</v>
      </c>
      <c r="H481" s="31" t="s">
        <v>108</v>
      </c>
      <c r="I481" s="31" t="s">
        <v>22704</v>
      </c>
      <c r="J481" s="31" t="s">
        <v>22705</v>
      </c>
      <c r="K481" s="31" t="s">
        <v>110</v>
      </c>
      <c r="L481" s="31" t="s">
        <v>2064</v>
      </c>
      <c r="M481" s="31" t="s">
        <v>21</v>
      </c>
      <c r="N481" s="31" t="s">
        <v>25932</v>
      </c>
      <c r="O481" s="31" t="s">
        <v>25929</v>
      </c>
      <c r="P481" s="32" t="s">
        <v>67</v>
      </c>
      <c r="Q481" s="32">
        <v>0.5</v>
      </c>
      <c r="R481" t="str">
        <f t="shared" si="7"/>
        <v>Шевчук Л.М. ПП, маг. "Галина" р-н Чемеровецкий Район, с.Марьяновка, ул.Садовая, д.1</v>
      </c>
    </row>
    <row r="482" spans="1:18" hidden="1" x14ac:dyDescent="0.25">
      <c r="A482" s="32">
        <v>166271</v>
      </c>
      <c r="B482" s="31" t="s">
        <v>22730</v>
      </c>
      <c r="C482" s="31" t="s">
        <v>22731</v>
      </c>
      <c r="D482" s="31" t="s">
        <v>22732</v>
      </c>
      <c r="E482" s="31" t="s">
        <v>121</v>
      </c>
      <c r="F482" s="31" t="s">
        <v>122</v>
      </c>
      <c r="G482" s="31" t="s">
        <v>107</v>
      </c>
      <c r="H482" s="31" t="s">
        <v>108</v>
      </c>
      <c r="I482" s="31" t="s">
        <v>22733</v>
      </c>
      <c r="J482" s="31" t="s">
        <v>22734</v>
      </c>
      <c r="K482" s="31" t="s">
        <v>110</v>
      </c>
      <c r="L482" s="31" t="s">
        <v>22731</v>
      </c>
      <c r="M482" s="31" t="s">
        <v>19</v>
      </c>
      <c r="N482" s="31" t="s">
        <v>25932</v>
      </c>
      <c r="O482" s="31" t="s">
        <v>25929</v>
      </c>
      <c r="P482" s="32" t="s">
        <v>67</v>
      </c>
      <c r="Q482" s="32">
        <v>0.5</v>
      </c>
      <c r="R482" t="str">
        <f t="shared" si="7"/>
        <v>Коваль А.В. ПП, маг. "Волошина" р-н Дунаевецкий Район, с.Томашовка, ул.Ленина, д.13а</v>
      </c>
    </row>
    <row r="483" spans="1:18" hidden="1" x14ac:dyDescent="0.25">
      <c r="A483" s="32">
        <v>166271</v>
      </c>
      <c r="B483" s="31" t="s">
        <v>3111</v>
      </c>
      <c r="C483" s="31" t="s">
        <v>22731</v>
      </c>
      <c r="D483" s="31" t="s">
        <v>22732</v>
      </c>
      <c r="E483" s="31" t="s">
        <v>121</v>
      </c>
      <c r="F483" s="31" t="s">
        <v>122</v>
      </c>
      <c r="G483" s="31" t="s">
        <v>107</v>
      </c>
      <c r="H483" s="31" t="s">
        <v>108</v>
      </c>
      <c r="I483" s="31" t="s">
        <v>22735</v>
      </c>
      <c r="J483" s="31" t="s">
        <v>22736</v>
      </c>
      <c r="K483" s="31" t="s">
        <v>110</v>
      </c>
      <c r="L483" s="31" t="s">
        <v>3112</v>
      </c>
      <c r="M483" s="31" t="s">
        <v>19</v>
      </c>
      <c r="N483" s="31" t="s">
        <v>25932</v>
      </c>
      <c r="O483" s="31" t="s">
        <v>25929</v>
      </c>
      <c r="P483" s="32" t="s">
        <v>67</v>
      </c>
      <c r="Q483" s="32">
        <v>0.5</v>
      </c>
      <c r="R483" t="str">
        <f t="shared" si="7"/>
        <v>Коваль А.В. ПП, маг. "Волошина" р-н Дунаевецкий Район, с.Томашовка, ул.Ленина, д.13а</v>
      </c>
    </row>
    <row r="484" spans="1:18" hidden="1" x14ac:dyDescent="0.25">
      <c r="A484" s="32">
        <v>166301</v>
      </c>
      <c r="B484" s="31" t="s">
        <v>2837</v>
      </c>
      <c r="C484" s="31" t="s">
        <v>2838</v>
      </c>
      <c r="D484" s="31" t="s">
        <v>22818</v>
      </c>
      <c r="E484" s="31" t="s">
        <v>121</v>
      </c>
      <c r="F484" s="31" t="s">
        <v>122</v>
      </c>
      <c r="G484" s="31" t="s">
        <v>107</v>
      </c>
      <c r="H484" s="31" t="s">
        <v>108</v>
      </c>
      <c r="I484" s="31" t="s">
        <v>22819</v>
      </c>
      <c r="J484" s="31" t="s">
        <v>22820</v>
      </c>
      <c r="K484" s="31" t="s">
        <v>110</v>
      </c>
      <c r="L484" s="31" t="s">
        <v>2838</v>
      </c>
      <c r="M484" s="31" t="s">
        <v>21</v>
      </c>
      <c r="N484" s="31" t="s">
        <v>25932</v>
      </c>
      <c r="O484" s="31" t="s">
        <v>25929</v>
      </c>
      <c r="P484" s="32" t="s">
        <v>67</v>
      </c>
      <c r="Q484" s="32">
        <v>0.5</v>
      </c>
      <c r="R484" t="str">
        <f t="shared" si="7"/>
        <v>Шкандюк А.Д. ПП, маг."Продукти" р-н Городокский Район, с.Клиновое, ул.Калинина, д.23</v>
      </c>
    </row>
    <row r="485" spans="1:18" hidden="1" x14ac:dyDescent="0.25">
      <c r="A485" s="32">
        <v>166309</v>
      </c>
      <c r="B485" s="31" t="s">
        <v>2476</v>
      </c>
      <c r="C485" s="31" t="s">
        <v>2477</v>
      </c>
      <c r="D485" s="31" t="s">
        <v>22840</v>
      </c>
      <c r="E485" s="31" t="s">
        <v>121</v>
      </c>
      <c r="F485" s="31" t="s">
        <v>122</v>
      </c>
      <c r="G485" s="31" t="s">
        <v>107</v>
      </c>
      <c r="H485" s="31" t="s">
        <v>108</v>
      </c>
      <c r="I485" s="31" t="s">
        <v>22841</v>
      </c>
      <c r="J485" s="31" t="s">
        <v>22842</v>
      </c>
      <c r="K485" s="31" t="s">
        <v>110</v>
      </c>
      <c r="L485" s="31" t="s">
        <v>2477</v>
      </c>
      <c r="M485" s="31" t="s">
        <v>20</v>
      </c>
      <c r="N485" s="31" t="s">
        <v>25932</v>
      </c>
      <c r="O485" s="31" t="s">
        <v>25929</v>
      </c>
      <c r="P485" s="32" t="s">
        <v>66</v>
      </c>
      <c r="Q485" s="32">
        <v>1</v>
      </c>
      <c r="R485" t="str">
        <f t="shared" si="7"/>
        <v>Шкуренкова ПП, маг. "Продукти" р-н Каменец-Подольский Район, с.Жванец, ул.Октябрьская, д.57</v>
      </c>
    </row>
    <row r="486" spans="1:18" hidden="1" x14ac:dyDescent="0.25">
      <c r="A486" s="32">
        <v>166343</v>
      </c>
      <c r="B486" s="31" t="s">
        <v>3304</v>
      </c>
      <c r="C486" s="31" t="s">
        <v>22928</v>
      </c>
      <c r="D486" s="31" t="s">
        <v>22929</v>
      </c>
      <c r="E486" s="31" t="s">
        <v>121</v>
      </c>
      <c r="F486" s="31" t="s">
        <v>122</v>
      </c>
      <c r="G486" s="31" t="s">
        <v>107</v>
      </c>
      <c r="H486" s="31" t="s">
        <v>108</v>
      </c>
      <c r="I486" s="31" t="s">
        <v>22930</v>
      </c>
      <c r="J486" s="31" t="s">
        <v>22931</v>
      </c>
      <c r="K486" s="31" t="s">
        <v>110</v>
      </c>
      <c r="L486" s="31" t="s">
        <v>3305</v>
      </c>
      <c r="M486" s="31" t="s">
        <v>21</v>
      </c>
      <c r="N486" s="31" t="s">
        <v>25932</v>
      </c>
      <c r="O486" s="31" t="s">
        <v>25929</v>
      </c>
      <c r="P486" s="32" t="s">
        <v>66</v>
      </c>
      <c r="Q486" s="32">
        <v>0.5</v>
      </c>
      <c r="R486" t="str">
        <f t="shared" si="7"/>
        <v>(КООП) Шустівці СТ, маг. "Козацька застава" р-н Каменец-Подольский Район, с.Шустовцы, ул.Центральная (0)</v>
      </c>
    </row>
    <row r="487" spans="1:18" hidden="1" x14ac:dyDescent="0.25">
      <c r="A487" s="32">
        <v>165322</v>
      </c>
      <c r="B487" s="31" t="s">
        <v>3695</v>
      </c>
      <c r="C487" s="31" t="s">
        <v>3696</v>
      </c>
      <c r="D487" s="31" t="s">
        <v>20653</v>
      </c>
      <c r="E487" s="31" t="s">
        <v>121</v>
      </c>
      <c r="F487" s="31" t="s">
        <v>122</v>
      </c>
      <c r="G487" s="31" t="s">
        <v>107</v>
      </c>
      <c r="H487" s="31" t="s">
        <v>108</v>
      </c>
      <c r="I487" s="31" t="s">
        <v>20654</v>
      </c>
      <c r="J487" s="31" t="s">
        <v>20655</v>
      </c>
      <c r="K487" s="31" t="s">
        <v>110</v>
      </c>
      <c r="L487" s="31" t="s">
        <v>3696</v>
      </c>
      <c r="M487" s="31" t="s">
        <v>18</v>
      </c>
      <c r="N487" s="31" t="s">
        <v>25932</v>
      </c>
      <c r="O487" s="31" t="s">
        <v>25929</v>
      </c>
      <c r="P487" s="32" t="s">
        <v>25948</v>
      </c>
      <c r="Q487" s="32">
        <v>0</v>
      </c>
      <c r="R487" t="str">
        <f t="shared" si="7"/>
        <v>Санаторій Україна, маг. р-н Дунаевецкий Район, с.Маков, ул.Санаторная, д.72</v>
      </c>
    </row>
    <row r="488" spans="1:18" hidden="1" x14ac:dyDescent="0.25">
      <c r="A488" s="32">
        <v>166179</v>
      </c>
      <c r="B488" s="31" t="s">
        <v>2221</v>
      </c>
      <c r="C488" s="31" t="s">
        <v>2222</v>
      </c>
      <c r="D488" s="31" t="s">
        <v>22527</v>
      </c>
      <c r="E488" s="31" t="s">
        <v>121</v>
      </c>
      <c r="F488" s="31" t="s">
        <v>122</v>
      </c>
      <c r="G488" s="31" t="s">
        <v>107</v>
      </c>
      <c r="H488" s="31" t="s">
        <v>108</v>
      </c>
      <c r="I488" s="31" t="s">
        <v>22528</v>
      </c>
      <c r="J488" s="31" t="s">
        <v>22529</v>
      </c>
      <c r="K488" s="31" t="s">
        <v>110</v>
      </c>
      <c r="L488" s="31" t="s">
        <v>2222</v>
      </c>
      <c r="M488" s="31" t="s">
        <v>20</v>
      </c>
      <c r="N488" s="31" t="s">
        <v>25932</v>
      </c>
      <c r="O488" s="31" t="s">
        <v>25929</v>
      </c>
      <c r="P488" s="32" t="s">
        <v>66</v>
      </c>
      <c r="Q488" s="32">
        <v>1</v>
      </c>
      <c r="R488" t="str">
        <f t="shared" si="7"/>
        <v>Чорний В.І. ПП, маг. "Мрія" р-н Чемеровецкий Район, пгт.Чемеровцы, ул.Пирогова, д.2а</v>
      </c>
    </row>
    <row r="489" spans="1:18" hidden="1" x14ac:dyDescent="0.25">
      <c r="A489" s="32">
        <v>166183</v>
      </c>
      <c r="B489" s="31" t="s">
        <v>3616</v>
      </c>
      <c r="C489" s="31" t="s">
        <v>22530</v>
      </c>
      <c r="D489" s="31" t="s">
        <v>3811</v>
      </c>
      <c r="E489" s="31" t="s">
        <v>121</v>
      </c>
      <c r="F489" s="31" t="s">
        <v>122</v>
      </c>
      <c r="G489" s="31" t="s">
        <v>299</v>
      </c>
      <c r="H489" s="31" t="s">
        <v>108</v>
      </c>
      <c r="I489" s="31" t="s">
        <v>22531</v>
      </c>
      <c r="J489" s="31" t="s">
        <v>22532</v>
      </c>
      <c r="K489" s="31" t="s">
        <v>110</v>
      </c>
      <c r="L489" s="31" t="s">
        <v>22530</v>
      </c>
      <c r="M489" s="31" t="s">
        <v>20</v>
      </c>
      <c r="N489" s="31" t="s">
        <v>25932</v>
      </c>
      <c r="O489" s="31" t="s">
        <v>25929</v>
      </c>
      <c r="P489" s="32" t="s">
        <v>66</v>
      </c>
      <c r="Q489" s="32">
        <v>1</v>
      </c>
      <c r="R489" t="str">
        <f t="shared" si="7"/>
        <v>Принада Т.А. ПП, гастроном "Смак" р-н Чемеровецкий Район, пгт.Чемеровцы, ул.Коммунальная, д.3</v>
      </c>
    </row>
    <row r="490" spans="1:18" hidden="1" x14ac:dyDescent="0.25">
      <c r="A490" s="32">
        <v>166212</v>
      </c>
      <c r="B490" s="31" t="s">
        <v>3493</v>
      </c>
      <c r="C490" s="31" t="s">
        <v>3494</v>
      </c>
      <c r="D490" s="31" t="s">
        <v>22607</v>
      </c>
      <c r="E490" s="31" t="s">
        <v>121</v>
      </c>
      <c r="F490" s="31" t="s">
        <v>122</v>
      </c>
      <c r="G490" s="31" t="s">
        <v>107</v>
      </c>
      <c r="H490" s="31" t="s">
        <v>108</v>
      </c>
      <c r="I490" s="31" t="s">
        <v>22608</v>
      </c>
      <c r="J490" s="31" t="s">
        <v>22609</v>
      </c>
      <c r="K490" s="31" t="s">
        <v>110</v>
      </c>
      <c r="L490" s="31" t="s">
        <v>3494</v>
      </c>
      <c r="M490" s="31" t="s">
        <v>19</v>
      </c>
      <c r="N490" s="31" t="s">
        <v>25932</v>
      </c>
      <c r="O490" s="31" t="s">
        <v>25929</v>
      </c>
      <c r="P490" s="32" t="s">
        <v>66</v>
      </c>
      <c r="Q490" s="32">
        <v>1</v>
      </c>
      <c r="R490" t="str">
        <f t="shared" si="7"/>
        <v>Шаєвський В.Г. ПП, маг."Ластівка" р-н Каменец-Подольский Район, с.Довжок, шоссе Орынинское, д.49</v>
      </c>
    </row>
    <row r="491" spans="1:18" hidden="1" x14ac:dyDescent="0.25">
      <c r="A491" s="32">
        <v>166228</v>
      </c>
      <c r="B491" s="31" t="s">
        <v>2720</v>
      </c>
      <c r="C491" s="31" t="s">
        <v>2721</v>
      </c>
      <c r="D491" s="31" t="s">
        <v>22646</v>
      </c>
      <c r="E491" s="31" t="s">
        <v>121</v>
      </c>
      <c r="F491" s="31" t="s">
        <v>122</v>
      </c>
      <c r="G491" s="31" t="s">
        <v>107</v>
      </c>
      <c r="H491" s="31" t="s">
        <v>108</v>
      </c>
      <c r="I491" s="31" t="s">
        <v>124</v>
      </c>
      <c r="J491" s="31" t="s">
        <v>109</v>
      </c>
      <c r="K491" s="31" t="s">
        <v>110</v>
      </c>
      <c r="L491" s="31" t="s">
        <v>2721</v>
      </c>
      <c r="M491" s="31" t="s">
        <v>21</v>
      </c>
      <c r="N491" s="31" t="s">
        <v>25932</v>
      </c>
      <c r="O491" s="31" t="s">
        <v>25929</v>
      </c>
      <c r="P491" s="32" t="s">
        <v>67</v>
      </c>
      <c r="Q491" s="32">
        <v>0.5</v>
      </c>
      <c r="R491" t="str">
        <f t="shared" si="7"/>
        <v>Швець В.І. ПП, маг. "Берізка" р-н Новоушицкий Район, с.Березовка, ул.Центральная, д.4</v>
      </c>
    </row>
    <row r="492" spans="1:18" hidden="1" x14ac:dyDescent="0.25">
      <c r="A492" s="32">
        <v>166256</v>
      </c>
      <c r="B492" s="31" t="s">
        <v>1784</v>
      </c>
      <c r="C492" s="31" t="s">
        <v>1785</v>
      </c>
      <c r="D492" s="31" t="s">
        <v>22700</v>
      </c>
      <c r="E492" s="31" t="s">
        <v>121</v>
      </c>
      <c r="F492" s="31" t="s">
        <v>122</v>
      </c>
      <c r="G492" s="31" t="s">
        <v>107</v>
      </c>
      <c r="H492" s="31" t="s">
        <v>108</v>
      </c>
      <c r="I492" s="31" t="s">
        <v>22701</v>
      </c>
      <c r="J492" s="31" t="s">
        <v>22702</v>
      </c>
      <c r="K492" s="31" t="s">
        <v>110</v>
      </c>
      <c r="L492" s="31" t="s">
        <v>1785</v>
      </c>
      <c r="M492" s="31" t="s">
        <v>20</v>
      </c>
      <c r="N492" s="31" t="s">
        <v>25932</v>
      </c>
      <c r="O492" s="31" t="s">
        <v>25929</v>
      </c>
      <c r="P492" s="32" t="s">
        <v>66</v>
      </c>
      <c r="Q492" s="32">
        <v>1</v>
      </c>
      <c r="R492" t="str">
        <f t="shared" si="7"/>
        <v>Шевчук Л.А. ПП, маг. "Продукти" р-н Новоушицкий Район, с.Ольховец, ул.Победы, д.6</v>
      </c>
    </row>
    <row r="493" spans="1:18" hidden="1" x14ac:dyDescent="0.25">
      <c r="A493" s="32">
        <v>165143</v>
      </c>
      <c r="B493" s="31" t="s">
        <v>2492</v>
      </c>
      <c r="C493" s="31" t="s">
        <v>2493</v>
      </c>
      <c r="D493" s="31" t="s">
        <v>20270</v>
      </c>
      <c r="E493" s="31" t="s">
        <v>121</v>
      </c>
      <c r="F493" s="31" t="s">
        <v>122</v>
      </c>
      <c r="G493" s="31" t="s">
        <v>107</v>
      </c>
      <c r="H493" s="31" t="s">
        <v>108</v>
      </c>
      <c r="I493" s="31" t="s">
        <v>20271</v>
      </c>
      <c r="J493" s="31" t="s">
        <v>20272</v>
      </c>
      <c r="K493" s="31" t="s">
        <v>110</v>
      </c>
      <c r="L493" s="31" t="s">
        <v>2493</v>
      </c>
      <c r="M493" s="31" t="s">
        <v>19</v>
      </c>
      <c r="N493" s="31" t="s">
        <v>25932</v>
      </c>
      <c r="O493" s="31" t="s">
        <v>25929</v>
      </c>
      <c r="P493" s="32" t="s">
        <v>66</v>
      </c>
      <c r="Q493" s="32">
        <v>1</v>
      </c>
      <c r="R493" t="str">
        <f t="shared" si="7"/>
        <v>Рапацька Т.М. ПП, маг. "Тетяна" р-н Дунаевецкий Район, с.Сечинцы, д.2 (Молодежная)</v>
      </c>
    </row>
    <row r="494" spans="1:18" hidden="1" x14ac:dyDescent="0.25">
      <c r="A494" s="32">
        <v>165168</v>
      </c>
      <c r="B494" s="31" t="s">
        <v>1790</v>
      </c>
      <c r="C494" s="31" t="s">
        <v>1791</v>
      </c>
      <c r="D494" s="31" t="s">
        <v>20325</v>
      </c>
      <c r="E494" s="31" t="s">
        <v>121</v>
      </c>
      <c r="F494" s="31" t="s">
        <v>122</v>
      </c>
      <c r="G494" s="31" t="s">
        <v>107</v>
      </c>
      <c r="H494" s="31" t="s">
        <v>108</v>
      </c>
      <c r="I494" s="31" t="s">
        <v>20326</v>
      </c>
      <c r="J494" s="31" t="s">
        <v>20327</v>
      </c>
      <c r="K494" s="31" t="s">
        <v>110</v>
      </c>
      <c r="L494" s="31" t="s">
        <v>1791</v>
      </c>
      <c r="M494" s="31" t="s">
        <v>18</v>
      </c>
      <c r="N494" s="31" t="s">
        <v>25932</v>
      </c>
      <c r="O494" s="31" t="s">
        <v>25929</v>
      </c>
      <c r="P494" s="32" t="s">
        <v>66</v>
      </c>
      <c r="Q494" s="32">
        <v>1</v>
      </c>
      <c r="R494" t="str">
        <f t="shared" si="7"/>
        <v>Ремішевська А.П. ПП, маг. "Гуменці" р-н Каменец-Подольский Район, с.Гуменцы, ул.Первомайская, д.14</v>
      </c>
    </row>
    <row r="495" spans="1:18" hidden="1" x14ac:dyDescent="0.25">
      <c r="A495" s="32">
        <v>165180</v>
      </c>
      <c r="B495" s="31" t="s">
        <v>2601</v>
      </c>
      <c r="C495" s="31" t="s">
        <v>20351</v>
      </c>
      <c r="D495" s="31" t="s">
        <v>20352</v>
      </c>
      <c r="E495" s="31" t="s">
        <v>121</v>
      </c>
      <c r="F495" s="31" t="s">
        <v>122</v>
      </c>
      <c r="G495" s="31" t="s">
        <v>107</v>
      </c>
      <c r="H495" s="31" t="s">
        <v>108</v>
      </c>
      <c r="I495" s="31" t="s">
        <v>124</v>
      </c>
      <c r="J495" s="31" t="s">
        <v>109</v>
      </c>
      <c r="K495" s="31" t="s">
        <v>110</v>
      </c>
      <c r="L495" s="31" t="s">
        <v>20351</v>
      </c>
      <c r="M495" s="31" t="s">
        <v>19</v>
      </c>
      <c r="N495" s="31" t="s">
        <v>25932</v>
      </c>
      <c r="O495" s="31" t="s">
        <v>25929</v>
      </c>
      <c r="P495" s="32" t="s">
        <v>25948</v>
      </c>
      <c r="Q495" s="32">
        <v>1</v>
      </c>
      <c r="R495" t="str">
        <f t="shared" si="7"/>
        <v>Коломієць Л.В. ПП, маг. "Янтар" р-н Дунаевецкий Район, с.Минькивци, ул.Советская, д.10</v>
      </c>
    </row>
    <row r="496" spans="1:18" hidden="1" x14ac:dyDescent="0.25">
      <c r="A496" s="32">
        <v>165199</v>
      </c>
      <c r="B496" s="31" t="s">
        <v>20386</v>
      </c>
      <c r="C496" s="31" t="s">
        <v>20387</v>
      </c>
      <c r="D496" s="31" t="s">
        <v>1624</v>
      </c>
      <c r="E496" s="31" t="s">
        <v>121</v>
      </c>
      <c r="F496" s="31" t="s">
        <v>122</v>
      </c>
      <c r="G496" s="31" t="s">
        <v>107</v>
      </c>
      <c r="H496" s="31" t="s">
        <v>108</v>
      </c>
      <c r="I496" s="31" t="s">
        <v>20388</v>
      </c>
      <c r="J496" s="31" t="s">
        <v>20389</v>
      </c>
      <c r="K496" s="31" t="s">
        <v>110</v>
      </c>
      <c r="L496" s="31" t="s">
        <v>20387</v>
      </c>
      <c r="M496" s="31" t="s">
        <v>19</v>
      </c>
      <c r="N496" s="31" t="s">
        <v>25932</v>
      </c>
      <c r="O496" s="31" t="s">
        <v>25929</v>
      </c>
      <c r="P496" s="32" t="s">
        <v>67</v>
      </c>
      <c r="Q496" s="32">
        <v>0</v>
      </c>
      <c r="R496" t="str">
        <f t="shared" si="7"/>
        <v>Рихтецьке СТ, маг. "Продукти" с.Лясківці</v>
      </c>
    </row>
    <row r="497" spans="1:18" hidden="1" x14ac:dyDescent="0.25">
      <c r="A497" s="32">
        <v>165249</v>
      </c>
      <c r="B497" s="31" t="s">
        <v>2171</v>
      </c>
      <c r="C497" s="31" t="s">
        <v>2172</v>
      </c>
      <c r="D497" s="31" t="s">
        <v>20486</v>
      </c>
      <c r="E497" s="31" t="s">
        <v>121</v>
      </c>
      <c r="F497" s="31" t="s">
        <v>122</v>
      </c>
      <c r="G497" s="31" t="s">
        <v>107</v>
      </c>
      <c r="H497" s="31" t="s">
        <v>108</v>
      </c>
      <c r="I497" s="31" t="s">
        <v>20487</v>
      </c>
      <c r="J497" s="31" t="s">
        <v>20488</v>
      </c>
      <c r="K497" s="31" t="s">
        <v>110</v>
      </c>
      <c r="L497" s="31" t="s">
        <v>2172</v>
      </c>
      <c r="M497" s="31" t="s">
        <v>21</v>
      </c>
      <c r="N497" s="31" t="s">
        <v>25932</v>
      </c>
      <c r="O497" s="31" t="s">
        <v>25929</v>
      </c>
      <c r="P497" s="32" t="s">
        <v>67</v>
      </c>
      <c r="Q497" s="32">
        <v>0.5</v>
      </c>
      <c r="R497" t="str">
        <f t="shared" si="7"/>
        <v>Рудич Ю.А. ПП, маг. "Все для дому" р-н Чемеровецкий Район, с.Ольховцы, д.2 (центр)</v>
      </c>
    </row>
    <row r="498" spans="1:18" hidden="1" x14ac:dyDescent="0.25">
      <c r="A498" s="32">
        <v>165301</v>
      </c>
      <c r="B498" s="31" t="s">
        <v>3617</v>
      </c>
      <c r="C498" s="31" t="s">
        <v>20605</v>
      </c>
      <c r="D498" s="31" t="s">
        <v>3618</v>
      </c>
      <c r="E498" s="31" t="s">
        <v>121</v>
      </c>
      <c r="F498" s="31" t="s">
        <v>122</v>
      </c>
      <c r="G498" s="31" t="s">
        <v>107</v>
      </c>
      <c r="H498" s="31" t="s">
        <v>108</v>
      </c>
      <c r="I498" s="31" t="s">
        <v>20606</v>
      </c>
      <c r="J498" s="31" t="s">
        <v>20607</v>
      </c>
      <c r="K498" s="31" t="s">
        <v>110</v>
      </c>
      <c r="L498" s="31" t="s">
        <v>20605</v>
      </c>
      <c r="M498" s="31" t="s">
        <v>20</v>
      </c>
      <c r="N498" s="31" t="s">
        <v>25932</v>
      </c>
      <c r="O498" s="31" t="s">
        <v>25929</v>
      </c>
      <c r="P498" s="32" t="s">
        <v>66</v>
      </c>
      <c r="Q498" s="32">
        <v>1</v>
      </c>
      <c r="R498" t="str">
        <f t="shared" si="7"/>
        <v>Чорна О.М. ПП, маг. "Смак №2" р-н Чемеровецкий Район, пгт.Чемеровцы, ул.Центральная, д.17</v>
      </c>
    </row>
    <row r="499" spans="1:18" hidden="1" x14ac:dyDescent="0.25">
      <c r="A499" s="32">
        <v>165043</v>
      </c>
      <c r="B499" s="31" t="s">
        <v>3234</v>
      </c>
      <c r="C499" s="31" t="s">
        <v>3235</v>
      </c>
      <c r="D499" s="31" t="s">
        <v>20067</v>
      </c>
      <c r="E499" s="31" t="s">
        <v>121</v>
      </c>
      <c r="F499" s="31" t="s">
        <v>122</v>
      </c>
      <c r="G499" s="31" t="s">
        <v>107</v>
      </c>
      <c r="H499" s="31" t="s">
        <v>108</v>
      </c>
      <c r="I499" s="31" t="s">
        <v>124</v>
      </c>
      <c r="J499" s="31" t="s">
        <v>109</v>
      </c>
      <c r="K499" s="31" t="s">
        <v>110</v>
      </c>
      <c r="L499" s="31" t="s">
        <v>3235</v>
      </c>
      <c r="M499" s="31" t="s">
        <v>18</v>
      </c>
      <c r="N499" s="31" t="s">
        <v>25932</v>
      </c>
      <c r="O499" s="31" t="s">
        <v>25929</v>
      </c>
      <c r="P499" s="32" t="s">
        <v>67</v>
      </c>
      <c r="Q499" s="32">
        <v>0.5</v>
      </c>
      <c r="R499" t="str">
        <f t="shared" si="7"/>
        <v>Придаймайло Ю.П. ПП, маг. "Сирватинський" р-н Городокский Район, с.Сирватинцы, д.1 (Чкалова)</v>
      </c>
    </row>
    <row r="500" spans="1:18" hidden="1" x14ac:dyDescent="0.25">
      <c r="A500" s="32">
        <v>165047</v>
      </c>
      <c r="B500" s="31" t="s">
        <v>2775</v>
      </c>
      <c r="C500" s="31" t="s">
        <v>2776</v>
      </c>
      <c r="D500" s="31" t="s">
        <v>20072</v>
      </c>
      <c r="E500" s="31" t="s">
        <v>121</v>
      </c>
      <c r="F500" s="31" t="s">
        <v>122</v>
      </c>
      <c r="G500" s="31" t="s">
        <v>107</v>
      </c>
      <c r="H500" s="31" t="s">
        <v>108</v>
      </c>
      <c r="I500" s="31" t="s">
        <v>20073</v>
      </c>
      <c r="J500" s="31" t="s">
        <v>20074</v>
      </c>
      <c r="K500" s="31" t="s">
        <v>110</v>
      </c>
      <c r="L500" s="31" t="s">
        <v>2776</v>
      </c>
      <c r="M500" s="31" t="s">
        <v>19</v>
      </c>
      <c r="N500" s="31" t="s">
        <v>25932</v>
      </c>
      <c r="O500" s="31" t="s">
        <v>25929</v>
      </c>
      <c r="P500" s="32" t="s">
        <v>67</v>
      </c>
      <c r="Q500" s="32">
        <v>0.5</v>
      </c>
      <c r="R500" t="str">
        <f t="shared" si="7"/>
        <v>Придорожна М.Д. ПП, маг. "Продукти" р-н Дунаевецкий Район, с.Рудка, ул.Ленина, д.1а</v>
      </c>
    </row>
    <row r="501" spans="1:18" hidden="1" x14ac:dyDescent="0.25">
      <c r="A501" s="32">
        <v>165106</v>
      </c>
      <c r="B501" s="31" t="s">
        <v>2906</v>
      </c>
      <c r="C501" s="31" t="s">
        <v>2907</v>
      </c>
      <c r="D501" s="31" t="s">
        <v>20191</v>
      </c>
      <c r="E501" s="31" t="s">
        <v>121</v>
      </c>
      <c r="F501" s="31" t="s">
        <v>122</v>
      </c>
      <c r="G501" s="31" t="s">
        <v>107</v>
      </c>
      <c r="H501" s="31" t="s">
        <v>108</v>
      </c>
      <c r="I501" s="31" t="s">
        <v>20192</v>
      </c>
      <c r="J501" s="31" t="s">
        <v>20193</v>
      </c>
      <c r="K501" s="31" t="s">
        <v>110</v>
      </c>
      <c r="L501" s="31" t="s">
        <v>2907</v>
      </c>
      <c r="M501" s="31" t="s">
        <v>18</v>
      </c>
      <c r="N501" s="31" t="s">
        <v>25932</v>
      </c>
      <c r="O501" s="31" t="s">
        <v>25929</v>
      </c>
      <c r="P501" s="32" t="s">
        <v>66</v>
      </c>
      <c r="Q501" s="32">
        <v>1</v>
      </c>
      <c r="R501" t="str">
        <f t="shared" si="7"/>
        <v>Пухка О.В. ПП, маг. "Центральний" р-н Чемеровецкий Район, с.Чорная, ул.Ленина, д.23</v>
      </c>
    </row>
    <row r="502" spans="1:18" hidden="1" x14ac:dyDescent="0.25">
      <c r="A502" s="32">
        <v>165125</v>
      </c>
      <c r="B502" s="31" t="s">
        <v>3214</v>
      </c>
      <c r="C502" s="31" t="s">
        <v>3215</v>
      </c>
      <c r="D502" s="31" t="s">
        <v>20226</v>
      </c>
      <c r="E502" s="31" t="s">
        <v>121</v>
      </c>
      <c r="F502" s="31" t="s">
        <v>122</v>
      </c>
      <c r="G502" s="31" t="s">
        <v>107</v>
      </c>
      <c r="H502" s="31" t="s">
        <v>108</v>
      </c>
      <c r="I502" s="31" t="s">
        <v>20227</v>
      </c>
      <c r="J502" s="31" t="s">
        <v>20228</v>
      </c>
      <c r="K502" s="31" t="s">
        <v>110</v>
      </c>
      <c r="L502" s="31" t="s">
        <v>3215</v>
      </c>
      <c r="M502" s="31" t="s">
        <v>19</v>
      </c>
      <c r="N502" s="31" t="s">
        <v>25932</v>
      </c>
      <c r="O502" s="31" t="s">
        <v>25929</v>
      </c>
      <c r="P502" s="32" t="s">
        <v>67</v>
      </c>
      <c r="Q502" s="32">
        <v>0.5</v>
      </c>
      <c r="R502" t="str">
        <f t="shared" si="7"/>
        <v>Равська О.В. ПП, маг. "Маркет" р-н Каменец-Подольский Район, с.Княжполь, ул.Центральная, д.18</v>
      </c>
    </row>
    <row r="503" spans="1:18" hidden="1" x14ac:dyDescent="0.25">
      <c r="A503" s="32">
        <v>165141</v>
      </c>
      <c r="B503" s="31" t="s">
        <v>2238</v>
      </c>
      <c r="C503" s="31" t="s">
        <v>2239</v>
      </c>
      <c r="D503" s="31" t="s">
        <v>20264</v>
      </c>
      <c r="E503" s="31" t="s">
        <v>121</v>
      </c>
      <c r="F503" s="31" t="s">
        <v>122</v>
      </c>
      <c r="G503" s="31" t="s">
        <v>107</v>
      </c>
      <c r="H503" s="31" t="s">
        <v>108</v>
      </c>
      <c r="I503" s="31" t="s">
        <v>20265</v>
      </c>
      <c r="J503" s="31" t="s">
        <v>20266</v>
      </c>
      <c r="K503" s="31" t="s">
        <v>110</v>
      </c>
      <c r="L503" s="31" t="s">
        <v>2239</v>
      </c>
      <c r="M503" s="31" t="s">
        <v>18</v>
      </c>
      <c r="N503" s="31" t="s">
        <v>25932</v>
      </c>
      <c r="O503" s="31" t="s">
        <v>25929</v>
      </c>
      <c r="P503" s="32" t="s">
        <v>67</v>
      </c>
      <c r="Q503" s="32">
        <v>0.5</v>
      </c>
      <c r="R503" t="str">
        <f t="shared" si="7"/>
        <v>Ранюк Ю.В. ПП, маг. "Продукти" р-н Дунаевецкий Район, с.Маков, ул.Стеньгача, д.29</v>
      </c>
    </row>
    <row r="504" spans="1:18" hidden="1" x14ac:dyDescent="0.25">
      <c r="A504" s="32">
        <v>165142</v>
      </c>
      <c r="B504" s="31" t="s">
        <v>2934</v>
      </c>
      <c r="C504" s="31" t="s">
        <v>2935</v>
      </c>
      <c r="D504" s="31" t="s">
        <v>20267</v>
      </c>
      <c r="E504" s="31" t="s">
        <v>121</v>
      </c>
      <c r="F504" s="31" t="s">
        <v>122</v>
      </c>
      <c r="G504" s="31" t="s">
        <v>107</v>
      </c>
      <c r="H504" s="31" t="s">
        <v>108</v>
      </c>
      <c r="I504" s="31" t="s">
        <v>20268</v>
      </c>
      <c r="J504" s="31" t="s">
        <v>20269</v>
      </c>
      <c r="K504" s="31" t="s">
        <v>110</v>
      </c>
      <c r="L504" s="31" t="s">
        <v>2935</v>
      </c>
      <c r="M504" s="31" t="s">
        <v>20</v>
      </c>
      <c r="N504" s="31" t="s">
        <v>25932</v>
      </c>
      <c r="O504" s="31" t="s">
        <v>25929</v>
      </c>
      <c r="P504" s="32" t="s">
        <v>67</v>
      </c>
      <c r="Q504" s="32">
        <v>0.5</v>
      </c>
      <c r="R504" t="str">
        <f t="shared" si="7"/>
        <v>Рапацька Л.Д. ПП, маг. "Візит" р-н Чемеровецкий Район, с.Демковцы, ул.Дружбы, д.58</v>
      </c>
    </row>
    <row r="505" spans="1:18" hidden="1" x14ac:dyDescent="0.25">
      <c r="A505" s="32">
        <v>164972</v>
      </c>
      <c r="B505" s="31" t="s">
        <v>2109</v>
      </c>
      <c r="C505" s="31" t="s">
        <v>2110</v>
      </c>
      <c r="D505" s="31" t="s">
        <v>19890</v>
      </c>
      <c r="E505" s="31" t="s">
        <v>121</v>
      </c>
      <c r="F505" s="31" t="s">
        <v>122</v>
      </c>
      <c r="G505" s="31" t="s">
        <v>107</v>
      </c>
      <c r="H505" s="31" t="s">
        <v>108</v>
      </c>
      <c r="I505" s="31" t="s">
        <v>19888</v>
      </c>
      <c r="J505" s="31" t="s">
        <v>19889</v>
      </c>
      <c r="K505" s="31" t="s">
        <v>110</v>
      </c>
      <c r="L505" s="31" t="s">
        <v>2110</v>
      </c>
      <c r="M505" s="31" t="s">
        <v>21</v>
      </c>
      <c r="N505" s="31" t="s">
        <v>25932</v>
      </c>
      <c r="O505" s="31" t="s">
        <v>25929</v>
      </c>
      <c r="P505" s="32" t="s">
        <v>66</v>
      </c>
      <c r="Q505" s="32">
        <v>1</v>
      </c>
      <c r="R505" t="str">
        <f t="shared" si="7"/>
        <v>Поліховська Л.І. ПП, маг. "Продукти" р-н Новоушицкий Район, с.Барсуки, ул.Ленина, д.15</v>
      </c>
    </row>
    <row r="506" spans="1:18" hidden="1" x14ac:dyDescent="0.25">
      <c r="A506" s="32">
        <v>165002</v>
      </c>
      <c r="B506" s="31" t="s">
        <v>2606</v>
      </c>
      <c r="C506" s="31" t="s">
        <v>2607</v>
      </c>
      <c r="D506" s="31" t="s">
        <v>19956</v>
      </c>
      <c r="E506" s="31" t="s">
        <v>121</v>
      </c>
      <c r="F506" s="31" t="s">
        <v>122</v>
      </c>
      <c r="G506" s="31" t="s">
        <v>114</v>
      </c>
      <c r="H506" s="31" t="s">
        <v>108</v>
      </c>
      <c r="I506" s="31" t="s">
        <v>19957</v>
      </c>
      <c r="J506" s="31" t="s">
        <v>19958</v>
      </c>
      <c r="K506" s="31" t="s">
        <v>110</v>
      </c>
      <c r="L506" s="31" t="s">
        <v>2607</v>
      </c>
      <c r="M506" s="31" t="s">
        <v>20</v>
      </c>
      <c r="N506" s="31" t="s">
        <v>25932</v>
      </c>
      <c r="O506" s="31" t="s">
        <v>25929</v>
      </c>
      <c r="P506" s="32" t="s">
        <v>67</v>
      </c>
      <c r="Q506" s="32">
        <v>0.5</v>
      </c>
      <c r="R506" t="str">
        <f t="shared" si="7"/>
        <v>Польовий Д.В. ПП, бар "Монарх" р-н Чемеровецкий Район, с.Бережанка, ул.Молодежная, д.6</v>
      </c>
    </row>
    <row r="507" spans="1:18" hidden="1" x14ac:dyDescent="0.25">
      <c r="A507" s="32">
        <v>165007</v>
      </c>
      <c r="B507" s="31" t="s">
        <v>1875</v>
      </c>
      <c r="C507" s="31" t="s">
        <v>1876</v>
      </c>
      <c r="D507" s="31" t="s">
        <v>19964</v>
      </c>
      <c r="E507" s="31" t="s">
        <v>121</v>
      </c>
      <c r="F507" s="31" t="s">
        <v>122</v>
      </c>
      <c r="G507" s="31" t="s">
        <v>107</v>
      </c>
      <c r="H507" s="31" t="s">
        <v>108</v>
      </c>
      <c r="I507" s="31" t="s">
        <v>19965</v>
      </c>
      <c r="J507" s="31" t="s">
        <v>19966</v>
      </c>
      <c r="K507" s="31" t="s">
        <v>110</v>
      </c>
      <c r="L507" s="31" t="s">
        <v>1876</v>
      </c>
      <c r="M507" s="31" t="s">
        <v>21</v>
      </c>
      <c r="N507" s="31" t="s">
        <v>25932</v>
      </c>
      <c r="O507" s="31" t="s">
        <v>25929</v>
      </c>
      <c r="P507" s="32" t="s">
        <v>66</v>
      </c>
      <c r="Q507" s="32">
        <v>1</v>
      </c>
      <c r="R507" t="str">
        <f t="shared" si="7"/>
        <v>Пономар М.С. ПП, маг. "Берізка" р-н Чемеровецкий Район, с.Гусятин, ул.Центральная, д.44а</v>
      </c>
    </row>
    <row r="508" spans="1:18" hidden="1" x14ac:dyDescent="0.25">
      <c r="A508" s="32">
        <v>165019</v>
      </c>
      <c r="B508" s="31" t="s">
        <v>1910</v>
      </c>
      <c r="C508" s="31" t="s">
        <v>1911</v>
      </c>
      <c r="D508" s="31" t="s">
        <v>19992</v>
      </c>
      <c r="E508" s="31" t="s">
        <v>121</v>
      </c>
      <c r="F508" s="31" t="s">
        <v>122</v>
      </c>
      <c r="G508" s="31" t="s">
        <v>107</v>
      </c>
      <c r="H508" s="31" t="s">
        <v>108</v>
      </c>
      <c r="I508" s="31" t="s">
        <v>19993</v>
      </c>
      <c r="J508" s="31" t="s">
        <v>19994</v>
      </c>
      <c r="K508" s="31" t="s">
        <v>110</v>
      </c>
      <c r="L508" s="31" t="s">
        <v>1911</v>
      </c>
      <c r="M508" s="31" t="s">
        <v>20</v>
      </c>
      <c r="N508" s="31" t="s">
        <v>25932</v>
      </c>
      <c r="O508" s="31" t="s">
        <v>25929</v>
      </c>
      <c r="P508" s="32" t="s">
        <v>25948</v>
      </c>
      <c r="Q508" s="32">
        <v>0</v>
      </c>
      <c r="R508" t="str">
        <f t="shared" si="7"/>
        <v>Посишен В.В. ПП, маг."Солодкий рай" р-н Новоушицкий Район, с.Куча, ул.Ленина, д.51</v>
      </c>
    </row>
    <row r="509" spans="1:18" hidden="1" x14ac:dyDescent="0.25">
      <c r="A509" s="32">
        <v>165024</v>
      </c>
      <c r="B509" s="31" t="s">
        <v>2332</v>
      </c>
      <c r="C509" s="31" t="s">
        <v>20009</v>
      </c>
      <c r="D509" s="31" t="s">
        <v>20010</v>
      </c>
      <c r="E509" s="31" t="s">
        <v>121</v>
      </c>
      <c r="F509" s="31" t="s">
        <v>122</v>
      </c>
      <c r="G509" s="31" t="s">
        <v>107</v>
      </c>
      <c r="H509" s="31" t="s">
        <v>108</v>
      </c>
      <c r="I509" s="31" t="s">
        <v>20011</v>
      </c>
      <c r="J509" s="31" t="s">
        <v>20012</v>
      </c>
      <c r="K509" s="31" t="s">
        <v>110</v>
      </c>
      <c r="L509" s="31" t="s">
        <v>2333</v>
      </c>
      <c r="M509" s="31" t="s">
        <v>20</v>
      </c>
      <c r="N509" s="31" t="s">
        <v>25932</v>
      </c>
      <c r="O509" s="31" t="s">
        <v>25929</v>
      </c>
      <c r="P509" s="32" t="s">
        <v>66</v>
      </c>
      <c r="Q509" s="32">
        <v>1</v>
      </c>
      <c r="R509" t="str">
        <f t="shared" si="7"/>
        <v>(КООП) Почапинці ПСК, маг. "Продукти" р-н Чемеровецкий Район, с.Почапинцы, ул.Центральная, д.104 (Грушевського)</v>
      </c>
    </row>
    <row r="510" spans="1:18" hidden="1" x14ac:dyDescent="0.25">
      <c r="A510" s="32">
        <v>165042</v>
      </c>
      <c r="B510" s="31" t="s">
        <v>2494</v>
      </c>
      <c r="C510" s="31" t="s">
        <v>2495</v>
      </c>
      <c r="D510" s="31" t="s">
        <v>20066</v>
      </c>
      <c r="E510" s="31" t="s">
        <v>121</v>
      </c>
      <c r="F510" s="31" t="s">
        <v>122</v>
      </c>
      <c r="G510" s="31" t="s">
        <v>107</v>
      </c>
      <c r="H510" s="31" t="s">
        <v>108</v>
      </c>
      <c r="I510" s="31" t="s">
        <v>124</v>
      </c>
      <c r="J510" s="31" t="s">
        <v>109</v>
      </c>
      <c r="K510" s="31" t="s">
        <v>110</v>
      </c>
      <c r="L510" s="31" t="s">
        <v>2495</v>
      </c>
      <c r="M510" s="31" t="s">
        <v>18</v>
      </c>
      <c r="N510" s="31" t="s">
        <v>25932</v>
      </c>
      <c r="O510" s="31" t="s">
        <v>25929</v>
      </c>
      <c r="P510" s="32" t="s">
        <v>67</v>
      </c>
      <c r="Q510" s="32">
        <v>0.5</v>
      </c>
      <c r="R510" t="str">
        <f t="shared" si="7"/>
        <v>Придаймайло Ю.П. ПП, маг. "Двохповерховий" р-н Городокский Район, с.Скипче, ул.Центральная, д.12</v>
      </c>
    </row>
    <row r="511" spans="1:18" hidden="1" x14ac:dyDescent="0.25">
      <c r="A511" s="32">
        <v>164894</v>
      </c>
      <c r="B511" s="31" t="s">
        <v>2161</v>
      </c>
      <c r="C511" s="31" t="s">
        <v>2162</v>
      </c>
      <c r="D511" s="31" t="s">
        <v>19726</v>
      </c>
      <c r="E511" s="31" t="s">
        <v>121</v>
      </c>
      <c r="F511" s="31" t="s">
        <v>122</v>
      </c>
      <c r="G511" s="31" t="s">
        <v>107</v>
      </c>
      <c r="H511" s="31" t="s">
        <v>108</v>
      </c>
      <c r="I511" s="31" t="s">
        <v>19727</v>
      </c>
      <c r="J511" s="31" t="s">
        <v>19728</v>
      </c>
      <c r="K511" s="31" t="s">
        <v>110</v>
      </c>
      <c r="L511" s="31" t="s">
        <v>2162</v>
      </c>
      <c r="M511" s="31" t="s">
        <v>20</v>
      </c>
      <c r="N511" s="31" t="s">
        <v>25932</v>
      </c>
      <c r="O511" s="31" t="s">
        <v>25929</v>
      </c>
      <c r="P511" s="32" t="s">
        <v>66</v>
      </c>
      <c r="Q511" s="32">
        <v>1</v>
      </c>
      <c r="R511" t="str">
        <f t="shared" si="7"/>
        <v>Підлісний В.І. ПП, маг. "Віктор" р-н Чемеровецкий Район, с.Юрковцы, ул.Ленина, д.45</v>
      </c>
    </row>
    <row r="512" spans="1:18" hidden="1" x14ac:dyDescent="0.25">
      <c r="A512" s="32">
        <v>164899</v>
      </c>
      <c r="B512" s="31" t="s">
        <v>2979</v>
      </c>
      <c r="C512" s="31" t="s">
        <v>2980</v>
      </c>
      <c r="D512" s="31" t="s">
        <v>19729</v>
      </c>
      <c r="E512" s="31" t="s">
        <v>121</v>
      </c>
      <c r="F512" s="31" t="s">
        <v>122</v>
      </c>
      <c r="G512" s="31" t="s">
        <v>107</v>
      </c>
      <c r="H512" s="31" t="s">
        <v>108</v>
      </c>
      <c r="I512" s="31" t="s">
        <v>19730</v>
      </c>
      <c r="J512" s="31" t="s">
        <v>19731</v>
      </c>
      <c r="K512" s="31" t="s">
        <v>110</v>
      </c>
      <c r="L512" s="31" t="s">
        <v>2980</v>
      </c>
      <c r="M512" s="31" t="s">
        <v>18</v>
      </c>
      <c r="N512" s="31" t="s">
        <v>25932</v>
      </c>
      <c r="O512" s="31" t="s">
        <v>25929</v>
      </c>
      <c r="P512" s="32" t="s">
        <v>66</v>
      </c>
      <c r="Q512" s="32">
        <v>1</v>
      </c>
      <c r="R512" t="str">
        <f t="shared" si="7"/>
        <v>Пілат Л.Г. ПП, маг. "Людмила" р-н Дунаевецкий Район, пгт.Дунаевцы, ул.Чорновола, д.5</v>
      </c>
    </row>
    <row r="513" spans="1:18" hidden="1" x14ac:dyDescent="0.25">
      <c r="A513" s="32">
        <v>164913</v>
      </c>
      <c r="B513" s="31" t="s">
        <v>2417</v>
      </c>
      <c r="C513" s="31" t="s">
        <v>2418</v>
      </c>
      <c r="D513" s="31" t="s">
        <v>19748</v>
      </c>
      <c r="E513" s="31" t="s">
        <v>121</v>
      </c>
      <c r="F513" s="31" t="s">
        <v>122</v>
      </c>
      <c r="G513" s="31" t="s">
        <v>107</v>
      </c>
      <c r="H513" s="31" t="s">
        <v>108</v>
      </c>
      <c r="I513" s="31" t="s">
        <v>19749</v>
      </c>
      <c r="J513" s="31" t="s">
        <v>19750</v>
      </c>
      <c r="K513" s="31" t="s">
        <v>110</v>
      </c>
      <c r="L513" s="31" t="s">
        <v>19751</v>
      </c>
      <c r="M513" s="31" t="s">
        <v>19</v>
      </c>
      <c r="N513" s="31" t="s">
        <v>25932</v>
      </c>
      <c r="O513" s="31" t="s">
        <v>25929</v>
      </c>
      <c r="P513" s="32" t="s">
        <v>66</v>
      </c>
      <c r="Q513" s="32">
        <v>0.5</v>
      </c>
      <c r="R513" t="str">
        <f t="shared" si="7"/>
        <v>Піхур Т.С. ПП, маг. "Оболонь" р-н Новоушицкий Район, пгт.Новая Ушица, ул.Гагарина, д.105/14</v>
      </c>
    </row>
    <row r="514" spans="1:18" hidden="1" x14ac:dyDescent="0.25">
      <c r="A514" s="32">
        <v>164942</v>
      </c>
      <c r="B514" s="31" t="s">
        <v>2246</v>
      </c>
      <c r="C514" s="31" t="s">
        <v>2247</v>
      </c>
      <c r="D514" s="31" t="s">
        <v>19826</v>
      </c>
      <c r="E514" s="31" t="s">
        <v>121</v>
      </c>
      <c r="F514" s="31" t="s">
        <v>122</v>
      </c>
      <c r="G514" s="31" t="s">
        <v>107</v>
      </c>
      <c r="H514" s="31" t="s">
        <v>108</v>
      </c>
      <c r="I514" s="31" t="s">
        <v>19827</v>
      </c>
      <c r="J514" s="31" t="s">
        <v>19828</v>
      </c>
      <c r="K514" s="31" t="s">
        <v>110</v>
      </c>
      <c r="L514" s="31" t="s">
        <v>2247</v>
      </c>
      <c r="M514" s="31" t="s">
        <v>20</v>
      </c>
      <c r="N514" s="31" t="s">
        <v>25932</v>
      </c>
      <c r="O514" s="31" t="s">
        <v>25929</v>
      </c>
      <c r="P514" s="32" t="s">
        <v>66</v>
      </c>
      <c r="Q514" s="32">
        <v>1</v>
      </c>
      <c r="R514" t="str">
        <f t="shared" si="7"/>
        <v>Поверга Л.В. ПП, маг. "Продтовари" р-н Чемеровецкий Район, с.Заречанка, пер.Ленина, д.31/3</v>
      </c>
    </row>
    <row r="515" spans="1:18" hidden="1" x14ac:dyDescent="0.25">
      <c r="A515" s="32">
        <v>164946</v>
      </c>
      <c r="B515" s="31" t="s">
        <v>3697</v>
      </c>
      <c r="C515" s="31" t="s">
        <v>3698</v>
      </c>
      <c r="D515" s="31" t="s">
        <v>19837</v>
      </c>
      <c r="E515" s="31" t="s">
        <v>121</v>
      </c>
      <c r="F515" s="31" t="s">
        <v>122</v>
      </c>
      <c r="G515" s="31" t="s">
        <v>111</v>
      </c>
      <c r="H515" s="31" t="s">
        <v>112</v>
      </c>
      <c r="I515" s="31" t="s">
        <v>19838</v>
      </c>
      <c r="J515" s="31" t="s">
        <v>19839</v>
      </c>
      <c r="K515" s="31" t="s">
        <v>110</v>
      </c>
      <c r="L515" s="31" t="s">
        <v>3698</v>
      </c>
      <c r="M515" s="31" t="s">
        <v>18</v>
      </c>
      <c r="N515" s="31" t="s">
        <v>25932</v>
      </c>
      <c r="O515" s="31" t="s">
        <v>25929</v>
      </c>
      <c r="P515" s="32" t="s">
        <v>66</v>
      </c>
      <c r="Q515" s="32">
        <v>1</v>
      </c>
      <c r="R515" t="str">
        <f t="shared" ref="R515:R578" si="8">CONCATENATE(C515," ",D515)</f>
        <v>Поділ.цемент ВАТ ДП, столова санаторія "Лісова пісня" р-н Каменец-Подольский Район, с.Приворотье, д.1 (озерна)</v>
      </c>
    </row>
    <row r="516" spans="1:18" hidden="1" x14ac:dyDescent="0.25">
      <c r="A516" s="32">
        <v>164971</v>
      </c>
      <c r="B516" s="31" t="s">
        <v>2745</v>
      </c>
      <c r="C516" s="31" t="s">
        <v>2110</v>
      </c>
      <c r="D516" s="31" t="s">
        <v>19887</v>
      </c>
      <c r="E516" s="31" t="s">
        <v>121</v>
      </c>
      <c r="F516" s="31" t="s">
        <v>122</v>
      </c>
      <c r="G516" s="31" t="s">
        <v>107</v>
      </c>
      <c r="H516" s="31" t="s">
        <v>108</v>
      </c>
      <c r="I516" s="31" t="s">
        <v>19888</v>
      </c>
      <c r="J516" s="31" t="s">
        <v>19889</v>
      </c>
      <c r="K516" s="31" t="s">
        <v>110</v>
      </c>
      <c r="L516" s="31" t="s">
        <v>2110</v>
      </c>
      <c r="M516" s="31" t="s">
        <v>21</v>
      </c>
      <c r="N516" s="31" t="s">
        <v>25932</v>
      </c>
      <c r="O516" s="31" t="s">
        <v>25929</v>
      </c>
      <c r="P516" s="32" t="s">
        <v>66</v>
      </c>
      <c r="Q516" s="32">
        <v>0.5</v>
      </c>
      <c r="R516" t="str">
        <f t="shared" si="8"/>
        <v>Поліховська Л.І. ПП, маг. "Продукти" р-н Новоушицкий Район, с.Бучая, ул.Ленина, д.43</v>
      </c>
    </row>
    <row r="517" spans="1:18" hidden="1" x14ac:dyDescent="0.25">
      <c r="A517" s="32">
        <v>164753</v>
      </c>
      <c r="B517" s="31" t="s">
        <v>492</v>
      </c>
      <c r="C517" s="31" t="s">
        <v>493</v>
      </c>
      <c r="D517" s="31" t="s">
        <v>19433</v>
      </c>
      <c r="E517" s="31" t="s">
        <v>121</v>
      </c>
      <c r="F517" s="31" t="s">
        <v>122</v>
      </c>
      <c r="G517" s="31" t="s">
        <v>107</v>
      </c>
      <c r="H517" s="31" t="s">
        <v>108</v>
      </c>
      <c r="I517" s="31" t="s">
        <v>19431</v>
      </c>
      <c r="J517" s="31" t="s">
        <v>19432</v>
      </c>
      <c r="K517" s="31" t="s">
        <v>110</v>
      </c>
      <c r="L517" s="31" t="s">
        <v>493</v>
      </c>
      <c r="M517" s="31" t="s">
        <v>19</v>
      </c>
      <c r="N517" s="31" t="s">
        <v>25932</v>
      </c>
      <c r="O517" s="31" t="s">
        <v>25929</v>
      </c>
      <c r="P517" s="32" t="s">
        <v>66</v>
      </c>
      <c r="Q517" s="32">
        <v>1</v>
      </c>
      <c r="R517" t="str">
        <f t="shared" si="8"/>
        <v>Пантела В.Г. ПП, маг. "Явір" р-н Новоушицкий Район, с.Замехов, ул.Ленина, д.20</v>
      </c>
    </row>
    <row r="518" spans="1:18" hidden="1" x14ac:dyDescent="0.25">
      <c r="A518" s="32">
        <v>164779</v>
      </c>
      <c r="B518" s="31" t="s">
        <v>2065</v>
      </c>
      <c r="C518" s="31" t="s">
        <v>2066</v>
      </c>
      <c r="D518" s="31" t="s">
        <v>19498</v>
      </c>
      <c r="E518" s="31" t="s">
        <v>121</v>
      </c>
      <c r="F518" s="31" t="s">
        <v>122</v>
      </c>
      <c r="G518" s="31" t="s">
        <v>107</v>
      </c>
      <c r="H518" s="31" t="s">
        <v>108</v>
      </c>
      <c r="I518" s="31" t="s">
        <v>19499</v>
      </c>
      <c r="J518" s="31" t="s">
        <v>19500</v>
      </c>
      <c r="K518" s="31" t="s">
        <v>110</v>
      </c>
      <c r="L518" s="31" t="s">
        <v>2066</v>
      </c>
      <c r="M518" s="31" t="s">
        <v>21</v>
      </c>
      <c r="N518" s="31" t="s">
        <v>25932</v>
      </c>
      <c r="O518" s="31" t="s">
        <v>25929</v>
      </c>
      <c r="P518" s="32" t="s">
        <v>67</v>
      </c>
      <c r="Q518" s="32">
        <v>1</v>
      </c>
      <c r="R518" t="str">
        <f t="shared" si="8"/>
        <v>Парніцька І.О. ПП, маг. "Лідія" р-н Чемеровецкий Район, с.Гуков, ул.Центральная, д.7</v>
      </c>
    </row>
    <row r="519" spans="1:18" hidden="1" x14ac:dyDescent="0.25">
      <c r="A519" s="32">
        <v>164795</v>
      </c>
      <c r="B519" s="31" t="s">
        <v>3306</v>
      </c>
      <c r="C519" s="31" t="s">
        <v>3307</v>
      </c>
      <c r="D519" s="31" t="s">
        <v>19529</v>
      </c>
      <c r="E519" s="31" t="s">
        <v>121</v>
      </c>
      <c r="F519" s="31" t="s">
        <v>122</v>
      </c>
      <c r="G519" s="31" t="s">
        <v>107</v>
      </c>
      <c r="H519" s="31" t="s">
        <v>108</v>
      </c>
      <c r="I519" s="31" t="s">
        <v>860</v>
      </c>
      <c r="J519" s="31" t="s">
        <v>861</v>
      </c>
      <c r="K519" s="31" t="s">
        <v>110</v>
      </c>
      <c r="L519" s="31" t="s">
        <v>3307</v>
      </c>
      <c r="M519" s="31" t="s">
        <v>19</v>
      </c>
      <c r="N519" s="31" t="s">
        <v>25932</v>
      </c>
      <c r="O519" s="31" t="s">
        <v>25929</v>
      </c>
      <c r="P519" s="32" t="s">
        <v>67</v>
      </c>
      <c r="Q519" s="32">
        <v>0.5</v>
      </c>
      <c r="R519" t="str">
        <f t="shared" si="8"/>
        <v>Пастух Л.М. ПП, маг. "Продтовари" р-н Каменец-Подольский Район, с.Китайгород, ул.Ленина, д.13</v>
      </c>
    </row>
    <row r="520" spans="1:18" hidden="1" x14ac:dyDescent="0.25">
      <c r="A520" s="32">
        <v>164836</v>
      </c>
      <c r="B520" s="31" t="s">
        <v>2999</v>
      </c>
      <c r="C520" s="31" t="s">
        <v>3000</v>
      </c>
      <c r="D520" s="31" t="s">
        <v>11307</v>
      </c>
      <c r="E520" s="31" t="s">
        <v>121</v>
      </c>
      <c r="F520" s="31" t="s">
        <v>122</v>
      </c>
      <c r="G520" s="31" t="s">
        <v>107</v>
      </c>
      <c r="H520" s="31" t="s">
        <v>108</v>
      </c>
      <c r="I520" s="31" t="s">
        <v>3817</v>
      </c>
      <c r="J520" s="31" t="s">
        <v>3818</v>
      </c>
      <c r="K520" s="31" t="s">
        <v>110</v>
      </c>
      <c r="L520" s="31" t="s">
        <v>3000</v>
      </c>
      <c r="M520" s="31" t="s">
        <v>18</v>
      </c>
      <c r="N520" s="31" t="s">
        <v>25932</v>
      </c>
      <c r="O520" s="31" t="s">
        <v>25929</v>
      </c>
      <c r="P520" s="32" t="s">
        <v>66</v>
      </c>
      <c r="Q520" s="32">
        <v>1</v>
      </c>
      <c r="R520" t="str">
        <f t="shared" si="8"/>
        <v>Перун Л.М. ПП, маг. "Арктика" р-н Чемеровецкий Район, с.Чорная, ул.Ленина, д.14</v>
      </c>
    </row>
    <row r="521" spans="1:18" hidden="1" x14ac:dyDescent="0.25">
      <c r="A521" s="32">
        <v>164843</v>
      </c>
      <c r="B521" s="31" t="s">
        <v>2341</v>
      </c>
      <c r="C521" s="31" t="s">
        <v>2342</v>
      </c>
      <c r="D521" s="31" t="s">
        <v>19615</v>
      </c>
      <c r="E521" s="31" t="s">
        <v>121</v>
      </c>
      <c r="F521" s="31" t="s">
        <v>122</v>
      </c>
      <c r="G521" s="31" t="s">
        <v>107</v>
      </c>
      <c r="H521" s="31" t="s">
        <v>108</v>
      </c>
      <c r="I521" s="31" t="s">
        <v>19616</v>
      </c>
      <c r="J521" s="31" t="s">
        <v>19617</v>
      </c>
      <c r="K521" s="31" t="s">
        <v>110</v>
      </c>
      <c r="L521" s="31" t="s">
        <v>2342</v>
      </c>
      <c r="M521" s="31" t="s">
        <v>20</v>
      </c>
      <c r="N521" s="31" t="s">
        <v>25932</v>
      </c>
      <c r="O521" s="31" t="s">
        <v>25929</v>
      </c>
      <c r="P521" s="32" t="s">
        <v>66</v>
      </c>
      <c r="Q521" s="32">
        <v>0.5</v>
      </c>
      <c r="R521" t="str">
        <f t="shared" si="8"/>
        <v>Петрик С.Л. ПП, маг. "Світлана" р-н Новоушицкий Район, с.Слободка, д.8 (шевченка)</v>
      </c>
    </row>
    <row r="522" spans="1:18" hidden="1" x14ac:dyDescent="0.25">
      <c r="A522" s="32">
        <v>164874</v>
      </c>
      <c r="B522" s="31" t="s">
        <v>2852</v>
      </c>
      <c r="C522" s="31" t="s">
        <v>2853</v>
      </c>
      <c r="D522" s="31" t="s">
        <v>19672</v>
      </c>
      <c r="E522" s="31" t="s">
        <v>121</v>
      </c>
      <c r="F522" s="31" t="s">
        <v>122</v>
      </c>
      <c r="G522" s="31" t="s">
        <v>107</v>
      </c>
      <c r="H522" s="31" t="s">
        <v>108</v>
      </c>
      <c r="I522" s="31" t="s">
        <v>19673</v>
      </c>
      <c r="J522" s="31" t="s">
        <v>19674</v>
      </c>
      <c r="K522" s="31" t="s">
        <v>110</v>
      </c>
      <c r="L522" s="31" t="s">
        <v>2853</v>
      </c>
      <c r="M522" s="31" t="s">
        <v>21</v>
      </c>
      <c r="N522" s="31" t="s">
        <v>25932</v>
      </c>
      <c r="O522" s="31" t="s">
        <v>25929</v>
      </c>
      <c r="P522" s="32" t="s">
        <v>66</v>
      </c>
      <c r="Q522" s="32">
        <v>0.5</v>
      </c>
      <c r="R522" t="str">
        <f t="shared" si="8"/>
        <v>Пирогівська С.М. ПП, маг. "Продукти" р-н Каменец-Подольский Район, с.Залесье Первое, ул.Строительная, д.8а</v>
      </c>
    </row>
    <row r="523" spans="1:18" hidden="1" x14ac:dyDescent="0.25">
      <c r="A523" s="32">
        <v>164670</v>
      </c>
      <c r="B523" s="31" t="s">
        <v>2390</v>
      </c>
      <c r="C523" s="31" t="s">
        <v>19231</v>
      </c>
      <c r="D523" s="31" t="s">
        <v>19232</v>
      </c>
      <c r="E523" s="31" t="s">
        <v>121</v>
      </c>
      <c r="F523" s="31" t="s">
        <v>122</v>
      </c>
      <c r="G523" s="31" t="s">
        <v>107</v>
      </c>
      <c r="H523" s="31" t="s">
        <v>108</v>
      </c>
      <c r="I523" s="31" t="s">
        <v>19233</v>
      </c>
      <c r="J523" s="31" t="s">
        <v>19234</v>
      </c>
      <c r="K523" s="31" t="s">
        <v>110</v>
      </c>
      <c r="L523" s="31" t="s">
        <v>19235</v>
      </c>
      <c r="M523" s="31" t="s">
        <v>18</v>
      </c>
      <c r="N523" s="31" t="s">
        <v>25932</v>
      </c>
      <c r="O523" s="31" t="s">
        <v>25929</v>
      </c>
      <c r="P523" s="32" t="s">
        <v>66</v>
      </c>
      <c r="Q523" s="32">
        <v>0.5</v>
      </c>
      <c r="R523" t="str">
        <f t="shared" si="8"/>
        <v>Нігинське СТ ПП, маг. "Ласунка" р-н Каменец-Подольский Район, с.Негин, ул.Ленина, д.41</v>
      </c>
    </row>
    <row r="524" spans="1:18" hidden="1" x14ac:dyDescent="0.25">
      <c r="A524" s="32">
        <v>164702</v>
      </c>
      <c r="B524" s="31" t="s">
        <v>2743</v>
      </c>
      <c r="C524" s="31" t="s">
        <v>2744</v>
      </c>
      <c r="D524" s="31" t="s">
        <v>19308</v>
      </c>
      <c r="E524" s="31" t="s">
        <v>121</v>
      </c>
      <c r="F524" s="31" t="s">
        <v>122</v>
      </c>
      <c r="G524" s="31" t="s">
        <v>107</v>
      </c>
      <c r="H524" s="31" t="s">
        <v>108</v>
      </c>
      <c r="I524" s="31" t="s">
        <v>19309</v>
      </c>
      <c r="J524" s="31" t="s">
        <v>19310</v>
      </c>
      <c r="K524" s="31" t="s">
        <v>110</v>
      </c>
      <c r="L524" s="31" t="s">
        <v>2744</v>
      </c>
      <c r="M524" s="31" t="s">
        <v>19</v>
      </c>
      <c r="N524" s="31" t="s">
        <v>25932</v>
      </c>
      <c r="O524" s="31" t="s">
        <v>25929</v>
      </c>
      <c r="P524" s="32" t="s">
        <v>67</v>
      </c>
      <c r="Q524" s="32">
        <v>0.5</v>
      </c>
      <c r="R524" t="str">
        <f t="shared" si="8"/>
        <v>Островська Г.Й. ПП, маг. "Білий попугай" р-н Каменец-Подольский Район, с.Довжок, ул.Смирнова, д.26</v>
      </c>
    </row>
    <row r="525" spans="1:18" hidden="1" x14ac:dyDescent="0.25">
      <c r="A525" s="32">
        <v>164724</v>
      </c>
      <c r="B525" s="31" t="s">
        <v>2846</v>
      </c>
      <c r="C525" s="31" t="s">
        <v>2847</v>
      </c>
      <c r="D525" s="31" t="s">
        <v>19365</v>
      </c>
      <c r="E525" s="31" t="s">
        <v>121</v>
      </c>
      <c r="F525" s="31" t="s">
        <v>122</v>
      </c>
      <c r="G525" s="31" t="s">
        <v>107</v>
      </c>
      <c r="H525" s="31" t="s">
        <v>108</v>
      </c>
      <c r="I525" s="31" t="s">
        <v>124</v>
      </c>
      <c r="J525" s="31" t="s">
        <v>109</v>
      </c>
      <c r="K525" s="31" t="s">
        <v>110</v>
      </c>
      <c r="L525" s="31" t="s">
        <v>2847</v>
      </c>
      <c r="M525" s="31" t="s">
        <v>20</v>
      </c>
      <c r="N525" s="31" t="s">
        <v>25932</v>
      </c>
      <c r="O525" s="31" t="s">
        <v>25929</v>
      </c>
      <c r="P525" s="32" t="s">
        <v>66</v>
      </c>
      <c r="Q525" s="32">
        <v>1</v>
      </c>
      <c r="R525" t="str">
        <f t="shared" si="8"/>
        <v>Пагор Г.О. ПП, маг. "Троянда" р-н Чемеровецкий Район, с.Ямпольчик, ул.50-летия Октября, д.71</v>
      </c>
    </row>
    <row r="526" spans="1:18" hidden="1" x14ac:dyDescent="0.25">
      <c r="A526" s="32">
        <v>164727</v>
      </c>
      <c r="B526" s="31" t="s">
        <v>1944</v>
      </c>
      <c r="C526" s="31" t="s">
        <v>1945</v>
      </c>
      <c r="D526" s="31" t="s">
        <v>19369</v>
      </c>
      <c r="E526" s="31" t="s">
        <v>121</v>
      </c>
      <c r="F526" s="31" t="s">
        <v>122</v>
      </c>
      <c r="G526" s="31" t="s">
        <v>107</v>
      </c>
      <c r="H526" s="31" t="s">
        <v>108</v>
      </c>
      <c r="I526" s="31" t="s">
        <v>19370</v>
      </c>
      <c r="J526" s="31" t="s">
        <v>19371</v>
      </c>
      <c r="K526" s="31" t="s">
        <v>110</v>
      </c>
      <c r="L526" s="31" t="s">
        <v>1945</v>
      </c>
      <c r="M526" s="31" t="s">
        <v>20</v>
      </c>
      <c r="N526" s="31" t="s">
        <v>25932</v>
      </c>
      <c r="O526" s="31" t="s">
        <v>25929</v>
      </c>
      <c r="P526" s="32" t="s">
        <v>66</v>
      </c>
      <c r="Q526" s="32">
        <v>1</v>
      </c>
      <c r="R526" t="str">
        <f t="shared" si="8"/>
        <v>Пазинюк Л.С. ПП, маг. "Продукти" р-н Чемеровецкий Район, с.Андреевка, д.76а</v>
      </c>
    </row>
    <row r="527" spans="1:18" hidden="1" x14ac:dyDescent="0.25">
      <c r="A527" s="32">
        <v>164747</v>
      </c>
      <c r="B527" s="31" t="s">
        <v>2076</v>
      </c>
      <c r="C527" s="31" t="s">
        <v>2077</v>
      </c>
      <c r="D527" s="31" t="s">
        <v>19416</v>
      </c>
      <c r="E527" s="31" t="s">
        <v>121</v>
      </c>
      <c r="F527" s="31" t="s">
        <v>122</v>
      </c>
      <c r="G527" s="31" t="s">
        <v>107</v>
      </c>
      <c r="H527" s="31" t="s">
        <v>108</v>
      </c>
      <c r="I527" s="31" t="s">
        <v>19414</v>
      </c>
      <c r="J527" s="31" t="s">
        <v>19415</v>
      </c>
      <c r="K527" s="31" t="s">
        <v>110</v>
      </c>
      <c r="L527" s="31" t="s">
        <v>2077</v>
      </c>
      <c r="M527" s="31" t="s">
        <v>20</v>
      </c>
      <c r="N527" s="31" t="s">
        <v>25932</v>
      </c>
      <c r="O527" s="31" t="s">
        <v>25929</v>
      </c>
      <c r="P527" s="32" t="s">
        <v>66</v>
      </c>
      <c r="Q527" s="32">
        <v>0.5</v>
      </c>
      <c r="R527" t="str">
        <f t="shared" si="8"/>
        <v>Панасюк О.О. ПП, маг. "Краяни" р-н Чемеровецкий Район, с.Жердя, ул.Ленина, д.29а</v>
      </c>
    </row>
    <row r="528" spans="1:18" hidden="1" x14ac:dyDescent="0.25">
      <c r="A528" s="32">
        <v>164752</v>
      </c>
      <c r="B528" s="31" t="s">
        <v>2645</v>
      </c>
      <c r="C528" s="31" t="s">
        <v>2646</v>
      </c>
      <c r="D528" s="31" t="s">
        <v>19430</v>
      </c>
      <c r="E528" s="31" t="s">
        <v>121</v>
      </c>
      <c r="F528" s="31" t="s">
        <v>122</v>
      </c>
      <c r="G528" s="31" t="s">
        <v>107</v>
      </c>
      <c r="H528" s="31" t="s">
        <v>108</v>
      </c>
      <c r="I528" s="31" t="s">
        <v>19431</v>
      </c>
      <c r="J528" s="31" t="s">
        <v>19432</v>
      </c>
      <c r="K528" s="31" t="s">
        <v>110</v>
      </c>
      <c r="L528" s="31" t="s">
        <v>2646</v>
      </c>
      <c r="M528" s="31" t="s">
        <v>19</v>
      </c>
      <c r="N528" s="31" t="s">
        <v>25932</v>
      </c>
      <c r="O528" s="31" t="s">
        <v>25929</v>
      </c>
      <c r="P528" s="32" t="s">
        <v>67</v>
      </c>
      <c r="Q528" s="32">
        <v>0.5</v>
      </c>
      <c r="R528" t="str">
        <f t="shared" si="8"/>
        <v>Пантела В.Г. ПП, маг. "Продукти" р-н Новоушицкий Район, с.Заборозновцы, ул.Центральная, д.22</v>
      </c>
    </row>
    <row r="529" spans="1:18" hidden="1" x14ac:dyDescent="0.25">
      <c r="A529" s="32">
        <v>164607</v>
      </c>
      <c r="B529" s="31" t="s">
        <v>3014</v>
      </c>
      <c r="C529" s="31" t="s">
        <v>3015</v>
      </c>
      <c r="D529" s="31" t="s">
        <v>19091</v>
      </c>
      <c r="E529" s="31" t="s">
        <v>121</v>
      </c>
      <c r="F529" s="31" t="s">
        <v>122</v>
      </c>
      <c r="G529" s="31" t="s">
        <v>107</v>
      </c>
      <c r="H529" s="31" t="s">
        <v>108</v>
      </c>
      <c r="I529" s="31" t="s">
        <v>19092</v>
      </c>
      <c r="J529" s="31" t="s">
        <v>19093</v>
      </c>
      <c r="K529" s="31" t="s">
        <v>110</v>
      </c>
      <c r="L529" s="31" t="s">
        <v>3015</v>
      </c>
      <c r="M529" s="31" t="s">
        <v>19</v>
      </c>
      <c r="N529" s="31" t="s">
        <v>25932</v>
      </c>
      <c r="O529" s="31" t="s">
        <v>25929</v>
      </c>
      <c r="P529" s="32" t="s">
        <v>67</v>
      </c>
      <c r="Q529" s="32">
        <v>0.5</v>
      </c>
      <c r="R529" t="str">
        <f t="shared" si="8"/>
        <v>Огневий С.В. ПП, маг. "Продукти" р-н Каменец-Подольский Район, с.Калачковцы, д.1а (Садова)</v>
      </c>
    </row>
    <row r="530" spans="1:18" hidden="1" x14ac:dyDescent="0.25">
      <c r="A530" s="32">
        <v>164613</v>
      </c>
      <c r="B530" s="31" t="s">
        <v>2334</v>
      </c>
      <c r="C530" s="31" t="s">
        <v>2335</v>
      </c>
      <c r="D530" s="31" t="s">
        <v>19102</v>
      </c>
      <c r="E530" s="31" t="s">
        <v>121</v>
      </c>
      <c r="F530" s="31" t="s">
        <v>122</v>
      </c>
      <c r="G530" s="31" t="s">
        <v>107</v>
      </c>
      <c r="H530" s="31" t="s">
        <v>108</v>
      </c>
      <c r="I530" s="31" t="s">
        <v>19103</v>
      </c>
      <c r="J530" s="31" t="s">
        <v>19104</v>
      </c>
      <c r="K530" s="31" t="s">
        <v>110</v>
      </c>
      <c r="L530" s="31" t="s">
        <v>2335</v>
      </c>
      <c r="M530" s="31" t="s">
        <v>20</v>
      </c>
      <c r="N530" s="31" t="s">
        <v>25932</v>
      </c>
      <c r="O530" s="31" t="s">
        <v>25929</v>
      </c>
      <c r="P530" s="32" t="s">
        <v>66</v>
      </c>
      <c r="Q530" s="32">
        <v>1</v>
      </c>
      <c r="R530" t="str">
        <f t="shared" si="8"/>
        <v>Огороднік Л.М. ПП, маг. "Династія" р-н Чемеровецкий Район, с.Демковцы, ул.Дружбы, д.118</v>
      </c>
    </row>
    <row r="531" spans="1:18" hidden="1" x14ac:dyDescent="0.25">
      <c r="A531" s="32">
        <v>164627</v>
      </c>
      <c r="B531" s="31" t="s">
        <v>2992</v>
      </c>
      <c r="C531" s="31" t="s">
        <v>2993</v>
      </c>
      <c r="D531" s="31" t="s">
        <v>19134</v>
      </c>
      <c r="E531" s="31" t="s">
        <v>121</v>
      </c>
      <c r="F531" s="31" t="s">
        <v>122</v>
      </c>
      <c r="G531" s="31" t="s">
        <v>107</v>
      </c>
      <c r="H531" s="31" t="s">
        <v>108</v>
      </c>
      <c r="I531" s="31" t="s">
        <v>19135</v>
      </c>
      <c r="J531" s="31" t="s">
        <v>19136</v>
      </c>
      <c r="K531" s="31" t="s">
        <v>110</v>
      </c>
      <c r="L531" s="31" t="s">
        <v>2993</v>
      </c>
      <c r="M531" s="31" t="s">
        <v>18</v>
      </c>
      <c r="N531" s="31" t="s">
        <v>25932</v>
      </c>
      <c r="O531" s="31" t="s">
        <v>25929</v>
      </c>
      <c r="P531" s="32" t="s">
        <v>66</v>
      </c>
      <c r="Q531" s="32">
        <v>1</v>
      </c>
      <c r="R531" t="str">
        <f t="shared" si="8"/>
        <v>Олексійчук О.М. ПП, маг. "У Кума" р-н Каменец-Подольский Район, с.Смотрич, ул.Октябская, д.34а</v>
      </c>
    </row>
    <row r="532" spans="1:18" hidden="1" x14ac:dyDescent="0.25">
      <c r="A532" s="32">
        <v>164639</v>
      </c>
      <c r="B532" s="31" t="s">
        <v>2976</v>
      </c>
      <c r="C532" s="31" t="s">
        <v>19168</v>
      </c>
      <c r="D532" s="31" t="s">
        <v>19169</v>
      </c>
      <c r="E532" s="31" t="s">
        <v>121</v>
      </c>
      <c r="F532" s="31" t="s">
        <v>122</v>
      </c>
      <c r="G532" s="31" t="s">
        <v>107</v>
      </c>
      <c r="H532" s="31" t="s">
        <v>108</v>
      </c>
      <c r="I532" s="31" t="s">
        <v>19170</v>
      </c>
      <c r="J532" s="31" t="s">
        <v>19171</v>
      </c>
      <c r="K532" s="31" t="s">
        <v>110</v>
      </c>
      <c r="L532" s="31" t="s">
        <v>19168</v>
      </c>
      <c r="M532" s="31" t="s">
        <v>19</v>
      </c>
      <c r="N532" s="31" t="s">
        <v>25932</v>
      </c>
      <c r="O532" s="31" t="s">
        <v>25929</v>
      </c>
      <c r="P532" s="32" t="s">
        <v>67</v>
      </c>
      <c r="Q532" s="32">
        <v>0.5</v>
      </c>
      <c r="R532" t="str">
        <f t="shared" si="8"/>
        <v>Олійник О.В. ПП, маг. "Обрій" р-н Дунаевецкий Район, с.Томашовка, ул.Котовского, д.13</v>
      </c>
    </row>
    <row r="533" spans="1:18" hidden="1" x14ac:dyDescent="0.25">
      <c r="A533" s="32">
        <v>164643</v>
      </c>
      <c r="B533" s="31" t="s">
        <v>2362</v>
      </c>
      <c r="C533" s="31" t="s">
        <v>2363</v>
      </c>
      <c r="D533" s="31" t="s">
        <v>19180</v>
      </c>
      <c r="E533" s="31" t="s">
        <v>121</v>
      </c>
      <c r="F533" s="31" t="s">
        <v>122</v>
      </c>
      <c r="G533" s="31" t="s">
        <v>107</v>
      </c>
      <c r="H533" s="31" t="s">
        <v>108</v>
      </c>
      <c r="I533" s="31" t="s">
        <v>19181</v>
      </c>
      <c r="J533" s="31" t="s">
        <v>19182</v>
      </c>
      <c r="K533" s="31" t="s">
        <v>110</v>
      </c>
      <c r="L533" s="31" t="s">
        <v>2363</v>
      </c>
      <c r="M533" s="31" t="s">
        <v>21</v>
      </c>
      <c r="N533" s="31" t="s">
        <v>25932</v>
      </c>
      <c r="O533" s="31" t="s">
        <v>25929</v>
      </c>
      <c r="P533" s="32" t="s">
        <v>66</v>
      </c>
      <c r="Q533" s="32">
        <v>0.5</v>
      </c>
      <c r="R533" t="str">
        <f t="shared" si="8"/>
        <v>Олійник С.В. ПП, маг. "Статус" р-н Каменец-Подольский Район, с.Оринин, ул.Шевченка, д.100б</v>
      </c>
    </row>
    <row r="534" spans="1:18" hidden="1" x14ac:dyDescent="0.25">
      <c r="A534" s="32">
        <v>164666</v>
      </c>
      <c r="B534" s="31" t="s">
        <v>2878</v>
      </c>
      <c r="C534" s="31" t="s">
        <v>2879</v>
      </c>
      <c r="D534" s="31" t="s">
        <v>19228</v>
      </c>
      <c r="E534" s="31" t="s">
        <v>121</v>
      </c>
      <c r="F534" s="31" t="s">
        <v>122</v>
      </c>
      <c r="G534" s="31" t="s">
        <v>107</v>
      </c>
      <c r="H534" s="31" t="s">
        <v>108</v>
      </c>
      <c r="I534" s="31" t="s">
        <v>19229</v>
      </c>
      <c r="J534" s="31" t="s">
        <v>19230</v>
      </c>
      <c r="K534" s="31" t="s">
        <v>110</v>
      </c>
      <c r="L534" s="31" t="s">
        <v>2879</v>
      </c>
      <c r="M534" s="31" t="s">
        <v>19</v>
      </c>
      <c r="N534" s="31" t="s">
        <v>25932</v>
      </c>
      <c r="O534" s="31" t="s">
        <v>25929</v>
      </c>
      <c r="P534" s="32" t="s">
        <v>66</v>
      </c>
      <c r="Q534" s="32">
        <v>0.5</v>
      </c>
      <c r="R534" t="str">
        <f t="shared" si="8"/>
        <v>Онуфран Т.П. ПП, маг. "Продукт" р-н Каменец-Подольский Район, с.Рогозна, д.37 (ул. Центральная)</v>
      </c>
    </row>
    <row r="535" spans="1:18" hidden="1" x14ac:dyDescent="0.25">
      <c r="A535" s="32">
        <v>164450</v>
      </c>
      <c r="B535" s="31" t="s">
        <v>2180</v>
      </c>
      <c r="C535" s="31" t="s">
        <v>18738</v>
      </c>
      <c r="D535" s="31" t="s">
        <v>3121</v>
      </c>
      <c r="E535" s="31" t="s">
        <v>121</v>
      </c>
      <c r="F535" s="31" t="s">
        <v>122</v>
      </c>
      <c r="G535" s="31" t="s">
        <v>107</v>
      </c>
      <c r="H535" s="31" t="s">
        <v>108</v>
      </c>
      <c r="I535" s="31" t="s">
        <v>18733</v>
      </c>
      <c r="J535" s="31" t="s">
        <v>18734</v>
      </c>
      <c r="K535" s="31" t="s">
        <v>110</v>
      </c>
      <c r="L535" s="31" t="s">
        <v>18738</v>
      </c>
      <c r="M535" s="31" t="s">
        <v>18</v>
      </c>
      <c r="N535" s="31" t="s">
        <v>25932</v>
      </c>
      <c r="O535" s="31" t="s">
        <v>25929</v>
      </c>
      <c r="P535" s="32" t="s">
        <v>67</v>
      </c>
      <c r="Q535" s="32">
        <v>1</v>
      </c>
      <c r="R535" t="str">
        <f t="shared" si="8"/>
        <v>Ящішен М.А. ПП, маг."Продукти" р-н Дунаевецкий Район, пгт.Дунаевцы, пл.Привокзальная, д.2</v>
      </c>
    </row>
    <row r="536" spans="1:18" hidden="1" x14ac:dyDescent="0.25">
      <c r="A536" s="32">
        <v>164494</v>
      </c>
      <c r="B536" s="31" t="s">
        <v>2602</v>
      </c>
      <c r="C536" s="31" t="s">
        <v>2603</v>
      </c>
      <c r="D536" s="31" t="s">
        <v>18825</v>
      </c>
      <c r="E536" s="31" t="s">
        <v>121</v>
      </c>
      <c r="F536" s="31" t="s">
        <v>122</v>
      </c>
      <c r="G536" s="31" t="s">
        <v>107</v>
      </c>
      <c r="H536" s="31" t="s">
        <v>108</v>
      </c>
      <c r="I536" s="31" t="s">
        <v>18823</v>
      </c>
      <c r="J536" s="31" t="s">
        <v>18824</v>
      </c>
      <c r="K536" s="31" t="s">
        <v>110</v>
      </c>
      <c r="L536" s="31" t="s">
        <v>2603</v>
      </c>
      <c r="M536" s="31" t="s">
        <v>19</v>
      </c>
      <c r="N536" s="31" t="s">
        <v>25932</v>
      </c>
      <c r="O536" s="31" t="s">
        <v>25929</v>
      </c>
      <c r="P536" s="32" t="s">
        <v>66</v>
      </c>
      <c r="Q536" s="32">
        <v>1</v>
      </c>
      <c r="R536" t="str">
        <f t="shared" si="8"/>
        <v>Надворняк О.М. ПП, маг. "Ілона" р-н Дунаевецкий Район, с.Минькивци, ул.Советская, д.4</v>
      </c>
    </row>
    <row r="537" spans="1:18" hidden="1" x14ac:dyDescent="0.25">
      <c r="A537" s="32">
        <v>164516</v>
      </c>
      <c r="B537" s="31" t="s">
        <v>1893</v>
      </c>
      <c r="C537" s="31" t="s">
        <v>1894</v>
      </c>
      <c r="D537" s="31" t="s">
        <v>18872</v>
      </c>
      <c r="E537" s="31" t="s">
        <v>121</v>
      </c>
      <c r="F537" s="31" t="s">
        <v>122</v>
      </c>
      <c r="G537" s="31" t="s">
        <v>107</v>
      </c>
      <c r="H537" s="31" t="s">
        <v>108</v>
      </c>
      <c r="I537" s="31" t="s">
        <v>18873</v>
      </c>
      <c r="J537" s="31" t="s">
        <v>18874</v>
      </c>
      <c r="K537" s="31" t="s">
        <v>110</v>
      </c>
      <c r="L537" s="31" t="s">
        <v>1894</v>
      </c>
      <c r="M537" s="31" t="s">
        <v>21</v>
      </c>
      <c r="N537" s="31" t="s">
        <v>25932</v>
      </c>
      <c r="O537" s="31" t="s">
        <v>25929</v>
      </c>
      <c r="P537" s="32" t="s">
        <v>66</v>
      </c>
      <c r="Q537" s="32">
        <v>1</v>
      </c>
      <c r="R537" t="str">
        <f t="shared" si="8"/>
        <v>Невінгловський Р.В. ПП, маг. "Васильок" р-н Чемеровецкий Район, пгт.Закупное, ул.Центральная, д.6</v>
      </c>
    </row>
    <row r="538" spans="1:18" hidden="1" x14ac:dyDescent="0.25">
      <c r="A538" s="32">
        <v>164531</v>
      </c>
      <c r="B538" s="31" t="s">
        <v>2697</v>
      </c>
      <c r="C538" s="31" t="s">
        <v>2698</v>
      </c>
      <c r="D538" s="31" t="s">
        <v>18909</v>
      </c>
      <c r="E538" s="31" t="s">
        <v>121</v>
      </c>
      <c r="F538" s="31" t="s">
        <v>122</v>
      </c>
      <c r="G538" s="31" t="s">
        <v>107</v>
      </c>
      <c r="H538" s="31" t="s">
        <v>108</v>
      </c>
      <c r="I538" s="31" t="s">
        <v>18910</v>
      </c>
      <c r="J538" s="31" t="s">
        <v>18911</v>
      </c>
      <c r="K538" s="31" t="s">
        <v>110</v>
      </c>
      <c r="L538" s="31" t="s">
        <v>2698</v>
      </c>
      <c r="M538" s="31" t="s">
        <v>19</v>
      </c>
      <c r="N538" s="31" t="s">
        <v>25932</v>
      </c>
      <c r="O538" s="31" t="s">
        <v>25929</v>
      </c>
      <c r="P538" s="32" t="s">
        <v>67</v>
      </c>
      <c r="Q538" s="32">
        <v>0.5</v>
      </c>
      <c r="R538" t="str">
        <f t="shared" si="8"/>
        <v>Неруш О.М. ПП, маг. "У Саші" р-н Новоушицкий Район, с.Пилипковцы, ул.Ленина, д.18</v>
      </c>
    </row>
    <row r="539" spans="1:18" hidden="1" x14ac:dyDescent="0.25">
      <c r="A539" s="32">
        <v>164583</v>
      </c>
      <c r="B539" s="31" t="s">
        <v>1226</v>
      </c>
      <c r="C539" s="31" t="s">
        <v>19024</v>
      </c>
      <c r="D539" s="31" t="s">
        <v>19025</v>
      </c>
      <c r="E539" s="31" t="s">
        <v>121</v>
      </c>
      <c r="F539" s="31" t="s">
        <v>122</v>
      </c>
      <c r="G539" s="31" t="s">
        <v>107</v>
      </c>
      <c r="H539" s="31" t="s">
        <v>108</v>
      </c>
      <c r="I539" s="31" t="s">
        <v>19026</v>
      </c>
      <c r="J539" s="31" t="s">
        <v>19027</v>
      </c>
      <c r="K539" s="31" t="s">
        <v>110</v>
      </c>
      <c r="L539" s="31" t="s">
        <v>19028</v>
      </c>
      <c r="M539" s="31" t="s">
        <v>21</v>
      </c>
      <c r="N539" s="31" t="s">
        <v>25932</v>
      </c>
      <c r="O539" s="31" t="s">
        <v>25929</v>
      </c>
      <c r="P539" s="32" t="s">
        <v>67</v>
      </c>
      <c r="Q539" s="32">
        <v>0.5</v>
      </c>
      <c r="R539" t="str">
        <f t="shared" si="8"/>
        <v>(КООП) Олімп-Б СТ, кафетерій "Кулінарія" р-н Новоушицкий Район, пгт.Новая Ушица, ул.Подольская, д.9</v>
      </c>
    </row>
    <row r="540" spans="1:18" hidden="1" x14ac:dyDescent="0.25">
      <c r="A540" s="32">
        <v>164600</v>
      </c>
      <c r="B540" s="31" t="s">
        <v>2469</v>
      </c>
      <c r="C540" s="31" t="s">
        <v>19075</v>
      </c>
      <c r="D540" s="31" t="s">
        <v>19076</v>
      </c>
      <c r="E540" s="31" t="s">
        <v>121</v>
      </c>
      <c r="F540" s="31" t="s">
        <v>122</v>
      </c>
      <c r="G540" s="31" t="s">
        <v>107</v>
      </c>
      <c r="H540" s="31" t="s">
        <v>108</v>
      </c>
      <c r="I540" s="31" t="s">
        <v>19077</v>
      </c>
      <c r="J540" s="31" t="s">
        <v>19078</v>
      </c>
      <c r="K540" s="31" t="s">
        <v>110</v>
      </c>
      <c r="L540" s="31" t="s">
        <v>2470</v>
      </c>
      <c r="M540" s="31" t="s">
        <v>20</v>
      </c>
      <c r="N540" s="31" t="s">
        <v>25932</v>
      </c>
      <c r="O540" s="31" t="s">
        <v>25929</v>
      </c>
      <c r="P540" s="32" t="s">
        <v>67</v>
      </c>
      <c r="Q540" s="32">
        <v>0.5</v>
      </c>
      <c r="R540" t="str">
        <f t="shared" si="8"/>
        <v>(КООП) Обрій-06 СТ, маг. "Продукти" р-н Каменец-Подольский Район, с.Гавриловцы, ул.Горького, д.84</v>
      </c>
    </row>
    <row r="541" spans="1:18" hidden="1" x14ac:dyDescent="0.25">
      <c r="A541" s="32">
        <v>164384</v>
      </c>
      <c r="B541" s="31" t="s">
        <v>3322</v>
      </c>
      <c r="C541" s="31" t="s">
        <v>3323</v>
      </c>
      <c r="D541" s="31" t="s">
        <v>3324</v>
      </c>
      <c r="E541" s="31" t="s">
        <v>121</v>
      </c>
      <c r="F541" s="31" t="s">
        <v>122</v>
      </c>
      <c r="G541" s="31" t="s">
        <v>107</v>
      </c>
      <c r="H541" s="31" t="s">
        <v>108</v>
      </c>
      <c r="I541" s="31" t="s">
        <v>3325</v>
      </c>
      <c r="J541" s="31" t="s">
        <v>3326</v>
      </c>
      <c r="K541" s="31" t="s">
        <v>110</v>
      </c>
      <c r="L541" s="31" t="s">
        <v>3323</v>
      </c>
      <c r="M541" s="31" t="s">
        <v>19</v>
      </c>
      <c r="N541" s="31" t="s">
        <v>25932</v>
      </c>
      <c r="O541" s="31" t="s">
        <v>25929</v>
      </c>
      <c r="P541" s="32" t="s">
        <v>66</v>
      </c>
      <c r="Q541" s="32">
        <v>0.5</v>
      </c>
      <c r="R541" t="str">
        <f t="shared" si="8"/>
        <v>Михальський С.М. ПП, маг. "Алєся" р-н Дунаевецкий Район, с.Зеленче, ул.Центральная, д.57</v>
      </c>
    </row>
    <row r="542" spans="1:18" hidden="1" x14ac:dyDescent="0.25">
      <c r="A542" s="32">
        <v>164399</v>
      </c>
      <c r="B542" s="31" t="s">
        <v>2376</v>
      </c>
      <c r="C542" s="31" t="s">
        <v>2377</v>
      </c>
      <c r="D542" s="31" t="s">
        <v>18629</v>
      </c>
      <c r="E542" s="31" t="s">
        <v>121</v>
      </c>
      <c r="F542" s="31" t="s">
        <v>122</v>
      </c>
      <c r="G542" s="31" t="s">
        <v>107</v>
      </c>
      <c r="H542" s="31" t="s">
        <v>108</v>
      </c>
      <c r="I542" s="31" t="s">
        <v>18630</v>
      </c>
      <c r="J542" s="31" t="s">
        <v>18631</v>
      </c>
      <c r="K542" s="31" t="s">
        <v>110</v>
      </c>
      <c r="L542" s="31" t="s">
        <v>2377</v>
      </c>
      <c r="M542" s="31" t="s">
        <v>18</v>
      </c>
      <c r="N542" s="31" t="s">
        <v>25932</v>
      </c>
      <c r="O542" s="31" t="s">
        <v>25929</v>
      </c>
      <c r="P542" s="32" t="s">
        <v>66</v>
      </c>
      <c r="Q542" s="32">
        <v>1</v>
      </c>
      <c r="R542" t="str">
        <f t="shared" si="8"/>
        <v>Мінгаз С.І. ПП, маг. "Маркет" р-н Каменец-Подольский Район, пгт.Старая Ушица, ул.Петровского, д.1</v>
      </c>
    </row>
    <row r="543" spans="1:18" hidden="1" x14ac:dyDescent="0.25">
      <c r="A543" s="32">
        <v>164411</v>
      </c>
      <c r="B543" s="31" t="s">
        <v>2815</v>
      </c>
      <c r="C543" s="31" t="s">
        <v>18650</v>
      </c>
      <c r="D543" s="31" t="s">
        <v>18651</v>
      </c>
      <c r="E543" s="31" t="s">
        <v>121</v>
      </c>
      <c r="F543" s="31" t="s">
        <v>122</v>
      </c>
      <c r="G543" s="31" t="s">
        <v>107</v>
      </c>
      <c r="H543" s="31" t="s">
        <v>108</v>
      </c>
      <c r="I543" s="31" t="s">
        <v>18652</v>
      </c>
      <c r="J543" s="31" t="s">
        <v>18653</v>
      </c>
      <c r="K543" s="31" t="s">
        <v>110</v>
      </c>
      <c r="L543" s="31" t="s">
        <v>18650</v>
      </c>
      <c r="M543" s="31" t="s">
        <v>20</v>
      </c>
      <c r="N543" s="31" t="s">
        <v>25932</v>
      </c>
      <c r="O543" s="31" t="s">
        <v>25929</v>
      </c>
      <c r="P543" s="32" t="s">
        <v>67</v>
      </c>
      <c r="Q543" s="32">
        <v>0.5</v>
      </c>
      <c r="R543" t="str">
        <f t="shared" si="8"/>
        <v>Пушкаренко В.В. ПП, маг. "Конвалія" р-н Чемеровецкий Район, с.Сокиринцы, ул.Центральная (біля школи)</v>
      </c>
    </row>
    <row r="544" spans="1:18" hidden="1" x14ac:dyDescent="0.25">
      <c r="A544" s="32">
        <v>164415</v>
      </c>
      <c r="B544" s="31" t="s">
        <v>2487</v>
      </c>
      <c r="C544" s="31" t="s">
        <v>2488</v>
      </c>
      <c r="D544" s="31" t="s">
        <v>18656</v>
      </c>
      <c r="E544" s="31" t="s">
        <v>121</v>
      </c>
      <c r="F544" s="31" t="s">
        <v>122</v>
      </c>
      <c r="G544" s="31" t="s">
        <v>107</v>
      </c>
      <c r="H544" s="31" t="s">
        <v>108</v>
      </c>
      <c r="I544" s="31" t="s">
        <v>18657</v>
      </c>
      <c r="J544" s="31" t="s">
        <v>18658</v>
      </c>
      <c r="K544" s="31" t="s">
        <v>110</v>
      </c>
      <c r="L544" s="31" t="s">
        <v>2488</v>
      </c>
      <c r="M544" s="31" t="s">
        <v>20</v>
      </c>
      <c r="N544" s="31" t="s">
        <v>25932</v>
      </c>
      <c r="O544" s="31" t="s">
        <v>25929</v>
      </c>
      <c r="P544" s="32" t="s">
        <v>67</v>
      </c>
      <c r="Q544" s="32">
        <v>0.5</v>
      </c>
      <c r="R544" t="str">
        <f t="shared" si="8"/>
        <v>м-н "Оксана" р-н Чемеровецкий Район, с.Теремковцы, ул.Чкалова, д.16</v>
      </c>
    </row>
    <row r="545" spans="1:18" hidden="1" x14ac:dyDescent="0.25">
      <c r="A545" s="32">
        <v>164430</v>
      </c>
      <c r="B545" s="31" t="s">
        <v>2263</v>
      </c>
      <c r="C545" s="31" t="s">
        <v>2264</v>
      </c>
      <c r="D545" s="31" t="s">
        <v>18681</v>
      </c>
      <c r="E545" s="31" t="s">
        <v>121</v>
      </c>
      <c r="F545" s="31" t="s">
        <v>122</v>
      </c>
      <c r="G545" s="31" t="s">
        <v>107</v>
      </c>
      <c r="H545" s="31" t="s">
        <v>108</v>
      </c>
      <c r="I545" s="31" t="s">
        <v>18682</v>
      </c>
      <c r="J545" s="31" t="s">
        <v>18683</v>
      </c>
      <c r="K545" s="31" t="s">
        <v>110</v>
      </c>
      <c r="L545" s="31" t="s">
        <v>2264</v>
      </c>
      <c r="M545" s="31" t="s">
        <v>21</v>
      </c>
      <c r="N545" s="31" t="s">
        <v>25932</v>
      </c>
      <c r="O545" s="31" t="s">
        <v>25929</v>
      </c>
      <c r="P545" s="32" t="s">
        <v>67</v>
      </c>
      <c r="Q545" s="32">
        <v>1</v>
      </c>
      <c r="R545" t="str">
        <f t="shared" si="8"/>
        <v>Мокрий В.В. ПП, маг. "Добриня" р-н Новоушицкий Район, пгт.Новая Ушица, ул.Украинская, д.42</v>
      </c>
    </row>
    <row r="546" spans="1:18" hidden="1" x14ac:dyDescent="0.25">
      <c r="A546" s="32">
        <v>164448</v>
      </c>
      <c r="B546" s="31" t="s">
        <v>3108</v>
      </c>
      <c r="C546" s="31" t="s">
        <v>18731</v>
      </c>
      <c r="D546" s="31" t="s">
        <v>18732</v>
      </c>
      <c r="E546" s="31" t="s">
        <v>121</v>
      </c>
      <c r="F546" s="31" t="s">
        <v>122</v>
      </c>
      <c r="G546" s="31" t="s">
        <v>107</v>
      </c>
      <c r="H546" s="31" t="s">
        <v>108</v>
      </c>
      <c r="I546" s="31" t="s">
        <v>18733</v>
      </c>
      <c r="J546" s="31" t="s">
        <v>18734</v>
      </c>
      <c r="K546" s="31" t="s">
        <v>110</v>
      </c>
      <c r="L546" s="31" t="s">
        <v>18735</v>
      </c>
      <c r="M546" s="31" t="s">
        <v>18</v>
      </c>
      <c r="N546" s="31" t="s">
        <v>25932</v>
      </c>
      <c r="O546" s="31" t="s">
        <v>25929</v>
      </c>
      <c r="P546" s="32" t="s">
        <v>66</v>
      </c>
      <c r="Q546" s="32">
        <v>1</v>
      </c>
      <c r="R546" t="str">
        <f t="shared" si="8"/>
        <v>Ящішен М.А. ПП,  маг. "Продукти" р-н Дунаевецкий Район, пгт.Дунаевцы, ул.1-го Мая, д.28-А</v>
      </c>
    </row>
    <row r="547" spans="1:18" hidden="1" x14ac:dyDescent="0.25">
      <c r="A547" s="32">
        <v>164318</v>
      </c>
      <c r="B547" s="31" t="s">
        <v>18440</v>
      </c>
      <c r="C547" s="31" t="s">
        <v>18441</v>
      </c>
      <c r="D547" s="31" t="s">
        <v>18437</v>
      </c>
      <c r="E547" s="31" t="s">
        <v>121</v>
      </c>
      <c r="F547" s="31" t="s">
        <v>122</v>
      </c>
      <c r="G547" s="31" t="s">
        <v>107</v>
      </c>
      <c r="H547" s="31" t="s">
        <v>108</v>
      </c>
      <c r="I547" s="31" t="s">
        <v>18442</v>
      </c>
      <c r="J547" s="31" t="s">
        <v>18443</v>
      </c>
      <c r="K547" s="31" t="s">
        <v>110</v>
      </c>
      <c r="L547" s="31" t="s">
        <v>18441</v>
      </c>
      <c r="M547" s="31" t="s">
        <v>18</v>
      </c>
      <c r="N547" s="31" t="s">
        <v>25932</v>
      </c>
      <c r="O547" s="31" t="s">
        <v>25929</v>
      </c>
      <c r="P547" s="32" t="s">
        <v>25948</v>
      </c>
      <c r="Q547" s="32">
        <v>0.5</v>
      </c>
      <c r="R547" t="str">
        <f t="shared" si="8"/>
        <v>Мельник В.М. ПП, маг. "Явір" р-н Каменец-Подольский Район, с.Голосков, ул.Голосковская, д.15</v>
      </c>
    </row>
    <row r="548" spans="1:18" hidden="1" x14ac:dyDescent="0.25">
      <c r="A548" s="32">
        <v>164336</v>
      </c>
      <c r="B548" s="31" t="s">
        <v>2358</v>
      </c>
      <c r="C548" s="31" t="s">
        <v>2359</v>
      </c>
      <c r="D548" s="31" t="s">
        <v>18485</v>
      </c>
      <c r="E548" s="31" t="s">
        <v>121</v>
      </c>
      <c r="F548" s="31" t="s">
        <v>122</v>
      </c>
      <c r="G548" s="31" t="s">
        <v>107</v>
      </c>
      <c r="H548" s="31" t="s">
        <v>108</v>
      </c>
      <c r="I548" s="31" t="s">
        <v>18486</v>
      </c>
      <c r="J548" s="31" t="s">
        <v>18487</v>
      </c>
      <c r="K548" s="31" t="s">
        <v>110</v>
      </c>
      <c r="L548" s="31" t="s">
        <v>2359</v>
      </c>
      <c r="M548" s="31" t="s">
        <v>21</v>
      </c>
      <c r="N548" s="31" t="s">
        <v>25932</v>
      </c>
      <c r="O548" s="31" t="s">
        <v>25929</v>
      </c>
      <c r="P548" s="32" t="s">
        <v>66</v>
      </c>
      <c r="Q548" s="32">
        <v>1</v>
      </c>
      <c r="R548" t="str">
        <f t="shared" si="8"/>
        <v>Мельник О.В. ПП, маг. "Вагончик" р-н Новоушицкий Район, с.Ивашковцы, ул.Победы, д.3</v>
      </c>
    </row>
    <row r="549" spans="1:18" hidden="1" x14ac:dyDescent="0.25">
      <c r="A549" s="32">
        <v>164338</v>
      </c>
      <c r="B549" s="31" t="s">
        <v>490</v>
      </c>
      <c r="C549" s="31" t="s">
        <v>491</v>
      </c>
      <c r="D549" s="31" t="s">
        <v>18491</v>
      </c>
      <c r="E549" s="31" t="s">
        <v>121</v>
      </c>
      <c r="F549" s="31" t="s">
        <v>122</v>
      </c>
      <c r="G549" s="31" t="s">
        <v>107</v>
      </c>
      <c r="H549" s="31" t="s">
        <v>108</v>
      </c>
      <c r="I549" s="31" t="s">
        <v>18492</v>
      </c>
      <c r="J549" s="31" t="s">
        <v>18493</v>
      </c>
      <c r="K549" s="31" t="s">
        <v>110</v>
      </c>
      <c r="L549" s="31" t="s">
        <v>491</v>
      </c>
      <c r="M549" s="31" t="s">
        <v>20</v>
      </c>
      <c r="N549" s="31" t="s">
        <v>25932</v>
      </c>
      <c r="O549" s="31" t="s">
        <v>25929</v>
      </c>
      <c r="P549" s="32" t="s">
        <v>67</v>
      </c>
      <c r="Q549" s="32">
        <v>0.5</v>
      </c>
      <c r="R549" t="str">
        <f t="shared" si="8"/>
        <v>Мельник О.І. ПП, маг. "Танюша" р-н Новоушицкий Район, с.Малая Стружка, д.23 (Ленина)</v>
      </c>
    </row>
    <row r="550" spans="1:18" hidden="1" x14ac:dyDescent="0.25">
      <c r="A550" s="32">
        <v>164345</v>
      </c>
      <c r="B550" s="31" t="s">
        <v>18512</v>
      </c>
      <c r="C550" s="31" t="s">
        <v>18513</v>
      </c>
      <c r="D550" s="31" t="s">
        <v>18514</v>
      </c>
      <c r="E550" s="31" t="s">
        <v>121</v>
      </c>
      <c r="F550" s="31" t="s">
        <v>122</v>
      </c>
      <c r="G550" s="31" t="s">
        <v>114</v>
      </c>
      <c r="H550" s="31" t="s">
        <v>108</v>
      </c>
      <c r="I550" s="31" t="s">
        <v>18515</v>
      </c>
      <c r="J550" s="31" t="s">
        <v>18516</v>
      </c>
      <c r="K550" s="31" t="s">
        <v>110</v>
      </c>
      <c r="L550" s="31" t="s">
        <v>18513</v>
      </c>
      <c r="M550" s="31" t="s">
        <v>21</v>
      </c>
      <c r="N550" s="31" t="s">
        <v>25932</v>
      </c>
      <c r="O550" s="31" t="s">
        <v>25929</v>
      </c>
      <c r="P550" s="32" t="s">
        <v>66</v>
      </c>
      <c r="Q550" s="32">
        <v>0.5</v>
      </c>
      <c r="R550" t="str">
        <f t="shared" si="8"/>
        <v>Мельниченко А.І. ПП, маг. "Гриль-бар" р-н Новоушицкий Район, пгт.Новая Ушица, пл.Рынковая, д.6</v>
      </c>
    </row>
    <row r="551" spans="1:18" hidden="1" x14ac:dyDescent="0.25">
      <c r="A551" s="32">
        <v>164373</v>
      </c>
      <c r="B551" s="31" t="s">
        <v>2886</v>
      </c>
      <c r="C551" s="31" t="s">
        <v>2887</v>
      </c>
      <c r="D551" s="31" t="s">
        <v>18576</v>
      </c>
      <c r="E551" s="31" t="s">
        <v>121</v>
      </c>
      <c r="F551" s="31" t="s">
        <v>122</v>
      </c>
      <c r="G551" s="31" t="s">
        <v>107</v>
      </c>
      <c r="H551" s="31" t="s">
        <v>108</v>
      </c>
      <c r="I551" s="31" t="s">
        <v>18577</v>
      </c>
      <c r="J551" s="31" t="s">
        <v>18578</v>
      </c>
      <c r="K551" s="31" t="s">
        <v>110</v>
      </c>
      <c r="L551" s="31" t="s">
        <v>2887</v>
      </c>
      <c r="M551" s="31" t="s">
        <v>18</v>
      </c>
      <c r="N551" s="31" t="s">
        <v>25932</v>
      </c>
      <c r="O551" s="31" t="s">
        <v>25929</v>
      </c>
      <c r="P551" s="32" t="s">
        <v>66</v>
      </c>
      <c r="Q551" s="32">
        <v>1</v>
      </c>
      <c r="R551" t="str">
        <f t="shared" si="8"/>
        <v>Михайличенко О.Я. ПП, маг. "Сузір'я" р-н Каменец-Подольский Район, с.Смотрич, ул.Советская, д.3</v>
      </c>
    </row>
    <row r="552" spans="1:18" hidden="1" x14ac:dyDescent="0.25">
      <c r="A552" s="32">
        <v>164378</v>
      </c>
      <c r="B552" s="31" t="s">
        <v>2489</v>
      </c>
      <c r="C552" s="31" t="s">
        <v>2490</v>
      </c>
      <c r="D552" s="31" t="s">
        <v>18588</v>
      </c>
      <c r="E552" s="31" t="s">
        <v>121</v>
      </c>
      <c r="F552" s="31" t="s">
        <v>122</v>
      </c>
      <c r="G552" s="31" t="s">
        <v>107</v>
      </c>
      <c r="H552" s="31" t="s">
        <v>108</v>
      </c>
      <c r="I552" s="31" t="s">
        <v>3309</v>
      </c>
      <c r="J552" s="31" t="s">
        <v>3310</v>
      </c>
      <c r="K552" s="31" t="s">
        <v>110</v>
      </c>
      <c r="L552" s="31" t="s">
        <v>2490</v>
      </c>
      <c r="M552" s="31" t="s">
        <v>18</v>
      </c>
      <c r="N552" s="31" t="s">
        <v>25932</v>
      </c>
      <c r="O552" s="31" t="s">
        <v>25929</v>
      </c>
      <c r="P552" s="32" t="s">
        <v>66</v>
      </c>
      <c r="Q552" s="32">
        <v>0.5</v>
      </c>
      <c r="R552" t="str">
        <f t="shared" si="8"/>
        <v>Михайлова Н.М. ПП, маг. "Водолей" р-н Чемеровецкий Район, с.Белая, д.21 (Центральная)</v>
      </c>
    </row>
    <row r="553" spans="1:18" hidden="1" x14ac:dyDescent="0.25">
      <c r="A553" s="32">
        <v>164305</v>
      </c>
      <c r="B553" s="31" t="s">
        <v>2415</v>
      </c>
      <c r="C553" s="31" t="s">
        <v>2416</v>
      </c>
      <c r="D553" s="31" t="s">
        <v>18415</v>
      </c>
      <c r="E553" s="31" t="s">
        <v>121</v>
      </c>
      <c r="F553" s="31" t="s">
        <v>122</v>
      </c>
      <c r="G553" s="31" t="s">
        <v>107</v>
      </c>
      <c r="H553" s="31" t="s">
        <v>108</v>
      </c>
      <c r="I553" s="31" t="s">
        <v>18416</v>
      </c>
      <c r="J553" s="31" t="s">
        <v>18417</v>
      </c>
      <c r="K553" s="31" t="s">
        <v>110</v>
      </c>
      <c r="L553" s="31" t="s">
        <v>2416</v>
      </c>
      <c r="M553" s="31" t="s">
        <v>21</v>
      </c>
      <c r="N553" s="31" t="s">
        <v>25932</v>
      </c>
      <c r="O553" s="31" t="s">
        <v>25929</v>
      </c>
      <c r="P553" s="32" t="s">
        <v>67</v>
      </c>
      <c r="Q553" s="32">
        <v>1</v>
      </c>
      <c r="R553" t="str">
        <f t="shared" si="8"/>
        <v>Мей В.В. ПП, маг. "Еней" р-н Дунаевецкий Район, с.Мицивци, ул.Хмельницкого Богдана, д.63б</v>
      </c>
    </row>
    <row r="554" spans="1:18" hidden="1" x14ac:dyDescent="0.25">
      <c r="A554" s="32">
        <v>164307</v>
      </c>
      <c r="B554" s="31" t="s">
        <v>1906</v>
      </c>
      <c r="C554" s="31" t="s">
        <v>1907</v>
      </c>
      <c r="D554" s="31" t="s">
        <v>18418</v>
      </c>
      <c r="E554" s="31" t="s">
        <v>121</v>
      </c>
      <c r="F554" s="31" t="s">
        <v>122</v>
      </c>
      <c r="G554" s="31" t="s">
        <v>107</v>
      </c>
      <c r="H554" s="31" t="s">
        <v>108</v>
      </c>
      <c r="I554" s="31" t="s">
        <v>18419</v>
      </c>
      <c r="J554" s="31" t="s">
        <v>18420</v>
      </c>
      <c r="K554" s="31" t="s">
        <v>110</v>
      </c>
      <c r="L554" s="31" t="s">
        <v>1907</v>
      </c>
      <c r="M554" s="31" t="s">
        <v>20</v>
      </c>
      <c r="N554" s="31" t="s">
        <v>25932</v>
      </c>
      <c r="O554" s="31" t="s">
        <v>25929</v>
      </c>
      <c r="P554" s="32" t="s">
        <v>67</v>
      </c>
      <c r="Q554" s="32">
        <v>0.5</v>
      </c>
      <c r="R554" t="str">
        <f t="shared" si="8"/>
        <v>Меліксятян Л.В. ПП, маг. "Вітамін" р-н Новоушицкий Район, с.Струга, ул.Ленина, д.3</v>
      </c>
    </row>
    <row r="555" spans="1:18" hidden="1" x14ac:dyDescent="0.25">
      <c r="A555" s="32">
        <v>164308</v>
      </c>
      <c r="B555" s="31" t="s">
        <v>1221</v>
      </c>
      <c r="C555" s="31" t="s">
        <v>1222</v>
      </c>
      <c r="D555" s="31" t="s">
        <v>18421</v>
      </c>
      <c r="E555" s="31" t="s">
        <v>121</v>
      </c>
      <c r="F555" s="31" t="s">
        <v>122</v>
      </c>
      <c r="G555" s="31" t="s">
        <v>114</v>
      </c>
      <c r="H555" s="31" t="s">
        <v>108</v>
      </c>
      <c r="I555" s="31" t="s">
        <v>18422</v>
      </c>
      <c r="J555" s="31" t="s">
        <v>18423</v>
      </c>
      <c r="K555" s="31" t="s">
        <v>110</v>
      </c>
      <c r="L555" s="31" t="s">
        <v>1222</v>
      </c>
      <c r="M555" s="31" t="s">
        <v>20</v>
      </c>
      <c r="N555" s="31" t="s">
        <v>25932</v>
      </c>
      <c r="O555" s="31" t="s">
        <v>25929</v>
      </c>
      <c r="P555" s="32" t="s">
        <v>67</v>
      </c>
      <c r="Q555" s="32">
        <v>0.5</v>
      </c>
      <c r="R555" t="str">
        <f t="shared" si="8"/>
        <v>Мількевич О.В. ПП, маг. "Бар" р-н Каменец-Подольский Район, с.Ходоровцы, ул.Сугеры, д.40</v>
      </c>
    </row>
    <row r="556" spans="1:18" hidden="1" x14ac:dyDescent="0.25">
      <c r="A556" s="32">
        <v>164309</v>
      </c>
      <c r="B556" s="31" t="s">
        <v>3066</v>
      </c>
      <c r="C556" s="31" t="s">
        <v>3067</v>
      </c>
      <c r="D556" s="31" t="s">
        <v>18424</v>
      </c>
      <c r="E556" s="31" t="s">
        <v>121</v>
      </c>
      <c r="F556" s="31" t="s">
        <v>122</v>
      </c>
      <c r="G556" s="31" t="s">
        <v>107</v>
      </c>
      <c r="H556" s="31" t="s">
        <v>108</v>
      </c>
      <c r="I556" s="31" t="s">
        <v>18422</v>
      </c>
      <c r="J556" s="31" t="s">
        <v>18423</v>
      </c>
      <c r="K556" s="31" t="s">
        <v>110</v>
      </c>
      <c r="L556" s="31" t="s">
        <v>3067</v>
      </c>
      <c r="M556" s="31" t="s">
        <v>20</v>
      </c>
      <c r="N556" s="31" t="s">
        <v>25932</v>
      </c>
      <c r="O556" s="31" t="s">
        <v>25929</v>
      </c>
      <c r="P556" s="32" t="s">
        <v>67</v>
      </c>
      <c r="Q556" s="32">
        <v>0.5</v>
      </c>
      <c r="R556" t="str">
        <f t="shared" si="8"/>
        <v>Мількевич О.В. ПП, маг. "Олімп" р-н Каменец-Подольский Район, с.Колыбаевка, ул.Ленина, д.112а</v>
      </c>
    </row>
    <row r="557" spans="1:18" hidden="1" x14ac:dyDescent="0.25">
      <c r="A557" s="32">
        <v>164310</v>
      </c>
      <c r="B557" s="31" t="s">
        <v>2056</v>
      </c>
      <c r="C557" s="31" t="s">
        <v>554</v>
      </c>
      <c r="D557" s="31" t="s">
        <v>18425</v>
      </c>
      <c r="E557" s="31" t="s">
        <v>121</v>
      </c>
      <c r="F557" s="31" t="s">
        <v>122</v>
      </c>
      <c r="G557" s="31" t="s">
        <v>107</v>
      </c>
      <c r="H557" s="31" t="s">
        <v>108</v>
      </c>
      <c r="I557" s="31" t="s">
        <v>18422</v>
      </c>
      <c r="J557" s="31" t="s">
        <v>18423</v>
      </c>
      <c r="K557" s="31" t="s">
        <v>110</v>
      </c>
      <c r="L557" s="31" t="s">
        <v>554</v>
      </c>
      <c r="M557" s="31" t="s">
        <v>20</v>
      </c>
      <c r="N557" s="31" t="s">
        <v>25932</v>
      </c>
      <c r="O557" s="31" t="s">
        <v>25929</v>
      </c>
      <c r="P557" s="32" t="s">
        <v>67</v>
      </c>
      <c r="Q557" s="32">
        <v>0.5</v>
      </c>
      <c r="R557" t="str">
        <f t="shared" si="8"/>
        <v>Мількевич О.В. ПП, маг. "Продукти" р-н Каменец-Подольский Район, с.Руда, ул.Петровского, д.136</v>
      </c>
    </row>
    <row r="558" spans="1:18" hidden="1" x14ac:dyDescent="0.25">
      <c r="A558" s="32">
        <v>164312</v>
      </c>
      <c r="B558" s="31" t="s">
        <v>2366</v>
      </c>
      <c r="C558" s="31" t="s">
        <v>2367</v>
      </c>
      <c r="D558" s="31" t="s">
        <v>18427</v>
      </c>
      <c r="E558" s="31" t="s">
        <v>121</v>
      </c>
      <c r="F558" s="31" t="s">
        <v>122</v>
      </c>
      <c r="G558" s="31" t="s">
        <v>107</v>
      </c>
      <c r="H558" s="31" t="s">
        <v>108</v>
      </c>
      <c r="I558" s="31" t="s">
        <v>18422</v>
      </c>
      <c r="J558" s="31" t="s">
        <v>18423</v>
      </c>
      <c r="K558" s="31" t="s">
        <v>110</v>
      </c>
      <c r="L558" s="31" t="s">
        <v>2367</v>
      </c>
      <c r="M558" s="31" t="s">
        <v>20</v>
      </c>
      <c r="N558" s="31" t="s">
        <v>25932</v>
      </c>
      <c r="O558" s="31" t="s">
        <v>25929</v>
      </c>
      <c r="P558" s="32" t="s">
        <v>67</v>
      </c>
      <c r="Q558" s="32">
        <v>0.5</v>
      </c>
      <c r="R558" t="str">
        <f t="shared" si="8"/>
        <v>Мількевич О.В. ПП, маг. "Теремок" р-н Каменец-Подольский Район, с.Гавриловцы, ул.Ленина, д.11</v>
      </c>
    </row>
    <row r="559" spans="1:18" hidden="1" x14ac:dyDescent="0.25">
      <c r="A559" s="32">
        <v>164203</v>
      </c>
      <c r="B559" s="31" t="s">
        <v>2240</v>
      </c>
      <c r="C559" s="31" t="s">
        <v>2241</v>
      </c>
      <c r="D559" s="31" t="s">
        <v>18137</v>
      </c>
      <c r="E559" s="31" t="s">
        <v>121</v>
      </c>
      <c r="F559" s="31" t="s">
        <v>122</v>
      </c>
      <c r="G559" s="31" t="s">
        <v>107</v>
      </c>
      <c r="H559" s="31" t="s">
        <v>108</v>
      </c>
      <c r="I559" s="31" t="s">
        <v>18138</v>
      </c>
      <c r="J559" s="31" t="s">
        <v>18139</v>
      </c>
      <c r="K559" s="31" t="s">
        <v>110</v>
      </c>
      <c r="L559" s="31" t="s">
        <v>2241</v>
      </c>
      <c r="M559" s="31" t="s">
        <v>20</v>
      </c>
      <c r="N559" s="31" t="s">
        <v>25932</v>
      </c>
      <c r="O559" s="31" t="s">
        <v>25929</v>
      </c>
      <c r="P559" s="32" t="s">
        <v>67</v>
      </c>
      <c r="Q559" s="32">
        <v>0.5</v>
      </c>
      <c r="R559" t="str">
        <f t="shared" si="8"/>
        <v>Мамчура Г.І. ПП, маг р-н Чемеровецкий Район, с.Ивахновцы, ул.Комсомольская, д.5</v>
      </c>
    </row>
    <row r="560" spans="1:18" hidden="1" x14ac:dyDescent="0.25">
      <c r="A560" s="32">
        <v>164214</v>
      </c>
      <c r="B560" s="31" t="s">
        <v>2777</v>
      </c>
      <c r="C560" s="31" t="s">
        <v>2778</v>
      </c>
      <c r="D560" s="31" t="s">
        <v>18170</v>
      </c>
      <c r="E560" s="31" t="s">
        <v>121</v>
      </c>
      <c r="F560" s="31" t="s">
        <v>122</v>
      </c>
      <c r="G560" s="31" t="s">
        <v>107</v>
      </c>
      <c r="H560" s="31" t="s">
        <v>108</v>
      </c>
      <c r="I560" s="31" t="s">
        <v>18171</v>
      </c>
      <c r="J560" s="31" t="s">
        <v>18172</v>
      </c>
      <c r="K560" s="31" t="s">
        <v>110</v>
      </c>
      <c r="L560" s="31" t="s">
        <v>2778</v>
      </c>
      <c r="M560" s="31" t="s">
        <v>19</v>
      </c>
      <c r="N560" s="31" t="s">
        <v>25932</v>
      </c>
      <c r="O560" s="31" t="s">
        <v>25929</v>
      </c>
      <c r="P560" s="32" t="s">
        <v>67</v>
      </c>
      <c r="Q560" s="32">
        <v>0.5</v>
      </c>
      <c r="R560" t="str">
        <f t="shared" si="8"/>
        <v>Маринюк О.С. ПП, маг. "Продукти" р-н Каменец-Подольский Район, с.Каменка, ул.Школьная, д.82а</v>
      </c>
    </row>
    <row r="561" spans="1:18" hidden="1" x14ac:dyDescent="0.25">
      <c r="A561" s="32">
        <v>164243</v>
      </c>
      <c r="B561" s="31" t="s">
        <v>2349</v>
      </c>
      <c r="C561" s="31" t="s">
        <v>2350</v>
      </c>
      <c r="D561" s="31" t="s">
        <v>18255</v>
      </c>
      <c r="E561" s="31" t="s">
        <v>121</v>
      </c>
      <c r="F561" s="31" t="s">
        <v>122</v>
      </c>
      <c r="G561" s="31" t="s">
        <v>107</v>
      </c>
      <c r="H561" s="31" t="s">
        <v>108</v>
      </c>
      <c r="I561" s="31" t="s">
        <v>18256</v>
      </c>
      <c r="J561" s="31" t="s">
        <v>18257</v>
      </c>
      <c r="K561" s="31" t="s">
        <v>110</v>
      </c>
      <c r="L561" s="31" t="s">
        <v>2350</v>
      </c>
      <c r="M561" s="31" t="s">
        <v>20</v>
      </c>
      <c r="N561" s="31" t="s">
        <v>25932</v>
      </c>
      <c r="O561" s="31" t="s">
        <v>25929</v>
      </c>
      <c r="P561" s="32" t="s">
        <v>67</v>
      </c>
      <c r="Q561" s="32">
        <v>0.5</v>
      </c>
      <c r="R561" t="str">
        <f t="shared" si="8"/>
        <v>Марущак М.Ю. ПП, маг. "Продукти" р-н Каменец-Подольский Район, с.Врублевцы, д.26</v>
      </c>
    </row>
    <row r="562" spans="1:18" hidden="1" x14ac:dyDescent="0.25">
      <c r="A562" s="32">
        <v>164245</v>
      </c>
      <c r="B562" s="31" t="s">
        <v>2322</v>
      </c>
      <c r="C562" s="31" t="s">
        <v>2323</v>
      </c>
      <c r="D562" s="31" t="s">
        <v>18258</v>
      </c>
      <c r="E562" s="31" t="s">
        <v>121</v>
      </c>
      <c r="F562" s="31" t="s">
        <v>122</v>
      </c>
      <c r="G562" s="31" t="s">
        <v>107</v>
      </c>
      <c r="H562" s="31" t="s">
        <v>108</v>
      </c>
      <c r="I562" s="31" t="s">
        <v>14633</v>
      </c>
      <c r="J562" s="31" t="s">
        <v>14634</v>
      </c>
      <c r="K562" s="31" t="s">
        <v>110</v>
      </c>
      <c r="L562" s="31" t="s">
        <v>2323</v>
      </c>
      <c r="M562" s="31" t="s">
        <v>18</v>
      </c>
      <c r="N562" s="31" t="s">
        <v>25932</v>
      </c>
      <c r="O562" s="31" t="s">
        <v>25929</v>
      </c>
      <c r="P562" s="32" t="s">
        <v>67</v>
      </c>
      <c r="Q562" s="32">
        <v>0.5</v>
      </c>
      <c r="R562" t="str">
        <f t="shared" si="8"/>
        <v>Марценюк В.М. ПП, маг. "Фортуна" р-н Дунаевецкий Район, пгт.Дунаевцы, ул.Лермонтова, д.19</v>
      </c>
    </row>
    <row r="563" spans="1:18" hidden="1" x14ac:dyDescent="0.25">
      <c r="A563" s="32">
        <v>164271</v>
      </c>
      <c r="B563" s="31" t="s">
        <v>545</v>
      </c>
      <c r="C563" s="31" t="s">
        <v>546</v>
      </c>
      <c r="D563" s="31" t="s">
        <v>18326</v>
      </c>
      <c r="E563" s="31" t="s">
        <v>121</v>
      </c>
      <c r="F563" s="31" t="s">
        <v>122</v>
      </c>
      <c r="G563" s="31" t="s">
        <v>107</v>
      </c>
      <c r="H563" s="31" t="s">
        <v>108</v>
      </c>
      <c r="I563" s="31" t="s">
        <v>18327</v>
      </c>
      <c r="J563" s="31" t="s">
        <v>18328</v>
      </c>
      <c r="K563" s="31" t="s">
        <v>110</v>
      </c>
      <c r="L563" s="31" t="s">
        <v>546</v>
      </c>
      <c r="M563" s="31" t="s">
        <v>19</v>
      </c>
      <c r="N563" s="31" t="s">
        <v>25932</v>
      </c>
      <c r="O563" s="31" t="s">
        <v>25929</v>
      </c>
      <c r="P563" s="32" t="s">
        <v>66</v>
      </c>
      <c r="Q563" s="32">
        <v>0.5</v>
      </c>
      <c r="R563" t="str">
        <f t="shared" si="8"/>
        <v>Матвеєва В.І. ПП, к-к р-н Дунаевецкий Район, с.Гута-Яцковецкая, ул.Ленина, д.20</v>
      </c>
    </row>
    <row r="564" spans="1:18" hidden="1" x14ac:dyDescent="0.25">
      <c r="A564" s="32">
        <v>164304</v>
      </c>
      <c r="B564" s="31" t="s">
        <v>2113</v>
      </c>
      <c r="C564" s="31" t="s">
        <v>2114</v>
      </c>
      <c r="D564" s="31" t="s">
        <v>18412</v>
      </c>
      <c r="E564" s="31" t="s">
        <v>121</v>
      </c>
      <c r="F564" s="31" t="s">
        <v>122</v>
      </c>
      <c r="G564" s="31" t="s">
        <v>107</v>
      </c>
      <c r="H564" s="31" t="s">
        <v>108</v>
      </c>
      <c r="I564" s="31" t="s">
        <v>18413</v>
      </c>
      <c r="J564" s="31" t="s">
        <v>18414</v>
      </c>
      <c r="K564" s="31" t="s">
        <v>110</v>
      </c>
      <c r="L564" s="31" t="s">
        <v>2114</v>
      </c>
      <c r="M564" s="31" t="s">
        <v>20</v>
      </c>
      <c r="N564" s="31" t="s">
        <v>25932</v>
      </c>
      <c r="O564" s="31" t="s">
        <v>25929</v>
      </c>
      <c r="P564" s="32" t="s">
        <v>66</v>
      </c>
      <c r="Q564" s="32">
        <v>1</v>
      </c>
      <c r="R564" t="str">
        <f t="shared" si="8"/>
        <v>Мезрін В.В. ПП, маг. "Продукти" р-н Чемеровецкий Район, с.Летава, ул.Советская, д.1</v>
      </c>
    </row>
    <row r="565" spans="1:18" hidden="1" x14ac:dyDescent="0.25">
      <c r="A565" s="32">
        <v>164145</v>
      </c>
      <c r="B565" s="31" t="s">
        <v>1873</v>
      </c>
      <c r="C565" s="31" t="s">
        <v>1874</v>
      </c>
      <c r="D565" s="31" t="s">
        <v>17996</v>
      </c>
      <c r="E565" s="31" t="s">
        <v>121</v>
      </c>
      <c r="F565" s="31" t="s">
        <v>122</v>
      </c>
      <c r="G565" s="31" t="s">
        <v>107</v>
      </c>
      <c r="H565" s="31" t="s">
        <v>108</v>
      </c>
      <c r="I565" s="31" t="s">
        <v>17994</v>
      </c>
      <c r="J565" s="31" t="s">
        <v>17995</v>
      </c>
      <c r="K565" s="31" t="s">
        <v>110</v>
      </c>
      <c r="L565" s="31" t="s">
        <v>1874</v>
      </c>
      <c r="M565" s="31" t="s">
        <v>21</v>
      </c>
      <c r="N565" s="31" t="s">
        <v>25932</v>
      </c>
      <c r="O565" s="31" t="s">
        <v>25929</v>
      </c>
      <c r="P565" s="32" t="s">
        <v>66</v>
      </c>
      <c r="Q565" s="32">
        <v>0.5</v>
      </c>
      <c r="R565" t="str">
        <f t="shared" si="8"/>
        <v>Ляскович Л.А. ПП, маг. "У Сніжани" р-н Чемеровецкий Район, с.Боднаровка, ул.Центральная, д.12</v>
      </c>
    </row>
    <row r="566" spans="1:18" hidden="1" x14ac:dyDescent="0.25">
      <c r="A566" s="32">
        <v>164154</v>
      </c>
      <c r="B566" s="31" t="s">
        <v>3098</v>
      </c>
      <c r="C566" s="31" t="s">
        <v>3099</v>
      </c>
      <c r="D566" s="31" t="s">
        <v>18020</v>
      </c>
      <c r="E566" s="31" t="s">
        <v>121</v>
      </c>
      <c r="F566" s="31" t="s">
        <v>122</v>
      </c>
      <c r="G566" s="31" t="s">
        <v>107</v>
      </c>
      <c r="H566" s="31" t="s">
        <v>108</v>
      </c>
      <c r="I566" s="31" t="s">
        <v>18021</v>
      </c>
      <c r="J566" s="31" t="s">
        <v>18022</v>
      </c>
      <c r="K566" s="31" t="s">
        <v>110</v>
      </c>
      <c r="L566" s="31" t="s">
        <v>3099</v>
      </c>
      <c r="M566" s="31" t="s">
        <v>18</v>
      </c>
      <c r="N566" s="31" t="s">
        <v>25932</v>
      </c>
      <c r="O566" s="31" t="s">
        <v>25929</v>
      </c>
      <c r="P566" s="32" t="s">
        <v>66</v>
      </c>
      <c r="Q566" s="32">
        <v>1</v>
      </c>
      <c r="R566" t="str">
        <f t="shared" si="8"/>
        <v>Магдій М.Й. ПП, маг. "Людмила" р-н Дунаевецкий Район, с.Лошкивци, ул.Центральная, д.30</v>
      </c>
    </row>
    <row r="567" spans="1:18" hidden="1" x14ac:dyDescent="0.25">
      <c r="A567" s="32">
        <v>164160</v>
      </c>
      <c r="B567" s="31" t="s">
        <v>2177</v>
      </c>
      <c r="C567" s="31" t="s">
        <v>18037</v>
      </c>
      <c r="D567" s="31" t="s">
        <v>18038</v>
      </c>
      <c r="E567" s="31" t="s">
        <v>121</v>
      </c>
      <c r="F567" s="31" t="s">
        <v>122</v>
      </c>
      <c r="G567" s="31" t="s">
        <v>107</v>
      </c>
      <c r="H567" s="31" t="s">
        <v>108</v>
      </c>
      <c r="I567" s="31" t="s">
        <v>18039</v>
      </c>
      <c r="J567" s="31" t="s">
        <v>18040</v>
      </c>
      <c r="K567" s="31" t="s">
        <v>110</v>
      </c>
      <c r="L567" s="31" t="s">
        <v>18037</v>
      </c>
      <c r="M567" s="31" t="s">
        <v>20</v>
      </c>
      <c r="N567" s="31" t="s">
        <v>25932</v>
      </c>
      <c r="O567" s="31" t="s">
        <v>25929</v>
      </c>
      <c r="P567" s="32" t="s">
        <v>66</v>
      </c>
      <c r="Q567" s="32">
        <v>1</v>
      </c>
      <c r="R567" t="str">
        <f t="shared" si="8"/>
        <v>Щербатюк І.І. ПП, маг. "Богдана" р-н Чемеровецкий Район, с.Кочубеев, ул.Кирова, д.2 б</v>
      </c>
    </row>
    <row r="568" spans="1:18" hidden="1" x14ac:dyDescent="0.25">
      <c r="A568" s="32">
        <v>164163</v>
      </c>
      <c r="B568" s="31" t="s">
        <v>2904</v>
      </c>
      <c r="C568" s="31" t="s">
        <v>2905</v>
      </c>
      <c r="D568" s="31" t="s">
        <v>18041</v>
      </c>
      <c r="E568" s="31" t="s">
        <v>121</v>
      </c>
      <c r="F568" s="31" t="s">
        <v>122</v>
      </c>
      <c r="G568" s="31" t="s">
        <v>107</v>
      </c>
      <c r="H568" s="31" t="s">
        <v>108</v>
      </c>
      <c r="I568" s="31" t="s">
        <v>18042</v>
      </c>
      <c r="J568" s="31" t="s">
        <v>18043</v>
      </c>
      <c r="K568" s="31" t="s">
        <v>110</v>
      </c>
      <c r="L568" s="31" t="s">
        <v>2905</v>
      </c>
      <c r="M568" s="31" t="s">
        <v>18</v>
      </c>
      <c r="N568" s="31" t="s">
        <v>25932</v>
      </c>
      <c r="O568" s="31" t="s">
        <v>25929</v>
      </c>
      <c r="P568" s="32" t="s">
        <v>67</v>
      </c>
      <c r="Q568" s="32">
        <v>1</v>
      </c>
      <c r="R568" t="str">
        <f t="shared" si="8"/>
        <v>Мазур О.С. ПП, маг. "Океан" р-н Чемеровецкий Район, с.Чорная, ул.Хмельницкого Богдана, д.1</v>
      </c>
    </row>
    <row r="569" spans="1:18" hidden="1" x14ac:dyDescent="0.25">
      <c r="A569" s="32">
        <v>164179</v>
      </c>
      <c r="B569" s="31" t="s">
        <v>2972</v>
      </c>
      <c r="C569" s="31" t="s">
        <v>2973</v>
      </c>
      <c r="D569" s="31" t="s">
        <v>18084</v>
      </c>
      <c r="E569" s="31" t="s">
        <v>121</v>
      </c>
      <c r="F569" s="31" t="s">
        <v>122</v>
      </c>
      <c r="G569" s="31" t="s">
        <v>107</v>
      </c>
      <c r="H569" s="31" t="s">
        <v>108</v>
      </c>
      <c r="I569" s="31" t="s">
        <v>18085</v>
      </c>
      <c r="J569" s="31" t="s">
        <v>18086</v>
      </c>
      <c r="K569" s="31" t="s">
        <v>110</v>
      </c>
      <c r="L569" s="31" t="s">
        <v>2973</v>
      </c>
      <c r="M569" s="31" t="s">
        <v>19</v>
      </c>
      <c r="N569" s="31" t="s">
        <v>25932</v>
      </c>
      <c r="O569" s="31" t="s">
        <v>25929</v>
      </c>
      <c r="P569" s="32" t="s">
        <v>67</v>
      </c>
      <c r="Q569" s="32">
        <v>0.5</v>
      </c>
      <c r="R569" t="str">
        <f t="shared" si="8"/>
        <v>Макалюк В.В. ПП, маг. "Світанок" р-н Дунаевецкий Район, с.Малый Карабчиев, ул.Центральная, д.19</v>
      </c>
    </row>
    <row r="570" spans="1:18" hidden="1" x14ac:dyDescent="0.25">
      <c r="A570" s="32">
        <v>164182</v>
      </c>
      <c r="B570" s="31" t="s">
        <v>3054</v>
      </c>
      <c r="C570" s="31" t="s">
        <v>3055</v>
      </c>
      <c r="D570" s="31" t="s">
        <v>18092</v>
      </c>
      <c r="E570" s="31" t="s">
        <v>121</v>
      </c>
      <c r="F570" s="31" t="s">
        <v>122</v>
      </c>
      <c r="G570" s="31" t="s">
        <v>107</v>
      </c>
      <c r="H570" s="31" t="s">
        <v>108</v>
      </c>
      <c r="I570" s="31" t="s">
        <v>6498</v>
      </c>
      <c r="J570" s="31" t="s">
        <v>6499</v>
      </c>
      <c r="K570" s="31" t="s">
        <v>110</v>
      </c>
      <c r="L570" s="31" t="s">
        <v>3055</v>
      </c>
      <c r="M570" s="31" t="s">
        <v>20</v>
      </c>
      <c r="N570" s="31" t="s">
        <v>25932</v>
      </c>
      <c r="O570" s="31" t="s">
        <v>25929</v>
      </c>
      <c r="P570" s="32" t="s">
        <v>66</v>
      </c>
      <c r="Q570" s="32">
        <v>0.5</v>
      </c>
      <c r="R570" t="str">
        <f t="shared" si="8"/>
        <v>Маковська Г.М. ПП, вагон "Мрія" р-н Чемеровецкий Район, с.Демковцы, ул.Дружбы, д.59</v>
      </c>
    </row>
    <row r="571" spans="1:18" hidden="1" x14ac:dyDescent="0.25">
      <c r="A571" s="32">
        <v>164091</v>
      </c>
      <c r="B571" s="31" t="s">
        <v>1777</v>
      </c>
      <c r="C571" s="31" t="s">
        <v>1778</v>
      </c>
      <c r="D571" s="31" t="s">
        <v>17888</v>
      </c>
      <c r="E571" s="31" t="s">
        <v>121</v>
      </c>
      <c r="F571" s="31" t="s">
        <v>122</v>
      </c>
      <c r="G571" s="31" t="s">
        <v>107</v>
      </c>
      <c r="H571" s="31" t="s">
        <v>108</v>
      </c>
      <c r="I571" s="31" t="s">
        <v>17889</v>
      </c>
      <c r="J571" s="31" t="s">
        <v>17890</v>
      </c>
      <c r="K571" s="31" t="s">
        <v>110</v>
      </c>
      <c r="L571" s="31" t="s">
        <v>17891</v>
      </c>
      <c r="M571" s="31" t="s">
        <v>20</v>
      </c>
      <c r="N571" s="31" t="s">
        <v>25932</v>
      </c>
      <c r="O571" s="31" t="s">
        <v>25929</v>
      </c>
      <c r="P571" s="32" t="s">
        <v>66</v>
      </c>
      <c r="Q571" s="32">
        <v>0.5</v>
      </c>
      <c r="R571" t="str">
        <f t="shared" si="8"/>
        <v>Ломачинська С.М. ПП, маг. "Візит" р-н Новоушицкий Район, с.Рудковцы, ул.Ленина, д.10</v>
      </c>
    </row>
    <row r="572" spans="1:18" hidden="1" x14ac:dyDescent="0.25">
      <c r="A572" s="32">
        <v>164104</v>
      </c>
      <c r="B572" s="31" t="s">
        <v>2870</v>
      </c>
      <c r="C572" s="31" t="s">
        <v>2871</v>
      </c>
      <c r="D572" s="31" t="s">
        <v>17908</v>
      </c>
      <c r="E572" s="31" t="s">
        <v>121</v>
      </c>
      <c r="F572" s="31" t="s">
        <v>122</v>
      </c>
      <c r="G572" s="31" t="s">
        <v>107</v>
      </c>
      <c r="H572" s="31" t="s">
        <v>108</v>
      </c>
      <c r="I572" s="31" t="s">
        <v>17909</v>
      </c>
      <c r="J572" s="31" t="s">
        <v>17910</v>
      </c>
      <c r="K572" s="31" t="s">
        <v>110</v>
      </c>
      <c r="L572" s="31" t="s">
        <v>2871</v>
      </c>
      <c r="M572" s="31" t="s">
        <v>18</v>
      </c>
      <c r="N572" s="31" t="s">
        <v>25932</v>
      </c>
      <c r="O572" s="31" t="s">
        <v>25929</v>
      </c>
      <c r="P572" s="32" t="s">
        <v>66</v>
      </c>
      <c r="Q572" s="32">
        <v>1</v>
      </c>
      <c r="R572" t="str">
        <f t="shared" si="8"/>
        <v>Лубко З.Г. ПП, маг. "Продукти" р-н Каменец-Подольский Район, с.Думанов, ул.Ленина, д.52</v>
      </c>
    </row>
    <row r="573" spans="1:18" hidden="1" x14ac:dyDescent="0.25">
      <c r="A573" s="32">
        <v>164105</v>
      </c>
      <c r="B573" s="31" t="s">
        <v>2111</v>
      </c>
      <c r="C573" s="31" t="s">
        <v>2112</v>
      </c>
      <c r="D573" s="31" t="s">
        <v>17911</v>
      </c>
      <c r="E573" s="31" t="s">
        <v>121</v>
      </c>
      <c r="F573" s="31" t="s">
        <v>122</v>
      </c>
      <c r="G573" s="31" t="s">
        <v>107</v>
      </c>
      <c r="H573" s="31" t="s">
        <v>108</v>
      </c>
      <c r="I573" s="31" t="s">
        <v>17912</v>
      </c>
      <c r="J573" s="31" t="s">
        <v>17913</v>
      </c>
      <c r="K573" s="31" t="s">
        <v>110</v>
      </c>
      <c r="L573" s="31" t="s">
        <v>2112</v>
      </c>
      <c r="M573" s="31" t="s">
        <v>18</v>
      </c>
      <c r="N573" s="31" t="s">
        <v>25932</v>
      </c>
      <c r="O573" s="31" t="s">
        <v>25929</v>
      </c>
      <c r="P573" s="32" t="s">
        <v>66</v>
      </c>
      <c r="Q573" s="32">
        <v>1</v>
      </c>
      <c r="R573" t="str">
        <f t="shared" si="8"/>
        <v>Лубко Н.М. ПП, маг."Продукти" р-н Каменец-Подольский Район, с.Вербка, ул.Центральная, д.23 (коло криниці)</v>
      </c>
    </row>
    <row r="574" spans="1:18" hidden="1" x14ac:dyDescent="0.25">
      <c r="A574" s="32">
        <v>164115</v>
      </c>
      <c r="B574" s="31" t="s">
        <v>3050</v>
      </c>
      <c r="C574" s="31" t="s">
        <v>3051</v>
      </c>
      <c r="D574" s="31" t="s">
        <v>17931</v>
      </c>
      <c r="E574" s="31" t="s">
        <v>121</v>
      </c>
      <c r="F574" s="31" t="s">
        <v>122</v>
      </c>
      <c r="G574" s="31" t="s">
        <v>107</v>
      </c>
      <c r="H574" s="31" t="s">
        <v>108</v>
      </c>
      <c r="I574" s="31" t="s">
        <v>17932</v>
      </c>
      <c r="J574" s="31" t="s">
        <v>17933</v>
      </c>
      <c r="K574" s="31" t="s">
        <v>110</v>
      </c>
      <c r="L574" s="31" t="s">
        <v>3051</v>
      </c>
      <c r="M574" s="31" t="s">
        <v>20</v>
      </c>
      <c r="N574" s="31" t="s">
        <v>25932</v>
      </c>
      <c r="O574" s="31" t="s">
        <v>25929</v>
      </c>
      <c r="P574" s="32" t="s">
        <v>67</v>
      </c>
      <c r="Q574" s="32">
        <v>0.5</v>
      </c>
      <c r="R574" t="str">
        <f t="shared" si="8"/>
        <v>Лукасевич Р.І. ПП, маг. "Раймонда" р-н Каменец-Подольский Район, с.Смотрич, ул.Василевича, д.17 а</v>
      </c>
    </row>
    <row r="575" spans="1:18" hidden="1" x14ac:dyDescent="0.25">
      <c r="A575" s="32">
        <v>164139</v>
      </c>
      <c r="B575" s="31" t="s">
        <v>2148</v>
      </c>
      <c r="C575" s="31" t="s">
        <v>2149</v>
      </c>
      <c r="D575" s="31" t="s">
        <v>17984</v>
      </c>
      <c r="E575" s="31" t="s">
        <v>121</v>
      </c>
      <c r="F575" s="31" t="s">
        <v>122</v>
      </c>
      <c r="G575" s="31" t="s">
        <v>107</v>
      </c>
      <c r="H575" s="31" t="s">
        <v>108</v>
      </c>
      <c r="I575" s="31" t="s">
        <v>17985</v>
      </c>
      <c r="J575" s="31" t="s">
        <v>17986</v>
      </c>
      <c r="K575" s="31" t="s">
        <v>110</v>
      </c>
      <c r="L575" s="31" t="s">
        <v>2149</v>
      </c>
      <c r="M575" s="31" t="s">
        <v>19</v>
      </c>
      <c r="N575" s="31" t="s">
        <v>25932</v>
      </c>
      <c r="O575" s="31" t="s">
        <v>25929</v>
      </c>
      <c r="P575" s="32" t="s">
        <v>66</v>
      </c>
      <c r="Q575" s="32">
        <v>1</v>
      </c>
      <c r="R575" t="str">
        <f t="shared" si="8"/>
        <v>Любко Є.І. ПП, маг. "Продукти" р-н Каменец-Подольский Район, с.Довжок, ул.Смирнова, д.86</v>
      </c>
    </row>
    <row r="576" spans="1:18" hidden="1" x14ac:dyDescent="0.25">
      <c r="A576" s="32">
        <v>164144</v>
      </c>
      <c r="B576" s="31" t="s">
        <v>1865</v>
      </c>
      <c r="C576" s="31" t="s">
        <v>1866</v>
      </c>
      <c r="D576" s="31" t="s">
        <v>17993</v>
      </c>
      <c r="E576" s="31" t="s">
        <v>121</v>
      </c>
      <c r="F576" s="31" t="s">
        <v>122</v>
      </c>
      <c r="G576" s="31" t="s">
        <v>107</v>
      </c>
      <c r="H576" s="31" t="s">
        <v>108</v>
      </c>
      <c r="I576" s="31" t="s">
        <v>17994</v>
      </c>
      <c r="J576" s="31" t="s">
        <v>17995</v>
      </c>
      <c r="K576" s="31" t="s">
        <v>110</v>
      </c>
      <c r="L576" s="31" t="s">
        <v>1866</v>
      </c>
      <c r="M576" s="31" t="s">
        <v>21</v>
      </c>
      <c r="N576" s="31" t="s">
        <v>25932</v>
      </c>
      <c r="O576" s="31" t="s">
        <v>25929</v>
      </c>
      <c r="P576" s="32" t="s">
        <v>67</v>
      </c>
      <c r="Q576" s="32">
        <v>1</v>
      </c>
      <c r="R576" t="str">
        <f t="shared" si="8"/>
        <v>Ляскович Л.А. ПП, маг. "Пролісок" р-н Чемеровецкий Район, с.Гусятин, ул.Ленина (0)</v>
      </c>
    </row>
    <row r="577" spans="1:18" hidden="1" x14ac:dyDescent="0.25">
      <c r="A577" s="32">
        <v>164035</v>
      </c>
      <c r="B577" s="31" t="s">
        <v>2248</v>
      </c>
      <c r="C577" s="31" t="s">
        <v>17747</v>
      </c>
      <c r="D577" s="31" t="s">
        <v>17748</v>
      </c>
      <c r="E577" s="31" t="s">
        <v>121</v>
      </c>
      <c r="F577" s="31" t="s">
        <v>122</v>
      </c>
      <c r="G577" s="31" t="s">
        <v>107</v>
      </c>
      <c r="H577" s="31" t="s">
        <v>108</v>
      </c>
      <c r="I577" s="31" t="s">
        <v>17749</v>
      </c>
      <c r="J577" s="31" t="s">
        <v>17750</v>
      </c>
      <c r="K577" s="31" t="s">
        <v>110</v>
      </c>
      <c r="L577" s="31" t="s">
        <v>2249</v>
      </c>
      <c r="M577" s="31" t="s">
        <v>20</v>
      </c>
      <c r="N577" s="31" t="s">
        <v>25932</v>
      </c>
      <c r="O577" s="31" t="s">
        <v>25929</v>
      </c>
      <c r="P577" s="32" t="s">
        <v>66</v>
      </c>
      <c r="Q577" s="32">
        <v>1</v>
      </c>
      <c r="R577" t="str">
        <f t="shared" si="8"/>
        <v>(КООП) Лідія ПСК, маг. р-н Чемеровецкий Район, с.Летава, ул.Островского Николая, д.1</v>
      </c>
    </row>
    <row r="578" spans="1:18" hidden="1" x14ac:dyDescent="0.25">
      <c r="A578" s="32">
        <v>164047</v>
      </c>
      <c r="B578" s="31" t="s">
        <v>2773</v>
      </c>
      <c r="C578" s="31" t="s">
        <v>2774</v>
      </c>
      <c r="D578" s="31" t="s">
        <v>17777</v>
      </c>
      <c r="E578" s="31" t="s">
        <v>121</v>
      </c>
      <c r="F578" s="31" t="s">
        <v>122</v>
      </c>
      <c r="G578" s="31" t="s">
        <v>107</v>
      </c>
      <c r="H578" s="31" t="s">
        <v>108</v>
      </c>
      <c r="I578" s="31" t="s">
        <v>17778</v>
      </c>
      <c r="J578" s="31" t="s">
        <v>17779</v>
      </c>
      <c r="K578" s="31" t="s">
        <v>110</v>
      </c>
      <c r="L578" s="31" t="s">
        <v>2774</v>
      </c>
      <c r="M578" s="31" t="s">
        <v>19</v>
      </c>
      <c r="N578" s="31" t="s">
        <v>25932</v>
      </c>
      <c r="O578" s="31" t="s">
        <v>25929</v>
      </c>
      <c r="P578" s="32" t="s">
        <v>66</v>
      </c>
      <c r="Q578" s="32">
        <v>1</v>
      </c>
      <c r="R578" t="str">
        <f t="shared" si="8"/>
        <v>Лісецька З.В. ПП, маг. "Продтовари" р-н Ярмолинецкий Район, с.Косогорка, ул.Ленина, д.2</v>
      </c>
    </row>
    <row r="579" spans="1:18" hidden="1" x14ac:dyDescent="0.25">
      <c r="A579" s="32">
        <v>164048</v>
      </c>
      <c r="B579" s="31" t="s">
        <v>2771</v>
      </c>
      <c r="C579" s="31" t="s">
        <v>2772</v>
      </c>
      <c r="D579" s="31" t="s">
        <v>17780</v>
      </c>
      <c r="E579" s="31" t="s">
        <v>121</v>
      </c>
      <c r="F579" s="31" t="s">
        <v>122</v>
      </c>
      <c r="G579" s="31" t="s">
        <v>107</v>
      </c>
      <c r="H579" s="31" t="s">
        <v>108</v>
      </c>
      <c r="I579" s="31" t="s">
        <v>17778</v>
      </c>
      <c r="J579" s="31" t="s">
        <v>17779</v>
      </c>
      <c r="K579" s="31" t="s">
        <v>110</v>
      </c>
      <c r="L579" s="31" t="s">
        <v>2772</v>
      </c>
      <c r="M579" s="31" t="s">
        <v>19</v>
      </c>
      <c r="N579" s="31" t="s">
        <v>25932</v>
      </c>
      <c r="O579" s="31" t="s">
        <v>25929</v>
      </c>
      <c r="P579" s="32" t="s">
        <v>66</v>
      </c>
      <c r="Q579" s="32">
        <v>0.5</v>
      </c>
      <c r="R579" t="str">
        <f t="shared" ref="R579:R642" si="9">CONCATENATE(C579," ",D579)</f>
        <v>Лісецька З.В. ПП, маг. "Продукти" р-н Дунаевецкий Район, с.Терновая, д.22а (Атаманчука)</v>
      </c>
    </row>
    <row r="580" spans="1:18" hidden="1" x14ac:dyDescent="0.25">
      <c r="A580" s="32">
        <v>164050</v>
      </c>
      <c r="B580" s="31" t="s">
        <v>2944</v>
      </c>
      <c r="C580" s="31" t="s">
        <v>2945</v>
      </c>
      <c r="D580" s="31" t="s">
        <v>17781</v>
      </c>
      <c r="E580" s="31" t="s">
        <v>121</v>
      </c>
      <c r="F580" s="31" t="s">
        <v>122</v>
      </c>
      <c r="G580" s="31" t="s">
        <v>107</v>
      </c>
      <c r="H580" s="31" t="s">
        <v>108</v>
      </c>
      <c r="I580" s="31" t="s">
        <v>17778</v>
      </c>
      <c r="J580" s="31" t="s">
        <v>17779</v>
      </c>
      <c r="K580" s="31" t="s">
        <v>110</v>
      </c>
      <c r="L580" s="31" t="s">
        <v>2945</v>
      </c>
      <c r="M580" s="31" t="s">
        <v>19</v>
      </c>
      <c r="N580" s="31" t="s">
        <v>25932</v>
      </c>
      <c r="O580" s="31" t="s">
        <v>25929</v>
      </c>
      <c r="P580" s="32" t="s">
        <v>66</v>
      </c>
      <c r="Q580" s="32">
        <v>1</v>
      </c>
      <c r="R580" t="str">
        <f t="shared" si="9"/>
        <v>Лісецька З.В. ПП, маг. бар "Лілія" р-н Дунаевецкий Район, с.Тынная, ул.Ленина, д.1</v>
      </c>
    </row>
    <row r="581" spans="1:18" hidden="1" x14ac:dyDescent="0.25">
      <c r="A581" s="32">
        <v>164067</v>
      </c>
      <c r="B581" s="31" t="s">
        <v>3367</v>
      </c>
      <c r="C581" s="31" t="s">
        <v>3368</v>
      </c>
      <c r="D581" s="31" t="s">
        <v>17825</v>
      </c>
      <c r="E581" s="31" t="s">
        <v>121</v>
      </c>
      <c r="F581" s="31" t="s">
        <v>122</v>
      </c>
      <c r="G581" s="31" t="s">
        <v>107</v>
      </c>
      <c r="H581" s="31" t="s">
        <v>108</v>
      </c>
      <c r="I581" s="31" t="s">
        <v>17826</v>
      </c>
      <c r="J581" s="31" t="s">
        <v>17827</v>
      </c>
      <c r="K581" s="31" t="s">
        <v>110</v>
      </c>
      <c r="L581" s="31" t="s">
        <v>3368</v>
      </c>
      <c r="M581" s="31" t="s">
        <v>20</v>
      </c>
      <c r="N581" s="31" t="s">
        <v>25932</v>
      </c>
      <c r="O581" s="31" t="s">
        <v>25929</v>
      </c>
      <c r="P581" s="32" t="s">
        <v>66</v>
      </c>
      <c r="Q581" s="32">
        <v>0.5</v>
      </c>
      <c r="R581" t="str">
        <f t="shared" si="9"/>
        <v>Ліфантьєва Л.А. ПП, маг. "На хаті" р-н Каменец-Подольский Район, с.Сокол, ул.Комсомольская, д.1</v>
      </c>
    </row>
    <row r="582" spans="1:18" hidden="1" x14ac:dyDescent="0.25">
      <c r="A582" s="32">
        <v>164089</v>
      </c>
      <c r="B582" s="31" t="s">
        <v>2227</v>
      </c>
      <c r="C582" s="31" t="s">
        <v>2228</v>
      </c>
      <c r="D582" s="31" t="s">
        <v>17885</v>
      </c>
      <c r="E582" s="31" t="s">
        <v>121</v>
      </c>
      <c r="F582" s="31" t="s">
        <v>122</v>
      </c>
      <c r="G582" s="31" t="s">
        <v>107</v>
      </c>
      <c r="H582" s="31" t="s">
        <v>108</v>
      </c>
      <c r="I582" s="31" t="s">
        <v>17886</v>
      </c>
      <c r="J582" s="31" t="s">
        <v>17887</v>
      </c>
      <c r="K582" s="31" t="s">
        <v>110</v>
      </c>
      <c r="L582" s="31" t="s">
        <v>2228</v>
      </c>
      <c r="M582" s="31" t="s">
        <v>19</v>
      </c>
      <c r="N582" s="31" t="s">
        <v>25932</v>
      </c>
      <c r="O582" s="31" t="s">
        <v>25929</v>
      </c>
      <c r="P582" s="32" t="s">
        <v>66</v>
      </c>
      <c r="Q582" s="32">
        <v>1</v>
      </c>
      <c r="R582" t="str">
        <f t="shared" si="9"/>
        <v>Локай Л.В. ПП, маг. "Оля" р-н Каменец-Подольский Район, с.Довжок, шоссе Орынинское, д.26</v>
      </c>
    </row>
    <row r="583" spans="1:18" hidden="1" x14ac:dyDescent="0.25">
      <c r="A583" s="32">
        <v>163927</v>
      </c>
      <c r="B583" s="31" t="s">
        <v>3128</v>
      </c>
      <c r="C583" s="31" t="s">
        <v>3129</v>
      </c>
      <c r="D583" s="31" t="s">
        <v>17537</v>
      </c>
      <c r="E583" s="31" t="s">
        <v>121</v>
      </c>
      <c r="F583" s="31" t="s">
        <v>122</v>
      </c>
      <c r="G583" s="31" t="s">
        <v>107</v>
      </c>
      <c r="H583" s="31" t="s">
        <v>108</v>
      </c>
      <c r="I583" s="31" t="s">
        <v>17538</v>
      </c>
      <c r="J583" s="31" t="s">
        <v>17539</v>
      </c>
      <c r="K583" s="31" t="s">
        <v>110</v>
      </c>
      <c r="L583" s="31" t="s">
        <v>3129</v>
      </c>
      <c r="M583" s="31" t="s">
        <v>21</v>
      </c>
      <c r="N583" s="31" t="s">
        <v>25932</v>
      </c>
      <c r="O583" s="31" t="s">
        <v>25929</v>
      </c>
      <c r="P583" s="32" t="s">
        <v>66</v>
      </c>
      <c r="Q583" s="32">
        <v>1</v>
      </c>
      <c r="R583" t="str">
        <f t="shared" si="9"/>
        <v>Кшевжінська О.С. ПП, маг. "Крамниця"(біля пам`ятника) р-н Чемеровецкий Район, с.Пятничаны, ул.Ленина, д.29 (біля пам`ятника)</v>
      </c>
    </row>
    <row r="584" spans="1:18" hidden="1" x14ac:dyDescent="0.25">
      <c r="A584" s="32">
        <v>163938</v>
      </c>
      <c r="B584" s="31" t="s">
        <v>3070</v>
      </c>
      <c r="C584" s="31" t="s">
        <v>3071</v>
      </c>
      <c r="D584" s="31" t="s">
        <v>17548</v>
      </c>
      <c r="E584" s="31" t="s">
        <v>121</v>
      </c>
      <c r="F584" s="31" t="s">
        <v>122</v>
      </c>
      <c r="G584" s="31" t="s">
        <v>107</v>
      </c>
      <c r="H584" s="31" t="s">
        <v>108</v>
      </c>
      <c r="I584" s="31" t="s">
        <v>17549</v>
      </c>
      <c r="J584" s="31" t="s">
        <v>17550</v>
      </c>
      <c r="K584" s="31" t="s">
        <v>110</v>
      </c>
      <c r="L584" s="31" t="s">
        <v>3071</v>
      </c>
      <c r="M584" s="31" t="s">
        <v>18</v>
      </c>
      <c r="N584" s="31" t="s">
        <v>25932</v>
      </c>
      <c r="O584" s="31" t="s">
        <v>25929</v>
      </c>
      <c r="P584" s="32" t="s">
        <v>67</v>
      </c>
      <c r="Q584" s="32">
        <v>1</v>
      </c>
      <c r="R584" t="str">
        <f t="shared" si="9"/>
        <v>Лавська С.І. ПП, маг. "Продукти" р-н Каменец-Подольский Район, с.Крушановка, ул.Ленина, д.10</v>
      </c>
    </row>
    <row r="585" spans="1:18" hidden="1" x14ac:dyDescent="0.25">
      <c r="A585" s="32">
        <v>163946</v>
      </c>
      <c r="B585" s="31" t="s">
        <v>3126</v>
      </c>
      <c r="C585" s="31" t="s">
        <v>3127</v>
      </c>
      <c r="D585" s="31" t="s">
        <v>17576</v>
      </c>
      <c r="E585" s="31" t="s">
        <v>121</v>
      </c>
      <c r="F585" s="31" t="s">
        <v>122</v>
      </c>
      <c r="G585" s="31" t="s">
        <v>107</v>
      </c>
      <c r="H585" s="31" t="s">
        <v>108</v>
      </c>
      <c r="I585" s="31" t="s">
        <v>17577</v>
      </c>
      <c r="J585" s="31" t="s">
        <v>17578</v>
      </c>
      <c r="K585" s="31" t="s">
        <v>110</v>
      </c>
      <c r="L585" s="31" t="s">
        <v>3127</v>
      </c>
      <c r="M585" s="31" t="s">
        <v>20</v>
      </c>
      <c r="N585" s="31" t="s">
        <v>25932</v>
      </c>
      <c r="O585" s="31" t="s">
        <v>25929</v>
      </c>
      <c r="P585" s="32" t="s">
        <v>67</v>
      </c>
      <c r="Q585" s="32">
        <v>0.5</v>
      </c>
      <c r="R585" t="str">
        <f t="shared" si="9"/>
        <v>Лалак Г.В. ПП, маг. "Євро-пиво" р-н Каменец-Подольский Район, с.Сокол, ул.Центральная, д.30</v>
      </c>
    </row>
    <row r="586" spans="1:18" hidden="1" x14ac:dyDescent="0.25">
      <c r="A586" s="32">
        <v>163974</v>
      </c>
      <c r="B586" s="31" t="s">
        <v>3042</v>
      </c>
      <c r="C586" s="31" t="s">
        <v>3043</v>
      </c>
      <c r="D586" s="31" t="s">
        <v>17637</v>
      </c>
      <c r="E586" s="31" t="s">
        <v>121</v>
      </c>
      <c r="F586" s="31" t="s">
        <v>122</v>
      </c>
      <c r="G586" s="31" t="s">
        <v>107</v>
      </c>
      <c r="H586" s="31" t="s">
        <v>108</v>
      </c>
      <c r="I586" s="31" t="s">
        <v>17638</v>
      </c>
      <c r="J586" s="31" t="s">
        <v>17639</v>
      </c>
      <c r="K586" s="31" t="s">
        <v>110</v>
      </c>
      <c r="L586" s="31" t="s">
        <v>3043</v>
      </c>
      <c r="M586" s="31" t="s">
        <v>18</v>
      </c>
      <c r="N586" s="31" t="s">
        <v>25932</v>
      </c>
      <c r="O586" s="31" t="s">
        <v>25929</v>
      </c>
      <c r="P586" s="32" t="s">
        <v>66</v>
      </c>
      <c r="Q586" s="32">
        <v>0.5</v>
      </c>
      <c r="R586" t="str">
        <f t="shared" si="9"/>
        <v>Левко В.І. ПП, маг. "Надія" р-н Каменец-Подольский Район, пгт.Старая Ушица, ул.Мира, д.7</v>
      </c>
    </row>
    <row r="587" spans="1:18" hidden="1" x14ac:dyDescent="0.25">
      <c r="A587" s="32">
        <v>163976</v>
      </c>
      <c r="B587" s="31" t="s">
        <v>2467</v>
      </c>
      <c r="C587" s="31" t="s">
        <v>2468</v>
      </c>
      <c r="D587" s="31" t="s">
        <v>17640</v>
      </c>
      <c r="E587" s="31" t="s">
        <v>121</v>
      </c>
      <c r="F587" s="31" t="s">
        <v>122</v>
      </c>
      <c r="G587" s="31" t="s">
        <v>107</v>
      </c>
      <c r="H587" s="31" t="s">
        <v>108</v>
      </c>
      <c r="I587" s="31" t="s">
        <v>17641</v>
      </c>
      <c r="J587" s="31" t="s">
        <v>17642</v>
      </c>
      <c r="K587" s="31" t="s">
        <v>110</v>
      </c>
      <c r="L587" s="31" t="s">
        <v>2468</v>
      </c>
      <c r="M587" s="31" t="s">
        <v>18</v>
      </c>
      <c r="N587" s="31" t="s">
        <v>25932</v>
      </c>
      <c r="O587" s="31" t="s">
        <v>25929</v>
      </c>
      <c r="P587" s="32" t="s">
        <v>67</v>
      </c>
      <c r="Q587" s="32">
        <v>0.5</v>
      </c>
      <c r="R587" t="str">
        <f t="shared" si="9"/>
        <v>Левченко І.Г. ПП, маг. "Продукти" р-н Каменец-Подольский Район, пгт.Гораевка, ул.Ленина, д.45</v>
      </c>
    </row>
    <row r="588" spans="1:18" hidden="1" x14ac:dyDescent="0.25">
      <c r="A588" s="32">
        <v>164026</v>
      </c>
      <c r="B588" s="31" t="s">
        <v>17724</v>
      </c>
      <c r="C588" s="31" t="s">
        <v>17725</v>
      </c>
      <c r="D588" s="31" t="s">
        <v>17726</v>
      </c>
      <c r="E588" s="31" t="s">
        <v>121</v>
      </c>
      <c r="F588" s="31" t="s">
        <v>122</v>
      </c>
      <c r="G588" s="31" t="s">
        <v>107</v>
      </c>
      <c r="H588" s="31" t="s">
        <v>108</v>
      </c>
      <c r="I588" s="31" t="s">
        <v>17727</v>
      </c>
      <c r="J588" s="31" t="s">
        <v>17728</v>
      </c>
      <c r="K588" s="31" t="s">
        <v>110</v>
      </c>
      <c r="L588" s="31" t="s">
        <v>17725</v>
      </c>
      <c r="M588" s="31" t="s">
        <v>21</v>
      </c>
      <c r="N588" s="31" t="s">
        <v>25932</v>
      </c>
      <c r="O588" s="31" t="s">
        <v>25929</v>
      </c>
      <c r="P588" s="32" t="s">
        <v>67</v>
      </c>
      <c r="Q588" s="32">
        <v>0.5</v>
      </c>
      <c r="R588" t="str">
        <f t="shared" si="9"/>
        <v>Лиховітер Л.В. ПП, маг."Старий млин" р-н Чемеровецкий Район, пгт.Закупное, ул.Заводская, д.31</v>
      </c>
    </row>
    <row r="589" spans="1:18" hidden="1" x14ac:dyDescent="0.25">
      <c r="A589" s="32">
        <v>163828</v>
      </c>
      <c r="B589" s="31" t="s">
        <v>2144</v>
      </c>
      <c r="C589" s="31" t="s">
        <v>17340</v>
      </c>
      <c r="D589" s="31" t="s">
        <v>17341</v>
      </c>
      <c r="E589" s="31" t="s">
        <v>121</v>
      </c>
      <c r="F589" s="31" t="s">
        <v>122</v>
      </c>
      <c r="G589" s="31" t="s">
        <v>107</v>
      </c>
      <c r="H589" s="31" t="s">
        <v>108</v>
      </c>
      <c r="I589" s="31" t="s">
        <v>17342</v>
      </c>
      <c r="J589" s="31" t="s">
        <v>17343</v>
      </c>
      <c r="K589" s="31" t="s">
        <v>110</v>
      </c>
      <c r="L589" s="31" t="s">
        <v>2145</v>
      </c>
      <c r="M589" s="31" t="s">
        <v>19</v>
      </c>
      <c r="N589" s="31" t="s">
        <v>25932</v>
      </c>
      <c r="O589" s="31" t="s">
        <v>25929</v>
      </c>
      <c r="P589" s="32" t="s">
        <v>66</v>
      </c>
      <c r="Q589" s="32">
        <v>1</v>
      </c>
      <c r="R589" t="str">
        <f t="shared" si="9"/>
        <v>(КООП) Кудринецьке СТ, маг. "Магазин з кафетерієм Завалля" р-н Каменец-Подольский Район, с.Завалье, ул.Ленина, д.39</v>
      </c>
    </row>
    <row r="590" spans="1:18" hidden="1" x14ac:dyDescent="0.25">
      <c r="A590" s="32">
        <v>163847</v>
      </c>
      <c r="B590" s="31" t="s">
        <v>3122</v>
      </c>
      <c r="C590" s="31" t="s">
        <v>3123</v>
      </c>
      <c r="D590" s="31" t="s">
        <v>17371</v>
      </c>
      <c r="E590" s="31" t="s">
        <v>121</v>
      </c>
      <c r="F590" s="31" t="s">
        <v>122</v>
      </c>
      <c r="G590" s="31" t="s">
        <v>107</v>
      </c>
      <c r="H590" s="31" t="s">
        <v>108</v>
      </c>
      <c r="I590" s="31" t="s">
        <v>17372</v>
      </c>
      <c r="J590" s="31" t="s">
        <v>17373</v>
      </c>
      <c r="K590" s="31" t="s">
        <v>110</v>
      </c>
      <c r="L590" s="31" t="s">
        <v>3123</v>
      </c>
      <c r="M590" s="31" t="s">
        <v>21</v>
      </c>
      <c r="N590" s="31" t="s">
        <v>25932</v>
      </c>
      <c r="O590" s="31" t="s">
        <v>25929</v>
      </c>
      <c r="P590" s="32" t="s">
        <v>67</v>
      </c>
      <c r="Q590" s="32">
        <v>1</v>
      </c>
      <c r="R590" t="str">
        <f t="shared" si="9"/>
        <v>Кузяк Т.В. ПП, маг. "Продукти" р-н Дунаевецкий Район, с.Вихровка, ул.Ленина, д.10</v>
      </c>
    </row>
    <row r="591" spans="1:18" hidden="1" x14ac:dyDescent="0.25">
      <c r="A591" s="32">
        <v>163857</v>
      </c>
      <c r="B591" s="31" t="s">
        <v>1916</v>
      </c>
      <c r="C591" s="31" t="s">
        <v>17400</v>
      </c>
      <c r="D591" s="31" t="s">
        <v>17401</v>
      </c>
      <c r="E591" s="31" t="s">
        <v>121</v>
      </c>
      <c r="F591" s="31" t="s">
        <v>122</v>
      </c>
      <c r="G591" s="31" t="s">
        <v>107</v>
      </c>
      <c r="H591" s="31" t="s">
        <v>108</v>
      </c>
      <c r="I591" s="31" t="s">
        <v>17402</v>
      </c>
      <c r="J591" s="31" t="s">
        <v>17403</v>
      </c>
      <c r="K591" s="31" t="s">
        <v>110</v>
      </c>
      <c r="L591" s="31" t="s">
        <v>17400</v>
      </c>
      <c r="M591" s="31" t="s">
        <v>19</v>
      </c>
      <c r="N591" s="31" t="s">
        <v>25932</v>
      </c>
      <c r="O591" s="31" t="s">
        <v>25929</v>
      </c>
      <c r="P591" s="32" t="s">
        <v>66</v>
      </c>
      <c r="Q591" s="32">
        <v>1</v>
      </c>
      <c r="R591" t="str">
        <f t="shared" si="9"/>
        <v>Куніцький М.В. ПП, маг. "Продукти" р-н Дунаевецкий Район, с.Балин, ул.Ленина, д.13</v>
      </c>
    </row>
    <row r="592" spans="1:18" hidden="1" x14ac:dyDescent="0.25">
      <c r="A592" s="32">
        <v>163885</v>
      </c>
      <c r="B592" s="31" t="s">
        <v>1850</v>
      </c>
      <c r="C592" s="31" t="s">
        <v>1851</v>
      </c>
      <c r="D592" s="31" t="s">
        <v>17453</v>
      </c>
      <c r="E592" s="31" t="s">
        <v>121</v>
      </c>
      <c r="F592" s="31" t="s">
        <v>122</v>
      </c>
      <c r="G592" s="31" t="s">
        <v>107</v>
      </c>
      <c r="H592" s="31" t="s">
        <v>108</v>
      </c>
      <c r="I592" s="31" t="s">
        <v>17454</v>
      </c>
      <c r="J592" s="31" t="s">
        <v>17455</v>
      </c>
      <c r="K592" s="31" t="s">
        <v>110</v>
      </c>
      <c r="L592" s="31" t="s">
        <v>1851</v>
      </c>
      <c r="M592" s="31" t="s">
        <v>21</v>
      </c>
      <c r="N592" s="31" t="s">
        <v>25932</v>
      </c>
      <c r="O592" s="31" t="s">
        <v>25929</v>
      </c>
      <c r="P592" s="32" t="s">
        <v>66</v>
      </c>
      <c r="Q592" s="32">
        <v>0.5</v>
      </c>
      <c r="R592" t="str">
        <f t="shared" si="9"/>
        <v>Куца Т.М. ПП, маг. "Економ-Центр" р-н Чемеровецкий Район, с.Вився, ул.Гагарина, д.1</v>
      </c>
    </row>
    <row r="593" spans="1:18" hidden="1" x14ac:dyDescent="0.25">
      <c r="A593" s="32">
        <v>163886</v>
      </c>
      <c r="B593" s="31" t="s">
        <v>17456</v>
      </c>
      <c r="C593" s="31" t="s">
        <v>17457</v>
      </c>
      <c r="D593" s="31" t="s">
        <v>17453</v>
      </c>
      <c r="E593" s="31" t="s">
        <v>121</v>
      </c>
      <c r="F593" s="31" t="s">
        <v>122</v>
      </c>
      <c r="G593" s="31" t="s">
        <v>114</v>
      </c>
      <c r="H593" s="31" t="s">
        <v>108</v>
      </c>
      <c r="I593" s="31" t="s">
        <v>17454</v>
      </c>
      <c r="J593" s="31" t="s">
        <v>17455</v>
      </c>
      <c r="K593" s="31" t="s">
        <v>110</v>
      </c>
      <c r="L593" s="31" t="s">
        <v>17458</v>
      </c>
      <c r="M593" s="31" t="s">
        <v>21</v>
      </c>
      <c r="N593" s="31" t="s">
        <v>25932</v>
      </c>
      <c r="O593" s="31" t="s">
        <v>25929</v>
      </c>
      <c r="P593" s="32" t="s">
        <v>67</v>
      </c>
      <c r="Q593" s="32">
        <v>0.5</v>
      </c>
      <c r="R593" t="str">
        <f t="shared" si="9"/>
        <v>(РЦ) Куца Т.М.ПП, бар р-н Чемеровецкий Район, с.Вився, ул.Гагарина, д.1</v>
      </c>
    </row>
    <row r="594" spans="1:18" hidden="1" x14ac:dyDescent="0.25">
      <c r="A594" s="32">
        <v>163921</v>
      </c>
      <c r="B594" s="31" t="s">
        <v>2059</v>
      </c>
      <c r="C594" s="31" t="s">
        <v>2060</v>
      </c>
      <c r="D594" s="31" t="s">
        <v>17531</v>
      </c>
      <c r="E594" s="31" t="s">
        <v>121</v>
      </c>
      <c r="F594" s="31" t="s">
        <v>122</v>
      </c>
      <c r="G594" s="31" t="s">
        <v>107</v>
      </c>
      <c r="H594" s="31" t="s">
        <v>108</v>
      </c>
      <c r="I594" s="31" t="s">
        <v>17532</v>
      </c>
      <c r="J594" s="31" t="s">
        <v>17533</v>
      </c>
      <c r="K594" s="31" t="s">
        <v>110</v>
      </c>
      <c r="L594" s="31" t="s">
        <v>2060</v>
      </c>
      <c r="M594" s="31" t="s">
        <v>20</v>
      </c>
      <c r="N594" s="31" t="s">
        <v>25932</v>
      </c>
      <c r="O594" s="31" t="s">
        <v>25929</v>
      </c>
      <c r="P594" s="32" t="s">
        <v>67</v>
      </c>
      <c r="Q594" s="32">
        <v>0.5</v>
      </c>
      <c r="R594" t="str">
        <f t="shared" si="9"/>
        <v>Кушнір Ю.Ю. ПП. маг. "Бурбонія" р-н Каменец-Подольский Район, с.Врублевцы, ул.Шевченко, д.1</v>
      </c>
    </row>
    <row r="595" spans="1:18" hidden="1" x14ac:dyDescent="0.25">
      <c r="A595" s="32">
        <v>163725</v>
      </c>
      <c r="B595" s="31" t="s">
        <v>17082</v>
      </c>
      <c r="C595" s="31" t="s">
        <v>17083</v>
      </c>
      <c r="D595" s="31" t="s">
        <v>7419</v>
      </c>
      <c r="E595" s="31" t="s">
        <v>121</v>
      </c>
      <c r="F595" s="31" t="s">
        <v>122</v>
      </c>
      <c r="G595" s="31" t="s">
        <v>107</v>
      </c>
      <c r="H595" s="31" t="s">
        <v>108</v>
      </c>
      <c r="I595" s="31" t="s">
        <v>17084</v>
      </c>
      <c r="J595" s="31" t="s">
        <v>17085</v>
      </c>
      <c r="K595" s="31" t="s">
        <v>110</v>
      </c>
      <c r="L595" s="31" t="s">
        <v>17083</v>
      </c>
      <c r="M595" s="31" t="s">
        <v>20</v>
      </c>
      <c r="N595" s="31" t="s">
        <v>25932</v>
      </c>
      <c r="O595" s="31" t="s">
        <v>25929</v>
      </c>
      <c r="P595" s="32" t="s">
        <v>66</v>
      </c>
      <c r="Q595" s="32">
        <v>0.5</v>
      </c>
      <c r="R595" t="str">
        <f t="shared" si="9"/>
        <v>Корчинська Т.О. ПП, кафе "Татьяна" р-н Чемеровецкий Район, с.Жердя, ул.Ленина, д.37</v>
      </c>
    </row>
    <row r="596" spans="1:18" hidden="1" x14ac:dyDescent="0.25">
      <c r="A596" s="32">
        <v>163742</v>
      </c>
      <c r="B596" s="31" t="s">
        <v>2150</v>
      </c>
      <c r="C596" s="31" t="s">
        <v>2151</v>
      </c>
      <c r="D596" s="31" t="s">
        <v>17120</v>
      </c>
      <c r="E596" s="31" t="s">
        <v>121</v>
      </c>
      <c r="F596" s="31" t="s">
        <v>122</v>
      </c>
      <c r="G596" s="31" t="s">
        <v>107</v>
      </c>
      <c r="H596" s="31" t="s">
        <v>108</v>
      </c>
      <c r="I596" s="31" t="s">
        <v>17121</v>
      </c>
      <c r="J596" s="31" t="s">
        <v>17122</v>
      </c>
      <c r="K596" s="31" t="s">
        <v>110</v>
      </c>
      <c r="L596" s="31" t="s">
        <v>2151</v>
      </c>
      <c r="M596" s="31" t="s">
        <v>19</v>
      </c>
      <c r="N596" s="31" t="s">
        <v>25932</v>
      </c>
      <c r="O596" s="31" t="s">
        <v>25929</v>
      </c>
      <c r="P596" s="32" t="s">
        <v>66</v>
      </c>
      <c r="Q596" s="32">
        <v>1</v>
      </c>
      <c r="R596" t="str">
        <f t="shared" si="9"/>
        <v>Костюк В.І. ПП, маг. "Продукти" р-н Дунаевецкий Район, с.Воробиевка, ул.Шевченко, д.71</v>
      </c>
    </row>
    <row r="597" spans="1:18" hidden="1" x14ac:dyDescent="0.25">
      <c r="A597" s="32">
        <v>163746</v>
      </c>
      <c r="B597" s="31" t="s">
        <v>2155</v>
      </c>
      <c r="C597" s="31" t="s">
        <v>2156</v>
      </c>
      <c r="D597" s="31" t="s">
        <v>17130</v>
      </c>
      <c r="E597" s="31" t="s">
        <v>121</v>
      </c>
      <c r="F597" s="31" t="s">
        <v>122</v>
      </c>
      <c r="G597" s="31" t="s">
        <v>107</v>
      </c>
      <c r="H597" s="31" t="s">
        <v>108</v>
      </c>
      <c r="I597" s="31" t="s">
        <v>17131</v>
      </c>
      <c r="J597" s="31" t="s">
        <v>17132</v>
      </c>
      <c r="K597" s="31" t="s">
        <v>110</v>
      </c>
      <c r="L597" s="31" t="s">
        <v>2156</v>
      </c>
      <c r="M597" s="31" t="s">
        <v>19</v>
      </c>
      <c r="N597" s="31" t="s">
        <v>25932</v>
      </c>
      <c r="O597" s="31" t="s">
        <v>25929</v>
      </c>
      <c r="P597" s="32" t="s">
        <v>66</v>
      </c>
      <c r="Q597" s="32">
        <v>1</v>
      </c>
      <c r="R597" t="str">
        <f t="shared" si="9"/>
        <v>Костюк М.М. ПП, маг. "Продукти" р-н Дунаевецкий Район, с.Сечинцы, ул.Шевченко, д.17</v>
      </c>
    </row>
    <row r="598" spans="1:18" hidden="1" x14ac:dyDescent="0.25">
      <c r="A598" s="32">
        <v>163781</v>
      </c>
      <c r="B598" s="31" t="s">
        <v>2242</v>
      </c>
      <c r="C598" s="31" t="s">
        <v>2243</v>
      </c>
      <c r="D598" s="31" t="s">
        <v>15472</v>
      </c>
      <c r="E598" s="31" t="s">
        <v>121</v>
      </c>
      <c r="F598" s="31" t="s">
        <v>122</v>
      </c>
      <c r="G598" s="31" t="s">
        <v>107</v>
      </c>
      <c r="H598" s="31" t="s">
        <v>108</v>
      </c>
      <c r="I598" s="31" t="s">
        <v>17231</v>
      </c>
      <c r="J598" s="31" t="s">
        <v>17232</v>
      </c>
      <c r="K598" s="31" t="s">
        <v>110</v>
      </c>
      <c r="L598" s="31" t="s">
        <v>17233</v>
      </c>
      <c r="M598" s="31" t="s">
        <v>20</v>
      </c>
      <c r="N598" s="31" t="s">
        <v>25932</v>
      </c>
      <c r="O598" s="31" t="s">
        <v>25929</v>
      </c>
      <c r="P598" s="32" t="s">
        <v>66</v>
      </c>
      <c r="Q598" s="32">
        <v>1</v>
      </c>
      <c r="R598" t="str">
        <f t="shared" si="9"/>
        <v>Кравець В.В. ПП. маг. р-н Чемеровецкий Район, пгт.Чемеровцы, ул.Щорса, д.2</v>
      </c>
    </row>
    <row r="599" spans="1:18" hidden="1" x14ac:dyDescent="0.25">
      <c r="A599" s="32">
        <v>163795</v>
      </c>
      <c r="B599" s="31" t="s">
        <v>2711</v>
      </c>
      <c r="C599" s="31" t="s">
        <v>2712</v>
      </c>
      <c r="D599" s="31" t="s">
        <v>17270</v>
      </c>
      <c r="E599" s="31" t="s">
        <v>121</v>
      </c>
      <c r="F599" s="31" t="s">
        <v>122</v>
      </c>
      <c r="G599" s="31" t="s">
        <v>107</v>
      </c>
      <c r="H599" s="31" t="s">
        <v>108</v>
      </c>
      <c r="I599" s="31" t="s">
        <v>17271</v>
      </c>
      <c r="J599" s="31" t="s">
        <v>17272</v>
      </c>
      <c r="K599" s="31" t="s">
        <v>110</v>
      </c>
      <c r="L599" s="31" t="s">
        <v>2712</v>
      </c>
      <c r="M599" s="31" t="s">
        <v>19</v>
      </c>
      <c r="N599" s="31" t="s">
        <v>25932</v>
      </c>
      <c r="O599" s="31" t="s">
        <v>25929</v>
      </c>
      <c r="P599" s="32" t="s">
        <v>66</v>
      </c>
      <c r="Q599" s="32">
        <v>1</v>
      </c>
      <c r="R599" t="str">
        <f t="shared" si="9"/>
        <v>Кравчук Н.В. ПП, маг. "Магазин" р-н Новоушицкий Район, с.Замехов, ул.Ленина, д.24</v>
      </c>
    </row>
    <row r="600" spans="1:18" hidden="1" x14ac:dyDescent="0.25">
      <c r="A600" s="32">
        <v>163825</v>
      </c>
      <c r="B600" s="31" t="s">
        <v>3372</v>
      </c>
      <c r="C600" s="31" t="s">
        <v>3373</v>
      </c>
      <c r="D600" s="31" t="s">
        <v>17336</v>
      </c>
      <c r="E600" s="31" t="s">
        <v>121</v>
      </c>
      <c r="F600" s="31" t="s">
        <v>122</v>
      </c>
      <c r="G600" s="31" t="s">
        <v>107</v>
      </c>
      <c r="H600" s="31" t="s">
        <v>108</v>
      </c>
      <c r="I600" s="31" t="s">
        <v>124</v>
      </c>
      <c r="J600" s="31" t="s">
        <v>109</v>
      </c>
      <c r="K600" s="31" t="s">
        <v>110</v>
      </c>
      <c r="L600" s="31" t="s">
        <v>3373</v>
      </c>
      <c r="M600" s="31" t="s">
        <v>18</v>
      </c>
      <c r="N600" s="31" t="s">
        <v>25932</v>
      </c>
      <c r="O600" s="31" t="s">
        <v>25929</v>
      </c>
      <c r="P600" s="32" t="s">
        <v>66</v>
      </c>
      <c r="Q600" s="32">
        <v>0.5</v>
      </c>
      <c r="R600" t="str">
        <f t="shared" si="9"/>
        <v>Ксьоншкевич А.С. ПП, маг. на хаті р-н Чемеровецкий Район, с.Степановка, ул.Первомайская, д.8</v>
      </c>
    </row>
    <row r="601" spans="1:18" hidden="1" x14ac:dyDescent="0.25">
      <c r="A601" s="32">
        <v>163637</v>
      </c>
      <c r="B601" s="31" t="s">
        <v>16885</v>
      </c>
      <c r="C601" s="31" t="s">
        <v>16886</v>
      </c>
      <c r="D601" s="31" t="s">
        <v>7670</v>
      </c>
      <c r="E601" s="31" t="s">
        <v>121</v>
      </c>
      <c r="F601" s="31" t="s">
        <v>122</v>
      </c>
      <c r="G601" s="31" t="s">
        <v>107</v>
      </c>
      <c r="H601" s="31" t="s">
        <v>108</v>
      </c>
      <c r="I601" s="31" t="s">
        <v>16887</v>
      </c>
      <c r="J601" s="31" t="s">
        <v>16888</v>
      </c>
      <c r="K601" s="31" t="s">
        <v>110</v>
      </c>
      <c r="L601" s="31" t="s">
        <v>16889</v>
      </c>
      <c r="M601" s="31" t="s">
        <v>18</v>
      </c>
      <c r="N601" s="31" t="s">
        <v>25932</v>
      </c>
      <c r="O601" s="31" t="s">
        <v>25929</v>
      </c>
      <c r="P601" s="32" t="s">
        <v>67</v>
      </c>
      <c r="Q601" s="32">
        <v>0.5</v>
      </c>
      <c r="R601" t="str">
        <f t="shared" si="9"/>
        <v>(КООП) Колодіївське СТ, маг. №1 р-н Каменец-Подольский Район, с.Колодиевка, ул.Советская, д.36</v>
      </c>
    </row>
    <row r="602" spans="1:18" hidden="1" x14ac:dyDescent="0.25">
      <c r="A602" s="32">
        <v>163638</v>
      </c>
      <c r="B602" s="31" t="s">
        <v>16890</v>
      </c>
      <c r="C602" s="31" t="s">
        <v>16891</v>
      </c>
      <c r="D602" s="31" t="s">
        <v>16892</v>
      </c>
      <c r="E602" s="31" t="s">
        <v>121</v>
      </c>
      <c r="F602" s="31" t="s">
        <v>122</v>
      </c>
      <c r="G602" s="31" t="s">
        <v>107</v>
      </c>
      <c r="H602" s="31" t="s">
        <v>108</v>
      </c>
      <c r="I602" s="31" t="s">
        <v>124</v>
      </c>
      <c r="J602" s="31" t="s">
        <v>109</v>
      </c>
      <c r="K602" s="31" t="s">
        <v>110</v>
      </c>
      <c r="L602" s="31" t="s">
        <v>16893</v>
      </c>
      <c r="M602" s="31" t="s">
        <v>18</v>
      </c>
      <c r="N602" s="31" t="s">
        <v>25932</v>
      </c>
      <c r="O602" s="31" t="s">
        <v>25929</v>
      </c>
      <c r="P602" s="32" t="s">
        <v>25948</v>
      </c>
      <c r="Q602" s="32">
        <v>0.5</v>
      </c>
      <c r="R602" t="str">
        <f t="shared" si="9"/>
        <v>(КООП) Колодіївське СТ, маг. №2 р-н Каменец-Подольский Район, с.Колодиевка, ул.Советская, д.42</v>
      </c>
    </row>
    <row r="603" spans="1:18" hidden="1" x14ac:dyDescent="0.25">
      <c r="A603" s="32">
        <v>163655</v>
      </c>
      <c r="B603" s="31" t="s">
        <v>1780</v>
      </c>
      <c r="C603" s="31" t="s">
        <v>1781</v>
      </c>
      <c r="D603" s="31" t="s">
        <v>16935</v>
      </c>
      <c r="E603" s="31" t="s">
        <v>121</v>
      </c>
      <c r="F603" s="31" t="s">
        <v>122</v>
      </c>
      <c r="G603" s="31" t="s">
        <v>107</v>
      </c>
      <c r="H603" s="31" t="s">
        <v>108</v>
      </c>
      <c r="I603" s="31" t="s">
        <v>16936</v>
      </c>
      <c r="J603" s="31" t="s">
        <v>16937</v>
      </c>
      <c r="K603" s="31" t="s">
        <v>110</v>
      </c>
      <c r="L603" s="31" t="s">
        <v>1781</v>
      </c>
      <c r="M603" s="31" t="s">
        <v>20</v>
      </c>
      <c r="N603" s="31" t="s">
        <v>25932</v>
      </c>
      <c r="O603" s="31" t="s">
        <v>25929</v>
      </c>
      <c r="P603" s="32" t="s">
        <v>66</v>
      </c>
      <c r="Q603" s="32">
        <v>0.5</v>
      </c>
      <c r="R603" t="str">
        <f t="shared" si="9"/>
        <v>Комлик О.О. ПП, маг. "Бар" р-н Новоушицкий Район, с.Рудковцы, ул.Ленина, д.17</v>
      </c>
    </row>
    <row r="604" spans="1:18" hidden="1" x14ac:dyDescent="0.25">
      <c r="A604" s="32">
        <v>163698</v>
      </c>
      <c r="B604" s="31" t="s">
        <v>2378</v>
      </c>
      <c r="C604" s="31" t="s">
        <v>2379</v>
      </c>
      <c r="D604" s="31" t="s">
        <v>17032</v>
      </c>
      <c r="E604" s="31" t="s">
        <v>121</v>
      </c>
      <c r="F604" s="31" t="s">
        <v>122</v>
      </c>
      <c r="G604" s="31" t="s">
        <v>107</v>
      </c>
      <c r="H604" s="31" t="s">
        <v>108</v>
      </c>
      <c r="I604" s="31" t="s">
        <v>17033</v>
      </c>
      <c r="J604" s="31" t="s">
        <v>17034</v>
      </c>
      <c r="K604" s="31" t="s">
        <v>110</v>
      </c>
      <c r="L604" s="31" t="s">
        <v>2379</v>
      </c>
      <c r="M604" s="31" t="s">
        <v>21</v>
      </c>
      <c r="N604" s="31" t="s">
        <v>25932</v>
      </c>
      <c r="O604" s="31" t="s">
        <v>25929</v>
      </c>
      <c r="P604" s="32" t="s">
        <v>67</v>
      </c>
      <c r="Q604" s="32">
        <v>0.5</v>
      </c>
      <c r="R604" t="str">
        <f t="shared" si="9"/>
        <v>Кориньовська Є.М. ПП, маг. "Перлина" р-н Чемеровецкий Район, с.Кутковцы, ул.Центральная, д.19</v>
      </c>
    </row>
    <row r="605" spans="1:18" hidden="1" x14ac:dyDescent="0.25">
      <c r="A605" s="32">
        <v>163712</v>
      </c>
      <c r="B605" s="31" t="s">
        <v>2667</v>
      </c>
      <c r="C605" s="31" t="s">
        <v>2668</v>
      </c>
      <c r="D605" s="31" t="s">
        <v>17062</v>
      </c>
      <c r="E605" s="31" t="s">
        <v>121</v>
      </c>
      <c r="F605" s="31" t="s">
        <v>122</v>
      </c>
      <c r="G605" s="31" t="s">
        <v>107</v>
      </c>
      <c r="H605" s="31" t="s">
        <v>108</v>
      </c>
      <c r="I605" s="31" t="s">
        <v>17063</v>
      </c>
      <c r="J605" s="31" t="s">
        <v>17064</v>
      </c>
      <c r="K605" s="31" t="s">
        <v>110</v>
      </c>
      <c r="L605" s="31" t="s">
        <v>2668</v>
      </c>
      <c r="M605" s="31" t="s">
        <v>19</v>
      </c>
      <c r="N605" s="31" t="s">
        <v>25932</v>
      </c>
      <c r="O605" s="31" t="s">
        <v>25929</v>
      </c>
      <c r="P605" s="32" t="s">
        <v>67</v>
      </c>
      <c r="Q605" s="32">
        <v>0.5</v>
      </c>
      <c r="R605" t="str">
        <f t="shared" si="9"/>
        <v>Король Л.І. ПП, павільйон р-н Каменец-Подольский Район, с.Колубаевцы, ул.40-летия Победы, д.1а</v>
      </c>
    </row>
    <row r="606" spans="1:18" hidden="1" x14ac:dyDescent="0.25">
      <c r="A606" s="32">
        <v>163720</v>
      </c>
      <c r="B606" s="31" t="s">
        <v>2936</v>
      </c>
      <c r="C606" s="31" t="s">
        <v>17078</v>
      </c>
      <c r="D606" s="31" t="s">
        <v>17079</v>
      </c>
      <c r="E606" s="31" t="s">
        <v>121</v>
      </c>
      <c r="F606" s="31" t="s">
        <v>122</v>
      </c>
      <c r="G606" s="31" t="s">
        <v>107</v>
      </c>
      <c r="H606" s="31" t="s">
        <v>108</v>
      </c>
      <c r="I606" s="31" t="s">
        <v>17080</v>
      </c>
      <c r="J606" s="31" t="s">
        <v>17081</v>
      </c>
      <c r="K606" s="31" t="s">
        <v>110</v>
      </c>
      <c r="L606" s="31" t="s">
        <v>17078</v>
      </c>
      <c r="M606" s="31" t="s">
        <v>20</v>
      </c>
      <c r="N606" s="31" t="s">
        <v>25932</v>
      </c>
      <c r="O606" s="31" t="s">
        <v>25929</v>
      </c>
      <c r="P606" s="32" t="s">
        <v>67</v>
      </c>
      <c r="Q606" s="32">
        <v>0.5</v>
      </c>
      <c r="R606" t="str">
        <f t="shared" si="9"/>
        <v>Гончар В.В. ПП, маг. "Юлія" р-н Чемеровецкий Район, с.Демковцы, ул.Дружбы, д.57</v>
      </c>
    </row>
    <row r="607" spans="1:18" hidden="1" x14ac:dyDescent="0.25">
      <c r="A607" s="32">
        <v>163560</v>
      </c>
      <c r="B607" s="31" t="s">
        <v>3134</v>
      </c>
      <c r="C607" s="31" t="s">
        <v>3135</v>
      </c>
      <c r="D607" s="31" t="s">
        <v>16719</v>
      </c>
      <c r="E607" s="31" t="s">
        <v>121</v>
      </c>
      <c r="F607" s="31" t="s">
        <v>122</v>
      </c>
      <c r="G607" s="31" t="s">
        <v>107</v>
      </c>
      <c r="H607" s="31" t="s">
        <v>108</v>
      </c>
      <c r="I607" s="31" t="s">
        <v>16720</v>
      </c>
      <c r="J607" s="31" t="s">
        <v>16721</v>
      </c>
      <c r="K607" s="31" t="s">
        <v>110</v>
      </c>
      <c r="L607" s="31" t="s">
        <v>3135</v>
      </c>
      <c r="M607" s="31" t="s">
        <v>18</v>
      </c>
      <c r="N607" s="31" t="s">
        <v>25932</v>
      </c>
      <c r="O607" s="31" t="s">
        <v>25929</v>
      </c>
      <c r="P607" s="32" t="s">
        <v>66</v>
      </c>
      <c r="Q607" s="32">
        <v>0.5</v>
      </c>
      <c r="R607" t="str">
        <f t="shared" si="9"/>
        <v>Коваль В.В. ПП, к-к сірєньовий р-н Каменец-Подольский Район, с.Ульяновка, д.42 (Центральная)</v>
      </c>
    </row>
    <row r="608" spans="1:18" hidden="1" x14ac:dyDescent="0.25">
      <c r="A608" s="32">
        <v>163566</v>
      </c>
      <c r="B608" s="31" t="s">
        <v>2854</v>
      </c>
      <c r="C608" s="31" t="s">
        <v>2855</v>
      </c>
      <c r="D608" s="31" t="s">
        <v>16737</v>
      </c>
      <c r="E608" s="31" t="s">
        <v>121</v>
      </c>
      <c r="F608" s="31" t="s">
        <v>122</v>
      </c>
      <c r="G608" s="31" t="s">
        <v>107</v>
      </c>
      <c r="H608" s="31" t="s">
        <v>108</v>
      </c>
      <c r="I608" s="31" t="s">
        <v>16738</v>
      </c>
      <c r="J608" s="31" t="s">
        <v>16739</v>
      </c>
      <c r="K608" s="31" t="s">
        <v>110</v>
      </c>
      <c r="L608" s="31" t="s">
        <v>2855</v>
      </c>
      <c r="M608" s="31" t="s">
        <v>20</v>
      </c>
      <c r="N608" s="31" t="s">
        <v>25932</v>
      </c>
      <c r="O608" s="31" t="s">
        <v>25929</v>
      </c>
      <c r="P608" s="32" t="s">
        <v>66</v>
      </c>
      <c r="Q608" s="32">
        <v>0.5</v>
      </c>
      <c r="R608" t="str">
        <f t="shared" si="9"/>
        <v>Коваль К.А. ПП, маг. "Продукти" р-н Каменец-Подольский Район, с.Островчаны, д.3 (Школьная)</v>
      </c>
    </row>
    <row r="609" spans="1:18" hidden="1" x14ac:dyDescent="0.25">
      <c r="A609" s="32">
        <v>163573</v>
      </c>
      <c r="B609" s="31" t="s">
        <v>1914</v>
      </c>
      <c r="C609" s="31" t="s">
        <v>1915</v>
      </c>
      <c r="D609" s="31" t="s">
        <v>16745</v>
      </c>
      <c r="E609" s="31" t="s">
        <v>121</v>
      </c>
      <c r="F609" s="31" t="s">
        <v>122</v>
      </c>
      <c r="G609" s="31" t="s">
        <v>107</v>
      </c>
      <c r="H609" s="31" t="s">
        <v>108</v>
      </c>
      <c r="I609" s="31" t="s">
        <v>16746</v>
      </c>
      <c r="J609" s="31" t="s">
        <v>16747</v>
      </c>
      <c r="K609" s="31" t="s">
        <v>110</v>
      </c>
      <c r="L609" s="31" t="s">
        <v>1915</v>
      </c>
      <c r="M609" s="31" t="s">
        <v>19</v>
      </c>
      <c r="N609" s="31" t="s">
        <v>25932</v>
      </c>
      <c r="O609" s="31" t="s">
        <v>25929</v>
      </c>
      <c r="P609" s="32" t="s">
        <v>67</v>
      </c>
      <c r="Q609" s="32">
        <v>0.5</v>
      </c>
      <c r="R609" t="str">
        <f t="shared" si="9"/>
        <v>Ковальов Р.А. ПП, маг. "Продукти" р-н Дунаевецкий Район, с.Балин, ул.Ленина, д.18а</v>
      </c>
    </row>
    <row r="610" spans="1:18" hidden="1" x14ac:dyDescent="0.25">
      <c r="A610" s="32">
        <v>163603</v>
      </c>
      <c r="B610" s="31" t="s">
        <v>3288</v>
      </c>
      <c r="C610" s="31" t="s">
        <v>3289</v>
      </c>
      <c r="D610" s="31" t="s">
        <v>16652</v>
      </c>
      <c r="E610" s="31" t="s">
        <v>121</v>
      </c>
      <c r="F610" s="31" t="s">
        <v>122</v>
      </c>
      <c r="G610" s="31" t="s">
        <v>107</v>
      </c>
      <c r="H610" s="31" t="s">
        <v>108</v>
      </c>
      <c r="I610" s="31" t="s">
        <v>16817</v>
      </c>
      <c r="J610" s="31" t="s">
        <v>16818</v>
      </c>
      <c r="K610" s="31" t="s">
        <v>110</v>
      </c>
      <c r="L610" s="31" t="s">
        <v>3289</v>
      </c>
      <c r="M610" s="31" t="s">
        <v>18</v>
      </c>
      <c r="N610" s="31" t="s">
        <v>25932</v>
      </c>
      <c r="O610" s="31" t="s">
        <v>25929</v>
      </c>
      <c r="P610" s="32" t="s">
        <v>67</v>
      </c>
      <c r="Q610" s="32">
        <v>1</v>
      </c>
      <c r="R610" t="str">
        <f t="shared" si="9"/>
        <v>Ковтун Н.М. ПП, маг. "Продукти" р-н Каменец-Подольский Район, с.Гуменцы, ул.Кармелюка, д.4</v>
      </c>
    </row>
    <row r="611" spans="1:18" hidden="1" x14ac:dyDescent="0.25">
      <c r="A611" s="32">
        <v>163605</v>
      </c>
      <c r="B611" s="31" t="s">
        <v>3068</v>
      </c>
      <c r="C611" s="31" t="s">
        <v>3069</v>
      </c>
      <c r="D611" s="31" t="s">
        <v>1611</v>
      </c>
      <c r="E611" s="31" t="s">
        <v>121</v>
      </c>
      <c r="F611" s="31" t="s">
        <v>122</v>
      </c>
      <c r="G611" s="31" t="s">
        <v>107</v>
      </c>
      <c r="H611" s="31" t="s">
        <v>108</v>
      </c>
      <c r="I611" s="31" t="s">
        <v>3789</v>
      </c>
      <c r="J611" s="31" t="s">
        <v>3790</v>
      </c>
      <c r="K611" s="31" t="s">
        <v>110</v>
      </c>
      <c r="L611" s="31" t="s">
        <v>3069</v>
      </c>
      <c r="M611" s="31" t="s">
        <v>18</v>
      </c>
      <c r="N611" s="31" t="s">
        <v>25932</v>
      </c>
      <c r="O611" s="31" t="s">
        <v>25929</v>
      </c>
      <c r="P611" s="32" t="s">
        <v>66</v>
      </c>
      <c r="Q611" s="32">
        <v>1</v>
      </c>
      <c r="R611" t="str">
        <f t="shared" si="9"/>
        <v>Когунь Л.М. ПП, маг. "Остановка" р-н Каменец-Подольский Район, с.Голосков (0)</v>
      </c>
    </row>
    <row r="612" spans="1:18" hidden="1" x14ac:dyDescent="0.25">
      <c r="A612" s="32">
        <v>163616</v>
      </c>
      <c r="B612" s="31" t="s">
        <v>16838</v>
      </c>
      <c r="C612" s="31" t="s">
        <v>16839</v>
      </c>
      <c r="D612" s="31" t="s">
        <v>1788</v>
      </c>
      <c r="E612" s="31" t="s">
        <v>121</v>
      </c>
      <c r="F612" s="31" t="s">
        <v>122</v>
      </c>
      <c r="G612" s="31" t="s">
        <v>107</v>
      </c>
      <c r="H612" s="31" t="s">
        <v>108</v>
      </c>
      <c r="I612" s="31" t="s">
        <v>16840</v>
      </c>
      <c r="J612" s="31" t="s">
        <v>16841</v>
      </c>
      <c r="K612" s="31" t="s">
        <v>110</v>
      </c>
      <c r="L612" s="31" t="s">
        <v>16839</v>
      </c>
      <c r="M612" s="31" t="s">
        <v>20</v>
      </c>
      <c r="N612" s="31" t="s">
        <v>25932</v>
      </c>
      <c r="O612" s="31" t="s">
        <v>25929</v>
      </c>
      <c r="P612" s="32" t="s">
        <v>66</v>
      </c>
      <c r="Q612" s="32">
        <v>1</v>
      </c>
      <c r="R612" t="str">
        <f t="shared" si="9"/>
        <v>Козак В.В. ПП, маг. "Продукти" р-н Новоушицкий Район, с.Струга (0)</v>
      </c>
    </row>
    <row r="613" spans="1:18" hidden="1" x14ac:dyDescent="0.25">
      <c r="A613" s="32">
        <v>161476</v>
      </c>
      <c r="B613" s="31" t="s">
        <v>2419</v>
      </c>
      <c r="C613" s="31" t="s">
        <v>12137</v>
      </c>
      <c r="D613" s="31" t="s">
        <v>12138</v>
      </c>
      <c r="E613" s="31" t="s">
        <v>121</v>
      </c>
      <c r="F613" s="31" t="s">
        <v>122</v>
      </c>
      <c r="G613" s="31" t="s">
        <v>107</v>
      </c>
      <c r="H613" s="31" t="s">
        <v>108</v>
      </c>
      <c r="I613" s="31" t="s">
        <v>12139</v>
      </c>
      <c r="J613" s="31" t="s">
        <v>12140</v>
      </c>
      <c r="K613" s="31" t="s">
        <v>110</v>
      </c>
      <c r="L613" s="31" t="s">
        <v>2420</v>
      </c>
      <c r="M613" s="31" t="s">
        <v>19</v>
      </c>
      <c r="N613" s="31" t="s">
        <v>25932</v>
      </c>
      <c r="O613" s="31" t="s">
        <v>25929</v>
      </c>
      <c r="P613" s="32" t="s">
        <v>67</v>
      </c>
      <c r="Q613" s="32">
        <v>0.5</v>
      </c>
      <c r="R613" t="str">
        <f t="shared" si="9"/>
        <v>(РЦ) Сербенюк О.О. ПП, маг. "Продукти" р-н Новоушицкий Район, с.Любомировка, ул.Центральная, д.15</v>
      </c>
    </row>
    <row r="614" spans="1:18" hidden="1" x14ac:dyDescent="0.25">
      <c r="A614" s="32">
        <v>161510</v>
      </c>
      <c r="B614" s="31" t="s">
        <v>1895</v>
      </c>
      <c r="C614" s="31" t="s">
        <v>12201</v>
      </c>
      <c r="D614" s="31" t="s">
        <v>12202</v>
      </c>
      <c r="E614" s="31" t="s">
        <v>121</v>
      </c>
      <c r="F614" s="31" t="s">
        <v>122</v>
      </c>
      <c r="G614" s="31" t="s">
        <v>107</v>
      </c>
      <c r="H614" s="31" t="s">
        <v>108</v>
      </c>
      <c r="I614" s="31" t="s">
        <v>12203</v>
      </c>
      <c r="J614" s="31" t="s">
        <v>12204</v>
      </c>
      <c r="K614" s="31" t="s">
        <v>110</v>
      </c>
      <c r="L614" s="31" t="s">
        <v>12201</v>
      </c>
      <c r="M614" s="31" t="s">
        <v>21</v>
      </c>
      <c r="N614" s="31" t="s">
        <v>25932</v>
      </c>
      <c r="O614" s="31" t="s">
        <v>25929</v>
      </c>
      <c r="P614" s="32" t="s">
        <v>67</v>
      </c>
      <c r="Q614" s="32">
        <v>1</v>
      </c>
      <c r="R614" t="str">
        <f t="shared" si="9"/>
        <v>Дідик І.І. ПП, маг. "Ластівка" р-н Новоушицкий Район, пгт.Новая Ушица, ул.Гагарина, д.58а</v>
      </c>
    </row>
    <row r="615" spans="1:18" hidden="1" x14ac:dyDescent="0.25">
      <c r="A615" s="32">
        <v>161541</v>
      </c>
      <c r="B615" s="31" t="s">
        <v>12305</v>
      </c>
      <c r="C615" s="31" t="s">
        <v>12306</v>
      </c>
      <c r="D615" s="31" t="s">
        <v>459</v>
      </c>
      <c r="E615" s="31" t="s">
        <v>121</v>
      </c>
      <c r="F615" s="31" t="s">
        <v>122</v>
      </c>
      <c r="G615" s="31" t="s">
        <v>107</v>
      </c>
      <c r="H615" s="31" t="s">
        <v>108</v>
      </c>
      <c r="I615" s="31" t="s">
        <v>12307</v>
      </c>
      <c r="J615" s="31" t="s">
        <v>12308</v>
      </c>
      <c r="K615" s="31" t="s">
        <v>110</v>
      </c>
      <c r="L615" s="31" t="s">
        <v>12306</v>
      </c>
      <c r="M615" s="31" t="s">
        <v>21</v>
      </c>
      <c r="N615" s="31" t="s">
        <v>25932</v>
      </c>
      <c r="O615" s="31" t="s">
        <v>25929</v>
      </c>
      <c r="P615" s="32" t="s">
        <v>66</v>
      </c>
      <c r="Q615" s="32">
        <v>0.5</v>
      </c>
      <c r="R615" t="str">
        <f t="shared" si="9"/>
        <v>Снігур Н.М. ПП, маг.-бар "Олімп" р-н Чемеровецкий Район, с.Марьяновка, ул.Молодежная, д.3</v>
      </c>
    </row>
    <row r="616" spans="1:18" hidden="1" x14ac:dyDescent="0.25">
      <c r="A616" s="32">
        <v>161554</v>
      </c>
      <c r="B616" s="31" t="s">
        <v>2465</v>
      </c>
      <c r="C616" s="31" t="s">
        <v>12345</v>
      </c>
      <c r="D616" s="31" t="s">
        <v>12346</v>
      </c>
      <c r="E616" s="31" t="s">
        <v>121</v>
      </c>
      <c r="F616" s="31" t="s">
        <v>122</v>
      </c>
      <c r="G616" s="31" t="s">
        <v>107</v>
      </c>
      <c r="H616" s="31" t="s">
        <v>108</v>
      </c>
      <c r="I616" s="31" t="s">
        <v>12347</v>
      </c>
      <c r="J616" s="31" t="s">
        <v>12348</v>
      </c>
      <c r="K616" s="31" t="s">
        <v>110</v>
      </c>
      <c r="L616" s="31" t="s">
        <v>2466</v>
      </c>
      <c r="M616" s="31" t="s">
        <v>20</v>
      </c>
      <c r="N616" s="31" t="s">
        <v>25932</v>
      </c>
      <c r="O616" s="31" t="s">
        <v>25929</v>
      </c>
      <c r="P616" s="32" t="s">
        <v>66</v>
      </c>
      <c r="Q616" s="32">
        <v>0.5</v>
      </c>
      <c r="R616" t="str">
        <f t="shared" si="9"/>
        <v>(КООП) Сокільське СТ, маг. р-н Каменец-Подольский Район, с.Сокол, ул.Центральная, д.35</v>
      </c>
    </row>
    <row r="617" spans="1:18" hidden="1" x14ac:dyDescent="0.25">
      <c r="A617" s="32">
        <v>161632</v>
      </c>
      <c r="B617" s="31" t="s">
        <v>2839</v>
      </c>
      <c r="C617" s="31" t="s">
        <v>2840</v>
      </c>
      <c r="D617" s="31" t="s">
        <v>12538</v>
      </c>
      <c r="E617" s="31" t="s">
        <v>121</v>
      </c>
      <c r="F617" s="31" t="s">
        <v>122</v>
      </c>
      <c r="G617" s="31" t="s">
        <v>107</v>
      </c>
      <c r="H617" s="31" t="s">
        <v>108</v>
      </c>
      <c r="I617" s="31" t="s">
        <v>12539</v>
      </c>
      <c r="J617" s="31" t="s">
        <v>12540</v>
      </c>
      <c r="K617" s="31" t="s">
        <v>110</v>
      </c>
      <c r="L617" s="31" t="s">
        <v>2840</v>
      </c>
      <c r="M617" s="31" t="s">
        <v>21</v>
      </c>
      <c r="N617" s="31" t="s">
        <v>25932</v>
      </c>
      <c r="O617" s="31" t="s">
        <v>25929</v>
      </c>
      <c r="P617" s="32" t="s">
        <v>67</v>
      </c>
      <c r="Q617" s="32">
        <v>0.5</v>
      </c>
      <c r="R617" t="str">
        <f t="shared" si="9"/>
        <v>Сухарська Н.М. ПП, маг. "Волошка" р-н Городокский Район, с.Иванковцы, ул.Слободяна, д.68а</v>
      </c>
    </row>
    <row r="618" spans="1:18" hidden="1" x14ac:dyDescent="0.25">
      <c r="A618" s="32">
        <v>163558</v>
      </c>
      <c r="B618" s="31" t="s">
        <v>2616</v>
      </c>
      <c r="C618" s="31" t="s">
        <v>2617</v>
      </c>
      <c r="D618" s="31" t="s">
        <v>2618</v>
      </c>
      <c r="E618" s="31" t="s">
        <v>121</v>
      </c>
      <c r="F618" s="31" t="s">
        <v>122</v>
      </c>
      <c r="G618" s="31" t="s">
        <v>107</v>
      </c>
      <c r="H618" s="31" t="s">
        <v>108</v>
      </c>
      <c r="I618" s="31" t="s">
        <v>2619</v>
      </c>
      <c r="J618" s="31" t="s">
        <v>2620</v>
      </c>
      <c r="K618" s="31" t="s">
        <v>110</v>
      </c>
      <c r="L618" s="31" t="s">
        <v>2617</v>
      </c>
      <c r="M618" s="31" t="s">
        <v>19</v>
      </c>
      <c r="N618" s="31" t="s">
        <v>25932</v>
      </c>
      <c r="O618" s="31" t="s">
        <v>25929</v>
      </c>
      <c r="P618" s="32" t="s">
        <v>67</v>
      </c>
      <c r="Q618" s="32">
        <v>0.5</v>
      </c>
      <c r="R618" t="str">
        <f t="shared" si="9"/>
        <v>Коваль А.В. ПП, маг. "Коваль" р-н Дунаевецкий Район, с.Зеленче, ул.Рогульского, д.36</v>
      </c>
    </row>
    <row r="619" spans="1:18" hidden="1" x14ac:dyDescent="0.25">
      <c r="A619" s="32">
        <v>161219</v>
      </c>
      <c r="B619" s="31" t="s">
        <v>3190</v>
      </c>
      <c r="C619" s="31" t="s">
        <v>3191</v>
      </c>
      <c r="D619" s="31" t="s">
        <v>11460</v>
      </c>
      <c r="E619" s="31" t="s">
        <v>121</v>
      </c>
      <c r="F619" s="31" t="s">
        <v>122</v>
      </c>
      <c r="G619" s="31" t="s">
        <v>107</v>
      </c>
      <c r="H619" s="31" t="s">
        <v>108</v>
      </c>
      <c r="I619" s="31" t="s">
        <v>11461</v>
      </c>
      <c r="J619" s="31" t="s">
        <v>11462</v>
      </c>
      <c r="K619" s="31" t="s">
        <v>110</v>
      </c>
      <c r="L619" s="31" t="s">
        <v>3191</v>
      </c>
      <c r="M619" s="31" t="s">
        <v>18</v>
      </c>
      <c r="N619" s="31" t="s">
        <v>25932</v>
      </c>
      <c r="O619" s="31" t="s">
        <v>25929</v>
      </c>
      <c r="P619" s="32" t="s">
        <v>66</v>
      </c>
      <c r="Q619" s="32">
        <v>0.5</v>
      </c>
      <c r="R619" t="str">
        <f t="shared" si="9"/>
        <v>Поворознюк Т.В. ПП, маг. "Калина" р-н Чемеровецкий Район, с.Цикова, д.44а (Б.Хмельницкого)</v>
      </c>
    </row>
    <row r="620" spans="1:18" hidden="1" x14ac:dyDescent="0.25">
      <c r="A620" s="32">
        <v>161303</v>
      </c>
      <c r="B620" s="31" t="s">
        <v>2793</v>
      </c>
      <c r="C620" s="31" t="s">
        <v>2794</v>
      </c>
      <c r="D620" s="31" t="s">
        <v>11685</v>
      </c>
      <c r="E620" s="31" t="s">
        <v>121</v>
      </c>
      <c r="F620" s="31" t="s">
        <v>122</v>
      </c>
      <c r="G620" s="31" t="s">
        <v>107</v>
      </c>
      <c r="H620" s="31" t="s">
        <v>108</v>
      </c>
      <c r="I620" s="31" t="s">
        <v>11686</v>
      </c>
      <c r="J620" s="31" t="s">
        <v>11687</v>
      </c>
      <c r="K620" s="31" t="s">
        <v>110</v>
      </c>
      <c r="L620" s="31" t="s">
        <v>2794</v>
      </c>
      <c r="M620" s="31" t="s">
        <v>19</v>
      </c>
      <c r="N620" s="31" t="s">
        <v>25932</v>
      </c>
      <c r="O620" s="31" t="s">
        <v>25929</v>
      </c>
      <c r="P620" s="32" t="s">
        <v>66</v>
      </c>
      <c r="Q620" s="32">
        <v>0.5</v>
      </c>
      <c r="R620" t="str">
        <f t="shared" si="9"/>
        <v>Присяжна О.В. ПП, маг. "Калина" р-н Каменец-Подольский Район, с.Калиня, ул.Франка, д.1</v>
      </c>
    </row>
    <row r="621" spans="1:18" hidden="1" x14ac:dyDescent="0.25">
      <c r="A621" s="32">
        <v>161371</v>
      </c>
      <c r="B621" s="31" t="s">
        <v>1885</v>
      </c>
      <c r="C621" s="31" t="s">
        <v>1886</v>
      </c>
      <c r="D621" s="31" t="s">
        <v>11858</v>
      </c>
      <c r="E621" s="31" t="s">
        <v>121</v>
      </c>
      <c r="F621" s="31" t="s">
        <v>122</v>
      </c>
      <c r="G621" s="31" t="s">
        <v>107</v>
      </c>
      <c r="H621" s="31" t="s">
        <v>108</v>
      </c>
      <c r="I621" s="31" t="s">
        <v>11859</v>
      </c>
      <c r="J621" s="31" t="s">
        <v>11860</v>
      </c>
      <c r="K621" s="31" t="s">
        <v>110</v>
      </c>
      <c r="L621" s="31" t="s">
        <v>1886</v>
      </c>
      <c r="M621" s="31" t="s">
        <v>20</v>
      </c>
      <c r="N621" s="31" t="s">
        <v>25932</v>
      </c>
      <c r="O621" s="31" t="s">
        <v>25929</v>
      </c>
      <c r="P621" s="32" t="s">
        <v>66</v>
      </c>
      <c r="Q621" s="32">
        <v>1</v>
      </c>
      <c r="R621" t="str">
        <f t="shared" si="9"/>
        <v>Роздайгора О.В. ПП, маг. "Альонка" р-н Чемеровецкий Район, с.Почапинцы, ул.Центральная, д.198а (Грушевського)</v>
      </c>
    </row>
    <row r="622" spans="1:18" hidden="1" x14ac:dyDescent="0.25">
      <c r="A622" s="32">
        <v>161392</v>
      </c>
      <c r="B622" s="31" t="s">
        <v>1187</v>
      </c>
      <c r="C622" s="31" t="s">
        <v>11916</v>
      </c>
      <c r="D622" s="31" t="s">
        <v>1188</v>
      </c>
      <c r="E622" s="31" t="s">
        <v>121</v>
      </c>
      <c r="F622" s="31" t="s">
        <v>122</v>
      </c>
      <c r="G622" s="31" t="s">
        <v>155</v>
      </c>
      <c r="H622" s="31" t="s">
        <v>108</v>
      </c>
      <c r="I622" s="31" t="s">
        <v>11917</v>
      </c>
      <c r="J622" s="31" t="s">
        <v>11918</v>
      </c>
      <c r="K622" s="31" t="s">
        <v>110</v>
      </c>
      <c r="L622" s="31" t="s">
        <v>11916</v>
      </c>
      <c r="M622" s="31" t="s">
        <v>20</v>
      </c>
      <c r="N622" s="31" t="s">
        <v>25932</v>
      </c>
      <c r="O622" s="31" t="s">
        <v>25929</v>
      </c>
      <c r="P622" s="32" t="s">
        <v>67</v>
      </c>
      <c r="Q622" s="32">
        <v>0.5</v>
      </c>
      <c r="R622" t="str">
        <f t="shared" si="9"/>
        <v>Маркет-Летава ПСК, маг. "Маркет-Летава" р-н Чемеровецкий Район, с.Летава, ул.Островского Николая, д.69</v>
      </c>
    </row>
    <row r="623" spans="1:18" hidden="1" x14ac:dyDescent="0.25">
      <c r="A623" s="32">
        <v>161426</v>
      </c>
      <c r="B623" s="31" t="s">
        <v>1786</v>
      </c>
      <c r="C623" s="31" t="s">
        <v>1787</v>
      </c>
      <c r="D623" s="31" t="s">
        <v>8815</v>
      </c>
      <c r="E623" s="31" t="s">
        <v>121</v>
      </c>
      <c r="F623" s="31" t="s">
        <v>122</v>
      </c>
      <c r="G623" s="31" t="s">
        <v>107</v>
      </c>
      <c r="H623" s="31" t="s">
        <v>108</v>
      </c>
      <c r="I623" s="31" t="s">
        <v>12013</v>
      </c>
      <c r="J623" s="31" t="s">
        <v>12014</v>
      </c>
      <c r="K623" s="31" t="s">
        <v>110</v>
      </c>
      <c r="L623" s="31" t="s">
        <v>1787</v>
      </c>
      <c r="M623" s="31" t="s">
        <v>20</v>
      </c>
      <c r="N623" s="31" t="s">
        <v>25932</v>
      </c>
      <c r="O623" s="31" t="s">
        <v>25929</v>
      </c>
      <c r="P623" s="32" t="s">
        <v>66</v>
      </c>
      <c r="Q623" s="32">
        <v>1</v>
      </c>
      <c r="R623" t="str">
        <f t="shared" si="9"/>
        <v>Саковська Н.А. ПП, маг. "Надія" р-н Новоушицкий Район, с.Струга, ул.Ленина, д.58</v>
      </c>
    </row>
    <row r="624" spans="1:18" hidden="1" x14ac:dyDescent="0.25">
      <c r="A624" s="32">
        <v>161474</v>
      </c>
      <c r="B624" s="31" t="s">
        <v>2057</v>
      </c>
      <c r="C624" s="31" t="s">
        <v>2058</v>
      </c>
      <c r="D624" s="31" t="s">
        <v>12129</v>
      </c>
      <c r="E624" s="31" t="s">
        <v>121</v>
      </c>
      <c r="F624" s="31" t="s">
        <v>122</v>
      </c>
      <c r="G624" s="31" t="s">
        <v>107</v>
      </c>
      <c r="H624" s="31" t="s">
        <v>108</v>
      </c>
      <c r="I624" s="31" t="s">
        <v>12130</v>
      </c>
      <c r="J624" s="31" t="s">
        <v>12131</v>
      </c>
      <c r="K624" s="31" t="s">
        <v>110</v>
      </c>
      <c r="L624" s="31" t="s">
        <v>2058</v>
      </c>
      <c r="M624" s="31" t="s">
        <v>20</v>
      </c>
      <c r="N624" s="31" t="s">
        <v>25932</v>
      </c>
      <c r="O624" s="31" t="s">
        <v>25929</v>
      </c>
      <c r="P624" s="32" t="s">
        <v>66</v>
      </c>
      <c r="Q624" s="32">
        <v>0.5</v>
      </c>
      <c r="R624" t="str">
        <f t="shared" si="9"/>
        <v>Сеніч Л.Р. ПП, маг. "Продукти" р-н Каменец-Подольский Район, с.Ластивци, ул.Кирова, д.1</v>
      </c>
    </row>
    <row r="625" spans="1:18" hidden="1" x14ac:dyDescent="0.25">
      <c r="A625" s="32">
        <v>161105</v>
      </c>
      <c r="B625" s="31" t="s">
        <v>646</v>
      </c>
      <c r="C625" s="31" t="s">
        <v>11133</v>
      </c>
      <c r="D625" s="31" t="s">
        <v>11134</v>
      </c>
      <c r="E625" s="31" t="s">
        <v>121</v>
      </c>
      <c r="F625" s="31" t="s">
        <v>122</v>
      </c>
      <c r="G625" s="31" t="s">
        <v>107</v>
      </c>
      <c r="H625" s="31" t="s">
        <v>108</v>
      </c>
      <c r="I625" s="31" t="s">
        <v>11135</v>
      </c>
      <c r="J625" s="31" t="s">
        <v>11136</v>
      </c>
      <c r="K625" s="31" t="s">
        <v>110</v>
      </c>
      <c r="L625" s="31" t="s">
        <v>647</v>
      </c>
      <c r="M625" s="31" t="s">
        <v>19</v>
      </c>
      <c r="N625" s="31" t="s">
        <v>25932</v>
      </c>
      <c r="O625" s="31" t="s">
        <v>25929</v>
      </c>
      <c r="P625" s="32" t="s">
        <v>67</v>
      </c>
      <c r="Q625" s="32">
        <v>0.5</v>
      </c>
      <c r="R625" t="str">
        <f t="shared" si="9"/>
        <v>(КООП) Орининське СТ, маг. "Продукти" р-н Каменец-Подольский Район, с.Выхватневцы, ул.Ленина, д.1</v>
      </c>
    </row>
    <row r="626" spans="1:18" hidden="1" x14ac:dyDescent="0.25">
      <c r="A626" s="32">
        <v>161114</v>
      </c>
      <c r="B626" s="31" t="s">
        <v>2233</v>
      </c>
      <c r="C626" s="31" t="s">
        <v>2234</v>
      </c>
      <c r="D626" s="31" t="s">
        <v>11152</v>
      </c>
      <c r="E626" s="31" t="s">
        <v>121</v>
      </c>
      <c r="F626" s="31" t="s">
        <v>122</v>
      </c>
      <c r="G626" s="31" t="s">
        <v>107</v>
      </c>
      <c r="H626" s="31" t="s">
        <v>108</v>
      </c>
      <c r="I626" s="31" t="s">
        <v>11153</v>
      </c>
      <c r="J626" s="31" t="s">
        <v>11154</v>
      </c>
      <c r="K626" s="31" t="s">
        <v>110</v>
      </c>
      <c r="L626" s="31" t="s">
        <v>2234</v>
      </c>
      <c r="M626" s="31" t="s">
        <v>18</v>
      </c>
      <c r="N626" s="31" t="s">
        <v>25932</v>
      </c>
      <c r="O626" s="31" t="s">
        <v>25929</v>
      </c>
      <c r="P626" s="32" t="s">
        <v>67</v>
      </c>
      <c r="Q626" s="32">
        <v>0.5</v>
      </c>
      <c r="R626" t="str">
        <f t="shared" si="9"/>
        <v>Осипчук І.С. ПП, маг. "Абсолют" р-н Дунаевецкий Район, с.Шатава, д.2 (проулок Новий)</v>
      </c>
    </row>
    <row r="627" spans="1:18" hidden="1" x14ac:dyDescent="0.25">
      <c r="A627" s="32">
        <v>161147</v>
      </c>
      <c r="B627" s="31" t="s">
        <v>3064</v>
      </c>
      <c r="C627" s="31" t="s">
        <v>3065</v>
      </c>
      <c r="D627" s="31" t="s">
        <v>11252</v>
      </c>
      <c r="E627" s="31" t="s">
        <v>121</v>
      </c>
      <c r="F627" s="31" t="s">
        <v>122</v>
      </c>
      <c r="G627" s="31" t="s">
        <v>107</v>
      </c>
      <c r="H627" s="31" t="s">
        <v>108</v>
      </c>
      <c r="I627" s="31" t="s">
        <v>11253</v>
      </c>
      <c r="J627" s="31" t="s">
        <v>11254</v>
      </c>
      <c r="K627" s="31" t="s">
        <v>110</v>
      </c>
      <c r="L627" s="31" t="s">
        <v>3065</v>
      </c>
      <c r="M627" s="31" t="s">
        <v>18</v>
      </c>
      <c r="N627" s="31" t="s">
        <v>25932</v>
      </c>
      <c r="O627" s="31" t="s">
        <v>25929</v>
      </c>
      <c r="P627" s="32" t="s">
        <v>67</v>
      </c>
      <c r="Q627" s="32">
        <v>0.5</v>
      </c>
      <c r="R627" t="str">
        <f t="shared" si="9"/>
        <v>Палій Т.І. ПП, маг. "Оскар" р-н Дунаевецкий Район, пгт.Дунаевцы, ул.Лермонтова, д.7</v>
      </c>
    </row>
    <row r="628" spans="1:18" hidden="1" x14ac:dyDescent="0.25">
      <c r="A628" s="32">
        <v>161150</v>
      </c>
      <c r="B628" s="31" t="s">
        <v>11260</v>
      </c>
      <c r="C628" s="31" t="s">
        <v>11261</v>
      </c>
      <c r="D628" s="31" t="s">
        <v>11262</v>
      </c>
      <c r="E628" s="31" t="s">
        <v>121</v>
      </c>
      <c r="F628" s="31" t="s">
        <v>122</v>
      </c>
      <c r="G628" s="31" t="s">
        <v>107</v>
      </c>
      <c r="H628" s="31" t="s">
        <v>108</v>
      </c>
      <c r="I628" s="31" t="s">
        <v>11263</v>
      </c>
      <c r="J628" s="31" t="s">
        <v>11264</v>
      </c>
      <c r="K628" s="31" t="s">
        <v>110</v>
      </c>
      <c r="L628" s="31" t="s">
        <v>11259</v>
      </c>
      <c r="M628" s="31" t="s">
        <v>20</v>
      </c>
      <c r="N628" s="31" t="s">
        <v>25932</v>
      </c>
      <c r="O628" s="31" t="s">
        <v>25929</v>
      </c>
      <c r="P628" s="32" t="s">
        <v>66</v>
      </c>
      <c r="Q628" s="32">
        <v>0.5</v>
      </c>
      <c r="R628" t="str">
        <f t="shared" si="9"/>
        <v>(КООП) Пановецьке СТ, маг. "Продукти" р-н Каменец-Подольский Район, с.Пановцы, ул.Смотрицкая, д.1</v>
      </c>
    </row>
    <row r="629" spans="1:18" hidden="1" x14ac:dyDescent="0.25">
      <c r="A629" s="32">
        <v>161171</v>
      </c>
      <c r="B629" s="31" t="s">
        <v>11318</v>
      </c>
      <c r="C629" s="31" t="s">
        <v>11319</v>
      </c>
      <c r="D629" s="31" t="s">
        <v>11320</v>
      </c>
      <c r="E629" s="31" t="s">
        <v>121</v>
      </c>
      <c r="F629" s="31" t="s">
        <v>122</v>
      </c>
      <c r="G629" s="31" t="s">
        <v>107</v>
      </c>
      <c r="H629" s="31" t="s">
        <v>108</v>
      </c>
      <c r="I629" s="31" t="s">
        <v>11321</v>
      </c>
      <c r="J629" s="31" t="s">
        <v>11322</v>
      </c>
      <c r="K629" s="31" t="s">
        <v>110</v>
      </c>
      <c r="L629" s="31" t="s">
        <v>11319</v>
      </c>
      <c r="M629" s="31" t="s">
        <v>19</v>
      </c>
      <c r="N629" s="31" t="s">
        <v>25932</v>
      </c>
      <c r="O629" s="31" t="s">
        <v>25929</v>
      </c>
      <c r="P629" s="32" t="s">
        <v>67</v>
      </c>
      <c r="Q629" s="32">
        <v>1</v>
      </c>
      <c r="R629" t="str">
        <f t="shared" si="9"/>
        <v>Дубінська В.Б. ПП, маг. "Пікнік" р-н Каменец-Подольский Район, с.Довжок, ул.Унявко, д.40</v>
      </c>
    </row>
    <row r="630" spans="1:18" hidden="1" x14ac:dyDescent="0.25">
      <c r="A630" s="32">
        <v>161171</v>
      </c>
      <c r="B630" s="31" t="s">
        <v>11323</v>
      </c>
      <c r="C630" s="31" t="s">
        <v>11319</v>
      </c>
      <c r="D630" s="31" t="s">
        <v>11320</v>
      </c>
      <c r="E630" s="31" t="s">
        <v>121</v>
      </c>
      <c r="F630" s="31" t="s">
        <v>122</v>
      </c>
      <c r="G630" s="31" t="s">
        <v>107</v>
      </c>
      <c r="H630" s="31" t="s">
        <v>108</v>
      </c>
      <c r="I630" s="31" t="s">
        <v>124</v>
      </c>
      <c r="J630" s="31" t="s">
        <v>109</v>
      </c>
      <c r="K630" s="31" t="s">
        <v>110</v>
      </c>
      <c r="L630" s="31" t="s">
        <v>11324</v>
      </c>
      <c r="M630" s="31" t="s">
        <v>19</v>
      </c>
      <c r="N630" s="31" t="s">
        <v>25932</v>
      </c>
      <c r="O630" s="31" t="s">
        <v>25929</v>
      </c>
      <c r="P630" s="32" t="s">
        <v>67</v>
      </c>
      <c r="Q630" s="32">
        <v>1</v>
      </c>
      <c r="R630" t="str">
        <f t="shared" si="9"/>
        <v>Дубінська В.Б. ПП, маг. "Пікнік" р-н Каменец-Подольский Район, с.Довжок, ул.Унявко, д.40</v>
      </c>
    </row>
    <row r="631" spans="1:18" hidden="1" x14ac:dyDescent="0.25">
      <c r="A631" s="32">
        <v>160967</v>
      </c>
      <c r="B631" s="31" t="s">
        <v>3550</v>
      </c>
      <c r="C631" s="31" t="s">
        <v>10696</v>
      </c>
      <c r="D631" s="31" t="s">
        <v>10697</v>
      </c>
      <c r="E631" s="31" t="s">
        <v>121</v>
      </c>
      <c r="F631" s="31" t="s">
        <v>122</v>
      </c>
      <c r="G631" s="31" t="s">
        <v>107</v>
      </c>
      <c r="H631" s="31" t="s">
        <v>108</v>
      </c>
      <c r="I631" s="31" t="s">
        <v>124</v>
      </c>
      <c r="J631" s="31" t="s">
        <v>109</v>
      </c>
      <c r="K631" s="31" t="s">
        <v>110</v>
      </c>
      <c r="L631" s="31" t="s">
        <v>3551</v>
      </c>
      <c r="M631" s="31" t="s">
        <v>19</v>
      </c>
      <c r="N631" s="31" t="s">
        <v>25932</v>
      </c>
      <c r="O631" s="31" t="s">
        <v>25929</v>
      </c>
      <c r="P631" s="32" t="s">
        <v>66</v>
      </c>
      <c r="Q631" s="32">
        <v>1</v>
      </c>
      <c r="R631" t="str">
        <f t="shared" si="9"/>
        <v>Хабенюк Ю.Р. ПП, маг. "Сімейний" р-н Каменец-Подольский Район, с.Кульчиевцы, ул.Центральная, д.21</v>
      </c>
    </row>
    <row r="632" spans="1:18" hidden="1" x14ac:dyDescent="0.25">
      <c r="A632" s="32">
        <v>160984</v>
      </c>
      <c r="B632" s="31" t="s">
        <v>2748</v>
      </c>
      <c r="C632" s="31" t="s">
        <v>2749</v>
      </c>
      <c r="D632" s="31" t="s">
        <v>10766</v>
      </c>
      <c r="E632" s="31" t="s">
        <v>121</v>
      </c>
      <c r="F632" s="31" t="s">
        <v>122</v>
      </c>
      <c r="G632" s="31" t="s">
        <v>107</v>
      </c>
      <c r="H632" s="31" t="s">
        <v>108</v>
      </c>
      <c r="I632" s="31" t="s">
        <v>10767</v>
      </c>
      <c r="J632" s="31" t="s">
        <v>10768</v>
      </c>
      <c r="K632" s="31" t="s">
        <v>110</v>
      </c>
      <c r="L632" s="31" t="s">
        <v>2749</v>
      </c>
      <c r="M632" s="31" t="s">
        <v>19</v>
      </c>
      <c r="N632" s="31" t="s">
        <v>25932</v>
      </c>
      <c r="O632" s="31" t="s">
        <v>25929</v>
      </c>
      <c r="P632" s="32" t="s">
        <v>67</v>
      </c>
      <c r="Q632" s="32">
        <v>0.5</v>
      </c>
      <c r="R632" t="str">
        <f t="shared" si="9"/>
        <v>Мудрик Л.Г. ПП, маг. "Настуся" р-н Дунаевецкий Район, с.Залесцы, ул.Фрунзе, д.26</v>
      </c>
    </row>
    <row r="633" spans="1:18" hidden="1" x14ac:dyDescent="0.25">
      <c r="A633" s="32">
        <v>161002</v>
      </c>
      <c r="B633" s="31" t="s">
        <v>2530</v>
      </c>
      <c r="C633" s="31" t="s">
        <v>2531</v>
      </c>
      <c r="D633" s="31" t="s">
        <v>10819</v>
      </c>
      <c r="E633" s="31" t="s">
        <v>121</v>
      </c>
      <c r="F633" s="31" t="s">
        <v>122</v>
      </c>
      <c r="G633" s="31" t="s">
        <v>107</v>
      </c>
      <c r="H633" s="31" t="s">
        <v>108</v>
      </c>
      <c r="I633" s="31" t="s">
        <v>10820</v>
      </c>
      <c r="J633" s="31" t="s">
        <v>1057</v>
      </c>
      <c r="K633" s="31" t="s">
        <v>110</v>
      </c>
      <c r="L633" s="31" t="s">
        <v>2531</v>
      </c>
      <c r="M633" s="31" t="s">
        <v>18</v>
      </c>
      <c r="N633" s="31" t="s">
        <v>25932</v>
      </c>
      <c r="O633" s="31" t="s">
        <v>25929</v>
      </c>
      <c r="P633" s="32" t="s">
        <v>67</v>
      </c>
      <c r="Q633" s="32">
        <v>1</v>
      </c>
      <c r="R633" t="str">
        <f t="shared" si="9"/>
        <v>Навроцька О.М. ПП, маг. "Смотрич" р-н Каменец-Подольский Район, с.Думанов, д.18 (Смотрицька)</v>
      </c>
    </row>
    <row r="634" spans="1:18" hidden="1" x14ac:dyDescent="0.25">
      <c r="A634" s="32">
        <v>161025</v>
      </c>
      <c r="B634" s="31" t="s">
        <v>2515</v>
      </c>
      <c r="C634" s="31" t="s">
        <v>2516</v>
      </c>
      <c r="D634" s="31" t="s">
        <v>10887</v>
      </c>
      <c r="E634" s="31" t="s">
        <v>121</v>
      </c>
      <c r="F634" s="31" t="s">
        <v>122</v>
      </c>
      <c r="G634" s="31" t="s">
        <v>107</v>
      </c>
      <c r="H634" s="31" t="s">
        <v>108</v>
      </c>
      <c r="I634" s="31" t="s">
        <v>1985</v>
      </c>
      <c r="J634" s="31" t="s">
        <v>1986</v>
      </c>
      <c r="K634" s="31" t="s">
        <v>110</v>
      </c>
      <c r="L634" s="31" t="s">
        <v>2516</v>
      </c>
      <c r="M634" s="31" t="s">
        <v>18</v>
      </c>
      <c r="N634" s="31" t="s">
        <v>25932</v>
      </c>
      <c r="O634" s="31" t="s">
        <v>25929</v>
      </c>
      <c r="P634" s="32" t="s">
        <v>66</v>
      </c>
      <c r="Q634" s="32">
        <v>1</v>
      </c>
      <c r="R634" t="str">
        <f t="shared" si="9"/>
        <v>Незборецький О.В. ПП, маг. "Діана" р-н Чемеровецкий Район, с.Цикова, ул.Ленина, д.1а</v>
      </c>
    </row>
    <row r="635" spans="1:18" hidden="1" x14ac:dyDescent="0.25">
      <c r="A635" s="32">
        <v>161077</v>
      </c>
      <c r="B635" s="31" t="s">
        <v>2442</v>
      </c>
      <c r="C635" s="31" t="s">
        <v>2443</v>
      </c>
      <c r="D635" s="31" t="s">
        <v>11057</v>
      </c>
      <c r="E635" s="31" t="s">
        <v>121</v>
      </c>
      <c r="F635" s="31" t="s">
        <v>122</v>
      </c>
      <c r="G635" s="31" t="s">
        <v>107</v>
      </c>
      <c r="H635" s="31" t="s">
        <v>108</v>
      </c>
      <c r="I635" s="31" t="s">
        <v>11058</v>
      </c>
      <c r="J635" s="31" t="s">
        <v>11059</v>
      </c>
      <c r="K635" s="31" t="s">
        <v>110</v>
      </c>
      <c r="L635" s="31" t="s">
        <v>2443</v>
      </c>
      <c r="M635" s="31" t="s">
        <v>18</v>
      </c>
      <c r="N635" s="31" t="s">
        <v>25932</v>
      </c>
      <c r="O635" s="31" t="s">
        <v>25929</v>
      </c>
      <c r="P635" s="32" t="s">
        <v>66</v>
      </c>
      <c r="Q635" s="32">
        <v>0.5</v>
      </c>
      <c r="R635" t="str">
        <f t="shared" si="9"/>
        <v>Олійник В.М. ПП, маг. "Товтри" р-н Каменец-Подольский Район, с.Негин, ул.Садовая, д.25б</v>
      </c>
    </row>
    <row r="636" spans="1:18" hidden="1" x14ac:dyDescent="0.25">
      <c r="A636" s="32">
        <v>161083</v>
      </c>
      <c r="B636" s="31" t="s">
        <v>2267</v>
      </c>
      <c r="C636" s="31" t="s">
        <v>11071</v>
      </c>
      <c r="D636" s="31" t="s">
        <v>11072</v>
      </c>
      <c r="E636" s="31" t="s">
        <v>121</v>
      </c>
      <c r="F636" s="31" t="s">
        <v>122</v>
      </c>
      <c r="G636" s="31" t="s">
        <v>107</v>
      </c>
      <c r="H636" s="31" t="s">
        <v>108</v>
      </c>
      <c r="I636" s="31" t="s">
        <v>11073</v>
      </c>
      <c r="J636" s="31" t="s">
        <v>11074</v>
      </c>
      <c r="K636" s="31" t="s">
        <v>110</v>
      </c>
      <c r="L636" s="31" t="s">
        <v>2268</v>
      </c>
      <c r="M636" s="31" t="s">
        <v>20</v>
      </c>
      <c r="N636" s="31" t="s">
        <v>25932</v>
      </c>
      <c r="O636" s="31" t="s">
        <v>25929</v>
      </c>
      <c r="P636" s="32" t="s">
        <v>66</v>
      </c>
      <c r="Q636" s="32">
        <v>0.5</v>
      </c>
      <c r="R636" t="str">
        <f t="shared" si="9"/>
        <v>(РЦ) Олійник С.О. ПП, маг. "Ромашка" р-н Новоушицкий Район, с.Куча, ул.Ленина, д.8</v>
      </c>
    </row>
    <row r="637" spans="1:18" hidden="1" x14ac:dyDescent="0.25">
      <c r="A637" s="32">
        <v>159928</v>
      </c>
      <c r="B637" s="31" t="s">
        <v>2105</v>
      </c>
      <c r="C637" s="31" t="s">
        <v>2106</v>
      </c>
      <c r="D637" s="31" t="s">
        <v>7862</v>
      </c>
      <c r="E637" s="31" t="s">
        <v>121</v>
      </c>
      <c r="F637" s="31" t="s">
        <v>122</v>
      </c>
      <c r="G637" s="31" t="s">
        <v>107</v>
      </c>
      <c r="H637" s="31" t="s">
        <v>108</v>
      </c>
      <c r="I637" s="31" t="s">
        <v>7863</v>
      </c>
      <c r="J637" s="31" t="s">
        <v>7864</v>
      </c>
      <c r="K637" s="31" t="s">
        <v>110</v>
      </c>
      <c r="L637" s="31" t="s">
        <v>2106</v>
      </c>
      <c r="M637" s="31" t="s">
        <v>20</v>
      </c>
      <c r="N637" s="31" t="s">
        <v>25932</v>
      </c>
      <c r="O637" s="31" t="s">
        <v>25929</v>
      </c>
      <c r="P637" s="32" t="s">
        <v>66</v>
      </c>
      <c r="Q637" s="32">
        <v>1</v>
      </c>
      <c r="R637" t="str">
        <f t="shared" si="9"/>
        <v>Бурляй Ю.О. ПП, маг. "Маркет" р-н Чемеровецкий Район, с.Жердя, ул.Ленина, д.10а</v>
      </c>
    </row>
    <row r="638" spans="1:18" hidden="1" x14ac:dyDescent="0.25">
      <c r="A638" s="32">
        <v>159993</v>
      </c>
      <c r="B638" s="31" t="s">
        <v>2181</v>
      </c>
      <c r="C638" s="31" t="s">
        <v>2182</v>
      </c>
      <c r="D638" s="31" t="s">
        <v>8050</v>
      </c>
      <c r="E638" s="31" t="s">
        <v>121</v>
      </c>
      <c r="F638" s="31" t="s">
        <v>122</v>
      </c>
      <c r="G638" s="31" t="s">
        <v>107</v>
      </c>
      <c r="H638" s="31" t="s">
        <v>108</v>
      </c>
      <c r="I638" s="31" t="s">
        <v>8051</v>
      </c>
      <c r="J638" s="31" t="s">
        <v>8052</v>
      </c>
      <c r="K638" s="31" t="s">
        <v>110</v>
      </c>
      <c r="L638" s="31" t="s">
        <v>2182</v>
      </c>
      <c r="M638" s="31" t="s">
        <v>18</v>
      </c>
      <c r="N638" s="31" t="s">
        <v>25932</v>
      </c>
      <c r="O638" s="31" t="s">
        <v>25929</v>
      </c>
      <c r="P638" s="32" t="s">
        <v>66</v>
      </c>
      <c r="Q638" s="32">
        <v>1</v>
      </c>
      <c r="R638" t="str">
        <f t="shared" si="9"/>
        <v>Вовнянко О.М. ПП, маг. "КХП" р-н Дунаевецкий Район, пгт.Дунаевцы, ул.Лермонтова, д.1</v>
      </c>
    </row>
    <row r="639" spans="1:18" hidden="1" x14ac:dyDescent="0.25">
      <c r="A639" s="32">
        <v>160000</v>
      </c>
      <c r="B639" s="31" t="s">
        <v>2974</v>
      </c>
      <c r="C639" s="31" t="s">
        <v>2975</v>
      </c>
      <c r="D639" s="31" t="s">
        <v>8077</v>
      </c>
      <c r="E639" s="31" t="s">
        <v>121</v>
      </c>
      <c r="F639" s="31" t="s">
        <v>122</v>
      </c>
      <c r="G639" s="31" t="s">
        <v>107</v>
      </c>
      <c r="H639" s="31" t="s">
        <v>108</v>
      </c>
      <c r="I639" s="31" t="s">
        <v>8078</v>
      </c>
      <c r="J639" s="31" t="s">
        <v>8079</v>
      </c>
      <c r="K639" s="31" t="s">
        <v>110</v>
      </c>
      <c r="L639" s="31" t="s">
        <v>2975</v>
      </c>
      <c r="M639" s="31" t="s">
        <v>19</v>
      </c>
      <c r="N639" s="31" t="s">
        <v>25932</v>
      </c>
      <c r="O639" s="31" t="s">
        <v>25929</v>
      </c>
      <c r="P639" s="32" t="s">
        <v>66</v>
      </c>
      <c r="Q639" s="32">
        <v>1</v>
      </c>
      <c r="R639" t="str">
        <f t="shared" si="9"/>
        <v>Вознюк Е.М. ПП, маг. "На дому" р-н Дунаевецкий Район, с.Старая Гута, ул.Шевченко, д.39</v>
      </c>
    </row>
    <row r="640" spans="1:18" hidden="1" x14ac:dyDescent="0.25">
      <c r="A640" s="32">
        <v>160898</v>
      </c>
      <c r="B640" s="31" t="s">
        <v>2463</v>
      </c>
      <c r="C640" s="31" t="s">
        <v>2464</v>
      </c>
      <c r="D640" s="31" t="s">
        <v>10508</v>
      </c>
      <c r="E640" s="31" t="s">
        <v>121</v>
      </c>
      <c r="F640" s="31" t="s">
        <v>122</v>
      </c>
      <c r="G640" s="31" t="s">
        <v>107</v>
      </c>
      <c r="H640" s="31" t="s">
        <v>108</v>
      </c>
      <c r="I640" s="31" t="s">
        <v>10509</v>
      </c>
      <c r="J640" s="31" t="s">
        <v>10510</v>
      </c>
      <c r="K640" s="31" t="s">
        <v>110</v>
      </c>
      <c r="L640" s="31" t="s">
        <v>2464</v>
      </c>
      <c r="M640" s="31" t="s">
        <v>20</v>
      </c>
      <c r="N640" s="31" t="s">
        <v>25932</v>
      </c>
      <c r="O640" s="31" t="s">
        <v>25929</v>
      </c>
      <c r="P640" s="32" t="s">
        <v>67</v>
      </c>
      <c r="Q640" s="32">
        <v>0.5</v>
      </c>
      <c r="R640" t="str">
        <f t="shared" si="9"/>
        <v>Мельник Н.Л. ПП, маг. "Бістро" р-н Каменец-Подольский Район, с.Колыбаевка, ул.Ленина, д.117 Б</v>
      </c>
    </row>
    <row r="641" spans="1:18" hidden="1" x14ac:dyDescent="0.25">
      <c r="A641" s="32">
        <v>160934</v>
      </c>
      <c r="B641" s="31" t="s">
        <v>2043</v>
      </c>
      <c r="C641" s="31" t="s">
        <v>2044</v>
      </c>
      <c r="D641" s="31" t="s">
        <v>10614</v>
      </c>
      <c r="E641" s="31" t="s">
        <v>121</v>
      </c>
      <c r="F641" s="31" t="s">
        <v>122</v>
      </c>
      <c r="G641" s="31" t="s">
        <v>107</v>
      </c>
      <c r="H641" s="31" t="s">
        <v>108</v>
      </c>
      <c r="I641" s="31" t="s">
        <v>10615</v>
      </c>
      <c r="J641" s="31" t="s">
        <v>10616</v>
      </c>
      <c r="K641" s="31" t="s">
        <v>110</v>
      </c>
      <c r="L641" s="31" t="s">
        <v>2044</v>
      </c>
      <c r="M641" s="31" t="s">
        <v>18</v>
      </c>
      <c r="N641" s="31" t="s">
        <v>25932</v>
      </c>
      <c r="O641" s="31" t="s">
        <v>25929</v>
      </c>
      <c r="P641" s="32" t="s">
        <v>66</v>
      </c>
      <c r="Q641" s="32">
        <v>1</v>
      </c>
      <c r="R641" t="str">
        <f t="shared" si="9"/>
        <v>Михайлова А.П. ПП, маг. "Бригада" р-н Дунаевецкий Район, с.Маков, пер.Чапаева, д.53/10</v>
      </c>
    </row>
    <row r="642" spans="1:18" hidden="1" x14ac:dyDescent="0.25">
      <c r="A642" s="32">
        <v>160967</v>
      </c>
      <c r="B642" s="31" t="s">
        <v>10695</v>
      </c>
      <c r="C642" s="31" t="s">
        <v>10696</v>
      </c>
      <c r="D642" s="31" t="s">
        <v>10697</v>
      </c>
      <c r="E642" s="31" t="s">
        <v>121</v>
      </c>
      <c r="F642" s="31" t="s">
        <v>122</v>
      </c>
      <c r="G642" s="31" t="s">
        <v>107</v>
      </c>
      <c r="H642" s="31" t="s">
        <v>108</v>
      </c>
      <c r="I642" s="31" t="s">
        <v>10698</v>
      </c>
      <c r="J642" s="31" t="s">
        <v>10699</v>
      </c>
      <c r="K642" s="31" t="s">
        <v>110</v>
      </c>
      <c r="L642" s="31" t="s">
        <v>10696</v>
      </c>
      <c r="M642" s="31" t="s">
        <v>19</v>
      </c>
      <c r="N642" s="31" t="s">
        <v>25932</v>
      </c>
      <c r="O642" s="31" t="s">
        <v>25929</v>
      </c>
      <c r="P642" s="32" t="s">
        <v>66</v>
      </c>
      <c r="Q642" s="32">
        <v>1</v>
      </c>
      <c r="R642" t="str">
        <f t="shared" si="9"/>
        <v>Хабенюк Ю.Р. ПП, маг. "Сімейний" р-н Каменец-Подольский Район, с.Кульчиевцы, ул.Центральная, д.21</v>
      </c>
    </row>
    <row r="643" spans="1:18" hidden="1" x14ac:dyDescent="0.25">
      <c r="A643" s="32">
        <v>159780</v>
      </c>
      <c r="B643" s="31" t="s">
        <v>2225</v>
      </c>
      <c r="C643" s="31" t="s">
        <v>2226</v>
      </c>
      <c r="D643" s="31" t="s">
        <v>7409</v>
      </c>
      <c r="E643" s="31" t="s">
        <v>121</v>
      </c>
      <c r="F643" s="31" t="s">
        <v>122</v>
      </c>
      <c r="G643" s="31" t="s">
        <v>107</v>
      </c>
      <c r="H643" s="31" t="s">
        <v>108</v>
      </c>
      <c r="I643" s="31" t="s">
        <v>7410</v>
      </c>
      <c r="J643" s="31" t="s">
        <v>7411</v>
      </c>
      <c r="K643" s="31" t="s">
        <v>110</v>
      </c>
      <c r="L643" s="31" t="s">
        <v>2226</v>
      </c>
      <c r="M643" s="31" t="s">
        <v>19</v>
      </c>
      <c r="N643" s="31" t="s">
        <v>25932</v>
      </c>
      <c r="O643" s="31" t="s">
        <v>25929</v>
      </c>
      <c r="P643" s="32" t="s">
        <v>66</v>
      </c>
      <c r="Q643" s="32">
        <v>1</v>
      </c>
      <c r="R643" t="str">
        <f t="shared" ref="R643:R706" si="10">CONCATENATE(C643," ",D643)</f>
        <v>Бабюх В.О. ПП, маг. "Продукти" р-н Каменец-Подольский Район, с.Довжок, ул.Партизанская, д.3а</v>
      </c>
    </row>
    <row r="644" spans="1:18" hidden="1" x14ac:dyDescent="0.25">
      <c r="A644" s="32">
        <v>159865</v>
      </c>
      <c r="B644" s="31" t="s">
        <v>2364</v>
      </c>
      <c r="C644" s="31" t="s">
        <v>2365</v>
      </c>
      <c r="D644" s="31" t="s">
        <v>7670</v>
      </c>
      <c r="E644" s="31" t="s">
        <v>121</v>
      </c>
      <c r="F644" s="31" t="s">
        <v>122</v>
      </c>
      <c r="G644" s="31" t="s">
        <v>107</v>
      </c>
      <c r="H644" s="31" t="s">
        <v>108</v>
      </c>
      <c r="I644" s="31" t="s">
        <v>2997</v>
      </c>
      <c r="J644" s="31" t="s">
        <v>2998</v>
      </c>
      <c r="K644" s="31" t="s">
        <v>110</v>
      </c>
      <c r="L644" s="31" t="s">
        <v>2365</v>
      </c>
      <c r="M644" s="31" t="s">
        <v>18</v>
      </c>
      <c r="N644" s="31" t="s">
        <v>25932</v>
      </c>
      <c r="O644" s="31" t="s">
        <v>25929</v>
      </c>
      <c r="P644" s="32" t="s">
        <v>67</v>
      </c>
      <c r="Q644" s="32">
        <v>0.5</v>
      </c>
      <c r="R644" t="str">
        <f t="shared" si="10"/>
        <v>Боднарчук Т.М. ПП, маг. "Продукти" р-н Каменец-Подольский Район, с.Колодиевка, ул.Советская, д.36</v>
      </c>
    </row>
    <row r="645" spans="1:18" hidden="1" x14ac:dyDescent="0.25">
      <c r="A645" s="32">
        <v>159867</v>
      </c>
      <c r="B645" s="31" t="s">
        <v>2456</v>
      </c>
      <c r="C645" s="31" t="s">
        <v>2457</v>
      </c>
      <c r="D645" s="31" t="s">
        <v>1884</v>
      </c>
      <c r="E645" s="31" t="s">
        <v>121</v>
      </c>
      <c r="F645" s="31" t="s">
        <v>122</v>
      </c>
      <c r="G645" s="31" t="s">
        <v>107</v>
      </c>
      <c r="H645" s="31" t="s">
        <v>108</v>
      </c>
      <c r="I645" s="31" t="s">
        <v>7671</v>
      </c>
      <c r="J645" s="31" t="s">
        <v>7672</v>
      </c>
      <c r="K645" s="31" t="s">
        <v>110</v>
      </c>
      <c r="L645" s="31" t="s">
        <v>2457</v>
      </c>
      <c r="M645" s="31" t="s">
        <v>21</v>
      </c>
      <c r="N645" s="31" t="s">
        <v>25932</v>
      </c>
      <c r="O645" s="31" t="s">
        <v>25929</v>
      </c>
      <c r="P645" s="32" t="s">
        <v>67</v>
      </c>
      <c r="Q645" s="32">
        <v>0.5</v>
      </c>
      <c r="R645" t="str">
        <f t="shared" si="10"/>
        <v>Бойко Л.І. ПП, маг. "Смак" р-н Новоушицкий Район, с.Вахновцы (0)</v>
      </c>
    </row>
    <row r="646" spans="1:18" hidden="1" x14ac:dyDescent="0.25">
      <c r="A646" s="32">
        <v>159892</v>
      </c>
      <c r="B646" s="31" t="s">
        <v>2795</v>
      </c>
      <c r="C646" s="31" t="s">
        <v>7758</v>
      </c>
      <c r="D646" s="31" t="s">
        <v>7759</v>
      </c>
      <c r="E646" s="31" t="s">
        <v>121</v>
      </c>
      <c r="F646" s="31" t="s">
        <v>122</v>
      </c>
      <c r="G646" s="31" t="s">
        <v>107</v>
      </c>
      <c r="H646" s="31" t="s">
        <v>108</v>
      </c>
      <c r="I646" s="31" t="s">
        <v>7760</v>
      </c>
      <c r="J646" s="31" t="s">
        <v>7761</v>
      </c>
      <c r="K646" s="31" t="s">
        <v>110</v>
      </c>
      <c r="L646" s="31" t="s">
        <v>2575</v>
      </c>
      <c r="M646" s="31" t="s">
        <v>19</v>
      </c>
      <c r="N646" s="31" t="s">
        <v>25932</v>
      </c>
      <c r="O646" s="31" t="s">
        <v>25929</v>
      </c>
      <c r="P646" s="32" t="s">
        <v>67</v>
      </c>
      <c r="Q646" s="32">
        <v>0.5</v>
      </c>
      <c r="R646" t="str">
        <f t="shared" si="10"/>
        <v>(КООП) Боришківці СТ, маг. "Продукти" р-н Каменец-Подольский Район, с.Борышковцы, д.10 (Колхозная)</v>
      </c>
    </row>
    <row r="647" spans="1:18" hidden="1" x14ac:dyDescent="0.25">
      <c r="A647" s="32">
        <v>159893</v>
      </c>
      <c r="B647" s="31" t="s">
        <v>2574</v>
      </c>
      <c r="C647" s="31" t="s">
        <v>7758</v>
      </c>
      <c r="D647" s="31" t="s">
        <v>7762</v>
      </c>
      <c r="E647" s="31" t="s">
        <v>121</v>
      </c>
      <c r="F647" s="31" t="s">
        <v>122</v>
      </c>
      <c r="G647" s="31" t="s">
        <v>107</v>
      </c>
      <c r="H647" s="31" t="s">
        <v>108</v>
      </c>
      <c r="I647" s="31" t="s">
        <v>7760</v>
      </c>
      <c r="J647" s="31" t="s">
        <v>7761</v>
      </c>
      <c r="K647" s="31" t="s">
        <v>110</v>
      </c>
      <c r="L647" s="31" t="s">
        <v>2575</v>
      </c>
      <c r="M647" s="31" t="s">
        <v>19</v>
      </c>
      <c r="N647" s="31" t="s">
        <v>25932</v>
      </c>
      <c r="O647" s="31" t="s">
        <v>25929</v>
      </c>
      <c r="P647" s="32" t="s">
        <v>67</v>
      </c>
      <c r="Q647" s="32">
        <v>0.5</v>
      </c>
      <c r="R647" t="str">
        <f t="shared" si="10"/>
        <v>(КООП) Боришківці СТ, маг. "Продукти" р-н Каменец-Подольский Район, с.Оленевка, ул.Октябрьская, д.12</v>
      </c>
    </row>
    <row r="648" spans="1:18" hidden="1" x14ac:dyDescent="0.25">
      <c r="A648" s="32">
        <v>159895</v>
      </c>
      <c r="B648" s="31" t="s">
        <v>2810</v>
      </c>
      <c r="C648" s="31" t="s">
        <v>7763</v>
      </c>
      <c r="D648" s="31" t="s">
        <v>7764</v>
      </c>
      <c r="E648" s="31" t="s">
        <v>121</v>
      </c>
      <c r="F648" s="31" t="s">
        <v>122</v>
      </c>
      <c r="G648" s="31" t="s">
        <v>107</v>
      </c>
      <c r="H648" s="31" t="s">
        <v>108</v>
      </c>
      <c r="I648" s="31" t="s">
        <v>7765</v>
      </c>
      <c r="J648" s="31" t="s">
        <v>7766</v>
      </c>
      <c r="K648" s="31" t="s">
        <v>110</v>
      </c>
      <c r="L648" s="31" t="s">
        <v>7763</v>
      </c>
      <c r="M648" s="31" t="s">
        <v>20</v>
      </c>
      <c r="N648" s="31" t="s">
        <v>25932</v>
      </c>
      <c r="O648" s="31" t="s">
        <v>25929</v>
      </c>
      <c r="P648" s="32" t="s">
        <v>67</v>
      </c>
      <c r="Q648" s="32">
        <v>0.5</v>
      </c>
      <c r="R648" t="str">
        <f t="shared" si="10"/>
        <v>Чемеровецьке ПСК, маг. "Ромашка" р-н Чемеровецкий Район, пгт.Чемеровцы, ул.Коммунальная, д.4</v>
      </c>
    </row>
    <row r="649" spans="1:18" hidden="1" x14ac:dyDescent="0.25">
      <c r="A649" s="32">
        <v>159715</v>
      </c>
      <c r="B649" s="31" t="s">
        <v>2703</v>
      </c>
      <c r="C649" s="31" t="s">
        <v>7216</v>
      </c>
      <c r="D649" s="31" t="s">
        <v>2705</v>
      </c>
      <c r="E649" s="31" t="s">
        <v>121</v>
      </c>
      <c r="F649" s="31" t="s">
        <v>122</v>
      </c>
      <c r="G649" s="31" t="s">
        <v>107</v>
      </c>
      <c r="H649" s="31" t="s">
        <v>108</v>
      </c>
      <c r="I649" s="31" t="s">
        <v>7217</v>
      </c>
      <c r="J649" s="31" t="s">
        <v>7218</v>
      </c>
      <c r="K649" s="31" t="s">
        <v>110</v>
      </c>
      <c r="L649" s="31" t="s">
        <v>2704</v>
      </c>
      <c r="M649" s="31" t="s">
        <v>19</v>
      </c>
      <c r="N649" s="31" t="s">
        <v>25932</v>
      </c>
      <c r="O649" s="31" t="s">
        <v>25929</v>
      </c>
      <c r="P649" s="32" t="s">
        <v>67</v>
      </c>
      <c r="Q649" s="32">
        <v>0.5</v>
      </c>
      <c r="R649" t="str">
        <f t="shared" si="10"/>
        <v>Абашева С.А. ПП2, маг. "Чайка" р-н Дунаевецкий Район, с.Чаньков, ул.Ковальчука, д.26</v>
      </c>
    </row>
    <row r="650" spans="1:18" hidden="1" x14ac:dyDescent="0.25">
      <c r="A650" s="32">
        <v>159716</v>
      </c>
      <c r="B650" s="31" t="s">
        <v>2504</v>
      </c>
      <c r="C650" s="31" t="s">
        <v>7219</v>
      </c>
      <c r="D650" s="31" t="s">
        <v>2506</v>
      </c>
      <c r="E650" s="31" t="s">
        <v>121</v>
      </c>
      <c r="F650" s="31" t="s">
        <v>122</v>
      </c>
      <c r="G650" s="31" t="s">
        <v>107</v>
      </c>
      <c r="H650" s="31" t="s">
        <v>108</v>
      </c>
      <c r="I650" s="31" t="s">
        <v>7220</v>
      </c>
      <c r="J650" s="31" t="s">
        <v>7221</v>
      </c>
      <c r="K650" s="31" t="s">
        <v>110</v>
      </c>
      <c r="L650" s="31" t="s">
        <v>2505</v>
      </c>
      <c r="M650" s="31" t="s">
        <v>19</v>
      </c>
      <c r="N650" s="31" t="s">
        <v>25932</v>
      </c>
      <c r="O650" s="31" t="s">
        <v>25929</v>
      </c>
      <c r="P650" s="32" t="s">
        <v>67</v>
      </c>
      <c r="Q650" s="32">
        <v>0.5</v>
      </c>
      <c r="R650" t="str">
        <f t="shared" si="10"/>
        <v>(КООП) Абрикосівське СТ, маг. "Продукти" р-н Каменец-Подольский Район, с.Абрикосовка, ул.Щорса, д.32</v>
      </c>
    </row>
    <row r="651" spans="1:18" hidden="1" x14ac:dyDescent="0.25">
      <c r="A651" s="32">
        <v>159717</v>
      </c>
      <c r="B651" s="31" t="s">
        <v>7222</v>
      </c>
      <c r="C651" s="31" t="s">
        <v>7223</v>
      </c>
      <c r="D651" s="31" t="s">
        <v>7224</v>
      </c>
      <c r="E651" s="31" t="s">
        <v>121</v>
      </c>
      <c r="F651" s="31" t="s">
        <v>122</v>
      </c>
      <c r="G651" s="31" t="s">
        <v>107</v>
      </c>
      <c r="H651" s="31" t="s">
        <v>108</v>
      </c>
      <c r="I651" s="31" t="s">
        <v>7225</v>
      </c>
      <c r="J651" s="31" t="s">
        <v>7226</v>
      </c>
      <c r="K651" s="31" t="s">
        <v>110</v>
      </c>
      <c r="L651" s="31" t="s">
        <v>7223</v>
      </c>
      <c r="M651" s="31" t="s">
        <v>21</v>
      </c>
      <c r="N651" s="31" t="s">
        <v>25932</v>
      </c>
      <c r="O651" s="31" t="s">
        <v>25929</v>
      </c>
      <c r="P651" s="32" t="s">
        <v>67</v>
      </c>
      <c r="Q651" s="32">
        <v>0.5</v>
      </c>
      <c r="R651" t="str">
        <f t="shared" si="10"/>
        <v>Автограф-Люкс ПП р-н Новоушицкий Район, пгт.Новая Ушица, ул.Базарная, д.1</v>
      </c>
    </row>
    <row r="652" spans="1:18" hidden="1" x14ac:dyDescent="0.25">
      <c r="A652" s="32">
        <v>159717</v>
      </c>
      <c r="B652" s="31" t="s">
        <v>7222</v>
      </c>
      <c r="C652" s="31" t="s">
        <v>7223</v>
      </c>
      <c r="D652" s="31" t="s">
        <v>7224</v>
      </c>
      <c r="E652" s="31" t="s">
        <v>145</v>
      </c>
      <c r="F652" s="31" t="s">
        <v>122</v>
      </c>
      <c r="G652" s="31" t="s">
        <v>107</v>
      </c>
      <c r="H652" s="31" t="s">
        <v>108</v>
      </c>
      <c r="I652" s="31" t="s">
        <v>7225</v>
      </c>
      <c r="J652" s="31" t="s">
        <v>7226</v>
      </c>
      <c r="K652" s="31" t="s">
        <v>110</v>
      </c>
      <c r="L652" s="31" t="s">
        <v>7223</v>
      </c>
      <c r="M652" s="31" t="s">
        <v>21</v>
      </c>
      <c r="N652" s="31" t="s">
        <v>25932</v>
      </c>
      <c r="O652" s="31" t="s">
        <v>25929</v>
      </c>
      <c r="P652" s="32" t="s">
        <v>67</v>
      </c>
      <c r="Q652" s="32">
        <v>0.5</v>
      </c>
      <c r="R652" t="str">
        <f t="shared" si="10"/>
        <v>Автограф-Люкс ПП р-н Новоушицкий Район, пгт.Новая Ушица, ул.Базарная, д.1</v>
      </c>
    </row>
    <row r="653" spans="1:18" hidden="1" x14ac:dyDescent="0.25">
      <c r="A653" s="32">
        <v>159758</v>
      </c>
      <c r="B653" s="31" t="s">
        <v>2410</v>
      </c>
      <c r="C653" s="31" t="s">
        <v>2411</v>
      </c>
      <c r="D653" s="31" t="s">
        <v>2413</v>
      </c>
      <c r="E653" s="31" t="s">
        <v>121</v>
      </c>
      <c r="F653" s="31" t="s">
        <v>122</v>
      </c>
      <c r="G653" s="31" t="s">
        <v>107</v>
      </c>
      <c r="H653" s="31" t="s">
        <v>108</v>
      </c>
      <c r="I653" s="31" t="s">
        <v>7352</v>
      </c>
      <c r="J653" s="31" t="s">
        <v>7353</v>
      </c>
      <c r="K653" s="31" t="s">
        <v>110</v>
      </c>
      <c r="L653" s="31" t="s">
        <v>2411</v>
      </c>
      <c r="M653" s="31" t="s">
        <v>21</v>
      </c>
      <c r="N653" s="31" t="s">
        <v>25932</v>
      </c>
      <c r="O653" s="31" t="s">
        <v>25929</v>
      </c>
      <c r="P653" s="32" t="s">
        <v>67</v>
      </c>
      <c r="Q653" s="32">
        <v>1</v>
      </c>
      <c r="R653" t="str">
        <f t="shared" si="10"/>
        <v>Анцут Н.А. ПП, маг. "Продукти" р-н Дунаевецкий Район, с.Мицивци (0)</v>
      </c>
    </row>
    <row r="654" spans="1:18" hidden="1" x14ac:dyDescent="0.25">
      <c r="A654" s="32">
        <v>159778</v>
      </c>
      <c r="B654" s="31" t="s">
        <v>2740</v>
      </c>
      <c r="C654" s="31" t="s">
        <v>2741</v>
      </c>
      <c r="D654" s="31" t="s">
        <v>7406</v>
      </c>
      <c r="E654" s="31" t="s">
        <v>121</v>
      </c>
      <c r="F654" s="31" t="s">
        <v>122</v>
      </c>
      <c r="G654" s="31" t="s">
        <v>107</v>
      </c>
      <c r="H654" s="31" t="s">
        <v>108</v>
      </c>
      <c r="I654" s="31" t="s">
        <v>7407</v>
      </c>
      <c r="J654" s="31" t="s">
        <v>7408</v>
      </c>
      <c r="K654" s="31" t="s">
        <v>110</v>
      </c>
      <c r="L654" s="31" t="s">
        <v>2741</v>
      </c>
      <c r="M654" s="31" t="s">
        <v>18</v>
      </c>
      <c r="N654" s="31" t="s">
        <v>25932</v>
      </c>
      <c r="O654" s="31" t="s">
        <v>25929</v>
      </c>
      <c r="P654" s="32" t="s">
        <v>67</v>
      </c>
      <c r="Q654" s="32">
        <v>0.5</v>
      </c>
      <c r="R654" t="str">
        <f t="shared" si="10"/>
        <v>Бабійчук Л.А. ПП, маг. "У ставка" р-н Каменец-Подольский Район, с.Вербка, ул.Пушкина, д.30</v>
      </c>
    </row>
    <row r="655" spans="1:18" hidden="1" x14ac:dyDescent="0.25">
      <c r="A655" s="32">
        <v>163535</v>
      </c>
      <c r="B655" s="31" t="s">
        <v>2491</v>
      </c>
      <c r="C655" s="31" t="s">
        <v>2081</v>
      </c>
      <c r="D655" s="31" t="s">
        <v>16655</v>
      </c>
      <c r="E655" s="31" t="s">
        <v>121</v>
      </c>
      <c r="F655" s="31" t="s">
        <v>122</v>
      </c>
      <c r="G655" s="31" t="s">
        <v>107</v>
      </c>
      <c r="H655" s="31" t="s">
        <v>108</v>
      </c>
      <c r="I655" s="31" t="s">
        <v>16653</v>
      </c>
      <c r="J655" s="31" t="s">
        <v>16654</v>
      </c>
      <c r="K655" s="31" t="s">
        <v>110</v>
      </c>
      <c r="L655" s="31" t="s">
        <v>2081</v>
      </c>
      <c r="M655" s="31" t="s">
        <v>18</v>
      </c>
      <c r="N655" s="31" t="s">
        <v>25932</v>
      </c>
      <c r="O655" s="31" t="s">
        <v>25929</v>
      </c>
      <c r="P655" s="32" t="s">
        <v>66</v>
      </c>
      <c r="Q655" s="32">
        <v>0.5</v>
      </c>
      <c r="R655" t="str">
        <f t="shared" si="10"/>
        <v>Кліновський В.С. ПП маг."Продукти" р-н Каменец-Подольский Район, с.Гуменцы, ул.Октябрьская, д.2 (нижній)</v>
      </c>
    </row>
    <row r="656" spans="1:18" hidden="1" x14ac:dyDescent="0.25">
      <c r="A656" s="32">
        <v>163536</v>
      </c>
      <c r="B656" s="31" t="s">
        <v>2080</v>
      </c>
      <c r="C656" s="31" t="s">
        <v>2081</v>
      </c>
      <c r="D656" s="31" t="s">
        <v>16656</v>
      </c>
      <c r="E656" s="31" t="s">
        <v>121</v>
      </c>
      <c r="F656" s="31" t="s">
        <v>122</v>
      </c>
      <c r="G656" s="31" t="s">
        <v>107</v>
      </c>
      <c r="H656" s="31" t="s">
        <v>108</v>
      </c>
      <c r="I656" s="31" t="s">
        <v>16653</v>
      </c>
      <c r="J656" s="31" t="s">
        <v>16654</v>
      </c>
      <c r="K656" s="31" t="s">
        <v>110</v>
      </c>
      <c r="L656" s="31" t="s">
        <v>2081</v>
      </c>
      <c r="M656" s="31" t="s">
        <v>18</v>
      </c>
      <c r="N656" s="31" t="s">
        <v>25932</v>
      </c>
      <c r="O656" s="31" t="s">
        <v>25929</v>
      </c>
      <c r="P656" s="32" t="s">
        <v>67</v>
      </c>
      <c r="Q656" s="32">
        <v>0.5</v>
      </c>
      <c r="R656" t="str">
        <f t="shared" si="10"/>
        <v>Кліновський В.С. ПП маг."Продукти" р-н Каменец-Подольский Район, с.Гуменцы, ул.Первомайская, д.15</v>
      </c>
    </row>
    <row r="657" spans="1:18" hidden="1" x14ac:dyDescent="0.25">
      <c r="A657" s="32">
        <v>163542</v>
      </c>
      <c r="B657" s="31" t="s">
        <v>2842</v>
      </c>
      <c r="C657" s="31" t="s">
        <v>2843</v>
      </c>
      <c r="D657" s="31" t="s">
        <v>16676</v>
      </c>
      <c r="E657" s="31" t="s">
        <v>121</v>
      </c>
      <c r="F657" s="31" t="s">
        <v>122</v>
      </c>
      <c r="G657" s="31" t="s">
        <v>107</v>
      </c>
      <c r="H657" s="31" t="s">
        <v>108</v>
      </c>
      <c r="I657" s="31" t="s">
        <v>16677</v>
      </c>
      <c r="J657" s="31" t="s">
        <v>16678</v>
      </c>
      <c r="K657" s="31" t="s">
        <v>110</v>
      </c>
      <c r="L657" s="31" t="s">
        <v>2843</v>
      </c>
      <c r="M657" s="31" t="s">
        <v>20</v>
      </c>
      <c r="N657" s="31" t="s">
        <v>25932</v>
      </c>
      <c r="O657" s="31" t="s">
        <v>25929</v>
      </c>
      <c r="P657" s="32" t="s">
        <v>67</v>
      </c>
      <c r="Q657" s="32">
        <v>0.5</v>
      </c>
      <c r="R657" t="str">
        <f t="shared" si="10"/>
        <v>Княгинецька Т.В. ПП, маг. "Продукти" р-н Каменец-Подольский Район, с.Збруч, ул.Украинки Леси, д.46</v>
      </c>
    </row>
    <row r="658" spans="1:18" hidden="1" x14ac:dyDescent="0.25">
      <c r="A658" s="32">
        <v>163543</v>
      </c>
      <c r="B658" s="31" t="s">
        <v>1668</v>
      </c>
      <c r="C658" s="31" t="s">
        <v>16679</v>
      </c>
      <c r="D658" s="31" t="s">
        <v>16680</v>
      </c>
      <c r="E658" s="31" t="s">
        <v>121</v>
      </c>
      <c r="F658" s="31" t="s">
        <v>122</v>
      </c>
      <c r="G658" s="31" t="s">
        <v>107</v>
      </c>
      <c r="H658" s="31" t="s">
        <v>108</v>
      </c>
      <c r="I658" s="31" t="s">
        <v>7863</v>
      </c>
      <c r="J658" s="31" t="s">
        <v>7864</v>
      </c>
      <c r="K658" s="31" t="s">
        <v>110</v>
      </c>
      <c r="L658" s="31" t="s">
        <v>16679</v>
      </c>
      <c r="M658" s="31" t="s">
        <v>20</v>
      </c>
      <c r="N658" s="31" t="s">
        <v>25932</v>
      </c>
      <c r="O658" s="31" t="s">
        <v>25929</v>
      </c>
      <c r="P658" s="32" t="s">
        <v>66</v>
      </c>
      <c r="Q658" s="32">
        <v>1</v>
      </c>
      <c r="R658" t="str">
        <f t="shared" si="10"/>
        <v>Бурляй Ю.О. ПП, маг. "Продукти-Добриня" р-н Каменец-Подольский Район, с.Жванец, шоссе Тернопольское, д.1</v>
      </c>
    </row>
    <row r="659" spans="1:18" hidden="1" x14ac:dyDescent="0.25">
      <c r="A659" s="32">
        <v>808708</v>
      </c>
      <c r="B659" s="31" t="s">
        <v>23562</v>
      </c>
      <c r="C659" s="31" t="s">
        <v>23563</v>
      </c>
      <c r="D659" s="31" t="s">
        <v>23564</v>
      </c>
      <c r="E659" s="31" t="s">
        <v>121</v>
      </c>
      <c r="F659" s="31" t="s">
        <v>122</v>
      </c>
      <c r="G659" s="31" t="s">
        <v>107</v>
      </c>
      <c r="H659" s="31" t="s">
        <v>108</v>
      </c>
      <c r="I659" s="31" t="s">
        <v>23565</v>
      </c>
      <c r="J659" s="31" t="s">
        <v>23566</v>
      </c>
      <c r="K659" s="31" t="s">
        <v>110</v>
      </c>
      <c r="L659" s="31" t="s">
        <v>23563</v>
      </c>
      <c r="M659" s="31" t="s">
        <v>21</v>
      </c>
      <c r="N659" s="31" t="s">
        <v>25932</v>
      </c>
      <c r="O659" s="31" t="s">
        <v>25929</v>
      </c>
      <c r="P659" s="32" t="s">
        <v>25948</v>
      </c>
      <c r="Q659" s="32">
        <v>0</v>
      </c>
      <c r="R659" t="str">
        <f t="shared" si="10"/>
        <v>Круглянко Н.В. ПП, маг. "Дністер" р-н Новоушицкий Район, с.Вахновцы, д.17 А</v>
      </c>
    </row>
    <row r="660" spans="1:18" hidden="1" x14ac:dyDescent="0.25">
      <c r="A660" s="32">
        <v>731039</v>
      </c>
      <c r="B660" s="31" t="s">
        <v>23763</v>
      </c>
      <c r="C660" s="31" t="s">
        <v>23764</v>
      </c>
      <c r="D660" s="31" t="s">
        <v>23765</v>
      </c>
      <c r="E660" s="31" t="s">
        <v>121</v>
      </c>
      <c r="F660" s="31" t="s">
        <v>122</v>
      </c>
      <c r="G660" s="31" t="s">
        <v>107</v>
      </c>
      <c r="H660" s="31" t="s">
        <v>108</v>
      </c>
      <c r="I660" s="31" t="s">
        <v>23766</v>
      </c>
      <c r="J660" s="31" t="s">
        <v>23767</v>
      </c>
      <c r="K660" s="31" t="s">
        <v>110</v>
      </c>
      <c r="L660" s="31" t="s">
        <v>23764</v>
      </c>
      <c r="M660" s="31" t="s">
        <v>18</v>
      </c>
      <c r="N660" s="31" t="s">
        <v>25932</v>
      </c>
      <c r="O660" s="31" t="s">
        <v>25929</v>
      </c>
      <c r="P660" s="32" t="s">
        <v>66</v>
      </c>
      <c r="Q660" s="32">
        <v>0.5</v>
      </c>
      <c r="R660" t="str">
        <f t="shared" si="10"/>
        <v>Троян О.В. ПП, маг. "Іванна" р-н Чемеровецкий Район, с.Черче, ул.Лищука, д.68</v>
      </c>
    </row>
    <row r="661" spans="1:18" hidden="1" x14ac:dyDescent="0.25">
      <c r="A661" s="32">
        <v>163432</v>
      </c>
      <c r="B661" s="31" t="s">
        <v>2236</v>
      </c>
      <c r="C661" s="31" t="s">
        <v>2237</v>
      </c>
      <c r="D661" s="31" t="s">
        <v>16466</v>
      </c>
      <c r="E661" s="31" t="s">
        <v>121</v>
      </c>
      <c r="F661" s="31" t="s">
        <v>122</v>
      </c>
      <c r="G661" s="31" t="s">
        <v>107</v>
      </c>
      <c r="H661" s="31" t="s">
        <v>108</v>
      </c>
      <c r="I661" s="31" t="s">
        <v>16467</v>
      </c>
      <c r="J661" s="31" t="s">
        <v>16468</v>
      </c>
      <c r="K661" s="31" t="s">
        <v>110</v>
      </c>
      <c r="L661" s="31" t="s">
        <v>2237</v>
      </c>
      <c r="M661" s="31" t="s">
        <v>18</v>
      </c>
      <c r="N661" s="31" t="s">
        <v>25932</v>
      </c>
      <c r="O661" s="31" t="s">
        <v>25929</v>
      </c>
      <c r="P661" s="32" t="s">
        <v>67</v>
      </c>
      <c r="Q661" s="32">
        <v>0.5</v>
      </c>
      <c r="R661" t="str">
        <f t="shared" si="10"/>
        <v>Каспрук С.О. ПП, маг. "Люкс" р-н Дунаевецкий Район, с.Маков, ул.Фрунзе, д.9</v>
      </c>
    </row>
    <row r="662" spans="1:18" hidden="1" x14ac:dyDescent="0.25">
      <c r="A662" s="32">
        <v>163452</v>
      </c>
      <c r="B662" s="31" t="s">
        <v>1782</v>
      </c>
      <c r="C662" s="31" t="s">
        <v>1783</v>
      </c>
      <c r="D662" s="31" t="s">
        <v>16496</v>
      </c>
      <c r="E662" s="31" t="s">
        <v>121</v>
      </c>
      <c r="F662" s="31" t="s">
        <v>122</v>
      </c>
      <c r="G662" s="31" t="s">
        <v>107</v>
      </c>
      <c r="H662" s="31" t="s">
        <v>108</v>
      </c>
      <c r="I662" s="31" t="s">
        <v>16497</v>
      </c>
      <c r="J662" s="31" t="s">
        <v>16498</v>
      </c>
      <c r="K662" s="31" t="s">
        <v>110</v>
      </c>
      <c r="L662" s="31" t="s">
        <v>1783</v>
      </c>
      <c r="M662" s="31" t="s">
        <v>20</v>
      </c>
      <c r="N662" s="31" t="s">
        <v>25932</v>
      </c>
      <c r="O662" s="31" t="s">
        <v>25929</v>
      </c>
      <c r="P662" s="32" t="s">
        <v>66</v>
      </c>
      <c r="Q662" s="32">
        <v>0.5</v>
      </c>
      <c r="R662" t="str">
        <f t="shared" si="10"/>
        <v>Качуровський В.А. ПП, маг. "Мрія" р-н Новоушицкий Район, с.Рудковцы, д.25 (шевченка)</v>
      </c>
    </row>
    <row r="663" spans="1:18" hidden="1" x14ac:dyDescent="0.25">
      <c r="A663" s="32">
        <v>163489</v>
      </c>
      <c r="B663" s="31" t="s">
        <v>16579</v>
      </c>
      <c r="C663" s="31" t="s">
        <v>16580</v>
      </c>
      <c r="D663" s="31" t="s">
        <v>16581</v>
      </c>
      <c r="E663" s="31" t="s">
        <v>121</v>
      </c>
      <c r="F663" s="31" t="s">
        <v>122</v>
      </c>
      <c r="G663" s="31" t="s">
        <v>107</v>
      </c>
      <c r="H663" s="31" t="s">
        <v>108</v>
      </c>
      <c r="I663" s="31" t="s">
        <v>16582</v>
      </c>
      <c r="J663" s="31" t="s">
        <v>16583</v>
      </c>
      <c r="K663" s="31" t="s">
        <v>110</v>
      </c>
      <c r="L663" s="31" t="s">
        <v>16584</v>
      </c>
      <c r="M663" s="31" t="s">
        <v>19</v>
      </c>
      <c r="N663" s="31" t="s">
        <v>25932</v>
      </c>
      <c r="O663" s="31" t="s">
        <v>25929</v>
      </c>
      <c r="P663" s="32" t="s">
        <v>67</v>
      </c>
      <c r="Q663" s="32">
        <v>0.5</v>
      </c>
      <c r="R663" t="str">
        <f t="shared" si="10"/>
        <v>(ремонт) Кирковська В.А. ПП, маг."Продукти" р-н Дунаевецкий Район, с.Антоновка, ул.Мира, д.92</v>
      </c>
    </row>
    <row r="664" spans="1:18" hidden="1" x14ac:dyDescent="0.25">
      <c r="A664" s="32">
        <v>163504</v>
      </c>
      <c r="B664" s="31" t="s">
        <v>1919</v>
      </c>
      <c r="C664" s="31" t="s">
        <v>1920</v>
      </c>
      <c r="D664" s="31" t="s">
        <v>16609</v>
      </c>
      <c r="E664" s="31" t="s">
        <v>121</v>
      </c>
      <c r="F664" s="31" t="s">
        <v>122</v>
      </c>
      <c r="G664" s="31" t="s">
        <v>107</v>
      </c>
      <c r="H664" s="31" t="s">
        <v>108</v>
      </c>
      <c r="I664" s="31" t="s">
        <v>6493</v>
      </c>
      <c r="J664" s="31" t="s">
        <v>6494</v>
      </c>
      <c r="K664" s="31" t="s">
        <v>110</v>
      </c>
      <c r="L664" s="31" t="s">
        <v>1920</v>
      </c>
      <c r="M664" s="31" t="s">
        <v>21</v>
      </c>
      <c r="N664" s="31" t="s">
        <v>25932</v>
      </c>
      <c r="O664" s="31" t="s">
        <v>25929</v>
      </c>
      <c r="P664" s="32" t="s">
        <v>66</v>
      </c>
      <c r="Q664" s="32">
        <v>0.5</v>
      </c>
      <c r="R664" t="str">
        <f t="shared" si="10"/>
        <v>Кірик М.І. ПП, маг. "Казка" р-н Новоушицкий Район, пгт.Новая Ушица, ул.Подольская, д.7</v>
      </c>
    </row>
    <row r="665" spans="1:18" hidden="1" x14ac:dyDescent="0.25">
      <c r="A665" s="32">
        <v>163513</v>
      </c>
      <c r="B665" s="31" t="s">
        <v>2613</v>
      </c>
      <c r="C665" s="31" t="s">
        <v>16623</v>
      </c>
      <c r="D665" s="31" t="s">
        <v>16624</v>
      </c>
      <c r="E665" s="31" t="s">
        <v>121</v>
      </c>
      <c r="F665" s="31" t="s">
        <v>122</v>
      </c>
      <c r="G665" s="31" t="s">
        <v>107</v>
      </c>
      <c r="H665" s="31" t="s">
        <v>108</v>
      </c>
      <c r="I665" s="31" t="s">
        <v>16625</v>
      </c>
      <c r="J665" s="31" t="s">
        <v>16626</v>
      </c>
      <c r="K665" s="31" t="s">
        <v>110</v>
      </c>
      <c r="L665" s="31" t="s">
        <v>16623</v>
      </c>
      <c r="M665" s="31" t="s">
        <v>18</v>
      </c>
      <c r="N665" s="31" t="s">
        <v>25932</v>
      </c>
      <c r="O665" s="31" t="s">
        <v>25929</v>
      </c>
      <c r="P665" s="32" t="s">
        <v>66</v>
      </c>
      <c r="Q665" s="32">
        <v>1</v>
      </c>
      <c r="R665" t="str">
        <f t="shared" si="10"/>
        <v>Майданюк В.М. ПП, маг. " Продтовари" р-н Дунаевецкий Район, с.Нестеривци, ул.Ленина, д.30/1</v>
      </c>
    </row>
    <row r="666" spans="1:18" hidden="1" x14ac:dyDescent="0.25">
      <c r="A666" s="32">
        <v>163534</v>
      </c>
      <c r="B666" s="31" t="s">
        <v>2165</v>
      </c>
      <c r="C666" s="31" t="s">
        <v>2166</v>
      </c>
      <c r="D666" s="31" t="s">
        <v>16652</v>
      </c>
      <c r="E666" s="31" t="s">
        <v>121</v>
      </c>
      <c r="F666" s="31" t="s">
        <v>122</v>
      </c>
      <c r="G666" s="31" t="s">
        <v>107</v>
      </c>
      <c r="H666" s="31" t="s">
        <v>108</v>
      </c>
      <c r="I666" s="31" t="s">
        <v>16653</v>
      </c>
      <c r="J666" s="31" t="s">
        <v>16654</v>
      </c>
      <c r="K666" s="31" t="s">
        <v>110</v>
      </c>
      <c r="L666" s="31" t="s">
        <v>2166</v>
      </c>
      <c r="M666" s="31" t="s">
        <v>18</v>
      </c>
      <c r="N666" s="31" t="s">
        <v>25932</v>
      </c>
      <c r="O666" s="31" t="s">
        <v>25929</v>
      </c>
      <c r="P666" s="32" t="s">
        <v>67</v>
      </c>
      <c r="Q666" s="32">
        <v>0.5</v>
      </c>
      <c r="R666" t="str">
        <f t="shared" si="10"/>
        <v>Кліновський В.С. ПП маг. "Продукти" р-н Каменец-Подольский Район, с.Гуменцы, ул.Кармелюка, д.4</v>
      </c>
    </row>
    <row r="667" spans="1:18" hidden="1" x14ac:dyDescent="0.25">
      <c r="A667" s="32">
        <v>163325</v>
      </c>
      <c r="B667" s="31" t="s">
        <v>2550</v>
      </c>
      <c r="C667" s="31" t="s">
        <v>2551</v>
      </c>
      <c r="D667" s="31" t="s">
        <v>16241</v>
      </c>
      <c r="E667" s="31" t="s">
        <v>121</v>
      </c>
      <c r="F667" s="31" t="s">
        <v>122</v>
      </c>
      <c r="G667" s="31" t="s">
        <v>107</v>
      </c>
      <c r="H667" s="31" t="s">
        <v>108</v>
      </c>
      <c r="I667" s="31" t="s">
        <v>124</v>
      </c>
      <c r="J667" s="31" t="s">
        <v>109</v>
      </c>
      <c r="K667" s="31" t="s">
        <v>110</v>
      </c>
      <c r="L667" s="31" t="s">
        <v>2551</v>
      </c>
      <c r="M667" s="31" t="s">
        <v>18</v>
      </c>
      <c r="N667" s="31" t="s">
        <v>25932</v>
      </c>
      <c r="O667" s="31" t="s">
        <v>25929</v>
      </c>
      <c r="P667" s="32" t="s">
        <v>67</v>
      </c>
      <c r="Q667" s="32">
        <v>0.5</v>
      </c>
      <c r="R667" t="str">
        <f t="shared" si="10"/>
        <v>Зюбрицький В.В. ПП, маг. "Вагон" р-н Каменец-Подольский Район, с.Гуменцы, ул.Октябрьская, д.1 а</v>
      </c>
    </row>
    <row r="668" spans="1:18" hidden="1" x14ac:dyDescent="0.25">
      <c r="A668" s="32">
        <v>163379</v>
      </c>
      <c r="B668" s="31" t="s">
        <v>2682</v>
      </c>
      <c r="C668" s="31" t="s">
        <v>2683</v>
      </c>
      <c r="D668" s="31" t="s">
        <v>16335</v>
      </c>
      <c r="E668" s="31" t="s">
        <v>121</v>
      </c>
      <c r="F668" s="31" t="s">
        <v>122</v>
      </c>
      <c r="G668" s="31" t="s">
        <v>107</v>
      </c>
      <c r="H668" s="31" t="s">
        <v>108</v>
      </c>
      <c r="I668" s="31" t="s">
        <v>16336</v>
      </c>
      <c r="J668" s="31" t="s">
        <v>16337</v>
      </c>
      <c r="K668" s="31" t="s">
        <v>110</v>
      </c>
      <c r="L668" s="31" t="s">
        <v>2683</v>
      </c>
      <c r="M668" s="31" t="s">
        <v>21</v>
      </c>
      <c r="N668" s="31" t="s">
        <v>25932</v>
      </c>
      <c r="O668" s="31" t="s">
        <v>25929</v>
      </c>
      <c r="P668" s="32" t="s">
        <v>66</v>
      </c>
      <c r="Q668" s="32">
        <v>1</v>
      </c>
      <c r="R668" t="str">
        <f t="shared" si="10"/>
        <v>К.В.АЗАР-ХХІ ФГ, маг. "Продукти" р-н Каменец-Подольский Район, с.Оринин, ул.Шевченка, д.60</v>
      </c>
    </row>
    <row r="669" spans="1:18" hidden="1" x14ac:dyDescent="0.25">
      <c r="A669" s="32">
        <v>163408</v>
      </c>
      <c r="B669" s="31" t="s">
        <v>2269</v>
      </c>
      <c r="C669" s="31" t="s">
        <v>2270</v>
      </c>
      <c r="D669" s="31" t="s">
        <v>16407</v>
      </c>
      <c r="E669" s="31" t="s">
        <v>121</v>
      </c>
      <c r="F669" s="31" t="s">
        <v>122</v>
      </c>
      <c r="G669" s="31" t="s">
        <v>107</v>
      </c>
      <c r="H669" s="31" t="s">
        <v>108</v>
      </c>
      <c r="I669" s="31" t="s">
        <v>16408</v>
      </c>
      <c r="J669" s="31" t="s">
        <v>16409</v>
      </c>
      <c r="K669" s="31" t="s">
        <v>110</v>
      </c>
      <c r="L669" s="31" t="s">
        <v>2270</v>
      </c>
      <c r="M669" s="31" t="s">
        <v>21</v>
      </c>
      <c r="N669" s="31" t="s">
        <v>25932</v>
      </c>
      <c r="O669" s="31" t="s">
        <v>25929</v>
      </c>
      <c r="P669" s="32" t="s">
        <v>66</v>
      </c>
      <c r="Q669" s="32">
        <v>1</v>
      </c>
      <c r="R669" t="str">
        <f t="shared" si="10"/>
        <v>Каплун Н.І. ПП, маг. "Берізка " р-н Новоушицкий Район, пгт.Новая Ушица, ул.Подольская, д.15</v>
      </c>
    </row>
    <row r="670" spans="1:18" hidden="1" x14ac:dyDescent="0.25">
      <c r="A670" s="32">
        <v>163419</v>
      </c>
      <c r="B670" s="31" t="s">
        <v>16431</v>
      </c>
      <c r="C670" s="31" t="s">
        <v>16432</v>
      </c>
      <c r="D670" s="31" t="s">
        <v>16433</v>
      </c>
      <c r="E670" s="31" t="s">
        <v>121</v>
      </c>
      <c r="F670" s="31" t="s">
        <v>122</v>
      </c>
      <c r="G670" s="31" t="s">
        <v>107</v>
      </c>
      <c r="H670" s="31" t="s">
        <v>108</v>
      </c>
      <c r="I670" s="31" t="s">
        <v>16434</v>
      </c>
      <c r="J670" s="31" t="s">
        <v>16435</v>
      </c>
      <c r="K670" s="31" t="s">
        <v>110</v>
      </c>
      <c r="L670" s="31" t="s">
        <v>16432</v>
      </c>
      <c r="M670" s="31" t="s">
        <v>20</v>
      </c>
      <c r="N670" s="31" t="s">
        <v>25932</v>
      </c>
      <c r="O670" s="31" t="s">
        <v>25929</v>
      </c>
      <c r="P670" s="32" t="s">
        <v>66</v>
      </c>
      <c r="Q670" s="32">
        <v>1</v>
      </c>
      <c r="R670" t="str">
        <f t="shared" si="10"/>
        <v>Карій В.П. ПП, маг. "Полюс" р-н Чемеровецкий Район, пгт.Чемеровцы, ул.Центральная, д.14</v>
      </c>
    </row>
    <row r="671" spans="1:18" hidden="1" x14ac:dyDescent="0.25">
      <c r="A671" s="32">
        <v>163422</v>
      </c>
      <c r="B671" s="31" t="s">
        <v>16436</v>
      </c>
      <c r="C671" s="31" t="s">
        <v>16437</v>
      </c>
      <c r="D671" s="31" t="s">
        <v>9361</v>
      </c>
      <c r="E671" s="31" t="s">
        <v>121</v>
      </c>
      <c r="F671" s="31" t="s">
        <v>122</v>
      </c>
      <c r="G671" s="31" t="s">
        <v>107</v>
      </c>
      <c r="H671" s="31" t="s">
        <v>108</v>
      </c>
      <c r="I671" s="31" t="s">
        <v>16434</v>
      </c>
      <c r="J671" s="31" t="s">
        <v>16435</v>
      </c>
      <c r="K671" s="31" t="s">
        <v>110</v>
      </c>
      <c r="L671" s="31" t="s">
        <v>16437</v>
      </c>
      <c r="M671" s="31" t="s">
        <v>20</v>
      </c>
      <c r="N671" s="31" t="s">
        <v>25932</v>
      </c>
      <c r="O671" s="31" t="s">
        <v>25929</v>
      </c>
      <c r="P671" s="32" t="s">
        <v>66</v>
      </c>
      <c r="Q671" s="32">
        <v>1</v>
      </c>
      <c r="R671" t="str">
        <f t="shared" si="10"/>
        <v>Карій В.П. ПП, маг. "Полюс 2" р-н Чемеровецкий Район, с.Кугаевцы, ул.Ленина, д.66</v>
      </c>
    </row>
    <row r="672" spans="1:18" hidden="1" x14ac:dyDescent="0.25">
      <c r="A672" s="32">
        <v>163422</v>
      </c>
      <c r="B672" s="31" t="s">
        <v>2660</v>
      </c>
      <c r="C672" s="31" t="s">
        <v>16437</v>
      </c>
      <c r="D672" s="31" t="s">
        <v>9361</v>
      </c>
      <c r="E672" s="31" t="s">
        <v>121</v>
      </c>
      <c r="F672" s="31" t="s">
        <v>122</v>
      </c>
      <c r="G672" s="31" t="s">
        <v>107</v>
      </c>
      <c r="H672" s="31" t="s">
        <v>108</v>
      </c>
      <c r="I672" s="31" t="s">
        <v>124</v>
      </c>
      <c r="J672" s="31" t="s">
        <v>109</v>
      </c>
      <c r="K672" s="31" t="s">
        <v>110</v>
      </c>
      <c r="L672" s="31" t="s">
        <v>2661</v>
      </c>
      <c r="M672" s="31" t="s">
        <v>20</v>
      </c>
      <c r="N672" s="31" t="s">
        <v>25932</v>
      </c>
      <c r="O672" s="31" t="s">
        <v>25929</v>
      </c>
      <c r="P672" s="32" t="s">
        <v>66</v>
      </c>
      <c r="Q672" s="32">
        <v>1</v>
      </c>
      <c r="R672" t="str">
        <f t="shared" si="10"/>
        <v>Карій В.П. ПП, маг. "Полюс 2" р-н Чемеровецкий Район, с.Кугаевцы, ул.Ленина, д.66</v>
      </c>
    </row>
    <row r="673" spans="1:18" hidden="1" x14ac:dyDescent="0.25">
      <c r="A673" s="32">
        <v>163265</v>
      </c>
      <c r="B673" s="31" t="s">
        <v>1770</v>
      </c>
      <c r="C673" s="31" t="s">
        <v>1771</v>
      </c>
      <c r="D673" s="31" t="s">
        <v>14692</v>
      </c>
      <c r="E673" s="31" t="s">
        <v>121</v>
      </c>
      <c r="F673" s="31" t="s">
        <v>122</v>
      </c>
      <c r="G673" s="31" t="s">
        <v>107</v>
      </c>
      <c r="H673" s="31" t="s">
        <v>108</v>
      </c>
      <c r="I673" s="31" t="s">
        <v>16110</v>
      </c>
      <c r="J673" s="31" t="s">
        <v>16111</v>
      </c>
      <c r="K673" s="31" t="s">
        <v>110</v>
      </c>
      <c r="L673" s="31" t="s">
        <v>1771</v>
      </c>
      <c r="M673" s="31" t="s">
        <v>21</v>
      </c>
      <c r="N673" s="31" t="s">
        <v>25932</v>
      </c>
      <c r="O673" s="31" t="s">
        <v>25929</v>
      </c>
      <c r="P673" s="32" t="s">
        <v>66</v>
      </c>
      <c r="Q673" s="32">
        <v>1</v>
      </c>
      <c r="R673" t="str">
        <f t="shared" si="10"/>
        <v>Зарічний О.І. ПП, маг. "Салют" р-н Новоушицкий Район, пгт.Новая Ушица, ул.Подольская, д.36</v>
      </c>
    </row>
    <row r="674" spans="1:18" hidden="1" x14ac:dyDescent="0.25">
      <c r="A674" s="32">
        <v>163288</v>
      </c>
      <c r="B674" s="31" t="s">
        <v>2458</v>
      </c>
      <c r="C674" s="31" t="s">
        <v>2459</v>
      </c>
      <c r="D674" s="31" t="s">
        <v>16162</v>
      </c>
      <c r="E674" s="31" t="s">
        <v>121</v>
      </c>
      <c r="F674" s="31" t="s">
        <v>122</v>
      </c>
      <c r="G674" s="31" t="s">
        <v>107</v>
      </c>
      <c r="H674" s="31" t="s">
        <v>108</v>
      </c>
      <c r="I674" s="31" t="s">
        <v>16163</v>
      </c>
      <c r="J674" s="31" t="s">
        <v>16164</v>
      </c>
      <c r="K674" s="31" t="s">
        <v>110</v>
      </c>
      <c r="L674" s="31" t="s">
        <v>2459</v>
      </c>
      <c r="M674" s="31" t="s">
        <v>21</v>
      </c>
      <c r="N674" s="31" t="s">
        <v>25932</v>
      </c>
      <c r="O674" s="31" t="s">
        <v>25929</v>
      </c>
      <c r="P674" s="32" t="s">
        <v>67</v>
      </c>
      <c r="Q674" s="32">
        <v>0.5</v>
      </c>
      <c r="R674" t="str">
        <f t="shared" si="10"/>
        <v>Заярнюк М.В. ПП, маг. "Вікторія" р-н Новоушицкий Район, с.Зеленые Куриловцы, ул.Ленина, д.18</v>
      </c>
    </row>
    <row r="675" spans="1:18" hidden="1" x14ac:dyDescent="0.25">
      <c r="A675" s="32">
        <v>163289</v>
      </c>
      <c r="B675" s="31" t="s">
        <v>2461</v>
      </c>
      <c r="C675" s="31" t="s">
        <v>2462</v>
      </c>
      <c r="D675" s="31" t="s">
        <v>16165</v>
      </c>
      <c r="E675" s="31" t="s">
        <v>121</v>
      </c>
      <c r="F675" s="31" t="s">
        <v>122</v>
      </c>
      <c r="G675" s="31" t="s">
        <v>107</v>
      </c>
      <c r="H675" s="31" t="s">
        <v>108</v>
      </c>
      <c r="I675" s="31" t="s">
        <v>16163</v>
      </c>
      <c r="J675" s="31" t="s">
        <v>16164</v>
      </c>
      <c r="K675" s="31" t="s">
        <v>110</v>
      </c>
      <c r="L675" s="31" t="s">
        <v>2462</v>
      </c>
      <c r="M675" s="31" t="s">
        <v>21</v>
      </c>
      <c r="N675" s="31" t="s">
        <v>25932</v>
      </c>
      <c r="O675" s="31" t="s">
        <v>25929</v>
      </c>
      <c r="P675" s="32" t="s">
        <v>67</v>
      </c>
      <c r="Q675" s="32">
        <v>0.5</v>
      </c>
      <c r="R675" t="str">
        <f t="shared" si="10"/>
        <v>Заярнюк М.В. ПП, маг. "Вулик" р-н Новоушицкий Район, с.Зеленые Куриловцы, ул.Ленина, д.23</v>
      </c>
    </row>
    <row r="676" spans="1:18" hidden="1" x14ac:dyDescent="0.25">
      <c r="A676" s="32">
        <v>163303</v>
      </c>
      <c r="B676" s="31" t="s">
        <v>1815</v>
      </c>
      <c r="C676" s="31" t="s">
        <v>1816</v>
      </c>
      <c r="D676" s="31" t="s">
        <v>16190</v>
      </c>
      <c r="E676" s="31" t="s">
        <v>121</v>
      </c>
      <c r="F676" s="31" t="s">
        <v>122</v>
      </c>
      <c r="G676" s="31" t="s">
        <v>107</v>
      </c>
      <c r="H676" s="31" t="s">
        <v>108</v>
      </c>
      <c r="I676" s="31" t="s">
        <v>16191</v>
      </c>
      <c r="J676" s="31" t="s">
        <v>16192</v>
      </c>
      <c r="K676" s="31" t="s">
        <v>110</v>
      </c>
      <c r="L676" s="31" t="s">
        <v>1816</v>
      </c>
      <c r="M676" s="31" t="s">
        <v>21</v>
      </c>
      <c r="N676" s="31" t="s">
        <v>25932</v>
      </c>
      <c r="O676" s="31" t="s">
        <v>25929</v>
      </c>
      <c r="P676" s="32" t="s">
        <v>66</v>
      </c>
      <c r="Q676" s="32">
        <v>0.5</v>
      </c>
      <c r="R676" t="str">
        <f t="shared" si="10"/>
        <v>Зелена Л.В, ПП, маг. "Продукти" р-н Чемеровецкий Район, с.Голенищево, ул.Ленина, д.15</v>
      </c>
    </row>
    <row r="677" spans="1:18" hidden="1" x14ac:dyDescent="0.25">
      <c r="A677" s="32">
        <v>163305</v>
      </c>
      <c r="B677" s="31" t="s">
        <v>2142</v>
      </c>
      <c r="C677" s="31" t="s">
        <v>2143</v>
      </c>
      <c r="D677" s="31" t="s">
        <v>16196</v>
      </c>
      <c r="E677" s="31" t="s">
        <v>121</v>
      </c>
      <c r="F677" s="31" t="s">
        <v>122</v>
      </c>
      <c r="G677" s="31" t="s">
        <v>107</v>
      </c>
      <c r="H677" s="31" t="s">
        <v>108</v>
      </c>
      <c r="I677" s="31" t="s">
        <v>16197</v>
      </c>
      <c r="J677" s="31" t="s">
        <v>16198</v>
      </c>
      <c r="K677" s="31" t="s">
        <v>110</v>
      </c>
      <c r="L677" s="31" t="s">
        <v>2143</v>
      </c>
      <c r="M677" s="31" t="s">
        <v>19</v>
      </c>
      <c r="N677" s="31" t="s">
        <v>25932</v>
      </c>
      <c r="O677" s="31" t="s">
        <v>25929</v>
      </c>
      <c r="P677" s="32" t="s">
        <v>67</v>
      </c>
      <c r="Q677" s="32">
        <v>0.5</v>
      </c>
      <c r="R677" t="str">
        <f t="shared" si="10"/>
        <v>Зелінська Ж.П. ПП, маг. "Жанна" р-н Каменец-Подольский Район, с.Довжок, ул.Октябрьская, д.57</v>
      </c>
    </row>
    <row r="678" spans="1:18" hidden="1" x14ac:dyDescent="0.25">
      <c r="A678" s="32">
        <v>163322</v>
      </c>
      <c r="B678" s="31" t="s">
        <v>2159</v>
      </c>
      <c r="C678" s="31" t="s">
        <v>2160</v>
      </c>
      <c r="D678" s="31" t="s">
        <v>16232</v>
      </c>
      <c r="E678" s="31" t="s">
        <v>121</v>
      </c>
      <c r="F678" s="31" t="s">
        <v>122</v>
      </c>
      <c r="G678" s="31" t="s">
        <v>107</v>
      </c>
      <c r="H678" s="31" t="s">
        <v>108</v>
      </c>
      <c r="I678" s="31" t="s">
        <v>16233</v>
      </c>
      <c r="J678" s="31" t="s">
        <v>16234</v>
      </c>
      <c r="K678" s="31" t="s">
        <v>110</v>
      </c>
      <c r="L678" s="31" t="s">
        <v>2160</v>
      </c>
      <c r="M678" s="31" t="s">
        <v>20</v>
      </c>
      <c r="N678" s="31" t="s">
        <v>25932</v>
      </c>
      <c r="O678" s="31" t="s">
        <v>25929</v>
      </c>
      <c r="P678" s="32" t="s">
        <v>66</v>
      </c>
      <c r="Q678" s="32">
        <v>1</v>
      </c>
      <c r="R678" t="str">
        <f t="shared" si="10"/>
        <v>Зубик О.В. ПП, маг. "Рубін" р-н Чемеровецкий Район, с.Свершковцы, ул.Садовая, д.34</v>
      </c>
    </row>
    <row r="679" spans="1:18" hidden="1" x14ac:dyDescent="0.25">
      <c r="A679" s="32">
        <v>163058</v>
      </c>
      <c r="B679" s="31" t="s">
        <v>2806</v>
      </c>
      <c r="C679" s="31" t="s">
        <v>2808</v>
      </c>
      <c r="D679" s="31" t="s">
        <v>15724</v>
      </c>
      <c r="E679" s="31" t="s">
        <v>121</v>
      </c>
      <c r="F679" s="31" t="s">
        <v>122</v>
      </c>
      <c r="G679" s="31" t="s">
        <v>107</v>
      </c>
      <c r="H679" s="31" t="s">
        <v>108</v>
      </c>
      <c r="I679" s="31" t="s">
        <v>124</v>
      </c>
      <c r="J679" s="31" t="s">
        <v>109</v>
      </c>
      <c r="K679" s="31" t="s">
        <v>110</v>
      </c>
      <c r="L679" s="31" t="s">
        <v>2808</v>
      </c>
      <c r="M679" s="31" t="s">
        <v>21</v>
      </c>
      <c r="N679" s="31" t="s">
        <v>25932</v>
      </c>
      <c r="O679" s="31" t="s">
        <v>25929</v>
      </c>
      <c r="P679" s="32" t="s">
        <v>67</v>
      </c>
      <c r="Q679" s="32">
        <v>0.5</v>
      </c>
      <c r="R679" t="str">
        <f t="shared" si="10"/>
        <v>Дмитріїв В.С. ПП, маг. "Світанок" р-н Новоушицкий Район, с.Зеленые Куриловцы, ул.Ленина, д.10</v>
      </c>
    </row>
    <row r="680" spans="1:18" hidden="1" x14ac:dyDescent="0.25">
      <c r="A680" s="32">
        <v>163121</v>
      </c>
      <c r="B680" s="31" t="s">
        <v>2276</v>
      </c>
      <c r="C680" s="31" t="s">
        <v>2277</v>
      </c>
      <c r="D680" s="31" t="s">
        <v>15829</v>
      </c>
      <c r="E680" s="31" t="s">
        <v>121</v>
      </c>
      <c r="F680" s="31" t="s">
        <v>122</v>
      </c>
      <c r="G680" s="31" t="s">
        <v>107</v>
      </c>
      <c r="H680" s="31" t="s">
        <v>108</v>
      </c>
      <c r="I680" s="31" t="s">
        <v>15830</v>
      </c>
      <c r="J680" s="31" t="s">
        <v>15831</v>
      </c>
      <c r="K680" s="31" t="s">
        <v>110</v>
      </c>
      <c r="L680" s="31" t="s">
        <v>2277</v>
      </c>
      <c r="M680" s="31" t="s">
        <v>21</v>
      </c>
      <c r="N680" s="31" t="s">
        <v>25932</v>
      </c>
      <c r="O680" s="31" t="s">
        <v>25929</v>
      </c>
      <c r="P680" s="32" t="s">
        <v>66</v>
      </c>
      <c r="Q680" s="32">
        <v>0.5</v>
      </c>
      <c r="R680" t="str">
        <f t="shared" si="10"/>
        <v>Дубова І.І. ПП, маг. "Надія" р-н Чемеровецкий Район, с.Ольховцы, ул.Калинина, д.9</v>
      </c>
    </row>
    <row r="681" spans="1:18" hidden="1" x14ac:dyDescent="0.25">
      <c r="A681" s="32">
        <v>163137</v>
      </c>
      <c r="B681" s="31" t="s">
        <v>2953</v>
      </c>
      <c r="C681" s="31" t="s">
        <v>2954</v>
      </c>
      <c r="D681" s="31" t="s">
        <v>15851</v>
      </c>
      <c r="E681" s="31" t="s">
        <v>121</v>
      </c>
      <c r="F681" s="31" t="s">
        <v>122</v>
      </c>
      <c r="G681" s="31" t="s">
        <v>107</v>
      </c>
      <c r="H681" s="31" t="s">
        <v>108</v>
      </c>
      <c r="I681" s="31" t="s">
        <v>15849</v>
      </c>
      <c r="J681" s="31" t="s">
        <v>15850</v>
      </c>
      <c r="K681" s="31" t="s">
        <v>110</v>
      </c>
      <c r="L681" s="31" t="s">
        <v>2954</v>
      </c>
      <c r="M681" s="31" t="s">
        <v>20</v>
      </c>
      <c r="N681" s="31" t="s">
        <v>25932</v>
      </c>
      <c r="O681" s="31" t="s">
        <v>25929</v>
      </c>
      <c r="P681" s="32" t="s">
        <v>66</v>
      </c>
      <c r="Q681" s="32">
        <v>0.5</v>
      </c>
      <c r="R681" t="str">
        <f t="shared" si="10"/>
        <v>Думський Р.В. ПП, маг. "Продукти" р-н Чемеровецкий Район, с.Шидловцы, ул.Центральная, д.8</v>
      </c>
    </row>
    <row r="682" spans="1:18" hidden="1" x14ac:dyDescent="0.25">
      <c r="A682" s="32">
        <v>163154</v>
      </c>
      <c r="B682" s="31" t="s">
        <v>2478</v>
      </c>
      <c r="C682" s="31" t="s">
        <v>2479</v>
      </c>
      <c r="D682" s="31" t="s">
        <v>15865</v>
      </c>
      <c r="E682" s="31" t="s">
        <v>121</v>
      </c>
      <c r="F682" s="31" t="s">
        <v>122</v>
      </c>
      <c r="G682" s="31" t="s">
        <v>107</v>
      </c>
      <c r="H682" s="31" t="s">
        <v>108</v>
      </c>
      <c r="I682" s="31" t="s">
        <v>15866</v>
      </c>
      <c r="J682" s="31" t="s">
        <v>15867</v>
      </c>
      <c r="K682" s="31" t="s">
        <v>110</v>
      </c>
      <c r="L682" s="31" t="s">
        <v>2479</v>
      </c>
      <c r="M682" s="31" t="s">
        <v>20</v>
      </c>
      <c r="N682" s="31" t="s">
        <v>25932</v>
      </c>
      <c r="O682" s="31" t="s">
        <v>25929</v>
      </c>
      <c r="P682" s="32" t="s">
        <v>66</v>
      </c>
      <c r="Q682" s="32">
        <v>1</v>
      </c>
      <c r="R682" t="str">
        <f t="shared" si="10"/>
        <v>Дунда Г.Є. ПП, маг. "Продукти" р-н Чемеровецкий Район, с.Заречанка, д.33 (зарічна)</v>
      </c>
    </row>
    <row r="683" spans="1:18" hidden="1" x14ac:dyDescent="0.25">
      <c r="A683" s="32">
        <v>163192</v>
      </c>
      <c r="B683" s="31" t="s">
        <v>679</v>
      </c>
      <c r="C683" s="31" t="s">
        <v>15960</v>
      </c>
      <c r="D683" s="31" t="s">
        <v>15433</v>
      </c>
      <c r="E683" s="31" t="s">
        <v>121</v>
      </c>
      <c r="F683" s="31" t="s">
        <v>122</v>
      </c>
      <c r="G683" s="31" t="s">
        <v>107</v>
      </c>
      <c r="H683" s="31" t="s">
        <v>108</v>
      </c>
      <c r="I683" s="31" t="s">
        <v>15961</v>
      </c>
      <c r="J683" s="31" t="s">
        <v>15962</v>
      </c>
      <c r="K683" s="31" t="s">
        <v>110</v>
      </c>
      <c r="L683" s="31" t="s">
        <v>15963</v>
      </c>
      <c r="M683" s="31" t="s">
        <v>21</v>
      </c>
      <c r="N683" s="31" t="s">
        <v>25932</v>
      </c>
      <c r="O683" s="31" t="s">
        <v>25929</v>
      </c>
      <c r="P683" s="32" t="s">
        <v>67</v>
      </c>
      <c r="Q683" s="32">
        <v>0.5</v>
      </c>
      <c r="R683" t="str">
        <f t="shared" si="10"/>
        <v>Жабинці ПСК маг. "Продукти" р-н Чемеровецкий Район, с.Жабинцы, ул.Ленина, д.13</v>
      </c>
    </row>
    <row r="684" spans="1:18" hidden="1" x14ac:dyDescent="0.25">
      <c r="A684" s="32">
        <v>163264</v>
      </c>
      <c r="B684" s="31" t="s">
        <v>1772</v>
      </c>
      <c r="C684" s="31" t="s">
        <v>16106</v>
      </c>
      <c r="D684" s="31" t="s">
        <v>16107</v>
      </c>
      <c r="E684" s="31" t="s">
        <v>121</v>
      </c>
      <c r="F684" s="31" t="s">
        <v>122</v>
      </c>
      <c r="G684" s="31" t="s">
        <v>107</v>
      </c>
      <c r="H684" s="31" t="s">
        <v>108</v>
      </c>
      <c r="I684" s="31" t="s">
        <v>16108</v>
      </c>
      <c r="J684" s="31" t="s">
        <v>16109</v>
      </c>
      <c r="K684" s="31" t="s">
        <v>110</v>
      </c>
      <c r="L684" s="31" t="s">
        <v>16106</v>
      </c>
      <c r="M684" s="31" t="s">
        <v>21</v>
      </c>
      <c r="N684" s="31" t="s">
        <v>25932</v>
      </c>
      <c r="O684" s="31" t="s">
        <v>25929</v>
      </c>
      <c r="P684" s="32" t="s">
        <v>66</v>
      </c>
      <c r="Q684" s="32">
        <v>1</v>
      </c>
      <c r="R684" t="str">
        <f t="shared" si="10"/>
        <v>Дідик О.П. ПП, маг. "Корона" р-н Новоушицкий Район, пгт.Новая Ушица, ул.Гагарина, д.28а</v>
      </c>
    </row>
    <row r="685" spans="1:18" hidden="1" x14ac:dyDescent="0.25">
      <c r="A685" s="32">
        <v>162932</v>
      </c>
      <c r="B685" s="31" t="s">
        <v>2215</v>
      </c>
      <c r="C685" s="31" t="s">
        <v>2216</v>
      </c>
      <c r="D685" s="31" t="s">
        <v>15460</v>
      </c>
      <c r="E685" s="31" t="s">
        <v>121</v>
      </c>
      <c r="F685" s="31" t="s">
        <v>122</v>
      </c>
      <c r="G685" s="31" t="s">
        <v>107</v>
      </c>
      <c r="H685" s="31" t="s">
        <v>108</v>
      </c>
      <c r="I685" s="31" t="s">
        <v>15461</v>
      </c>
      <c r="J685" s="31" t="s">
        <v>15462</v>
      </c>
      <c r="K685" s="31" t="s">
        <v>110</v>
      </c>
      <c r="L685" s="31" t="s">
        <v>2216</v>
      </c>
      <c r="M685" s="31" t="s">
        <v>18</v>
      </c>
      <c r="N685" s="31" t="s">
        <v>25932</v>
      </c>
      <c r="O685" s="31" t="s">
        <v>25929</v>
      </c>
      <c r="P685" s="32" t="s">
        <v>67</v>
      </c>
      <c r="Q685" s="32">
        <v>1</v>
      </c>
      <c r="R685" t="str">
        <f t="shared" si="10"/>
        <v>Гунчак Т.В. ПП, маг. біля зупинки р-н Каменец-Подольский Район, с.Вербка, ул.Южная, д.4</v>
      </c>
    </row>
    <row r="686" spans="1:18" hidden="1" x14ac:dyDescent="0.25">
      <c r="A686" s="32">
        <v>162933</v>
      </c>
      <c r="B686" s="31" t="s">
        <v>2588</v>
      </c>
      <c r="C686" s="31" t="s">
        <v>2589</v>
      </c>
      <c r="D686" s="31" t="s">
        <v>15463</v>
      </c>
      <c r="E686" s="31" t="s">
        <v>121</v>
      </c>
      <c r="F686" s="31" t="s">
        <v>122</v>
      </c>
      <c r="G686" s="31" t="s">
        <v>107</v>
      </c>
      <c r="H686" s="31" t="s">
        <v>108</v>
      </c>
      <c r="I686" s="31" t="s">
        <v>15464</v>
      </c>
      <c r="J686" s="31" t="s">
        <v>15465</v>
      </c>
      <c r="K686" s="31" t="s">
        <v>110</v>
      </c>
      <c r="L686" s="31" t="s">
        <v>2589</v>
      </c>
      <c r="M686" s="31" t="s">
        <v>19</v>
      </c>
      <c r="N686" s="31" t="s">
        <v>25932</v>
      </c>
      <c r="O686" s="31" t="s">
        <v>25929</v>
      </c>
      <c r="P686" s="32" t="s">
        <v>67</v>
      </c>
      <c r="Q686" s="32">
        <v>0.5</v>
      </c>
      <c r="R686" t="str">
        <f t="shared" si="10"/>
        <v>Гураленко В.В. ПП, маг. в клубі р-н Каменец-Подольский Район, с.Рогозна, ул.Шевченко, д.55 (Центральная)</v>
      </c>
    </row>
    <row r="687" spans="1:18" hidden="1" x14ac:dyDescent="0.25">
      <c r="A687" s="32">
        <v>162957</v>
      </c>
      <c r="B687" s="31" t="s">
        <v>2157</v>
      </c>
      <c r="C687" s="31" t="s">
        <v>2158</v>
      </c>
      <c r="D687" s="31" t="s">
        <v>15503</v>
      </c>
      <c r="E687" s="31" t="s">
        <v>121</v>
      </c>
      <c r="F687" s="31" t="s">
        <v>122</v>
      </c>
      <c r="G687" s="31" t="s">
        <v>107</v>
      </c>
      <c r="H687" s="31" t="s">
        <v>108</v>
      </c>
      <c r="I687" s="31" t="s">
        <v>15504</v>
      </c>
      <c r="J687" s="31" t="s">
        <v>15505</v>
      </c>
      <c r="K687" s="31" t="s">
        <v>110</v>
      </c>
      <c r="L687" s="31" t="s">
        <v>2158</v>
      </c>
      <c r="M687" s="31" t="s">
        <v>18</v>
      </c>
      <c r="N687" s="31" t="s">
        <v>25932</v>
      </c>
      <c r="O687" s="31" t="s">
        <v>25929</v>
      </c>
      <c r="P687" s="32" t="s">
        <v>67</v>
      </c>
      <c r="Q687" s="32">
        <v>0.5</v>
      </c>
      <c r="R687" t="str">
        <f t="shared" si="10"/>
        <v>Дадашева Е.З. ПП, маг. "Прометей" р-н Дунаевецкий Район, с.Маков, ул.Рабочая, д.7</v>
      </c>
    </row>
    <row r="688" spans="1:18" hidden="1" x14ac:dyDescent="0.25">
      <c r="A688" s="32">
        <v>162996</v>
      </c>
      <c r="B688" s="31" t="s">
        <v>2199</v>
      </c>
      <c r="C688" s="31" t="s">
        <v>2200</v>
      </c>
      <c r="D688" s="31" t="s">
        <v>15598</v>
      </c>
      <c r="E688" s="31" t="s">
        <v>121</v>
      </c>
      <c r="F688" s="31" t="s">
        <v>122</v>
      </c>
      <c r="G688" s="31" t="s">
        <v>107</v>
      </c>
      <c r="H688" s="31" t="s">
        <v>108</v>
      </c>
      <c r="I688" s="31" t="s">
        <v>15599</v>
      </c>
      <c r="J688" s="31" t="s">
        <v>15600</v>
      </c>
      <c r="K688" s="31" t="s">
        <v>110</v>
      </c>
      <c r="L688" s="31" t="s">
        <v>2200</v>
      </c>
      <c r="M688" s="31" t="s">
        <v>21</v>
      </c>
      <c r="N688" s="31" t="s">
        <v>25932</v>
      </c>
      <c r="O688" s="31" t="s">
        <v>25929</v>
      </c>
      <c r="P688" s="32" t="s">
        <v>67</v>
      </c>
      <c r="Q688" s="32">
        <v>0.5</v>
      </c>
      <c r="R688" t="str">
        <f t="shared" si="10"/>
        <v>Дем`янова Л.Й. ПП, маг. "Продукти" р-н Дунаевецкий Район, с.Вихровка, ул.Центральная, д.16</v>
      </c>
    </row>
    <row r="689" spans="1:18" hidden="1" x14ac:dyDescent="0.25">
      <c r="A689" s="32">
        <v>163025</v>
      </c>
      <c r="B689" s="31" t="s">
        <v>1908</v>
      </c>
      <c r="C689" s="31" t="s">
        <v>1909</v>
      </c>
      <c r="D689" s="31" t="s">
        <v>15653</v>
      </c>
      <c r="E689" s="31" t="s">
        <v>121</v>
      </c>
      <c r="F689" s="31" t="s">
        <v>122</v>
      </c>
      <c r="G689" s="31" t="s">
        <v>107</v>
      </c>
      <c r="H689" s="31" t="s">
        <v>108</v>
      </c>
      <c r="I689" s="31" t="s">
        <v>15654</v>
      </c>
      <c r="J689" s="31" t="s">
        <v>15655</v>
      </c>
      <c r="K689" s="31" t="s">
        <v>110</v>
      </c>
      <c r="L689" s="31" t="s">
        <v>1909</v>
      </c>
      <c r="M689" s="31" t="s">
        <v>20</v>
      </c>
      <c r="N689" s="31" t="s">
        <v>25932</v>
      </c>
      <c r="O689" s="31" t="s">
        <v>25929</v>
      </c>
      <c r="P689" s="32" t="s">
        <v>67</v>
      </c>
      <c r="Q689" s="32">
        <v>0.5</v>
      </c>
      <c r="R689" t="str">
        <f t="shared" si="10"/>
        <v>Джумабаєва Т.М. ПП, маг. "Затишок" р-н Новоушицкий Район, с.Малая Стружка, д.1 (Ленина)</v>
      </c>
    </row>
    <row r="690" spans="1:18" hidden="1" x14ac:dyDescent="0.25">
      <c r="A690" s="32">
        <v>163057</v>
      </c>
      <c r="B690" s="31" t="s">
        <v>2946</v>
      </c>
      <c r="C690" s="31" t="s">
        <v>2947</v>
      </c>
      <c r="D690" s="31" t="s">
        <v>15723</v>
      </c>
      <c r="E690" s="31" t="s">
        <v>121</v>
      </c>
      <c r="F690" s="31" t="s">
        <v>122</v>
      </c>
      <c r="G690" s="31" t="s">
        <v>107</v>
      </c>
      <c r="H690" s="31" t="s">
        <v>108</v>
      </c>
      <c r="I690" s="31" t="s">
        <v>124</v>
      </c>
      <c r="J690" s="31" t="s">
        <v>109</v>
      </c>
      <c r="K690" s="31" t="s">
        <v>110</v>
      </c>
      <c r="L690" s="31" t="s">
        <v>2947</v>
      </c>
      <c r="M690" s="31" t="s">
        <v>21</v>
      </c>
      <c r="N690" s="31" t="s">
        <v>25932</v>
      </c>
      <c r="O690" s="31" t="s">
        <v>25929</v>
      </c>
      <c r="P690" s="32" t="s">
        <v>66</v>
      </c>
      <c r="Q690" s="32">
        <v>0.5</v>
      </c>
      <c r="R690" t="str">
        <f t="shared" si="10"/>
        <v>Дмитріїв В.С. ПП, маг. "Пролісок" р-н Новоушицкий Район, с.Косиковцы, ул.Центральная, д.18</v>
      </c>
    </row>
    <row r="691" spans="1:18" hidden="1" x14ac:dyDescent="0.25">
      <c r="A691" s="32">
        <v>162901</v>
      </c>
      <c r="B691" s="31" t="s">
        <v>2913</v>
      </c>
      <c r="C691" s="31" t="s">
        <v>2914</v>
      </c>
      <c r="D691" s="31" t="s">
        <v>15390</v>
      </c>
      <c r="E691" s="31" t="s">
        <v>121</v>
      </c>
      <c r="F691" s="31" t="s">
        <v>122</v>
      </c>
      <c r="G691" s="31" t="s">
        <v>107</v>
      </c>
      <c r="H691" s="31" t="s">
        <v>108</v>
      </c>
      <c r="I691" s="31" t="s">
        <v>15391</v>
      </c>
      <c r="J691" s="31" t="s">
        <v>15392</v>
      </c>
      <c r="K691" s="31" t="s">
        <v>110</v>
      </c>
      <c r="L691" s="31" t="s">
        <v>2914</v>
      </c>
      <c r="M691" s="31" t="s">
        <v>18</v>
      </c>
      <c r="N691" s="31" t="s">
        <v>25932</v>
      </c>
      <c r="O691" s="31" t="s">
        <v>25929</v>
      </c>
      <c r="P691" s="32" t="s">
        <v>66</v>
      </c>
      <c r="Q691" s="32">
        <v>1</v>
      </c>
      <c r="R691" t="str">
        <f t="shared" si="10"/>
        <v>Гудзяк Н.Б. ПП, маг. "Продукти" р-н Каменец-Подольский Район, с.Сахкамень, ул.Дзержинского, д.9</v>
      </c>
    </row>
    <row r="692" spans="1:18" hidden="1" x14ac:dyDescent="0.25">
      <c r="A692" s="32">
        <v>162902</v>
      </c>
      <c r="B692" s="31" t="s">
        <v>2679</v>
      </c>
      <c r="C692" s="31" t="s">
        <v>2680</v>
      </c>
      <c r="D692" s="31" t="s">
        <v>2681</v>
      </c>
      <c r="E692" s="31" t="s">
        <v>121</v>
      </c>
      <c r="F692" s="31" t="s">
        <v>122</v>
      </c>
      <c r="G692" s="31" t="s">
        <v>107</v>
      </c>
      <c r="H692" s="31" t="s">
        <v>108</v>
      </c>
      <c r="I692" s="31" t="s">
        <v>15393</v>
      </c>
      <c r="J692" s="31" t="s">
        <v>15394</v>
      </c>
      <c r="K692" s="31" t="s">
        <v>110</v>
      </c>
      <c r="L692" s="31" t="s">
        <v>2680</v>
      </c>
      <c r="M692" s="31" t="s">
        <v>21</v>
      </c>
      <c r="N692" s="31" t="s">
        <v>25932</v>
      </c>
      <c r="O692" s="31" t="s">
        <v>25929</v>
      </c>
      <c r="P692" s="32" t="s">
        <v>67</v>
      </c>
      <c r="Q692" s="32">
        <v>0.5</v>
      </c>
      <c r="R692" t="str">
        <f t="shared" si="10"/>
        <v>Гук Л.І. ПП, маг."Продукти" р-н Каменец-Подольский Район, с.Подпилипье, ул.40-летия Победы, д.27</v>
      </c>
    </row>
    <row r="693" spans="1:18" hidden="1" x14ac:dyDescent="0.25">
      <c r="A693" s="32">
        <v>162914</v>
      </c>
      <c r="B693" s="31" t="s">
        <v>1861</v>
      </c>
      <c r="C693" s="31" t="s">
        <v>1862</v>
      </c>
      <c r="D693" s="31" t="s">
        <v>15415</v>
      </c>
      <c r="E693" s="31" t="s">
        <v>121</v>
      </c>
      <c r="F693" s="31" t="s">
        <v>122</v>
      </c>
      <c r="G693" s="31" t="s">
        <v>107</v>
      </c>
      <c r="H693" s="31" t="s">
        <v>108</v>
      </c>
      <c r="I693" s="31" t="s">
        <v>15416</v>
      </c>
      <c r="J693" s="31" t="s">
        <v>15417</v>
      </c>
      <c r="K693" s="31" t="s">
        <v>110</v>
      </c>
      <c r="L693" s="31" t="s">
        <v>1862</v>
      </c>
      <c r="M693" s="31" t="s">
        <v>21</v>
      </c>
      <c r="N693" s="31" t="s">
        <v>25932</v>
      </c>
      <c r="O693" s="31" t="s">
        <v>25929</v>
      </c>
      <c r="P693" s="32" t="s">
        <v>66</v>
      </c>
      <c r="Q693" s="32">
        <v>1</v>
      </c>
      <c r="R693" t="str">
        <f t="shared" si="10"/>
        <v>Гуменюк А.М. ПП, маг. "Веселка" р-н Чемеровецкий Район, с.Кутковцы, ул.Ковпака, д.51</v>
      </c>
    </row>
    <row r="694" spans="1:18" hidden="1" x14ac:dyDescent="0.25">
      <c r="A694" s="32">
        <v>162920</v>
      </c>
      <c r="B694" s="31" t="s">
        <v>3094</v>
      </c>
      <c r="C694" s="31" t="s">
        <v>3095</v>
      </c>
      <c r="D694" s="31" t="s">
        <v>15433</v>
      </c>
      <c r="E694" s="31" t="s">
        <v>121</v>
      </c>
      <c r="F694" s="31" t="s">
        <v>122</v>
      </c>
      <c r="G694" s="31" t="s">
        <v>107</v>
      </c>
      <c r="H694" s="31" t="s">
        <v>108</v>
      </c>
      <c r="I694" s="31" t="s">
        <v>2026</v>
      </c>
      <c r="J694" s="31" t="s">
        <v>2027</v>
      </c>
      <c r="K694" s="31" t="s">
        <v>110</v>
      </c>
      <c r="L694" s="31" t="s">
        <v>3095</v>
      </c>
      <c r="M694" s="31" t="s">
        <v>21</v>
      </c>
      <c r="N694" s="31" t="s">
        <v>25932</v>
      </c>
      <c r="O694" s="31" t="s">
        <v>25929</v>
      </c>
      <c r="P694" s="32" t="s">
        <v>66</v>
      </c>
      <c r="Q694" s="32">
        <v>0.5</v>
      </c>
      <c r="R694" t="str">
        <f t="shared" si="10"/>
        <v>Гуменюк Л.В. ПП, маг. "Лілія" (вагончик) р-н Чемеровецкий Район, с.Жабинцы, ул.Ленина, д.13</v>
      </c>
    </row>
    <row r="695" spans="1:18" hidden="1" x14ac:dyDescent="0.25">
      <c r="A695" s="32">
        <v>162927</v>
      </c>
      <c r="B695" s="31" t="s">
        <v>15441</v>
      </c>
      <c r="C695" s="31" t="s">
        <v>15442</v>
      </c>
      <c r="D695" s="31" t="s">
        <v>15443</v>
      </c>
      <c r="E695" s="31" t="s">
        <v>121</v>
      </c>
      <c r="F695" s="31" t="s">
        <v>122</v>
      </c>
      <c r="G695" s="31" t="s">
        <v>107</v>
      </c>
      <c r="H695" s="31" t="s">
        <v>108</v>
      </c>
      <c r="I695" s="31" t="s">
        <v>15444</v>
      </c>
      <c r="J695" s="31" t="s">
        <v>15445</v>
      </c>
      <c r="K695" s="31" t="s">
        <v>110</v>
      </c>
      <c r="L695" s="31" t="s">
        <v>15442</v>
      </c>
      <c r="M695" s="31" t="s">
        <v>18</v>
      </c>
      <c r="N695" s="31" t="s">
        <v>25932</v>
      </c>
      <c r="O695" s="31" t="s">
        <v>25929</v>
      </c>
      <c r="P695" s="32" t="s">
        <v>67</v>
      </c>
      <c r="Q695" s="32">
        <v>0.5</v>
      </c>
      <c r="R695" t="str">
        <f t="shared" si="10"/>
        <v>Худняк О.А. ПП, маг. "Калина" р-н Каменец-Подольский Район, пгт.Старая Ушица, ст.Советская, д.2</v>
      </c>
    </row>
    <row r="696" spans="1:18" hidden="1" x14ac:dyDescent="0.25">
      <c r="A696" s="32">
        <v>162927</v>
      </c>
      <c r="B696" s="31" t="s">
        <v>2866</v>
      </c>
      <c r="C696" s="31" t="s">
        <v>15442</v>
      </c>
      <c r="D696" s="31" t="s">
        <v>15443</v>
      </c>
      <c r="E696" s="31" t="s">
        <v>121</v>
      </c>
      <c r="F696" s="31" t="s">
        <v>122</v>
      </c>
      <c r="G696" s="31" t="s">
        <v>107</v>
      </c>
      <c r="H696" s="31" t="s">
        <v>108</v>
      </c>
      <c r="I696" s="31" t="s">
        <v>15446</v>
      </c>
      <c r="J696" s="31" t="s">
        <v>15447</v>
      </c>
      <c r="K696" s="31" t="s">
        <v>110</v>
      </c>
      <c r="L696" s="31" t="s">
        <v>2867</v>
      </c>
      <c r="M696" s="31" t="s">
        <v>18</v>
      </c>
      <c r="N696" s="31" t="s">
        <v>25932</v>
      </c>
      <c r="O696" s="31" t="s">
        <v>25929</v>
      </c>
      <c r="P696" s="32" t="s">
        <v>67</v>
      </c>
      <c r="Q696" s="32">
        <v>0.5</v>
      </c>
      <c r="R696" t="str">
        <f t="shared" si="10"/>
        <v>Худняк О.А. ПП, маг. "Калина" р-н Каменец-Подольский Район, пгт.Старая Ушица, ст.Советская, д.2</v>
      </c>
    </row>
    <row r="697" spans="1:18" hidden="1" x14ac:dyDescent="0.25">
      <c r="A697" s="32">
        <v>162809</v>
      </c>
      <c r="B697" s="31" t="s">
        <v>2028</v>
      </c>
      <c r="C697" s="31" t="s">
        <v>2029</v>
      </c>
      <c r="D697" s="31" t="s">
        <v>15187</v>
      </c>
      <c r="E697" s="31" t="s">
        <v>121</v>
      </c>
      <c r="F697" s="31" t="s">
        <v>122</v>
      </c>
      <c r="G697" s="31" t="s">
        <v>107</v>
      </c>
      <c r="H697" s="31" t="s">
        <v>108</v>
      </c>
      <c r="I697" s="31" t="s">
        <v>15188</v>
      </c>
      <c r="J697" s="31" t="s">
        <v>15189</v>
      </c>
      <c r="K697" s="31" t="s">
        <v>110</v>
      </c>
      <c r="L697" s="31" t="s">
        <v>2029</v>
      </c>
      <c r="M697" s="31" t="s">
        <v>20</v>
      </c>
      <c r="N697" s="31" t="s">
        <v>25932</v>
      </c>
      <c r="O697" s="31" t="s">
        <v>25929</v>
      </c>
      <c r="P697" s="32" t="s">
        <v>66</v>
      </c>
      <c r="Q697" s="32">
        <v>0.5</v>
      </c>
      <c r="R697" t="str">
        <f t="shared" si="10"/>
        <v>Горіна Г.В. ПП, маг. "Наталі" р-н Чемеровецкий Район, с.Кормильча, ул.Пушкинская, д.9</v>
      </c>
    </row>
    <row r="698" spans="1:18" hidden="1" x14ac:dyDescent="0.25">
      <c r="A698" s="32">
        <v>162836</v>
      </c>
      <c r="B698" s="31" t="s">
        <v>1792</v>
      </c>
      <c r="C698" s="31" t="s">
        <v>1793</v>
      </c>
      <c r="D698" s="31" t="s">
        <v>15260</v>
      </c>
      <c r="E698" s="31" t="s">
        <v>121</v>
      </c>
      <c r="F698" s="31" t="s">
        <v>122</v>
      </c>
      <c r="G698" s="31" t="s">
        <v>107</v>
      </c>
      <c r="H698" s="31" t="s">
        <v>108</v>
      </c>
      <c r="I698" s="31" t="s">
        <v>15261</v>
      </c>
      <c r="J698" s="31" t="s">
        <v>15262</v>
      </c>
      <c r="K698" s="31" t="s">
        <v>110</v>
      </c>
      <c r="L698" s="31" t="s">
        <v>15263</v>
      </c>
      <c r="M698" s="31" t="s">
        <v>18</v>
      </c>
      <c r="N698" s="31" t="s">
        <v>25932</v>
      </c>
      <c r="O698" s="31" t="s">
        <v>25929</v>
      </c>
      <c r="P698" s="32" t="s">
        <v>67</v>
      </c>
      <c r="Q698" s="32">
        <v>0.5</v>
      </c>
      <c r="R698" t="str">
        <f t="shared" si="10"/>
        <v>Грабовська О.В. ПП, маг. "Продукти" р-н Каменец-Подольский Район, с.Гуменцы, ул.Первомайская, д.1</v>
      </c>
    </row>
    <row r="699" spans="1:18" hidden="1" x14ac:dyDescent="0.25">
      <c r="A699" s="32">
        <v>162845</v>
      </c>
      <c r="B699" s="31" t="s">
        <v>2219</v>
      </c>
      <c r="C699" s="31" t="s">
        <v>2220</v>
      </c>
      <c r="D699" s="31" t="s">
        <v>15281</v>
      </c>
      <c r="E699" s="31" t="s">
        <v>121</v>
      </c>
      <c r="F699" s="31" t="s">
        <v>122</v>
      </c>
      <c r="G699" s="31" t="s">
        <v>107</v>
      </c>
      <c r="H699" s="31" t="s">
        <v>108</v>
      </c>
      <c r="I699" s="31" t="s">
        <v>15282</v>
      </c>
      <c r="J699" s="31" t="s">
        <v>15283</v>
      </c>
      <c r="K699" s="31" t="s">
        <v>110</v>
      </c>
      <c r="L699" s="31" t="s">
        <v>2220</v>
      </c>
      <c r="M699" s="31" t="s">
        <v>20</v>
      </c>
      <c r="N699" s="31" t="s">
        <v>25932</v>
      </c>
      <c r="O699" s="31" t="s">
        <v>25929</v>
      </c>
      <c r="P699" s="32" t="s">
        <v>67</v>
      </c>
      <c r="Q699" s="32">
        <v>0.5</v>
      </c>
      <c r="R699" t="str">
        <f t="shared" si="10"/>
        <v>Гренчук А.А. ПП, маг. "Єлєн Яр" р-н Чемеровецкий Район, с.Бережанка, ул.Центральная, д.2а</v>
      </c>
    </row>
    <row r="700" spans="1:18" hidden="1" x14ac:dyDescent="0.25">
      <c r="A700" s="32">
        <v>162859</v>
      </c>
      <c r="B700" s="31" t="s">
        <v>2033</v>
      </c>
      <c r="C700" s="31" t="s">
        <v>2034</v>
      </c>
      <c r="D700" s="31" t="s">
        <v>15320</v>
      </c>
      <c r="E700" s="31" t="s">
        <v>121</v>
      </c>
      <c r="F700" s="31" t="s">
        <v>122</v>
      </c>
      <c r="G700" s="31" t="s">
        <v>107</v>
      </c>
      <c r="H700" s="31" t="s">
        <v>108</v>
      </c>
      <c r="I700" s="31" t="s">
        <v>15321</v>
      </c>
      <c r="J700" s="31" t="s">
        <v>15322</v>
      </c>
      <c r="K700" s="31" t="s">
        <v>110</v>
      </c>
      <c r="L700" s="31" t="s">
        <v>2034</v>
      </c>
      <c r="M700" s="31" t="s">
        <v>21</v>
      </c>
      <c r="N700" s="31" t="s">
        <v>25932</v>
      </c>
      <c r="O700" s="31" t="s">
        <v>25929</v>
      </c>
      <c r="P700" s="32" t="s">
        <v>66</v>
      </c>
      <c r="Q700" s="32">
        <v>1</v>
      </c>
      <c r="R700" t="str">
        <f t="shared" si="10"/>
        <v>Гринишина Н.К. ПП, маг. "Агропромтехніка" р-н Новоушицкий Район, пгт.Новая Ушица, ул.Кольчака, д.12</v>
      </c>
    </row>
    <row r="701" spans="1:18" hidden="1" x14ac:dyDescent="0.25">
      <c r="A701" s="32">
        <v>162861</v>
      </c>
      <c r="B701" s="31" t="s">
        <v>3177</v>
      </c>
      <c r="C701" s="31" t="s">
        <v>15323</v>
      </c>
      <c r="D701" s="31" t="s">
        <v>15324</v>
      </c>
      <c r="E701" s="31" t="s">
        <v>121</v>
      </c>
      <c r="F701" s="31" t="s">
        <v>122</v>
      </c>
      <c r="G701" s="31" t="s">
        <v>107</v>
      </c>
      <c r="H701" s="31" t="s">
        <v>108</v>
      </c>
      <c r="I701" s="31" t="s">
        <v>15325</v>
      </c>
      <c r="J701" s="31" t="s">
        <v>15326</v>
      </c>
      <c r="K701" s="31" t="s">
        <v>110</v>
      </c>
      <c r="L701" s="31" t="s">
        <v>15323</v>
      </c>
      <c r="M701" s="31" t="s">
        <v>21</v>
      </c>
      <c r="N701" s="31" t="s">
        <v>25932</v>
      </c>
      <c r="O701" s="31" t="s">
        <v>25929</v>
      </c>
      <c r="P701" s="32" t="s">
        <v>66</v>
      </c>
      <c r="Q701" s="32">
        <v>1</v>
      </c>
      <c r="R701" t="str">
        <f t="shared" si="10"/>
        <v>Гринчук В.А. ПП, маг. "Продукти" р-н Новоушицкий Район, с.Ивашковцы, ул.Центральная, д.25</v>
      </c>
    </row>
    <row r="702" spans="1:18" hidden="1" x14ac:dyDescent="0.25">
      <c r="A702" s="32">
        <v>162862</v>
      </c>
      <c r="B702" s="31" t="s">
        <v>2244</v>
      </c>
      <c r="C702" s="31" t="s">
        <v>2245</v>
      </c>
      <c r="D702" s="31" t="s">
        <v>14496</v>
      </c>
      <c r="E702" s="31" t="s">
        <v>121</v>
      </c>
      <c r="F702" s="31" t="s">
        <v>122</v>
      </c>
      <c r="G702" s="31" t="s">
        <v>107</v>
      </c>
      <c r="H702" s="31" t="s">
        <v>108</v>
      </c>
      <c r="I702" s="31" t="s">
        <v>15327</v>
      </c>
      <c r="J702" s="31" t="s">
        <v>15328</v>
      </c>
      <c r="K702" s="31" t="s">
        <v>110</v>
      </c>
      <c r="L702" s="31" t="s">
        <v>2245</v>
      </c>
      <c r="M702" s="31" t="s">
        <v>20</v>
      </c>
      <c r="N702" s="31" t="s">
        <v>25932</v>
      </c>
      <c r="O702" s="31" t="s">
        <v>25929</v>
      </c>
      <c r="P702" s="32" t="s">
        <v>66</v>
      </c>
      <c r="Q702" s="32">
        <v>1</v>
      </c>
      <c r="R702" t="str">
        <f t="shared" si="10"/>
        <v>Гринчук В.П. ПП, маг."Гранд" р-н Чемеровецкий Район, с.Кугаевцы, ул.Центральная, д.125</v>
      </c>
    </row>
    <row r="703" spans="1:18" hidden="1" x14ac:dyDescent="0.25">
      <c r="A703" s="32">
        <v>162787</v>
      </c>
      <c r="B703" s="31" t="s">
        <v>3203</v>
      </c>
      <c r="C703" s="31" t="s">
        <v>3204</v>
      </c>
      <c r="D703" s="31" t="s">
        <v>15143</v>
      </c>
      <c r="E703" s="31" t="s">
        <v>121</v>
      </c>
      <c r="F703" s="31" t="s">
        <v>122</v>
      </c>
      <c r="G703" s="31" t="s">
        <v>107</v>
      </c>
      <c r="H703" s="31" t="s">
        <v>108</v>
      </c>
      <c r="I703" s="31" t="s">
        <v>15144</v>
      </c>
      <c r="J703" s="31" t="s">
        <v>15145</v>
      </c>
      <c r="K703" s="31" t="s">
        <v>110</v>
      </c>
      <c r="L703" s="31" t="s">
        <v>3204</v>
      </c>
      <c r="M703" s="31" t="s">
        <v>18</v>
      </c>
      <c r="N703" s="31" t="s">
        <v>25932</v>
      </c>
      <c r="O703" s="31" t="s">
        <v>25929</v>
      </c>
      <c r="P703" s="32" t="s">
        <v>66</v>
      </c>
      <c r="Q703" s="32">
        <v>1</v>
      </c>
      <c r="R703" t="str">
        <f t="shared" si="10"/>
        <v>Гончарук Л.В. ПП, маг. "Продукти" р-н Дунаевецкий Район, пгт.Смотрич, ул.Октябрьская, д.81</v>
      </c>
    </row>
    <row r="704" spans="1:18" hidden="1" x14ac:dyDescent="0.25">
      <c r="A704" s="32">
        <v>162793</v>
      </c>
      <c r="B704" s="31" t="s">
        <v>2675</v>
      </c>
      <c r="C704" s="31" t="s">
        <v>2676</v>
      </c>
      <c r="D704" s="31" t="s">
        <v>15163</v>
      </c>
      <c r="E704" s="31" t="s">
        <v>121</v>
      </c>
      <c r="F704" s="31" t="s">
        <v>122</v>
      </c>
      <c r="G704" s="31" t="s">
        <v>107</v>
      </c>
      <c r="H704" s="31" t="s">
        <v>108</v>
      </c>
      <c r="I704" s="31" t="s">
        <v>15164</v>
      </c>
      <c r="J704" s="31" t="s">
        <v>15165</v>
      </c>
      <c r="K704" s="31" t="s">
        <v>110</v>
      </c>
      <c r="L704" s="31" t="s">
        <v>2676</v>
      </c>
      <c r="M704" s="31" t="s">
        <v>21</v>
      </c>
      <c r="N704" s="31" t="s">
        <v>25932</v>
      </c>
      <c r="O704" s="31" t="s">
        <v>25929</v>
      </c>
      <c r="P704" s="32" t="s">
        <v>66</v>
      </c>
      <c r="Q704" s="32">
        <v>0.5</v>
      </c>
      <c r="R704" t="str">
        <f t="shared" si="10"/>
        <v>Гонюк О.М. ПП. маг. "Вагончик" р-н Каменец-Подольский Район, с.Кадиевцы, ул.Школьная, д.24а</v>
      </c>
    </row>
    <row r="705" spans="1:18" hidden="1" x14ac:dyDescent="0.25">
      <c r="A705" s="32">
        <v>162795</v>
      </c>
      <c r="B705" s="31" t="s">
        <v>2522</v>
      </c>
      <c r="C705" s="31" t="s">
        <v>15166</v>
      </c>
      <c r="D705" s="31" t="s">
        <v>15167</v>
      </c>
      <c r="E705" s="31" t="s">
        <v>121</v>
      </c>
      <c r="F705" s="31" t="s">
        <v>122</v>
      </c>
      <c r="G705" s="31" t="s">
        <v>107</v>
      </c>
      <c r="H705" s="31" t="s">
        <v>108</v>
      </c>
      <c r="I705" s="31" t="s">
        <v>15168</v>
      </c>
      <c r="J705" s="31" t="s">
        <v>15169</v>
      </c>
      <c r="K705" s="31" t="s">
        <v>110</v>
      </c>
      <c r="L705" s="31" t="s">
        <v>2523</v>
      </c>
      <c r="M705" s="31" t="s">
        <v>18</v>
      </c>
      <c r="N705" s="31" t="s">
        <v>25932</v>
      </c>
      <c r="O705" s="31" t="s">
        <v>25929</v>
      </c>
      <c r="P705" s="32" t="s">
        <v>67</v>
      </c>
      <c r="Q705" s="32">
        <v>0.5</v>
      </c>
      <c r="R705" t="str">
        <f t="shared" si="10"/>
        <v>(КООП) Гораївське СТ, маг. СТ"Гораївське" р-н Каменец-Подольский Район, с.Лесковцы, д.10 (Центральная)</v>
      </c>
    </row>
    <row r="706" spans="1:18" hidden="1" x14ac:dyDescent="0.25">
      <c r="A706" s="32">
        <v>162796</v>
      </c>
      <c r="B706" s="31" t="s">
        <v>3189</v>
      </c>
      <c r="C706" s="31" t="s">
        <v>15166</v>
      </c>
      <c r="D706" s="31" t="s">
        <v>15170</v>
      </c>
      <c r="E706" s="31" t="s">
        <v>121</v>
      </c>
      <c r="F706" s="31" t="s">
        <v>122</v>
      </c>
      <c r="G706" s="31" t="s">
        <v>107</v>
      </c>
      <c r="H706" s="31" t="s">
        <v>108</v>
      </c>
      <c r="I706" s="31" t="s">
        <v>15168</v>
      </c>
      <c r="J706" s="31" t="s">
        <v>15169</v>
      </c>
      <c r="K706" s="31" t="s">
        <v>110</v>
      </c>
      <c r="L706" s="31" t="s">
        <v>2523</v>
      </c>
      <c r="M706" s="31" t="s">
        <v>18</v>
      </c>
      <c r="N706" s="31" t="s">
        <v>25932</v>
      </c>
      <c r="O706" s="31" t="s">
        <v>25929</v>
      </c>
      <c r="P706" s="32" t="s">
        <v>67</v>
      </c>
      <c r="Q706" s="32">
        <v>0.5</v>
      </c>
      <c r="R706" t="str">
        <f t="shared" si="10"/>
        <v>(КООП) Гораївське СТ, маг. СТ"Гораївське" р-н Каменец-Подольский Район, пгт.Гораевка, д.40 (Центральная)</v>
      </c>
    </row>
    <row r="707" spans="1:18" hidden="1" x14ac:dyDescent="0.25">
      <c r="A707" s="32">
        <v>162806</v>
      </c>
      <c r="B707" s="31" t="s">
        <v>2326</v>
      </c>
      <c r="C707" s="31" t="s">
        <v>2327</v>
      </c>
      <c r="D707" s="31" t="s">
        <v>15183</v>
      </c>
      <c r="E707" s="31" t="s">
        <v>121</v>
      </c>
      <c r="F707" s="31" t="s">
        <v>122</v>
      </c>
      <c r="G707" s="31" t="s">
        <v>107</v>
      </c>
      <c r="H707" s="31" t="s">
        <v>108</v>
      </c>
      <c r="I707" s="31" t="s">
        <v>15184</v>
      </c>
      <c r="J707" s="31" t="s">
        <v>15185</v>
      </c>
      <c r="K707" s="31" t="s">
        <v>110</v>
      </c>
      <c r="L707" s="31" t="s">
        <v>2327</v>
      </c>
      <c r="M707" s="31" t="s">
        <v>18</v>
      </c>
      <c r="N707" s="31" t="s">
        <v>25932</v>
      </c>
      <c r="O707" s="31" t="s">
        <v>25929</v>
      </c>
      <c r="P707" s="32" t="s">
        <v>67</v>
      </c>
      <c r="Q707" s="32">
        <v>0.5</v>
      </c>
      <c r="R707" t="str">
        <f t="shared" ref="R707:R770" si="11">CONCATENATE(C707," ",D707)</f>
        <v>Горецька Л.М. ПП, маг. "Червоний" р-н Каменец-Подольский Район, с.Вербка, ул.Центральная, д.30а</v>
      </c>
    </row>
    <row r="708" spans="1:18" hidden="1" x14ac:dyDescent="0.25">
      <c r="A708" s="32">
        <v>162807</v>
      </c>
      <c r="B708" s="31" t="s">
        <v>2328</v>
      </c>
      <c r="C708" s="31" t="s">
        <v>2329</v>
      </c>
      <c r="D708" s="31" t="s">
        <v>15186</v>
      </c>
      <c r="E708" s="31" t="s">
        <v>121</v>
      </c>
      <c r="F708" s="31" t="s">
        <v>122</v>
      </c>
      <c r="G708" s="31" t="s">
        <v>107</v>
      </c>
      <c r="H708" s="31" t="s">
        <v>108</v>
      </c>
      <c r="I708" s="31" t="s">
        <v>1721</v>
      </c>
      <c r="J708" s="31" t="s">
        <v>1722</v>
      </c>
      <c r="K708" s="31" t="s">
        <v>110</v>
      </c>
      <c r="L708" s="31" t="s">
        <v>2329</v>
      </c>
      <c r="M708" s="31" t="s">
        <v>18</v>
      </c>
      <c r="N708" s="31" t="s">
        <v>25932</v>
      </c>
      <c r="O708" s="31" t="s">
        <v>25929</v>
      </c>
      <c r="P708" s="32" t="s">
        <v>66</v>
      </c>
      <c r="Q708" s="32">
        <v>0.5</v>
      </c>
      <c r="R708" t="str">
        <f t="shared" si="11"/>
        <v>Горецький В.В. ПП, маг. "Маргарита" р-н Каменец-Подольский Район, с.Вербка, ул.Центральная, д.30</v>
      </c>
    </row>
    <row r="709" spans="1:18" hidden="1" x14ac:dyDescent="0.25">
      <c r="A709" s="32">
        <v>162758</v>
      </c>
      <c r="B709" s="31" t="s">
        <v>2265</v>
      </c>
      <c r="C709" s="31" t="s">
        <v>2266</v>
      </c>
      <c r="D709" s="31" t="s">
        <v>15062</v>
      </c>
      <c r="E709" s="31" t="s">
        <v>121</v>
      </c>
      <c r="F709" s="31" t="s">
        <v>122</v>
      </c>
      <c r="G709" s="31" t="s">
        <v>107</v>
      </c>
      <c r="H709" s="31" t="s">
        <v>108</v>
      </c>
      <c r="I709" s="31" t="s">
        <v>15060</v>
      </c>
      <c r="J709" s="31" t="s">
        <v>15061</v>
      </c>
      <c r="K709" s="31" t="s">
        <v>110</v>
      </c>
      <c r="L709" s="31" t="s">
        <v>2266</v>
      </c>
      <c r="M709" s="31" t="s">
        <v>21</v>
      </c>
      <c r="N709" s="31" t="s">
        <v>25932</v>
      </c>
      <c r="O709" s="31" t="s">
        <v>25929</v>
      </c>
      <c r="P709" s="32" t="s">
        <v>66</v>
      </c>
      <c r="Q709" s="32">
        <v>1</v>
      </c>
      <c r="R709" t="str">
        <f t="shared" si="11"/>
        <v>Говорова Р.В. ПП, маг. "Макс" р-н Новоушицкий Район, пгт.Новая Ушица, ул.Украинская, д.6</v>
      </c>
    </row>
    <row r="710" spans="1:18" hidden="1" x14ac:dyDescent="0.25">
      <c r="A710" s="32">
        <v>162760</v>
      </c>
      <c r="B710" s="31" t="s">
        <v>1326</v>
      </c>
      <c r="C710" s="31" t="s">
        <v>1327</v>
      </c>
      <c r="D710" s="31" t="s">
        <v>15063</v>
      </c>
      <c r="E710" s="31" t="s">
        <v>121</v>
      </c>
      <c r="F710" s="31" t="s">
        <v>122</v>
      </c>
      <c r="G710" s="31" t="s">
        <v>115</v>
      </c>
      <c r="H710" s="31" t="s">
        <v>116</v>
      </c>
      <c r="I710" s="31" t="s">
        <v>15064</v>
      </c>
      <c r="J710" s="31" t="s">
        <v>15065</v>
      </c>
      <c r="K710" s="31" t="s">
        <v>110</v>
      </c>
      <c r="L710" s="31" t="s">
        <v>1327</v>
      </c>
      <c r="M710" s="31" t="s">
        <v>21</v>
      </c>
      <c r="N710" s="31" t="s">
        <v>25932</v>
      </c>
      <c r="O710" s="31" t="s">
        <v>25929</v>
      </c>
      <c r="P710" s="32" t="s">
        <v>66</v>
      </c>
      <c r="Q710" s="32">
        <v>1</v>
      </c>
      <c r="R710" t="str">
        <f t="shared" si="11"/>
        <v>Гоголь В.І. ПП, к-к "Ринок" р-н Новоушицкий Район, пгт.Новая Ушица, ул.Ветеринарная, д.1</v>
      </c>
    </row>
    <row r="711" spans="1:18" hidden="1" x14ac:dyDescent="0.25">
      <c r="A711" s="32">
        <v>162764</v>
      </c>
      <c r="B711" s="31" t="s">
        <v>1294</v>
      </c>
      <c r="C711" s="31" t="s">
        <v>15075</v>
      </c>
      <c r="D711" s="31" t="s">
        <v>15076</v>
      </c>
      <c r="E711" s="31" t="s">
        <v>121</v>
      </c>
      <c r="F711" s="31" t="s">
        <v>122</v>
      </c>
      <c r="G711" s="31" t="s">
        <v>111</v>
      </c>
      <c r="H711" s="31" t="s">
        <v>112</v>
      </c>
      <c r="I711" s="31" t="s">
        <v>1295</v>
      </c>
      <c r="J711" s="31" t="s">
        <v>15077</v>
      </c>
      <c r="K711" s="31" t="s">
        <v>110</v>
      </c>
      <c r="L711" s="31" t="s">
        <v>15078</v>
      </c>
      <c r="M711" s="31" t="s">
        <v>21</v>
      </c>
      <c r="N711" s="31" t="s">
        <v>25932</v>
      </c>
      <c r="O711" s="31" t="s">
        <v>25929</v>
      </c>
      <c r="P711" s="32" t="s">
        <v>66</v>
      </c>
      <c r="Q711" s="32">
        <v>0.5</v>
      </c>
      <c r="R711" t="str">
        <f t="shared" si="11"/>
        <v>(Сез ТРТ) Голенищівська спец. школа-інтернат р-н Чемеровецкий Район, с.Голенищево, ул.Ленина, д.4</v>
      </c>
    </row>
    <row r="712" spans="1:18" hidden="1" x14ac:dyDescent="0.25">
      <c r="A712" s="32">
        <v>162765</v>
      </c>
      <c r="B712" s="31" t="s">
        <v>2178</v>
      </c>
      <c r="C712" s="31" t="s">
        <v>2179</v>
      </c>
      <c r="D712" s="31" t="s">
        <v>15079</v>
      </c>
      <c r="E712" s="31" t="s">
        <v>121</v>
      </c>
      <c r="F712" s="31" t="s">
        <v>122</v>
      </c>
      <c r="G712" s="31" t="s">
        <v>107</v>
      </c>
      <c r="H712" s="31" t="s">
        <v>108</v>
      </c>
      <c r="I712" s="31" t="s">
        <v>15080</v>
      </c>
      <c r="J712" s="31" t="s">
        <v>15081</v>
      </c>
      <c r="K712" s="31" t="s">
        <v>110</v>
      </c>
      <c r="L712" s="31" t="s">
        <v>2179</v>
      </c>
      <c r="M712" s="31" t="s">
        <v>20</v>
      </c>
      <c r="N712" s="31" t="s">
        <v>25932</v>
      </c>
      <c r="O712" s="31" t="s">
        <v>25929</v>
      </c>
      <c r="P712" s="32" t="s">
        <v>67</v>
      </c>
      <c r="Q712" s="32">
        <v>1</v>
      </c>
      <c r="R712" t="str">
        <f t="shared" si="11"/>
        <v>Головатюк А.Л. ПП, маг. "Домашній" р-н Чемеровецкий Район, с.Красноставцы, ул.Ленина, д.41</v>
      </c>
    </row>
    <row r="713" spans="1:18" hidden="1" x14ac:dyDescent="0.25">
      <c r="A713" s="32">
        <v>162770</v>
      </c>
      <c r="B713" s="31" t="s">
        <v>2231</v>
      </c>
      <c r="C713" s="31" t="s">
        <v>2232</v>
      </c>
      <c r="D713" s="31" t="s">
        <v>15093</v>
      </c>
      <c r="E713" s="31" t="s">
        <v>121</v>
      </c>
      <c r="F713" s="31" t="s">
        <v>122</v>
      </c>
      <c r="G713" s="31" t="s">
        <v>107</v>
      </c>
      <c r="H713" s="31" t="s">
        <v>108</v>
      </c>
      <c r="I713" s="31" t="s">
        <v>15094</v>
      </c>
      <c r="J713" s="31" t="s">
        <v>15095</v>
      </c>
      <c r="K713" s="31" t="s">
        <v>110</v>
      </c>
      <c r="L713" s="31" t="s">
        <v>2232</v>
      </c>
      <c r="M713" s="31" t="s">
        <v>20</v>
      </c>
      <c r="N713" s="31" t="s">
        <v>25932</v>
      </c>
      <c r="O713" s="31" t="s">
        <v>25929</v>
      </c>
      <c r="P713" s="32" t="s">
        <v>66</v>
      </c>
      <c r="Q713" s="32">
        <v>1</v>
      </c>
      <c r="R713" t="str">
        <f t="shared" si="11"/>
        <v>Голонговська В.Г. ПП, маг. "Вагончик" р-н Чемеровецкий Район, с.Юрковцы, ул.Щорса, д.19</v>
      </c>
    </row>
    <row r="714" spans="1:18" hidden="1" x14ac:dyDescent="0.25">
      <c r="A714" s="32">
        <v>162781</v>
      </c>
      <c r="B714" s="31" t="s">
        <v>2067</v>
      </c>
      <c r="C714" s="31" t="s">
        <v>2068</v>
      </c>
      <c r="D714" s="31" t="s">
        <v>15126</v>
      </c>
      <c r="E714" s="31" t="s">
        <v>121</v>
      </c>
      <c r="F714" s="31" t="s">
        <v>122</v>
      </c>
      <c r="G714" s="31" t="s">
        <v>107</v>
      </c>
      <c r="H714" s="31" t="s">
        <v>108</v>
      </c>
      <c r="I714" s="31" t="s">
        <v>15127</v>
      </c>
      <c r="J714" s="31" t="s">
        <v>15128</v>
      </c>
      <c r="K714" s="31" t="s">
        <v>110</v>
      </c>
      <c r="L714" s="31" t="s">
        <v>2068</v>
      </c>
      <c r="M714" s="31" t="s">
        <v>18</v>
      </c>
      <c r="N714" s="31" t="s">
        <v>25932</v>
      </c>
      <c r="O714" s="31" t="s">
        <v>25929</v>
      </c>
      <c r="P714" s="32" t="s">
        <v>67</v>
      </c>
      <c r="Q714" s="32">
        <v>0.5</v>
      </c>
      <c r="R714" t="str">
        <f t="shared" si="11"/>
        <v>Гончар С.А. ПП, маг. "Білочка" р-н Дунаевецкий Район, с.Маков, ул.Фрунзе, д.11</v>
      </c>
    </row>
    <row r="715" spans="1:18" hidden="1" x14ac:dyDescent="0.25">
      <c r="A715" s="32">
        <v>162651</v>
      </c>
      <c r="B715" s="31" t="s">
        <v>2534</v>
      </c>
      <c r="C715" s="31" t="s">
        <v>2535</v>
      </c>
      <c r="D715" s="31" t="s">
        <v>2536</v>
      </c>
      <c r="E715" s="31" t="s">
        <v>121</v>
      </c>
      <c r="F715" s="31" t="s">
        <v>122</v>
      </c>
      <c r="G715" s="31" t="s">
        <v>107</v>
      </c>
      <c r="H715" s="31" t="s">
        <v>108</v>
      </c>
      <c r="I715" s="31" t="s">
        <v>14813</v>
      </c>
      <c r="J715" s="31" t="s">
        <v>14814</v>
      </c>
      <c r="K715" s="31" t="s">
        <v>110</v>
      </c>
      <c r="L715" s="31" t="s">
        <v>2535</v>
      </c>
      <c r="M715" s="31" t="s">
        <v>19</v>
      </c>
      <c r="N715" s="31" t="s">
        <v>25932</v>
      </c>
      <c r="O715" s="31" t="s">
        <v>25929</v>
      </c>
      <c r="P715" s="32" t="s">
        <v>67</v>
      </c>
      <c r="Q715" s="32">
        <v>0.5</v>
      </c>
      <c r="R715" t="str">
        <f t="shared" si="11"/>
        <v>Галайбіда М.М. ПП, маг. р-н Каменец-Подольский Район, с.Каменка, ул.Школьная, д.64</v>
      </c>
    </row>
    <row r="716" spans="1:18" hidden="1" x14ac:dyDescent="0.25">
      <c r="A716" s="32">
        <v>162667</v>
      </c>
      <c r="B716" s="31" t="s">
        <v>3130</v>
      </c>
      <c r="C716" s="31" t="s">
        <v>3131</v>
      </c>
      <c r="D716" s="31" t="s">
        <v>14856</v>
      </c>
      <c r="E716" s="31" t="s">
        <v>121</v>
      </c>
      <c r="F716" s="31" t="s">
        <v>122</v>
      </c>
      <c r="G716" s="31" t="s">
        <v>107</v>
      </c>
      <c r="H716" s="31" t="s">
        <v>108</v>
      </c>
      <c r="I716" s="31" t="s">
        <v>14857</v>
      </c>
      <c r="J716" s="31" t="s">
        <v>14858</v>
      </c>
      <c r="K716" s="31" t="s">
        <v>110</v>
      </c>
      <c r="L716" s="31" t="s">
        <v>3131</v>
      </c>
      <c r="M716" s="31" t="s">
        <v>21</v>
      </c>
      <c r="N716" s="31" t="s">
        <v>25932</v>
      </c>
      <c r="O716" s="31" t="s">
        <v>25929</v>
      </c>
      <c r="P716" s="32" t="s">
        <v>66</v>
      </c>
      <c r="Q716" s="32">
        <v>1</v>
      </c>
      <c r="R716" t="str">
        <f t="shared" si="11"/>
        <v>Галущинський І.В. ПП, маг. "Продтовари" р-н Каменец-Подольский Район, с.Оринин, ул.Шевченка, д.121</v>
      </c>
    </row>
    <row r="717" spans="1:18" hidden="1" x14ac:dyDescent="0.25">
      <c r="A717" s="32">
        <v>162678</v>
      </c>
      <c r="B717" s="31" t="s">
        <v>1789</v>
      </c>
      <c r="C717" s="31" t="s">
        <v>14885</v>
      </c>
      <c r="D717" s="31" t="s">
        <v>14886</v>
      </c>
      <c r="E717" s="31" t="s">
        <v>121</v>
      </c>
      <c r="F717" s="31" t="s">
        <v>122</v>
      </c>
      <c r="G717" s="31" t="s">
        <v>107</v>
      </c>
      <c r="H717" s="31" t="s">
        <v>108</v>
      </c>
      <c r="I717" s="31" t="s">
        <v>14887</v>
      </c>
      <c r="J717" s="31" t="s">
        <v>14888</v>
      </c>
      <c r="K717" s="31" t="s">
        <v>110</v>
      </c>
      <c r="L717" s="31" t="s">
        <v>14885</v>
      </c>
      <c r="M717" s="31" t="s">
        <v>20</v>
      </c>
      <c r="N717" s="31" t="s">
        <v>25932</v>
      </c>
      <c r="O717" s="31" t="s">
        <v>25929</v>
      </c>
      <c r="P717" s="32" t="s">
        <v>66</v>
      </c>
      <c r="Q717" s="32">
        <v>0.5</v>
      </c>
      <c r="R717" t="str">
        <f t="shared" si="11"/>
        <v>Баранюк Я.І. ПП, маг.  "Хатка" р-н Чемеровецкий Район, с.Ольховцы, ул.Ленина, д.8</v>
      </c>
    </row>
    <row r="718" spans="1:18" hidden="1" x14ac:dyDescent="0.25">
      <c r="A718" s="32">
        <v>162702</v>
      </c>
      <c r="B718" s="31" t="s">
        <v>2336</v>
      </c>
      <c r="C718" s="31" t="s">
        <v>2337</v>
      </c>
      <c r="D718" s="31" t="s">
        <v>14922</v>
      </c>
      <c r="E718" s="31" t="s">
        <v>121</v>
      </c>
      <c r="F718" s="31" t="s">
        <v>122</v>
      </c>
      <c r="G718" s="31" t="s">
        <v>107</v>
      </c>
      <c r="H718" s="31" t="s">
        <v>108</v>
      </c>
      <c r="I718" s="31" t="s">
        <v>14923</v>
      </c>
      <c r="J718" s="31" t="s">
        <v>14924</v>
      </c>
      <c r="K718" s="31" t="s">
        <v>110</v>
      </c>
      <c r="L718" s="31" t="s">
        <v>2337</v>
      </c>
      <c r="M718" s="31" t="s">
        <v>21</v>
      </c>
      <c r="N718" s="31" t="s">
        <v>25932</v>
      </c>
      <c r="O718" s="31" t="s">
        <v>25929</v>
      </c>
      <c r="P718" s="32" t="s">
        <v>67</v>
      </c>
      <c r="Q718" s="32">
        <v>0.5</v>
      </c>
      <c r="R718" t="str">
        <f t="shared" si="11"/>
        <v>Гель Г.В. ПП, маг. "Веселка" р-н Новоушицкий Район, с.Иванковцы, ул.Слободяна, д.68а</v>
      </c>
    </row>
    <row r="719" spans="1:18" hidden="1" x14ac:dyDescent="0.25">
      <c r="A719" s="32">
        <v>162732</v>
      </c>
      <c r="B719" s="31" t="s">
        <v>2082</v>
      </c>
      <c r="C719" s="31" t="s">
        <v>2083</v>
      </c>
      <c r="D719" s="31" t="s">
        <v>15000</v>
      </c>
      <c r="E719" s="31" t="s">
        <v>121</v>
      </c>
      <c r="F719" s="31" t="s">
        <v>122</v>
      </c>
      <c r="G719" s="31" t="s">
        <v>107</v>
      </c>
      <c r="H719" s="31" t="s">
        <v>108</v>
      </c>
      <c r="I719" s="31" t="s">
        <v>15001</v>
      </c>
      <c r="J719" s="31" t="s">
        <v>15002</v>
      </c>
      <c r="K719" s="31" t="s">
        <v>110</v>
      </c>
      <c r="L719" s="31" t="s">
        <v>2083</v>
      </c>
      <c r="M719" s="31" t="s">
        <v>18</v>
      </c>
      <c r="N719" s="31" t="s">
        <v>25932</v>
      </c>
      <c r="O719" s="31" t="s">
        <v>25929</v>
      </c>
      <c r="P719" s="32" t="s">
        <v>67</v>
      </c>
      <c r="Q719" s="32">
        <v>1</v>
      </c>
      <c r="R719" t="str">
        <f t="shared" si="11"/>
        <v>Гладій Г.Є. ПП. маг. "Продукти" р-н Дунаевецкий Район, с.Маков, ул.Заводская, д.12</v>
      </c>
    </row>
    <row r="720" spans="1:18" hidden="1" x14ac:dyDescent="0.25">
      <c r="A720" s="32">
        <v>162757</v>
      </c>
      <c r="B720" s="31" t="s">
        <v>1923</v>
      </c>
      <c r="C720" s="31" t="s">
        <v>1924</v>
      </c>
      <c r="D720" s="31" t="s">
        <v>15059</v>
      </c>
      <c r="E720" s="31" t="s">
        <v>121</v>
      </c>
      <c r="F720" s="31" t="s">
        <v>122</v>
      </c>
      <c r="G720" s="31" t="s">
        <v>107</v>
      </c>
      <c r="H720" s="31" t="s">
        <v>108</v>
      </c>
      <c r="I720" s="31" t="s">
        <v>15060</v>
      </c>
      <c r="J720" s="31" t="s">
        <v>15061</v>
      </c>
      <c r="K720" s="31" t="s">
        <v>110</v>
      </c>
      <c r="L720" s="31" t="s">
        <v>1924</v>
      </c>
      <c r="M720" s="31" t="s">
        <v>21</v>
      </c>
      <c r="N720" s="31" t="s">
        <v>25932</v>
      </c>
      <c r="O720" s="31" t="s">
        <v>25929</v>
      </c>
      <c r="P720" s="32" t="s">
        <v>66</v>
      </c>
      <c r="Q720" s="32">
        <v>1</v>
      </c>
      <c r="R720" t="str">
        <f t="shared" si="11"/>
        <v>Говорова Р.В. ПП, маг. "Аліна" р-н Новоушицкий Район, пгт.Новая Ушица, пл.Рынковая, д.1</v>
      </c>
    </row>
    <row r="721" spans="1:18" hidden="1" x14ac:dyDescent="0.25">
      <c r="A721" s="32">
        <v>162586</v>
      </c>
      <c r="B721" s="31" t="s">
        <v>2850</v>
      </c>
      <c r="C721" s="31" t="s">
        <v>2851</v>
      </c>
      <c r="D721" s="31" t="s">
        <v>14695</v>
      </c>
      <c r="E721" s="31" t="s">
        <v>121</v>
      </c>
      <c r="F721" s="31" t="s">
        <v>122</v>
      </c>
      <c r="G721" s="31" t="s">
        <v>107</v>
      </c>
      <c r="H721" s="31" t="s">
        <v>108</v>
      </c>
      <c r="I721" s="31" t="s">
        <v>14696</v>
      </c>
      <c r="J721" s="31" t="s">
        <v>14697</v>
      </c>
      <c r="K721" s="31" t="s">
        <v>110</v>
      </c>
      <c r="L721" s="31" t="s">
        <v>2851</v>
      </c>
      <c r="M721" s="31" t="s">
        <v>21</v>
      </c>
      <c r="N721" s="31" t="s">
        <v>25932</v>
      </c>
      <c r="O721" s="31" t="s">
        <v>25929</v>
      </c>
      <c r="P721" s="32" t="s">
        <v>66</v>
      </c>
      <c r="Q721" s="32">
        <v>0.5</v>
      </c>
      <c r="R721" t="str">
        <f t="shared" si="11"/>
        <v>Волохова Л.О. ПП, маг. "Продукти" р-н Каменец-Подольский Район, с.Подпилипье, ул.40-летия Победы, д.10</v>
      </c>
    </row>
    <row r="722" spans="1:18" hidden="1" x14ac:dyDescent="0.25">
      <c r="A722" s="32">
        <v>162610</v>
      </c>
      <c r="B722" s="31" t="s">
        <v>2324</v>
      </c>
      <c r="C722" s="31" t="s">
        <v>2325</v>
      </c>
      <c r="D722" s="31" t="s">
        <v>14733</v>
      </c>
      <c r="E722" s="31" t="s">
        <v>121</v>
      </c>
      <c r="F722" s="31" t="s">
        <v>122</v>
      </c>
      <c r="G722" s="31" t="s">
        <v>107</v>
      </c>
      <c r="H722" s="31" t="s">
        <v>108</v>
      </c>
      <c r="I722" s="31" t="s">
        <v>14734</v>
      </c>
      <c r="J722" s="31" t="s">
        <v>14735</v>
      </c>
      <c r="K722" s="31" t="s">
        <v>110</v>
      </c>
      <c r="L722" s="31" t="s">
        <v>2325</v>
      </c>
      <c r="M722" s="31" t="s">
        <v>21</v>
      </c>
      <c r="N722" s="31" t="s">
        <v>25932</v>
      </c>
      <c r="O722" s="31" t="s">
        <v>25929</v>
      </c>
      <c r="P722" s="32" t="s">
        <v>66</v>
      </c>
      <c r="Q722" s="32">
        <v>1</v>
      </c>
      <c r="R722" t="str">
        <f t="shared" si="11"/>
        <v>Воскобойнік О.Л. ПП, маг. "Експрес" р-н Ярмолинецкий Район, с.Проскуровка, ул.Шевченка, д.45</v>
      </c>
    </row>
    <row r="723" spans="1:18" hidden="1" x14ac:dyDescent="0.25">
      <c r="A723" s="32">
        <v>162616</v>
      </c>
      <c r="B723" s="31" t="s">
        <v>2753</v>
      </c>
      <c r="C723" s="31" t="s">
        <v>2754</v>
      </c>
      <c r="D723" s="31" t="s">
        <v>14744</v>
      </c>
      <c r="E723" s="31" t="s">
        <v>121</v>
      </c>
      <c r="F723" s="31" t="s">
        <v>122</v>
      </c>
      <c r="G723" s="31" t="s">
        <v>107</v>
      </c>
      <c r="H723" s="31" t="s">
        <v>108</v>
      </c>
      <c r="I723" s="31" t="s">
        <v>14745</v>
      </c>
      <c r="J723" s="31" t="s">
        <v>14746</v>
      </c>
      <c r="K723" s="31" t="s">
        <v>110</v>
      </c>
      <c r="L723" s="31" t="s">
        <v>2754</v>
      </c>
      <c r="M723" s="31" t="s">
        <v>18</v>
      </c>
      <c r="N723" s="31" t="s">
        <v>25932</v>
      </c>
      <c r="O723" s="31" t="s">
        <v>25929</v>
      </c>
      <c r="P723" s="32" t="s">
        <v>66</v>
      </c>
      <c r="Q723" s="32">
        <v>1</v>
      </c>
      <c r="R723" t="str">
        <f t="shared" si="11"/>
        <v>Врублівський А.С. ПП, маг. "Антей" р-н Дунаевецкий Район, с.Анновка, д.14 (Центральная)</v>
      </c>
    </row>
    <row r="724" spans="1:18" hidden="1" x14ac:dyDescent="0.25">
      <c r="A724" s="32">
        <v>162618</v>
      </c>
      <c r="B724" s="31" t="s">
        <v>3115</v>
      </c>
      <c r="C724" s="31" t="s">
        <v>3116</v>
      </c>
      <c r="D724" s="31" t="s">
        <v>14747</v>
      </c>
      <c r="E724" s="31" t="s">
        <v>121</v>
      </c>
      <c r="F724" s="31" t="s">
        <v>122</v>
      </c>
      <c r="G724" s="31" t="s">
        <v>107</v>
      </c>
      <c r="H724" s="31" t="s">
        <v>108</v>
      </c>
      <c r="I724" s="31" t="s">
        <v>14748</v>
      </c>
      <c r="J724" s="31" t="s">
        <v>14749</v>
      </c>
      <c r="K724" s="31" t="s">
        <v>110</v>
      </c>
      <c r="L724" s="31" t="s">
        <v>3116</v>
      </c>
      <c r="M724" s="31" t="s">
        <v>21</v>
      </c>
      <c r="N724" s="31" t="s">
        <v>25932</v>
      </c>
      <c r="O724" s="31" t="s">
        <v>25929</v>
      </c>
      <c r="P724" s="32" t="s">
        <v>66</v>
      </c>
      <c r="Q724" s="32">
        <v>0.5</v>
      </c>
      <c r="R724" t="str">
        <f t="shared" si="11"/>
        <v>Вус Ю.Ю. ПП, маг. "Продукти" р-н Дунаевецкий Район, с.Вихровка, ул.Ленина, д.81</v>
      </c>
    </row>
    <row r="725" spans="1:18" hidden="1" x14ac:dyDescent="0.25">
      <c r="A725" s="32">
        <v>162624</v>
      </c>
      <c r="B725" s="31" t="s">
        <v>3047</v>
      </c>
      <c r="C725" s="31" t="s">
        <v>671</v>
      </c>
      <c r="D725" s="31" t="s">
        <v>14761</v>
      </c>
      <c r="E725" s="31" t="s">
        <v>121</v>
      </c>
      <c r="F725" s="31" t="s">
        <v>122</v>
      </c>
      <c r="G725" s="31" t="s">
        <v>107</v>
      </c>
      <c r="H725" s="31" t="s">
        <v>108</v>
      </c>
      <c r="I725" s="31" t="s">
        <v>4154</v>
      </c>
      <c r="J725" s="31" t="s">
        <v>4155</v>
      </c>
      <c r="K725" s="31" t="s">
        <v>110</v>
      </c>
      <c r="L725" s="31" t="s">
        <v>671</v>
      </c>
      <c r="M725" s="31" t="s">
        <v>18</v>
      </c>
      <c r="N725" s="31" t="s">
        <v>25932</v>
      </c>
      <c r="O725" s="31" t="s">
        <v>25929</v>
      </c>
      <c r="P725" s="32" t="s">
        <v>66</v>
      </c>
      <c r="Q725" s="32">
        <v>0.5</v>
      </c>
      <c r="R725" t="str">
        <f t="shared" si="11"/>
        <v>Гаврилюк І.В. ПП, маг. "Продукти" р-н Каменец-Подольский Район, с.Чабановка, ул.Пантелея, д.1</v>
      </c>
    </row>
    <row r="726" spans="1:18" hidden="1" x14ac:dyDescent="0.25">
      <c r="A726" s="32">
        <v>162639</v>
      </c>
      <c r="B726" s="31" t="s">
        <v>1845</v>
      </c>
      <c r="C726" s="31" t="s">
        <v>1846</v>
      </c>
      <c r="D726" s="31" t="s">
        <v>14794</v>
      </c>
      <c r="E726" s="31" t="s">
        <v>121</v>
      </c>
      <c r="F726" s="31" t="s">
        <v>122</v>
      </c>
      <c r="G726" s="31" t="s">
        <v>107</v>
      </c>
      <c r="H726" s="31" t="s">
        <v>108</v>
      </c>
      <c r="I726" s="31" t="s">
        <v>14795</v>
      </c>
      <c r="J726" s="31" t="s">
        <v>14796</v>
      </c>
      <c r="K726" s="31" t="s">
        <v>110</v>
      </c>
      <c r="L726" s="31" t="s">
        <v>1846</v>
      </c>
      <c r="M726" s="31" t="s">
        <v>20</v>
      </c>
      <c r="N726" s="31" t="s">
        <v>25932</v>
      </c>
      <c r="O726" s="31" t="s">
        <v>25929</v>
      </c>
      <c r="P726" s="32" t="s">
        <v>66</v>
      </c>
      <c r="Q726" s="32">
        <v>0.5</v>
      </c>
      <c r="R726" t="str">
        <f t="shared" si="11"/>
        <v>Гаджук М.Д. ПП, маг. "Людмила " р-н Новоушицкий Район, с.Куражин, ул.Центральная, д.101</v>
      </c>
    </row>
    <row r="727" spans="1:18" hidden="1" x14ac:dyDescent="0.25">
      <c r="A727" s="32">
        <v>166055</v>
      </c>
      <c r="B727" s="31" t="s">
        <v>450</v>
      </c>
      <c r="C727" s="31" t="s">
        <v>451</v>
      </c>
      <c r="D727" s="31" t="s">
        <v>22212</v>
      </c>
      <c r="E727" s="31" t="s">
        <v>121</v>
      </c>
      <c r="F727" s="31" t="s">
        <v>122</v>
      </c>
      <c r="G727" s="31" t="s">
        <v>107</v>
      </c>
      <c r="H727" s="31" t="s">
        <v>108</v>
      </c>
      <c r="I727" s="31" t="s">
        <v>22213</v>
      </c>
      <c r="J727" s="31" t="s">
        <v>22214</v>
      </c>
      <c r="K727" s="31" t="s">
        <v>110</v>
      </c>
      <c r="L727" s="31" t="s">
        <v>451</v>
      </c>
      <c r="M727" s="31" t="s">
        <v>18</v>
      </c>
      <c r="N727" s="31" t="s">
        <v>25932</v>
      </c>
      <c r="O727" s="31" t="s">
        <v>25929</v>
      </c>
      <c r="P727" s="32" t="s">
        <v>66</v>
      </c>
      <c r="Q727" s="32">
        <v>0.5</v>
      </c>
      <c r="R727" t="str">
        <f t="shared" si="11"/>
        <v>Хованець Н.С. ПП, маг. "Наталі" р-н Городокский Район, с.Великий Карабчиев, д.7 (Центральная)</v>
      </c>
    </row>
    <row r="728" spans="1:18" hidden="1" x14ac:dyDescent="0.25">
      <c r="A728" s="32">
        <v>166113</v>
      </c>
      <c r="B728" s="31" t="s">
        <v>1223</v>
      </c>
      <c r="C728" s="31" t="s">
        <v>22360</v>
      </c>
      <c r="D728" s="31" t="s">
        <v>22361</v>
      </c>
      <c r="E728" s="31" t="s">
        <v>121</v>
      </c>
      <c r="F728" s="31" t="s">
        <v>122</v>
      </c>
      <c r="G728" s="31" t="s">
        <v>107</v>
      </c>
      <c r="H728" s="31" t="s">
        <v>108</v>
      </c>
      <c r="I728" s="31" t="s">
        <v>22362</v>
      </c>
      <c r="J728" s="31" t="s">
        <v>22363</v>
      </c>
      <c r="K728" s="31" t="s">
        <v>110</v>
      </c>
      <c r="L728" s="31" t="s">
        <v>22360</v>
      </c>
      <c r="M728" s="31" t="s">
        <v>20</v>
      </c>
      <c r="N728" s="31" t="s">
        <v>25932</v>
      </c>
      <c r="O728" s="31" t="s">
        <v>25929</v>
      </c>
      <c r="P728" s="32" t="s">
        <v>67</v>
      </c>
      <c r="Q728" s="32">
        <v>0.5</v>
      </c>
      <c r="R728" t="str">
        <f t="shared" si="11"/>
        <v>Паламар С.В. ПП, кафе - бар "Іскра" р-н Чемеровецкий Район, с.Летава, д.1а (ул. Молодежная)</v>
      </c>
    </row>
    <row r="729" spans="1:18" hidden="1" x14ac:dyDescent="0.25">
      <c r="A729" s="32">
        <v>166115</v>
      </c>
      <c r="B729" s="31" t="s">
        <v>2524</v>
      </c>
      <c r="C729" s="31" t="s">
        <v>2525</v>
      </c>
      <c r="D729" s="31" t="s">
        <v>22366</v>
      </c>
      <c r="E729" s="31" t="s">
        <v>121</v>
      </c>
      <c r="F729" s="31" t="s">
        <v>122</v>
      </c>
      <c r="G729" s="31" t="s">
        <v>107</v>
      </c>
      <c r="H729" s="31" t="s">
        <v>108</v>
      </c>
      <c r="I729" s="31" t="s">
        <v>22367</v>
      </c>
      <c r="J729" s="31" t="s">
        <v>22368</v>
      </c>
      <c r="K729" s="31" t="s">
        <v>110</v>
      </c>
      <c r="L729" s="31" t="s">
        <v>2525</v>
      </c>
      <c r="M729" s="31" t="s">
        <v>18</v>
      </c>
      <c r="N729" s="31" t="s">
        <v>25932</v>
      </c>
      <c r="O729" s="31" t="s">
        <v>25929</v>
      </c>
      <c r="P729" s="32" t="s">
        <v>67</v>
      </c>
      <c r="Q729" s="32">
        <v>0.5</v>
      </c>
      <c r="R729" t="str">
        <f t="shared" si="11"/>
        <v>Ціхоцька А.А. ПП, маг."У Алли" р-н Каменец-Подольский Район, с.Смотрич, ул.Ленина, д.12а</v>
      </c>
    </row>
    <row r="730" spans="1:18" hidden="1" x14ac:dyDescent="0.25">
      <c r="A730" s="32">
        <v>166122</v>
      </c>
      <c r="B730" s="31" t="s">
        <v>2496</v>
      </c>
      <c r="C730" s="31" t="s">
        <v>2497</v>
      </c>
      <c r="D730" s="31" t="s">
        <v>22382</v>
      </c>
      <c r="E730" s="31" t="s">
        <v>121</v>
      </c>
      <c r="F730" s="31" t="s">
        <v>122</v>
      </c>
      <c r="G730" s="31" t="s">
        <v>107</v>
      </c>
      <c r="H730" s="31" t="s">
        <v>108</v>
      </c>
      <c r="I730" s="31" t="s">
        <v>124</v>
      </c>
      <c r="J730" s="31" t="s">
        <v>109</v>
      </c>
      <c r="K730" s="31" t="s">
        <v>110</v>
      </c>
      <c r="L730" s="31" t="s">
        <v>2497</v>
      </c>
      <c r="M730" s="31" t="s">
        <v>21</v>
      </c>
      <c r="N730" s="31" t="s">
        <v>25932</v>
      </c>
      <c r="O730" s="31" t="s">
        <v>25929</v>
      </c>
      <c r="P730" s="32" t="s">
        <v>67</v>
      </c>
      <c r="Q730" s="32">
        <v>1</v>
      </c>
      <c r="R730" t="str">
        <f t="shared" si="11"/>
        <v>Чабарук Т.М. ПП, маг. "Таня " р-н Каменец-Подольский Район, с.Кадиевцы, ул.Грушевского, д.49</v>
      </c>
    </row>
    <row r="731" spans="1:18" hidden="1" x14ac:dyDescent="0.25">
      <c r="A731" s="32">
        <v>166178</v>
      </c>
      <c r="B731" s="31" t="s">
        <v>2864</v>
      </c>
      <c r="C731" s="31" t="s">
        <v>2865</v>
      </c>
      <c r="D731" s="31" t="s">
        <v>22524</v>
      </c>
      <c r="E731" s="31" t="s">
        <v>121</v>
      </c>
      <c r="F731" s="31" t="s">
        <v>122</v>
      </c>
      <c r="G731" s="31" t="s">
        <v>107</v>
      </c>
      <c r="H731" s="31" t="s">
        <v>108</v>
      </c>
      <c r="I731" s="31" t="s">
        <v>22525</v>
      </c>
      <c r="J731" s="31" t="s">
        <v>22526</v>
      </c>
      <c r="K731" s="31" t="s">
        <v>110</v>
      </c>
      <c r="L731" s="31" t="s">
        <v>2865</v>
      </c>
      <c r="M731" s="31" t="s">
        <v>18</v>
      </c>
      <c r="N731" s="31" t="s">
        <v>25932</v>
      </c>
      <c r="O731" s="31" t="s">
        <v>25929</v>
      </c>
      <c r="P731" s="32" t="s">
        <v>66</v>
      </c>
      <c r="Q731" s="32">
        <v>1</v>
      </c>
      <c r="R731" t="str">
        <f t="shared" si="11"/>
        <v>Чорненька С.І. ПП, маг. "Продукти" р-н Каменец-Подольский Район, с.Грушка, ул.Суворова, д.2</v>
      </c>
    </row>
    <row r="732" spans="1:18" hidden="1" x14ac:dyDescent="0.25">
      <c r="A732" s="32">
        <v>162584</v>
      </c>
      <c r="B732" s="31" t="s">
        <v>3607</v>
      </c>
      <c r="C732" s="31" t="s">
        <v>3608</v>
      </c>
      <c r="D732" s="31" t="s">
        <v>14692</v>
      </c>
      <c r="E732" s="31" t="s">
        <v>121</v>
      </c>
      <c r="F732" s="31" t="s">
        <v>122</v>
      </c>
      <c r="G732" s="31" t="s">
        <v>299</v>
      </c>
      <c r="H732" s="31" t="s">
        <v>108</v>
      </c>
      <c r="I732" s="31" t="s">
        <v>14693</v>
      </c>
      <c r="J732" s="31" t="s">
        <v>14694</v>
      </c>
      <c r="K732" s="31" t="s">
        <v>110</v>
      </c>
      <c r="L732" s="31" t="s">
        <v>3608</v>
      </c>
      <c r="M732" s="31" t="s">
        <v>21</v>
      </c>
      <c r="N732" s="31" t="s">
        <v>25932</v>
      </c>
      <c r="O732" s="31" t="s">
        <v>25929</v>
      </c>
      <c r="P732" s="32" t="s">
        <v>66</v>
      </c>
      <c r="Q732" s="32">
        <v>1</v>
      </c>
      <c r="R732" t="str">
        <f t="shared" si="11"/>
        <v>Воловик О.В. ПП, маг. "Шанс" р-н Новоушицкий Район, пгт.Новая Ушица, ул.Подольская, д.36</v>
      </c>
    </row>
    <row r="733" spans="1:18" hidden="1" x14ac:dyDescent="0.25">
      <c r="A733" s="32">
        <v>165939</v>
      </c>
      <c r="B733" s="31" t="s">
        <v>3117</v>
      </c>
      <c r="C733" s="31" t="s">
        <v>3118</v>
      </c>
      <c r="D733" s="31" t="s">
        <v>22008</v>
      </c>
      <c r="E733" s="31" t="s">
        <v>121</v>
      </c>
      <c r="F733" s="31" t="s">
        <v>122</v>
      </c>
      <c r="G733" s="31" t="s">
        <v>107</v>
      </c>
      <c r="H733" s="31" t="s">
        <v>108</v>
      </c>
      <c r="I733" s="31" t="s">
        <v>22009</v>
      </c>
      <c r="J733" s="31" t="s">
        <v>22010</v>
      </c>
      <c r="K733" s="31" t="s">
        <v>110</v>
      </c>
      <c r="L733" s="31" t="s">
        <v>3118</v>
      </c>
      <c r="M733" s="31" t="s">
        <v>18</v>
      </c>
      <c r="N733" s="31" t="s">
        <v>25932</v>
      </c>
      <c r="O733" s="31" t="s">
        <v>25929</v>
      </c>
      <c r="P733" s="32" t="s">
        <v>67</v>
      </c>
      <c r="Q733" s="32">
        <v>0.5</v>
      </c>
      <c r="R733" t="str">
        <f t="shared" si="11"/>
        <v>Ференц А.В. ПП, маг. "Продукти" р-н Дунаевецкий Район, пгт.Дунаевцы, ул.Чорновола, д.11а</v>
      </c>
    </row>
    <row r="734" spans="1:18" hidden="1" x14ac:dyDescent="0.25">
      <c r="A734" s="32">
        <v>165952</v>
      </c>
      <c r="B734" s="31" t="s">
        <v>1181</v>
      </c>
      <c r="C734" s="31" t="s">
        <v>1182</v>
      </c>
      <c r="D734" s="31" t="s">
        <v>1183</v>
      </c>
      <c r="E734" s="31" t="s">
        <v>121</v>
      </c>
      <c r="F734" s="31" t="s">
        <v>122</v>
      </c>
      <c r="G734" s="31" t="s">
        <v>155</v>
      </c>
      <c r="H734" s="31" t="s">
        <v>108</v>
      </c>
      <c r="I734" s="31" t="s">
        <v>12762</v>
      </c>
      <c r="J734" s="31" t="s">
        <v>12763</v>
      </c>
      <c r="K734" s="31" t="s">
        <v>110</v>
      </c>
      <c r="L734" s="31" t="s">
        <v>1182</v>
      </c>
      <c r="M734" s="31" t="s">
        <v>21</v>
      </c>
      <c r="N734" s="31" t="s">
        <v>25932</v>
      </c>
      <c r="O734" s="31" t="s">
        <v>25929</v>
      </c>
      <c r="P734" s="32" t="s">
        <v>66</v>
      </c>
      <c r="Q734" s="32">
        <v>1</v>
      </c>
      <c r="R734" t="str">
        <f t="shared" si="11"/>
        <v>Фірма "Бакалія" ПрАТ, маг. "Економ №5" р-н Новоушицкий Район, пгт.Новая Ушица, ул.Шевченко, д.27</v>
      </c>
    </row>
    <row r="735" spans="1:18" hidden="1" x14ac:dyDescent="0.25">
      <c r="A735" s="32">
        <v>165957</v>
      </c>
      <c r="B735" s="31" t="s">
        <v>2450</v>
      </c>
      <c r="C735" s="31" t="s">
        <v>2451</v>
      </c>
      <c r="D735" s="31" t="s">
        <v>22054</v>
      </c>
      <c r="E735" s="31" t="s">
        <v>121</v>
      </c>
      <c r="F735" s="31" t="s">
        <v>122</v>
      </c>
      <c r="G735" s="31" t="s">
        <v>107</v>
      </c>
      <c r="H735" s="31" t="s">
        <v>108</v>
      </c>
      <c r="I735" s="31" t="s">
        <v>22055</v>
      </c>
      <c r="J735" s="31" t="s">
        <v>22056</v>
      </c>
      <c r="K735" s="31" t="s">
        <v>110</v>
      </c>
      <c r="L735" s="31" t="s">
        <v>2451</v>
      </c>
      <c r="M735" s="31" t="s">
        <v>19</v>
      </c>
      <c r="N735" s="31" t="s">
        <v>25932</v>
      </c>
      <c r="O735" s="31" t="s">
        <v>25929</v>
      </c>
      <c r="P735" s="32" t="s">
        <v>67</v>
      </c>
      <c r="Q735" s="32">
        <v>0.5</v>
      </c>
      <c r="R735" t="str">
        <f t="shared" si="11"/>
        <v>Фльорко М.М. ПП, маг. "Їжачок" р-н Каменец-Подольский Район, с.Довжок, ул.Гагарина, д.5б</v>
      </c>
    </row>
    <row r="736" spans="1:18" hidden="1" x14ac:dyDescent="0.25">
      <c r="A736" s="32">
        <v>165961</v>
      </c>
      <c r="B736" s="31" t="s">
        <v>3052</v>
      </c>
      <c r="C736" s="31" t="s">
        <v>3053</v>
      </c>
      <c r="D736" s="31" t="s">
        <v>22063</v>
      </c>
      <c r="E736" s="31" t="s">
        <v>121</v>
      </c>
      <c r="F736" s="31" t="s">
        <v>122</v>
      </c>
      <c r="G736" s="31" t="s">
        <v>107</v>
      </c>
      <c r="H736" s="31" t="s">
        <v>108</v>
      </c>
      <c r="I736" s="31" t="s">
        <v>21956</v>
      </c>
      <c r="J736" s="31" t="s">
        <v>21957</v>
      </c>
      <c r="K736" s="31" t="s">
        <v>110</v>
      </c>
      <c r="L736" s="31" t="s">
        <v>3053</v>
      </c>
      <c r="M736" s="31" t="s">
        <v>18</v>
      </c>
      <c r="N736" s="31" t="s">
        <v>25932</v>
      </c>
      <c r="O736" s="31" t="s">
        <v>25929</v>
      </c>
      <c r="P736" s="32" t="s">
        <v>67</v>
      </c>
      <c r="Q736" s="32">
        <v>1</v>
      </c>
      <c r="R736" t="str">
        <f t="shared" si="11"/>
        <v>Фортушняк Т.В. ПП, маг. "Продукти" р-н Каменец-Подольский Район, пгт.Старая Ушица, ул.Шевченко, д.1</v>
      </c>
    </row>
    <row r="737" spans="1:18" hidden="1" x14ac:dyDescent="0.25">
      <c r="A737" s="32">
        <v>165966</v>
      </c>
      <c r="B737" s="31" t="s">
        <v>2970</v>
      </c>
      <c r="C737" s="31" t="s">
        <v>2971</v>
      </c>
      <c r="D737" s="31" t="s">
        <v>22075</v>
      </c>
      <c r="E737" s="31" t="s">
        <v>121</v>
      </c>
      <c r="F737" s="31" t="s">
        <v>122</v>
      </c>
      <c r="G737" s="31" t="s">
        <v>107</v>
      </c>
      <c r="H737" s="31" t="s">
        <v>108</v>
      </c>
      <c r="I737" s="31" t="s">
        <v>22076</v>
      </c>
      <c r="J737" s="31" t="s">
        <v>22077</v>
      </c>
      <c r="K737" s="31" t="s">
        <v>110</v>
      </c>
      <c r="L737" s="31" t="s">
        <v>2971</v>
      </c>
      <c r="M737" s="31" t="s">
        <v>19</v>
      </c>
      <c r="N737" s="31" t="s">
        <v>25932</v>
      </c>
      <c r="O737" s="31" t="s">
        <v>25929</v>
      </c>
      <c r="P737" s="32" t="s">
        <v>67</v>
      </c>
      <c r="Q737" s="32">
        <v>0.5</v>
      </c>
      <c r="R737" t="str">
        <f t="shared" si="11"/>
        <v>Фурман Е.А. ПП, маг. "Клуб" р-н Дунаевецкий Район, с.Малый Карабчиев, ул.Центральная, д.13</v>
      </c>
    </row>
    <row r="738" spans="1:18" hidden="1" x14ac:dyDescent="0.25">
      <c r="A738" s="32">
        <v>165970</v>
      </c>
      <c r="B738" s="31" t="s">
        <v>2669</v>
      </c>
      <c r="C738" s="31" t="s">
        <v>2670</v>
      </c>
      <c r="D738" s="31" t="s">
        <v>22086</v>
      </c>
      <c r="E738" s="31" t="s">
        <v>121</v>
      </c>
      <c r="F738" s="31" t="s">
        <v>122</v>
      </c>
      <c r="G738" s="31" t="s">
        <v>107</v>
      </c>
      <c r="H738" s="31" t="s">
        <v>108</v>
      </c>
      <c r="I738" s="31" t="s">
        <v>22087</v>
      </c>
      <c r="J738" s="31" t="s">
        <v>22088</v>
      </c>
      <c r="K738" s="31" t="s">
        <v>110</v>
      </c>
      <c r="L738" s="31" t="s">
        <v>2670</v>
      </c>
      <c r="M738" s="31" t="s">
        <v>19</v>
      </c>
      <c r="N738" s="31" t="s">
        <v>25932</v>
      </c>
      <c r="O738" s="31" t="s">
        <v>25929</v>
      </c>
      <c r="P738" s="32" t="s">
        <v>67</v>
      </c>
      <c r="Q738" s="32">
        <v>0.5</v>
      </c>
      <c r="R738" t="str">
        <f t="shared" si="11"/>
        <v>Фустов В.П. ПП, маг. "Продукти" р-н Каменец-Подольский Район, с.Колубаевцы, ул.Октябрьской Революции, д.1</v>
      </c>
    </row>
    <row r="739" spans="1:18" hidden="1" x14ac:dyDescent="0.25">
      <c r="A739" s="32">
        <v>165795</v>
      </c>
      <c r="B739" s="31" t="s">
        <v>2015</v>
      </c>
      <c r="C739" s="31" t="s">
        <v>12640</v>
      </c>
      <c r="D739" s="31" t="s">
        <v>21663</v>
      </c>
      <c r="E739" s="31" t="s">
        <v>121</v>
      </c>
      <c r="F739" s="31" t="s">
        <v>122</v>
      </c>
      <c r="G739" s="31" t="s">
        <v>107</v>
      </c>
      <c r="H739" s="31" t="s">
        <v>108</v>
      </c>
      <c r="I739" s="31" t="s">
        <v>21664</v>
      </c>
      <c r="J739" s="31" t="s">
        <v>21665</v>
      </c>
      <c r="K739" s="31" t="s">
        <v>110</v>
      </c>
      <c r="L739" s="31" t="s">
        <v>519</v>
      </c>
      <c r="M739" s="31" t="s">
        <v>20</v>
      </c>
      <c r="N739" s="31" t="s">
        <v>25932</v>
      </c>
      <c r="O739" s="31" t="s">
        <v>25929</v>
      </c>
      <c r="P739" s="32" t="s">
        <v>66</v>
      </c>
      <c r="Q739" s="32">
        <v>0.5</v>
      </c>
      <c r="R739" t="str">
        <f t="shared" si="11"/>
        <v>(КООП) Торгівельник 9 СТ, маг. "Продукти" р-н Каменец-Подольский Район, с.Руда, ул.Советская, д.27</v>
      </c>
    </row>
    <row r="740" spans="1:18" hidden="1" x14ac:dyDescent="0.25">
      <c r="A740" s="32">
        <v>165833</v>
      </c>
      <c r="B740" s="31" t="s">
        <v>2701</v>
      </c>
      <c r="C740" s="31" t="s">
        <v>2702</v>
      </c>
      <c r="D740" s="31" t="s">
        <v>21732</v>
      </c>
      <c r="E740" s="31" t="s">
        <v>121</v>
      </c>
      <c r="F740" s="31" t="s">
        <v>122</v>
      </c>
      <c r="G740" s="31" t="s">
        <v>107</v>
      </c>
      <c r="H740" s="31" t="s">
        <v>108</v>
      </c>
      <c r="I740" s="31" t="s">
        <v>21733</v>
      </c>
      <c r="J740" s="31" t="s">
        <v>21734</v>
      </c>
      <c r="K740" s="31" t="s">
        <v>110</v>
      </c>
      <c r="L740" s="31" t="s">
        <v>2702</v>
      </c>
      <c r="M740" s="31" t="s">
        <v>19</v>
      </c>
      <c r="N740" s="31" t="s">
        <v>25932</v>
      </c>
      <c r="O740" s="31" t="s">
        <v>25929</v>
      </c>
      <c r="P740" s="32" t="s">
        <v>66</v>
      </c>
      <c r="Q740" s="32">
        <v>1</v>
      </c>
      <c r="R740" t="str">
        <f t="shared" si="11"/>
        <v>Туркот ПП, маг. "Люкс" р-н Дунаевецкий Район, с.Балин, ул.Центральная, д.5</v>
      </c>
    </row>
    <row r="741" spans="1:18" hidden="1" x14ac:dyDescent="0.25">
      <c r="A741" s="32">
        <v>165849</v>
      </c>
      <c r="B741" s="31" t="s">
        <v>2671</v>
      </c>
      <c r="C741" s="31" t="s">
        <v>2672</v>
      </c>
      <c r="D741" s="31" t="s">
        <v>21783</v>
      </c>
      <c r="E741" s="31" t="s">
        <v>121</v>
      </c>
      <c r="F741" s="31" t="s">
        <v>122</v>
      </c>
      <c r="G741" s="31" t="s">
        <v>107</v>
      </c>
      <c r="H741" s="31" t="s">
        <v>108</v>
      </c>
      <c r="I741" s="31" t="s">
        <v>18667</v>
      </c>
      <c r="J741" s="31" t="s">
        <v>18668</v>
      </c>
      <c r="K741" s="31" t="s">
        <v>110</v>
      </c>
      <c r="L741" s="31" t="s">
        <v>2672</v>
      </c>
      <c r="M741" s="31" t="s">
        <v>21</v>
      </c>
      <c r="N741" s="31" t="s">
        <v>25932</v>
      </c>
      <c r="O741" s="31" t="s">
        <v>25929</v>
      </c>
      <c r="P741" s="32" t="s">
        <v>66</v>
      </c>
      <c r="Q741" s="32">
        <v>1</v>
      </c>
      <c r="R741" t="str">
        <f t="shared" si="11"/>
        <v>Українець Л.Й. ПП, маг. "Продукти" р-н Каменец-Подольский Район, с.Оринин, ул.Ленина, д.92</v>
      </c>
    </row>
    <row r="742" spans="1:18" hidden="1" x14ac:dyDescent="0.25">
      <c r="A742" s="32">
        <v>165850</v>
      </c>
      <c r="B742" s="31" t="s">
        <v>1585</v>
      </c>
      <c r="C742" s="31" t="s">
        <v>1586</v>
      </c>
      <c r="D742" s="31" t="s">
        <v>21784</v>
      </c>
      <c r="E742" s="31" t="s">
        <v>121</v>
      </c>
      <c r="F742" s="31" t="s">
        <v>122</v>
      </c>
      <c r="G742" s="31" t="s">
        <v>164</v>
      </c>
      <c r="H742" s="31" t="s">
        <v>108</v>
      </c>
      <c r="I742" s="31" t="s">
        <v>18667</v>
      </c>
      <c r="J742" s="31" t="s">
        <v>18668</v>
      </c>
      <c r="K742" s="31" t="s">
        <v>110</v>
      </c>
      <c r="L742" s="31" t="s">
        <v>1586</v>
      </c>
      <c r="M742" s="31" t="s">
        <v>21</v>
      </c>
      <c r="N742" s="31" t="s">
        <v>25932</v>
      </c>
      <c r="O742" s="31" t="s">
        <v>25929</v>
      </c>
      <c r="P742" s="32" t="s">
        <v>67</v>
      </c>
      <c r="Q742" s="32">
        <v>0.5</v>
      </c>
      <c r="R742" t="str">
        <f t="shared" si="11"/>
        <v>Українець Л.Й. ПП, маг. АЗС г.Каменец-Подольский (Оринінський поворот)</v>
      </c>
    </row>
    <row r="743" spans="1:18" hidden="1" x14ac:dyDescent="0.25">
      <c r="A743" s="32">
        <v>165865</v>
      </c>
      <c r="B743" s="31" t="s">
        <v>1942</v>
      </c>
      <c r="C743" s="31" t="s">
        <v>1943</v>
      </c>
      <c r="D743" s="31" t="s">
        <v>21839</v>
      </c>
      <c r="E743" s="31" t="s">
        <v>121</v>
      </c>
      <c r="F743" s="31" t="s">
        <v>122</v>
      </c>
      <c r="G743" s="31" t="s">
        <v>107</v>
      </c>
      <c r="H743" s="31" t="s">
        <v>108</v>
      </c>
      <c r="I743" s="31" t="s">
        <v>21840</v>
      </c>
      <c r="J743" s="31" t="s">
        <v>21841</v>
      </c>
      <c r="K743" s="31" t="s">
        <v>110</v>
      </c>
      <c r="L743" s="31" t="s">
        <v>1943</v>
      </c>
      <c r="M743" s="31" t="s">
        <v>20</v>
      </c>
      <c r="N743" s="31" t="s">
        <v>25932</v>
      </c>
      <c r="O743" s="31" t="s">
        <v>25929</v>
      </c>
      <c r="P743" s="32" t="s">
        <v>67</v>
      </c>
      <c r="Q743" s="32">
        <v>1</v>
      </c>
      <c r="R743" t="str">
        <f t="shared" si="11"/>
        <v>Уланівський Р.О. ПП, маг. "Ромашка" р-н Чемеровецкий Район, с.Бережанка, ул.Ленина, д.61</v>
      </c>
    </row>
    <row r="744" spans="1:18" hidden="1" x14ac:dyDescent="0.25">
      <c r="A744" s="32">
        <v>165920</v>
      </c>
      <c r="B744" s="31" t="s">
        <v>2374</v>
      </c>
      <c r="C744" s="31" t="s">
        <v>2375</v>
      </c>
      <c r="D744" s="31" t="s">
        <v>21955</v>
      </c>
      <c r="E744" s="31" t="s">
        <v>121</v>
      </c>
      <c r="F744" s="31" t="s">
        <v>122</v>
      </c>
      <c r="G744" s="31" t="s">
        <v>107</v>
      </c>
      <c r="H744" s="31" t="s">
        <v>108</v>
      </c>
      <c r="I744" s="31" t="s">
        <v>21956</v>
      </c>
      <c r="J744" s="31" t="s">
        <v>21957</v>
      </c>
      <c r="K744" s="31" t="s">
        <v>110</v>
      </c>
      <c r="L744" s="31" t="s">
        <v>2375</v>
      </c>
      <c r="M744" s="31" t="s">
        <v>18</v>
      </c>
      <c r="N744" s="31" t="s">
        <v>25932</v>
      </c>
      <c r="O744" s="31" t="s">
        <v>25929</v>
      </c>
      <c r="P744" s="32" t="s">
        <v>66</v>
      </c>
      <c r="Q744" s="32">
        <v>1</v>
      </c>
      <c r="R744" t="str">
        <f t="shared" si="11"/>
        <v>Фартушняк Т.В. ПП, маг. "Крамниця" р-н Каменец-Подольский Район, пгт.Старая Ушица, ул.Победы, д.2</v>
      </c>
    </row>
    <row r="745" spans="1:18" hidden="1" x14ac:dyDescent="0.25">
      <c r="A745" s="32">
        <v>165701</v>
      </c>
      <c r="B745" s="31" t="s">
        <v>2718</v>
      </c>
      <c r="C745" s="31" t="s">
        <v>2719</v>
      </c>
      <c r="D745" s="31" t="s">
        <v>21456</v>
      </c>
      <c r="E745" s="31" t="s">
        <v>121</v>
      </c>
      <c r="F745" s="31" t="s">
        <v>122</v>
      </c>
      <c r="G745" s="31" t="s">
        <v>107</v>
      </c>
      <c r="H745" s="31" t="s">
        <v>108</v>
      </c>
      <c r="I745" s="31" t="s">
        <v>21457</v>
      </c>
      <c r="J745" s="31" t="s">
        <v>21458</v>
      </c>
      <c r="K745" s="31" t="s">
        <v>110</v>
      </c>
      <c r="L745" s="31" t="s">
        <v>2719</v>
      </c>
      <c r="M745" s="31" t="s">
        <v>21</v>
      </c>
      <c r="N745" s="31" t="s">
        <v>25932</v>
      </c>
      <c r="O745" s="31" t="s">
        <v>25929</v>
      </c>
      <c r="P745" s="32" t="s">
        <v>66</v>
      </c>
      <c r="Q745" s="32">
        <v>0.5</v>
      </c>
      <c r="R745" t="str">
        <f t="shared" si="11"/>
        <v>Таралевич В.А. ПП, маг. "У Алли" р-н Новоушицкий Район, с.Березовка, ул.Центральная, д.12</v>
      </c>
    </row>
    <row r="746" spans="1:18" hidden="1" x14ac:dyDescent="0.25">
      <c r="A746" s="32">
        <v>165729</v>
      </c>
      <c r="B746" s="31" t="s">
        <v>643</v>
      </c>
      <c r="C746" s="31" t="s">
        <v>644</v>
      </c>
      <c r="D746" s="31" t="s">
        <v>21535</v>
      </c>
      <c r="E746" s="31" t="s">
        <v>121</v>
      </c>
      <c r="F746" s="31" t="s">
        <v>122</v>
      </c>
      <c r="G746" s="31" t="s">
        <v>107</v>
      </c>
      <c r="H746" s="31" t="s">
        <v>108</v>
      </c>
      <c r="I746" s="31" t="s">
        <v>21536</v>
      </c>
      <c r="J746" s="31" t="s">
        <v>21537</v>
      </c>
      <c r="K746" s="31" t="s">
        <v>110</v>
      </c>
      <c r="L746" s="31" t="s">
        <v>644</v>
      </c>
      <c r="M746" s="31" t="s">
        <v>19</v>
      </c>
      <c r="N746" s="31" t="s">
        <v>25932</v>
      </c>
      <c r="O746" s="31" t="s">
        <v>25929</v>
      </c>
      <c r="P746" s="32" t="s">
        <v>67</v>
      </c>
      <c r="Q746" s="32">
        <v>0.5</v>
      </c>
      <c r="R746" t="str">
        <f t="shared" si="11"/>
        <v>Терлецька Л.С. ПП, маг. "Продукти" р-н Дунаевецкий Район, с.Балин, д.33 (кутузова)</v>
      </c>
    </row>
    <row r="747" spans="1:18" hidden="1" x14ac:dyDescent="0.25">
      <c r="A747" s="32">
        <v>165736</v>
      </c>
      <c r="B747" s="31" t="s">
        <v>1940</v>
      </c>
      <c r="C747" s="31" t="s">
        <v>1941</v>
      </c>
      <c r="D747" s="31" t="s">
        <v>21547</v>
      </c>
      <c r="E747" s="31" t="s">
        <v>121</v>
      </c>
      <c r="F747" s="31" t="s">
        <v>122</v>
      </c>
      <c r="G747" s="31" t="s">
        <v>107</v>
      </c>
      <c r="H747" s="31" t="s">
        <v>108</v>
      </c>
      <c r="I747" s="31" t="s">
        <v>21548</v>
      </c>
      <c r="J747" s="31" t="s">
        <v>21549</v>
      </c>
      <c r="K747" s="31" t="s">
        <v>110</v>
      </c>
      <c r="L747" s="31" t="s">
        <v>1941</v>
      </c>
      <c r="M747" s="31" t="s">
        <v>20</v>
      </c>
      <c r="N747" s="31" t="s">
        <v>25932</v>
      </c>
      <c r="O747" s="31" t="s">
        <v>25929</v>
      </c>
      <c r="P747" s="32" t="s">
        <v>67</v>
      </c>
      <c r="Q747" s="32">
        <v>0.5</v>
      </c>
      <c r="R747" t="str">
        <f t="shared" si="11"/>
        <v>Тетерук С.В. ПП, маг."Продукти" р-н Чемеровецкий Район, с.Почапинцы, ул.Садовая, д.11</v>
      </c>
    </row>
    <row r="748" spans="1:18" hidden="1" x14ac:dyDescent="0.25">
      <c r="A748" s="32">
        <v>165752</v>
      </c>
      <c r="B748" s="31" t="s">
        <v>3671</v>
      </c>
      <c r="C748" s="31" t="s">
        <v>3672</v>
      </c>
      <c r="D748" s="31" t="s">
        <v>21591</v>
      </c>
      <c r="E748" s="31" t="s">
        <v>121</v>
      </c>
      <c r="F748" s="31" t="s">
        <v>122</v>
      </c>
      <c r="G748" s="31" t="s">
        <v>213</v>
      </c>
      <c r="H748" s="31" t="s">
        <v>214</v>
      </c>
      <c r="I748" s="31" t="s">
        <v>16901</v>
      </c>
      <c r="J748" s="31" t="s">
        <v>16902</v>
      </c>
      <c r="K748" s="31" t="s">
        <v>110</v>
      </c>
      <c r="L748" s="31" t="s">
        <v>3672</v>
      </c>
      <c r="M748" s="31" t="s">
        <v>20</v>
      </c>
      <c r="N748" s="31" t="s">
        <v>25932</v>
      </c>
      <c r="O748" s="31" t="s">
        <v>25929</v>
      </c>
      <c r="P748" s="32" t="s">
        <v>66</v>
      </c>
      <c r="Q748" s="32">
        <v>1</v>
      </c>
      <c r="R748" t="str">
        <f t="shared" si="11"/>
        <v>Коломієць Л.О. ПП, гуртовня р-н Чемеровецкий Район, пгт.Чемеровцы, ул.Комсомольская, д.17</v>
      </c>
    </row>
    <row r="749" spans="1:18" hidden="1" x14ac:dyDescent="0.25">
      <c r="A749" s="32">
        <v>165763</v>
      </c>
      <c r="B749" s="31" t="s">
        <v>2440</v>
      </c>
      <c r="C749" s="31" t="s">
        <v>2441</v>
      </c>
      <c r="D749" s="31" t="s">
        <v>21613</v>
      </c>
      <c r="E749" s="31" t="s">
        <v>121</v>
      </c>
      <c r="F749" s="31" t="s">
        <v>122</v>
      </c>
      <c r="G749" s="31" t="s">
        <v>107</v>
      </c>
      <c r="H749" s="31" t="s">
        <v>108</v>
      </c>
      <c r="I749" s="31" t="s">
        <v>21614</v>
      </c>
      <c r="J749" s="31" t="s">
        <v>21615</v>
      </c>
      <c r="K749" s="31" t="s">
        <v>110</v>
      </c>
      <c r="L749" s="31" t="s">
        <v>2441</v>
      </c>
      <c r="M749" s="31" t="s">
        <v>20</v>
      </c>
      <c r="N749" s="31" t="s">
        <v>25932</v>
      </c>
      <c r="O749" s="31" t="s">
        <v>25929</v>
      </c>
      <c r="P749" s="32" t="s">
        <v>67</v>
      </c>
      <c r="Q749" s="32">
        <v>0.5</v>
      </c>
      <c r="R749" t="str">
        <f t="shared" si="11"/>
        <v>Ткачук В.І. ПП, маг. "Валентина" р-н Каменец-Подольский Район, с.Тарасовка, ул.Набережная, д.30</v>
      </c>
    </row>
    <row r="750" spans="1:18" hidden="1" x14ac:dyDescent="0.25">
      <c r="A750" s="32">
        <v>165787</v>
      </c>
      <c r="B750" s="31" t="s">
        <v>2584</v>
      </c>
      <c r="C750" s="31" t="s">
        <v>2585</v>
      </c>
      <c r="D750" s="31" t="s">
        <v>21650</v>
      </c>
      <c r="E750" s="31" t="s">
        <v>121</v>
      </c>
      <c r="F750" s="31" t="s">
        <v>122</v>
      </c>
      <c r="G750" s="31" t="s">
        <v>107</v>
      </c>
      <c r="H750" s="31" t="s">
        <v>108</v>
      </c>
      <c r="I750" s="31" t="s">
        <v>21651</v>
      </c>
      <c r="J750" s="31" t="s">
        <v>21652</v>
      </c>
      <c r="K750" s="31" t="s">
        <v>110</v>
      </c>
      <c r="L750" s="31" t="s">
        <v>2585</v>
      </c>
      <c r="M750" s="31" t="s">
        <v>18</v>
      </c>
      <c r="N750" s="31" t="s">
        <v>25932</v>
      </c>
      <c r="O750" s="31" t="s">
        <v>25929</v>
      </c>
      <c r="P750" s="32" t="s">
        <v>66</v>
      </c>
      <c r="Q750" s="32">
        <v>0.5</v>
      </c>
      <c r="R750" t="str">
        <f t="shared" si="11"/>
        <v>Токар В.В. ПП, маг. "Дністер" р-н Каменец-Подольский Район, пгт.Старая Ушица, ул.Ленина, д.1 (головна)</v>
      </c>
    </row>
    <row r="751" spans="1:18" hidden="1" x14ac:dyDescent="0.25">
      <c r="A751" s="32">
        <v>165575</v>
      </c>
      <c r="B751" s="31" t="s">
        <v>2888</v>
      </c>
      <c r="C751" s="31" t="s">
        <v>21209</v>
      </c>
      <c r="D751" s="31" t="s">
        <v>21210</v>
      </c>
      <c r="E751" s="31" t="s">
        <v>121</v>
      </c>
      <c r="F751" s="31" t="s">
        <v>122</v>
      </c>
      <c r="G751" s="31" t="s">
        <v>107</v>
      </c>
      <c r="H751" s="31" t="s">
        <v>108</v>
      </c>
      <c r="I751" s="31" t="s">
        <v>21211</v>
      </c>
      <c r="J751" s="31" t="s">
        <v>21212</v>
      </c>
      <c r="K751" s="31" t="s">
        <v>110</v>
      </c>
      <c r="L751" s="31" t="s">
        <v>21209</v>
      </c>
      <c r="M751" s="31" t="s">
        <v>19</v>
      </c>
      <c r="N751" s="31" t="s">
        <v>25932</v>
      </c>
      <c r="O751" s="31" t="s">
        <v>25929</v>
      </c>
      <c r="P751" s="32" t="s">
        <v>66</v>
      </c>
      <c r="Q751" s="32">
        <v>1</v>
      </c>
      <c r="R751" t="str">
        <f t="shared" si="11"/>
        <v>Сохатюк В.О. ПП, маг. "Уартелія" р-н Дунаевецкий Район, с.Кривчик, ул.Подлесная, д.2</v>
      </c>
    </row>
    <row r="752" spans="1:18" hidden="1" x14ac:dyDescent="0.25">
      <c r="A752" s="32">
        <v>165584</v>
      </c>
      <c r="B752" s="31" t="s">
        <v>3034</v>
      </c>
      <c r="C752" s="31" t="s">
        <v>3035</v>
      </c>
      <c r="D752" s="31" t="s">
        <v>21231</v>
      </c>
      <c r="E752" s="31" t="s">
        <v>121</v>
      </c>
      <c r="F752" s="31" t="s">
        <v>122</v>
      </c>
      <c r="G752" s="31" t="s">
        <v>107</v>
      </c>
      <c r="H752" s="31" t="s">
        <v>108</v>
      </c>
      <c r="I752" s="31" t="s">
        <v>21232</v>
      </c>
      <c r="J752" s="31" t="s">
        <v>21233</v>
      </c>
      <c r="K752" s="31" t="s">
        <v>110</v>
      </c>
      <c r="L752" s="31" t="s">
        <v>3035</v>
      </c>
      <c r="M752" s="31" t="s">
        <v>20</v>
      </c>
      <c r="N752" s="31" t="s">
        <v>25932</v>
      </c>
      <c r="O752" s="31" t="s">
        <v>25929</v>
      </c>
      <c r="P752" s="32" t="s">
        <v>67</v>
      </c>
      <c r="Q752" s="32">
        <v>0.5</v>
      </c>
      <c r="R752" t="str">
        <f t="shared" si="11"/>
        <v>СТ"Імпульс-08", маг. "Шанс" р-н Новоушицкий Район, с.Ольховец, ул.Ленина, д.6</v>
      </c>
    </row>
    <row r="753" spans="1:18" hidden="1" x14ac:dyDescent="0.25">
      <c r="A753" s="32">
        <v>165627</v>
      </c>
      <c r="B753" s="31" t="s">
        <v>3209</v>
      </c>
      <c r="C753" s="31" t="s">
        <v>21314</v>
      </c>
      <c r="D753" s="31" t="s">
        <v>21315</v>
      </c>
      <c r="E753" s="31" t="s">
        <v>121</v>
      </c>
      <c r="F753" s="31" t="s">
        <v>122</v>
      </c>
      <c r="G753" s="31" t="s">
        <v>107</v>
      </c>
      <c r="H753" s="31" t="s">
        <v>108</v>
      </c>
      <c r="I753" s="31" t="s">
        <v>21316</v>
      </c>
      <c r="J753" s="31" t="s">
        <v>21317</v>
      </c>
      <c r="K753" s="31" t="s">
        <v>110</v>
      </c>
      <c r="L753" s="31" t="s">
        <v>3210</v>
      </c>
      <c r="M753" s="31" t="s">
        <v>18</v>
      </c>
      <c r="N753" s="31" t="s">
        <v>25932</v>
      </c>
      <c r="O753" s="31" t="s">
        <v>25929</v>
      </c>
      <c r="P753" s="32" t="s">
        <v>25948</v>
      </c>
      <c r="Q753" s="32">
        <v>0</v>
      </c>
      <c r="R753" t="str">
        <f t="shared" si="11"/>
        <v>(КООП) Степанівське ПСК, маг. р-н Чемеровецкий Район, с.Степановка, ул.Котовского, д.2а</v>
      </c>
    </row>
    <row r="754" spans="1:18" hidden="1" x14ac:dyDescent="0.25">
      <c r="A754" s="32">
        <v>165651</v>
      </c>
      <c r="B754" s="31" t="s">
        <v>2729</v>
      </c>
      <c r="C754" s="31" t="s">
        <v>2730</v>
      </c>
      <c r="D754" s="31" t="s">
        <v>21365</v>
      </c>
      <c r="E754" s="31" t="s">
        <v>121</v>
      </c>
      <c r="F754" s="31" t="s">
        <v>122</v>
      </c>
      <c r="G754" s="31" t="s">
        <v>107</v>
      </c>
      <c r="H754" s="31" t="s">
        <v>108</v>
      </c>
      <c r="I754" s="31" t="s">
        <v>3005</v>
      </c>
      <c r="J754" s="31" t="s">
        <v>3006</v>
      </c>
      <c r="K754" s="31" t="s">
        <v>110</v>
      </c>
      <c r="L754" s="31" t="s">
        <v>2730</v>
      </c>
      <c r="M754" s="31" t="s">
        <v>20</v>
      </c>
      <c r="N754" s="31" t="s">
        <v>25932</v>
      </c>
      <c r="O754" s="31" t="s">
        <v>25929</v>
      </c>
      <c r="P754" s="32" t="s">
        <v>67</v>
      </c>
      <c r="Q754" s="32">
        <v>0.5</v>
      </c>
      <c r="R754" t="str">
        <f t="shared" si="11"/>
        <v>Столаба І.І. ПП, маг. "Ландиш" р-н Чемеровецкий Район, с.Завадовка, ул.Шевченко, д.8</v>
      </c>
    </row>
    <row r="755" spans="1:18" hidden="1" x14ac:dyDescent="0.25">
      <c r="A755" s="32">
        <v>165675</v>
      </c>
      <c r="B755" s="31" t="s">
        <v>1848</v>
      </c>
      <c r="C755" s="31" t="s">
        <v>1849</v>
      </c>
      <c r="D755" s="31" t="s">
        <v>21389</v>
      </c>
      <c r="E755" s="31" t="s">
        <v>121</v>
      </c>
      <c r="F755" s="31" t="s">
        <v>122</v>
      </c>
      <c r="G755" s="31" t="s">
        <v>107</v>
      </c>
      <c r="H755" s="31" t="s">
        <v>108</v>
      </c>
      <c r="I755" s="31" t="s">
        <v>21390</v>
      </c>
      <c r="J755" s="31" t="s">
        <v>21391</v>
      </c>
      <c r="K755" s="31" t="s">
        <v>110</v>
      </c>
      <c r="L755" s="31" t="s">
        <v>1849</v>
      </c>
      <c r="M755" s="31" t="s">
        <v>21</v>
      </c>
      <c r="N755" s="31" t="s">
        <v>25932</v>
      </c>
      <c r="O755" s="31" t="s">
        <v>25929</v>
      </c>
      <c r="P755" s="32" t="s">
        <v>66</v>
      </c>
      <c r="Q755" s="32">
        <v>1</v>
      </c>
      <c r="R755" t="str">
        <f t="shared" si="11"/>
        <v>Стрільчук Т.Д. ПП, маг. "Алитат" р-н Чемеровецкий Район, с.Вився, ул.Гагарина, д.41</v>
      </c>
    </row>
    <row r="756" spans="1:18" hidden="1" x14ac:dyDescent="0.25">
      <c r="A756" s="32">
        <v>165689</v>
      </c>
      <c r="B756" s="31" t="s">
        <v>3100</v>
      </c>
      <c r="C756" s="31" t="s">
        <v>3101</v>
      </c>
      <c r="D756" s="31" t="s">
        <v>21426</v>
      </c>
      <c r="E756" s="31" t="s">
        <v>121</v>
      </c>
      <c r="F756" s="31" t="s">
        <v>122</v>
      </c>
      <c r="G756" s="31" t="s">
        <v>107</v>
      </c>
      <c r="H756" s="31" t="s">
        <v>108</v>
      </c>
      <c r="I756" s="31" t="s">
        <v>21427</v>
      </c>
      <c r="J756" s="31" t="s">
        <v>21428</v>
      </c>
      <c r="K756" s="31" t="s">
        <v>110</v>
      </c>
      <c r="L756" s="31" t="s">
        <v>3101</v>
      </c>
      <c r="M756" s="31" t="s">
        <v>19</v>
      </c>
      <c r="N756" s="31" t="s">
        <v>25932</v>
      </c>
      <c r="O756" s="31" t="s">
        <v>25929</v>
      </c>
      <c r="P756" s="32" t="s">
        <v>67</v>
      </c>
      <c r="Q756" s="32">
        <v>1</v>
      </c>
      <c r="R756" t="str">
        <f t="shared" si="11"/>
        <v>Супрун Г.Й. ПП, маг. "Продукти" р-н Ярмолинецкий Район, с.Савинцы, ул.Центральная, д.3</v>
      </c>
    </row>
    <row r="757" spans="1:18" hidden="1" x14ac:dyDescent="0.25">
      <c r="A757" s="32">
        <v>165485</v>
      </c>
      <c r="B757" s="31" t="s">
        <v>21022</v>
      </c>
      <c r="C757" s="31" t="s">
        <v>21023</v>
      </c>
      <c r="D757" s="31" t="s">
        <v>21024</v>
      </c>
      <c r="E757" s="31" t="s">
        <v>121</v>
      </c>
      <c r="F757" s="31" t="s">
        <v>122</v>
      </c>
      <c r="G757" s="31" t="s">
        <v>107</v>
      </c>
      <c r="H757" s="31" t="s">
        <v>108</v>
      </c>
      <c r="I757" s="31" t="s">
        <v>21025</v>
      </c>
      <c r="J757" s="31" t="s">
        <v>21026</v>
      </c>
      <c r="K757" s="31" t="s">
        <v>110</v>
      </c>
      <c r="L757" s="31" t="s">
        <v>21023</v>
      </c>
      <c r="M757" s="31" t="s">
        <v>21</v>
      </c>
      <c r="N757" s="31" t="s">
        <v>25932</v>
      </c>
      <c r="O757" s="31" t="s">
        <v>25929</v>
      </c>
      <c r="P757" s="32" t="s">
        <v>66</v>
      </c>
      <c r="Q757" s="32">
        <v>1</v>
      </c>
      <c r="R757" t="str">
        <f t="shared" si="11"/>
        <v>Сливко Г.М. ПП, маг. "Калина" р-н Дунаевецкий Район, с.Мицивци, ул.Затонского, д.41</v>
      </c>
    </row>
    <row r="758" spans="1:18" hidden="1" x14ac:dyDescent="0.25">
      <c r="A758" s="32">
        <v>165492</v>
      </c>
      <c r="B758" s="31" t="s">
        <v>2146</v>
      </c>
      <c r="C758" s="31" t="s">
        <v>2147</v>
      </c>
      <c r="D758" s="31" t="s">
        <v>21043</v>
      </c>
      <c r="E758" s="31" t="s">
        <v>121</v>
      </c>
      <c r="F758" s="31" t="s">
        <v>122</v>
      </c>
      <c r="G758" s="31" t="s">
        <v>107</v>
      </c>
      <c r="H758" s="31" t="s">
        <v>108</v>
      </c>
      <c r="I758" s="31" t="s">
        <v>21044</v>
      </c>
      <c r="J758" s="31" t="s">
        <v>21045</v>
      </c>
      <c r="K758" s="31" t="s">
        <v>110</v>
      </c>
      <c r="L758" s="31" t="s">
        <v>2147</v>
      </c>
      <c r="M758" s="31" t="s">
        <v>19</v>
      </c>
      <c r="N758" s="31" t="s">
        <v>25932</v>
      </c>
      <c r="O758" s="31" t="s">
        <v>25929</v>
      </c>
      <c r="P758" s="32" t="s">
        <v>66</v>
      </c>
      <c r="Q758" s="32">
        <v>1</v>
      </c>
      <c r="R758" t="str">
        <f t="shared" si="11"/>
        <v>Зюбрицький А.В. ПП, маг. "Продукти" р-н Каменец-Подольский Район, с.Слободка-Рыхтивская, д.26б (ул. Степанкового)</v>
      </c>
    </row>
    <row r="759" spans="1:18" hidden="1" x14ac:dyDescent="0.25">
      <c r="A759" s="32">
        <v>165511</v>
      </c>
      <c r="B759" s="31" t="s">
        <v>2061</v>
      </c>
      <c r="C759" s="31" t="s">
        <v>2062</v>
      </c>
      <c r="D759" s="31" t="s">
        <v>21087</v>
      </c>
      <c r="E759" s="31" t="s">
        <v>121</v>
      </c>
      <c r="F759" s="31" t="s">
        <v>122</v>
      </c>
      <c r="G759" s="31" t="s">
        <v>107</v>
      </c>
      <c r="H759" s="31" t="s">
        <v>108</v>
      </c>
      <c r="I759" s="31" t="s">
        <v>21088</v>
      </c>
      <c r="J759" s="31" t="s">
        <v>21089</v>
      </c>
      <c r="K759" s="31" t="s">
        <v>110</v>
      </c>
      <c r="L759" s="31" t="s">
        <v>2062</v>
      </c>
      <c r="M759" s="31" t="s">
        <v>21</v>
      </c>
      <c r="N759" s="31" t="s">
        <v>25932</v>
      </c>
      <c r="O759" s="31" t="s">
        <v>25929</v>
      </c>
      <c r="P759" s="32" t="s">
        <v>67</v>
      </c>
      <c r="Q759" s="32">
        <v>0.5</v>
      </c>
      <c r="R759" t="str">
        <f t="shared" si="11"/>
        <v>Смицька А,А. ПП, маг. "Продукти" р-н Каменец-Подольский Район, с.Доброволье, ул.Грушевского, д.14</v>
      </c>
    </row>
    <row r="760" spans="1:18" hidden="1" x14ac:dyDescent="0.25">
      <c r="A760" s="32">
        <v>165538</v>
      </c>
      <c r="B760" s="31" t="s">
        <v>2769</v>
      </c>
      <c r="C760" s="31" t="s">
        <v>2770</v>
      </c>
      <c r="D760" s="31" t="s">
        <v>21151</v>
      </c>
      <c r="E760" s="31" t="s">
        <v>121</v>
      </c>
      <c r="F760" s="31" t="s">
        <v>122</v>
      </c>
      <c r="G760" s="31" t="s">
        <v>107</v>
      </c>
      <c r="H760" s="31" t="s">
        <v>108</v>
      </c>
      <c r="I760" s="31" t="s">
        <v>21152</v>
      </c>
      <c r="J760" s="31" t="s">
        <v>21153</v>
      </c>
      <c r="K760" s="31" t="s">
        <v>110</v>
      </c>
      <c r="L760" s="31" t="s">
        <v>2770</v>
      </c>
      <c r="M760" s="31" t="s">
        <v>18</v>
      </c>
      <c r="N760" s="31" t="s">
        <v>25932</v>
      </c>
      <c r="O760" s="31" t="s">
        <v>25929</v>
      </c>
      <c r="P760" s="32" t="s">
        <v>66</v>
      </c>
      <c r="Q760" s="32">
        <v>0.5</v>
      </c>
      <c r="R760" t="str">
        <f t="shared" si="11"/>
        <v>Соловей О.Б. ПП, маг. "Продукти" р-н Каменец-Подольский Район, с.Гута-Чугорская, ул.Ленина, д.5</v>
      </c>
    </row>
    <row r="761" spans="1:18" hidden="1" x14ac:dyDescent="0.25">
      <c r="A761" s="32">
        <v>165550</v>
      </c>
      <c r="B761" s="31" t="s">
        <v>2293</v>
      </c>
      <c r="C761" s="31" t="s">
        <v>2294</v>
      </c>
      <c r="D761" s="31" t="s">
        <v>21180</v>
      </c>
      <c r="E761" s="31" t="s">
        <v>121</v>
      </c>
      <c r="F761" s="31" t="s">
        <v>122</v>
      </c>
      <c r="G761" s="31" t="s">
        <v>107</v>
      </c>
      <c r="H761" s="31" t="s">
        <v>108</v>
      </c>
      <c r="I761" s="31" t="s">
        <v>21181</v>
      </c>
      <c r="J761" s="31" t="s">
        <v>21182</v>
      </c>
      <c r="K761" s="31" t="s">
        <v>110</v>
      </c>
      <c r="L761" s="31" t="s">
        <v>2294</v>
      </c>
      <c r="M761" s="31" t="s">
        <v>18</v>
      </c>
      <c r="N761" s="31" t="s">
        <v>25932</v>
      </c>
      <c r="O761" s="31" t="s">
        <v>25929</v>
      </c>
      <c r="P761" s="32" t="s">
        <v>67</v>
      </c>
      <c r="Q761" s="32">
        <v>0.5</v>
      </c>
      <c r="R761" t="str">
        <f t="shared" si="11"/>
        <v>Солярик Л.В. ПП, маг. "Людмила" р-н Каменец-Подольский Район, с.Рункошев, ул.Шевченко, д.48</v>
      </c>
    </row>
    <row r="762" spans="1:18" hidden="1" x14ac:dyDescent="0.25">
      <c r="A762" s="32">
        <v>165553</v>
      </c>
      <c r="B762" s="31" t="s">
        <v>1867</v>
      </c>
      <c r="C762" s="31" t="s">
        <v>18579</v>
      </c>
      <c r="D762" s="31" t="s">
        <v>21183</v>
      </c>
      <c r="E762" s="31" t="s">
        <v>121</v>
      </c>
      <c r="F762" s="31" t="s">
        <v>122</v>
      </c>
      <c r="G762" s="31" t="s">
        <v>107</v>
      </c>
      <c r="H762" s="31" t="s">
        <v>108</v>
      </c>
      <c r="I762" s="31" t="s">
        <v>21184</v>
      </c>
      <c r="J762" s="31" t="s">
        <v>21185</v>
      </c>
      <c r="K762" s="31" t="s">
        <v>110</v>
      </c>
      <c r="L762" s="31" t="s">
        <v>18579</v>
      </c>
      <c r="M762" s="31" t="s">
        <v>21</v>
      </c>
      <c r="N762" s="31" t="s">
        <v>25932</v>
      </c>
      <c r="O762" s="31" t="s">
        <v>25929</v>
      </c>
      <c r="P762" s="32" t="s">
        <v>67</v>
      </c>
      <c r="Q762" s="32">
        <v>1</v>
      </c>
      <c r="R762" t="str">
        <f t="shared" si="11"/>
        <v>Михайлів О.В. ПП, маг. "Мрія" р-н Чемеровецкий Район, с.Гусятин, ул.Ленина, д.23</v>
      </c>
    </row>
    <row r="763" spans="1:18" hidden="1" x14ac:dyDescent="0.25">
      <c r="A763" s="32">
        <v>165401</v>
      </c>
      <c r="B763" s="31" t="s">
        <v>2353</v>
      </c>
      <c r="C763" s="31" t="s">
        <v>2354</v>
      </c>
      <c r="D763" s="31" t="s">
        <v>20858</v>
      </c>
      <c r="E763" s="31" t="s">
        <v>121</v>
      </c>
      <c r="F763" s="31" t="s">
        <v>122</v>
      </c>
      <c r="G763" s="31" t="s">
        <v>107</v>
      </c>
      <c r="H763" s="31" t="s">
        <v>108</v>
      </c>
      <c r="I763" s="31" t="s">
        <v>20859</v>
      </c>
      <c r="J763" s="31" t="s">
        <v>20860</v>
      </c>
      <c r="K763" s="31" t="s">
        <v>110</v>
      </c>
      <c r="L763" s="31" t="s">
        <v>2354</v>
      </c>
      <c r="M763" s="31" t="s">
        <v>19</v>
      </c>
      <c r="N763" s="31" t="s">
        <v>25932</v>
      </c>
      <c r="O763" s="31" t="s">
        <v>25929</v>
      </c>
      <c r="P763" s="32" t="s">
        <v>66</v>
      </c>
      <c r="Q763" s="32">
        <v>1</v>
      </c>
      <c r="R763" t="str">
        <f t="shared" si="11"/>
        <v>Симчак М.П. ПП, маг. "Олімп" р-н Новоушицкий Район, с.Коммунар, ул.Центральная, д.15</v>
      </c>
    </row>
    <row r="764" spans="1:18" hidden="1" x14ac:dyDescent="0.25">
      <c r="A764" s="32">
        <v>165402</v>
      </c>
      <c r="B764" s="31" t="s">
        <v>3233</v>
      </c>
      <c r="C764" s="31" t="s">
        <v>20861</v>
      </c>
      <c r="D764" s="31" t="s">
        <v>20862</v>
      </c>
      <c r="E764" s="31" t="s">
        <v>121</v>
      </c>
      <c r="F764" s="31" t="s">
        <v>122</v>
      </c>
      <c r="G764" s="31" t="s">
        <v>107</v>
      </c>
      <c r="H764" s="31" t="s">
        <v>108</v>
      </c>
      <c r="I764" s="31" t="s">
        <v>20863</v>
      </c>
      <c r="J764" s="31" t="s">
        <v>20864</v>
      </c>
      <c r="K764" s="31" t="s">
        <v>110</v>
      </c>
      <c r="L764" s="31" t="s">
        <v>20861</v>
      </c>
      <c r="M764" s="31" t="s">
        <v>21</v>
      </c>
      <c r="N764" s="31" t="s">
        <v>25932</v>
      </c>
      <c r="O764" s="31" t="s">
        <v>25929</v>
      </c>
      <c r="P764" s="32" t="s">
        <v>66</v>
      </c>
      <c r="Q764" s="32">
        <v>1</v>
      </c>
      <c r="R764" t="str">
        <f t="shared" si="11"/>
        <v>Фролов Д.М. ПП, маг. "Рубін" р-н Новоушицкий Район, с.Ивашковцы, ул.Кооперативная, д.12</v>
      </c>
    </row>
    <row r="765" spans="1:18" hidden="1" x14ac:dyDescent="0.25">
      <c r="A765" s="32">
        <v>165406</v>
      </c>
      <c r="B765" s="31" t="s">
        <v>3132</v>
      </c>
      <c r="C765" s="31" t="s">
        <v>3133</v>
      </c>
      <c r="D765" s="31" t="s">
        <v>20868</v>
      </c>
      <c r="E765" s="31" t="s">
        <v>121</v>
      </c>
      <c r="F765" s="31" t="s">
        <v>122</v>
      </c>
      <c r="G765" s="31" t="s">
        <v>107</v>
      </c>
      <c r="H765" s="31" t="s">
        <v>108</v>
      </c>
      <c r="I765" s="31" t="s">
        <v>20866</v>
      </c>
      <c r="J765" s="31" t="s">
        <v>20867</v>
      </c>
      <c r="K765" s="31" t="s">
        <v>110</v>
      </c>
      <c r="L765" s="31" t="s">
        <v>3133</v>
      </c>
      <c r="M765" s="31" t="s">
        <v>18</v>
      </c>
      <c r="N765" s="31" t="s">
        <v>25932</v>
      </c>
      <c r="O765" s="31" t="s">
        <v>25929</v>
      </c>
      <c r="P765" s="32" t="s">
        <v>67</v>
      </c>
      <c r="Q765" s="32">
        <v>0.5</v>
      </c>
      <c r="R765" t="str">
        <f t="shared" si="11"/>
        <v>Синиця А.В.ПП, маг. "Світанок" р-н Каменец-Подольский Район, с.Негин, ул.Ленина, д.35а</v>
      </c>
    </row>
    <row r="766" spans="1:18" hidden="1" x14ac:dyDescent="0.25">
      <c r="A766" s="32">
        <v>165408</v>
      </c>
      <c r="B766" s="31" t="s">
        <v>641</v>
      </c>
      <c r="C766" s="31" t="s">
        <v>642</v>
      </c>
      <c r="D766" s="31" t="s">
        <v>20872</v>
      </c>
      <c r="E766" s="31" t="s">
        <v>121</v>
      </c>
      <c r="F766" s="31" t="s">
        <v>122</v>
      </c>
      <c r="G766" s="31" t="s">
        <v>107</v>
      </c>
      <c r="H766" s="31" t="s">
        <v>108</v>
      </c>
      <c r="I766" s="31" t="s">
        <v>124</v>
      </c>
      <c r="J766" s="31" t="s">
        <v>109</v>
      </c>
      <c r="K766" s="31" t="s">
        <v>110</v>
      </c>
      <c r="L766" s="31" t="s">
        <v>642</v>
      </c>
      <c r="M766" s="31" t="s">
        <v>19</v>
      </c>
      <c r="N766" s="31" t="s">
        <v>25932</v>
      </c>
      <c r="O766" s="31" t="s">
        <v>25929</v>
      </c>
      <c r="P766" s="32" t="s">
        <v>67</v>
      </c>
      <c r="Q766" s="32">
        <v>1</v>
      </c>
      <c r="R766" t="str">
        <f t="shared" si="11"/>
        <v>Сирота В.М. ПП, маг. "Мрія" р-н Дунаевецкий Район, с.Минькивци, ул.Центральная, д.16</v>
      </c>
    </row>
    <row r="767" spans="1:18" hidden="1" x14ac:dyDescent="0.25">
      <c r="A767" s="32">
        <v>165447</v>
      </c>
      <c r="B767" s="31" t="s">
        <v>3138</v>
      </c>
      <c r="C767" s="31" t="s">
        <v>3139</v>
      </c>
      <c r="D767" s="31" t="s">
        <v>20956</v>
      </c>
      <c r="E767" s="31" t="s">
        <v>121</v>
      </c>
      <c r="F767" s="31" t="s">
        <v>122</v>
      </c>
      <c r="G767" s="31" t="s">
        <v>107</v>
      </c>
      <c r="H767" s="31" t="s">
        <v>108</v>
      </c>
      <c r="I767" s="31" t="s">
        <v>20957</v>
      </c>
      <c r="J767" s="31" t="s">
        <v>20958</v>
      </c>
      <c r="K767" s="31" t="s">
        <v>110</v>
      </c>
      <c r="L767" s="31" t="s">
        <v>3139</v>
      </c>
      <c r="M767" s="31" t="s">
        <v>19</v>
      </c>
      <c r="N767" s="31" t="s">
        <v>25932</v>
      </c>
      <c r="O767" s="31" t="s">
        <v>25929</v>
      </c>
      <c r="P767" s="32" t="s">
        <v>66</v>
      </c>
      <c r="Q767" s="32">
        <v>1</v>
      </c>
      <c r="R767" t="str">
        <f t="shared" si="11"/>
        <v>Сірий В.Б. ПП, маг. "Продукти" р-н Дунаевецкий Район, с.Старая Гута, ул.Шевченко, д.139а</v>
      </c>
    </row>
    <row r="768" spans="1:18" hidden="1" x14ac:dyDescent="0.25">
      <c r="A768" s="32">
        <v>165450</v>
      </c>
      <c r="B768" s="31" t="s">
        <v>309</v>
      </c>
      <c r="C768" s="31" t="s">
        <v>310</v>
      </c>
      <c r="D768" s="31" t="s">
        <v>20962</v>
      </c>
      <c r="E768" s="31" t="s">
        <v>121</v>
      </c>
      <c r="F768" s="31" t="s">
        <v>122</v>
      </c>
      <c r="G768" s="31" t="s">
        <v>114</v>
      </c>
      <c r="H768" s="31" t="s">
        <v>108</v>
      </c>
      <c r="I768" s="31" t="s">
        <v>124</v>
      </c>
      <c r="J768" s="31" t="s">
        <v>109</v>
      </c>
      <c r="K768" s="31" t="s">
        <v>110</v>
      </c>
      <c r="L768" s="31" t="s">
        <v>20963</v>
      </c>
      <c r="M768" s="31" t="s">
        <v>21</v>
      </c>
      <c r="N768" s="31" t="s">
        <v>25932</v>
      </c>
      <c r="O768" s="31" t="s">
        <v>25929</v>
      </c>
      <c r="P768" s="32" t="s">
        <v>67</v>
      </c>
      <c r="Q768" s="32">
        <v>0.5</v>
      </c>
      <c r="R768" t="str">
        <f t="shared" si="11"/>
        <v>Сіроцінська І.В.ПП,маг"Продукти" р-н Каменец-Подольский Район, с.Приворотье, ул.Грушевского, д.9</v>
      </c>
    </row>
    <row r="769" spans="1:18" hidden="1" x14ac:dyDescent="0.25">
      <c r="A769" s="32">
        <v>924529</v>
      </c>
      <c r="B769" s="31" t="s">
        <v>6675</v>
      </c>
      <c r="C769" s="31" t="s">
        <v>6676</v>
      </c>
      <c r="D769" s="31" t="s">
        <v>6677</v>
      </c>
      <c r="E769" s="31" t="s">
        <v>121</v>
      </c>
      <c r="F769" s="31" t="s">
        <v>122</v>
      </c>
      <c r="G769" s="31" t="s">
        <v>107</v>
      </c>
      <c r="H769" s="31" t="s">
        <v>108</v>
      </c>
      <c r="I769" s="31" t="s">
        <v>124</v>
      </c>
      <c r="J769" s="31" t="s">
        <v>109</v>
      </c>
      <c r="K769" s="31" t="s">
        <v>110</v>
      </c>
      <c r="L769" s="31" t="s">
        <v>6676</v>
      </c>
      <c r="M769" s="31" t="s">
        <v>20</v>
      </c>
      <c r="N769" s="31" t="s">
        <v>25932</v>
      </c>
      <c r="O769" s="31" t="s">
        <v>25929</v>
      </c>
      <c r="P769" s="32" t="s">
        <v>25948</v>
      </c>
      <c r="Q769" s="32">
        <v>0</v>
      </c>
      <c r="R769" t="str">
        <f t="shared" si="11"/>
        <v>Калинушка Ю.М. ПП, маг. "Христинка" р-н Новоушицкий Район, с.Рудковцы, ул.Шевченко, д.12</v>
      </c>
    </row>
    <row r="770" spans="1:18" hidden="1" x14ac:dyDescent="0.25">
      <c r="A770" s="32">
        <v>830851</v>
      </c>
      <c r="B770" s="31" t="s">
        <v>7039</v>
      </c>
      <c r="C770" s="31" t="s">
        <v>7040</v>
      </c>
      <c r="D770" s="31" t="s">
        <v>7041</v>
      </c>
      <c r="E770" s="31" t="s">
        <v>121</v>
      </c>
      <c r="F770" s="31" t="s">
        <v>122</v>
      </c>
      <c r="G770" s="31" t="s">
        <v>107</v>
      </c>
      <c r="H770" s="31" t="s">
        <v>108</v>
      </c>
      <c r="I770" s="31" t="s">
        <v>7042</v>
      </c>
      <c r="J770" s="31" t="s">
        <v>7043</v>
      </c>
      <c r="K770" s="31" t="s">
        <v>110</v>
      </c>
      <c r="L770" s="31" t="s">
        <v>7040</v>
      </c>
      <c r="M770" s="31" t="s">
        <v>18</v>
      </c>
      <c r="N770" s="31" t="s">
        <v>25932</v>
      </c>
      <c r="O770" s="31" t="s">
        <v>25929</v>
      </c>
      <c r="P770" s="32" t="s">
        <v>67</v>
      </c>
      <c r="Q770" s="32">
        <v>0.5</v>
      </c>
      <c r="R770" t="str">
        <f t="shared" si="11"/>
        <v>Найчук В.В. ПП, маг. "Продукти" р-н Чемеровецкий Район, с.Степановка, ул.Первомайская, д.3</v>
      </c>
    </row>
    <row r="771" spans="1:18" hidden="1" x14ac:dyDescent="0.25">
      <c r="A771" s="32">
        <v>828351</v>
      </c>
      <c r="B771" s="31" t="s">
        <v>6992</v>
      </c>
      <c r="C771" s="31" t="s">
        <v>6993</v>
      </c>
      <c r="D771" s="31" t="s">
        <v>6994</v>
      </c>
      <c r="E771" s="31" t="s">
        <v>121</v>
      </c>
      <c r="F771" s="31" t="s">
        <v>122</v>
      </c>
      <c r="G771" s="31" t="s">
        <v>107</v>
      </c>
      <c r="H771" s="31" t="s">
        <v>108</v>
      </c>
      <c r="I771" s="31" t="s">
        <v>6995</v>
      </c>
      <c r="J771" s="31" t="s">
        <v>6996</v>
      </c>
      <c r="K771" s="31" t="s">
        <v>110</v>
      </c>
      <c r="L771" s="31" t="s">
        <v>6997</v>
      </c>
      <c r="M771" s="31" t="s">
        <v>20</v>
      </c>
      <c r="N771" s="31" t="s">
        <v>25932</v>
      </c>
      <c r="O771" s="31" t="s">
        <v>25929</v>
      </c>
      <c r="P771" s="32" t="s">
        <v>66</v>
      </c>
      <c r="Q771" s="32">
        <v>0.5</v>
      </c>
      <c r="R771" t="str">
        <f t="shared" ref="R771:R834" si="12">CONCATENATE(C771," ",D771)</f>
        <v>Княгинин СТ, маг. "Продукти" р-н Каменец-Подольский Район, с.Ходоровцы, ул.Сугеры, д.0 (0)</v>
      </c>
    </row>
    <row r="772" spans="1:18" hidden="1" x14ac:dyDescent="0.25">
      <c r="A772" s="32">
        <v>165332</v>
      </c>
      <c r="B772" s="31" t="s">
        <v>2473</v>
      </c>
      <c r="C772" s="31" t="s">
        <v>2474</v>
      </c>
      <c r="D772" s="31" t="s">
        <v>20670</v>
      </c>
      <c r="E772" s="31" t="s">
        <v>121</v>
      </c>
      <c r="F772" s="31" t="s">
        <v>122</v>
      </c>
      <c r="G772" s="31" t="s">
        <v>107</v>
      </c>
      <c r="H772" s="31" t="s">
        <v>108</v>
      </c>
      <c r="I772" s="31" t="s">
        <v>20671</v>
      </c>
      <c r="J772" s="31" t="s">
        <v>20672</v>
      </c>
      <c r="K772" s="31" t="s">
        <v>110</v>
      </c>
      <c r="L772" s="31" t="s">
        <v>2474</v>
      </c>
      <c r="M772" s="31" t="s">
        <v>19</v>
      </c>
      <c r="N772" s="31" t="s">
        <v>25932</v>
      </c>
      <c r="O772" s="31" t="s">
        <v>25929</v>
      </c>
      <c r="P772" s="32" t="s">
        <v>66</v>
      </c>
      <c r="Q772" s="32">
        <v>0.5</v>
      </c>
      <c r="R772" t="str">
        <f t="shared" si="12"/>
        <v>Сафрончук О.В. ПП, маг. "У клубі" р-н Каменец-Подольский Район, с.Демшин, ул.Ленина, д.27</v>
      </c>
    </row>
    <row r="773" spans="1:18" hidden="1" x14ac:dyDescent="0.25">
      <c r="A773" s="32">
        <v>165345</v>
      </c>
      <c r="B773" s="31" t="s">
        <v>3032</v>
      </c>
      <c r="C773" s="31" t="s">
        <v>3033</v>
      </c>
      <c r="D773" s="31" t="s">
        <v>20703</v>
      </c>
      <c r="E773" s="31" t="s">
        <v>121</v>
      </c>
      <c r="F773" s="31" t="s">
        <v>122</v>
      </c>
      <c r="G773" s="31" t="s">
        <v>107</v>
      </c>
      <c r="H773" s="31" t="s">
        <v>108</v>
      </c>
      <c r="I773" s="31" t="s">
        <v>20704</v>
      </c>
      <c r="J773" s="31" t="s">
        <v>20705</v>
      </c>
      <c r="K773" s="31" t="s">
        <v>110</v>
      </c>
      <c r="L773" s="31" t="s">
        <v>3033</v>
      </c>
      <c r="M773" s="31" t="s">
        <v>19</v>
      </c>
      <c r="N773" s="31" t="s">
        <v>25932</v>
      </c>
      <c r="O773" s="31" t="s">
        <v>25929</v>
      </c>
      <c r="P773" s="32" t="s">
        <v>67</v>
      </c>
      <c r="Q773" s="32">
        <v>0.5</v>
      </c>
      <c r="R773" t="str">
        <f t="shared" si="12"/>
        <v>Свірідова Л.Я. ПП, маг. "Кам`янчанка" г.Каменец-Подольский, ул.Папанина, д.8/10</v>
      </c>
    </row>
    <row r="774" spans="1:18" hidden="1" x14ac:dyDescent="0.25">
      <c r="A774" s="32">
        <v>165375</v>
      </c>
      <c r="B774" s="31" t="s">
        <v>1925</v>
      </c>
      <c r="C774" s="31" t="s">
        <v>1926</v>
      </c>
      <c r="D774" s="31" t="s">
        <v>20789</v>
      </c>
      <c r="E774" s="31" t="s">
        <v>121</v>
      </c>
      <c r="F774" s="31" t="s">
        <v>122</v>
      </c>
      <c r="G774" s="31" t="s">
        <v>107</v>
      </c>
      <c r="H774" s="31" t="s">
        <v>108</v>
      </c>
      <c r="I774" s="31" t="s">
        <v>20790</v>
      </c>
      <c r="J774" s="31" t="s">
        <v>20791</v>
      </c>
      <c r="K774" s="31" t="s">
        <v>110</v>
      </c>
      <c r="L774" s="31" t="s">
        <v>1926</v>
      </c>
      <c r="M774" s="31" t="s">
        <v>20</v>
      </c>
      <c r="N774" s="31" t="s">
        <v>25932</v>
      </c>
      <c r="O774" s="31" t="s">
        <v>25929</v>
      </c>
      <c r="P774" s="32" t="s">
        <v>66</v>
      </c>
      <c r="Q774" s="32">
        <v>0.5</v>
      </c>
      <c r="R774" t="str">
        <f t="shared" si="12"/>
        <v>Сердюк Г.Д. ПП, маг. "Шанс" р-н Новоушицкий Район, с.Куражин, ул.Шевченко, д.21</v>
      </c>
    </row>
    <row r="775" spans="1:18" hidden="1" x14ac:dyDescent="0.25">
      <c r="A775" s="32">
        <v>743250</v>
      </c>
      <c r="B775" s="31" t="s">
        <v>7106</v>
      </c>
      <c r="C775" s="31" t="s">
        <v>7107</v>
      </c>
      <c r="D775" s="31" t="s">
        <v>7108</v>
      </c>
      <c r="E775" s="31" t="s">
        <v>121</v>
      </c>
      <c r="F775" s="31" t="s">
        <v>122</v>
      </c>
      <c r="G775" s="31" t="s">
        <v>107</v>
      </c>
      <c r="H775" s="31" t="s">
        <v>108</v>
      </c>
      <c r="I775" s="31" t="s">
        <v>7109</v>
      </c>
      <c r="J775" s="31" t="s">
        <v>7110</v>
      </c>
      <c r="K775" s="31" t="s">
        <v>110</v>
      </c>
      <c r="L775" s="31" t="s">
        <v>7107</v>
      </c>
      <c r="M775" s="31" t="s">
        <v>21</v>
      </c>
      <c r="N775" s="31" t="s">
        <v>25932</v>
      </c>
      <c r="O775" s="31" t="s">
        <v>25929</v>
      </c>
      <c r="P775" s="32" t="s">
        <v>67</v>
      </c>
      <c r="Q775" s="32">
        <v>0.5</v>
      </c>
      <c r="R775" t="str">
        <f t="shared" si="12"/>
        <v>Дубчак Г.М. ПП, маг. на хаті р-н Чемеровецкий Район, с.Пятничаны, ул.Первомайская, д.24</v>
      </c>
    </row>
    <row r="776" spans="1:18" hidden="1" x14ac:dyDescent="0.25">
      <c r="A776" s="32">
        <v>743255</v>
      </c>
      <c r="B776" s="31" t="s">
        <v>7111</v>
      </c>
      <c r="C776" s="31" t="s">
        <v>7112</v>
      </c>
      <c r="D776" s="31" t="s">
        <v>7113</v>
      </c>
      <c r="E776" s="31" t="s">
        <v>121</v>
      </c>
      <c r="F776" s="31" t="s">
        <v>122</v>
      </c>
      <c r="G776" s="31" t="s">
        <v>107</v>
      </c>
      <c r="H776" s="31" t="s">
        <v>108</v>
      </c>
      <c r="I776" s="31" t="s">
        <v>7114</v>
      </c>
      <c r="J776" s="31" t="s">
        <v>7115</v>
      </c>
      <c r="K776" s="31" t="s">
        <v>110</v>
      </c>
      <c r="L776" s="31" t="s">
        <v>7112</v>
      </c>
      <c r="M776" s="31" t="s">
        <v>21</v>
      </c>
      <c r="N776" s="31" t="s">
        <v>25932</v>
      </c>
      <c r="O776" s="31" t="s">
        <v>25929</v>
      </c>
      <c r="P776" s="32" t="s">
        <v>67</v>
      </c>
      <c r="Q776" s="32">
        <v>1</v>
      </c>
      <c r="R776" t="str">
        <f t="shared" si="12"/>
        <v>Трач Т.В. ПП, маг. "Продукти" р-н Ярмолинецкий Район, с.Стреховцы (0)</v>
      </c>
    </row>
    <row r="777" spans="1:18" hidden="1" x14ac:dyDescent="0.25">
      <c r="A777" s="32">
        <v>743259</v>
      </c>
      <c r="B777" s="31" t="s">
        <v>7116</v>
      </c>
      <c r="C777" s="31" t="s">
        <v>7117</v>
      </c>
      <c r="D777" s="31" t="s">
        <v>7118</v>
      </c>
      <c r="E777" s="31" t="s">
        <v>121</v>
      </c>
      <c r="F777" s="31" t="s">
        <v>122</v>
      </c>
      <c r="G777" s="31" t="s">
        <v>107</v>
      </c>
      <c r="H777" s="31" t="s">
        <v>108</v>
      </c>
      <c r="I777" s="31" t="s">
        <v>7119</v>
      </c>
      <c r="J777" s="31" t="s">
        <v>7120</v>
      </c>
      <c r="K777" s="31" t="s">
        <v>110</v>
      </c>
      <c r="L777" s="31" t="s">
        <v>7117</v>
      </c>
      <c r="M777" s="31" t="s">
        <v>19</v>
      </c>
      <c r="N777" s="31" t="s">
        <v>25932</v>
      </c>
      <c r="O777" s="31" t="s">
        <v>25929</v>
      </c>
      <c r="P777" s="32" t="s">
        <v>66</v>
      </c>
      <c r="Q777" s="32">
        <v>1</v>
      </c>
      <c r="R777" t="str">
        <f t="shared" si="12"/>
        <v>Павлюк Г.М. ПП, маг. "Ключик" р-н Каменец-Подольский Район, с.Рыхта (0)</v>
      </c>
    </row>
    <row r="778" spans="1:18" hidden="1" x14ac:dyDescent="0.25">
      <c r="A778" s="32">
        <v>865804</v>
      </c>
      <c r="B778" s="31" t="s">
        <v>5927</v>
      </c>
      <c r="C778" s="31" t="s">
        <v>5928</v>
      </c>
      <c r="D778" s="31" t="s">
        <v>5929</v>
      </c>
      <c r="E778" s="31" t="s">
        <v>121</v>
      </c>
      <c r="F778" s="31" t="s">
        <v>122</v>
      </c>
      <c r="G778" s="31" t="s">
        <v>107</v>
      </c>
      <c r="H778" s="31" t="s">
        <v>108</v>
      </c>
      <c r="I778" s="31" t="s">
        <v>5930</v>
      </c>
      <c r="J778" s="31" t="s">
        <v>5931</v>
      </c>
      <c r="K778" s="31" t="s">
        <v>110</v>
      </c>
      <c r="L778" s="31" t="s">
        <v>5928</v>
      </c>
      <c r="M778" s="31" t="s">
        <v>20</v>
      </c>
      <c r="N778" s="31" t="s">
        <v>25932</v>
      </c>
      <c r="O778" s="31" t="s">
        <v>25929</v>
      </c>
      <c r="P778" s="32" t="s">
        <v>66</v>
      </c>
      <c r="Q778" s="32">
        <v>0.5</v>
      </c>
      <c r="R778" t="str">
        <f t="shared" si="12"/>
        <v>Марцинишена Г.І. ПП, маг. "Вікторія" р-н Чемеровецкий Район, с.Ивахновцы (біля церкви)</v>
      </c>
    </row>
    <row r="779" spans="1:18" hidden="1" x14ac:dyDescent="0.25">
      <c r="A779" s="32">
        <v>865805</v>
      </c>
      <c r="B779" s="31" t="s">
        <v>5932</v>
      </c>
      <c r="C779" s="31" t="s">
        <v>5933</v>
      </c>
      <c r="D779" s="31" t="s">
        <v>5934</v>
      </c>
      <c r="E779" s="31" t="s">
        <v>121</v>
      </c>
      <c r="F779" s="31" t="s">
        <v>122</v>
      </c>
      <c r="G779" s="31" t="s">
        <v>107</v>
      </c>
      <c r="H779" s="31" t="s">
        <v>108</v>
      </c>
      <c r="I779" s="31" t="s">
        <v>124</v>
      </c>
      <c r="J779" s="31" t="s">
        <v>109</v>
      </c>
      <c r="K779" s="31" t="s">
        <v>110</v>
      </c>
      <c r="L779" s="31" t="s">
        <v>5933</v>
      </c>
      <c r="M779" s="31" t="s">
        <v>21</v>
      </c>
      <c r="N779" s="31" t="s">
        <v>25932</v>
      </c>
      <c r="O779" s="31" t="s">
        <v>25929</v>
      </c>
      <c r="P779" s="32" t="s">
        <v>67</v>
      </c>
      <c r="Q779" s="32">
        <v>0.5</v>
      </c>
      <c r="R779" t="str">
        <f t="shared" si="12"/>
        <v>Євстафієва С.В. ПП, маг. "Продукти" р-н Каменец-Подольский Район, с.Залесье Первое, ул.Грушевского, д.48</v>
      </c>
    </row>
    <row r="780" spans="1:18" hidden="1" x14ac:dyDescent="0.25">
      <c r="A780" s="32">
        <v>921638</v>
      </c>
      <c r="B780" s="31" t="s">
        <v>6633</v>
      </c>
      <c r="C780" s="31" t="s">
        <v>6634</v>
      </c>
      <c r="D780" s="31" t="s">
        <v>6635</v>
      </c>
      <c r="E780" s="31" t="s">
        <v>121</v>
      </c>
      <c r="F780" s="31" t="s">
        <v>122</v>
      </c>
      <c r="G780" s="31" t="s">
        <v>107</v>
      </c>
      <c r="H780" s="31" t="s">
        <v>108</v>
      </c>
      <c r="I780" s="31" t="s">
        <v>6636</v>
      </c>
      <c r="J780" s="31" t="s">
        <v>6637</v>
      </c>
      <c r="K780" s="31" t="s">
        <v>110</v>
      </c>
      <c r="L780" s="31" t="s">
        <v>6634</v>
      </c>
      <c r="M780" s="31" t="s">
        <v>18</v>
      </c>
      <c r="N780" s="31" t="s">
        <v>25932</v>
      </c>
      <c r="O780" s="31" t="s">
        <v>25929</v>
      </c>
      <c r="P780" s="32" t="s">
        <v>66</v>
      </c>
      <c r="Q780" s="32">
        <v>0.5</v>
      </c>
      <c r="R780" t="str">
        <f t="shared" si="12"/>
        <v>Чорна Н.М. ПП, маг. "Продукти" р-н Каменец-Подольский Район, с.Крушановка, ул.Центральная, д.89</v>
      </c>
    </row>
    <row r="781" spans="1:18" hidden="1" x14ac:dyDescent="0.25">
      <c r="A781" s="32">
        <v>920392</v>
      </c>
      <c r="B781" s="31" t="s">
        <v>6590</v>
      </c>
      <c r="C781" s="31" t="s">
        <v>6591</v>
      </c>
      <c r="D781" s="31" t="s">
        <v>6592</v>
      </c>
      <c r="E781" s="31" t="s">
        <v>121</v>
      </c>
      <c r="F781" s="31" t="s">
        <v>122</v>
      </c>
      <c r="G781" s="31" t="s">
        <v>107</v>
      </c>
      <c r="H781" s="31" t="s">
        <v>108</v>
      </c>
      <c r="I781" s="31" t="s">
        <v>6593</v>
      </c>
      <c r="J781" s="31" t="s">
        <v>6594</v>
      </c>
      <c r="K781" s="31" t="s">
        <v>110</v>
      </c>
      <c r="L781" s="31" t="s">
        <v>6591</v>
      </c>
      <c r="M781" s="31" t="s">
        <v>19</v>
      </c>
      <c r="N781" s="31" t="s">
        <v>25932</v>
      </c>
      <c r="O781" s="31" t="s">
        <v>25929</v>
      </c>
      <c r="P781" s="32" t="s">
        <v>66</v>
      </c>
      <c r="Q781" s="32">
        <v>1</v>
      </c>
      <c r="R781" t="str">
        <f t="shared" si="12"/>
        <v>Сірий В.М. ПП, маг. "Продукти" р-н Дунаевецкий Район, с.Старая Гута, ул.Октябрьская, д.76а</v>
      </c>
    </row>
    <row r="782" spans="1:18" hidden="1" x14ac:dyDescent="0.25">
      <c r="A782" s="32">
        <v>920927</v>
      </c>
      <c r="B782" s="31" t="s">
        <v>6612</v>
      </c>
      <c r="C782" s="31" t="s">
        <v>6613</v>
      </c>
      <c r="D782" s="31" t="s">
        <v>6614</v>
      </c>
      <c r="E782" s="31" t="s">
        <v>121</v>
      </c>
      <c r="F782" s="31" t="s">
        <v>122</v>
      </c>
      <c r="G782" s="31" t="s">
        <v>107</v>
      </c>
      <c r="H782" s="31" t="s">
        <v>108</v>
      </c>
      <c r="I782" s="31" t="s">
        <v>6615</v>
      </c>
      <c r="J782" s="31" t="s">
        <v>6616</v>
      </c>
      <c r="K782" s="31" t="s">
        <v>110</v>
      </c>
      <c r="L782" s="31" t="s">
        <v>6617</v>
      </c>
      <c r="M782" s="31" t="s">
        <v>19</v>
      </c>
      <c r="N782" s="31" t="s">
        <v>25932</v>
      </c>
      <c r="O782" s="31" t="s">
        <v>25929</v>
      </c>
      <c r="P782" s="32" t="s">
        <v>67</v>
      </c>
      <c r="Q782" s="32">
        <v>0</v>
      </c>
      <c r="R782" t="str">
        <f t="shared" si="12"/>
        <v>Данчук Т.С. ПП., маг. "Продукти" р-н Каменец-Подольский Район, с.Довжок, ул.Смирнова, д.17</v>
      </c>
    </row>
    <row r="783" spans="1:18" hidden="1" x14ac:dyDescent="0.25">
      <c r="A783" s="32">
        <v>798089</v>
      </c>
      <c r="B783" s="31" t="s">
        <v>6893</v>
      </c>
      <c r="C783" s="31" t="s">
        <v>6894</v>
      </c>
      <c r="D783" s="31" t="s">
        <v>6895</v>
      </c>
      <c r="E783" s="31" t="s">
        <v>121</v>
      </c>
      <c r="F783" s="31" t="s">
        <v>122</v>
      </c>
      <c r="G783" s="31" t="s">
        <v>107</v>
      </c>
      <c r="H783" s="31" t="s">
        <v>108</v>
      </c>
      <c r="I783" s="31" t="s">
        <v>124</v>
      </c>
      <c r="J783" s="31" t="s">
        <v>109</v>
      </c>
      <c r="K783" s="31" t="s">
        <v>110</v>
      </c>
      <c r="L783" s="31" t="s">
        <v>6894</v>
      </c>
      <c r="M783" s="31" t="s">
        <v>19</v>
      </c>
      <c r="N783" s="31" t="s">
        <v>25932</v>
      </c>
      <c r="O783" s="31" t="s">
        <v>25929</v>
      </c>
      <c r="P783" s="32" t="s">
        <v>67</v>
      </c>
      <c r="Q783" s="32">
        <v>0.5</v>
      </c>
      <c r="R783" t="str">
        <f t="shared" si="12"/>
        <v>Гурська Л.М. ПП, маг. "Продукти" р-н Дунаевецкий Район, с.Ксаверовка, д.0 (0)</v>
      </c>
    </row>
    <row r="784" spans="1:18" hidden="1" x14ac:dyDescent="0.25">
      <c r="A784" s="32">
        <v>798090</v>
      </c>
      <c r="B784" s="31" t="s">
        <v>6896</v>
      </c>
      <c r="C784" s="31" t="s">
        <v>6897</v>
      </c>
      <c r="D784" s="31" t="s">
        <v>6898</v>
      </c>
      <c r="E784" s="31" t="s">
        <v>121</v>
      </c>
      <c r="F784" s="31" t="s">
        <v>122</v>
      </c>
      <c r="G784" s="31" t="s">
        <v>107</v>
      </c>
      <c r="H784" s="31" t="s">
        <v>108</v>
      </c>
      <c r="I784" s="31" t="s">
        <v>124</v>
      </c>
      <c r="J784" s="31" t="s">
        <v>109</v>
      </c>
      <c r="K784" s="31" t="s">
        <v>110</v>
      </c>
      <c r="L784" s="31" t="s">
        <v>6897</v>
      </c>
      <c r="M784" s="31" t="s">
        <v>19</v>
      </c>
      <c r="N784" s="31" t="s">
        <v>25932</v>
      </c>
      <c r="O784" s="31" t="s">
        <v>25929</v>
      </c>
      <c r="P784" s="32" t="s">
        <v>67</v>
      </c>
      <c r="Q784" s="32">
        <v>0.5</v>
      </c>
      <c r="R784" t="str">
        <f t="shared" si="12"/>
        <v>Королькова О.В. ПП, маг. "Продукти" р-н Дунаевецкий Район, с.Залесцы (біля зупинки)</v>
      </c>
    </row>
    <row r="785" spans="1:18" hidden="1" x14ac:dyDescent="0.25">
      <c r="A785" s="32">
        <v>798423</v>
      </c>
      <c r="B785" s="31" t="s">
        <v>6921</v>
      </c>
      <c r="C785" s="31" t="s">
        <v>6922</v>
      </c>
      <c r="D785" s="31" t="s">
        <v>6923</v>
      </c>
      <c r="E785" s="31" t="s">
        <v>121</v>
      </c>
      <c r="F785" s="31" t="s">
        <v>122</v>
      </c>
      <c r="G785" s="31" t="s">
        <v>107</v>
      </c>
      <c r="H785" s="31" t="s">
        <v>108</v>
      </c>
      <c r="I785" s="31" t="s">
        <v>6924</v>
      </c>
      <c r="J785" s="31" t="s">
        <v>6925</v>
      </c>
      <c r="K785" s="31" t="s">
        <v>110</v>
      </c>
      <c r="L785" s="31" t="s">
        <v>6922</v>
      </c>
      <c r="M785" s="31" t="s">
        <v>19</v>
      </c>
      <c r="N785" s="31" t="s">
        <v>25932</v>
      </c>
      <c r="O785" s="31" t="s">
        <v>25929</v>
      </c>
      <c r="P785" s="32" t="s">
        <v>25948</v>
      </c>
      <c r="Q785" s="32">
        <v>0</v>
      </c>
      <c r="R785" t="str">
        <f t="shared" si="12"/>
        <v>Дем'янов В.П. ПП, маг. "Козак" р-н Каменец-Подольский Район, с.Довжок, ул.Гагарина, д.97</v>
      </c>
    </row>
    <row r="786" spans="1:18" hidden="1" x14ac:dyDescent="0.25">
      <c r="A786" s="32">
        <v>915818</v>
      </c>
      <c r="B786" s="31" t="s">
        <v>6490</v>
      </c>
      <c r="C786" s="31" t="s">
        <v>6491</v>
      </c>
      <c r="D786" s="31" t="s">
        <v>6492</v>
      </c>
      <c r="E786" s="31" t="s">
        <v>121</v>
      </c>
      <c r="F786" s="31" t="s">
        <v>122</v>
      </c>
      <c r="G786" s="31" t="s">
        <v>107</v>
      </c>
      <c r="H786" s="31" t="s">
        <v>108</v>
      </c>
      <c r="I786" s="31" t="s">
        <v>6493</v>
      </c>
      <c r="J786" s="31" t="s">
        <v>6494</v>
      </c>
      <c r="K786" s="31" t="s">
        <v>110</v>
      </c>
      <c r="L786" s="31" t="s">
        <v>6491</v>
      </c>
      <c r="M786" s="31" t="s">
        <v>19</v>
      </c>
      <c r="N786" s="31" t="s">
        <v>25932</v>
      </c>
      <c r="O786" s="31" t="s">
        <v>25929</v>
      </c>
      <c r="P786" s="32" t="s">
        <v>66</v>
      </c>
      <c r="Q786" s="32">
        <v>1</v>
      </c>
      <c r="R786" t="str">
        <f t="shared" si="12"/>
        <v>Кірик М.І. ПП, маг. - склад р-н Новоушицкий Район, пгт.Новая Ушица, ул.Кольчака, д.24</v>
      </c>
    </row>
    <row r="787" spans="1:18" hidden="1" x14ac:dyDescent="0.25">
      <c r="A787" s="32">
        <v>834036</v>
      </c>
      <c r="B787" s="31" t="s">
        <v>5000</v>
      </c>
      <c r="C787" s="31" t="s">
        <v>5001</v>
      </c>
      <c r="D787" s="31" t="s">
        <v>5002</v>
      </c>
      <c r="E787" s="31" t="s">
        <v>121</v>
      </c>
      <c r="F787" s="31" t="s">
        <v>122</v>
      </c>
      <c r="G787" s="31" t="s">
        <v>107</v>
      </c>
      <c r="H787" s="31" t="s">
        <v>108</v>
      </c>
      <c r="I787" s="31" t="s">
        <v>5003</v>
      </c>
      <c r="J787" s="31" t="s">
        <v>5004</v>
      </c>
      <c r="K787" s="31" t="s">
        <v>110</v>
      </c>
      <c r="L787" s="31" t="s">
        <v>5001</v>
      </c>
      <c r="M787" s="31" t="s">
        <v>18</v>
      </c>
      <c r="N787" s="31" t="s">
        <v>25932</v>
      </c>
      <c r="O787" s="31" t="s">
        <v>25929</v>
      </c>
      <c r="P787" s="32" t="s">
        <v>66</v>
      </c>
      <c r="Q787" s="32">
        <v>1</v>
      </c>
      <c r="R787" t="str">
        <f t="shared" si="12"/>
        <v>Сулима І.Ю. ПП, маг. "Експрес" р-н Дунаевецкий Район, пгт.Дунаевцы (біля ФОП Овчарук)</v>
      </c>
    </row>
    <row r="788" spans="1:18" hidden="1" x14ac:dyDescent="0.25">
      <c r="A788" s="32">
        <v>857156</v>
      </c>
      <c r="B788" s="31" t="s">
        <v>5707</v>
      </c>
      <c r="C788" s="31" t="s">
        <v>2540</v>
      </c>
      <c r="D788" s="31" t="s">
        <v>5708</v>
      </c>
      <c r="E788" s="31" t="s">
        <v>121</v>
      </c>
      <c r="F788" s="31" t="s">
        <v>122</v>
      </c>
      <c r="G788" s="31" t="s">
        <v>107</v>
      </c>
      <c r="H788" s="31" t="s">
        <v>108</v>
      </c>
      <c r="I788" s="31" t="s">
        <v>5709</v>
      </c>
      <c r="J788" s="31" t="s">
        <v>5710</v>
      </c>
      <c r="K788" s="31" t="s">
        <v>110</v>
      </c>
      <c r="L788" s="31" t="s">
        <v>2540</v>
      </c>
      <c r="M788" s="31" t="s">
        <v>19</v>
      </c>
      <c r="N788" s="31" t="s">
        <v>25932</v>
      </c>
      <c r="O788" s="31" t="s">
        <v>25929</v>
      </c>
      <c r="P788" s="32" t="s">
        <v>67</v>
      </c>
      <c r="Q788" s="32">
        <v>0.5</v>
      </c>
      <c r="R788" t="str">
        <f t="shared" si="12"/>
        <v>Шмаєр О.Є. ПП, маг. "Продукти" р-н Каменец-Подольский Район, с.Слободка-Кульчиевецкая, д.0 (0)</v>
      </c>
    </row>
    <row r="789" spans="1:18" hidden="1" x14ac:dyDescent="0.25">
      <c r="A789" s="32">
        <v>482953</v>
      </c>
      <c r="B789" s="31" t="s">
        <v>3932</v>
      </c>
      <c r="C789" s="31" t="s">
        <v>3933</v>
      </c>
      <c r="D789" s="31" t="s">
        <v>3934</v>
      </c>
      <c r="E789" s="31" t="s">
        <v>121</v>
      </c>
      <c r="F789" s="31" t="s">
        <v>122</v>
      </c>
      <c r="G789" s="31" t="s">
        <v>107</v>
      </c>
      <c r="H789" s="31" t="s">
        <v>108</v>
      </c>
      <c r="I789" s="31" t="s">
        <v>3935</v>
      </c>
      <c r="J789" s="31" t="s">
        <v>3936</v>
      </c>
      <c r="K789" s="31" t="s">
        <v>110</v>
      </c>
      <c r="L789" s="31" t="s">
        <v>3933</v>
      </c>
      <c r="M789" s="31" t="s">
        <v>21</v>
      </c>
      <c r="N789" s="31" t="s">
        <v>25932</v>
      </c>
      <c r="O789" s="31" t="s">
        <v>25929</v>
      </c>
      <c r="P789" s="32" t="s">
        <v>67</v>
      </c>
      <c r="Q789" s="32">
        <v>0.5</v>
      </c>
      <c r="R789" t="str">
        <f t="shared" si="12"/>
        <v>Дробіна О.К. ПП, маг. "Продукти" р-н Чемеровецкий Район, с.Гусятин, ул.Советская, д.75</v>
      </c>
    </row>
    <row r="790" spans="1:18" hidden="1" x14ac:dyDescent="0.25">
      <c r="A790" s="32">
        <v>851473</v>
      </c>
      <c r="B790" s="31" t="s">
        <v>5420</v>
      </c>
      <c r="C790" s="31" t="s">
        <v>5421</v>
      </c>
      <c r="D790" s="31" t="s">
        <v>5422</v>
      </c>
      <c r="E790" s="31" t="s">
        <v>121</v>
      </c>
      <c r="F790" s="31" t="s">
        <v>122</v>
      </c>
      <c r="G790" s="31" t="s">
        <v>107</v>
      </c>
      <c r="H790" s="31" t="s">
        <v>108</v>
      </c>
      <c r="I790" s="31" t="s">
        <v>3720</v>
      </c>
      <c r="J790" s="31" t="s">
        <v>3722</v>
      </c>
      <c r="K790" s="31" t="s">
        <v>110</v>
      </c>
      <c r="L790" s="31" t="s">
        <v>5423</v>
      </c>
      <c r="M790" s="31" t="s">
        <v>20</v>
      </c>
      <c r="N790" s="31" t="s">
        <v>25932</v>
      </c>
      <c r="O790" s="31" t="s">
        <v>25929</v>
      </c>
      <c r="P790" s="32" t="s">
        <v>67</v>
      </c>
      <c r="Q790" s="32">
        <v>0.5</v>
      </c>
      <c r="R790" t="str">
        <f t="shared" si="12"/>
        <v>(НКЗ) Оболонь "Красилівське" ДП ПАТ , магазин "Оболонь" р-н Чемеровецкий Район, пгт.Чемеровцы, ул.Окружная, д.3</v>
      </c>
    </row>
    <row r="791" spans="1:18" hidden="1" x14ac:dyDescent="0.25">
      <c r="A791" s="32">
        <v>909671</v>
      </c>
      <c r="B791" s="31" t="s">
        <v>6416</v>
      </c>
      <c r="C791" s="31" t="s">
        <v>6417</v>
      </c>
      <c r="D791" s="31" t="s">
        <v>6418</v>
      </c>
      <c r="E791" s="31" t="s">
        <v>121</v>
      </c>
      <c r="F791" s="31" t="s">
        <v>122</v>
      </c>
      <c r="G791" s="31" t="s">
        <v>107</v>
      </c>
      <c r="H791" s="31" t="s">
        <v>108</v>
      </c>
      <c r="I791" s="31" t="s">
        <v>5128</v>
      </c>
      <c r="J791" s="31" t="s">
        <v>5129</v>
      </c>
      <c r="K791" s="31" t="s">
        <v>110</v>
      </c>
      <c r="L791" s="31" t="s">
        <v>6417</v>
      </c>
      <c r="M791" s="31" t="s">
        <v>20</v>
      </c>
      <c r="N791" s="31" t="s">
        <v>25932</v>
      </c>
      <c r="O791" s="31" t="s">
        <v>25929</v>
      </c>
      <c r="P791" s="32" t="s">
        <v>67</v>
      </c>
      <c r="Q791" s="32">
        <v>0.5</v>
      </c>
      <c r="R791" t="str">
        <f t="shared" si="12"/>
        <v>Білінська І.В. ПП, маг. "На здоров'я" р-н Чемеровецкий Район, с.Кугаевцы, д.0</v>
      </c>
    </row>
    <row r="792" spans="1:18" hidden="1" x14ac:dyDescent="0.25">
      <c r="A792" s="32">
        <v>909769</v>
      </c>
      <c r="B792" s="31" t="s">
        <v>6419</v>
      </c>
      <c r="C792" s="31" t="s">
        <v>6420</v>
      </c>
      <c r="D792" s="31" t="s">
        <v>6421</v>
      </c>
      <c r="E792" s="31" t="s">
        <v>121</v>
      </c>
      <c r="F792" s="31" t="s">
        <v>122</v>
      </c>
      <c r="G792" s="31" t="s">
        <v>107</v>
      </c>
      <c r="H792" s="31" t="s">
        <v>108</v>
      </c>
      <c r="I792" s="31" t="s">
        <v>6422</v>
      </c>
      <c r="J792" s="31" t="s">
        <v>6423</v>
      </c>
      <c r="K792" s="31" t="s">
        <v>110</v>
      </c>
      <c r="L792" s="31" t="s">
        <v>6420</v>
      </c>
      <c r="M792" s="31" t="s">
        <v>19</v>
      </c>
      <c r="N792" s="31" t="s">
        <v>25932</v>
      </c>
      <c r="O792" s="31" t="s">
        <v>25929</v>
      </c>
      <c r="P792" s="32" t="s">
        <v>67</v>
      </c>
      <c r="Q792" s="32">
        <v>0</v>
      </c>
      <c r="R792" t="str">
        <f t="shared" si="12"/>
        <v>Белінська О.С. ПП, маг. "Продукти" р-н Каменец-Подольский Район, с.Фурмановка, д.8</v>
      </c>
    </row>
    <row r="793" spans="1:18" hidden="1" x14ac:dyDescent="0.25">
      <c r="A793" s="32">
        <v>421505</v>
      </c>
      <c r="B793" s="31" t="s">
        <v>4862</v>
      </c>
      <c r="C793" s="31" t="s">
        <v>4863</v>
      </c>
      <c r="D793" s="31" t="s">
        <v>4864</v>
      </c>
      <c r="E793" s="31" t="s">
        <v>121</v>
      </c>
      <c r="F793" s="31" t="s">
        <v>122</v>
      </c>
      <c r="G793" s="31" t="s">
        <v>107</v>
      </c>
      <c r="H793" s="31" t="s">
        <v>108</v>
      </c>
      <c r="I793" s="31" t="s">
        <v>4865</v>
      </c>
      <c r="J793" s="31" t="s">
        <v>4866</v>
      </c>
      <c r="K793" s="31" t="s">
        <v>110</v>
      </c>
      <c r="L793" s="31" t="s">
        <v>4863</v>
      </c>
      <c r="M793" s="31" t="s">
        <v>20</v>
      </c>
      <c r="N793" s="31" t="s">
        <v>25932</v>
      </c>
      <c r="O793" s="31" t="s">
        <v>25929</v>
      </c>
      <c r="P793" s="32" t="s">
        <v>66</v>
      </c>
      <c r="Q793" s="32">
        <v>1</v>
      </c>
      <c r="R793" t="str">
        <f t="shared" si="12"/>
        <v>Сивун О.В. ПП, маг. "Золотий ключик" р-н Новоушицкий Район, с.Куча, ул.Центральная, д.1</v>
      </c>
    </row>
    <row r="794" spans="1:18" hidden="1" x14ac:dyDescent="0.25">
      <c r="A794" s="32">
        <v>421507</v>
      </c>
      <c r="B794" s="31" t="s">
        <v>4872</v>
      </c>
      <c r="C794" s="31" t="s">
        <v>4873</v>
      </c>
      <c r="D794" s="31" t="s">
        <v>4874</v>
      </c>
      <c r="E794" s="31" t="s">
        <v>121</v>
      </c>
      <c r="F794" s="31" t="s">
        <v>122</v>
      </c>
      <c r="G794" s="31" t="s">
        <v>107</v>
      </c>
      <c r="H794" s="31" t="s">
        <v>108</v>
      </c>
      <c r="I794" s="31" t="s">
        <v>4875</v>
      </c>
      <c r="J794" s="31" t="s">
        <v>4876</v>
      </c>
      <c r="K794" s="31" t="s">
        <v>110</v>
      </c>
      <c r="L794" s="31" t="s">
        <v>4873</v>
      </c>
      <c r="M794" s="31" t="s">
        <v>20</v>
      </c>
      <c r="N794" s="31" t="s">
        <v>25932</v>
      </c>
      <c r="O794" s="31" t="s">
        <v>25929</v>
      </c>
      <c r="P794" s="32" t="s">
        <v>67</v>
      </c>
      <c r="Q794" s="32">
        <v>0.5</v>
      </c>
      <c r="R794" t="str">
        <f t="shared" si="12"/>
        <v>Щеглова Л.М. ПП, маг. "Калина" р-н Чемеровецкий Район, с.Завадовка, ул.8-го Марта, д.4</v>
      </c>
    </row>
    <row r="795" spans="1:18" hidden="1" x14ac:dyDescent="0.25">
      <c r="A795" s="32">
        <v>893453</v>
      </c>
      <c r="B795" s="31" t="s">
        <v>6233</v>
      </c>
      <c r="C795" s="31" t="s">
        <v>6234</v>
      </c>
      <c r="D795" s="31" t="s">
        <v>6235</v>
      </c>
      <c r="E795" s="31" t="s">
        <v>121</v>
      </c>
      <c r="F795" s="31" t="s">
        <v>122</v>
      </c>
      <c r="G795" s="31" t="s">
        <v>107</v>
      </c>
      <c r="H795" s="31" t="s">
        <v>108</v>
      </c>
      <c r="I795" s="31" t="s">
        <v>6236</v>
      </c>
      <c r="J795" s="31" t="s">
        <v>6237</v>
      </c>
      <c r="K795" s="31" t="s">
        <v>110</v>
      </c>
      <c r="L795" s="31" t="s">
        <v>6234</v>
      </c>
      <c r="M795" s="31" t="s">
        <v>19</v>
      </c>
      <c r="N795" s="31" t="s">
        <v>25932</v>
      </c>
      <c r="O795" s="31" t="s">
        <v>25929</v>
      </c>
      <c r="P795" s="32" t="s">
        <v>66</v>
      </c>
      <c r="Q795" s="32">
        <v>0.5</v>
      </c>
      <c r="R795" t="str">
        <f t="shared" si="12"/>
        <v>Васильчук О.М. ПП, маг. "Продукти" р-н Каменец-Подольский Район, с.Кудринцы, д.0</v>
      </c>
    </row>
    <row r="796" spans="1:18" hidden="1" x14ac:dyDescent="0.25">
      <c r="A796" s="32">
        <v>543907</v>
      </c>
      <c r="B796" s="31" t="s">
        <v>821</v>
      </c>
      <c r="C796" s="31" t="s">
        <v>822</v>
      </c>
      <c r="D796" s="31" t="s">
        <v>823</v>
      </c>
      <c r="E796" s="31" t="s">
        <v>121</v>
      </c>
      <c r="F796" s="31" t="s">
        <v>122</v>
      </c>
      <c r="G796" s="31" t="s">
        <v>107</v>
      </c>
      <c r="H796" s="31" t="s">
        <v>108</v>
      </c>
      <c r="I796" s="31" t="s">
        <v>824</v>
      </c>
      <c r="J796" s="31" t="s">
        <v>825</v>
      </c>
      <c r="K796" s="31" t="s">
        <v>110</v>
      </c>
      <c r="L796" s="31" t="s">
        <v>822</v>
      </c>
      <c r="M796" s="31" t="s">
        <v>20</v>
      </c>
      <c r="N796" s="31" t="s">
        <v>25932</v>
      </c>
      <c r="O796" s="31" t="s">
        <v>25929</v>
      </c>
      <c r="P796" s="32" t="s">
        <v>66</v>
      </c>
      <c r="Q796" s="32">
        <v>0.5</v>
      </c>
      <c r="R796" t="str">
        <f t="shared" si="12"/>
        <v>Дашкевич С.Д. ПП, маг. "Продукти" р-н Новоушицкий Район, с.Ставчаны (напроти церкви)</v>
      </c>
    </row>
    <row r="797" spans="1:18" hidden="1" x14ac:dyDescent="0.25">
      <c r="A797" s="32">
        <v>459981</v>
      </c>
      <c r="B797" s="31" t="s">
        <v>3814</v>
      </c>
      <c r="C797" s="31" t="s">
        <v>3815</v>
      </c>
      <c r="D797" s="31" t="s">
        <v>3816</v>
      </c>
      <c r="E797" s="31" t="s">
        <v>121</v>
      </c>
      <c r="F797" s="31" t="s">
        <v>122</v>
      </c>
      <c r="G797" s="31" t="s">
        <v>107</v>
      </c>
      <c r="H797" s="31" t="s">
        <v>108</v>
      </c>
      <c r="I797" s="31" t="s">
        <v>3817</v>
      </c>
      <c r="J797" s="31" t="s">
        <v>3818</v>
      </c>
      <c r="K797" s="31" t="s">
        <v>110</v>
      </c>
      <c r="L797" s="31" t="s">
        <v>3815</v>
      </c>
      <c r="M797" s="31" t="s">
        <v>18</v>
      </c>
      <c r="N797" s="31" t="s">
        <v>25932</v>
      </c>
      <c r="O797" s="31" t="s">
        <v>25929</v>
      </c>
      <c r="P797" s="32" t="s">
        <v>66</v>
      </c>
      <c r="Q797" s="32">
        <v>0.5</v>
      </c>
      <c r="R797" t="str">
        <f t="shared" si="12"/>
        <v>Перун Л.М. ПП, маг. "Арктика 2" р-н Чемеровецкий Район, с.Белая, д.1</v>
      </c>
    </row>
    <row r="798" spans="1:18" hidden="1" x14ac:dyDescent="0.25">
      <c r="A798" s="32">
        <v>750556</v>
      </c>
      <c r="B798" s="31" t="s">
        <v>4076</v>
      </c>
      <c r="C798" s="31" t="s">
        <v>4077</v>
      </c>
      <c r="D798" s="31" t="s">
        <v>586</v>
      </c>
      <c r="E798" s="31" t="s">
        <v>121</v>
      </c>
      <c r="F798" s="31" t="s">
        <v>122</v>
      </c>
      <c r="G798" s="31" t="s">
        <v>107</v>
      </c>
      <c r="H798" s="31" t="s">
        <v>108</v>
      </c>
      <c r="I798" s="31" t="s">
        <v>4078</v>
      </c>
      <c r="J798" s="31" t="s">
        <v>4079</v>
      </c>
      <c r="K798" s="31" t="s">
        <v>110</v>
      </c>
      <c r="L798" s="31" t="s">
        <v>4077</v>
      </c>
      <c r="M798" s="31" t="s">
        <v>19</v>
      </c>
      <c r="N798" s="31" t="s">
        <v>25932</v>
      </c>
      <c r="O798" s="31" t="s">
        <v>25929</v>
      </c>
      <c r="P798" s="32" t="s">
        <v>67</v>
      </c>
      <c r="Q798" s="32">
        <v>0.5</v>
      </c>
      <c r="R798" t="str">
        <f t="shared" si="12"/>
        <v>Міщенкова Н.П. ПП, маг. "Надія" р-н Каменец-Подольский Район, с.Довжок (0)</v>
      </c>
    </row>
    <row r="799" spans="1:18" hidden="1" x14ac:dyDescent="0.25">
      <c r="A799" s="32">
        <v>522003</v>
      </c>
      <c r="B799" s="31" t="s">
        <v>4152</v>
      </c>
      <c r="C799" s="31" t="s">
        <v>671</v>
      </c>
      <c r="D799" s="31" t="s">
        <v>4153</v>
      </c>
      <c r="E799" s="31" t="s">
        <v>121</v>
      </c>
      <c r="F799" s="31" t="s">
        <v>122</v>
      </c>
      <c r="G799" s="31" t="s">
        <v>107</v>
      </c>
      <c r="H799" s="31" t="s">
        <v>108</v>
      </c>
      <c r="I799" s="31" t="s">
        <v>4154</v>
      </c>
      <c r="J799" s="31" t="s">
        <v>4155</v>
      </c>
      <c r="K799" s="31" t="s">
        <v>110</v>
      </c>
      <c r="L799" s="31" t="s">
        <v>671</v>
      </c>
      <c r="M799" s="31" t="s">
        <v>18</v>
      </c>
      <c r="N799" s="31" t="s">
        <v>25932</v>
      </c>
      <c r="O799" s="31" t="s">
        <v>25929</v>
      </c>
      <c r="P799" s="32" t="s">
        <v>67</v>
      </c>
      <c r="Q799" s="32">
        <v>0.5</v>
      </c>
      <c r="R799" t="str">
        <f t="shared" si="12"/>
        <v>Гаврилюк І.В. ПП, маг. "Продукти" р-н Каменец-Подольский Район, с.Липы, ул.Ленина (0)</v>
      </c>
    </row>
    <row r="800" spans="1:18" hidden="1" x14ac:dyDescent="0.25">
      <c r="A800" s="32">
        <v>421309</v>
      </c>
      <c r="B800" s="31" t="s">
        <v>4391</v>
      </c>
      <c r="C800" s="31" t="s">
        <v>4392</v>
      </c>
      <c r="D800" s="31" t="s">
        <v>3552</v>
      </c>
      <c r="E800" s="31" t="s">
        <v>121</v>
      </c>
      <c r="F800" s="31" t="s">
        <v>122</v>
      </c>
      <c r="G800" s="31" t="s">
        <v>107</v>
      </c>
      <c r="H800" s="31" t="s">
        <v>108</v>
      </c>
      <c r="I800" s="31" t="s">
        <v>4393</v>
      </c>
      <c r="J800" s="31" t="s">
        <v>4394</v>
      </c>
      <c r="K800" s="31" t="s">
        <v>110</v>
      </c>
      <c r="L800" s="31" t="s">
        <v>4392</v>
      </c>
      <c r="M800" s="31" t="s">
        <v>19</v>
      </c>
      <c r="N800" s="31" t="s">
        <v>25932</v>
      </c>
      <c r="O800" s="31" t="s">
        <v>25929</v>
      </c>
      <c r="P800" s="32" t="s">
        <v>67</v>
      </c>
      <c r="Q800" s="32">
        <v>0.5</v>
      </c>
      <c r="R800" t="str">
        <f t="shared" si="12"/>
        <v>Ялова Н.І. ПП, маг. "Продукти" р-н Каменец-Подольский Район, с.Кульчиевцы (0)</v>
      </c>
    </row>
    <row r="801" spans="1:18" hidden="1" x14ac:dyDescent="0.25">
      <c r="A801" s="32">
        <v>421329</v>
      </c>
      <c r="B801" s="31" t="s">
        <v>4447</v>
      </c>
      <c r="C801" s="31" t="s">
        <v>4448</v>
      </c>
      <c r="D801" s="31" t="s">
        <v>4449</v>
      </c>
      <c r="E801" s="31" t="s">
        <v>121</v>
      </c>
      <c r="F801" s="31" t="s">
        <v>122</v>
      </c>
      <c r="G801" s="31" t="s">
        <v>107</v>
      </c>
      <c r="H801" s="31" t="s">
        <v>108</v>
      </c>
      <c r="I801" s="31" t="s">
        <v>4450</v>
      </c>
      <c r="J801" s="31" t="s">
        <v>4451</v>
      </c>
      <c r="K801" s="31" t="s">
        <v>110</v>
      </c>
      <c r="L801" s="31" t="s">
        <v>678</v>
      </c>
      <c r="M801" s="31" t="s">
        <v>18</v>
      </c>
      <c r="N801" s="31" t="s">
        <v>25932</v>
      </c>
      <c r="O801" s="31" t="s">
        <v>25929</v>
      </c>
      <c r="P801" s="32" t="s">
        <v>67</v>
      </c>
      <c r="Q801" s="32">
        <v>0.5</v>
      </c>
      <c r="R801" t="str">
        <f t="shared" si="12"/>
        <v>(КООП) Гайове ПСК, маг. "Продукти" р-н Чемеровецкий Район, с.Цикова, ул.Ленина, д.1</v>
      </c>
    </row>
    <row r="802" spans="1:18" hidden="1" x14ac:dyDescent="0.25">
      <c r="A802" s="32">
        <v>421447</v>
      </c>
      <c r="B802" s="31" t="s">
        <v>4635</v>
      </c>
      <c r="C802" s="31" t="s">
        <v>4636</v>
      </c>
      <c r="D802" s="31" t="s">
        <v>4637</v>
      </c>
      <c r="E802" s="31" t="s">
        <v>121</v>
      </c>
      <c r="F802" s="31" t="s">
        <v>122</v>
      </c>
      <c r="G802" s="31" t="s">
        <v>107</v>
      </c>
      <c r="H802" s="31" t="s">
        <v>108</v>
      </c>
      <c r="I802" s="31" t="s">
        <v>1246</v>
      </c>
      <c r="J802" s="31" t="s">
        <v>1247</v>
      </c>
      <c r="K802" s="31" t="s">
        <v>110</v>
      </c>
      <c r="L802" s="31" t="s">
        <v>4638</v>
      </c>
      <c r="M802" s="31" t="s">
        <v>19</v>
      </c>
      <c r="N802" s="31" t="s">
        <v>25932</v>
      </c>
      <c r="O802" s="31" t="s">
        <v>25929</v>
      </c>
      <c r="P802" s="32" t="s">
        <v>67</v>
      </c>
      <c r="Q802" s="32">
        <v>0.5</v>
      </c>
      <c r="R802" t="str">
        <f t="shared" si="12"/>
        <v>(КООП) Врублівці СТ, маг. "Продукти" р-н Каменец-Подольский Район, с.Суржа (Центральная)</v>
      </c>
    </row>
    <row r="803" spans="1:18" hidden="1" x14ac:dyDescent="0.25">
      <c r="A803" s="32">
        <v>421464</v>
      </c>
      <c r="B803" s="31" t="s">
        <v>4698</v>
      </c>
      <c r="C803" s="31" t="s">
        <v>4699</v>
      </c>
      <c r="D803" s="31" t="s">
        <v>4700</v>
      </c>
      <c r="E803" s="31" t="s">
        <v>121</v>
      </c>
      <c r="F803" s="31" t="s">
        <v>122</v>
      </c>
      <c r="G803" s="31" t="s">
        <v>107</v>
      </c>
      <c r="H803" s="31" t="s">
        <v>108</v>
      </c>
      <c r="I803" s="31" t="s">
        <v>4701</v>
      </c>
      <c r="J803" s="31" t="s">
        <v>4702</v>
      </c>
      <c r="K803" s="31" t="s">
        <v>110</v>
      </c>
      <c r="L803" s="31" t="s">
        <v>4699</v>
      </c>
      <c r="M803" s="31" t="s">
        <v>20</v>
      </c>
      <c r="N803" s="31" t="s">
        <v>25932</v>
      </c>
      <c r="O803" s="31" t="s">
        <v>25929</v>
      </c>
      <c r="P803" s="32" t="s">
        <v>66</v>
      </c>
      <c r="Q803" s="32">
        <v>0.5</v>
      </c>
      <c r="R803" t="str">
        <f t="shared" si="12"/>
        <v>Поляруш Ю.В. ПП, маг. "Продукти" р-н Чемеровецкий Район, пгт.Чемеровцы, ул.Центральная, д.45</v>
      </c>
    </row>
    <row r="804" spans="1:18" hidden="1" x14ac:dyDescent="0.25">
      <c r="A804" s="32">
        <v>421497</v>
      </c>
      <c r="B804" s="31" t="s">
        <v>4828</v>
      </c>
      <c r="C804" s="31" t="s">
        <v>4829</v>
      </c>
      <c r="D804" s="31" t="s">
        <v>3072</v>
      </c>
      <c r="E804" s="31" t="s">
        <v>121</v>
      </c>
      <c r="F804" s="31" t="s">
        <v>122</v>
      </c>
      <c r="G804" s="31" t="s">
        <v>107</v>
      </c>
      <c r="H804" s="31" t="s">
        <v>108</v>
      </c>
      <c r="I804" s="31" t="s">
        <v>4830</v>
      </c>
      <c r="J804" s="31" t="s">
        <v>4831</v>
      </c>
      <c r="K804" s="31" t="s">
        <v>110</v>
      </c>
      <c r="L804" s="31" t="s">
        <v>4829</v>
      </c>
      <c r="M804" s="31" t="s">
        <v>18</v>
      </c>
      <c r="N804" s="31" t="s">
        <v>25932</v>
      </c>
      <c r="O804" s="31" t="s">
        <v>25929</v>
      </c>
      <c r="P804" s="32" t="s">
        <v>66</v>
      </c>
      <c r="Q804" s="32">
        <v>1</v>
      </c>
      <c r="R804" t="str">
        <f t="shared" si="12"/>
        <v>Мельник М.М. ПП, маг. "Продукти" р-н Каменец-Подольский Район, с.Крушановка (0)</v>
      </c>
    </row>
    <row r="805" spans="1:18" hidden="1" x14ac:dyDescent="0.25">
      <c r="A805" s="32">
        <v>847256</v>
      </c>
      <c r="B805" s="31" t="s">
        <v>5228</v>
      </c>
      <c r="C805" s="31" t="s">
        <v>5229</v>
      </c>
      <c r="D805" s="31" t="s">
        <v>5230</v>
      </c>
      <c r="E805" s="31" t="s">
        <v>121</v>
      </c>
      <c r="F805" s="31" t="s">
        <v>122</v>
      </c>
      <c r="G805" s="31" t="s">
        <v>107</v>
      </c>
      <c r="H805" s="31" t="s">
        <v>108</v>
      </c>
      <c r="I805" s="31" t="s">
        <v>124</v>
      </c>
      <c r="J805" s="31" t="s">
        <v>109</v>
      </c>
      <c r="K805" s="31" t="s">
        <v>110</v>
      </c>
      <c r="L805" s="31" t="s">
        <v>5229</v>
      </c>
      <c r="M805" s="31" t="s">
        <v>18</v>
      </c>
      <c r="N805" s="31" t="s">
        <v>25932</v>
      </c>
      <c r="O805" s="31" t="s">
        <v>25929</v>
      </c>
      <c r="P805" s="32" t="s">
        <v>67</v>
      </c>
      <c r="Q805" s="32">
        <v>0.5</v>
      </c>
      <c r="R805" t="str">
        <f t="shared" si="12"/>
        <v>Баран І.В. ПП, маг. "Продукти" р-н Дунаевецкий Район, пгт.Дунаевцы, ул.Первомайская, д.2</v>
      </c>
    </row>
    <row r="806" spans="1:18" hidden="1" x14ac:dyDescent="0.25">
      <c r="A806" s="32">
        <v>858994</v>
      </c>
      <c r="B806" s="31" t="s">
        <v>5830</v>
      </c>
      <c r="C806" s="31" t="s">
        <v>5831</v>
      </c>
      <c r="D806" s="31" t="s">
        <v>5827</v>
      </c>
      <c r="E806" s="31" t="s">
        <v>121</v>
      </c>
      <c r="F806" s="31" t="s">
        <v>122</v>
      </c>
      <c r="G806" s="31" t="s">
        <v>107</v>
      </c>
      <c r="H806" s="31" t="s">
        <v>108</v>
      </c>
      <c r="I806" s="31" t="s">
        <v>5828</v>
      </c>
      <c r="J806" s="31" t="s">
        <v>5829</v>
      </c>
      <c r="K806" s="31" t="s">
        <v>110</v>
      </c>
      <c r="L806" s="31" t="s">
        <v>5831</v>
      </c>
      <c r="M806" s="31" t="s">
        <v>21</v>
      </c>
      <c r="N806" s="31" t="s">
        <v>25932</v>
      </c>
      <c r="O806" s="31" t="s">
        <v>25929</v>
      </c>
      <c r="P806" s="32" t="s">
        <v>67</v>
      </c>
      <c r="Q806" s="32">
        <v>0.5</v>
      </c>
      <c r="R806" t="str">
        <f t="shared" si="12"/>
        <v>Конопадська Л.А. ПП, маг. "Продукти" р-н Новоушицкий Район, пгт.Новая Ушица, ул.Гагарина, д.0</v>
      </c>
    </row>
    <row r="807" spans="1:18" hidden="1" x14ac:dyDescent="0.25">
      <c r="A807" s="32">
        <v>879653</v>
      </c>
      <c r="B807" s="31" t="s">
        <v>6015</v>
      </c>
      <c r="C807" s="31" t="s">
        <v>6016</v>
      </c>
      <c r="D807" s="31" t="s">
        <v>6017</v>
      </c>
      <c r="E807" s="31" t="s">
        <v>121</v>
      </c>
      <c r="F807" s="31" t="s">
        <v>122</v>
      </c>
      <c r="G807" s="31" t="s">
        <v>107</v>
      </c>
      <c r="H807" s="31" t="s">
        <v>108</v>
      </c>
      <c r="I807" s="31" t="s">
        <v>6018</v>
      </c>
      <c r="J807" s="31" t="s">
        <v>6019</v>
      </c>
      <c r="K807" s="31" t="s">
        <v>110</v>
      </c>
      <c r="L807" s="31" t="s">
        <v>6016</v>
      </c>
      <c r="M807" s="31" t="s">
        <v>18</v>
      </c>
      <c r="N807" s="31" t="s">
        <v>25932</v>
      </c>
      <c r="O807" s="31" t="s">
        <v>25929</v>
      </c>
      <c r="P807" s="32" t="s">
        <v>67</v>
      </c>
      <c r="Q807" s="32">
        <v>0.5</v>
      </c>
      <c r="R807" t="str">
        <f t="shared" si="12"/>
        <v>Кептинці СТ, маг. "Продукти" г.Каменец-Подольский (ул. Жукова, д. 7 с. Кептинцы, каменец-Подольского района)</v>
      </c>
    </row>
    <row r="808" spans="1:18" hidden="1" x14ac:dyDescent="0.25">
      <c r="A808" s="32">
        <v>778670</v>
      </c>
      <c r="B808" s="31" t="s">
        <v>6122</v>
      </c>
      <c r="C808" s="31" t="s">
        <v>6123</v>
      </c>
      <c r="D808" s="31" t="s">
        <v>6124</v>
      </c>
      <c r="E808" s="31" t="s">
        <v>121</v>
      </c>
      <c r="F808" s="31" t="s">
        <v>122</v>
      </c>
      <c r="G808" s="31" t="s">
        <v>107</v>
      </c>
      <c r="H808" s="31" t="s">
        <v>108</v>
      </c>
      <c r="I808" s="31" t="s">
        <v>124</v>
      </c>
      <c r="J808" s="31" t="s">
        <v>109</v>
      </c>
      <c r="K808" s="31" t="s">
        <v>110</v>
      </c>
      <c r="L808" s="31" t="s">
        <v>6123</v>
      </c>
      <c r="M808" s="31" t="s">
        <v>18</v>
      </c>
      <c r="N808" s="31" t="s">
        <v>25932</v>
      </c>
      <c r="O808" s="31" t="s">
        <v>25929</v>
      </c>
      <c r="P808" s="32" t="s">
        <v>67</v>
      </c>
      <c r="Q808" s="32">
        <v>0.5</v>
      </c>
      <c r="R808" t="str">
        <f t="shared" si="12"/>
        <v>Лубко З.Г. ПП, маг. "Троянда" р-н Каменец-Подольский Район, с.Думанов, д.56 (Зарічна б 56)</v>
      </c>
    </row>
    <row r="809" spans="1:18" hidden="1" x14ac:dyDescent="0.25">
      <c r="A809" s="32">
        <v>456224</v>
      </c>
      <c r="B809" s="31" t="s">
        <v>3997</v>
      </c>
      <c r="C809" s="31" t="s">
        <v>3998</v>
      </c>
      <c r="D809" s="31" t="s">
        <v>3999</v>
      </c>
      <c r="E809" s="31" t="s">
        <v>121</v>
      </c>
      <c r="F809" s="31" t="s">
        <v>122</v>
      </c>
      <c r="G809" s="31" t="s">
        <v>107</v>
      </c>
      <c r="H809" s="31" t="s">
        <v>108</v>
      </c>
      <c r="I809" s="31" t="s">
        <v>4000</v>
      </c>
      <c r="J809" s="31" t="s">
        <v>4001</v>
      </c>
      <c r="K809" s="31" t="s">
        <v>110</v>
      </c>
      <c r="L809" s="31" t="s">
        <v>4002</v>
      </c>
      <c r="M809" s="31" t="s">
        <v>21</v>
      </c>
      <c r="N809" s="31" t="s">
        <v>25932</v>
      </c>
      <c r="O809" s="31" t="s">
        <v>25929</v>
      </c>
      <c r="P809" s="32" t="s">
        <v>67</v>
      </c>
      <c r="Q809" s="32">
        <v>0.5</v>
      </c>
      <c r="R809" t="str">
        <f t="shared" si="12"/>
        <v>(КООП) Тимківське СТ р-н Новоушицкий Район, с.Тимков, ул.Центральная, д.2а</v>
      </c>
    </row>
    <row r="810" spans="1:18" hidden="1" x14ac:dyDescent="0.25">
      <c r="A810" s="32">
        <v>548282</v>
      </c>
      <c r="B810" s="31" t="s">
        <v>4143</v>
      </c>
      <c r="C810" s="31" t="s">
        <v>4144</v>
      </c>
      <c r="D810" s="31" t="s">
        <v>4145</v>
      </c>
      <c r="E810" s="31" t="s">
        <v>121</v>
      </c>
      <c r="F810" s="31" t="s">
        <v>122</v>
      </c>
      <c r="G810" s="31" t="s">
        <v>107</v>
      </c>
      <c r="H810" s="31" t="s">
        <v>108</v>
      </c>
      <c r="I810" s="31" t="s">
        <v>4146</v>
      </c>
      <c r="J810" s="31" t="s">
        <v>4147</v>
      </c>
      <c r="K810" s="31" t="s">
        <v>110</v>
      </c>
      <c r="L810" s="31" t="s">
        <v>4148</v>
      </c>
      <c r="M810" s="31" t="s">
        <v>19</v>
      </c>
      <c r="N810" s="31" t="s">
        <v>25932</v>
      </c>
      <c r="O810" s="31" t="s">
        <v>25929</v>
      </c>
      <c r="P810" s="32" t="s">
        <v>67</v>
      </c>
      <c r="Q810" s="32">
        <v>0.5</v>
      </c>
      <c r="R810" t="str">
        <f t="shared" si="12"/>
        <v>(КООП) Злагода 10 СТ, маг. р-н Новоушицкий Район, с.Капустяны, ул.Шевченко, д.8</v>
      </c>
    </row>
    <row r="811" spans="1:18" hidden="1" x14ac:dyDescent="0.25">
      <c r="A811" s="32">
        <v>386609</v>
      </c>
      <c r="B811" s="31" t="s">
        <v>514</v>
      </c>
      <c r="C811" s="31" t="s">
        <v>515</v>
      </c>
      <c r="D811" s="31" t="s">
        <v>3247</v>
      </c>
      <c r="E811" s="31" t="s">
        <v>121</v>
      </c>
      <c r="F811" s="31" t="s">
        <v>122</v>
      </c>
      <c r="G811" s="31" t="s">
        <v>107</v>
      </c>
      <c r="H811" s="31" t="s">
        <v>108</v>
      </c>
      <c r="I811" s="31" t="s">
        <v>3248</v>
      </c>
      <c r="J811" s="31" t="s">
        <v>3249</v>
      </c>
      <c r="K811" s="31" t="s">
        <v>110</v>
      </c>
      <c r="L811" s="31" t="s">
        <v>515</v>
      </c>
      <c r="M811" s="31" t="s">
        <v>20</v>
      </c>
      <c r="N811" s="31" t="s">
        <v>25932</v>
      </c>
      <c r="O811" s="31" t="s">
        <v>25929</v>
      </c>
      <c r="P811" s="32" t="s">
        <v>66</v>
      </c>
      <c r="Q811" s="32">
        <v>0.5</v>
      </c>
      <c r="R811" t="str">
        <f t="shared" si="12"/>
        <v>Дубова В.О. ПП, маг. "Ситий козак" р-н Чемеровецкий Район, пгт.Чемеровцы, ул.Центральная, д.1</v>
      </c>
    </row>
    <row r="812" spans="1:18" hidden="1" x14ac:dyDescent="0.25">
      <c r="A812" s="32">
        <v>386639</v>
      </c>
      <c r="B812" s="31" t="s">
        <v>462</v>
      </c>
      <c r="C812" s="31" t="s">
        <v>463</v>
      </c>
      <c r="D812" s="31" t="s">
        <v>3308</v>
      </c>
      <c r="E812" s="31" t="s">
        <v>121</v>
      </c>
      <c r="F812" s="31" t="s">
        <v>122</v>
      </c>
      <c r="G812" s="31" t="s">
        <v>107</v>
      </c>
      <c r="H812" s="31" t="s">
        <v>108</v>
      </c>
      <c r="I812" s="31" t="s">
        <v>3309</v>
      </c>
      <c r="J812" s="31" t="s">
        <v>3310</v>
      </c>
      <c r="K812" s="31" t="s">
        <v>110</v>
      </c>
      <c r="L812" s="31" t="s">
        <v>463</v>
      </c>
      <c r="M812" s="31" t="s">
        <v>18</v>
      </c>
      <c r="N812" s="31" t="s">
        <v>25932</v>
      </c>
      <c r="O812" s="31" t="s">
        <v>25929</v>
      </c>
      <c r="P812" s="32" t="s">
        <v>66</v>
      </c>
      <c r="Q812" s="32">
        <v>1</v>
      </c>
      <c r="R812" t="str">
        <f t="shared" si="12"/>
        <v>Михайлова Н.М. ПП, маг. навпроти школи р-н Чемеровецкий Район, с.Чорная, д.7 (вул. Центральна)</v>
      </c>
    </row>
    <row r="813" spans="1:18" hidden="1" x14ac:dyDescent="0.25">
      <c r="A813" s="32">
        <v>478335</v>
      </c>
      <c r="B813" s="31" t="s">
        <v>3804</v>
      </c>
      <c r="C813" s="31" t="s">
        <v>3805</v>
      </c>
      <c r="D813" s="31" t="s">
        <v>3806</v>
      </c>
      <c r="E813" s="31" t="s">
        <v>121</v>
      </c>
      <c r="F813" s="31" t="s">
        <v>122</v>
      </c>
      <c r="G813" s="31" t="s">
        <v>107</v>
      </c>
      <c r="H813" s="31" t="s">
        <v>108</v>
      </c>
      <c r="I813" s="31" t="s">
        <v>3807</v>
      </c>
      <c r="J813" s="31" t="s">
        <v>3808</v>
      </c>
      <c r="K813" s="31" t="s">
        <v>110</v>
      </c>
      <c r="L813" s="31" t="s">
        <v>3805</v>
      </c>
      <c r="M813" s="31" t="s">
        <v>19</v>
      </c>
      <c r="N813" s="31" t="s">
        <v>25932</v>
      </c>
      <c r="O813" s="31" t="s">
        <v>25929</v>
      </c>
      <c r="P813" s="32" t="s">
        <v>66</v>
      </c>
      <c r="Q813" s="32">
        <v>0.5</v>
      </c>
      <c r="R813" t="str">
        <f t="shared" si="12"/>
        <v>Горна Г.Д. ПП, маг "Мілівці" р-н Каменец-Подольский Район, с.Милевцы, ул.60-летия СССР, д.3</v>
      </c>
    </row>
    <row r="814" spans="1:18" hidden="1" x14ac:dyDescent="0.25">
      <c r="A814" s="32">
        <v>545066</v>
      </c>
      <c r="B814" s="31" t="s">
        <v>844</v>
      </c>
      <c r="C814" s="31" t="s">
        <v>845</v>
      </c>
      <c r="D814" s="31" t="s">
        <v>846</v>
      </c>
      <c r="E814" s="31" t="s">
        <v>121</v>
      </c>
      <c r="F814" s="31" t="s">
        <v>122</v>
      </c>
      <c r="G814" s="31" t="s">
        <v>107</v>
      </c>
      <c r="H814" s="31" t="s">
        <v>108</v>
      </c>
      <c r="I814" s="31" t="s">
        <v>847</v>
      </c>
      <c r="J814" s="31" t="s">
        <v>848</v>
      </c>
      <c r="K814" s="31" t="s">
        <v>110</v>
      </c>
      <c r="L814" s="31" t="s">
        <v>845</v>
      </c>
      <c r="M814" s="31" t="s">
        <v>20</v>
      </c>
      <c r="N814" s="31" t="s">
        <v>25932</v>
      </c>
      <c r="O814" s="31" t="s">
        <v>25929</v>
      </c>
      <c r="P814" s="32" t="s">
        <v>66</v>
      </c>
      <c r="Q814" s="32">
        <v>0.5</v>
      </c>
      <c r="R814" t="str">
        <f t="shared" si="12"/>
        <v>Глінський Л.П. ПП, маг. "Продукти" р-н Чемеровецкий Район, пгт.Чемеровцы, ул.Центральная, д.71</v>
      </c>
    </row>
    <row r="815" spans="1:18" hidden="1" x14ac:dyDescent="0.25">
      <c r="A815" s="32">
        <v>545090</v>
      </c>
      <c r="B815" s="31" t="s">
        <v>852</v>
      </c>
      <c r="C815" s="31" t="s">
        <v>853</v>
      </c>
      <c r="D815" s="31" t="s">
        <v>854</v>
      </c>
      <c r="E815" s="31" t="s">
        <v>121</v>
      </c>
      <c r="F815" s="31" t="s">
        <v>122</v>
      </c>
      <c r="G815" s="31" t="s">
        <v>107</v>
      </c>
      <c r="H815" s="31" t="s">
        <v>108</v>
      </c>
      <c r="I815" s="31" t="s">
        <v>855</v>
      </c>
      <c r="J815" s="31" t="s">
        <v>856</v>
      </c>
      <c r="K815" s="31" t="s">
        <v>110</v>
      </c>
      <c r="L815" s="31" t="s">
        <v>853</v>
      </c>
      <c r="M815" s="31" t="s">
        <v>20</v>
      </c>
      <c r="N815" s="31" t="s">
        <v>25932</v>
      </c>
      <c r="O815" s="31" t="s">
        <v>25929</v>
      </c>
      <c r="P815" s="32" t="s">
        <v>67</v>
      </c>
      <c r="Q815" s="32">
        <v>0.5</v>
      </c>
      <c r="R815" t="str">
        <f t="shared" si="12"/>
        <v>Присяжнюк Н.В. ПП, маг. "У Діми" р-н Чемеровецкий Район, с.Завадовка, ул.Шевченко, д.17 А</v>
      </c>
    </row>
    <row r="816" spans="1:18" hidden="1" x14ac:dyDescent="0.25">
      <c r="A816" s="32">
        <v>600983</v>
      </c>
      <c r="B816" s="31" t="s">
        <v>4940</v>
      </c>
      <c r="C816" s="31" t="s">
        <v>4941</v>
      </c>
      <c r="D816" s="31" t="s">
        <v>4942</v>
      </c>
      <c r="E816" s="31" t="s">
        <v>121</v>
      </c>
      <c r="F816" s="31" t="s">
        <v>122</v>
      </c>
      <c r="G816" s="31" t="s">
        <v>107</v>
      </c>
      <c r="H816" s="31" t="s">
        <v>108</v>
      </c>
      <c r="I816" s="31" t="s">
        <v>4943</v>
      </c>
      <c r="J816" s="31" t="s">
        <v>4944</v>
      </c>
      <c r="K816" s="31" t="s">
        <v>110</v>
      </c>
      <c r="L816" s="31" t="s">
        <v>4941</v>
      </c>
      <c r="M816" s="31" t="s">
        <v>20</v>
      </c>
      <c r="N816" s="31" t="s">
        <v>25932</v>
      </c>
      <c r="O816" s="31" t="s">
        <v>25929</v>
      </c>
      <c r="P816" s="32" t="s">
        <v>66</v>
      </c>
      <c r="Q816" s="32">
        <v>1</v>
      </c>
      <c r="R816" t="str">
        <f t="shared" si="12"/>
        <v>Бучко П.В. ПП, маг. "Продукти" р-н Чемеровецкий Район, пгт.Чемеровцы, шоссе Гусятинское, д.18</v>
      </c>
    </row>
    <row r="817" spans="1:18" hidden="1" x14ac:dyDescent="0.25">
      <c r="A817" s="32">
        <v>386053</v>
      </c>
      <c r="B817" s="31" t="s">
        <v>2093</v>
      </c>
      <c r="C817" s="31" t="s">
        <v>2094</v>
      </c>
      <c r="D817" s="31" t="s">
        <v>2095</v>
      </c>
      <c r="E817" s="31" t="s">
        <v>121</v>
      </c>
      <c r="F817" s="31" t="s">
        <v>122</v>
      </c>
      <c r="G817" s="31" t="s">
        <v>114</v>
      </c>
      <c r="H817" s="31" t="s">
        <v>108</v>
      </c>
      <c r="I817" s="31" t="s">
        <v>2096</v>
      </c>
      <c r="J817" s="31" t="s">
        <v>2097</v>
      </c>
      <c r="K817" s="31" t="s">
        <v>110</v>
      </c>
      <c r="L817" s="31" t="s">
        <v>2094</v>
      </c>
      <c r="M817" s="31" t="s">
        <v>18</v>
      </c>
      <c r="N817" s="31" t="s">
        <v>25932</v>
      </c>
      <c r="O817" s="31" t="s">
        <v>25929</v>
      </c>
      <c r="P817" s="32" t="s">
        <v>67</v>
      </c>
      <c r="Q817" s="32">
        <v>0.5</v>
      </c>
      <c r="R817" t="str">
        <f t="shared" si="12"/>
        <v>Ціта А.І. ПП, бар "Сімбо" р-н Дунаевецкий Район, пгт.Смотрич, ул.Советской Армии, д.1</v>
      </c>
    </row>
    <row r="818" spans="1:18" hidden="1" x14ac:dyDescent="0.25">
      <c r="A818" s="32">
        <v>386066</v>
      </c>
      <c r="B818" s="31" t="s">
        <v>2127</v>
      </c>
      <c r="C818" s="31" t="s">
        <v>2128</v>
      </c>
      <c r="D818" s="31" t="s">
        <v>2129</v>
      </c>
      <c r="E818" s="31" t="s">
        <v>121</v>
      </c>
      <c r="F818" s="31" t="s">
        <v>122</v>
      </c>
      <c r="G818" s="31" t="s">
        <v>107</v>
      </c>
      <c r="H818" s="31" t="s">
        <v>108</v>
      </c>
      <c r="I818" s="31" t="s">
        <v>1985</v>
      </c>
      <c r="J818" s="31" t="s">
        <v>1986</v>
      </c>
      <c r="K818" s="31" t="s">
        <v>110</v>
      </c>
      <c r="L818" s="31" t="s">
        <v>2128</v>
      </c>
      <c r="M818" s="31" t="s">
        <v>20</v>
      </c>
      <c r="N818" s="31" t="s">
        <v>25932</v>
      </c>
      <c r="O818" s="31" t="s">
        <v>25929</v>
      </c>
      <c r="P818" s="32" t="s">
        <v>67</v>
      </c>
      <c r="Q818" s="32">
        <v>1</v>
      </c>
      <c r="R818" t="str">
        <f t="shared" si="12"/>
        <v>Незборецький О.В. ПП, маг-бар "Зустріч" р-н Чемеровецкий Район, с.Вишневчик, д.0</v>
      </c>
    </row>
    <row r="819" spans="1:18" hidden="1" x14ac:dyDescent="0.25">
      <c r="A819" s="32">
        <v>386147</v>
      </c>
      <c r="B819" s="31" t="s">
        <v>2278</v>
      </c>
      <c r="C819" s="31" t="s">
        <v>2279</v>
      </c>
      <c r="D819" s="31" t="s">
        <v>2280</v>
      </c>
      <c r="E819" s="31" t="s">
        <v>121</v>
      </c>
      <c r="F819" s="31" t="s">
        <v>122</v>
      </c>
      <c r="G819" s="31" t="s">
        <v>107</v>
      </c>
      <c r="H819" s="31" t="s">
        <v>108</v>
      </c>
      <c r="I819" s="31" t="s">
        <v>2281</v>
      </c>
      <c r="J819" s="31" t="s">
        <v>2282</v>
      </c>
      <c r="K819" s="31" t="s">
        <v>110</v>
      </c>
      <c r="L819" s="31" t="s">
        <v>2279</v>
      </c>
      <c r="M819" s="31" t="s">
        <v>20</v>
      </c>
      <c r="N819" s="31" t="s">
        <v>25932</v>
      </c>
      <c r="O819" s="31" t="s">
        <v>25929</v>
      </c>
      <c r="P819" s="32" t="s">
        <v>67</v>
      </c>
      <c r="Q819" s="32">
        <v>0.5</v>
      </c>
      <c r="R819" t="str">
        <f t="shared" si="12"/>
        <v>Волощук В.І. ПП, маг.-кафетерія "Центр" р-н Новоушицкий Район, с.Ивашковцы, д.1</v>
      </c>
    </row>
    <row r="820" spans="1:18" hidden="1" x14ac:dyDescent="0.25">
      <c r="A820" s="32">
        <v>386394</v>
      </c>
      <c r="B820" s="31" t="s">
        <v>2806</v>
      </c>
      <c r="C820" s="31" t="s">
        <v>2807</v>
      </c>
      <c r="D820" s="31" t="s">
        <v>2460</v>
      </c>
      <c r="E820" s="31" t="s">
        <v>121</v>
      </c>
      <c r="F820" s="31" t="s">
        <v>122</v>
      </c>
      <c r="G820" s="31" t="s">
        <v>107</v>
      </c>
      <c r="H820" s="31" t="s">
        <v>108</v>
      </c>
      <c r="I820" s="31"/>
      <c r="J820" s="31"/>
      <c r="K820" s="31" t="s">
        <v>110</v>
      </c>
      <c r="L820" s="31" t="s">
        <v>2808</v>
      </c>
      <c r="M820" s="31" t="s">
        <v>21</v>
      </c>
      <c r="N820" s="31" t="s">
        <v>25932</v>
      </c>
      <c r="O820" s="31" t="s">
        <v>25929</v>
      </c>
      <c r="P820" s="32" t="s">
        <v>66</v>
      </c>
      <c r="Q820" s="32">
        <v>0.5</v>
      </c>
      <c r="R820" t="str">
        <f t="shared" si="12"/>
        <v>Дмитріїв  В.С. ПП, маг. "Слобожанка" р-н Новоушицкий Район, с.Зеленые Куриловцы (0)</v>
      </c>
    </row>
    <row r="821" spans="1:18" hidden="1" x14ac:dyDescent="0.25">
      <c r="A821" s="32">
        <v>386394</v>
      </c>
      <c r="B821" s="31" t="s">
        <v>2809</v>
      </c>
      <c r="C821" s="31" t="s">
        <v>2807</v>
      </c>
      <c r="D821" s="31" t="s">
        <v>2460</v>
      </c>
      <c r="E821" s="31" t="s">
        <v>121</v>
      </c>
      <c r="F821" s="31" t="s">
        <v>122</v>
      </c>
      <c r="G821" s="31" t="s">
        <v>107</v>
      </c>
      <c r="H821" s="31" t="s">
        <v>108</v>
      </c>
      <c r="I821" s="31" t="s">
        <v>124</v>
      </c>
      <c r="J821" s="31" t="s">
        <v>109</v>
      </c>
      <c r="K821" s="31" t="s">
        <v>110</v>
      </c>
      <c r="L821" s="31" t="s">
        <v>2807</v>
      </c>
      <c r="M821" s="31" t="s">
        <v>21</v>
      </c>
      <c r="N821" s="31" t="s">
        <v>25932</v>
      </c>
      <c r="O821" s="31" t="s">
        <v>25929</v>
      </c>
      <c r="P821" s="32" t="s">
        <v>66</v>
      </c>
      <c r="Q821" s="32">
        <v>0.5</v>
      </c>
      <c r="R821" t="str">
        <f t="shared" si="12"/>
        <v>Дмитріїв  В.С. ПП, маг. "Слобожанка" р-н Новоушицкий Район, с.Зеленые Куриловцы (0)</v>
      </c>
    </row>
    <row r="822" spans="1:18" hidden="1" x14ac:dyDescent="0.25">
      <c r="A822" s="32">
        <v>386569</v>
      </c>
      <c r="B822" s="31" t="s">
        <v>3178</v>
      </c>
      <c r="C822" s="31" t="s">
        <v>3179</v>
      </c>
      <c r="D822" s="31" t="s">
        <v>3180</v>
      </c>
      <c r="E822" s="31" t="s">
        <v>121</v>
      </c>
      <c r="F822" s="31" t="s">
        <v>122</v>
      </c>
      <c r="G822" s="31" t="s">
        <v>107</v>
      </c>
      <c r="H822" s="31" t="s">
        <v>108</v>
      </c>
      <c r="I822" s="31" t="s">
        <v>3181</v>
      </c>
      <c r="J822" s="31" t="s">
        <v>3182</v>
      </c>
      <c r="K822" s="31" t="s">
        <v>110</v>
      </c>
      <c r="L822" s="31" t="s">
        <v>3179</v>
      </c>
      <c r="M822" s="31" t="s">
        <v>19</v>
      </c>
      <c r="N822" s="31" t="s">
        <v>25932</v>
      </c>
      <c r="O822" s="31" t="s">
        <v>25929</v>
      </c>
      <c r="P822" s="32" t="s">
        <v>66</v>
      </c>
      <c r="Q822" s="32">
        <v>1</v>
      </c>
      <c r="R822" t="str">
        <f t="shared" si="12"/>
        <v>Хабовська Н.О. ПП, маг. "Наталі" р-н Дунаевецкий Район, с.Петровское, д.12 (вул. 70-річчя Жовтня)</v>
      </c>
    </row>
    <row r="823" spans="1:18" hidden="1" x14ac:dyDescent="0.25">
      <c r="A823" s="32">
        <v>385762</v>
      </c>
      <c r="B823" s="31" t="s">
        <v>1609</v>
      </c>
      <c r="C823" s="31" t="s">
        <v>1610</v>
      </c>
      <c r="D823" s="31" t="s">
        <v>1611</v>
      </c>
      <c r="E823" s="31" t="s">
        <v>121</v>
      </c>
      <c r="F823" s="31" t="s">
        <v>122</v>
      </c>
      <c r="G823" s="31" t="s">
        <v>107</v>
      </c>
      <c r="H823" s="31" t="s">
        <v>108</v>
      </c>
      <c r="I823" s="31" t="s">
        <v>1613</v>
      </c>
      <c r="J823" s="31" t="s">
        <v>1614</v>
      </c>
      <c r="K823" s="31" t="s">
        <v>110</v>
      </c>
      <c r="L823" s="31" t="s">
        <v>1612</v>
      </c>
      <c r="M823" s="31" t="s">
        <v>18</v>
      </c>
      <c r="N823" s="31" t="s">
        <v>25932</v>
      </c>
      <c r="O823" s="31" t="s">
        <v>25929</v>
      </c>
      <c r="P823" s="32" t="s">
        <v>67</v>
      </c>
      <c r="Q823" s="32">
        <v>1</v>
      </c>
      <c r="R823" t="str">
        <f t="shared" si="12"/>
        <v>(КООП) Голосківське СТ, маг. "Продтовари" р-н Каменец-Подольский Район, с.Голосков (0)</v>
      </c>
    </row>
    <row r="824" spans="1:18" hidden="1" x14ac:dyDescent="0.25">
      <c r="A824" s="32">
        <v>385867</v>
      </c>
      <c r="B824" s="31" t="s">
        <v>1718</v>
      </c>
      <c r="C824" s="31" t="s">
        <v>1719</v>
      </c>
      <c r="D824" s="31" t="s">
        <v>1720</v>
      </c>
      <c r="E824" s="31" t="s">
        <v>121</v>
      </c>
      <c r="F824" s="31" t="s">
        <v>122</v>
      </c>
      <c r="G824" s="31" t="s">
        <v>107</v>
      </c>
      <c r="H824" s="31" t="s">
        <v>108</v>
      </c>
      <c r="I824" s="31" t="s">
        <v>1721</v>
      </c>
      <c r="J824" s="31" t="s">
        <v>1722</v>
      </c>
      <c r="K824" s="31" t="s">
        <v>110</v>
      </c>
      <c r="L824" s="31" t="s">
        <v>1719</v>
      </c>
      <c r="M824" s="31" t="s">
        <v>18</v>
      </c>
      <c r="N824" s="31" t="s">
        <v>25932</v>
      </c>
      <c r="O824" s="31" t="s">
        <v>25929</v>
      </c>
      <c r="P824" s="32" t="s">
        <v>67</v>
      </c>
      <c r="Q824" s="32">
        <v>0.5</v>
      </c>
      <c r="R824" t="str">
        <f t="shared" si="12"/>
        <v>Горецький В.В. ПП, маг. "На заводі" р-н Каменец-Подольский Район, с.Вербка, ул.Заводская, д.2</v>
      </c>
    </row>
    <row r="825" spans="1:18" hidden="1" x14ac:dyDescent="0.25">
      <c r="A825" s="32">
        <v>385885</v>
      </c>
      <c r="B825" s="31" t="s">
        <v>1758</v>
      </c>
      <c r="C825" s="31" t="s">
        <v>1759</v>
      </c>
      <c r="D825" s="31" t="s">
        <v>1760</v>
      </c>
      <c r="E825" s="31" t="s">
        <v>121</v>
      </c>
      <c r="F825" s="31" t="s">
        <v>122</v>
      </c>
      <c r="G825" s="31" t="s">
        <v>107</v>
      </c>
      <c r="H825" s="31" t="s">
        <v>108</v>
      </c>
      <c r="I825" s="31" t="s">
        <v>1761</v>
      </c>
      <c r="J825" s="31" t="s">
        <v>1762</v>
      </c>
      <c r="K825" s="31" t="s">
        <v>110</v>
      </c>
      <c r="L825" s="31" t="s">
        <v>1759</v>
      </c>
      <c r="M825" s="31" t="s">
        <v>19</v>
      </c>
      <c r="N825" s="31" t="s">
        <v>25932</v>
      </c>
      <c r="O825" s="31" t="s">
        <v>25929</v>
      </c>
      <c r="P825" s="32" t="s">
        <v>66</v>
      </c>
      <c r="Q825" s="32">
        <v>0.5</v>
      </c>
      <c r="R825" t="str">
        <f t="shared" si="12"/>
        <v>Теньга Н.А. ПП, маг. "Лаванда" р-н Ярмолинецкий Район, с.Сосновка, д.1</v>
      </c>
    </row>
    <row r="826" spans="1:18" hidden="1" x14ac:dyDescent="0.25">
      <c r="A826" s="32">
        <v>386004</v>
      </c>
      <c r="B826" s="31" t="s">
        <v>1982</v>
      </c>
      <c r="C826" s="31" t="s">
        <v>1983</v>
      </c>
      <c r="D826" s="31" t="s">
        <v>1984</v>
      </c>
      <c r="E826" s="31" t="s">
        <v>121</v>
      </c>
      <c r="F826" s="31" t="s">
        <v>122</v>
      </c>
      <c r="G826" s="31" t="s">
        <v>107</v>
      </c>
      <c r="H826" s="31" t="s">
        <v>108</v>
      </c>
      <c r="I826" s="31" t="s">
        <v>1985</v>
      </c>
      <c r="J826" s="31" t="s">
        <v>1986</v>
      </c>
      <c r="K826" s="31" t="s">
        <v>110</v>
      </c>
      <c r="L826" s="31" t="s">
        <v>1983</v>
      </c>
      <c r="M826" s="31" t="s">
        <v>18</v>
      </c>
      <c r="N826" s="31" t="s">
        <v>25932</v>
      </c>
      <c r="O826" s="31" t="s">
        <v>25929</v>
      </c>
      <c r="P826" s="32" t="s">
        <v>67</v>
      </c>
      <c r="Q826" s="32">
        <v>0.5</v>
      </c>
      <c r="R826" t="str">
        <f t="shared" si="12"/>
        <v>Незборецький О.В. ПП, маг. "Продукти" р-н Чемеровецкий Район, с.Слободка-Смотричская, ул.Центральная, д.25</v>
      </c>
    </row>
    <row r="827" spans="1:18" hidden="1" x14ac:dyDescent="0.25">
      <c r="A827" s="32">
        <v>386005</v>
      </c>
      <c r="B827" s="31" t="s">
        <v>1987</v>
      </c>
      <c r="C827" s="31" t="s">
        <v>1988</v>
      </c>
      <c r="D827" s="31" t="s">
        <v>1989</v>
      </c>
      <c r="E827" s="31" t="s">
        <v>121</v>
      </c>
      <c r="F827" s="31" t="s">
        <v>122</v>
      </c>
      <c r="G827" s="31" t="s">
        <v>107</v>
      </c>
      <c r="H827" s="31" t="s">
        <v>108</v>
      </c>
      <c r="I827" s="31" t="s">
        <v>1991</v>
      </c>
      <c r="J827" s="31" t="s">
        <v>1992</v>
      </c>
      <c r="K827" s="31" t="s">
        <v>110</v>
      </c>
      <c r="L827" s="31" t="s">
        <v>1990</v>
      </c>
      <c r="M827" s="31" t="s">
        <v>19</v>
      </c>
      <c r="N827" s="31" t="s">
        <v>25932</v>
      </c>
      <c r="O827" s="31" t="s">
        <v>25929</v>
      </c>
      <c r="P827" s="32" t="s">
        <v>67</v>
      </c>
      <c r="Q827" s="32">
        <v>1</v>
      </c>
      <c r="R827" t="str">
        <f t="shared" si="12"/>
        <v>(КООП) Привокзальне СТ, маг. "Привокзальний" р-н Дунаевецкий Район, с.Петровское, ул.Партизан Подпольщиков, д.4</v>
      </c>
    </row>
    <row r="828" spans="1:18" hidden="1" x14ac:dyDescent="0.25">
      <c r="A828" s="32">
        <v>386019</v>
      </c>
      <c r="B828" s="31" t="s">
        <v>2023</v>
      </c>
      <c r="C828" s="31" t="s">
        <v>2024</v>
      </c>
      <c r="D828" s="31" t="s">
        <v>2025</v>
      </c>
      <c r="E828" s="31" t="s">
        <v>121</v>
      </c>
      <c r="F828" s="31" t="s">
        <v>122</v>
      </c>
      <c r="G828" s="31" t="s">
        <v>107</v>
      </c>
      <c r="H828" s="31" t="s">
        <v>108</v>
      </c>
      <c r="I828" s="31" t="s">
        <v>2026</v>
      </c>
      <c r="J828" s="31" t="s">
        <v>2027</v>
      </c>
      <c r="K828" s="31" t="s">
        <v>110</v>
      </c>
      <c r="L828" s="31" t="s">
        <v>2024</v>
      </c>
      <c r="M828" s="31" t="s">
        <v>21</v>
      </c>
      <c r="N828" s="31" t="s">
        <v>25932</v>
      </c>
      <c r="O828" s="31" t="s">
        <v>25929</v>
      </c>
      <c r="P828" s="32" t="s">
        <v>67</v>
      </c>
      <c r="Q828" s="32">
        <v>0.5</v>
      </c>
      <c r="R828" t="str">
        <f t="shared" si="12"/>
        <v>Гуменюк Л.В. ПП, маг. "Діамант" р-н Чемеровецкий Район, с.Сокиринцы, ул.Центральная, д.5</v>
      </c>
    </row>
    <row r="829" spans="1:18" hidden="1" x14ac:dyDescent="0.25">
      <c r="A829" s="32">
        <v>591584</v>
      </c>
      <c r="B829" s="31" t="s">
        <v>25772</v>
      </c>
      <c r="C829" s="31" t="s">
        <v>25773</v>
      </c>
      <c r="D829" s="31" t="s">
        <v>25774</v>
      </c>
      <c r="E829" s="31" t="s">
        <v>121</v>
      </c>
      <c r="F829" s="31" t="s">
        <v>122</v>
      </c>
      <c r="G829" s="31" t="s">
        <v>107</v>
      </c>
      <c r="H829" s="31" t="s">
        <v>108</v>
      </c>
      <c r="I829" s="31" t="s">
        <v>124</v>
      </c>
      <c r="J829" s="31" t="s">
        <v>109</v>
      </c>
      <c r="K829" s="31" t="s">
        <v>106</v>
      </c>
      <c r="L829" s="31" t="s">
        <v>25773</v>
      </c>
      <c r="M829" s="31" t="s">
        <v>20</v>
      </c>
      <c r="N829" s="31" t="s">
        <v>25932</v>
      </c>
      <c r="O829" s="31" t="s">
        <v>25929</v>
      </c>
      <c r="P829" s="32" t="s">
        <v>25948</v>
      </c>
      <c r="Q829" s="32">
        <v>1</v>
      </c>
      <c r="R829" t="str">
        <f t="shared" si="12"/>
        <v>Космачевська З.В. ПП, маг. "Продукти" р-н Новоушицкий Район, с.Ольховец, ул.Ясенева, д.14</v>
      </c>
    </row>
    <row r="830" spans="1:18" hidden="1" x14ac:dyDescent="0.25">
      <c r="A830" s="32">
        <v>812121</v>
      </c>
      <c r="B830" s="31" t="s">
        <v>25781</v>
      </c>
      <c r="C830" s="31" t="s">
        <v>25782</v>
      </c>
      <c r="D830" s="31" t="s">
        <v>25783</v>
      </c>
      <c r="E830" s="31" t="s">
        <v>121</v>
      </c>
      <c r="F830" s="31" t="s">
        <v>122</v>
      </c>
      <c r="G830" s="31" t="s">
        <v>114</v>
      </c>
      <c r="H830" s="31" t="s">
        <v>108</v>
      </c>
      <c r="I830" s="31" t="s">
        <v>124</v>
      </c>
      <c r="J830" s="31" t="s">
        <v>109</v>
      </c>
      <c r="K830" s="31" t="s">
        <v>106</v>
      </c>
      <c r="L830" s="31" t="s">
        <v>25782</v>
      </c>
      <c r="M830" s="31" t="s">
        <v>20</v>
      </c>
      <c r="N830" s="31" t="s">
        <v>25932</v>
      </c>
      <c r="O830" s="31" t="s">
        <v>25929</v>
      </c>
      <c r="P830" s="32" t="s">
        <v>25948</v>
      </c>
      <c r="Q830" s="32">
        <v>1</v>
      </c>
      <c r="R830" t="str">
        <f t="shared" si="12"/>
        <v>Климко А.В. ПП, кафе "Затишок" р-н Новоушицкий Район, с.Рудковцы, д.0 (0)</v>
      </c>
    </row>
    <row r="831" spans="1:18" hidden="1" x14ac:dyDescent="0.25">
      <c r="A831" s="32">
        <v>399264</v>
      </c>
      <c r="B831" s="31" t="s">
        <v>590</v>
      </c>
      <c r="C831" s="31" t="s">
        <v>591</v>
      </c>
      <c r="D831" s="31" t="s">
        <v>592</v>
      </c>
      <c r="E831" s="31" t="s">
        <v>121</v>
      </c>
      <c r="F831" s="31" t="s">
        <v>122</v>
      </c>
      <c r="G831" s="31" t="s">
        <v>107</v>
      </c>
      <c r="H831" s="31" t="s">
        <v>108</v>
      </c>
      <c r="I831" s="31" t="s">
        <v>593</v>
      </c>
      <c r="J831" s="31" t="s">
        <v>594</v>
      </c>
      <c r="K831" s="31" t="s">
        <v>110</v>
      </c>
      <c r="L831" s="31" t="s">
        <v>591</v>
      </c>
      <c r="M831" s="31" t="s">
        <v>20</v>
      </c>
      <c r="N831" s="31" t="s">
        <v>25932</v>
      </c>
      <c r="O831" s="31" t="s">
        <v>25929</v>
      </c>
      <c r="P831" s="32" t="s">
        <v>67</v>
      </c>
      <c r="Q831" s="32">
        <v>0.5</v>
      </c>
      <c r="R831" t="str">
        <f t="shared" si="12"/>
        <v>Олійник Г.М. ПП, маг. "Продукти" р-н Чемеровецкий Район, с.Викторовка, ул.Мичурина, д.37</v>
      </c>
    </row>
    <row r="832" spans="1:18" hidden="1" x14ac:dyDescent="0.25">
      <c r="A832" s="32">
        <v>385472</v>
      </c>
      <c r="B832" s="31" t="s">
        <v>1242</v>
      </c>
      <c r="C832" s="31" t="s">
        <v>1243</v>
      </c>
      <c r="D832" s="31" t="s">
        <v>1244</v>
      </c>
      <c r="E832" s="31" t="s">
        <v>121</v>
      </c>
      <c r="F832" s="31" t="s">
        <v>122</v>
      </c>
      <c r="G832" s="31" t="s">
        <v>114</v>
      </c>
      <c r="H832" s="31" t="s">
        <v>108</v>
      </c>
      <c r="I832" s="31" t="s">
        <v>1246</v>
      </c>
      <c r="J832" s="31" t="s">
        <v>1247</v>
      </c>
      <c r="K832" s="31" t="s">
        <v>110</v>
      </c>
      <c r="L832" s="31" t="s">
        <v>1245</v>
      </c>
      <c r="M832" s="31" t="s">
        <v>20</v>
      </c>
      <c r="N832" s="31" t="s">
        <v>25932</v>
      </c>
      <c r="O832" s="31" t="s">
        <v>25929</v>
      </c>
      <c r="P832" s="32" t="s">
        <v>67</v>
      </c>
      <c r="Q832" s="32">
        <v>0.5</v>
      </c>
      <c r="R832" t="str">
        <f t="shared" si="12"/>
        <v>(КООП) Врублівці СТ, маг.-бар р-н Каменец-Подольский Район, с.Врублевцы (центр)</v>
      </c>
    </row>
    <row r="833" spans="1:18" hidden="1" x14ac:dyDescent="0.25">
      <c r="A833" s="32">
        <v>385665</v>
      </c>
      <c r="B833" s="31" t="s">
        <v>1525</v>
      </c>
      <c r="C833" s="31" t="s">
        <v>333</v>
      </c>
      <c r="D833" s="31" t="s">
        <v>1526</v>
      </c>
      <c r="E833" s="31" t="s">
        <v>121</v>
      </c>
      <c r="F833" s="31" t="s">
        <v>122</v>
      </c>
      <c r="G833" s="31" t="s">
        <v>115</v>
      </c>
      <c r="H833" s="31" t="s">
        <v>116</v>
      </c>
      <c r="I833" s="31" t="s">
        <v>206</v>
      </c>
      <c r="J833" s="31" t="s">
        <v>207</v>
      </c>
      <c r="K833" s="31" t="s">
        <v>110</v>
      </c>
      <c r="L833" s="31" t="s">
        <v>333</v>
      </c>
      <c r="M833" s="31" t="s">
        <v>19</v>
      </c>
      <c r="N833" s="31" t="s">
        <v>25932</v>
      </c>
      <c r="O833" s="31" t="s">
        <v>25929</v>
      </c>
      <c r="P833" s="32" t="s">
        <v>67</v>
      </c>
      <c r="Q833" s="32">
        <v>0.5</v>
      </c>
      <c r="R833" t="str">
        <f t="shared" si="12"/>
        <v>Юр'єва О.Б. ПП, к-к г.Каменец-Подольский, спуск Подзамецкий (0)</v>
      </c>
    </row>
    <row r="834" spans="1:18" hidden="1" x14ac:dyDescent="0.25">
      <c r="A834" s="32">
        <v>385759</v>
      </c>
      <c r="B834" s="31" t="s">
        <v>1604</v>
      </c>
      <c r="C834" s="31" t="s">
        <v>1605</v>
      </c>
      <c r="D834" s="31" t="s">
        <v>1606</v>
      </c>
      <c r="E834" s="31" t="s">
        <v>121</v>
      </c>
      <c r="F834" s="31" t="s">
        <v>122</v>
      </c>
      <c r="G834" s="31" t="s">
        <v>107</v>
      </c>
      <c r="H834" s="31" t="s">
        <v>108</v>
      </c>
      <c r="I834" s="31" t="s">
        <v>1607</v>
      </c>
      <c r="J834" s="31" t="s">
        <v>1608</v>
      </c>
      <c r="K834" s="31" t="s">
        <v>110</v>
      </c>
      <c r="L834" s="31" t="s">
        <v>1605</v>
      </c>
      <c r="M834" s="31" t="s">
        <v>19</v>
      </c>
      <c r="N834" s="31" t="s">
        <v>25932</v>
      </c>
      <c r="O834" s="31" t="s">
        <v>25929</v>
      </c>
      <c r="P834" s="32" t="s">
        <v>66</v>
      </c>
      <c r="Q834" s="32">
        <v>0.5</v>
      </c>
      <c r="R834" t="str">
        <f t="shared" si="12"/>
        <v>Петров І.І. ПП, маг. "Продукти" р-н Каменец-Подольский Район, с.Слободка-Кульчиевецкая (0)</v>
      </c>
    </row>
    <row r="835" spans="1:18" hidden="1" x14ac:dyDescent="0.25">
      <c r="A835" s="32">
        <v>385681</v>
      </c>
      <c r="B835" s="31" t="s">
        <v>1545</v>
      </c>
      <c r="C835" s="31" t="s">
        <v>1546</v>
      </c>
      <c r="D835" s="31" t="s">
        <v>1547</v>
      </c>
      <c r="E835" s="31" t="s">
        <v>121</v>
      </c>
      <c r="F835" s="31" t="s">
        <v>122</v>
      </c>
      <c r="G835" s="31" t="s">
        <v>149</v>
      </c>
      <c r="H835" s="31" t="s">
        <v>108</v>
      </c>
      <c r="I835" s="31" t="s">
        <v>206</v>
      </c>
      <c r="J835" s="31" t="s">
        <v>207</v>
      </c>
      <c r="K835" s="31" t="s">
        <v>110</v>
      </c>
      <c r="L835" s="31" t="s">
        <v>1546</v>
      </c>
      <c r="M835" s="31" t="s">
        <v>4</v>
      </c>
      <c r="N835" s="31" t="s">
        <v>25935</v>
      </c>
      <c r="O835" s="31" t="s">
        <v>25929</v>
      </c>
      <c r="P835" s="32" t="s">
        <v>25948</v>
      </c>
      <c r="Q835" s="32">
        <v>1</v>
      </c>
      <c r="R835" t="str">
        <f t="shared" ref="R835:R898" si="13">CONCATENATE(C835," ",D835)</f>
        <v>Юр'єва О.Б. ПП, к-к "Надія" г.Каменец-Подольский, ул.Пушкина (0)</v>
      </c>
    </row>
    <row r="836" spans="1:18" hidden="1" x14ac:dyDescent="0.25">
      <c r="A836" s="32">
        <v>435064</v>
      </c>
      <c r="B836" s="31" t="s">
        <v>1010</v>
      </c>
      <c r="C836" s="31" t="s">
        <v>1011</v>
      </c>
      <c r="D836" s="31" t="s">
        <v>1012</v>
      </c>
      <c r="E836" s="31" t="s">
        <v>121</v>
      </c>
      <c r="F836" s="31" t="s">
        <v>122</v>
      </c>
      <c r="G836" s="31" t="s">
        <v>114</v>
      </c>
      <c r="H836" s="31" t="s">
        <v>108</v>
      </c>
      <c r="I836" s="31" t="s">
        <v>1013</v>
      </c>
      <c r="J836" s="31" t="s">
        <v>1014</v>
      </c>
      <c r="K836" s="31" t="s">
        <v>110</v>
      </c>
      <c r="L836" s="31" t="s">
        <v>1011</v>
      </c>
      <c r="M836" s="31" t="s">
        <v>2</v>
      </c>
      <c r="N836" s="31" t="s">
        <v>25937</v>
      </c>
      <c r="O836" s="31" t="s">
        <v>25929</v>
      </c>
      <c r="P836" s="32" t="s">
        <v>67</v>
      </c>
      <c r="Q836" s="32">
        <v>0</v>
      </c>
      <c r="R836" t="str">
        <f t="shared" si="13"/>
        <v>Добробуд-П ПВП, їдальня г.Каменец-Подольский, шоссе Хмельницкое, д.1а</v>
      </c>
    </row>
    <row r="837" spans="1:18" hidden="1" x14ac:dyDescent="0.25">
      <c r="A837" s="32">
        <v>423165</v>
      </c>
      <c r="B837" s="31" t="s">
        <v>1075</v>
      </c>
      <c r="C837" s="31" t="s">
        <v>1076</v>
      </c>
      <c r="D837" s="31" t="s">
        <v>1077</v>
      </c>
      <c r="E837" s="31" t="s">
        <v>121</v>
      </c>
      <c r="F837" s="31" t="s">
        <v>122</v>
      </c>
      <c r="G837" s="31" t="s">
        <v>107</v>
      </c>
      <c r="H837" s="31" t="s">
        <v>108</v>
      </c>
      <c r="I837" s="31" t="s">
        <v>1078</v>
      </c>
      <c r="J837" s="31" t="s">
        <v>1079</v>
      </c>
      <c r="K837" s="31" t="s">
        <v>110</v>
      </c>
      <c r="L837" s="31" t="s">
        <v>1076</v>
      </c>
      <c r="M837" s="31" t="s">
        <v>25938</v>
      </c>
      <c r="N837" s="31" t="s">
        <v>25937</v>
      </c>
      <c r="O837" s="31" t="s">
        <v>25929</v>
      </c>
      <c r="P837" s="32" t="s">
        <v>67</v>
      </c>
      <c r="Q837" s="32">
        <v>0.5</v>
      </c>
      <c r="R837" t="str">
        <f t="shared" si="13"/>
        <v>Трач С.П. ПП, маг. "Продукти" р-н Дунаевецкий Район, с.Велика Побийна, ул.Центральная, д.10 (около церкви)</v>
      </c>
    </row>
    <row r="838" spans="1:18" hidden="1" x14ac:dyDescent="0.25">
      <c r="A838" s="32">
        <v>591583</v>
      </c>
      <c r="B838" s="31" t="s">
        <v>25770</v>
      </c>
      <c r="C838" s="31" t="s">
        <v>25771</v>
      </c>
      <c r="D838" s="31" t="s">
        <v>3777</v>
      </c>
      <c r="E838" s="31" t="s">
        <v>121</v>
      </c>
      <c r="F838" s="31" t="s">
        <v>122</v>
      </c>
      <c r="G838" s="31" t="s">
        <v>149</v>
      </c>
      <c r="H838" s="31" t="s">
        <v>108</v>
      </c>
      <c r="I838" s="31" t="s">
        <v>124</v>
      </c>
      <c r="J838" s="31" t="s">
        <v>109</v>
      </c>
      <c r="K838" s="31" t="s">
        <v>106</v>
      </c>
      <c r="L838" s="31" t="s">
        <v>25771</v>
      </c>
      <c r="M838" s="31" t="s">
        <v>0</v>
      </c>
      <c r="N838" s="31" t="s">
        <v>25937</v>
      </c>
      <c r="O838" s="31" t="s">
        <v>25929</v>
      </c>
      <c r="P838" s="32" t="s">
        <v>25948</v>
      </c>
      <c r="Q838" s="32">
        <v>1</v>
      </c>
      <c r="R838" t="str">
        <f t="shared" si="13"/>
        <v>Боднар І.Д. ПП, к-к №169 г.Каменец-Подольский, просп Грушевского, д.25 (центральний ринок)</v>
      </c>
    </row>
    <row r="839" spans="1:18" hidden="1" x14ac:dyDescent="0.25">
      <c r="A839" s="32">
        <v>399221</v>
      </c>
      <c r="B839" s="31" t="s">
        <v>485</v>
      </c>
      <c r="C839" s="31" t="s">
        <v>486</v>
      </c>
      <c r="D839" s="31" t="s">
        <v>487</v>
      </c>
      <c r="E839" s="31" t="s">
        <v>121</v>
      </c>
      <c r="F839" s="31" t="s">
        <v>122</v>
      </c>
      <c r="G839" s="31" t="s">
        <v>107</v>
      </c>
      <c r="H839" s="31" t="s">
        <v>108</v>
      </c>
      <c r="I839" s="31" t="s">
        <v>488</v>
      </c>
      <c r="J839" s="31" t="s">
        <v>489</v>
      </c>
      <c r="K839" s="31" t="s">
        <v>110</v>
      </c>
      <c r="L839" s="31" t="s">
        <v>486</v>
      </c>
      <c r="M839" s="31" t="s">
        <v>25938</v>
      </c>
      <c r="N839" s="31" t="s">
        <v>25937</v>
      </c>
      <c r="O839" s="31" t="s">
        <v>25929</v>
      </c>
      <c r="P839" s="32" t="s">
        <v>66</v>
      </c>
      <c r="Q839" s="32">
        <v>1</v>
      </c>
      <c r="R839" t="str">
        <f t="shared" si="13"/>
        <v>Вергелес А.І. ПП, маг "Продукти" р-н Дунаевецкий Район, г.Дунаевцы, ул.Фрунзе, д.5</v>
      </c>
    </row>
    <row r="840" spans="1:18" hidden="1" x14ac:dyDescent="0.25">
      <c r="A840" s="32">
        <v>399229</v>
      </c>
      <c r="B840" s="31" t="s">
        <v>460</v>
      </c>
      <c r="C840" s="31" t="s">
        <v>461</v>
      </c>
      <c r="D840" s="31" t="s">
        <v>501</v>
      </c>
      <c r="E840" s="31" t="s">
        <v>121</v>
      </c>
      <c r="F840" s="31" t="s">
        <v>122</v>
      </c>
      <c r="G840" s="31" t="s">
        <v>107</v>
      </c>
      <c r="H840" s="31" t="s">
        <v>108</v>
      </c>
      <c r="I840" s="31" t="s">
        <v>502</v>
      </c>
      <c r="J840" s="31" t="s">
        <v>503</v>
      </c>
      <c r="K840" s="31" t="s">
        <v>110</v>
      </c>
      <c r="L840" s="31" t="s">
        <v>461</v>
      </c>
      <c r="M840" s="31" t="s">
        <v>1</v>
      </c>
      <c r="N840" s="31" t="s">
        <v>25937</v>
      </c>
      <c r="O840" s="31" t="s">
        <v>25929</v>
      </c>
      <c r="P840" s="32" t="s">
        <v>66</v>
      </c>
      <c r="Q840" s="32">
        <v>1</v>
      </c>
      <c r="R840" t="str">
        <f t="shared" si="13"/>
        <v>Мосейчук О.Л. ПП, к-к г.Каменец-Подольский, ул.Князей Кориатовичей, д. (біля аптеки)</v>
      </c>
    </row>
    <row r="841" spans="1:18" hidden="1" x14ac:dyDescent="0.25">
      <c r="A841" s="32">
        <v>399298</v>
      </c>
      <c r="B841" s="31" t="s">
        <v>662</v>
      </c>
      <c r="C841" s="31" t="s">
        <v>663</v>
      </c>
      <c r="D841" s="31" t="s">
        <v>672</v>
      </c>
      <c r="E841" s="31" t="s">
        <v>121</v>
      </c>
      <c r="F841" s="31" t="s">
        <v>122</v>
      </c>
      <c r="G841" s="31" t="s">
        <v>107</v>
      </c>
      <c r="H841" s="31" t="s">
        <v>108</v>
      </c>
      <c r="I841" s="31" t="s">
        <v>673</v>
      </c>
      <c r="J841" s="31" t="s">
        <v>674</v>
      </c>
      <c r="K841" s="31" t="s">
        <v>110</v>
      </c>
      <c r="L841" s="31" t="s">
        <v>663</v>
      </c>
      <c r="M841" s="31" t="s">
        <v>25938</v>
      </c>
      <c r="N841" s="31" t="s">
        <v>25937</v>
      </c>
      <c r="O841" s="31" t="s">
        <v>25929</v>
      </c>
      <c r="P841" s="32" t="s">
        <v>66</v>
      </c>
      <c r="Q841" s="32">
        <v>1</v>
      </c>
      <c r="R841" t="str">
        <f t="shared" si="13"/>
        <v>Грубій О.Г. ПП, маг. "Ласлава" р-н Дунаевецкий Район, г.Дунаевцы, ул.Шевченко, д.59</v>
      </c>
    </row>
    <row r="842" spans="1:18" hidden="1" x14ac:dyDescent="0.25">
      <c r="A842" s="32">
        <v>835885</v>
      </c>
      <c r="B842" s="31" t="s">
        <v>5424</v>
      </c>
      <c r="C842" s="31" t="s">
        <v>5425</v>
      </c>
      <c r="D842" s="31" t="s">
        <v>5426</v>
      </c>
      <c r="E842" s="31" t="s">
        <v>121</v>
      </c>
      <c r="F842" s="31" t="s">
        <v>122</v>
      </c>
      <c r="G842" s="31" t="s">
        <v>107</v>
      </c>
      <c r="H842" s="31" t="s">
        <v>108</v>
      </c>
      <c r="I842" s="31" t="s">
        <v>476</v>
      </c>
      <c r="J842" s="31" t="s">
        <v>477</v>
      </c>
      <c r="K842" s="31" t="s">
        <v>106</v>
      </c>
      <c r="L842" s="31" t="s">
        <v>5425</v>
      </c>
      <c r="M842" s="31" t="s">
        <v>2</v>
      </c>
      <c r="N842" s="31" t="s">
        <v>25937</v>
      </c>
      <c r="O842" s="31" t="s">
        <v>25929</v>
      </c>
      <c r="P842" s="32" t="s">
        <v>67</v>
      </c>
      <c r="Q842" s="32">
        <v>1</v>
      </c>
      <c r="R842" t="str">
        <f t="shared" si="13"/>
        <v>Волиньтабак ТОВ, маг. "Кутовий - 7" г.Каменец-Подольский, ул.Шевченко, д.15</v>
      </c>
    </row>
    <row r="843" spans="1:18" hidden="1" x14ac:dyDescent="0.25">
      <c r="A843" s="32">
        <v>545953</v>
      </c>
      <c r="B843" s="31" t="s">
        <v>3918</v>
      </c>
      <c r="C843" s="31" t="s">
        <v>3919</v>
      </c>
      <c r="D843" s="31" t="s">
        <v>3920</v>
      </c>
      <c r="E843" s="31" t="s">
        <v>121</v>
      </c>
      <c r="F843" s="31" t="s">
        <v>122</v>
      </c>
      <c r="G843" s="31" t="s">
        <v>107</v>
      </c>
      <c r="H843" s="31" t="s">
        <v>108</v>
      </c>
      <c r="I843" s="31" t="s">
        <v>3921</v>
      </c>
      <c r="J843" s="31" t="s">
        <v>3922</v>
      </c>
      <c r="K843" s="31" t="s">
        <v>106</v>
      </c>
      <c r="L843" s="31" t="s">
        <v>3919</v>
      </c>
      <c r="M843" s="31" t="s">
        <v>25938</v>
      </c>
      <c r="N843" s="31" t="s">
        <v>25937</v>
      </c>
      <c r="O843" s="31" t="s">
        <v>25929</v>
      </c>
      <c r="P843" s="32" t="s">
        <v>25948</v>
      </c>
      <c r="Q843" s="32">
        <v>1</v>
      </c>
      <c r="R843" t="str">
        <f t="shared" si="13"/>
        <v>Сторож Р.Л. ПП, маг. "Продукти" р-н Дунаевецкий Район, г.Дунаевцы, ул.Шевченко, д.144</v>
      </c>
    </row>
    <row r="844" spans="1:18" hidden="1" x14ac:dyDescent="0.25">
      <c r="A844" s="32">
        <v>546118</v>
      </c>
      <c r="B844" s="31" t="s">
        <v>3923</v>
      </c>
      <c r="C844" s="31" t="s">
        <v>3924</v>
      </c>
      <c r="D844" s="31" t="s">
        <v>1186</v>
      </c>
      <c r="E844" s="31" t="s">
        <v>121</v>
      </c>
      <c r="F844" s="31" t="s">
        <v>122</v>
      </c>
      <c r="G844" s="31" t="s">
        <v>115</v>
      </c>
      <c r="H844" s="31" t="s">
        <v>116</v>
      </c>
      <c r="I844" s="31" t="s">
        <v>3925</v>
      </c>
      <c r="J844" s="31" t="s">
        <v>3926</v>
      </c>
      <c r="K844" s="31" t="s">
        <v>106</v>
      </c>
      <c r="L844" s="31" t="s">
        <v>3924</v>
      </c>
      <c r="M844" s="31" t="s">
        <v>25938</v>
      </c>
      <c r="N844" s="31" t="s">
        <v>25937</v>
      </c>
      <c r="O844" s="31" t="s">
        <v>25929</v>
      </c>
      <c r="P844" s="32" t="s">
        <v>25948</v>
      </c>
      <c r="Q844" s="32">
        <v>1</v>
      </c>
      <c r="R844" t="str">
        <f t="shared" si="13"/>
        <v>Войтюк О.Б. ПП, к-к р-н Дунаевецкий Район, г.Дунаевцы, ул.Шевченко, д.15</v>
      </c>
    </row>
    <row r="845" spans="1:18" hidden="1" x14ac:dyDescent="0.25">
      <c r="A845" s="32">
        <v>789431</v>
      </c>
      <c r="B845" s="31" t="s">
        <v>25247</v>
      </c>
      <c r="C845" s="31" t="s">
        <v>25248</v>
      </c>
      <c r="D845" s="31" t="s">
        <v>25249</v>
      </c>
      <c r="E845" s="31" t="s">
        <v>121</v>
      </c>
      <c r="F845" s="31" t="s">
        <v>122</v>
      </c>
      <c r="G845" s="31" t="s">
        <v>107</v>
      </c>
      <c r="H845" s="31" t="s">
        <v>108</v>
      </c>
      <c r="I845" s="31" t="s">
        <v>124</v>
      </c>
      <c r="J845" s="31" t="s">
        <v>109</v>
      </c>
      <c r="K845" s="31" t="s">
        <v>106</v>
      </c>
      <c r="L845" s="31" t="s">
        <v>25248</v>
      </c>
      <c r="M845" s="31" t="s">
        <v>25938</v>
      </c>
      <c r="N845" s="31" t="s">
        <v>25937</v>
      </c>
      <c r="O845" s="31" t="s">
        <v>25929</v>
      </c>
      <c r="P845" s="32" t="s">
        <v>25948</v>
      </c>
      <c r="Q845" s="32">
        <v>1</v>
      </c>
      <c r="R845" t="str">
        <f t="shared" si="13"/>
        <v>Роземборська О.Ф. ПП, маг, "Продукти" р-н Дунаевецкий Район, г.Дунаевцы, ул.Жлобы, д.54</v>
      </c>
    </row>
    <row r="846" spans="1:18" hidden="1" x14ac:dyDescent="0.25">
      <c r="A846" s="32">
        <v>919796</v>
      </c>
      <c r="B846" s="31" t="s">
        <v>6580</v>
      </c>
      <c r="C846" s="31" t="s">
        <v>6581</v>
      </c>
      <c r="D846" s="31" t="s">
        <v>6582</v>
      </c>
      <c r="E846" s="31" t="s">
        <v>121</v>
      </c>
      <c r="F846" s="31" t="s">
        <v>122</v>
      </c>
      <c r="G846" s="31" t="s">
        <v>107</v>
      </c>
      <c r="H846" s="31" t="s">
        <v>108</v>
      </c>
      <c r="I846" s="31" t="s">
        <v>6583</v>
      </c>
      <c r="J846" s="31" t="s">
        <v>6584</v>
      </c>
      <c r="K846" s="31" t="s">
        <v>110</v>
      </c>
      <c r="L846" s="31" t="s">
        <v>6581</v>
      </c>
      <c r="M846" s="31" t="s">
        <v>2</v>
      </c>
      <c r="N846" s="31" t="s">
        <v>25937</v>
      </c>
      <c r="O846" s="31" t="s">
        <v>25929</v>
      </c>
      <c r="P846" s="32" t="s">
        <v>66</v>
      </c>
      <c r="Q846" s="32">
        <v>0.5</v>
      </c>
      <c r="R846" t="str">
        <f t="shared" si="13"/>
        <v>Швець О.А. ПП, маг. "Економка" г.Каменец-Подольский, шоссе Хмельницкое, д.19</v>
      </c>
    </row>
    <row r="847" spans="1:18" hidden="1" x14ac:dyDescent="0.25">
      <c r="A847" s="32">
        <v>705049</v>
      </c>
      <c r="B847" s="31" t="s">
        <v>24617</v>
      </c>
      <c r="C847" s="31" t="s">
        <v>24618</v>
      </c>
      <c r="D847" s="31" t="s">
        <v>24619</v>
      </c>
      <c r="E847" s="31" t="s">
        <v>121</v>
      </c>
      <c r="F847" s="31" t="s">
        <v>122</v>
      </c>
      <c r="G847" s="31" t="s">
        <v>164</v>
      </c>
      <c r="H847" s="31" t="s">
        <v>108</v>
      </c>
      <c r="I847" s="31" t="s">
        <v>124</v>
      </c>
      <c r="J847" s="31" t="s">
        <v>109</v>
      </c>
      <c r="K847" s="31" t="s">
        <v>106</v>
      </c>
      <c r="L847" s="31" t="s">
        <v>24618</v>
      </c>
      <c r="M847" s="31" t="s">
        <v>0</v>
      </c>
      <c r="N847" s="31" t="s">
        <v>25937</v>
      </c>
      <c r="O847" s="31" t="s">
        <v>25929</v>
      </c>
      <c r="P847" s="32" t="s">
        <v>67</v>
      </c>
      <c r="Q847" s="32">
        <v>1</v>
      </c>
      <c r="R847" t="str">
        <f t="shared" si="13"/>
        <v>Поділля ТОВ Нафтова компанія, АЗС г.Каменец-Подольский, ул.Крипьякевича, д.3а</v>
      </c>
    </row>
    <row r="848" spans="1:18" hidden="1" x14ac:dyDescent="0.25">
      <c r="A848" s="32">
        <v>647293</v>
      </c>
      <c r="B848" s="31" t="s">
        <v>24992</v>
      </c>
      <c r="C848" s="31" t="s">
        <v>24993</v>
      </c>
      <c r="D848" s="31" t="s">
        <v>1026</v>
      </c>
      <c r="E848" s="31" t="s">
        <v>121</v>
      </c>
      <c r="F848" s="31" t="s">
        <v>122</v>
      </c>
      <c r="G848" s="31" t="s">
        <v>107</v>
      </c>
      <c r="H848" s="31" t="s">
        <v>108</v>
      </c>
      <c r="I848" s="31" t="s">
        <v>124</v>
      </c>
      <c r="J848" s="31" t="s">
        <v>109</v>
      </c>
      <c r="K848" s="31" t="s">
        <v>106</v>
      </c>
      <c r="L848" s="31" t="s">
        <v>24993</v>
      </c>
      <c r="M848" s="31" t="s">
        <v>1</v>
      </c>
      <c r="N848" s="31" t="s">
        <v>25937</v>
      </c>
      <c r="O848" s="31" t="s">
        <v>25929</v>
      </c>
      <c r="P848" s="32" t="s">
        <v>25948</v>
      </c>
      <c r="Q848" s="32">
        <v>1</v>
      </c>
      <c r="R848" t="str">
        <f t="shared" si="13"/>
        <v>Валідуда Ю.М. ПП, маг. "Продукти" г.Каменец-Подольский, ул.Дружбы Народов, д.1</v>
      </c>
    </row>
    <row r="849" spans="1:18" hidden="1" x14ac:dyDescent="0.25">
      <c r="A849" s="32">
        <v>848297</v>
      </c>
      <c r="B849" s="31" t="s">
        <v>5289</v>
      </c>
      <c r="C849" s="31" t="s">
        <v>5290</v>
      </c>
      <c r="D849" s="31" t="s">
        <v>5291</v>
      </c>
      <c r="E849" s="31" t="s">
        <v>121</v>
      </c>
      <c r="F849" s="31" t="s">
        <v>122</v>
      </c>
      <c r="G849" s="31" t="s">
        <v>107</v>
      </c>
      <c r="H849" s="31" t="s">
        <v>108</v>
      </c>
      <c r="I849" s="31" t="s">
        <v>5292</v>
      </c>
      <c r="J849" s="31" t="s">
        <v>5293</v>
      </c>
      <c r="K849" s="31" t="s">
        <v>106</v>
      </c>
      <c r="L849" s="31" t="s">
        <v>5290</v>
      </c>
      <c r="M849" s="31" t="s">
        <v>0</v>
      </c>
      <c r="N849" s="31" t="s">
        <v>25937</v>
      </c>
      <c r="O849" s="31" t="s">
        <v>25929</v>
      </c>
      <c r="P849" s="32" t="s">
        <v>25948</v>
      </c>
      <c r="Q849" s="32">
        <v>1</v>
      </c>
      <c r="R849" t="str">
        <f t="shared" si="13"/>
        <v>Царук О.О. ПП, новобудова г.Каменец-Подольский, ул.Князей Кориатовичей, д.0</v>
      </c>
    </row>
    <row r="850" spans="1:18" hidden="1" x14ac:dyDescent="0.25">
      <c r="A850" s="32">
        <v>347070</v>
      </c>
      <c r="B850" s="31" t="s">
        <v>2942</v>
      </c>
      <c r="C850" s="31" t="s">
        <v>2943</v>
      </c>
      <c r="D850" s="31" t="s">
        <v>25353</v>
      </c>
      <c r="E850" s="31" t="s">
        <v>121</v>
      </c>
      <c r="F850" s="31" t="s">
        <v>122</v>
      </c>
      <c r="G850" s="31" t="s">
        <v>107</v>
      </c>
      <c r="H850" s="31" t="s">
        <v>108</v>
      </c>
      <c r="I850" s="31" t="s">
        <v>25354</v>
      </c>
      <c r="J850" s="31" t="s">
        <v>25355</v>
      </c>
      <c r="K850" s="31" t="s">
        <v>106</v>
      </c>
      <c r="L850" s="31" t="s">
        <v>2943</v>
      </c>
      <c r="M850" s="31" t="s">
        <v>0</v>
      </c>
      <c r="N850" s="31" t="s">
        <v>25937</v>
      </c>
      <c r="O850" s="31" t="s">
        <v>25929</v>
      </c>
      <c r="P850" s="32" t="s">
        <v>25948</v>
      </c>
      <c r="Q850" s="32">
        <v>1</v>
      </c>
      <c r="R850" t="str">
        <f t="shared" si="13"/>
        <v>Генчевська І.В. ПП, маг. "Лоток №1" г.Каменец-Подольский, ул.Галицкого, д.30</v>
      </c>
    </row>
    <row r="851" spans="1:18" hidden="1" x14ac:dyDescent="0.25">
      <c r="A851" s="32">
        <v>569166</v>
      </c>
      <c r="B851" s="31" t="s">
        <v>25495</v>
      </c>
      <c r="C851" s="31" t="s">
        <v>25496</v>
      </c>
      <c r="D851" s="31" t="s">
        <v>25497</v>
      </c>
      <c r="E851" s="31" t="s">
        <v>121</v>
      </c>
      <c r="F851" s="31" t="s">
        <v>122</v>
      </c>
      <c r="G851" s="31" t="s">
        <v>107</v>
      </c>
      <c r="H851" s="31" t="s">
        <v>108</v>
      </c>
      <c r="I851" s="31" t="s">
        <v>124</v>
      </c>
      <c r="J851" s="31" t="s">
        <v>109</v>
      </c>
      <c r="K851" s="31" t="s">
        <v>106</v>
      </c>
      <c r="L851" s="31" t="s">
        <v>25496</v>
      </c>
      <c r="M851" s="31" t="s">
        <v>1</v>
      </c>
      <c r="N851" s="31" t="s">
        <v>25937</v>
      </c>
      <c r="O851" s="31" t="s">
        <v>25929</v>
      </c>
      <c r="P851" s="32" t="s">
        <v>25948</v>
      </c>
      <c r="Q851" s="32">
        <v>1</v>
      </c>
      <c r="R851" t="str">
        <f t="shared" si="13"/>
        <v>Чайка С.В. ПП, маг. "Чайка" г.Каменец-Подольский, ул.Князей Кориатовичей, д.32</v>
      </c>
    </row>
    <row r="852" spans="1:18" hidden="1" x14ac:dyDescent="0.25">
      <c r="A852" s="32">
        <v>676153</v>
      </c>
      <c r="B852" s="31" t="s">
        <v>25565</v>
      </c>
      <c r="C852" s="31" t="s">
        <v>25566</v>
      </c>
      <c r="D852" s="31" t="s">
        <v>25567</v>
      </c>
      <c r="E852" s="31" t="s">
        <v>121</v>
      </c>
      <c r="F852" s="31" t="s">
        <v>122</v>
      </c>
      <c r="G852" s="31" t="s">
        <v>107</v>
      </c>
      <c r="H852" s="31" t="s">
        <v>108</v>
      </c>
      <c r="I852" s="31" t="s">
        <v>124</v>
      </c>
      <c r="J852" s="31" t="s">
        <v>109</v>
      </c>
      <c r="K852" s="31" t="s">
        <v>106</v>
      </c>
      <c r="L852" s="31" t="s">
        <v>25566</v>
      </c>
      <c r="M852" s="31" t="s">
        <v>25938</v>
      </c>
      <c r="N852" s="31" t="s">
        <v>25937</v>
      </c>
      <c r="O852" s="31" t="s">
        <v>25929</v>
      </c>
      <c r="P852" s="32" t="s">
        <v>25948</v>
      </c>
      <c r="Q852" s="32">
        <v>1</v>
      </c>
      <c r="R852" t="str">
        <f t="shared" si="13"/>
        <v>Тручковська Н.З. ПП, маг. "Експрес" р-н Дунаевецкий Район, пгт.Дунаевцы, пл.Привокзальная, д.4</v>
      </c>
    </row>
    <row r="853" spans="1:18" hidden="1" x14ac:dyDescent="0.25">
      <c r="A853" s="32">
        <v>162968</v>
      </c>
      <c r="B853" s="31" t="s">
        <v>15537</v>
      </c>
      <c r="C853" s="31" t="s">
        <v>15538</v>
      </c>
      <c r="D853" s="31" t="s">
        <v>4777</v>
      </c>
      <c r="E853" s="31" t="s">
        <v>121</v>
      </c>
      <c r="F853" s="31" t="s">
        <v>122</v>
      </c>
      <c r="G853" s="31" t="s">
        <v>115</v>
      </c>
      <c r="H853" s="31" t="s">
        <v>116</v>
      </c>
      <c r="I853" s="31" t="s">
        <v>124</v>
      </c>
      <c r="J853" s="31" t="s">
        <v>109</v>
      </c>
      <c r="K853" s="31" t="s">
        <v>106</v>
      </c>
      <c r="L853" s="31" t="s">
        <v>15538</v>
      </c>
      <c r="M853" s="31" t="s">
        <v>0</v>
      </c>
      <c r="N853" s="31" t="s">
        <v>25937</v>
      </c>
      <c r="O853" s="31" t="s">
        <v>25929</v>
      </c>
      <c r="P853" s="32" t="s">
        <v>25948</v>
      </c>
      <c r="Q853" s="32">
        <v>1</v>
      </c>
      <c r="R853" t="str">
        <f t="shared" si="13"/>
        <v>Данчук М.В. ПП, к-к №131 г.Каменец-Подольский, ул.Князей Кориатовичей (центральний ринок)</v>
      </c>
    </row>
    <row r="854" spans="1:18" hidden="1" x14ac:dyDescent="0.25">
      <c r="A854" s="32">
        <v>515379</v>
      </c>
      <c r="B854" s="31" t="s">
        <v>24391</v>
      </c>
      <c r="C854" s="31" t="s">
        <v>24392</v>
      </c>
      <c r="D854" s="31" t="s">
        <v>24393</v>
      </c>
      <c r="E854" s="31" t="s">
        <v>121</v>
      </c>
      <c r="F854" s="31" t="s">
        <v>122</v>
      </c>
      <c r="G854" s="31" t="s">
        <v>107</v>
      </c>
      <c r="H854" s="31" t="s">
        <v>108</v>
      </c>
      <c r="I854" s="31" t="s">
        <v>124</v>
      </c>
      <c r="J854" s="31" t="s">
        <v>109</v>
      </c>
      <c r="K854" s="31" t="s">
        <v>106</v>
      </c>
      <c r="L854" s="31" t="s">
        <v>24392</v>
      </c>
      <c r="M854" s="31" t="s">
        <v>0</v>
      </c>
      <c r="N854" s="31" t="s">
        <v>25937</v>
      </c>
      <c r="O854" s="31" t="s">
        <v>25929</v>
      </c>
      <c r="P854" s="32" t="s">
        <v>25948</v>
      </c>
      <c r="Q854" s="32">
        <v>1</v>
      </c>
      <c r="R854" t="str">
        <f t="shared" si="13"/>
        <v>Шаповал О.А. ПП, к-к №4 автовокзал г.Каменец-Подольский, ул.Первомайская (автовокзал)</v>
      </c>
    </row>
    <row r="855" spans="1:18" hidden="1" x14ac:dyDescent="0.25">
      <c r="A855" s="32">
        <v>433876</v>
      </c>
      <c r="B855" s="31" t="s">
        <v>24022</v>
      </c>
      <c r="C855" s="31" t="s">
        <v>24023</v>
      </c>
      <c r="D855" s="31" t="s">
        <v>993</v>
      </c>
      <c r="E855" s="31" t="s">
        <v>121</v>
      </c>
      <c r="F855" s="31" t="s">
        <v>122</v>
      </c>
      <c r="G855" s="31" t="s">
        <v>107</v>
      </c>
      <c r="H855" s="31" t="s">
        <v>108</v>
      </c>
      <c r="I855" s="31" t="s">
        <v>124</v>
      </c>
      <c r="J855" s="31" t="s">
        <v>109</v>
      </c>
      <c r="K855" s="31" t="s">
        <v>106</v>
      </c>
      <c r="L855" s="31" t="s">
        <v>24023</v>
      </c>
      <c r="M855" s="31" t="s">
        <v>0</v>
      </c>
      <c r="N855" s="31" t="s">
        <v>25937</v>
      </c>
      <c r="O855" s="31" t="s">
        <v>25929</v>
      </c>
      <c r="P855" s="32" t="s">
        <v>25948</v>
      </c>
      <c r="Q855" s="32">
        <v>1</v>
      </c>
      <c r="R855" t="str">
        <f t="shared" si="13"/>
        <v>Пушкаренко Г.Д. ПП, гуртовня г.Каменец-Подольский, ул.Князей Кориатовичей (оптовий ринок)</v>
      </c>
    </row>
    <row r="856" spans="1:18" hidden="1" x14ac:dyDescent="0.25">
      <c r="A856" s="32">
        <v>421651</v>
      </c>
      <c r="B856" s="31" t="s">
        <v>23484</v>
      </c>
      <c r="C856" s="31" t="s">
        <v>23485</v>
      </c>
      <c r="D856" s="31" t="s">
        <v>16452</v>
      </c>
      <c r="E856" s="31" t="s">
        <v>121</v>
      </c>
      <c r="F856" s="31" t="s">
        <v>122</v>
      </c>
      <c r="G856" s="31" t="s">
        <v>107</v>
      </c>
      <c r="H856" s="31" t="s">
        <v>108</v>
      </c>
      <c r="I856" s="31" t="s">
        <v>17410</v>
      </c>
      <c r="J856" s="31" t="s">
        <v>17411</v>
      </c>
      <c r="K856" s="31" t="s">
        <v>106</v>
      </c>
      <c r="L856" s="31" t="s">
        <v>23485</v>
      </c>
      <c r="M856" s="31" t="s">
        <v>1</v>
      </c>
      <c r="N856" s="31" t="s">
        <v>25937</v>
      </c>
      <c r="O856" s="31" t="s">
        <v>25929</v>
      </c>
      <c r="P856" s="32" t="s">
        <v>25948</v>
      </c>
      <c r="Q856" s="32">
        <v>1</v>
      </c>
      <c r="R856" t="str">
        <f t="shared" si="13"/>
        <v>Куніцька А.С. ПП, маг. "Ковчег" г.Каменец-Подольский, ул.Франко Ивана, д.8</v>
      </c>
    </row>
    <row r="857" spans="1:18" hidden="1" x14ac:dyDescent="0.25">
      <c r="A857" s="32">
        <v>421665</v>
      </c>
      <c r="B857" s="31" t="s">
        <v>23537</v>
      </c>
      <c r="C857" s="31" t="s">
        <v>12477</v>
      </c>
      <c r="D857" s="31" t="s">
        <v>23538</v>
      </c>
      <c r="E857" s="31" t="s">
        <v>121</v>
      </c>
      <c r="F857" s="31" t="s">
        <v>122</v>
      </c>
      <c r="G857" s="31" t="s">
        <v>107</v>
      </c>
      <c r="H857" s="31" t="s">
        <v>108</v>
      </c>
      <c r="I857" s="31" t="s">
        <v>124</v>
      </c>
      <c r="J857" s="31" t="s">
        <v>109</v>
      </c>
      <c r="K857" s="31" t="s">
        <v>106</v>
      </c>
      <c r="L857" s="31" t="s">
        <v>23539</v>
      </c>
      <c r="M857" s="31" t="s">
        <v>2</v>
      </c>
      <c r="N857" s="31" t="s">
        <v>25937</v>
      </c>
      <c r="O857" s="31" t="s">
        <v>25929</v>
      </c>
      <c r="P857" s="32" t="s">
        <v>25948</v>
      </c>
      <c r="Q857" s="32">
        <v>1</v>
      </c>
      <c r="R857" t="str">
        <f t="shared" si="13"/>
        <v>Степанишин В.О. ПП, маг. "Хлібосол" г.Каменец-Подольский, ул.30-летия Победы, д.10</v>
      </c>
    </row>
    <row r="858" spans="1:18" hidden="1" x14ac:dyDescent="0.25">
      <c r="A858" s="32">
        <v>588841</v>
      </c>
      <c r="B858" s="31" t="s">
        <v>24170</v>
      </c>
      <c r="C858" s="31" t="s">
        <v>24171</v>
      </c>
      <c r="D858" s="31" t="s">
        <v>3777</v>
      </c>
      <c r="E858" s="31" t="s">
        <v>121</v>
      </c>
      <c r="F858" s="31" t="s">
        <v>122</v>
      </c>
      <c r="G858" s="31" t="s">
        <v>149</v>
      </c>
      <c r="H858" s="31" t="s">
        <v>108</v>
      </c>
      <c r="I858" s="31" t="s">
        <v>24172</v>
      </c>
      <c r="J858" s="31" t="s">
        <v>24173</v>
      </c>
      <c r="K858" s="31" t="s">
        <v>106</v>
      </c>
      <c r="L858" s="31" t="s">
        <v>24171</v>
      </c>
      <c r="M858" s="31" t="s">
        <v>0</v>
      </c>
      <c r="N858" s="31" t="s">
        <v>25937</v>
      </c>
      <c r="O858" s="31" t="s">
        <v>25929</v>
      </c>
      <c r="P858" s="32" t="s">
        <v>25948</v>
      </c>
      <c r="Q858" s="32">
        <v>1</v>
      </c>
      <c r="R858" t="str">
        <f t="shared" si="13"/>
        <v>Григорчук Т.П. ПП, к-к №38 г.Каменец-Подольский, просп Грушевского, д.25 (центральний ринок)</v>
      </c>
    </row>
    <row r="859" spans="1:18" hidden="1" x14ac:dyDescent="0.25">
      <c r="A859" s="32">
        <v>162834</v>
      </c>
      <c r="B859" s="31" t="s">
        <v>15253</v>
      </c>
      <c r="C859" s="31" t="s">
        <v>15254</v>
      </c>
      <c r="D859" s="31" t="s">
        <v>13020</v>
      </c>
      <c r="E859" s="31" t="s">
        <v>121</v>
      </c>
      <c r="F859" s="31" t="s">
        <v>122</v>
      </c>
      <c r="G859" s="31" t="s">
        <v>107</v>
      </c>
      <c r="H859" s="31" t="s">
        <v>108</v>
      </c>
      <c r="I859" s="31" t="s">
        <v>124</v>
      </c>
      <c r="J859" s="31" t="s">
        <v>109</v>
      </c>
      <c r="K859" s="31" t="s">
        <v>106</v>
      </c>
      <c r="L859" s="31" t="s">
        <v>15254</v>
      </c>
      <c r="M859" s="31" t="s">
        <v>25938</v>
      </c>
      <c r="N859" s="31" t="s">
        <v>25937</v>
      </c>
      <c r="O859" s="31" t="s">
        <v>25929</v>
      </c>
      <c r="P859" s="32" t="s">
        <v>25948</v>
      </c>
      <c r="Q859" s="32">
        <v>1</v>
      </c>
      <c r="R859" t="str">
        <f t="shared" si="13"/>
        <v>Грабовська В.О. ПП, маг. "Рідне місто" Хмельницький, вул. Зарічанська, зупинка "Електроніка",</v>
      </c>
    </row>
    <row r="860" spans="1:18" hidden="1" x14ac:dyDescent="0.25">
      <c r="A860" s="32">
        <v>162834</v>
      </c>
      <c r="B860" s="31" t="s">
        <v>15253</v>
      </c>
      <c r="C860" s="31" t="s">
        <v>15254</v>
      </c>
      <c r="D860" s="31" t="s">
        <v>13020</v>
      </c>
      <c r="E860" s="31" t="s">
        <v>121</v>
      </c>
      <c r="F860" s="31" t="s">
        <v>122</v>
      </c>
      <c r="G860" s="31" t="s">
        <v>107</v>
      </c>
      <c r="H860" s="31" t="s">
        <v>108</v>
      </c>
      <c r="I860" s="31"/>
      <c r="J860" s="31"/>
      <c r="K860" s="31" t="s">
        <v>106</v>
      </c>
      <c r="L860" s="31" t="s">
        <v>15254</v>
      </c>
      <c r="M860" s="31" t="s">
        <v>25938</v>
      </c>
      <c r="N860" s="31" t="s">
        <v>25937</v>
      </c>
      <c r="O860" s="31" t="s">
        <v>25929</v>
      </c>
      <c r="P860" s="32" t="s">
        <v>25948</v>
      </c>
      <c r="Q860" s="32">
        <v>1</v>
      </c>
      <c r="R860" t="str">
        <f t="shared" si="13"/>
        <v>Грабовська В.О. ПП, маг. "Рідне місто" Хмельницький, вул. Зарічанська, зупинка "Електроніка",</v>
      </c>
    </row>
    <row r="861" spans="1:18" hidden="1" x14ac:dyDescent="0.25">
      <c r="A861" s="32">
        <v>162834</v>
      </c>
      <c r="B861" s="31" t="s">
        <v>15253</v>
      </c>
      <c r="C861" s="31" t="s">
        <v>15254</v>
      </c>
      <c r="D861" s="31" t="s">
        <v>13020</v>
      </c>
      <c r="E861" s="31" t="s">
        <v>145</v>
      </c>
      <c r="F861" s="31" t="s">
        <v>122</v>
      </c>
      <c r="G861" s="31" t="s">
        <v>107</v>
      </c>
      <c r="H861" s="31" t="s">
        <v>108</v>
      </c>
      <c r="I861" s="31" t="s">
        <v>124</v>
      </c>
      <c r="J861" s="31" t="s">
        <v>109</v>
      </c>
      <c r="K861" s="31" t="s">
        <v>106</v>
      </c>
      <c r="L861" s="31" t="s">
        <v>15254</v>
      </c>
      <c r="M861" s="31" t="s">
        <v>25938</v>
      </c>
      <c r="N861" s="31" t="s">
        <v>25937</v>
      </c>
      <c r="O861" s="31" t="s">
        <v>25929</v>
      </c>
      <c r="P861" s="32" t="s">
        <v>25948</v>
      </c>
      <c r="Q861" s="32">
        <v>1</v>
      </c>
      <c r="R861" t="str">
        <f t="shared" si="13"/>
        <v>Грабовська В.О. ПП, маг. "Рідне місто" Хмельницький, вул. Зарічанська, зупинка "Електроніка",</v>
      </c>
    </row>
    <row r="862" spans="1:18" hidden="1" x14ac:dyDescent="0.25">
      <c r="A862" s="32">
        <v>162834</v>
      </c>
      <c r="B862" s="31" t="s">
        <v>15253</v>
      </c>
      <c r="C862" s="31" t="s">
        <v>15254</v>
      </c>
      <c r="D862" s="31" t="s">
        <v>13020</v>
      </c>
      <c r="E862" s="31" t="s">
        <v>145</v>
      </c>
      <c r="F862" s="31" t="s">
        <v>122</v>
      </c>
      <c r="G862" s="31" t="s">
        <v>107</v>
      </c>
      <c r="H862" s="31" t="s">
        <v>108</v>
      </c>
      <c r="I862" s="31"/>
      <c r="J862" s="31"/>
      <c r="K862" s="31" t="s">
        <v>106</v>
      </c>
      <c r="L862" s="31" t="s">
        <v>15254</v>
      </c>
      <c r="M862" s="31" t="s">
        <v>25938</v>
      </c>
      <c r="N862" s="31" t="s">
        <v>25937</v>
      </c>
      <c r="O862" s="31" t="s">
        <v>25929</v>
      </c>
      <c r="P862" s="32" t="s">
        <v>25948</v>
      </c>
      <c r="Q862" s="32">
        <v>1</v>
      </c>
      <c r="R862" t="str">
        <f t="shared" si="13"/>
        <v>Грабовська В.О. ПП, маг. "Рідне місто" Хмельницький, вул. Зарічанська, зупинка "Електроніка",</v>
      </c>
    </row>
    <row r="863" spans="1:18" hidden="1" x14ac:dyDescent="0.25">
      <c r="A863" s="32">
        <v>162921</v>
      </c>
      <c r="B863" s="31" t="s">
        <v>15434</v>
      </c>
      <c r="C863" s="31" t="s">
        <v>15435</v>
      </c>
      <c r="D863" s="31" t="s">
        <v>4304</v>
      </c>
      <c r="E863" s="31" t="s">
        <v>121</v>
      </c>
      <c r="F863" s="31" t="s">
        <v>122</v>
      </c>
      <c r="G863" s="31" t="s">
        <v>114</v>
      </c>
      <c r="H863" s="31" t="s">
        <v>108</v>
      </c>
      <c r="I863" s="31" t="s">
        <v>15436</v>
      </c>
      <c r="J863" s="31" t="s">
        <v>15437</v>
      </c>
      <c r="K863" s="31" t="s">
        <v>106</v>
      </c>
      <c r="L863" s="31" t="s">
        <v>15435</v>
      </c>
      <c r="M863" s="31" t="s">
        <v>0</v>
      </c>
      <c r="N863" s="31" t="s">
        <v>25937</v>
      </c>
      <c r="O863" s="31" t="s">
        <v>25929</v>
      </c>
      <c r="P863" s="32" t="s">
        <v>25948</v>
      </c>
      <c r="Q863" s="32">
        <v>1</v>
      </c>
      <c r="R863" t="str">
        <f t="shared" si="13"/>
        <v>Гуменюк М.В. ПП, кафе "Марина" г.Каменец-Подольский, ул.Князей Кориатовичей, д.19</v>
      </c>
    </row>
    <row r="864" spans="1:18" hidden="1" x14ac:dyDescent="0.25">
      <c r="A864" s="32">
        <v>162489</v>
      </c>
      <c r="B864" s="31" t="s">
        <v>14475</v>
      </c>
      <c r="C864" s="31" t="s">
        <v>14476</v>
      </c>
      <c r="D864" s="31" t="s">
        <v>3777</v>
      </c>
      <c r="E864" s="31" t="s">
        <v>121</v>
      </c>
      <c r="F864" s="31" t="s">
        <v>122</v>
      </c>
      <c r="G864" s="31" t="s">
        <v>115</v>
      </c>
      <c r="H864" s="31" t="s">
        <v>116</v>
      </c>
      <c r="I864" s="31" t="s">
        <v>124</v>
      </c>
      <c r="J864" s="31" t="s">
        <v>109</v>
      </c>
      <c r="K864" s="31" t="s">
        <v>106</v>
      </c>
      <c r="L864" s="31" t="s">
        <v>14476</v>
      </c>
      <c r="M864" s="31" t="s">
        <v>0</v>
      </c>
      <c r="N864" s="31" t="s">
        <v>25937</v>
      </c>
      <c r="O864" s="31" t="s">
        <v>25929</v>
      </c>
      <c r="P864" s="32" t="s">
        <v>25948</v>
      </c>
      <c r="Q864" s="32">
        <v>1</v>
      </c>
      <c r="R864" t="str">
        <f t="shared" si="13"/>
        <v>Венгер Т.О. ПП, к-к №238 г.Каменец-Подольский, просп Грушевского, д.25 (центральний ринок)</v>
      </c>
    </row>
    <row r="865" spans="1:18" hidden="1" x14ac:dyDescent="0.25">
      <c r="A865" s="32">
        <v>162655</v>
      </c>
      <c r="B865" s="31" t="s">
        <v>346</v>
      </c>
      <c r="C865" s="31" t="s">
        <v>347</v>
      </c>
      <c r="D865" s="31" t="s">
        <v>3777</v>
      </c>
      <c r="E865" s="31" t="s">
        <v>121</v>
      </c>
      <c r="F865" s="31" t="s">
        <v>122</v>
      </c>
      <c r="G865" s="31" t="s">
        <v>115</v>
      </c>
      <c r="H865" s="31" t="s">
        <v>116</v>
      </c>
      <c r="I865" s="31" t="s">
        <v>14820</v>
      </c>
      <c r="J865" s="31" t="s">
        <v>14821</v>
      </c>
      <c r="K865" s="31" t="s">
        <v>106</v>
      </c>
      <c r="L865" s="31" t="s">
        <v>347</v>
      </c>
      <c r="M865" s="31" t="s">
        <v>0</v>
      </c>
      <c r="N865" s="31" t="s">
        <v>25937</v>
      </c>
      <c r="O865" s="31" t="s">
        <v>25929</v>
      </c>
      <c r="P865" s="32" t="s">
        <v>67</v>
      </c>
      <c r="Q865" s="32">
        <v>1</v>
      </c>
      <c r="R865" t="str">
        <f t="shared" si="13"/>
        <v>Галицька Л.В. ПП, к-к №22а г.Каменец-Подольский, просп Грушевского, д.25 (центральний ринок)</v>
      </c>
    </row>
    <row r="866" spans="1:18" hidden="1" x14ac:dyDescent="0.25">
      <c r="A866" s="32">
        <v>162685</v>
      </c>
      <c r="B866" s="31" t="s">
        <v>1314</v>
      </c>
      <c r="C866" s="31" t="s">
        <v>14895</v>
      </c>
      <c r="D866" s="31" t="s">
        <v>14896</v>
      </c>
      <c r="E866" s="31" t="s">
        <v>121</v>
      </c>
      <c r="F866" s="31" t="s">
        <v>122</v>
      </c>
      <c r="G866" s="31" t="s">
        <v>111</v>
      </c>
      <c r="H866" s="31" t="s">
        <v>112</v>
      </c>
      <c r="I866" s="31" t="s">
        <v>14897</v>
      </c>
      <c r="J866" s="31" t="s">
        <v>14898</v>
      </c>
      <c r="K866" s="31" t="s">
        <v>106</v>
      </c>
      <c r="L866" s="31" t="s">
        <v>1315</v>
      </c>
      <c r="M866" s="31" t="s">
        <v>2</v>
      </c>
      <c r="N866" s="31" t="s">
        <v>25937</v>
      </c>
      <c r="O866" s="31" t="s">
        <v>25929</v>
      </c>
      <c r="P866" s="32" t="s">
        <v>66</v>
      </c>
      <c r="Q866" s="32">
        <v>1</v>
      </c>
      <c r="R866" t="str">
        <f t="shared" si="13"/>
        <v>(Сез ТРТ) Гарах В.І. ПП, школа №8 г.Каменец-Подольский, пер.Шевченко, д.24</v>
      </c>
    </row>
    <row r="867" spans="1:18" hidden="1" x14ac:dyDescent="0.25">
      <c r="A867" s="32">
        <v>162728</v>
      </c>
      <c r="B867" s="31" t="s">
        <v>14988</v>
      </c>
      <c r="C867" s="31" t="s">
        <v>14989</v>
      </c>
      <c r="D867" s="31" t="s">
        <v>8312</v>
      </c>
      <c r="E867" s="31" t="s">
        <v>121</v>
      </c>
      <c r="F867" s="31" t="s">
        <v>122</v>
      </c>
      <c r="G867" s="31" t="s">
        <v>107</v>
      </c>
      <c r="H867" s="31" t="s">
        <v>108</v>
      </c>
      <c r="I867" s="31" t="s">
        <v>14990</v>
      </c>
      <c r="J867" s="31" t="s">
        <v>14991</v>
      </c>
      <c r="K867" s="31" t="s">
        <v>106</v>
      </c>
      <c r="L867" s="31" t="s">
        <v>14989</v>
      </c>
      <c r="M867" s="31" t="s">
        <v>1</v>
      </c>
      <c r="N867" s="31" t="s">
        <v>25937</v>
      </c>
      <c r="O867" s="31" t="s">
        <v>25929</v>
      </c>
      <c r="P867" s="32" t="s">
        <v>25948</v>
      </c>
      <c r="Q867" s="32">
        <v>1</v>
      </c>
      <c r="R867" t="str">
        <f t="shared" si="13"/>
        <v>Главдаль В.С. ПП, маг. "Надія" г.Каменец-Подольский, ул.Вокзальная, д.93</v>
      </c>
    </row>
    <row r="868" spans="1:18" hidden="1" x14ac:dyDescent="0.25">
      <c r="A868" s="32">
        <v>162769</v>
      </c>
      <c r="B868" s="31" t="s">
        <v>3290</v>
      </c>
      <c r="C868" s="31" t="s">
        <v>3291</v>
      </c>
      <c r="D868" s="31" t="s">
        <v>15090</v>
      </c>
      <c r="E868" s="31" t="s">
        <v>121</v>
      </c>
      <c r="F868" s="31" t="s">
        <v>122</v>
      </c>
      <c r="G868" s="31" t="s">
        <v>107</v>
      </c>
      <c r="H868" s="31" t="s">
        <v>108</v>
      </c>
      <c r="I868" s="31" t="s">
        <v>15091</v>
      </c>
      <c r="J868" s="31" t="s">
        <v>15092</v>
      </c>
      <c r="K868" s="31" t="s">
        <v>106</v>
      </c>
      <c r="L868" s="31" t="s">
        <v>3291</v>
      </c>
      <c r="M868" s="31" t="s">
        <v>0</v>
      </c>
      <c r="N868" s="31" t="s">
        <v>25937</v>
      </c>
      <c r="O868" s="31" t="s">
        <v>25929</v>
      </c>
      <c r="P868" s="32" t="s">
        <v>25948</v>
      </c>
      <c r="Q868" s="32">
        <v>1</v>
      </c>
      <c r="R868" t="str">
        <f t="shared" si="13"/>
        <v>Головльов Г.М. ПП, маг. "Еллада" г.Каменец-Подольский, просп Грушевского, д.29</v>
      </c>
    </row>
    <row r="869" spans="1:18" hidden="1" x14ac:dyDescent="0.25">
      <c r="A869" s="32">
        <v>166164</v>
      </c>
      <c r="B869" s="31" t="s">
        <v>22491</v>
      </c>
      <c r="C869" s="31" t="s">
        <v>22492</v>
      </c>
      <c r="D869" s="31" t="s">
        <v>22493</v>
      </c>
      <c r="E869" s="31" t="s">
        <v>121</v>
      </c>
      <c r="F869" s="31" t="s">
        <v>122</v>
      </c>
      <c r="G869" s="31" t="s">
        <v>114</v>
      </c>
      <c r="H869" s="31" t="s">
        <v>108</v>
      </c>
      <c r="I869" s="31" t="s">
        <v>22494</v>
      </c>
      <c r="J869" s="31" t="s">
        <v>22495</v>
      </c>
      <c r="K869" s="31" t="s">
        <v>106</v>
      </c>
      <c r="L869" s="31" t="s">
        <v>22492</v>
      </c>
      <c r="M869" s="31" t="s">
        <v>1</v>
      </c>
      <c r="N869" s="31" t="s">
        <v>25937</v>
      </c>
      <c r="O869" s="31" t="s">
        <v>25929</v>
      </c>
      <c r="P869" s="32" t="s">
        <v>25948</v>
      </c>
      <c r="Q869" s="32">
        <v>1</v>
      </c>
      <c r="R869" t="str">
        <f t="shared" si="13"/>
        <v>Чистякова Н.Л. ПП, піцерія "Піцца-Парк" г.Каменец-Подольский, ул.Соборная, д.5</v>
      </c>
    </row>
    <row r="870" spans="1:18" hidden="1" x14ac:dyDescent="0.25">
      <c r="A870" s="32">
        <v>166384</v>
      </c>
      <c r="B870" s="31" t="s">
        <v>23015</v>
      </c>
      <c r="C870" s="31" t="s">
        <v>23016</v>
      </c>
      <c r="D870" s="31" t="s">
        <v>10200</v>
      </c>
      <c r="E870" s="31" t="s">
        <v>121</v>
      </c>
      <c r="F870" s="31" t="s">
        <v>122</v>
      </c>
      <c r="G870" s="31" t="s">
        <v>114</v>
      </c>
      <c r="H870" s="31" t="s">
        <v>108</v>
      </c>
      <c r="I870" s="31" t="s">
        <v>23013</v>
      </c>
      <c r="J870" s="31" t="s">
        <v>23014</v>
      </c>
      <c r="K870" s="31" t="s">
        <v>106</v>
      </c>
      <c r="L870" s="31" t="s">
        <v>23016</v>
      </c>
      <c r="M870" s="31" t="s">
        <v>2</v>
      </c>
      <c r="N870" s="31" t="s">
        <v>25937</v>
      </c>
      <c r="O870" s="31" t="s">
        <v>25929</v>
      </c>
      <c r="P870" s="32" t="s">
        <v>25948</v>
      </c>
      <c r="Q870" s="32">
        <v>1</v>
      </c>
      <c r="R870" t="str">
        <f t="shared" si="13"/>
        <v>Яворська О.М. ПП, піцерія "Presto" г.Каменец-Подольский, ул.Мира, д.4</v>
      </c>
    </row>
    <row r="871" spans="1:18" hidden="1" x14ac:dyDescent="0.25">
      <c r="A871" s="32">
        <v>166871</v>
      </c>
      <c r="B871" s="31" t="s">
        <v>23353</v>
      </c>
      <c r="C871" s="31" t="s">
        <v>23354</v>
      </c>
      <c r="D871" s="31" t="s">
        <v>22117</v>
      </c>
      <c r="E871" s="31" t="s">
        <v>121</v>
      </c>
      <c r="F871" s="31" t="s">
        <v>122</v>
      </c>
      <c r="G871" s="31" t="s">
        <v>107</v>
      </c>
      <c r="H871" s="31" t="s">
        <v>108</v>
      </c>
      <c r="I871" s="31" t="s">
        <v>124</v>
      </c>
      <c r="J871" s="31" t="s">
        <v>109</v>
      </c>
      <c r="K871" s="31" t="s">
        <v>106</v>
      </c>
      <c r="L871" s="31" t="s">
        <v>23354</v>
      </c>
      <c r="M871" s="31" t="s">
        <v>1</v>
      </c>
      <c r="N871" s="31" t="s">
        <v>25937</v>
      </c>
      <c r="O871" s="31" t="s">
        <v>25929</v>
      </c>
      <c r="P871" s="32" t="s">
        <v>25948</v>
      </c>
      <c r="Q871" s="32">
        <v>1</v>
      </c>
      <c r="R871" t="str">
        <f t="shared" si="13"/>
        <v>Войциховська О.І ПП, маг."Маркет" р-н Каменец-Подольский Район, с.Устье, ул.Мира, д.1</v>
      </c>
    </row>
    <row r="872" spans="1:18" hidden="1" x14ac:dyDescent="0.25">
      <c r="A872" s="32">
        <v>162446</v>
      </c>
      <c r="B872" s="31" t="s">
        <v>2962</v>
      </c>
      <c r="C872" s="31" t="s">
        <v>2963</v>
      </c>
      <c r="D872" s="31" t="s">
        <v>4266</v>
      </c>
      <c r="E872" s="31" t="s">
        <v>121</v>
      </c>
      <c r="F872" s="31" t="s">
        <v>122</v>
      </c>
      <c r="G872" s="31" t="s">
        <v>107</v>
      </c>
      <c r="H872" s="31" t="s">
        <v>108</v>
      </c>
      <c r="I872" s="31" t="s">
        <v>124</v>
      </c>
      <c r="J872" s="31" t="s">
        <v>109</v>
      </c>
      <c r="K872" s="31" t="s">
        <v>106</v>
      </c>
      <c r="L872" s="31" t="s">
        <v>2963</v>
      </c>
      <c r="M872" s="31" t="s">
        <v>25938</v>
      </c>
      <c r="N872" s="31" t="s">
        <v>25937</v>
      </c>
      <c r="O872" s="31" t="s">
        <v>25929</v>
      </c>
      <c r="P872" s="32" t="s">
        <v>25948</v>
      </c>
      <c r="Q872" s="32">
        <v>1</v>
      </c>
      <c r="R872" t="str">
        <f t="shared" si="13"/>
        <v>Валентієва Л.В. ПП, маг. "Продукти" р-н Дунаевецкий Район, с.Голозубынци, ул.Шевченка, д.18</v>
      </c>
    </row>
    <row r="873" spans="1:18" hidden="1" x14ac:dyDescent="0.25">
      <c r="A873" s="32">
        <v>162467</v>
      </c>
      <c r="B873" s="31" t="s">
        <v>14427</v>
      </c>
      <c r="C873" s="31" t="s">
        <v>14428</v>
      </c>
      <c r="D873" s="31" t="s">
        <v>14429</v>
      </c>
      <c r="E873" s="31" t="s">
        <v>121</v>
      </c>
      <c r="F873" s="31" t="s">
        <v>122</v>
      </c>
      <c r="G873" s="31" t="s">
        <v>107</v>
      </c>
      <c r="H873" s="31" t="s">
        <v>108</v>
      </c>
      <c r="I873" s="31" t="s">
        <v>124</v>
      </c>
      <c r="J873" s="31" t="s">
        <v>109</v>
      </c>
      <c r="K873" s="31" t="s">
        <v>106</v>
      </c>
      <c r="L873" s="31" t="s">
        <v>14428</v>
      </c>
      <c r="M873" s="31" t="s">
        <v>0</v>
      </c>
      <c r="N873" s="31" t="s">
        <v>25937</v>
      </c>
      <c r="O873" s="31" t="s">
        <v>25929</v>
      </c>
      <c r="P873" s="32" t="s">
        <v>25948</v>
      </c>
      <c r="Q873" s="32">
        <v>1</v>
      </c>
      <c r="R873" t="str">
        <f t="shared" si="13"/>
        <v>Василенюк Д.І. ПП, маг. "Продукти" р-н Каменец-Подольский Район, с.Милевцы, ул.Грушевского, д.7</v>
      </c>
    </row>
    <row r="874" spans="1:18" hidden="1" x14ac:dyDescent="0.25">
      <c r="A874" s="32">
        <v>165884</v>
      </c>
      <c r="B874" s="31" t="s">
        <v>21878</v>
      </c>
      <c r="C874" s="31" t="s">
        <v>21879</v>
      </c>
      <c r="D874" s="31" t="s">
        <v>21880</v>
      </c>
      <c r="E874" s="31" t="s">
        <v>121</v>
      </c>
      <c r="F874" s="31" t="s">
        <v>122</v>
      </c>
      <c r="G874" s="31" t="s">
        <v>111</v>
      </c>
      <c r="H874" s="31" t="s">
        <v>112</v>
      </c>
      <c r="I874" s="31" t="s">
        <v>1291</v>
      </c>
      <c r="J874" s="31" t="s">
        <v>1292</v>
      </c>
      <c r="K874" s="31" t="s">
        <v>106</v>
      </c>
      <c r="L874" s="31" t="s">
        <v>21879</v>
      </c>
      <c r="M874" s="31" t="s">
        <v>1</v>
      </c>
      <c r="N874" s="31" t="s">
        <v>25937</v>
      </c>
      <c r="O874" s="31" t="s">
        <v>25929</v>
      </c>
      <c r="P874" s="32" t="s">
        <v>25948</v>
      </c>
      <c r="Q874" s="32">
        <v>1</v>
      </c>
      <c r="R874" t="str">
        <f t="shared" si="13"/>
        <v>Управління освіти і науки, д/с №17 г.Каменец-Подольский, д.3 (старе місто вул. Довга)</v>
      </c>
    </row>
    <row r="875" spans="1:18" hidden="1" x14ac:dyDescent="0.25">
      <c r="A875" s="32">
        <v>165890</v>
      </c>
      <c r="B875" s="31" t="s">
        <v>1312</v>
      </c>
      <c r="C875" s="31" t="s">
        <v>1313</v>
      </c>
      <c r="D875" s="31" t="s">
        <v>21892</v>
      </c>
      <c r="E875" s="31" t="s">
        <v>121</v>
      </c>
      <c r="F875" s="31" t="s">
        <v>122</v>
      </c>
      <c r="G875" s="31" t="s">
        <v>111</v>
      </c>
      <c r="H875" s="31" t="s">
        <v>112</v>
      </c>
      <c r="I875" s="31" t="s">
        <v>1291</v>
      </c>
      <c r="J875" s="31" t="s">
        <v>1292</v>
      </c>
      <c r="K875" s="31" t="s">
        <v>106</v>
      </c>
      <c r="L875" s="31" t="s">
        <v>1313</v>
      </c>
      <c r="M875" s="31" t="s">
        <v>1</v>
      </c>
      <c r="N875" s="31" t="s">
        <v>25937</v>
      </c>
      <c r="O875" s="31" t="s">
        <v>25929</v>
      </c>
      <c r="P875" s="32" t="s">
        <v>25948</v>
      </c>
      <c r="Q875" s="32">
        <v>1</v>
      </c>
      <c r="R875" t="str">
        <f t="shared" si="13"/>
        <v>Управління освіти і науки, д/с №23 г.Каменец-Подольский, ул.Тимирязева (1)</v>
      </c>
    </row>
    <row r="876" spans="1:18" hidden="1" x14ac:dyDescent="0.25">
      <c r="A876" s="32">
        <v>165988</v>
      </c>
      <c r="B876" s="31" t="s">
        <v>348</v>
      </c>
      <c r="C876" s="31" t="s">
        <v>349</v>
      </c>
      <c r="D876" s="31" t="s">
        <v>733</v>
      </c>
      <c r="E876" s="31" t="s">
        <v>121</v>
      </c>
      <c r="F876" s="31" t="s">
        <v>122</v>
      </c>
      <c r="G876" s="31" t="s">
        <v>115</v>
      </c>
      <c r="H876" s="31" t="s">
        <v>116</v>
      </c>
      <c r="I876" s="31" t="s">
        <v>22122</v>
      </c>
      <c r="J876" s="31" t="s">
        <v>22123</v>
      </c>
      <c r="K876" s="31" t="s">
        <v>106</v>
      </c>
      <c r="L876" s="31" t="s">
        <v>349</v>
      </c>
      <c r="M876" s="31" t="s">
        <v>0</v>
      </c>
      <c r="N876" s="31" t="s">
        <v>25937</v>
      </c>
      <c r="O876" s="31" t="s">
        <v>25929</v>
      </c>
      <c r="P876" s="32" t="s">
        <v>25948</v>
      </c>
      <c r="Q876" s="32">
        <v>1</v>
      </c>
      <c r="R876" t="str">
        <f t="shared" si="13"/>
        <v>Хворостовська Т.П. ПП, місце "червона таврія" г.Каменец-Подольский, просп Грушевского, д.25</v>
      </c>
    </row>
    <row r="877" spans="1:18" hidden="1" x14ac:dyDescent="0.25">
      <c r="A877" s="32">
        <v>166049</v>
      </c>
      <c r="B877" s="31" t="s">
        <v>738</v>
      </c>
      <c r="C877" s="31" t="s">
        <v>22205</v>
      </c>
      <c r="D877" s="31" t="s">
        <v>3777</v>
      </c>
      <c r="E877" s="31" t="s">
        <v>121</v>
      </c>
      <c r="F877" s="31" t="s">
        <v>122</v>
      </c>
      <c r="G877" s="31" t="s">
        <v>115</v>
      </c>
      <c r="H877" s="31" t="s">
        <v>116</v>
      </c>
      <c r="I877" s="31" t="s">
        <v>22206</v>
      </c>
      <c r="J877" s="31" t="s">
        <v>22207</v>
      </c>
      <c r="K877" s="31" t="s">
        <v>106</v>
      </c>
      <c r="L877" s="31" t="s">
        <v>739</v>
      </c>
      <c r="M877" s="31" t="s">
        <v>0</v>
      </c>
      <c r="N877" s="31" t="s">
        <v>25937</v>
      </c>
      <c r="O877" s="31" t="s">
        <v>25929</v>
      </c>
      <c r="P877" s="32" t="s">
        <v>25948</v>
      </c>
      <c r="Q877" s="32">
        <v>1</v>
      </c>
      <c r="R877" t="str">
        <f t="shared" si="13"/>
        <v>Хмелюк О.Ф. ПП, к-к №107 г.Каменец-Подольский, просп Грушевского, д.25 (центральний ринок)</v>
      </c>
    </row>
    <row r="878" spans="1:18" hidden="1" x14ac:dyDescent="0.25">
      <c r="A878" s="32">
        <v>166098</v>
      </c>
      <c r="B878" s="31" t="s">
        <v>22318</v>
      </c>
      <c r="C878" s="31" t="s">
        <v>22319</v>
      </c>
      <c r="D878" s="31" t="s">
        <v>12411</v>
      </c>
      <c r="E878" s="31" t="s">
        <v>121</v>
      </c>
      <c r="F878" s="31" t="s">
        <v>122</v>
      </c>
      <c r="G878" s="31" t="s">
        <v>115</v>
      </c>
      <c r="H878" s="31" t="s">
        <v>116</v>
      </c>
      <c r="I878" s="31" t="s">
        <v>22320</v>
      </c>
      <c r="J878" s="31" t="s">
        <v>22321</v>
      </c>
      <c r="K878" s="31" t="s">
        <v>106</v>
      </c>
      <c r="L878" s="31" t="s">
        <v>22319</v>
      </c>
      <c r="M878" s="31" t="s">
        <v>0</v>
      </c>
      <c r="N878" s="31" t="s">
        <v>25937</v>
      </c>
      <c r="O878" s="31" t="s">
        <v>25929</v>
      </c>
      <c r="P878" s="32" t="s">
        <v>67</v>
      </c>
      <c r="Q878" s="32">
        <v>1</v>
      </c>
      <c r="R878" t="str">
        <f t="shared" si="13"/>
        <v>Цвіляк Н.В. ПП, к-к №38 г.Каменец-Подольский, ул.Князей Кориатовичей, д.14 м (оптовий ринок)</v>
      </c>
    </row>
    <row r="879" spans="1:18" hidden="1" x14ac:dyDescent="0.25">
      <c r="A879" s="32">
        <v>166155</v>
      </c>
      <c r="B879" s="31" t="s">
        <v>22478</v>
      </c>
      <c r="C879" s="31" t="s">
        <v>22479</v>
      </c>
      <c r="D879" s="31" t="s">
        <v>7867</v>
      </c>
      <c r="E879" s="31" t="s">
        <v>121</v>
      </c>
      <c r="F879" s="31" t="s">
        <v>122</v>
      </c>
      <c r="G879" s="31" t="s">
        <v>115</v>
      </c>
      <c r="H879" s="31" t="s">
        <v>116</v>
      </c>
      <c r="I879" s="31" t="s">
        <v>22480</v>
      </c>
      <c r="J879" s="31" t="s">
        <v>22481</v>
      </c>
      <c r="K879" s="31" t="s">
        <v>106</v>
      </c>
      <c r="L879" s="31" t="s">
        <v>22479</v>
      </c>
      <c r="M879" s="31" t="s">
        <v>0</v>
      </c>
      <c r="N879" s="31" t="s">
        <v>25937</v>
      </c>
      <c r="O879" s="31" t="s">
        <v>25929</v>
      </c>
      <c r="P879" s="32" t="s">
        <v>25948</v>
      </c>
      <c r="Q879" s="32">
        <v>1</v>
      </c>
      <c r="R879" t="str">
        <f t="shared" si="13"/>
        <v>Чесановський М.С. ПП, к-к №95 г.Каменец-Подольский, ул.Князей Кориатовичей, д.14 м</v>
      </c>
    </row>
    <row r="880" spans="1:18" hidden="1" x14ac:dyDescent="0.25">
      <c r="A880" s="32">
        <v>165671</v>
      </c>
      <c r="B880" s="31" t="s">
        <v>3435</v>
      </c>
      <c r="C880" s="31" t="s">
        <v>21384</v>
      </c>
      <c r="D880" s="31" t="s">
        <v>21385</v>
      </c>
      <c r="E880" s="31" t="s">
        <v>121</v>
      </c>
      <c r="F880" s="31" t="s">
        <v>122</v>
      </c>
      <c r="G880" s="31" t="s">
        <v>107</v>
      </c>
      <c r="H880" s="31" t="s">
        <v>108</v>
      </c>
      <c r="I880" s="31" t="s">
        <v>21382</v>
      </c>
      <c r="J880" s="31" t="s">
        <v>21383</v>
      </c>
      <c r="K880" s="31" t="s">
        <v>106</v>
      </c>
      <c r="L880" s="31" t="s">
        <v>21384</v>
      </c>
      <c r="M880" s="31" t="s">
        <v>1</v>
      </c>
      <c r="N880" s="31" t="s">
        <v>25937</v>
      </c>
      <c r="O880" s="31" t="s">
        <v>25929</v>
      </c>
      <c r="P880" s="32" t="s">
        <v>25948</v>
      </c>
      <c r="Q880" s="32">
        <v>1</v>
      </c>
      <c r="R880" t="str">
        <f t="shared" si="13"/>
        <v>Товарянський П.М. ПП, маг. №15 г.Каменец-Подольский, ул.Зарванская, д.15</v>
      </c>
    </row>
    <row r="881" spans="1:18" hidden="1" x14ac:dyDescent="0.25">
      <c r="A881" s="32">
        <v>165681</v>
      </c>
      <c r="B881" s="31" t="s">
        <v>21408</v>
      </c>
      <c r="C881" s="31" t="s">
        <v>21409</v>
      </c>
      <c r="D881" s="31" t="s">
        <v>315</v>
      </c>
      <c r="E881" s="31" t="s">
        <v>121</v>
      </c>
      <c r="F881" s="31" t="s">
        <v>122</v>
      </c>
      <c r="G881" s="31" t="s">
        <v>115</v>
      </c>
      <c r="H881" s="31" t="s">
        <v>116</v>
      </c>
      <c r="I881" s="31" t="s">
        <v>124</v>
      </c>
      <c r="J881" s="31" t="s">
        <v>109</v>
      </c>
      <c r="K881" s="31" t="s">
        <v>106</v>
      </c>
      <c r="L881" s="31" t="s">
        <v>21409</v>
      </c>
      <c r="M881" s="31" t="s">
        <v>0</v>
      </c>
      <c r="N881" s="31" t="s">
        <v>25937</v>
      </c>
      <c r="O881" s="31" t="s">
        <v>25929</v>
      </c>
      <c r="P881" s="32" t="s">
        <v>25948</v>
      </c>
      <c r="Q881" s="32">
        <v>1</v>
      </c>
      <c r="R881" t="str">
        <f t="shared" si="13"/>
        <v>Ступницька Г.Я. ПП, к-к біля Калайди г.Каменец-Подольский (0)</v>
      </c>
    </row>
    <row r="882" spans="1:18" hidden="1" x14ac:dyDescent="0.25">
      <c r="A882" s="32">
        <v>165685</v>
      </c>
      <c r="B882" s="31" t="s">
        <v>1197</v>
      </c>
      <c r="C882" s="31" t="s">
        <v>1198</v>
      </c>
      <c r="D882" s="31" t="s">
        <v>21421</v>
      </c>
      <c r="E882" s="31" t="s">
        <v>121</v>
      </c>
      <c r="F882" s="31" t="s">
        <v>122</v>
      </c>
      <c r="G882" s="31" t="s">
        <v>155</v>
      </c>
      <c r="H882" s="31" t="s">
        <v>108</v>
      </c>
      <c r="I882" s="31" t="s">
        <v>124</v>
      </c>
      <c r="J882" s="31" t="s">
        <v>109</v>
      </c>
      <c r="K882" s="31" t="s">
        <v>106</v>
      </c>
      <c r="L882" s="31" t="s">
        <v>1198</v>
      </c>
      <c r="M882" s="31" t="s">
        <v>1</v>
      </c>
      <c r="N882" s="31" t="s">
        <v>25937</v>
      </c>
      <c r="O882" s="31" t="s">
        <v>25929</v>
      </c>
      <c r="P882" s="32" t="s">
        <v>25948</v>
      </c>
      <c r="Q882" s="32">
        <v>1</v>
      </c>
      <c r="R882" t="str">
        <f t="shared" si="13"/>
        <v>Сукач В.О. ПП. маг. "Комора" г.Каменец-Подольский, ул.Панивецкая, д.13 б</v>
      </c>
    </row>
    <row r="883" spans="1:18" hidden="1" x14ac:dyDescent="0.25">
      <c r="A883" s="32">
        <v>165711</v>
      </c>
      <c r="B883" s="31" t="s">
        <v>21482</v>
      </c>
      <c r="C883" s="31" t="s">
        <v>21483</v>
      </c>
      <c r="D883" s="31" t="s">
        <v>974</v>
      </c>
      <c r="E883" s="31" t="s">
        <v>121</v>
      </c>
      <c r="F883" s="31" t="s">
        <v>122</v>
      </c>
      <c r="G883" s="31" t="s">
        <v>115</v>
      </c>
      <c r="H883" s="31" t="s">
        <v>116</v>
      </c>
      <c r="I883" s="31" t="s">
        <v>21484</v>
      </c>
      <c r="J883" s="31" t="s">
        <v>21485</v>
      </c>
      <c r="K883" s="31" t="s">
        <v>106</v>
      </c>
      <c r="L883" s="31" t="s">
        <v>21483</v>
      </c>
      <c r="M883" s="31" t="s">
        <v>0</v>
      </c>
      <c r="N883" s="31" t="s">
        <v>25937</v>
      </c>
      <c r="O883" s="31" t="s">
        <v>25929</v>
      </c>
      <c r="P883" s="32" t="s">
        <v>25948</v>
      </c>
      <c r="Q883" s="32">
        <v>1</v>
      </c>
      <c r="R883" t="str">
        <f t="shared" si="13"/>
        <v>Тарасюк С.Д. ПП, к-к №101 г.Каменец-Подольский, ул.Князей Кориатовичей, д.11</v>
      </c>
    </row>
    <row r="884" spans="1:18" hidden="1" x14ac:dyDescent="0.25">
      <c r="A884" s="32">
        <v>165776</v>
      </c>
      <c r="B884" s="31" t="s">
        <v>3666</v>
      </c>
      <c r="C884" s="31" t="s">
        <v>3667</v>
      </c>
      <c r="D884" s="31" t="s">
        <v>3456</v>
      </c>
      <c r="E884" s="31" t="s">
        <v>121</v>
      </c>
      <c r="F884" s="31" t="s">
        <v>122</v>
      </c>
      <c r="G884" s="31" t="s">
        <v>213</v>
      </c>
      <c r="H884" s="31" t="s">
        <v>214</v>
      </c>
      <c r="I884" s="31" t="s">
        <v>21643</v>
      </c>
      <c r="J884" s="31" t="s">
        <v>21644</v>
      </c>
      <c r="K884" s="31" t="s">
        <v>106</v>
      </c>
      <c r="L884" s="31" t="s">
        <v>3667</v>
      </c>
      <c r="M884" s="31" t="s">
        <v>1</v>
      </c>
      <c r="N884" s="31" t="s">
        <v>25937</v>
      </c>
      <c r="O884" s="31" t="s">
        <v>25929</v>
      </c>
      <c r="P884" s="32" t="s">
        <v>25948</v>
      </c>
      <c r="Q884" s="32">
        <v>1</v>
      </c>
      <c r="R884" t="str">
        <f t="shared" si="13"/>
        <v>Ткачук Ю.В. ПП, гуртовня г.Каменец-Подольский, ул.Привокзальная, д.24</v>
      </c>
    </row>
    <row r="885" spans="1:18" hidden="1" x14ac:dyDescent="0.25">
      <c r="A885" s="32">
        <v>165879</v>
      </c>
      <c r="B885" s="31" t="s">
        <v>21864</v>
      </c>
      <c r="C885" s="31" t="s">
        <v>21865</v>
      </c>
      <c r="D885" s="31" t="s">
        <v>21866</v>
      </c>
      <c r="E885" s="31" t="s">
        <v>145</v>
      </c>
      <c r="F885" s="31" t="s">
        <v>122</v>
      </c>
      <c r="G885" s="31" t="s">
        <v>111</v>
      </c>
      <c r="H885" s="31" t="s">
        <v>112</v>
      </c>
      <c r="I885" s="31" t="s">
        <v>1291</v>
      </c>
      <c r="J885" s="31" t="s">
        <v>1292</v>
      </c>
      <c r="K885" s="31" t="s">
        <v>106</v>
      </c>
      <c r="L885" s="31" t="s">
        <v>21865</v>
      </c>
      <c r="M885" s="31" t="s">
        <v>25938</v>
      </c>
      <c r="N885" s="31" t="s">
        <v>25937</v>
      </c>
      <c r="O885" s="31" t="s">
        <v>25929</v>
      </c>
      <c r="P885" s="32" t="s">
        <v>25948</v>
      </c>
      <c r="Q885" s="32">
        <v>1</v>
      </c>
      <c r="R885" t="str">
        <f t="shared" si="13"/>
        <v>Управління науки і освіти, д/с №8 г.Каменец-Подольский, ул.Космонавтов, д.4</v>
      </c>
    </row>
    <row r="886" spans="1:18" hidden="1" x14ac:dyDescent="0.25">
      <c r="A886" s="32">
        <v>165500</v>
      </c>
      <c r="B886" s="31" t="s">
        <v>3392</v>
      </c>
      <c r="C886" s="31" t="s">
        <v>3393</v>
      </c>
      <c r="D886" s="31" t="s">
        <v>5441</v>
      </c>
      <c r="E886" s="31" t="s">
        <v>121</v>
      </c>
      <c r="F886" s="31" t="s">
        <v>122</v>
      </c>
      <c r="G886" s="31" t="s">
        <v>107</v>
      </c>
      <c r="H886" s="31" t="s">
        <v>108</v>
      </c>
      <c r="I886" s="31" t="s">
        <v>21058</v>
      </c>
      <c r="J886" s="31" t="s">
        <v>21059</v>
      </c>
      <c r="K886" s="31" t="s">
        <v>106</v>
      </c>
      <c r="L886" s="31" t="s">
        <v>3393</v>
      </c>
      <c r="M886" s="31" t="s">
        <v>25938</v>
      </c>
      <c r="N886" s="31" t="s">
        <v>25937</v>
      </c>
      <c r="O886" s="31" t="s">
        <v>25929</v>
      </c>
      <c r="P886" s="32" t="s">
        <v>25948</v>
      </c>
      <c r="Q886" s="32">
        <v>1</v>
      </c>
      <c r="R886" t="str">
        <f t="shared" si="13"/>
        <v>Слободян Л.Ю. ПП, маг. "Веснянка" г.Каменец-Подольский, ул.Космонавтов, д.5</v>
      </c>
    </row>
    <row r="887" spans="1:18" hidden="1" x14ac:dyDescent="0.25">
      <c r="A887" s="32">
        <v>165521</v>
      </c>
      <c r="B887" s="31" t="s">
        <v>3563</v>
      </c>
      <c r="C887" s="31" t="s">
        <v>3564</v>
      </c>
      <c r="D887" s="31" t="s">
        <v>21107</v>
      </c>
      <c r="E887" s="31" t="s">
        <v>121</v>
      </c>
      <c r="F887" s="31" t="s">
        <v>122</v>
      </c>
      <c r="G887" s="31" t="s">
        <v>107</v>
      </c>
      <c r="H887" s="31" t="s">
        <v>108</v>
      </c>
      <c r="I887" s="31" t="s">
        <v>21108</v>
      </c>
      <c r="J887" s="31" t="s">
        <v>21109</v>
      </c>
      <c r="K887" s="31" t="s">
        <v>106</v>
      </c>
      <c r="L887" s="31" t="s">
        <v>3564</v>
      </c>
      <c r="M887" s="31" t="s">
        <v>0</v>
      </c>
      <c r="N887" s="31" t="s">
        <v>25937</v>
      </c>
      <c r="O887" s="31" t="s">
        <v>25929</v>
      </c>
      <c r="P887" s="32" t="s">
        <v>25948</v>
      </c>
      <c r="Q887" s="32">
        <v>1</v>
      </c>
      <c r="R887" t="str">
        <f t="shared" si="13"/>
        <v>Сніцар М.К. ПП, маг. "Смак" р-н Каменец-Подольский Район, с.Жовтневое, ул.Князей Кориатовичей, д.66</v>
      </c>
    </row>
    <row r="888" spans="1:18" hidden="1" x14ac:dyDescent="0.25">
      <c r="A888" s="32">
        <v>165546</v>
      </c>
      <c r="B888" s="31" t="s">
        <v>21177</v>
      </c>
      <c r="C888" s="31" t="s">
        <v>21178</v>
      </c>
      <c r="D888" s="31" t="s">
        <v>21179</v>
      </c>
      <c r="E888" s="31" t="s">
        <v>121</v>
      </c>
      <c r="F888" s="31" t="s">
        <v>122</v>
      </c>
      <c r="G888" s="31" t="s">
        <v>107</v>
      </c>
      <c r="H888" s="31" t="s">
        <v>108</v>
      </c>
      <c r="I888" s="31" t="s">
        <v>124</v>
      </c>
      <c r="J888" s="31" t="s">
        <v>109</v>
      </c>
      <c r="K888" s="31" t="s">
        <v>106</v>
      </c>
      <c r="L888" s="31" t="s">
        <v>21178</v>
      </c>
      <c r="M888" s="31" t="s">
        <v>1</v>
      </c>
      <c r="N888" s="31" t="s">
        <v>25937</v>
      </c>
      <c r="O888" s="31" t="s">
        <v>25929</v>
      </c>
      <c r="P888" s="32" t="s">
        <v>25948</v>
      </c>
      <c r="Q888" s="32">
        <v>1</v>
      </c>
      <c r="R888" t="str">
        <f t="shared" si="13"/>
        <v>Соломко О.І. ПП маг. "Вулик" г.Каменец-Подольский, ул.Ценского, д.10</v>
      </c>
    </row>
    <row r="889" spans="1:18" hidden="1" x14ac:dyDescent="0.25">
      <c r="A889" s="32">
        <v>165570</v>
      </c>
      <c r="B889" s="31" t="s">
        <v>3453</v>
      </c>
      <c r="C889" s="31" t="s">
        <v>3454</v>
      </c>
      <c r="D889" s="31" t="s">
        <v>21207</v>
      </c>
      <c r="E889" s="31" t="s">
        <v>121</v>
      </c>
      <c r="F889" s="31" t="s">
        <v>122</v>
      </c>
      <c r="G889" s="31" t="s">
        <v>107</v>
      </c>
      <c r="H889" s="31" t="s">
        <v>108</v>
      </c>
      <c r="I889" s="31" t="s">
        <v>4998</v>
      </c>
      <c r="J889" s="31" t="s">
        <v>4999</v>
      </c>
      <c r="K889" s="31" t="s">
        <v>106</v>
      </c>
      <c r="L889" s="31" t="s">
        <v>3454</v>
      </c>
      <c r="M889" s="31" t="s">
        <v>2</v>
      </c>
      <c r="N889" s="31" t="s">
        <v>25937</v>
      </c>
      <c r="O889" s="31" t="s">
        <v>25929</v>
      </c>
      <c r="P889" s="32" t="s">
        <v>25948</v>
      </c>
      <c r="Q889" s="32">
        <v>1</v>
      </c>
      <c r="R889" t="str">
        <f t="shared" si="13"/>
        <v>Сотнікова Н.М. ПП, буфет міська лікарня (дитячого корпуса) г.Каменец-Подольский (міська лікарня (дитячий корпус))</v>
      </c>
    </row>
    <row r="890" spans="1:18" hidden="1" x14ac:dyDescent="0.25">
      <c r="A890" s="32">
        <v>165576</v>
      </c>
      <c r="B890" s="31" t="s">
        <v>2746</v>
      </c>
      <c r="C890" s="31" t="s">
        <v>2747</v>
      </c>
      <c r="D890" s="31" t="s">
        <v>21213</v>
      </c>
      <c r="E890" s="31" t="s">
        <v>121</v>
      </c>
      <c r="F890" s="31" t="s">
        <v>122</v>
      </c>
      <c r="G890" s="31" t="s">
        <v>107</v>
      </c>
      <c r="H890" s="31" t="s">
        <v>108</v>
      </c>
      <c r="I890" s="31" t="s">
        <v>5861</v>
      </c>
      <c r="J890" s="31" t="s">
        <v>5862</v>
      </c>
      <c r="K890" s="31" t="s">
        <v>106</v>
      </c>
      <c r="L890" s="31" t="s">
        <v>2747</v>
      </c>
      <c r="M890" s="31" t="s">
        <v>25938</v>
      </c>
      <c r="N890" s="31" t="s">
        <v>25937</v>
      </c>
      <c r="O890" s="31" t="s">
        <v>25929</v>
      </c>
      <c r="P890" s="32" t="s">
        <v>25948</v>
      </c>
      <c r="Q890" s="32">
        <v>1</v>
      </c>
      <c r="R890" t="str">
        <f t="shared" si="13"/>
        <v>Сохатюк Т.М. ПП, маг. "Продукти" р-н Дунаевецкий Район, с.Голозубынци, ул.Центральная, д.12</v>
      </c>
    </row>
    <row r="891" spans="1:18" hidden="1" x14ac:dyDescent="0.25">
      <c r="A891" s="32">
        <v>165109</v>
      </c>
      <c r="B891" s="31" t="s">
        <v>2317</v>
      </c>
      <c r="C891" s="31" t="s">
        <v>2318</v>
      </c>
      <c r="D891" s="31" t="s">
        <v>2319</v>
      </c>
      <c r="E891" s="31" t="s">
        <v>121</v>
      </c>
      <c r="F891" s="31" t="s">
        <v>122</v>
      </c>
      <c r="G891" s="31" t="s">
        <v>107</v>
      </c>
      <c r="H891" s="31" t="s">
        <v>108</v>
      </c>
      <c r="I891" s="31" t="s">
        <v>124</v>
      </c>
      <c r="J891" s="31" t="s">
        <v>109</v>
      </c>
      <c r="K891" s="31" t="s">
        <v>106</v>
      </c>
      <c r="L891" s="31" t="s">
        <v>2318</v>
      </c>
      <c r="M891" s="31" t="s">
        <v>25938</v>
      </c>
      <c r="N891" s="31" t="s">
        <v>25937</v>
      </c>
      <c r="O891" s="31" t="s">
        <v>25929</v>
      </c>
      <c r="P891" s="32" t="s">
        <v>25948</v>
      </c>
      <c r="Q891" s="32">
        <v>1</v>
      </c>
      <c r="R891" t="str">
        <f t="shared" si="13"/>
        <v>Пушко Т.М. ПП, к-к біля Оазіса р-н Дунаевецкий Район, г.Дунаевцы, ул.Фрунзе, д.45</v>
      </c>
    </row>
    <row r="892" spans="1:18" hidden="1" x14ac:dyDescent="0.25">
      <c r="A892" s="32">
        <v>165158</v>
      </c>
      <c r="B892" s="31" t="s">
        <v>20308</v>
      </c>
      <c r="C892" s="31" t="s">
        <v>20309</v>
      </c>
      <c r="D892" s="31" t="s">
        <v>733</v>
      </c>
      <c r="E892" s="31" t="s">
        <v>121</v>
      </c>
      <c r="F892" s="31" t="s">
        <v>122</v>
      </c>
      <c r="G892" s="31" t="s">
        <v>115</v>
      </c>
      <c r="H892" s="31" t="s">
        <v>116</v>
      </c>
      <c r="I892" s="31" t="s">
        <v>124</v>
      </c>
      <c r="J892" s="31" t="s">
        <v>109</v>
      </c>
      <c r="K892" s="31" t="s">
        <v>106</v>
      </c>
      <c r="L892" s="31" t="s">
        <v>20309</v>
      </c>
      <c r="M892" s="31" t="s">
        <v>0</v>
      </c>
      <c r="N892" s="31" t="s">
        <v>25937</v>
      </c>
      <c r="O892" s="31" t="s">
        <v>25929</v>
      </c>
      <c r="P892" s="32" t="s">
        <v>25948</v>
      </c>
      <c r="Q892" s="32">
        <v>1</v>
      </c>
      <c r="R892" t="str">
        <f t="shared" si="13"/>
        <v>Ревега В.А. ПП, к-к №147 г.Каменец-Подольский, просп Грушевского, д.25</v>
      </c>
    </row>
    <row r="893" spans="1:18" hidden="1" x14ac:dyDescent="0.25">
      <c r="A893" s="32">
        <v>165214</v>
      </c>
      <c r="B893" s="31" t="s">
        <v>20410</v>
      </c>
      <c r="C893" s="31" t="s">
        <v>20411</v>
      </c>
      <c r="D893" s="31" t="s">
        <v>20412</v>
      </c>
      <c r="E893" s="31" t="s">
        <v>121</v>
      </c>
      <c r="F893" s="31" t="s">
        <v>122</v>
      </c>
      <c r="G893" s="31" t="s">
        <v>107</v>
      </c>
      <c r="H893" s="31" t="s">
        <v>108</v>
      </c>
      <c r="I893" s="31" t="s">
        <v>124</v>
      </c>
      <c r="J893" s="31" t="s">
        <v>109</v>
      </c>
      <c r="K893" s="31" t="s">
        <v>106</v>
      </c>
      <c r="L893" s="31" t="s">
        <v>20411</v>
      </c>
      <c r="M893" s="31" t="s">
        <v>1</v>
      </c>
      <c r="N893" s="31" t="s">
        <v>25937</v>
      </c>
      <c r="O893" s="31" t="s">
        <v>25929</v>
      </c>
      <c r="P893" s="32" t="s">
        <v>25948</v>
      </c>
      <c r="Q893" s="32">
        <v>1</v>
      </c>
      <c r="R893" t="str">
        <f t="shared" si="13"/>
        <v>Розмай ТОВ, маг. "Сіріус" м.Кам`янець-Подільський вул.Тімірязєва 134</v>
      </c>
    </row>
    <row r="894" spans="1:18" hidden="1" x14ac:dyDescent="0.25">
      <c r="A894" s="32">
        <v>165218</v>
      </c>
      <c r="B894" s="31" t="s">
        <v>1558</v>
      </c>
      <c r="C894" s="31" t="s">
        <v>20421</v>
      </c>
      <c r="D894" s="31" t="s">
        <v>1026</v>
      </c>
      <c r="E894" s="31" t="s">
        <v>121</v>
      </c>
      <c r="F894" s="31" t="s">
        <v>122</v>
      </c>
      <c r="G894" s="31" t="s">
        <v>149</v>
      </c>
      <c r="H894" s="31" t="s">
        <v>108</v>
      </c>
      <c r="I894" s="31" t="s">
        <v>20422</v>
      </c>
      <c r="J894" s="31" t="s">
        <v>20423</v>
      </c>
      <c r="K894" s="31" t="s">
        <v>106</v>
      </c>
      <c r="L894" s="31" t="s">
        <v>1559</v>
      </c>
      <c r="M894" s="31" t="s">
        <v>2</v>
      </c>
      <c r="N894" s="31" t="s">
        <v>25937</v>
      </c>
      <c r="O894" s="31" t="s">
        <v>25929</v>
      </c>
      <c r="P894" s="32" t="s">
        <v>67</v>
      </c>
      <c r="Q894" s="32">
        <v>1</v>
      </c>
      <c r="R894" t="str">
        <f t="shared" si="13"/>
        <v>(РЦ) Лебедюк О.І. ПП, к-к №42 "Вікторія" г.Каменец-Подольский, ул.Дружбы Народов, д.1</v>
      </c>
    </row>
    <row r="895" spans="1:18" hidden="1" x14ac:dyDescent="0.25">
      <c r="A895" s="32">
        <v>165225</v>
      </c>
      <c r="B895" s="31" t="s">
        <v>1967</v>
      </c>
      <c r="C895" s="31" t="s">
        <v>1968</v>
      </c>
      <c r="D895" s="31" t="s">
        <v>20440</v>
      </c>
      <c r="E895" s="31" t="s">
        <v>121</v>
      </c>
      <c r="F895" s="31" t="s">
        <v>122</v>
      </c>
      <c r="G895" s="31" t="s">
        <v>107</v>
      </c>
      <c r="H895" s="31" t="s">
        <v>108</v>
      </c>
      <c r="I895" s="31" t="s">
        <v>124</v>
      </c>
      <c r="J895" s="31" t="s">
        <v>109</v>
      </c>
      <c r="K895" s="31" t="s">
        <v>106</v>
      </c>
      <c r="L895" s="31" t="s">
        <v>1968</v>
      </c>
      <c r="M895" s="31" t="s">
        <v>25938</v>
      </c>
      <c r="N895" s="31" t="s">
        <v>25937</v>
      </c>
      <c r="O895" s="31" t="s">
        <v>25929</v>
      </c>
      <c r="P895" s="32" t="s">
        <v>25948</v>
      </c>
      <c r="Q895" s="32">
        <v>1</v>
      </c>
      <c r="R895" t="str">
        <f t="shared" si="13"/>
        <v>Романська Н.Б. ПП, маг. "Єдельвейс" р-н Дунаевецкий Район, г.Дунаевцы, ул.Шевченко, д.39</v>
      </c>
    </row>
    <row r="896" spans="1:18" hidden="1" x14ac:dyDescent="0.25">
      <c r="A896" s="32">
        <v>165263</v>
      </c>
      <c r="B896" s="31" t="s">
        <v>20515</v>
      </c>
      <c r="C896" s="31" t="s">
        <v>20516</v>
      </c>
      <c r="D896" s="31" t="s">
        <v>733</v>
      </c>
      <c r="E896" s="31" t="s">
        <v>121</v>
      </c>
      <c r="F896" s="31" t="s">
        <v>122</v>
      </c>
      <c r="G896" s="31" t="s">
        <v>115</v>
      </c>
      <c r="H896" s="31" t="s">
        <v>116</v>
      </c>
      <c r="I896" s="31" t="s">
        <v>20517</v>
      </c>
      <c r="J896" s="31" t="s">
        <v>20518</v>
      </c>
      <c r="K896" s="31" t="s">
        <v>106</v>
      </c>
      <c r="L896" s="31" t="s">
        <v>20516</v>
      </c>
      <c r="M896" s="31" t="s">
        <v>0</v>
      </c>
      <c r="N896" s="31" t="s">
        <v>25937</v>
      </c>
      <c r="O896" s="31" t="s">
        <v>25929</v>
      </c>
      <c r="P896" s="32" t="s">
        <v>25948</v>
      </c>
      <c r="Q896" s="32">
        <v>1</v>
      </c>
      <c r="R896" t="str">
        <f t="shared" si="13"/>
        <v>Ряба Є.М. ПП, к-к №8 г.Каменец-Подольский, просп Грушевского, д.25</v>
      </c>
    </row>
    <row r="897" spans="1:18" hidden="1" x14ac:dyDescent="0.25">
      <c r="A897" s="32">
        <v>165005</v>
      </c>
      <c r="B897" s="31" t="s">
        <v>19961</v>
      </c>
      <c r="C897" s="31" t="s">
        <v>19962</v>
      </c>
      <c r="D897" s="31" t="s">
        <v>19963</v>
      </c>
      <c r="E897" s="31" t="s">
        <v>121</v>
      </c>
      <c r="F897" s="31" t="s">
        <v>122</v>
      </c>
      <c r="G897" s="31" t="s">
        <v>115</v>
      </c>
      <c r="H897" s="31" t="s">
        <v>116</v>
      </c>
      <c r="I897" s="31" t="s">
        <v>124</v>
      </c>
      <c r="J897" s="31" t="s">
        <v>109</v>
      </c>
      <c r="K897" s="31" t="s">
        <v>106</v>
      </c>
      <c r="L897" s="31" t="s">
        <v>19962</v>
      </c>
      <c r="M897" s="31" t="s">
        <v>0</v>
      </c>
      <c r="N897" s="31" t="s">
        <v>25937</v>
      </c>
      <c r="O897" s="31" t="s">
        <v>25929</v>
      </c>
      <c r="P897" s="32" t="s">
        <v>25948</v>
      </c>
      <c r="Q897" s="32">
        <v>1</v>
      </c>
      <c r="R897" t="str">
        <f t="shared" si="13"/>
        <v>Полюляк М.С. ПП, к-к №155 г.Каменец-Подольский, просп Грушевского, д.25 (цетральний ринок)</v>
      </c>
    </row>
    <row r="898" spans="1:18" hidden="1" x14ac:dyDescent="0.25">
      <c r="A898" s="32">
        <v>165012</v>
      </c>
      <c r="B898" s="31" t="s">
        <v>740</v>
      </c>
      <c r="C898" s="31" t="s">
        <v>741</v>
      </c>
      <c r="D898" s="31" t="s">
        <v>733</v>
      </c>
      <c r="E898" s="31" t="s">
        <v>121</v>
      </c>
      <c r="F898" s="31" t="s">
        <v>122</v>
      </c>
      <c r="G898" s="31" t="s">
        <v>115</v>
      </c>
      <c r="H898" s="31" t="s">
        <v>116</v>
      </c>
      <c r="I898" s="31" t="s">
        <v>19973</v>
      </c>
      <c r="J898" s="31" t="s">
        <v>19974</v>
      </c>
      <c r="K898" s="31" t="s">
        <v>106</v>
      </c>
      <c r="L898" s="31" t="s">
        <v>741</v>
      </c>
      <c r="M898" s="31" t="s">
        <v>0</v>
      </c>
      <c r="N898" s="31" t="s">
        <v>25937</v>
      </c>
      <c r="O898" s="31" t="s">
        <v>25929</v>
      </c>
      <c r="P898" s="32" t="s">
        <v>66</v>
      </c>
      <c r="Q898" s="32">
        <v>1</v>
      </c>
      <c r="R898" t="str">
        <f t="shared" si="13"/>
        <v>Поплавська Т.А. ПП, к-к 245 г.Каменец-Подольский, просп Грушевского, д.25</v>
      </c>
    </row>
    <row r="899" spans="1:18" hidden="1" x14ac:dyDescent="0.25">
      <c r="A899" s="32">
        <v>165028</v>
      </c>
      <c r="B899" s="31" t="s">
        <v>20028</v>
      </c>
      <c r="C899" s="31" t="s">
        <v>20029</v>
      </c>
      <c r="D899" s="31" t="s">
        <v>20030</v>
      </c>
      <c r="E899" s="31" t="s">
        <v>121</v>
      </c>
      <c r="F899" s="31" t="s">
        <v>122</v>
      </c>
      <c r="G899" s="31" t="s">
        <v>111</v>
      </c>
      <c r="H899" s="31" t="s">
        <v>112</v>
      </c>
      <c r="I899" s="31" t="s">
        <v>20029</v>
      </c>
      <c r="J899" s="31" t="s">
        <v>20031</v>
      </c>
      <c r="K899" s="31" t="s">
        <v>106</v>
      </c>
      <c r="L899" s="31" t="s">
        <v>20029</v>
      </c>
      <c r="M899" s="31" t="s">
        <v>1</v>
      </c>
      <c r="N899" s="31" t="s">
        <v>25937</v>
      </c>
      <c r="O899" s="31" t="s">
        <v>25929</v>
      </c>
      <c r="P899" s="32" t="s">
        <v>25948</v>
      </c>
      <c r="Q899" s="32">
        <v>1</v>
      </c>
      <c r="R899" t="str">
        <f t="shared" ref="R899:R962" si="14">CONCATENATE(C899," ",D899)</f>
        <v>ППО Кам`янець-Подільської ОДПІ г.Каменец-Подольский, ул.Огиенка, д.74</v>
      </c>
    </row>
    <row r="900" spans="1:18" hidden="1" x14ac:dyDescent="0.25">
      <c r="A900" s="32">
        <v>165048</v>
      </c>
      <c r="B900" s="31" t="s">
        <v>20075</v>
      </c>
      <c r="C900" s="31" t="s">
        <v>20076</v>
      </c>
      <c r="D900" s="31" t="s">
        <v>993</v>
      </c>
      <c r="E900" s="31" t="s">
        <v>121</v>
      </c>
      <c r="F900" s="31" t="s">
        <v>122</v>
      </c>
      <c r="G900" s="31" t="s">
        <v>115</v>
      </c>
      <c r="H900" s="31" t="s">
        <v>116</v>
      </c>
      <c r="I900" s="31" t="s">
        <v>124</v>
      </c>
      <c r="J900" s="31" t="s">
        <v>109</v>
      </c>
      <c r="K900" s="31" t="s">
        <v>106</v>
      </c>
      <c r="L900" s="31" t="s">
        <v>20076</v>
      </c>
      <c r="M900" s="31" t="s">
        <v>0</v>
      </c>
      <c r="N900" s="31" t="s">
        <v>25937</v>
      </c>
      <c r="O900" s="31" t="s">
        <v>25929</v>
      </c>
      <c r="P900" s="32" t="s">
        <v>25948</v>
      </c>
      <c r="Q900" s="32">
        <v>1</v>
      </c>
      <c r="R900" t="str">
        <f t="shared" si="14"/>
        <v>Приймак Л.М. ПП, к-к №70 г.Каменец-Подольский, ул.Князей Кориатовичей (оптовий ринок)</v>
      </c>
    </row>
    <row r="901" spans="1:18" hidden="1" x14ac:dyDescent="0.25">
      <c r="A901" s="32">
        <v>165067</v>
      </c>
      <c r="B901" s="31" t="s">
        <v>20116</v>
      </c>
      <c r="C901" s="31" t="s">
        <v>20117</v>
      </c>
      <c r="D901" s="31" t="s">
        <v>20118</v>
      </c>
      <c r="E901" s="31" t="s">
        <v>121</v>
      </c>
      <c r="F901" s="31" t="s">
        <v>122</v>
      </c>
      <c r="G901" s="31" t="s">
        <v>213</v>
      </c>
      <c r="H901" s="31" t="s">
        <v>214</v>
      </c>
      <c r="I901" s="31" t="s">
        <v>124</v>
      </c>
      <c r="J901" s="31" t="s">
        <v>109</v>
      </c>
      <c r="K901" s="31" t="s">
        <v>106</v>
      </c>
      <c r="L901" s="31" t="s">
        <v>20117</v>
      </c>
      <c r="M901" s="31" t="s">
        <v>0</v>
      </c>
      <c r="N901" s="31" t="s">
        <v>25937</v>
      </c>
      <c r="O901" s="31" t="s">
        <v>25929</v>
      </c>
      <c r="P901" s="32" t="s">
        <v>25948</v>
      </c>
      <c r="Q901" s="32">
        <v>1</v>
      </c>
      <c r="R901" t="str">
        <f t="shared" si="14"/>
        <v>Прокопова О.М. ПП, гуртовня г.Каменец-Подольский, ул.Крипьякевича, д.3</v>
      </c>
    </row>
    <row r="902" spans="1:18" hidden="1" x14ac:dyDescent="0.25">
      <c r="A902" s="32">
        <v>165069</v>
      </c>
      <c r="B902" s="31" t="s">
        <v>344</v>
      </c>
      <c r="C902" s="31" t="s">
        <v>345</v>
      </c>
      <c r="D902" s="31" t="s">
        <v>3777</v>
      </c>
      <c r="E902" s="31" t="s">
        <v>121</v>
      </c>
      <c r="F902" s="31" t="s">
        <v>122</v>
      </c>
      <c r="G902" s="31" t="s">
        <v>115</v>
      </c>
      <c r="H902" s="31" t="s">
        <v>116</v>
      </c>
      <c r="I902" s="31" t="s">
        <v>20119</v>
      </c>
      <c r="J902" s="31" t="s">
        <v>20120</v>
      </c>
      <c r="K902" s="31" t="s">
        <v>106</v>
      </c>
      <c r="L902" s="31" t="s">
        <v>345</v>
      </c>
      <c r="M902" s="31" t="s">
        <v>0</v>
      </c>
      <c r="N902" s="31" t="s">
        <v>25937</v>
      </c>
      <c r="O902" s="31" t="s">
        <v>25929</v>
      </c>
      <c r="P902" s="32" t="s">
        <v>66</v>
      </c>
      <c r="Q902" s="32">
        <v>0.5</v>
      </c>
      <c r="R902" t="str">
        <f t="shared" si="14"/>
        <v>Прокопчук Н.М. ПП, павільйон г.Каменец-Подольский, просп Грушевского, д.25 (центральний ринок)</v>
      </c>
    </row>
    <row r="903" spans="1:18" hidden="1" x14ac:dyDescent="0.25">
      <c r="A903" s="32">
        <v>164786</v>
      </c>
      <c r="B903" s="31" t="s">
        <v>19501</v>
      </c>
      <c r="C903" s="31" t="s">
        <v>19502</v>
      </c>
      <c r="D903" s="31" t="s">
        <v>733</v>
      </c>
      <c r="E903" s="31" t="s">
        <v>121</v>
      </c>
      <c r="F903" s="31" t="s">
        <v>122</v>
      </c>
      <c r="G903" s="31" t="s">
        <v>115</v>
      </c>
      <c r="H903" s="31" t="s">
        <v>116</v>
      </c>
      <c r="I903" s="31" t="s">
        <v>19503</v>
      </c>
      <c r="J903" s="31" t="s">
        <v>19504</v>
      </c>
      <c r="K903" s="31" t="s">
        <v>106</v>
      </c>
      <c r="L903" s="31" t="s">
        <v>19505</v>
      </c>
      <c r="M903" s="31" t="s">
        <v>0</v>
      </c>
      <c r="N903" s="31" t="s">
        <v>25937</v>
      </c>
      <c r="O903" s="31" t="s">
        <v>25929</v>
      </c>
      <c r="P903" s="32" t="s">
        <v>25948</v>
      </c>
      <c r="Q903" s="32">
        <v>1</v>
      </c>
      <c r="R903" t="str">
        <f t="shared" si="14"/>
        <v>Пасічник В.І. ПП, місце г.Каменец-Подольский, просп Грушевского, д.25</v>
      </c>
    </row>
    <row r="904" spans="1:18" hidden="1" x14ac:dyDescent="0.25">
      <c r="A904" s="32">
        <v>164786</v>
      </c>
      <c r="B904" s="31" t="s">
        <v>19506</v>
      </c>
      <c r="C904" s="31" t="s">
        <v>19502</v>
      </c>
      <c r="D904" s="31" t="s">
        <v>733</v>
      </c>
      <c r="E904" s="31" t="s">
        <v>121</v>
      </c>
      <c r="F904" s="31" t="s">
        <v>122</v>
      </c>
      <c r="G904" s="31" t="s">
        <v>115</v>
      </c>
      <c r="H904" s="31" t="s">
        <v>116</v>
      </c>
      <c r="I904" s="31" t="s">
        <v>19507</v>
      </c>
      <c r="J904" s="31" t="s">
        <v>19508</v>
      </c>
      <c r="K904" s="31" t="s">
        <v>106</v>
      </c>
      <c r="L904" s="31" t="s">
        <v>19502</v>
      </c>
      <c r="M904" s="31" t="s">
        <v>0</v>
      </c>
      <c r="N904" s="31" t="s">
        <v>25937</v>
      </c>
      <c r="O904" s="31" t="s">
        <v>25929</v>
      </c>
      <c r="P904" s="32" t="s">
        <v>25948</v>
      </c>
      <c r="Q904" s="32">
        <v>1</v>
      </c>
      <c r="R904" t="str">
        <f t="shared" si="14"/>
        <v>Пасічник В.І. ПП, місце г.Каменец-Подольский, просп Грушевского, д.25</v>
      </c>
    </row>
    <row r="905" spans="1:18" hidden="1" x14ac:dyDescent="0.25">
      <c r="A905" s="32">
        <v>164838</v>
      </c>
      <c r="B905" s="31" t="s">
        <v>3157</v>
      </c>
      <c r="C905" s="31" t="s">
        <v>3158</v>
      </c>
      <c r="D905" s="31" t="s">
        <v>19609</v>
      </c>
      <c r="E905" s="31" t="s">
        <v>121</v>
      </c>
      <c r="F905" s="31" t="s">
        <v>122</v>
      </c>
      <c r="G905" s="31" t="s">
        <v>107</v>
      </c>
      <c r="H905" s="31" t="s">
        <v>108</v>
      </c>
      <c r="I905" s="31" t="s">
        <v>124</v>
      </c>
      <c r="J905" s="31" t="s">
        <v>109</v>
      </c>
      <c r="K905" s="31" t="s">
        <v>106</v>
      </c>
      <c r="L905" s="31" t="s">
        <v>3158</v>
      </c>
      <c r="M905" s="31" t="s">
        <v>2</v>
      </c>
      <c r="N905" s="31" t="s">
        <v>25937</v>
      </c>
      <c r="O905" s="31" t="s">
        <v>25929</v>
      </c>
      <c r="P905" s="32" t="s">
        <v>25948</v>
      </c>
      <c r="Q905" s="32">
        <v>1</v>
      </c>
      <c r="R905" t="str">
        <f t="shared" si="14"/>
        <v>Перчун В.М. ПП, маг. "Продукти" р-н Каменец-Подольский Район, с.Лисогорка, ул.Сагайдачного, д.1</v>
      </c>
    </row>
    <row r="906" spans="1:18" hidden="1" x14ac:dyDescent="0.25">
      <c r="A906" s="32">
        <v>164945</v>
      </c>
      <c r="B906" s="31" t="s">
        <v>2408</v>
      </c>
      <c r="C906" s="31" t="s">
        <v>2409</v>
      </c>
      <c r="D906" s="31" t="s">
        <v>19834</v>
      </c>
      <c r="E906" s="31" t="s">
        <v>121</v>
      </c>
      <c r="F906" s="31" t="s">
        <v>122</v>
      </c>
      <c r="G906" s="31" t="s">
        <v>107</v>
      </c>
      <c r="H906" s="31" t="s">
        <v>108</v>
      </c>
      <c r="I906" s="31" t="s">
        <v>19835</v>
      </c>
      <c r="J906" s="31" t="s">
        <v>19836</v>
      </c>
      <c r="K906" s="31" t="s">
        <v>106</v>
      </c>
      <c r="L906" s="31" t="s">
        <v>2409</v>
      </c>
      <c r="M906" s="31" t="s">
        <v>25938</v>
      </c>
      <c r="N906" s="31" t="s">
        <v>25937</v>
      </c>
      <c r="O906" s="31" t="s">
        <v>25929</v>
      </c>
      <c r="P906" s="32" t="s">
        <v>25948</v>
      </c>
      <c r="Q906" s="32">
        <v>1</v>
      </c>
      <c r="R906" t="str">
        <f t="shared" si="14"/>
        <v>Погинайко В.А. ПП, маг. "Верест" р-н Дунаевецкий Район, г.Дунаевцы, ул.Шевченко, д.116</v>
      </c>
    </row>
    <row r="907" spans="1:18" hidden="1" x14ac:dyDescent="0.25">
      <c r="A907" s="32">
        <v>164955</v>
      </c>
      <c r="B907" s="31" t="s">
        <v>1566</v>
      </c>
      <c r="C907" s="31" t="s">
        <v>1567</v>
      </c>
      <c r="D907" s="31" t="s">
        <v>1568</v>
      </c>
      <c r="E907" s="31" t="s">
        <v>121</v>
      </c>
      <c r="F907" s="31" t="s">
        <v>122</v>
      </c>
      <c r="G907" s="31" t="s">
        <v>111</v>
      </c>
      <c r="H907" s="31" t="s">
        <v>112</v>
      </c>
      <c r="I907" s="31" t="s">
        <v>4415</v>
      </c>
      <c r="J907" s="31" t="s">
        <v>4416</v>
      </c>
      <c r="K907" s="31" t="s">
        <v>106</v>
      </c>
      <c r="L907" s="31" t="s">
        <v>1567</v>
      </c>
      <c r="M907" s="31" t="s">
        <v>1</v>
      </c>
      <c r="N907" s="31" t="s">
        <v>25937</v>
      </c>
      <c r="O907" s="31" t="s">
        <v>25929</v>
      </c>
      <c r="P907" s="32" t="s">
        <v>25948</v>
      </c>
      <c r="Q907" s="32">
        <v>1</v>
      </c>
      <c r="R907" t="str">
        <f t="shared" si="14"/>
        <v>Подільський аграрно-технічний університет, столова №6 г.Каменец-Подольский, ул.Пушкинская, д.25</v>
      </c>
    </row>
    <row r="908" spans="1:18" hidden="1" x14ac:dyDescent="0.25">
      <c r="A908" s="32">
        <v>164570</v>
      </c>
      <c r="B908" s="31" t="s">
        <v>2958</v>
      </c>
      <c r="C908" s="31" t="s">
        <v>18995</v>
      </c>
      <c r="D908" s="31" t="s">
        <v>18996</v>
      </c>
      <c r="E908" s="31" t="s">
        <v>121</v>
      </c>
      <c r="F908" s="31" t="s">
        <v>122</v>
      </c>
      <c r="G908" s="31" t="s">
        <v>107</v>
      </c>
      <c r="H908" s="31" t="s">
        <v>108</v>
      </c>
      <c r="I908" s="31" t="s">
        <v>18997</v>
      </c>
      <c r="J908" s="31" t="s">
        <v>18998</v>
      </c>
      <c r="K908" s="31" t="s">
        <v>106</v>
      </c>
      <c r="L908" s="31" t="s">
        <v>2959</v>
      </c>
      <c r="M908" s="31" t="s">
        <v>25938</v>
      </c>
      <c r="N908" s="31" t="s">
        <v>25937</v>
      </c>
      <c r="O908" s="31" t="s">
        <v>25929</v>
      </c>
      <c r="P908" s="32" t="s">
        <v>25948</v>
      </c>
      <c r="Q908" s="32">
        <v>1</v>
      </c>
      <c r="R908" t="str">
        <f t="shared" si="14"/>
        <v>(рем) Новіков В.О. ПП, маг. "Продукти" р-н Дунаевецкий Район, с.Лысец, ул.Шевченка, д.62</v>
      </c>
    </row>
    <row r="909" spans="1:18" hidden="1" x14ac:dyDescent="0.25">
      <c r="A909" s="32">
        <v>164612</v>
      </c>
      <c r="B909" s="31" t="s">
        <v>19099</v>
      </c>
      <c r="C909" s="31" t="s">
        <v>19100</v>
      </c>
      <c r="D909" s="31" t="s">
        <v>19101</v>
      </c>
      <c r="E909" s="31" t="s">
        <v>145</v>
      </c>
      <c r="F909" s="31" t="s">
        <v>122</v>
      </c>
      <c r="G909" s="31" t="s">
        <v>107</v>
      </c>
      <c r="H909" s="31" t="s">
        <v>108</v>
      </c>
      <c r="I909" s="31" t="s">
        <v>19097</v>
      </c>
      <c r="J909" s="31" t="s">
        <v>19098</v>
      </c>
      <c r="K909" s="31" t="s">
        <v>106</v>
      </c>
      <c r="L909" s="31" t="s">
        <v>19100</v>
      </c>
      <c r="M909" s="31" t="s">
        <v>25938</v>
      </c>
      <c r="N909" s="31" t="s">
        <v>25937</v>
      </c>
      <c r="O909" s="31" t="s">
        <v>25929</v>
      </c>
      <c r="P909" s="32" t="s">
        <v>25948</v>
      </c>
      <c r="Q909" s="32">
        <v>1</v>
      </c>
      <c r="R909" t="str">
        <f t="shared" si="14"/>
        <v>Огороднік В.О. ПП, маг. "Оазис - 1" р-н Дунаевецкий Район, г.Дунаевцы, ул.Фрунзе, д.45/1</v>
      </c>
    </row>
    <row r="910" spans="1:18" hidden="1" x14ac:dyDescent="0.25">
      <c r="A910" s="32">
        <v>164616</v>
      </c>
      <c r="B910" s="31" t="s">
        <v>19110</v>
      </c>
      <c r="C910" s="31" t="s">
        <v>19111</v>
      </c>
      <c r="D910" s="31" t="s">
        <v>19112</v>
      </c>
      <c r="E910" s="31" t="s">
        <v>121</v>
      </c>
      <c r="F910" s="31" t="s">
        <v>122</v>
      </c>
      <c r="G910" s="31" t="s">
        <v>107</v>
      </c>
      <c r="H910" s="31" t="s">
        <v>108</v>
      </c>
      <c r="I910" s="31" t="s">
        <v>124</v>
      </c>
      <c r="J910" s="31" t="s">
        <v>109</v>
      </c>
      <c r="K910" s="31" t="s">
        <v>106</v>
      </c>
      <c r="L910" s="31" t="s">
        <v>19111</v>
      </c>
      <c r="M910" s="31" t="s">
        <v>0</v>
      </c>
      <c r="N910" s="31" t="s">
        <v>25937</v>
      </c>
      <c r="O910" s="31" t="s">
        <v>25929</v>
      </c>
      <c r="P910" s="32" t="s">
        <v>25948</v>
      </c>
      <c r="Q910" s="32">
        <v>1</v>
      </c>
      <c r="R910" t="str">
        <f t="shared" si="14"/>
        <v>Одайник С.В. ПП, маг. "Ваш" г.Каменец-Подольский, ул.Князей Кориатовичей, д.11м</v>
      </c>
    </row>
    <row r="911" spans="1:18" hidden="1" x14ac:dyDescent="0.25">
      <c r="A911" s="32">
        <v>164659</v>
      </c>
      <c r="B911" s="31" t="s">
        <v>2303</v>
      </c>
      <c r="C911" s="31" t="s">
        <v>2304</v>
      </c>
      <c r="D911" s="31" t="s">
        <v>19216</v>
      </c>
      <c r="E911" s="31" t="s">
        <v>121</v>
      </c>
      <c r="F911" s="31" t="s">
        <v>122</v>
      </c>
      <c r="G911" s="31" t="s">
        <v>107</v>
      </c>
      <c r="H911" s="31" t="s">
        <v>108</v>
      </c>
      <c r="I911" s="31" t="s">
        <v>124</v>
      </c>
      <c r="J911" s="31" t="s">
        <v>109</v>
      </c>
      <c r="K911" s="31" t="s">
        <v>106</v>
      </c>
      <c r="L911" s="31" t="s">
        <v>2304</v>
      </c>
      <c r="M911" s="31" t="s">
        <v>25938</v>
      </c>
      <c r="N911" s="31" t="s">
        <v>25937</v>
      </c>
      <c r="O911" s="31" t="s">
        <v>25929</v>
      </c>
      <c r="P911" s="32" t="s">
        <v>25948</v>
      </c>
      <c r="Q911" s="32">
        <v>1</v>
      </c>
      <c r="R911" t="str">
        <f t="shared" si="14"/>
        <v>Онищук Н.М. ПП, маг. "Продукти" р-н Дунаевецкий Район, г.Дунаевцы, д.33 (МТС)</v>
      </c>
    </row>
    <row r="912" spans="1:18" hidden="1" x14ac:dyDescent="0.25">
      <c r="A912" s="32">
        <v>164692</v>
      </c>
      <c r="B912" s="31" t="s">
        <v>2309</v>
      </c>
      <c r="C912" s="31" t="s">
        <v>2310</v>
      </c>
      <c r="D912" s="31" t="s">
        <v>15807</v>
      </c>
      <c r="E912" s="31" t="s">
        <v>121</v>
      </c>
      <c r="F912" s="31" t="s">
        <v>122</v>
      </c>
      <c r="G912" s="31" t="s">
        <v>107</v>
      </c>
      <c r="H912" s="31" t="s">
        <v>108</v>
      </c>
      <c r="I912" s="31" t="s">
        <v>124</v>
      </c>
      <c r="J912" s="31" t="s">
        <v>109</v>
      </c>
      <c r="K912" s="31" t="s">
        <v>106</v>
      </c>
      <c r="L912" s="31" t="s">
        <v>2310</v>
      </c>
      <c r="M912" s="31" t="s">
        <v>25938</v>
      </c>
      <c r="N912" s="31" t="s">
        <v>25937</v>
      </c>
      <c r="O912" s="31" t="s">
        <v>25929</v>
      </c>
      <c r="P912" s="32" t="s">
        <v>25948</v>
      </c>
      <c r="Q912" s="32">
        <v>1</v>
      </c>
      <c r="R912" t="str">
        <f t="shared" si="14"/>
        <v>Осіпова В.В. ПП, маг. "Валентина" р-н Дунаевецкий Район, г.Дунаевцы, ул.Шевченко, д.66</v>
      </c>
    </row>
    <row r="913" spans="1:18" hidden="1" x14ac:dyDescent="0.25">
      <c r="A913" s="32">
        <v>164701</v>
      </c>
      <c r="B913" s="31" t="s">
        <v>19304</v>
      </c>
      <c r="C913" s="31" t="s">
        <v>19305</v>
      </c>
      <c r="D913" s="31" t="s">
        <v>733</v>
      </c>
      <c r="E913" s="31" t="s">
        <v>121</v>
      </c>
      <c r="F913" s="31" t="s">
        <v>122</v>
      </c>
      <c r="G913" s="31" t="s">
        <v>115</v>
      </c>
      <c r="H913" s="31" t="s">
        <v>116</v>
      </c>
      <c r="I913" s="31" t="s">
        <v>19306</v>
      </c>
      <c r="J913" s="31" t="s">
        <v>19307</v>
      </c>
      <c r="K913" s="31" t="s">
        <v>106</v>
      </c>
      <c r="L913" s="31" t="s">
        <v>19305</v>
      </c>
      <c r="M913" s="31" t="s">
        <v>0</v>
      </c>
      <c r="N913" s="31" t="s">
        <v>25937</v>
      </c>
      <c r="O913" s="31" t="s">
        <v>25929</v>
      </c>
      <c r="P913" s="32" t="s">
        <v>25948</v>
      </c>
      <c r="Q913" s="32">
        <v>1</v>
      </c>
      <c r="R913" t="str">
        <f t="shared" si="14"/>
        <v>Островерхий Р.П. ПП, к-к №113 г.Каменец-Подольский, просп Грушевского, д.25</v>
      </c>
    </row>
    <row r="914" spans="1:18" hidden="1" x14ac:dyDescent="0.25">
      <c r="A914" s="32">
        <v>164339</v>
      </c>
      <c r="B914" s="31" t="s">
        <v>18494</v>
      </c>
      <c r="C914" s="31" t="s">
        <v>18495</v>
      </c>
      <c r="D914" s="31" t="s">
        <v>12411</v>
      </c>
      <c r="E914" s="31" t="s">
        <v>121</v>
      </c>
      <c r="F914" s="31" t="s">
        <v>122</v>
      </c>
      <c r="G914" s="31" t="s">
        <v>115</v>
      </c>
      <c r="H914" s="31" t="s">
        <v>116</v>
      </c>
      <c r="I914" s="31" t="s">
        <v>18496</v>
      </c>
      <c r="J914" s="31" t="s">
        <v>18497</v>
      </c>
      <c r="K914" s="31" t="s">
        <v>106</v>
      </c>
      <c r="L914" s="31" t="s">
        <v>18495</v>
      </c>
      <c r="M914" s="31" t="s">
        <v>0</v>
      </c>
      <c r="N914" s="31" t="s">
        <v>25937</v>
      </c>
      <c r="O914" s="31" t="s">
        <v>25929</v>
      </c>
      <c r="P914" s="32" t="s">
        <v>67</v>
      </c>
      <c r="Q914" s="32">
        <v>1</v>
      </c>
      <c r="R914" t="str">
        <f t="shared" si="14"/>
        <v>Мельник О.С. ПП, ларьок №164 г.Каменец-Подольский, ул.Князей Кориатовичей, д.14 м (оптовий ринок)</v>
      </c>
    </row>
    <row r="915" spans="1:18" hidden="1" x14ac:dyDescent="0.25">
      <c r="A915" s="32">
        <v>164394</v>
      </c>
      <c r="B915" s="31" t="s">
        <v>1542</v>
      </c>
      <c r="C915" s="31" t="s">
        <v>1543</v>
      </c>
      <c r="D915" s="31" t="s">
        <v>18618</v>
      </c>
      <c r="E915" s="31" t="s">
        <v>121</v>
      </c>
      <c r="F915" s="31" t="s">
        <v>122</v>
      </c>
      <c r="G915" s="31" t="s">
        <v>115</v>
      </c>
      <c r="H915" s="31" t="s">
        <v>116</v>
      </c>
      <c r="I915" s="31" t="s">
        <v>18619</v>
      </c>
      <c r="J915" s="31" t="s">
        <v>18620</v>
      </c>
      <c r="K915" s="31" t="s">
        <v>106</v>
      </c>
      <c r="L915" s="31" t="s">
        <v>1543</v>
      </c>
      <c r="M915" s="31" t="s">
        <v>2</v>
      </c>
      <c r="N915" s="31" t="s">
        <v>25937</v>
      </c>
      <c r="O915" s="31" t="s">
        <v>25929</v>
      </c>
      <c r="P915" s="32" t="s">
        <v>25948</v>
      </c>
      <c r="Q915" s="32">
        <v>1</v>
      </c>
      <c r="R915" t="str">
        <f t="shared" si="14"/>
        <v>Мікус В.М. ПП, к-к 17 г.Каменец-Подольский, ул.Дружбы Народов, д.1 (ринок)</v>
      </c>
    </row>
    <row r="916" spans="1:18" hidden="1" x14ac:dyDescent="0.25">
      <c r="A916" s="32">
        <v>164425</v>
      </c>
      <c r="B916" s="31" t="s">
        <v>18664</v>
      </c>
      <c r="C916" s="31" t="s">
        <v>18665</v>
      </c>
      <c r="D916" s="31" t="s">
        <v>18666</v>
      </c>
      <c r="E916" s="31" t="s">
        <v>121</v>
      </c>
      <c r="F916" s="31" t="s">
        <v>122</v>
      </c>
      <c r="G916" s="31" t="s">
        <v>164</v>
      </c>
      <c r="H916" s="31" t="s">
        <v>108</v>
      </c>
      <c r="I916" s="31" t="s">
        <v>18667</v>
      </c>
      <c r="J916" s="31" t="s">
        <v>18668</v>
      </c>
      <c r="K916" s="31" t="s">
        <v>106</v>
      </c>
      <c r="L916" s="31" t="s">
        <v>18665</v>
      </c>
      <c r="M916" s="31" t="s">
        <v>1</v>
      </c>
      <c r="N916" s="31" t="s">
        <v>25937</v>
      </c>
      <c r="O916" s="31" t="s">
        <v>25929</v>
      </c>
      <c r="P916" s="32" t="s">
        <v>25948</v>
      </c>
      <c r="Q916" s="32">
        <v>1</v>
      </c>
      <c r="R916" t="str">
        <f t="shared" si="14"/>
        <v>м-н"АЗС" г.Каменец-Подольский, ул.Куйбышева, д.2</v>
      </c>
    </row>
    <row r="917" spans="1:18" hidden="1" x14ac:dyDescent="0.25">
      <c r="A917" s="32">
        <v>164464</v>
      </c>
      <c r="B917" s="31" t="s">
        <v>3516</v>
      </c>
      <c r="C917" s="31" t="s">
        <v>3517</v>
      </c>
      <c r="D917" s="31" t="s">
        <v>15090</v>
      </c>
      <c r="E917" s="31" t="s">
        <v>121</v>
      </c>
      <c r="F917" s="31" t="s">
        <v>122</v>
      </c>
      <c r="G917" s="31" t="s">
        <v>107</v>
      </c>
      <c r="H917" s="31" t="s">
        <v>108</v>
      </c>
      <c r="I917" s="31" t="s">
        <v>18758</v>
      </c>
      <c r="J917" s="31" t="s">
        <v>18759</v>
      </c>
      <c r="K917" s="31" t="s">
        <v>106</v>
      </c>
      <c r="L917" s="31" t="s">
        <v>3517</v>
      </c>
      <c r="M917" s="31" t="s">
        <v>0</v>
      </c>
      <c r="N917" s="31" t="s">
        <v>25937</v>
      </c>
      <c r="O917" s="31" t="s">
        <v>25929</v>
      </c>
      <c r="P917" s="32" t="s">
        <v>25948</v>
      </c>
      <c r="Q917" s="32">
        <v>1</v>
      </c>
      <c r="R917" t="str">
        <f t="shared" si="14"/>
        <v>Мужило Ю.Є. ПП, маг. "Елада" г.Каменец-Подольский, просп Грушевского, д.29</v>
      </c>
    </row>
    <row r="918" spans="1:18" hidden="1" x14ac:dyDescent="0.25">
      <c r="A918" s="32">
        <v>164492</v>
      </c>
      <c r="B918" s="31" t="s">
        <v>3673</v>
      </c>
      <c r="C918" s="31" t="s">
        <v>3674</v>
      </c>
      <c r="D918" s="31" t="s">
        <v>18822</v>
      </c>
      <c r="E918" s="31" t="s">
        <v>121</v>
      </c>
      <c r="F918" s="31" t="s">
        <v>122</v>
      </c>
      <c r="G918" s="31" t="s">
        <v>213</v>
      </c>
      <c r="H918" s="31" t="s">
        <v>214</v>
      </c>
      <c r="I918" s="31" t="s">
        <v>18823</v>
      </c>
      <c r="J918" s="31" t="s">
        <v>18824</v>
      </c>
      <c r="K918" s="31" t="s">
        <v>106</v>
      </c>
      <c r="L918" s="31" t="s">
        <v>3674</v>
      </c>
      <c r="M918" s="31" t="s">
        <v>25938</v>
      </c>
      <c r="N918" s="31" t="s">
        <v>25937</v>
      </c>
      <c r="O918" s="31" t="s">
        <v>25929</v>
      </c>
      <c r="P918" s="32" t="s">
        <v>67</v>
      </c>
      <c r="Q918" s="32">
        <v>1</v>
      </c>
      <c r="R918" t="str">
        <f t="shared" si="14"/>
        <v>Надворняк О.М. ПП, гуртовня "Лідер" р-н Дунаевецкий Район, г.Дунаевцы, д.8 (Хмельницкое шоссе)</v>
      </c>
    </row>
    <row r="919" spans="1:18" hidden="1" x14ac:dyDescent="0.25">
      <c r="A919" s="32">
        <v>163969</v>
      </c>
      <c r="B919" s="31" t="s">
        <v>17624</v>
      </c>
      <c r="C919" s="31" t="s">
        <v>17625</v>
      </c>
      <c r="D919" s="31" t="s">
        <v>329</v>
      </c>
      <c r="E919" s="31" t="s">
        <v>121</v>
      </c>
      <c r="F919" s="31" t="s">
        <v>122</v>
      </c>
      <c r="G919" s="31" t="s">
        <v>149</v>
      </c>
      <c r="H919" s="31" t="s">
        <v>108</v>
      </c>
      <c r="I919" s="31" t="s">
        <v>124</v>
      </c>
      <c r="J919" s="31" t="s">
        <v>109</v>
      </c>
      <c r="K919" s="31" t="s">
        <v>106</v>
      </c>
      <c r="L919" s="31" t="s">
        <v>17625</v>
      </c>
      <c r="M919" s="31" t="s">
        <v>0</v>
      </c>
      <c r="N919" s="31" t="s">
        <v>25937</v>
      </c>
      <c r="O919" s="31" t="s">
        <v>25929</v>
      </c>
      <c r="P919" s="32" t="s">
        <v>25948</v>
      </c>
      <c r="Q919" s="32">
        <v>1</v>
      </c>
      <c r="R919" t="str">
        <f t="shared" si="14"/>
        <v>Левентир Л.А. ПП, к-к №3 г.Каменец-Подольский, ул.Первомайская, д.13</v>
      </c>
    </row>
    <row r="920" spans="1:18" hidden="1" x14ac:dyDescent="0.25">
      <c r="A920" s="32">
        <v>164111</v>
      </c>
      <c r="B920" s="31" t="s">
        <v>1532</v>
      </c>
      <c r="C920" s="31" t="s">
        <v>1533</v>
      </c>
      <c r="D920" s="31" t="s">
        <v>17927</v>
      </c>
      <c r="E920" s="31" t="s">
        <v>121</v>
      </c>
      <c r="F920" s="31" t="s">
        <v>122</v>
      </c>
      <c r="G920" s="31" t="s">
        <v>149</v>
      </c>
      <c r="H920" s="31" t="s">
        <v>108</v>
      </c>
      <c r="I920" s="31" t="s">
        <v>10201</v>
      </c>
      <c r="J920" s="31" t="s">
        <v>10202</v>
      </c>
      <c r="K920" s="31" t="s">
        <v>106</v>
      </c>
      <c r="L920" s="31" t="s">
        <v>1533</v>
      </c>
      <c r="M920" s="31" t="s">
        <v>1</v>
      </c>
      <c r="N920" s="31" t="s">
        <v>25937</v>
      </c>
      <c r="O920" s="31" t="s">
        <v>25929</v>
      </c>
      <c r="P920" s="32" t="s">
        <v>67</v>
      </c>
      <c r="Q920" s="32">
        <v>1</v>
      </c>
      <c r="R920" t="str">
        <f t="shared" si="14"/>
        <v>Лук`янова Г.Ю. ПП, к-к "Абсолют" г.Каменец-Подольский, просп Грушевского, д.52 (зупинка)</v>
      </c>
    </row>
    <row r="921" spans="1:18" hidden="1" x14ac:dyDescent="0.25">
      <c r="A921" s="32">
        <v>164112</v>
      </c>
      <c r="B921" s="31" t="s">
        <v>17928</v>
      </c>
      <c r="C921" s="31" t="s">
        <v>17929</v>
      </c>
      <c r="D921" s="31" t="s">
        <v>17930</v>
      </c>
      <c r="E921" s="31" t="s">
        <v>121</v>
      </c>
      <c r="F921" s="31" t="s">
        <v>122</v>
      </c>
      <c r="G921" s="31" t="s">
        <v>149</v>
      </c>
      <c r="H921" s="31" t="s">
        <v>108</v>
      </c>
      <c r="I921" s="31" t="s">
        <v>10201</v>
      </c>
      <c r="J921" s="31" t="s">
        <v>10202</v>
      </c>
      <c r="K921" s="31" t="s">
        <v>106</v>
      </c>
      <c r="L921" s="31" t="s">
        <v>17929</v>
      </c>
      <c r="M921" s="31" t="s">
        <v>1</v>
      </c>
      <c r="N921" s="31" t="s">
        <v>25937</v>
      </c>
      <c r="O921" s="31" t="s">
        <v>25929</v>
      </c>
      <c r="P921" s="32" t="s">
        <v>25948</v>
      </c>
      <c r="Q921" s="32">
        <v>1</v>
      </c>
      <c r="R921" t="str">
        <f t="shared" si="14"/>
        <v>Лук`янова Г.Ю. ПП, к-к "ЗАГС" г.Каменец-Подольский, ул.Украинки Леси, д.44</v>
      </c>
    </row>
    <row r="922" spans="1:18" hidden="1" x14ac:dyDescent="0.25">
      <c r="A922" s="32">
        <v>164138</v>
      </c>
      <c r="B922" s="31" t="s">
        <v>17980</v>
      </c>
      <c r="C922" s="31" t="s">
        <v>17981</v>
      </c>
      <c r="D922" s="31" t="s">
        <v>3777</v>
      </c>
      <c r="E922" s="31" t="s">
        <v>121</v>
      </c>
      <c r="F922" s="31" t="s">
        <v>122</v>
      </c>
      <c r="G922" s="31" t="s">
        <v>149</v>
      </c>
      <c r="H922" s="31" t="s">
        <v>108</v>
      </c>
      <c r="I922" s="31" t="s">
        <v>17982</v>
      </c>
      <c r="J922" s="31" t="s">
        <v>17983</v>
      </c>
      <c r="K922" s="31" t="s">
        <v>106</v>
      </c>
      <c r="L922" s="31" t="s">
        <v>17981</v>
      </c>
      <c r="M922" s="31" t="s">
        <v>0</v>
      </c>
      <c r="N922" s="31" t="s">
        <v>25937</v>
      </c>
      <c r="O922" s="31" t="s">
        <v>25929</v>
      </c>
      <c r="P922" s="32" t="s">
        <v>67</v>
      </c>
      <c r="Q922" s="32">
        <v>1</v>
      </c>
      <c r="R922" t="str">
        <f t="shared" si="14"/>
        <v>Любінська Н.О. ПП, к-к №125 г.Каменец-Подольский, просп Грушевского, д.25 (центральний ринок)</v>
      </c>
    </row>
    <row r="923" spans="1:18" hidden="1" x14ac:dyDescent="0.25">
      <c r="A923" s="32">
        <v>164199</v>
      </c>
      <c r="B923" s="31" t="s">
        <v>1252</v>
      </c>
      <c r="C923" s="31" t="s">
        <v>1253</v>
      </c>
      <c r="D923" s="31" t="s">
        <v>18128</v>
      </c>
      <c r="E923" s="31" t="s">
        <v>121</v>
      </c>
      <c r="F923" s="31" t="s">
        <v>122</v>
      </c>
      <c r="G923" s="31" t="s">
        <v>114</v>
      </c>
      <c r="H923" s="31" t="s">
        <v>108</v>
      </c>
      <c r="I923" s="31" t="s">
        <v>18129</v>
      </c>
      <c r="J923" s="31" t="s">
        <v>18130</v>
      </c>
      <c r="K923" s="31" t="s">
        <v>106</v>
      </c>
      <c r="L923" s="31" t="s">
        <v>1253</v>
      </c>
      <c r="M923" s="31" t="s">
        <v>25938</v>
      </c>
      <c r="N923" s="31" t="s">
        <v>25937</v>
      </c>
      <c r="O923" s="31" t="s">
        <v>25929</v>
      </c>
      <c r="P923" s="32" t="s">
        <v>25948</v>
      </c>
      <c r="Q923" s="32">
        <v>1</v>
      </c>
      <c r="R923" t="str">
        <f t="shared" si="14"/>
        <v>Малиш Г.Ф. ПП, маг. - бар р-н Дунаевецкий Район, с.Голозубынци, ул.Центральная, д.9</v>
      </c>
    </row>
    <row r="924" spans="1:18" hidden="1" x14ac:dyDescent="0.25">
      <c r="A924" s="32">
        <v>164317</v>
      </c>
      <c r="B924" s="31" t="s">
        <v>2876</v>
      </c>
      <c r="C924" s="31" t="s">
        <v>2877</v>
      </c>
      <c r="D924" s="31" t="s">
        <v>18437</v>
      </c>
      <c r="E924" s="31" t="s">
        <v>121</v>
      </c>
      <c r="F924" s="31" t="s">
        <v>122</v>
      </c>
      <c r="G924" s="31" t="s">
        <v>107</v>
      </c>
      <c r="H924" s="31" t="s">
        <v>108</v>
      </c>
      <c r="I924" s="31" t="s">
        <v>18438</v>
      </c>
      <c r="J924" s="31" t="s">
        <v>18439</v>
      </c>
      <c r="K924" s="31" t="s">
        <v>106</v>
      </c>
      <c r="L924" s="31" t="s">
        <v>2877</v>
      </c>
      <c r="M924" s="31" t="s">
        <v>2</v>
      </c>
      <c r="N924" s="31" t="s">
        <v>25937</v>
      </c>
      <c r="O924" s="31" t="s">
        <v>25929</v>
      </c>
      <c r="P924" s="32" t="s">
        <v>25948</v>
      </c>
      <c r="Q924" s="32">
        <v>1</v>
      </c>
      <c r="R924" t="str">
        <f t="shared" si="14"/>
        <v>Мельник В.І. ПП маг."Явір" р-н Каменец-Подольский Район, с.Голосков, ул.Голосковская, д.15</v>
      </c>
    </row>
    <row r="925" spans="1:18" hidden="1" x14ac:dyDescent="0.25">
      <c r="A925" s="32">
        <v>163652</v>
      </c>
      <c r="B925" s="31" t="s">
        <v>16923</v>
      </c>
      <c r="C925" s="31" t="s">
        <v>16924</v>
      </c>
      <c r="D925" s="31" t="s">
        <v>3777</v>
      </c>
      <c r="E925" s="31" t="s">
        <v>121</v>
      </c>
      <c r="F925" s="31" t="s">
        <v>122</v>
      </c>
      <c r="G925" s="31" t="s">
        <v>115</v>
      </c>
      <c r="H925" s="31" t="s">
        <v>116</v>
      </c>
      <c r="I925" s="31" t="s">
        <v>16925</v>
      </c>
      <c r="J925" s="31" t="s">
        <v>16926</v>
      </c>
      <c r="K925" s="31" t="s">
        <v>106</v>
      </c>
      <c r="L925" s="31" t="s">
        <v>16924</v>
      </c>
      <c r="M925" s="31" t="s">
        <v>0</v>
      </c>
      <c r="N925" s="31" t="s">
        <v>25937</v>
      </c>
      <c r="O925" s="31" t="s">
        <v>25929</v>
      </c>
      <c r="P925" s="32" t="s">
        <v>25948</v>
      </c>
      <c r="Q925" s="32">
        <v>1</v>
      </c>
      <c r="R925" t="str">
        <f t="shared" si="14"/>
        <v>Комарніцька А.П. ПП, к-к №171 г.Каменец-Подольский, просп Грушевского, д.25 (центральний ринок)</v>
      </c>
    </row>
    <row r="926" spans="1:18" hidden="1" x14ac:dyDescent="0.25">
      <c r="A926" s="32">
        <v>163654</v>
      </c>
      <c r="B926" s="31" t="s">
        <v>1316</v>
      </c>
      <c r="C926" s="31" t="s">
        <v>16932</v>
      </c>
      <c r="D926" s="31" t="s">
        <v>16933</v>
      </c>
      <c r="E926" s="31" t="s">
        <v>121</v>
      </c>
      <c r="F926" s="31" t="s">
        <v>122</v>
      </c>
      <c r="G926" s="31" t="s">
        <v>111</v>
      </c>
      <c r="H926" s="31" t="s">
        <v>112</v>
      </c>
      <c r="I926" s="31" t="s">
        <v>1317</v>
      </c>
      <c r="J926" s="31" t="s">
        <v>16934</v>
      </c>
      <c r="K926" s="31" t="s">
        <v>106</v>
      </c>
      <c r="L926" s="31" t="s">
        <v>1317</v>
      </c>
      <c r="M926" s="31" t="s">
        <v>1</v>
      </c>
      <c r="N926" s="31" t="s">
        <v>25937</v>
      </c>
      <c r="O926" s="31" t="s">
        <v>25929</v>
      </c>
      <c r="P926" s="32" t="s">
        <v>66</v>
      </c>
      <c r="Q926" s="32">
        <v>1</v>
      </c>
      <c r="R926" t="str">
        <f t="shared" si="14"/>
        <v>(НКЗ) Комбінат харчування учнів г.Каменец-Подольский, ул.Средняя, д.44а</v>
      </c>
    </row>
    <row r="927" spans="1:18" hidden="1" x14ac:dyDescent="0.25">
      <c r="A927" s="32">
        <v>163686</v>
      </c>
      <c r="B927" s="31" t="s">
        <v>16991</v>
      </c>
      <c r="C927" s="31" t="s">
        <v>16992</v>
      </c>
      <c r="D927" s="31" t="s">
        <v>733</v>
      </c>
      <c r="E927" s="31" t="s">
        <v>121</v>
      </c>
      <c r="F927" s="31" t="s">
        <v>122</v>
      </c>
      <c r="G927" s="31" t="s">
        <v>149</v>
      </c>
      <c r="H927" s="31" t="s">
        <v>108</v>
      </c>
      <c r="I927" s="31" t="s">
        <v>124</v>
      </c>
      <c r="J927" s="31" t="s">
        <v>109</v>
      </c>
      <c r="K927" s="31" t="s">
        <v>106</v>
      </c>
      <c r="L927" s="31" t="s">
        <v>16992</v>
      </c>
      <c r="M927" s="31" t="s">
        <v>0</v>
      </c>
      <c r="N927" s="31" t="s">
        <v>25937</v>
      </c>
      <c r="O927" s="31" t="s">
        <v>25929</v>
      </c>
      <c r="P927" s="32" t="s">
        <v>25948</v>
      </c>
      <c r="Q927" s="32">
        <v>1</v>
      </c>
      <c r="R927" t="str">
        <f t="shared" si="14"/>
        <v>Корбан В.П. ПП, к-к №40 г.Каменец-Подольский, просп Грушевского, д.25</v>
      </c>
    </row>
    <row r="928" spans="1:18" hidden="1" x14ac:dyDescent="0.25">
      <c r="A928" s="32">
        <v>163699</v>
      </c>
      <c r="B928" s="31" t="s">
        <v>17035</v>
      </c>
      <c r="C928" s="31" t="s">
        <v>17036</v>
      </c>
      <c r="D928" s="31" t="s">
        <v>17037</v>
      </c>
      <c r="E928" s="31" t="s">
        <v>121</v>
      </c>
      <c r="F928" s="31" t="s">
        <v>122</v>
      </c>
      <c r="G928" s="31" t="s">
        <v>115</v>
      </c>
      <c r="H928" s="31" t="s">
        <v>116</v>
      </c>
      <c r="I928" s="31" t="s">
        <v>17038</v>
      </c>
      <c r="J928" s="31" t="s">
        <v>17039</v>
      </c>
      <c r="K928" s="31" t="s">
        <v>106</v>
      </c>
      <c r="L928" s="31" t="s">
        <v>17040</v>
      </c>
      <c r="M928" s="31" t="s">
        <v>0</v>
      </c>
      <c r="N928" s="31" t="s">
        <v>25937</v>
      </c>
      <c r="O928" s="31" t="s">
        <v>25929</v>
      </c>
      <c r="P928" s="32" t="s">
        <v>67</v>
      </c>
      <c r="Q928" s="32">
        <v>1</v>
      </c>
      <c r="R928" t="str">
        <f t="shared" si="14"/>
        <v>Кориткіна Л.Г. ПП, к-к г.Каменец-Подольский, ул.Вокзальная (ринок)</v>
      </c>
    </row>
    <row r="929" spans="1:18" hidden="1" x14ac:dyDescent="0.25">
      <c r="A929" s="32">
        <v>163920</v>
      </c>
      <c r="B929" s="31" t="s">
        <v>17528</v>
      </c>
      <c r="C929" s="31" t="s">
        <v>17529</v>
      </c>
      <c r="D929" s="31" t="s">
        <v>17530</v>
      </c>
      <c r="E929" s="31" t="s">
        <v>121</v>
      </c>
      <c r="F929" s="31" t="s">
        <v>122</v>
      </c>
      <c r="G929" s="31" t="s">
        <v>114</v>
      </c>
      <c r="H929" s="31" t="s">
        <v>108</v>
      </c>
      <c r="I929" s="31" t="s">
        <v>124</v>
      </c>
      <c r="J929" s="31" t="s">
        <v>109</v>
      </c>
      <c r="K929" s="31" t="s">
        <v>106</v>
      </c>
      <c r="L929" s="31" t="s">
        <v>17529</v>
      </c>
      <c r="M929" s="31" t="s">
        <v>0</v>
      </c>
      <c r="N929" s="31" t="s">
        <v>25937</v>
      </c>
      <c r="O929" s="31" t="s">
        <v>25929</v>
      </c>
      <c r="P929" s="32" t="s">
        <v>25948</v>
      </c>
      <c r="Q929" s="32">
        <v>1</v>
      </c>
      <c r="R929" t="str">
        <f t="shared" si="14"/>
        <v>Кушнір Ю.Ю. ПП, бар "Клуб любителей пива" г.Каменец-Подольский, просп Грушевского, д.72</v>
      </c>
    </row>
    <row r="930" spans="1:18" hidden="1" x14ac:dyDescent="0.25">
      <c r="A930" s="32">
        <v>163942</v>
      </c>
      <c r="B930" s="31" t="s">
        <v>17566</v>
      </c>
      <c r="C930" s="31" t="s">
        <v>17567</v>
      </c>
      <c r="D930" s="31" t="s">
        <v>17568</v>
      </c>
      <c r="E930" s="31" t="s">
        <v>121</v>
      </c>
      <c r="F930" s="31" t="s">
        <v>122</v>
      </c>
      <c r="G930" s="31" t="s">
        <v>115</v>
      </c>
      <c r="H930" s="31" t="s">
        <v>116</v>
      </c>
      <c r="I930" s="31" t="s">
        <v>17569</v>
      </c>
      <c r="J930" s="31" t="s">
        <v>17570</v>
      </c>
      <c r="K930" s="31" t="s">
        <v>106</v>
      </c>
      <c r="L930" s="31" t="s">
        <v>17567</v>
      </c>
      <c r="M930" s="31" t="s">
        <v>0</v>
      </c>
      <c r="N930" s="31" t="s">
        <v>25937</v>
      </c>
      <c r="O930" s="31" t="s">
        <v>25929</v>
      </c>
      <c r="P930" s="32" t="s">
        <v>67</v>
      </c>
      <c r="Q930" s="32">
        <v>1</v>
      </c>
      <c r="R930" t="str">
        <f t="shared" si="14"/>
        <v>Лазарєва Т.М. ПП, к-к №2 г.Каменец-Подольский, ул.Князей Кориатовичей, д.14а, оф. (автовокзал)</v>
      </c>
    </row>
    <row r="931" spans="1:18" hidden="1" x14ac:dyDescent="0.25">
      <c r="A931" s="32">
        <v>450431</v>
      </c>
      <c r="B931" s="31" t="s">
        <v>23627</v>
      </c>
      <c r="C931" s="31" t="s">
        <v>23628</v>
      </c>
      <c r="D931" s="31" t="s">
        <v>21054</v>
      </c>
      <c r="E931" s="31" t="s">
        <v>121</v>
      </c>
      <c r="F931" s="31" t="s">
        <v>122</v>
      </c>
      <c r="G931" s="31" t="s">
        <v>107</v>
      </c>
      <c r="H931" s="31" t="s">
        <v>108</v>
      </c>
      <c r="I931" s="31" t="s">
        <v>23629</v>
      </c>
      <c r="J931" s="31" t="s">
        <v>23630</v>
      </c>
      <c r="K931" s="31" t="s">
        <v>106</v>
      </c>
      <c r="L931" s="31" t="s">
        <v>23628</v>
      </c>
      <c r="M931" s="31" t="s">
        <v>1</v>
      </c>
      <c r="N931" s="31" t="s">
        <v>25937</v>
      </c>
      <c r="O931" s="31" t="s">
        <v>25929</v>
      </c>
      <c r="P931" s="32" t="s">
        <v>25948</v>
      </c>
      <c r="Q931" s="32">
        <v>1</v>
      </c>
      <c r="R931" t="str">
        <f t="shared" si="14"/>
        <v>Тернова Л.М. ПП, маг. "Продукти" г.Каменец-Подольский, ул.Тимирязева, д.134</v>
      </c>
    </row>
    <row r="932" spans="1:18" hidden="1" x14ac:dyDescent="0.25">
      <c r="A932" s="32">
        <v>831672</v>
      </c>
      <c r="B932" s="31" t="s">
        <v>23747</v>
      </c>
      <c r="C932" s="31" t="s">
        <v>23748</v>
      </c>
      <c r="D932" s="31" t="s">
        <v>20687</v>
      </c>
      <c r="E932" s="31" t="s">
        <v>121</v>
      </c>
      <c r="F932" s="31" t="s">
        <v>122</v>
      </c>
      <c r="G932" s="31" t="s">
        <v>107</v>
      </c>
      <c r="H932" s="31" t="s">
        <v>108</v>
      </c>
      <c r="I932" s="31" t="s">
        <v>6167</v>
      </c>
      <c r="J932" s="31" t="s">
        <v>6168</v>
      </c>
      <c r="K932" s="31" t="s">
        <v>106</v>
      </c>
      <c r="L932" s="31" t="s">
        <v>23748</v>
      </c>
      <c r="M932" s="31" t="s">
        <v>2</v>
      </c>
      <c r="N932" s="31" t="s">
        <v>25937</v>
      </c>
      <c r="O932" s="31" t="s">
        <v>25929</v>
      </c>
      <c r="P932" s="32" t="s">
        <v>25948</v>
      </c>
      <c r="Q932" s="32">
        <v>1</v>
      </c>
      <c r="R932" t="str">
        <f t="shared" si="14"/>
        <v>Сварник О.В. ПП, маг. "Мрія - 2" г.Каменец-Подольский, ул.Красноармейская, д.24</v>
      </c>
    </row>
    <row r="933" spans="1:18" hidden="1" x14ac:dyDescent="0.25">
      <c r="A933" s="32">
        <v>731054</v>
      </c>
      <c r="B933" s="31" t="s">
        <v>23806</v>
      </c>
      <c r="C933" s="31" t="s">
        <v>23807</v>
      </c>
      <c r="D933" s="31" t="s">
        <v>733</v>
      </c>
      <c r="E933" s="31" t="s">
        <v>121</v>
      </c>
      <c r="F933" s="31" t="s">
        <v>122</v>
      </c>
      <c r="G933" s="31" t="s">
        <v>107</v>
      </c>
      <c r="H933" s="31" t="s">
        <v>108</v>
      </c>
      <c r="I933" s="31" t="s">
        <v>23808</v>
      </c>
      <c r="J933" s="31" t="s">
        <v>23809</v>
      </c>
      <c r="K933" s="31" t="s">
        <v>106</v>
      </c>
      <c r="L933" s="31" t="s">
        <v>23807</v>
      </c>
      <c r="M933" s="31" t="s">
        <v>0</v>
      </c>
      <c r="N933" s="31" t="s">
        <v>25937</v>
      </c>
      <c r="O933" s="31" t="s">
        <v>25929</v>
      </c>
      <c r="P933" s="32" t="s">
        <v>25948</v>
      </c>
      <c r="Q933" s="32">
        <v>1</v>
      </c>
      <c r="R933" t="str">
        <f t="shared" si="14"/>
        <v>Кошеленко О.А. ПП, к-к №274 г.Каменец-Подольский, просп Грушевского, д.25</v>
      </c>
    </row>
    <row r="934" spans="1:18" hidden="1" x14ac:dyDescent="0.25">
      <c r="A934" s="32">
        <v>731056</v>
      </c>
      <c r="B934" s="31" t="s">
        <v>23814</v>
      </c>
      <c r="C934" s="31" t="s">
        <v>23815</v>
      </c>
      <c r="D934" s="31" t="s">
        <v>23816</v>
      </c>
      <c r="E934" s="31" t="s">
        <v>121</v>
      </c>
      <c r="F934" s="31" t="s">
        <v>122</v>
      </c>
      <c r="G934" s="31" t="s">
        <v>107</v>
      </c>
      <c r="H934" s="31" t="s">
        <v>108</v>
      </c>
      <c r="I934" s="31" t="s">
        <v>124</v>
      </c>
      <c r="J934" s="31" t="s">
        <v>109</v>
      </c>
      <c r="K934" s="31" t="s">
        <v>106</v>
      </c>
      <c r="L934" s="31" t="s">
        <v>23815</v>
      </c>
      <c r="M934" s="31" t="s">
        <v>0</v>
      </c>
      <c r="N934" s="31" t="s">
        <v>25937</v>
      </c>
      <c r="O934" s="31" t="s">
        <v>25929</v>
      </c>
      <c r="P934" s="32" t="s">
        <v>25948</v>
      </c>
      <c r="Q934" s="32">
        <v>1</v>
      </c>
      <c r="R934" t="str">
        <f t="shared" si="14"/>
        <v>Андрєєв І.В. ПП, к-к г.Каменец-Подольский, ул.Князей Кориатовичей, д.12</v>
      </c>
    </row>
    <row r="935" spans="1:18" hidden="1" x14ac:dyDescent="0.25">
      <c r="A935" s="32">
        <v>504007</v>
      </c>
      <c r="B935" s="31" t="s">
        <v>23963</v>
      </c>
      <c r="C935" s="31" t="s">
        <v>23964</v>
      </c>
      <c r="D935" s="31" t="s">
        <v>19937</v>
      </c>
      <c r="E935" s="31" t="s">
        <v>121</v>
      </c>
      <c r="F935" s="31" t="s">
        <v>122</v>
      </c>
      <c r="G935" s="31" t="s">
        <v>107</v>
      </c>
      <c r="H935" s="31" t="s">
        <v>108</v>
      </c>
      <c r="I935" s="31" t="s">
        <v>23965</v>
      </c>
      <c r="J935" s="31" t="s">
        <v>23966</v>
      </c>
      <c r="K935" s="31" t="s">
        <v>106</v>
      </c>
      <c r="L935" s="31" t="s">
        <v>23964</v>
      </c>
      <c r="M935" s="31" t="s">
        <v>25938</v>
      </c>
      <c r="N935" s="31" t="s">
        <v>25937</v>
      </c>
      <c r="O935" s="31" t="s">
        <v>25929</v>
      </c>
      <c r="P935" s="32" t="s">
        <v>25948</v>
      </c>
      <c r="Q935" s="32">
        <v>1</v>
      </c>
      <c r="R935" t="str">
        <f t="shared" si="14"/>
        <v>Кащук В.М. ПП, маг. "Продукти" р-н Дунаевецкий Район, г.Дунаевцы, ул.Шевченко, д.110</v>
      </c>
    </row>
    <row r="936" spans="1:18" hidden="1" x14ac:dyDescent="0.25">
      <c r="A936" s="32">
        <v>499950</v>
      </c>
      <c r="B936" s="31" t="s">
        <v>24217</v>
      </c>
      <c r="C936" s="31" t="s">
        <v>24218</v>
      </c>
      <c r="D936" s="31" t="s">
        <v>24219</v>
      </c>
      <c r="E936" s="31" t="s">
        <v>121</v>
      </c>
      <c r="F936" s="31" t="s">
        <v>122</v>
      </c>
      <c r="G936" s="31" t="s">
        <v>107</v>
      </c>
      <c r="H936" s="31" t="s">
        <v>108</v>
      </c>
      <c r="I936" s="31" t="s">
        <v>124</v>
      </c>
      <c r="J936" s="31" t="s">
        <v>109</v>
      </c>
      <c r="K936" s="31" t="s">
        <v>106</v>
      </c>
      <c r="L936" s="31" t="s">
        <v>24218</v>
      </c>
      <c r="M936" s="31" t="s">
        <v>0</v>
      </c>
      <c r="N936" s="31" t="s">
        <v>25937</v>
      </c>
      <c r="O936" s="31" t="s">
        <v>25929</v>
      </c>
      <c r="P936" s="32" t="s">
        <v>25948</v>
      </c>
      <c r="Q936" s="32">
        <v>1</v>
      </c>
      <c r="R936" t="str">
        <f t="shared" si="14"/>
        <v>Перч В.Ю. ПП, маг. "Говерла" г.Каменец-Подольский, просп Грушевского (ринок)</v>
      </c>
    </row>
    <row r="937" spans="1:18" hidden="1" x14ac:dyDescent="0.25">
      <c r="A937" s="32">
        <v>163333</v>
      </c>
      <c r="B937" s="31" t="s">
        <v>16257</v>
      </c>
      <c r="C937" s="31" t="s">
        <v>16258</v>
      </c>
      <c r="D937" s="31" t="s">
        <v>7867</v>
      </c>
      <c r="E937" s="31" t="s">
        <v>121</v>
      </c>
      <c r="F937" s="31" t="s">
        <v>122</v>
      </c>
      <c r="G937" s="31" t="s">
        <v>115</v>
      </c>
      <c r="H937" s="31" t="s">
        <v>116</v>
      </c>
      <c r="I937" s="31" t="s">
        <v>16259</v>
      </c>
      <c r="J937" s="31" t="s">
        <v>16260</v>
      </c>
      <c r="K937" s="31" t="s">
        <v>106</v>
      </c>
      <c r="L937" s="31" t="s">
        <v>16258</v>
      </c>
      <c r="M937" s="31" t="s">
        <v>0</v>
      </c>
      <c r="N937" s="31" t="s">
        <v>25937</v>
      </c>
      <c r="O937" s="31" t="s">
        <v>25929</v>
      </c>
      <c r="P937" s="32" t="s">
        <v>25948</v>
      </c>
      <c r="Q937" s="32">
        <v>1</v>
      </c>
      <c r="R937" t="str">
        <f t="shared" si="14"/>
        <v>Іванова С.М. ПП, к-к №72 г.Каменец-Подольский, ул.Князей Кориатовичей, д.14 м</v>
      </c>
    </row>
    <row r="938" spans="1:18" hidden="1" x14ac:dyDescent="0.25">
      <c r="A938" s="32">
        <v>163386</v>
      </c>
      <c r="B938" s="31" t="s">
        <v>1800</v>
      </c>
      <c r="C938" s="31" t="s">
        <v>1801</v>
      </c>
      <c r="D938" s="31" t="s">
        <v>16358</v>
      </c>
      <c r="E938" s="31" t="s">
        <v>121</v>
      </c>
      <c r="F938" s="31" t="s">
        <v>122</v>
      </c>
      <c r="G938" s="31" t="s">
        <v>107</v>
      </c>
      <c r="H938" s="31" t="s">
        <v>108</v>
      </c>
      <c r="I938" s="31" t="s">
        <v>124</v>
      </c>
      <c r="J938" s="31" t="s">
        <v>109</v>
      </c>
      <c r="K938" s="31" t="s">
        <v>106</v>
      </c>
      <c r="L938" s="31" t="s">
        <v>1801</v>
      </c>
      <c r="M938" s="31" t="s">
        <v>25938</v>
      </c>
      <c r="N938" s="31" t="s">
        <v>25937</v>
      </c>
      <c r="O938" s="31" t="s">
        <v>25929</v>
      </c>
      <c r="P938" s="32" t="s">
        <v>25948</v>
      </c>
      <c r="Q938" s="32">
        <v>1</v>
      </c>
      <c r="R938" t="str">
        <f t="shared" si="14"/>
        <v>Калашник Л.Г. ПП, маг. "Продукти" р-н Дунаевецкий Район, г.Дунаевцы, ул.Фрунзе, д.20</v>
      </c>
    </row>
    <row r="939" spans="1:18" hidden="1" x14ac:dyDescent="0.25">
      <c r="A939" s="32">
        <v>163399</v>
      </c>
      <c r="B939" s="31" t="s">
        <v>16384</v>
      </c>
      <c r="C939" s="31" t="s">
        <v>16385</v>
      </c>
      <c r="D939" s="31" t="s">
        <v>16386</v>
      </c>
      <c r="E939" s="31" t="s">
        <v>121</v>
      </c>
      <c r="F939" s="31" t="s">
        <v>122</v>
      </c>
      <c r="G939" s="31" t="s">
        <v>107</v>
      </c>
      <c r="H939" s="31" t="s">
        <v>108</v>
      </c>
      <c r="I939" s="31" t="s">
        <v>6414</v>
      </c>
      <c r="J939" s="31" t="s">
        <v>6415</v>
      </c>
      <c r="K939" s="31" t="s">
        <v>106</v>
      </c>
      <c r="L939" s="31" t="s">
        <v>16387</v>
      </c>
      <c r="M939" s="31" t="s">
        <v>25938</v>
      </c>
      <c r="N939" s="31" t="s">
        <v>25937</v>
      </c>
      <c r="O939" s="31" t="s">
        <v>25929</v>
      </c>
      <c r="P939" s="32" t="s">
        <v>67</v>
      </c>
      <c r="Q939" s="32">
        <v>1</v>
      </c>
      <c r="R939" t="str">
        <f t="shared" si="14"/>
        <v>(РЦ) Камінський О. В. ПП, маг. "Продукти" р-н Дунаевецкий Район, с.Чечельник, ул.Центральная, д.15</v>
      </c>
    </row>
    <row r="940" spans="1:18" hidden="1" x14ac:dyDescent="0.25">
      <c r="A940" s="32">
        <v>163464</v>
      </c>
      <c r="B940" s="31" t="s">
        <v>16524</v>
      </c>
      <c r="C940" s="31" t="s">
        <v>16525</v>
      </c>
      <c r="D940" s="31" t="s">
        <v>16526</v>
      </c>
      <c r="E940" s="31" t="s">
        <v>121</v>
      </c>
      <c r="F940" s="31" t="s">
        <v>122</v>
      </c>
      <c r="G940" s="31" t="s">
        <v>114</v>
      </c>
      <c r="H940" s="31" t="s">
        <v>108</v>
      </c>
      <c r="I940" s="31" t="s">
        <v>1633</v>
      </c>
      <c r="J940" s="31" t="s">
        <v>1634</v>
      </c>
      <c r="K940" s="31" t="s">
        <v>106</v>
      </c>
      <c r="L940" s="31" t="s">
        <v>16525</v>
      </c>
      <c r="M940" s="31" t="s">
        <v>0</v>
      </c>
      <c r="N940" s="31" t="s">
        <v>25937</v>
      </c>
      <c r="O940" s="31" t="s">
        <v>25929</v>
      </c>
      <c r="P940" s="32" t="s">
        <v>67</v>
      </c>
      <c r="Q940" s="32">
        <v>1</v>
      </c>
      <c r="R940" t="str">
        <f t="shared" si="14"/>
        <v>КВЗП Кам`янець-Подільський К-П РАЙСТ ДП, кафе "Смакота" г.Каменец-Подольский, ул.Первомайская (0)</v>
      </c>
    </row>
    <row r="941" spans="1:18" hidden="1" x14ac:dyDescent="0.25">
      <c r="A941" s="32">
        <v>163487</v>
      </c>
      <c r="B941" s="31" t="s">
        <v>16572</v>
      </c>
      <c r="C941" s="31" t="s">
        <v>16573</v>
      </c>
      <c r="D941" s="31" t="s">
        <v>9839</v>
      </c>
      <c r="E941" s="31" t="s">
        <v>121</v>
      </c>
      <c r="F941" s="31" t="s">
        <v>122</v>
      </c>
      <c r="G941" s="31" t="s">
        <v>107</v>
      </c>
      <c r="H941" s="31" t="s">
        <v>108</v>
      </c>
      <c r="I941" s="31" t="s">
        <v>124</v>
      </c>
      <c r="J941" s="31" t="s">
        <v>109</v>
      </c>
      <c r="K941" s="31" t="s">
        <v>106</v>
      </c>
      <c r="L941" s="31" t="s">
        <v>16573</v>
      </c>
      <c r="M941" s="31" t="s">
        <v>0</v>
      </c>
      <c r="N941" s="31" t="s">
        <v>25937</v>
      </c>
      <c r="O941" s="31" t="s">
        <v>25929</v>
      </c>
      <c r="P941" s="32" t="s">
        <v>25948</v>
      </c>
      <c r="Q941" s="32">
        <v>1</v>
      </c>
      <c r="R941" t="str">
        <f t="shared" si="14"/>
        <v>Киричинський С.В. ПП, маг. г.Каменец-Подольский, ул.Князей Кориатовичей, д.1</v>
      </c>
    </row>
    <row r="942" spans="1:18" hidden="1" x14ac:dyDescent="0.25">
      <c r="A942" s="32">
        <v>903321</v>
      </c>
      <c r="B942" s="31" t="s">
        <v>6354</v>
      </c>
      <c r="C942" s="31" t="s">
        <v>6355</v>
      </c>
      <c r="D942" s="31" t="s">
        <v>6356</v>
      </c>
      <c r="E942" s="31" t="s">
        <v>121</v>
      </c>
      <c r="F942" s="31" t="s">
        <v>122</v>
      </c>
      <c r="G942" s="31" t="s">
        <v>107</v>
      </c>
      <c r="H942" s="31" t="s">
        <v>108</v>
      </c>
      <c r="I942" s="31" t="s">
        <v>6357</v>
      </c>
      <c r="J942" s="31" t="s">
        <v>6358</v>
      </c>
      <c r="K942" s="31" t="s">
        <v>110</v>
      </c>
      <c r="L942" s="31" t="s">
        <v>6355</v>
      </c>
      <c r="M942" s="31" t="s">
        <v>2</v>
      </c>
      <c r="N942" s="31" t="s">
        <v>25937</v>
      </c>
      <c r="O942" s="31" t="s">
        <v>25929</v>
      </c>
      <c r="P942" s="32" t="s">
        <v>66</v>
      </c>
      <c r="Q942" s="32">
        <v>0</v>
      </c>
      <c r="R942" t="str">
        <f t="shared" si="14"/>
        <v>Соломко О.І. ПП, маг. "Вулик 2" г.Каменец-Подольский, шоссе Хмельницкое, д.13/9</v>
      </c>
    </row>
    <row r="943" spans="1:18" hidden="1" x14ac:dyDescent="0.25">
      <c r="A943" s="32">
        <v>161216</v>
      </c>
      <c r="B943" s="31" t="s">
        <v>11446</v>
      </c>
      <c r="C943" s="31" t="s">
        <v>11447</v>
      </c>
      <c r="D943" s="31" t="s">
        <v>11448</v>
      </c>
      <c r="E943" s="31" t="s">
        <v>121</v>
      </c>
      <c r="F943" s="31" t="s">
        <v>122</v>
      </c>
      <c r="G943" s="31" t="s">
        <v>114</v>
      </c>
      <c r="H943" s="31" t="s">
        <v>108</v>
      </c>
      <c r="I943" s="31" t="s">
        <v>11449</v>
      </c>
      <c r="J943" s="31" t="s">
        <v>11450</v>
      </c>
      <c r="K943" s="31" t="s">
        <v>106</v>
      </c>
      <c r="L943" s="31" t="s">
        <v>11447</v>
      </c>
      <c r="M943" s="31" t="s">
        <v>25938</v>
      </c>
      <c r="N943" s="31" t="s">
        <v>25937</v>
      </c>
      <c r="O943" s="31" t="s">
        <v>25929</v>
      </c>
      <c r="P943" s="32" t="s">
        <v>25948</v>
      </c>
      <c r="Q943" s="32">
        <v>1</v>
      </c>
      <c r="R943" t="str">
        <f t="shared" si="14"/>
        <v>Плюто А.О. ПП, кафе-бар "Ейфорія" р-н Дунаевецкий Район, г.Дунаевцы, ул.Шевченко, д.107а</v>
      </c>
    </row>
    <row r="944" spans="1:18" hidden="1" x14ac:dyDescent="0.25">
      <c r="A944" s="32">
        <v>161218</v>
      </c>
      <c r="B944" s="31" t="s">
        <v>11457</v>
      </c>
      <c r="C944" s="31" t="s">
        <v>11458</v>
      </c>
      <c r="D944" s="31" t="s">
        <v>11459</v>
      </c>
      <c r="E944" s="31" t="s">
        <v>121</v>
      </c>
      <c r="F944" s="31" t="s">
        <v>122</v>
      </c>
      <c r="G944" s="31" t="s">
        <v>114</v>
      </c>
      <c r="H944" s="31" t="s">
        <v>108</v>
      </c>
      <c r="I944" s="31" t="s">
        <v>2394</v>
      </c>
      <c r="J944" s="31" t="s">
        <v>2395</v>
      </c>
      <c r="K944" s="31" t="s">
        <v>106</v>
      </c>
      <c r="L944" s="31" t="s">
        <v>11458</v>
      </c>
      <c r="M944" s="31" t="s">
        <v>1</v>
      </c>
      <c r="N944" s="31" t="s">
        <v>25937</v>
      </c>
      <c r="O944" s="31" t="s">
        <v>25929</v>
      </c>
      <c r="P944" s="32" t="s">
        <v>25948</v>
      </c>
      <c r="Q944" s="32">
        <v>1</v>
      </c>
      <c r="R944" t="str">
        <f t="shared" si="14"/>
        <v>Повознікова З.М. ПП, кафе "Танюша" г.Каменец-Подольский, ул.Суворова, д.4</v>
      </c>
    </row>
    <row r="945" spans="1:18" hidden="1" x14ac:dyDescent="0.25">
      <c r="A945" s="32">
        <v>163004</v>
      </c>
      <c r="B945" s="31" t="s">
        <v>3237</v>
      </c>
      <c r="C945" s="31" t="s">
        <v>3238</v>
      </c>
      <c r="D945" s="31" t="s">
        <v>15617</v>
      </c>
      <c r="E945" s="31" t="s">
        <v>121</v>
      </c>
      <c r="F945" s="31" t="s">
        <v>122</v>
      </c>
      <c r="G945" s="31" t="s">
        <v>107</v>
      </c>
      <c r="H945" s="31" t="s">
        <v>108</v>
      </c>
      <c r="I945" s="31" t="s">
        <v>15618</v>
      </c>
      <c r="J945" s="31" t="s">
        <v>15619</v>
      </c>
      <c r="K945" s="31" t="s">
        <v>106</v>
      </c>
      <c r="L945" s="31" t="s">
        <v>3238</v>
      </c>
      <c r="M945" s="31" t="s">
        <v>25938</v>
      </c>
      <c r="N945" s="31" t="s">
        <v>25937</v>
      </c>
      <c r="O945" s="31" t="s">
        <v>25929</v>
      </c>
      <c r="P945" s="32" t="s">
        <v>25948</v>
      </c>
      <c r="Q945" s="32">
        <v>1</v>
      </c>
      <c r="R945" t="str">
        <f t="shared" si="14"/>
        <v>Дем'янова Т.І. ПП, маг. "Продукти" р-н Дунаевецкий Район, г.Дунаевцы, ул.Мира, д.45</v>
      </c>
    </row>
    <row r="946" spans="1:18" hidden="1" x14ac:dyDescent="0.25">
      <c r="A946" s="32">
        <v>163015</v>
      </c>
      <c r="B946" s="31" t="s">
        <v>15635</v>
      </c>
      <c r="C946" s="31" t="s">
        <v>15636</v>
      </c>
      <c r="D946" s="31" t="s">
        <v>15637</v>
      </c>
      <c r="E946" s="31" t="s">
        <v>121</v>
      </c>
      <c r="F946" s="31" t="s">
        <v>122</v>
      </c>
      <c r="G946" s="31" t="s">
        <v>107</v>
      </c>
      <c r="H946" s="31" t="s">
        <v>108</v>
      </c>
      <c r="I946" s="31" t="s">
        <v>15638</v>
      </c>
      <c r="J946" s="31" t="s">
        <v>15639</v>
      </c>
      <c r="K946" s="31" t="s">
        <v>106</v>
      </c>
      <c r="L946" s="31" t="s">
        <v>15640</v>
      </c>
      <c r="M946" s="31" t="s">
        <v>0</v>
      </c>
      <c r="N946" s="31" t="s">
        <v>25937</v>
      </c>
      <c r="O946" s="31" t="s">
        <v>25929</v>
      </c>
      <c r="P946" s="32" t="s">
        <v>25948</v>
      </c>
      <c r="Q946" s="32">
        <v>1</v>
      </c>
      <c r="R946" t="str">
        <f t="shared" si="14"/>
        <v>(КООП) Дерев`яни СТ, бар Кам'янець-Подільський Район, Дерев'яне,</v>
      </c>
    </row>
    <row r="947" spans="1:18" hidden="1" x14ac:dyDescent="0.25">
      <c r="A947" s="32">
        <v>163109</v>
      </c>
      <c r="B947" s="31" t="s">
        <v>3480</v>
      </c>
      <c r="C947" s="31" t="s">
        <v>3481</v>
      </c>
      <c r="D947" s="31" t="s">
        <v>1026</v>
      </c>
      <c r="E947" s="31" t="s">
        <v>121</v>
      </c>
      <c r="F947" s="31" t="s">
        <v>122</v>
      </c>
      <c r="G947" s="31" t="s">
        <v>107</v>
      </c>
      <c r="H947" s="31" t="s">
        <v>108</v>
      </c>
      <c r="I947" s="31" t="s">
        <v>124</v>
      </c>
      <c r="J947" s="31" t="s">
        <v>109</v>
      </c>
      <c r="K947" s="31" t="s">
        <v>106</v>
      </c>
      <c r="L947" s="31" t="s">
        <v>3481</v>
      </c>
      <c r="M947" s="31" t="s">
        <v>2</v>
      </c>
      <c r="N947" s="31" t="s">
        <v>25937</v>
      </c>
      <c r="O947" s="31" t="s">
        <v>25929</v>
      </c>
      <c r="P947" s="32" t="s">
        <v>25948</v>
      </c>
      <c r="Q947" s="32">
        <v>1</v>
      </c>
      <c r="R947" t="str">
        <f t="shared" si="14"/>
        <v>Дремляк І.О. ПП, маг. "Полуботкін" г.Каменец-Подольский, ул.Дружбы Народов, д.1</v>
      </c>
    </row>
    <row r="948" spans="1:18" hidden="1" x14ac:dyDescent="0.25">
      <c r="A948" s="32">
        <v>163153</v>
      </c>
      <c r="B948" s="31" t="s">
        <v>509</v>
      </c>
      <c r="C948" s="31" t="s">
        <v>15863</v>
      </c>
      <c r="D948" s="31" t="s">
        <v>15864</v>
      </c>
      <c r="E948" s="31" t="s">
        <v>121</v>
      </c>
      <c r="F948" s="31" t="s">
        <v>122</v>
      </c>
      <c r="G948" s="31" t="s">
        <v>107</v>
      </c>
      <c r="H948" s="31" t="s">
        <v>108</v>
      </c>
      <c r="I948" s="31" t="s">
        <v>124</v>
      </c>
      <c r="J948" s="31" t="s">
        <v>109</v>
      </c>
      <c r="K948" s="31" t="s">
        <v>106</v>
      </c>
      <c r="L948" s="31" t="s">
        <v>510</v>
      </c>
      <c r="M948" s="31" t="s">
        <v>25938</v>
      </c>
      <c r="N948" s="31" t="s">
        <v>25937</v>
      </c>
      <c r="O948" s="31" t="s">
        <v>25929</v>
      </c>
      <c r="P948" s="32" t="s">
        <v>25948</v>
      </c>
      <c r="Q948" s="32">
        <v>1</v>
      </c>
      <c r="R948" t="str">
        <f t="shared" si="14"/>
        <v>(КООП) Дунаївці-Надія СТ, маг. "Надія" р-н Дунаевецкий Район, г.Дунаевцы, ул.Ленина, д.12</v>
      </c>
    </row>
    <row r="949" spans="1:18" hidden="1" x14ac:dyDescent="0.25">
      <c r="A949" s="32">
        <v>160935</v>
      </c>
      <c r="B949" s="31" t="s">
        <v>2424</v>
      </c>
      <c r="C949" s="31" t="s">
        <v>2425</v>
      </c>
      <c r="D949" s="31" t="s">
        <v>10617</v>
      </c>
      <c r="E949" s="31" t="s">
        <v>121</v>
      </c>
      <c r="F949" s="31" t="s">
        <v>122</v>
      </c>
      <c r="G949" s="31" t="s">
        <v>107</v>
      </c>
      <c r="H949" s="31" t="s">
        <v>108</v>
      </c>
      <c r="I949" s="31" t="s">
        <v>124</v>
      </c>
      <c r="J949" s="31" t="s">
        <v>109</v>
      </c>
      <c r="K949" s="31" t="s">
        <v>106</v>
      </c>
      <c r="L949" s="31" t="s">
        <v>2425</v>
      </c>
      <c r="M949" s="31" t="s">
        <v>25938</v>
      </c>
      <c r="N949" s="31" t="s">
        <v>25937</v>
      </c>
      <c r="O949" s="31" t="s">
        <v>25929</v>
      </c>
      <c r="P949" s="32" t="s">
        <v>25948</v>
      </c>
      <c r="Q949" s="32">
        <v>1</v>
      </c>
      <c r="R949" t="str">
        <f t="shared" si="14"/>
        <v>Михайлова В.В. ПП, маг. "Молочний" р-н Дунаевецкий Район, пгт.Дунаевцы, ул.Шевченко, д.144б</v>
      </c>
    </row>
    <row r="950" spans="1:18" hidden="1" x14ac:dyDescent="0.25">
      <c r="A950" s="32">
        <v>160954</v>
      </c>
      <c r="B950" s="31" t="s">
        <v>1191</v>
      </c>
      <c r="C950" s="31" t="s">
        <v>1192</v>
      </c>
      <c r="D950" s="31" t="s">
        <v>8610</v>
      </c>
      <c r="E950" s="31" t="s">
        <v>121</v>
      </c>
      <c r="F950" s="31" t="s">
        <v>122</v>
      </c>
      <c r="G950" s="31" t="s">
        <v>155</v>
      </c>
      <c r="H950" s="31" t="s">
        <v>108</v>
      </c>
      <c r="I950" s="31" t="s">
        <v>124</v>
      </c>
      <c r="J950" s="31" t="s">
        <v>109</v>
      </c>
      <c r="K950" s="31" t="s">
        <v>106</v>
      </c>
      <c r="L950" s="31" t="s">
        <v>1192</v>
      </c>
      <c r="M950" s="31" t="s">
        <v>25938</v>
      </c>
      <c r="N950" s="31" t="s">
        <v>25937</v>
      </c>
      <c r="O950" s="31" t="s">
        <v>25929</v>
      </c>
      <c r="P950" s="32" t="s">
        <v>25948</v>
      </c>
      <c r="Q950" s="32">
        <v>1</v>
      </c>
      <c r="R950" t="str">
        <f t="shared" si="14"/>
        <v>м-н "Кооп-маркет" р-н Дунаевецкий Район, г.Дунаевцы, ул.Фрунзе, д.28</v>
      </c>
    </row>
    <row r="951" spans="1:18" hidden="1" x14ac:dyDescent="0.25">
      <c r="A951" s="32">
        <v>160960</v>
      </c>
      <c r="B951" s="31" t="s">
        <v>10678</v>
      </c>
      <c r="C951" s="31" t="s">
        <v>10679</v>
      </c>
      <c r="D951" s="31" t="s">
        <v>6920</v>
      </c>
      <c r="E951" s="31" t="s">
        <v>121</v>
      </c>
      <c r="F951" s="31" t="s">
        <v>122</v>
      </c>
      <c r="G951" s="31" t="s">
        <v>107</v>
      </c>
      <c r="H951" s="31" t="s">
        <v>108</v>
      </c>
      <c r="I951" s="31" t="s">
        <v>124</v>
      </c>
      <c r="J951" s="31" t="s">
        <v>109</v>
      </c>
      <c r="K951" s="31" t="s">
        <v>106</v>
      </c>
      <c r="L951" s="31" t="s">
        <v>10679</v>
      </c>
      <c r="M951" s="31" t="s">
        <v>0</v>
      </c>
      <c r="N951" s="31" t="s">
        <v>25937</v>
      </c>
      <c r="O951" s="31" t="s">
        <v>25929</v>
      </c>
      <c r="P951" s="32" t="s">
        <v>25948</v>
      </c>
      <c r="Q951" s="32">
        <v>1</v>
      </c>
      <c r="R951" t="str">
        <f t="shared" si="14"/>
        <v>Мозолюк Г.Ф. ПП, маг. "Продукти" г.Каменец-Подольский, ул.Первомайская, д.13 (автовокзал)</v>
      </c>
    </row>
    <row r="952" spans="1:18" hidden="1" x14ac:dyDescent="0.25">
      <c r="A952" s="32">
        <v>161028</v>
      </c>
      <c r="B952" s="31" t="s">
        <v>10891</v>
      </c>
      <c r="C952" s="31" t="s">
        <v>10892</v>
      </c>
      <c r="D952" s="31" t="s">
        <v>10893</v>
      </c>
      <c r="E952" s="31" t="s">
        <v>121</v>
      </c>
      <c r="F952" s="31" t="s">
        <v>122</v>
      </c>
      <c r="G952" s="31" t="s">
        <v>111</v>
      </c>
      <c r="H952" s="31" t="s">
        <v>112</v>
      </c>
      <c r="I952" s="31" t="s">
        <v>10894</v>
      </c>
      <c r="J952" s="31" t="s">
        <v>10895</v>
      </c>
      <c r="K952" s="31" t="s">
        <v>106</v>
      </c>
      <c r="L952" s="31" t="s">
        <v>10896</v>
      </c>
      <c r="M952" s="31" t="s">
        <v>2</v>
      </c>
      <c r="N952" s="31" t="s">
        <v>25937</v>
      </c>
      <c r="O952" s="31" t="s">
        <v>25929</v>
      </c>
      <c r="P952" s="32" t="s">
        <v>67</v>
      </c>
      <c r="Q952" s="32">
        <v>0.5</v>
      </c>
      <c r="R952" t="str">
        <f t="shared" si="14"/>
        <v>(Сез ТРТ) Непийвода Л.П. ПП, буфет "Антей" г.Каменец-Подольский, пер.Шевченко, д.33</v>
      </c>
    </row>
    <row r="953" spans="1:18" hidden="1" x14ac:dyDescent="0.25">
      <c r="A953" s="32">
        <v>161097</v>
      </c>
      <c r="B953" s="31" t="s">
        <v>11111</v>
      </c>
      <c r="C953" s="31" t="s">
        <v>11112</v>
      </c>
      <c r="D953" s="31" t="s">
        <v>3777</v>
      </c>
      <c r="E953" s="31" t="s">
        <v>121</v>
      </c>
      <c r="F953" s="31" t="s">
        <v>122</v>
      </c>
      <c r="G953" s="31" t="s">
        <v>115</v>
      </c>
      <c r="H953" s="31" t="s">
        <v>116</v>
      </c>
      <c r="I953" s="31" t="s">
        <v>11113</v>
      </c>
      <c r="J953" s="31" t="s">
        <v>11114</v>
      </c>
      <c r="K953" s="31" t="s">
        <v>106</v>
      </c>
      <c r="L953" s="31" t="s">
        <v>11112</v>
      </c>
      <c r="M953" s="31" t="s">
        <v>0</v>
      </c>
      <c r="N953" s="31" t="s">
        <v>25937</v>
      </c>
      <c r="O953" s="31" t="s">
        <v>25929</v>
      </c>
      <c r="P953" s="32" t="s">
        <v>25948</v>
      </c>
      <c r="Q953" s="32">
        <v>1</v>
      </c>
      <c r="R953" t="str">
        <f t="shared" si="14"/>
        <v>Опариста М.В. ПП, к-к №134 г.Каменец-Подольский, просп Грушевского, д.25 (центральний ринок)</v>
      </c>
    </row>
    <row r="954" spans="1:18" hidden="1" x14ac:dyDescent="0.25">
      <c r="A954" s="32">
        <v>160748</v>
      </c>
      <c r="B954" s="31" t="s">
        <v>3495</v>
      </c>
      <c r="C954" s="31" t="s">
        <v>3496</v>
      </c>
      <c r="D954" s="31" t="s">
        <v>1026</v>
      </c>
      <c r="E954" s="31" t="s">
        <v>121</v>
      </c>
      <c r="F954" s="31" t="s">
        <v>122</v>
      </c>
      <c r="G954" s="31" t="s">
        <v>107</v>
      </c>
      <c r="H954" s="31" t="s">
        <v>108</v>
      </c>
      <c r="I954" s="31" t="s">
        <v>124</v>
      </c>
      <c r="J954" s="31" t="s">
        <v>109</v>
      </c>
      <c r="K954" s="31" t="s">
        <v>106</v>
      </c>
      <c r="L954" s="31" t="s">
        <v>3496</v>
      </c>
      <c r="M954" s="31" t="s">
        <v>2</v>
      </c>
      <c r="N954" s="31" t="s">
        <v>25937</v>
      </c>
      <c r="O954" s="31" t="s">
        <v>25929</v>
      </c>
      <c r="P954" s="32" t="s">
        <v>25948</v>
      </c>
      <c r="Q954" s="32">
        <v>1</v>
      </c>
      <c r="R954" t="str">
        <f t="shared" si="14"/>
        <v>Лещинська Г.І. ПП, к-к "Тано" г.Каменец-Подольский, ул.Дружбы Народов, д.1</v>
      </c>
    </row>
    <row r="955" spans="1:18" hidden="1" x14ac:dyDescent="0.25">
      <c r="A955" s="32">
        <v>160779</v>
      </c>
      <c r="B955" s="31" t="s">
        <v>10165</v>
      </c>
      <c r="C955" s="31" t="s">
        <v>3987</v>
      </c>
      <c r="D955" s="31" t="s">
        <v>329</v>
      </c>
      <c r="E955" s="31" t="s">
        <v>121</v>
      </c>
      <c r="F955" s="31" t="s">
        <v>122</v>
      </c>
      <c r="G955" s="31" t="s">
        <v>149</v>
      </c>
      <c r="H955" s="31" t="s">
        <v>108</v>
      </c>
      <c r="I955" s="31" t="s">
        <v>6875</v>
      </c>
      <c r="J955" s="31" t="s">
        <v>6876</v>
      </c>
      <c r="K955" s="31" t="s">
        <v>106</v>
      </c>
      <c r="L955" s="31" t="s">
        <v>3987</v>
      </c>
      <c r="M955" s="31" t="s">
        <v>0</v>
      </c>
      <c r="N955" s="31" t="s">
        <v>25937</v>
      </c>
      <c r="O955" s="31" t="s">
        <v>25929</v>
      </c>
      <c r="P955" s="32" t="s">
        <v>67</v>
      </c>
      <c r="Q955" s="32">
        <v>1</v>
      </c>
      <c r="R955" t="str">
        <f t="shared" si="14"/>
        <v>Логін В.В. ПП, к-к "Товтри" г.Каменец-Подольский, ул.Первомайская, д.13</v>
      </c>
    </row>
    <row r="956" spans="1:18" hidden="1" x14ac:dyDescent="0.25">
      <c r="A956" s="32">
        <v>160794</v>
      </c>
      <c r="B956" s="31" t="s">
        <v>1491</v>
      </c>
      <c r="C956" s="31" t="s">
        <v>1456</v>
      </c>
      <c r="D956" s="31" t="s">
        <v>10200</v>
      </c>
      <c r="E956" s="31" t="s">
        <v>121</v>
      </c>
      <c r="F956" s="31" t="s">
        <v>122</v>
      </c>
      <c r="G956" s="31" t="s">
        <v>149</v>
      </c>
      <c r="H956" s="31" t="s">
        <v>108</v>
      </c>
      <c r="I956" s="31" t="s">
        <v>10201</v>
      </c>
      <c r="J956" s="31" t="s">
        <v>10202</v>
      </c>
      <c r="K956" s="31" t="s">
        <v>106</v>
      </c>
      <c r="L956" s="31" t="s">
        <v>1456</v>
      </c>
      <c r="M956" s="31" t="s">
        <v>2</v>
      </c>
      <c r="N956" s="31" t="s">
        <v>25937</v>
      </c>
      <c r="O956" s="31" t="s">
        <v>25929</v>
      </c>
      <c r="P956" s="32" t="s">
        <v>25948</v>
      </c>
      <c r="Q956" s="32">
        <v>1</v>
      </c>
      <c r="R956" t="str">
        <f t="shared" si="14"/>
        <v>Лук`янова Г.Ю. ПП, к-к г.Каменец-Подольский, ул.Мира, д.4</v>
      </c>
    </row>
    <row r="957" spans="1:18" hidden="1" x14ac:dyDescent="0.25">
      <c r="A957" s="32">
        <v>160795</v>
      </c>
      <c r="B957" s="31" t="s">
        <v>1455</v>
      </c>
      <c r="C957" s="31" t="s">
        <v>1456</v>
      </c>
      <c r="D957" s="31" t="s">
        <v>10203</v>
      </c>
      <c r="E957" s="31" t="s">
        <v>121</v>
      </c>
      <c r="F957" s="31" t="s">
        <v>122</v>
      </c>
      <c r="G957" s="31" t="s">
        <v>149</v>
      </c>
      <c r="H957" s="31" t="s">
        <v>108</v>
      </c>
      <c r="I957" s="31" t="s">
        <v>10201</v>
      </c>
      <c r="J957" s="31" t="s">
        <v>10202</v>
      </c>
      <c r="K957" s="31" t="s">
        <v>106</v>
      </c>
      <c r="L957" s="31" t="s">
        <v>1456</v>
      </c>
      <c r="M957" s="31" t="s">
        <v>2</v>
      </c>
      <c r="N957" s="31" t="s">
        <v>25937</v>
      </c>
      <c r="O957" s="31" t="s">
        <v>25929</v>
      </c>
      <c r="P957" s="32" t="s">
        <v>25948</v>
      </c>
      <c r="Q957" s="32">
        <v>1</v>
      </c>
      <c r="R957" t="str">
        <f t="shared" si="14"/>
        <v>Лук`янова Г.Ю. ПП, к-к г.Каменец-Подольский, ул.Космонавтов, д.8</v>
      </c>
    </row>
    <row r="958" spans="1:18" hidden="1" x14ac:dyDescent="0.25">
      <c r="A958" s="32">
        <v>160796</v>
      </c>
      <c r="B958" s="31" t="s">
        <v>1457</v>
      </c>
      <c r="C958" s="31" t="s">
        <v>1456</v>
      </c>
      <c r="D958" s="31" t="s">
        <v>10204</v>
      </c>
      <c r="E958" s="31" t="s">
        <v>121</v>
      </c>
      <c r="F958" s="31" t="s">
        <v>122</v>
      </c>
      <c r="G958" s="31" t="s">
        <v>149</v>
      </c>
      <c r="H958" s="31" t="s">
        <v>108</v>
      </c>
      <c r="I958" s="31" t="s">
        <v>10201</v>
      </c>
      <c r="J958" s="31" t="s">
        <v>10202</v>
      </c>
      <c r="K958" s="31" t="s">
        <v>106</v>
      </c>
      <c r="L958" s="31" t="s">
        <v>1456</v>
      </c>
      <c r="M958" s="31" t="s">
        <v>2</v>
      </c>
      <c r="N958" s="31" t="s">
        <v>25937</v>
      </c>
      <c r="O958" s="31" t="s">
        <v>25929</v>
      </c>
      <c r="P958" s="32" t="s">
        <v>25948</v>
      </c>
      <c r="Q958" s="32">
        <v>1</v>
      </c>
      <c r="R958" t="str">
        <f t="shared" si="14"/>
        <v>Лук`янова Г.Ю. ПП, к-к г.Каменец-Подольский, ул.Дружбы Народов ( вул. Дружби Народів та Нігтнського шосе, (зупинка))</v>
      </c>
    </row>
    <row r="959" spans="1:18" hidden="1" x14ac:dyDescent="0.25">
      <c r="A959" s="32">
        <v>160912</v>
      </c>
      <c r="B959" s="31" t="s">
        <v>2643</v>
      </c>
      <c r="C959" s="31" t="s">
        <v>2644</v>
      </c>
      <c r="D959" s="31" t="s">
        <v>9809</v>
      </c>
      <c r="E959" s="31" t="s">
        <v>121</v>
      </c>
      <c r="F959" s="31" t="s">
        <v>122</v>
      </c>
      <c r="G959" s="31" t="s">
        <v>107</v>
      </c>
      <c r="H959" s="31" t="s">
        <v>108</v>
      </c>
      <c r="I959" s="31" t="s">
        <v>124</v>
      </c>
      <c r="J959" s="31" t="s">
        <v>109</v>
      </c>
      <c r="K959" s="31" t="s">
        <v>106</v>
      </c>
      <c r="L959" s="31" t="s">
        <v>2644</v>
      </c>
      <c r="M959" s="31" t="s">
        <v>2</v>
      </c>
      <c r="N959" s="31" t="s">
        <v>25937</v>
      </c>
      <c r="O959" s="31" t="s">
        <v>25929</v>
      </c>
      <c r="P959" s="32" t="s">
        <v>25948</v>
      </c>
      <c r="Q959" s="32">
        <v>1</v>
      </c>
      <c r="R959" t="str">
        <f t="shared" si="14"/>
        <v>Мельник Ю.М. ПП, маг. "Зоряний" г.Каменец-Подольский, ул.Космонавтов, д.2</v>
      </c>
    </row>
    <row r="960" spans="1:18" hidden="1" x14ac:dyDescent="0.25">
      <c r="A960" s="32">
        <v>160402</v>
      </c>
      <c r="B960" s="31" t="s">
        <v>9149</v>
      </c>
      <c r="C960" s="31" t="s">
        <v>9150</v>
      </c>
      <c r="D960" s="31" t="s">
        <v>6047</v>
      </c>
      <c r="E960" s="31" t="s">
        <v>121</v>
      </c>
      <c r="F960" s="31" t="s">
        <v>122</v>
      </c>
      <c r="G960" s="31" t="s">
        <v>107</v>
      </c>
      <c r="H960" s="31" t="s">
        <v>108</v>
      </c>
      <c r="I960" s="31" t="s">
        <v>9147</v>
      </c>
      <c r="J960" s="31" t="s">
        <v>9148</v>
      </c>
      <c r="K960" s="31" t="s">
        <v>106</v>
      </c>
      <c r="L960" s="31" t="s">
        <v>9150</v>
      </c>
      <c r="M960" s="31" t="s">
        <v>0</v>
      </c>
      <c r="N960" s="31" t="s">
        <v>25937</v>
      </c>
      <c r="O960" s="31" t="s">
        <v>25929</v>
      </c>
      <c r="P960" s="32" t="s">
        <v>25948</v>
      </c>
      <c r="Q960" s="32">
        <v>1</v>
      </c>
      <c r="R960" t="str">
        <f t="shared" si="14"/>
        <v>Зелениця Л.П. ПП, маг. "Продукти" г.Каменец-Подольский, просп Грушевского, д.27/10</v>
      </c>
    </row>
    <row r="961" spans="1:18" hidden="1" x14ac:dyDescent="0.25">
      <c r="A961" s="32">
        <v>160490</v>
      </c>
      <c r="B961" s="31" t="s">
        <v>9397</v>
      </c>
      <c r="C961" s="31" t="s">
        <v>9398</v>
      </c>
      <c r="D961" s="31" t="s">
        <v>3777</v>
      </c>
      <c r="E961" s="31" t="s">
        <v>121</v>
      </c>
      <c r="F961" s="31" t="s">
        <v>122</v>
      </c>
      <c r="G961" s="31" t="s">
        <v>115</v>
      </c>
      <c r="H961" s="31" t="s">
        <v>116</v>
      </c>
      <c r="I961" s="31" t="s">
        <v>9399</v>
      </c>
      <c r="J961" s="31" t="s">
        <v>9400</v>
      </c>
      <c r="K961" s="31" t="s">
        <v>106</v>
      </c>
      <c r="L961" s="31" t="s">
        <v>9398</v>
      </c>
      <c r="M961" s="31" t="s">
        <v>0</v>
      </c>
      <c r="N961" s="31" t="s">
        <v>25937</v>
      </c>
      <c r="O961" s="31" t="s">
        <v>25929</v>
      </c>
      <c r="P961" s="32" t="s">
        <v>25948</v>
      </c>
      <c r="Q961" s="32">
        <v>1</v>
      </c>
      <c r="R961" t="str">
        <f t="shared" si="14"/>
        <v>Кирилова Н.М. ПП, к-к №60 г.Каменец-Подольский, просп Грушевского, д.25 (центральний ринок)</v>
      </c>
    </row>
    <row r="962" spans="1:18" hidden="1" x14ac:dyDescent="0.25">
      <c r="A962" s="32">
        <v>160651</v>
      </c>
      <c r="B962" s="31" t="s">
        <v>3364</v>
      </c>
      <c r="C962" s="31" t="s">
        <v>3365</v>
      </c>
      <c r="D962" s="31" t="s">
        <v>3366</v>
      </c>
      <c r="E962" s="31" t="s">
        <v>121</v>
      </c>
      <c r="F962" s="31" t="s">
        <v>122</v>
      </c>
      <c r="G962" s="31" t="s">
        <v>107</v>
      </c>
      <c r="H962" s="31" t="s">
        <v>108</v>
      </c>
      <c r="I962" s="31" t="s">
        <v>124</v>
      </c>
      <c r="J962" s="31" t="s">
        <v>5847</v>
      </c>
      <c r="K962" s="31" t="s">
        <v>106</v>
      </c>
      <c r="L962" s="31" t="s">
        <v>3365</v>
      </c>
      <c r="M962" s="31" t="s">
        <v>1</v>
      </c>
      <c r="N962" s="31" t="s">
        <v>25937</v>
      </c>
      <c r="O962" s="31" t="s">
        <v>25929</v>
      </c>
      <c r="P962" s="32" t="s">
        <v>25948</v>
      </c>
      <c r="Q962" s="32">
        <v>1</v>
      </c>
      <c r="R962" t="str">
        <f t="shared" si="14"/>
        <v>Суховій Т.Г. ПП, маг. "Екстра плюс" г.Каменец-Подольский, ул.Гагарина, д.63</v>
      </c>
    </row>
    <row r="963" spans="1:18" hidden="1" x14ac:dyDescent="0.25">
      <c r="A963" s="32">
        <v>160681</v>
      </c>
      <c r="B963" s="31" t="s">
        <v>2937</v>
      </c>
      <c r="C963" s="31" t="s">
        <v>2938</v>
      </c>
      <c r="D963" s="31" t="s">
        <v>1267</v>
      </c>
      <c r="E963" s="31" t="s">
        <v>121</v>
      </c>
      <c r="F963" s="31" t="s">
        <v>122</v>
      </c>
      <c r="G963" s="31" t="s">
        <v>107</v>
      </c>
      <c r="H963" s="31" t="s">
        <v>108</v>
      </c>
      <c r="I963" s="31" t="s">
        <v>9918</v>
      </c>
      <c r="J963" s="31" t="s">
        <v>9919</v>
      </c>
      <c r="K963" s="31" t="s">
        <v>106</v>
      </c>
      <c r="L963" s="31" t="s">
        <v>2938</v>
      </c>
      <c r="M963" s="31" t="s">
        <v>1</v>
      </c>
      <c r="N963" s="31" t="s">
        <v>25937</v>
      </c>
      <c r="O963" s="31" t="s">
        <v>25929</v>
      </c>
      <c r="P963" s="32" t="s">
        <v>25948</v>
      </c>
      <c r="Q963" s="32">
        <v>1</v>
      </c>
      <c r="R963" t="str">
        <f t="shared" ref="R963:R1026" si="15">CONCATENATE(C963," ",D963)</f>
        <v>Кузьміна Л.В. ПП, маг. "Вершковий рай" г.Каменец-Подольский, ул.Галицкого, д.13</v>
      </c>
    </row>
    <row r="964" spans="1:18" hidden="1" x14ac:dyDescent="0.25">
      <c r="A964" s="32">
        <v>160691</v>
      </c>
      <c r="B964" s="31" t="s">
        <v>353</v>
      </c>
      <c r="C964" s="31" t="s">
        <v>354</v>
      </c>
      <c r="D964" s="31" t="s">
        <v>3777</v>
      </c>
      <c r="E964" s="31" t="s">
        <v>121</v>
      </c>
      <c r="F964" s="31" t="s">
        <v>122</v>
      </c>
      <c r="G964" s="31" t="s">
        <v>107</v>
      </c>
      <c r="H964" s="31" t="s">
        <v>108</v>
      </c>
      <c r="I964" s="31" t="s">
        <v>9933</v>
      </c>
      <c r="J964" s="31" t="s">
        <v>9934</v>
      </c>
      <c r="K964" s="31" t="s">
        <v>106</v>
      </c>
      <c r="L964" s="31" t="s">
        <v>354</v>
      </c>
      <c r="M964" s="31" t="s">
        <v>0</v>
      </c>
      <c r="N964" s="31" t="s">
        <v>25937</v>
      </c>
      <c r="O964" s="31" t="s">
        <v>25929</v>
      </c>
      <c r="P964" s="32" t="s">
        <v>25948</v>
      </c>
      <c r="Q964" s="32">
        <v>1</v>
      </c>
      <c r="R964" t="str">
        <f t="shared" si="15"/>
        <v>Куріловська А.Й. ПП, маг. "Крамниця" г.Каменец-Подольский, просп Грушевского, д.25 (центральний ринок)</v>
      </c>
    </row>
    <row r="965" spans="1:18" hidden="1" x14ac:dyDescent="0.25">
      <c r="A965" s="32">
        <v>160714</v>
      </c>
      <c r="B965" s="31" t="s">
        <v>1445</v>
      </c>
      <c r="C965" s="31" t="s">
        <v>1446</v>
      </c>
      <c r="D965" s="31" t="s">
        <v>10002</v>
      </c>
      <c r="E965" s="31" t="s">
        <v>121</v>
      </c>
      <c r="F965" s="31" t="s">
        <v>122</v>
      </c>
      <c r="G965" s="31" t="s">
        <v>115</v>
      </c>
      <c r="H965" s="31" t="s">
        <v>116</v>
      </c>
      <c r="I965" s="31" t="s">
        <v>10003</v>
      </c>
      <c r="J965" s="31" t="s">
        <v>10004</v>
      </c>
      <c r="K965" s="31" t="s">
        <v>106</v>
      </c>
      <c r="L965" s="31" t="s">
        <v>1446</v>
      </c>
      <c r="M965" s="31" t="s">
        <v>25938</v>
      </c>
      <c r="N965" s="31" t="s">
        <v>25937</v>
      </c>
      <c r="O965" s="31" t="s">
        <v>25929</v>
      </c>
      <c r="P965" s="32" t="s">
        <v>25948</v>
      </c>
      <c r="Q965" s="32">
        <v>1</v>
      </c>
      <c r="R965" t="str">
        <f t="shared" si="15"/>
        <v>Лагодюк М.М. ПП, к-к р-н Дунаевецкий Район, г.Дунаевцы, ул.Спортивная, д.4</v>
      </c>
    </row>
    <row r="966" spans="1:18" hidden="1" x14ac:dyDescent="0.25">
      <c r="A966" s="32">
        <v>160203</v>
      </c>
      <c r="B966" s="31" t="s">
        <v>1753</v>
      </c>
      <c r="C966" s="31" t="s">
        <v>1754</v>
      </c>
      <c r="D966" s="31" t="s">
        <v>8610</v>
      </c>
      <c r="E966" s="31" t="s">
        <v>121</v>
      </c>
      <c r="F966" s="31" t="s">
        <v>122</v>
      </c>
      <c r="G966" s="31" t="s">
        <v>107</v>
      </c>
      <c r="H966" s="31" t="s">
        <v>108</v>
      </c>
      <c r="I966" s="31" t="s">
        <v>8611</v>
      </c>
      <c r="J966" s="31" t="s">
        <v>8612</v>
      </c>
      <c r="K966" s="31" t="s">
        <v>106</v>
      </c>
      <c r="L966" s="31" t="s">
        <v>1754</v>
      </c>
      <c r="M966" s="31" t="s">
        <v>25938</v>
      </c>
      <c r="N966" s="31" t="s">
        <v>25937</v>
      </c>
      <c r="O966" s="31" t="s">
        <v>25929</v>
      </c>
      <c r="P966" s="32" t="s">
        <v>25948</v>
      </c>
      <c r="Q966" s="32">
        <v>1</v>
      </c>
      <c r="R966" t="str">
        <f t="shared" si="15"/>
        <v>Гулієва А.М. ПП, маг. "Гранат" р-н Дунаевецкий Район, г.Дунаевцы, ул.Фрунзе, д.28</v>
      </c>
    </row>
    <row r="967" spans="1:18" hidden="1" x14ac:dyDescent="0.25">
      <c r="A967" s="32">
        <v>160278</v>
      </c>
      <c r="B967" s="31" t="s">
        <v>507</v>
      </c>
      <c r="C967" s="31" t="s">
        <v>508</v>
      </c>
      <c r="D967" s="31" t="s">
        <v>733</v>
      </c>
      <c r="E967" s="31" t="s">
        <v>121</v>
      </c>
      <c r="F967" s="31" t="s">
        <v>122</v>
      </c>
      <c r="G967" s="31" t="s">
        <v>115</v>
      </c>
      <c r="H967" s="31" t="s">
        <v>116</v>
      </c>
      <c r="I967" s="31" t="s">
        <v>124</v>
      </c>
      <c r="J967" s="31" t="s">
        <v>109</v>
      </c>
      <c r="K967" s="31" t="s">
        <v>106</v>
      </c>
      <c r="L967" s="31" t="s">
        <v>508</v>
      </c>
      <c r="M967" s="31" t="s">
        <v>0</v>
      </c>
      <c r="N967" s="31" t="s">
        <v>25937</v>
      </c>
      <c r="O967" s="31" t="s">
        <v>25929</v>
      </c>
      <c r="P967" s="32" t="s">
        <v>25948</v>
      </c>
      <c r="Q967" s="32">
        <v>1</v>
      </c>
      <c r="R967" t="str">
        <f t="shared" si="15"/>
        <v>Дідик Д.О. ПП, к-к №166 г.Каменец-Подольский, просп Грушевского, д.25</v>
      </c>
    </row>
    <row r="968" spans="1:18" hidden="1" x14ac:dyDescent="0.25">
      <c r="A968" s="32">
        <v>160284</v>
      </c>
      <c r="B968" s="31" t="s">
        <v>8818</v>
      </c>
      <c r="C968" s="31" t="s">
        <v>8819</v>
      </c>
      <c r="D968" s="31" t="s">
        <v>8820</v>
      </c>
      <c r="E968" s="31" t="s">
        <v>121</v>
      </c>
      <c r="F968" s="31" t="s">
        <v>122</v>
      </c>
      <c r="G968" s="31" t="s">
        <v>107</v>
      </c>
      <c r="H968" s="31" t="s">
        <v>108</v>
      </c>
      <c r="I968" s="31" t="s">
        <v>8821</v>
      </c>
      <c r="J968" s="31" t="s">
        <v>8822</v>
      </c>
      <c r="K968" s="31" t="s">
        <v>106</v>
      </c>
      <c r="L968" s="31" t="s">
        <v>8821</v>
      </c>
      <c r="M968" s="31" t="s">
        <v>25938</v>
      </c>
      <c r="N968" s="31" t="s">
        <v>25937</v>
      </c>
      <c r="O968" s="31" t="s">
        <v>25929</v>
      </c>
      <c r="P968" s="32" t="s">
        <v>25948</v>
      </c>
      <c r="Q968" s="32">
        <v>1</v>
      </c>
      <c r="R968" t="str">
        <f t="shared" si="15"/>
        <v>(КООП) КП "Добробут" Дунаєвецької селищної ради р-н Дунаевецкий Район, пгт.Дунаевцы, ул.Чорновола, д.19</v>
      </c>
    </row>
    <row r="969" spans="1:18" hidden="1" x14ac:dyDescent="0.25">
      <c r="A969" s="32">
        <v>160292</v>
      </c>
      <c r="B969" s="31" t="s">
        <v>1435</v>
      </c>
      <c r="C969" s="31" t="s">
        <v>1436</v>
      </c>
      <c r="D969" s="31" t="s">
        <v>8847</v>
      </c>
      <c r="E969" s="31" t="s">
        <v>121</v>
      </c>
      <c r="F969" s="31" t="s">
        <v>122</v>
      </c>
      <c r="G969" s="31" t="s">
        <v>115</v>
      </c>
      <c r="H969" s="31" t="s">
        <v>116</v>
      </c>
      <c r="I969" s="31" t="s">
        <v>8848</v>
      </c>
      <c r="J969" s="31" t="s">
        <v>8849</v>
      </c>
      <c r="K969" s="31" t="s">
        <v>106</v>
      </c>
      <c r="L969" s="31" t="s">
        <v>1436</v>
      </c>
      <c r="M969" s="31" t="s">
        <v>25938</v>
      </c>
      <c r="N969" s="31" t="s">
        <v>25937</v>
      </c>
      <c r="O969" s="31" t="s">
        <v>25929</v>
      </c>
      <c r="P969" s="32" t="s">
        <v>25948</v>
      </c>
      <c r="Q969" s="32">
        <v>1</v>
      </c>
      <c r="R969" t="str">
        <f t="shared" si="15"/>
        <v>Довгань П.Д. ПП, на хаті р-н Дунаевецкий Район, с.Залесцы, ул.Островского Николая, д.11</v>
      </c>
    </row>
    <row r="970" spans="1:18" hidden="1" x14ac:dyDescent="0.25">
      <c r="A970" s="32">
        <v>160328</v>
      </c>
      <c r="B970" s="31" t="s">
        <v>8934</v>
      </c>
      <c r="C970" s="31" t="s">
        <v>8935</v>
      </c>
      <c r="D970" s="31" t="s">
        <v>511</v>
      </c>
      <c r="E970" s="31" t="s">
        <v>145</v>
      </c>
      <c r="F970" s="31" t="s">
        <v>122</v>
      </c>
      <c r="G970" s="31" t="s">
        <v>111</v>
      </c>
      <c r="H970" s="31" t="s">
        <v>112</v>
      </c>
      <c r="I970" s="31" t="s">
        <v>8935</v>
      </c>
      <c r="J970" s="31" t="s">
        <v>8936</v>
      </c>
      <c r="K970" s="31" t="s">
        <v>106</v>
      </c>
      <c r="L970" s="31" t="s">
        <v>8935</v>
      </c>
      <c r="M970" s="31" t="s">
        <v>25938</v>
      </c>
      <c r="N970" s="31" t="s">
        <v>25937</v>
      </c>
      <c r="O970" s="31" t="s">
        <v>25929</v>
      </c>
      <c r="P970" s="32" t="s">
        <v>25948</v>
      </c>
      <c r="Q970" s="32">
        <v>1</v>
      </c>
      <c r="R970" t="str">
        <f t="shared" si="15"/>
        <v>Дунаєвецька районна організація профспілки працівників освіти і науки Україїни р-н Дунаевецкий Район, г.Дунаевцы (0)</v>
      </c>
    </row>
    <row r="971" spans="1:18" hidden="1" x14ac:dyDescent="0.25">
      <c r="A971" s="32">
        <v>160362</v>
      </c>
      <c r="B971" s="31" t="s">
        <v>323</v>
      </c>
      <c r="C971" s="31" t="s">
        <v>324</v>
      </c>
      <c r="D971" s="31" t="s">
        <v>698</v>
      </c>
      <c r="E971" s="31" t="s">
        <v>121</v>
      </c>
      <c r="F971" s="31" t="s">
        <v>122</v>
      </c>
      <c r="G971" s="31" t="s">
        <v>149</v>
      </c>
      <c r="H971" s="31" t="s">
        <v>108</v>
      </c>
      <c r="I971" s="31" t="s">
        <v>124</v>
      </c>
      <c r="J971" s="31" t="s">
        <v>109</v>
      </c>
      <c r="K971" s="31" t="s">
        <v>106</v>
      </c>
      <c r="L971" s="31" t="s">
        <v>324</v>
      </c>
      <c r="M971" s="31" t="s">
        <v>0</v>
      </c>
      <c r="N971" s="31" t="s">
        <v>25937</v>
      </c>
      <c r="O971" s="31" t="s">
        <v>25929</v>
      </c>
      <c r="P971" s="32" t="s">
        <v>25948</v>
      </c>
      <c r="Q971" s="32">
        <v>1</v>
      </c>
      <c r="R971" t="str">
        <f t="shared" si="15"/>
        <v>Жмурко В.Г. ПП, к-к "Український кристал №3" г.Каменец-Подольский, ул.Князей Кориатовичей (ринок)</v>
      </c>
    </row>
    <row r="972" spans="1:18" hidden="1" x14ac:dyDescent="0.25">
      <c r="A972" s="32">
        <v>162361</v>
      </c>
      <c r="B972" s="31" t="s">
        <v>330</v>
      </c>
      <c r="C972" s="31" t="s">
        <v>331</v>
      </c>
      <c r="D972" s="31" t="s">
        <v>6920</v>
      </c>
      <c r="E972" s="31" t="s">
        <v>121</v>
      </c>
      <c r="F972" s="31" t="s">
        <v>122</v>
      </c>
      <c r="G972" s="31" t="s">
        <v>115</v>
      </c>
      <c r="H972" s="31" t="s">
        <v>116</v>
      </c>
      <c r="I972" s="31" t="s">
        <v>124</v>
      </c>
      <c r="J972" s="31" t="s">
        <v>109</v>
      </c>
      <c r="K972" s="31" t="s">
        <v>106</v>
      </c>
      <c r="L972" s="31" t="s">
        <v>331</v>
      </c>
      <c r="M972" s="31" t="s">
        <v>0</v>
      </c>
      <c r="N972" s="31" t="s">
        <v>25937</v>
      </c>
      <c r="O972" s="31" t="s">
        <v>25929</v>
      </c>
      <c r="P972" s="32" t="s">
        <v>25948</v>
      </c>
      <c r="Q972" s="32">
        <v>1</v>
      </c>
      <c r="R972" t="str">
        <f t="shared" si="15"/>
        <v>Боршуляк Л.В. ПП, к-к №57 г.Каменец-Подольский, ул.Первомайская, д.13 (автовокзал)</v>
      </c>
    </row>
    <row r="973" spans="1:18" hidden="1" x14ac:dyDescent="0.25">
      <c r="A973" s="32">
        <v>159999</v>
      </c>
      <c r="B973" s="31" t="s">
        <v>8074</v>
      </c>
      <c r="C973" s="31" t="s">
        <v>8075</v>
      </c>
      <c r="D973" s="31" t="s">
        <v>8076</v>
      </c>
      <c r="E973" s="31" t="s">
        <v>121</v>
      </c>
      <c r="F973" s="31" t="s">
        <v>122</v>
      </c>
      <c r="G973" s="31" t="s">
        <v>114</v>
      </c>
      <c r="H973" s="31" t="s">
        <v>108</v>
      </c>
      <c r="I973" s="31" t="s">
        <v>124</v>
      </c>
      <c r="J973" s="31" t="s">
        <v>109</v>
      </c>
      <c r="K973" s="31" t="s">
        <v>106</v>
      </c>
      <c r="L973" s="31" t="s">
        <v>8075</v>
      </c>
      <c r="M973" s="31" t="s">
        <v>25938</v>
      </c>
      <c r="N973" s="31" t="s">
        <v>25937</v>
      </c>
      <c r="O973" s="31" t="s">
        <v>25929</v>
      </c>
      <c r="P973" s="32" t="s">
        <v>25948</v>
      </c>
      <c r="Q973" s="32">
        <v>1</v>
      </c>
      <c r="R973" t="str">
        <f t="shared" si="15"/>
        <v>Вознюк Д.В. ПП, бар р-н Дунаевецкий Район, г.Дунаевцы, д.13 (ул. Красинских)</v>
      </c>
    </row>
    <row r="974" spans="1:18" hidden="1" x14ac:dyDescent="0.25">
      <c r="A974" s="32">
        <v>160027</v>
      </c>
      <c r="B974" s="31" t="s">
        <v>8146</v>
      </c>
      <c r="C974" s="31" t="s">
        <v>474</v>
      </c>
      <c r="D974" s="31" t="s">
        <v>8147</v>
      </c>
      <c r="E974" s="31" t="s">
        <v>121</v>
      </c>
      <c r="F974" s="31" t="s">
        <v>122</v>
      </c>
      <c r="G974" s="31" t="s">
        <v>107</v>
      </c>
      <c r="H974" s="31" t="s">
        <v>108</v>
      </c>
      <c r="I974" s="31" t="s">
        <v>124</v>
      </c>
      <c r="J974" s="31" t="s">
        <v>109</v>
      </c>
      <c r="K974" s="31" t="s">
        <v>106</v>
      </c>
      <c r="L974" s="31" t="s">
        <v>474</v>
      </c>
      <c r="M974" s="31" t="s">
        <v>1</v>
      </c>
      <c r="N974" s="31" t="s">
        <v>25937</v>
      </c>
      <c r="O974" s="31" t="s">
        <v>25929</v>
      </c>
      <c r="P974" s="32" t="s">
        <v>25948</v>
      </c>
      <c r="Q974" s="32">
        <v>1</v>
      </c>
      <c r="R974" t="str">
        <f t="shared" si="15"/>
        <v>Волиньтабак ТОВ, маг. "Тютюн-Алкоголь" г.Каменец-Подольский, ул.Пушкинская, д.46/44</v>
      </c>
    </row>
    <row r="975" spans="1:18" hidden="1" x14ac:dyDescent="0.25">
      <c r="A975" s="32">
        <v>160080</v>
      </c>
      <c r="B975" s="31" t="s">
        <v>3406</v>
      </c>
      <c r="C975" s="31" t="s">
        <v>8281</v>
      </c>
      <c r="D975" s="31" t="s">
        <v>8282</v>
      </c>
      <c r="E975" s="31" t="s">
        <v>121</v>
      </c>
      <c r="F975" s="31" t="s">
        <v>122</v>
      </c>
      <c r="G975" s="31" t="s">
        <v>107</v>
      </c>
      <c r="H975" s="31" t="s">
        <v>108</v>
      </c>
      <c r="I975" s="31" t="s">
        <v>8283</v>
      </c>
      <c r="J975" s="31" t="s">
        <v>8284</v>
      </c>
      <c r="K975" s="31" t="s">
        <v>106</v>
      </c>
      <c r="L975" s="31" t="s">
        <v>3407</v>
      </c>
      <c r="M975" s="31" t="s">
        <v>2</v>
      </c>
      <c r="N975" s="31" t="s">
        <v>25937</v>
      </c>
      <c r="O975" s="31" t="s">
        <v>25929</v>
      </c>
      <c r="P975" s="32" t="s">
        <v>67</v>
      </c>
      <c r="Q975" s="32">
        <v>1</v>
      </c>
      <c r="R975" t="str">
        <f t="shared" si="15"/>
        <v>(рем) Ганушкевич В.Ю. ПП, маг. "Фор-Маркет" г.Каменец-Подольский, ул.30-летия Победы, д.4</v>
      </c>
    </row>
    <row r="976" spans="1:18" hidden="1" x14ac:dyDescent="0.25">
      <c r="A976" s="32">
        <v>160085</v>
      </c>
      <c r="B976" s="31" t="s">
        <v>8298</v>
      </c>
      <c r="C976" s="31" t="s">
        <v>8299</v>
      </c>
      <c r="D976" s="31" t="s">
        <v>8300</v>
      </c>
      <c r="E976" s="31" t="s">
        <v>121</v>
      </c>
      <c r="F976" s="31" t="s">
        <v>122</v>
      </c>
      <c r="G976" s="31" t="s">
        <v>114</v>
      </c>
      <c r="H976" s="31" t="s">
        <v>108</v>
      </c>
      <c r="I976" s="31" t="s">
        <v>8301</v>
      </c>
      <c r="J976" s="31" t="s">
        <v>8302</v>
      </c>
      <c r="K976" s="31" t="s">
        <v>106</v>
      </c>
      <c r="L976" s="31" t="s">
        <v>8299</v>
      </c>
      <c r="M976" s="31" t="s">
        <v>0</v>
      </c>
      <c r="N976" s="31" t="s">
        <v>25937</v>
      </c>
      <c r="O976" s="31" t="s">
        <v>25929</v>
      </c>
      <c r="P976" s="32" t="s">
        <v>25948</v>
      </c>
      <c r="Q976" s="32">
        <v>1</v>
      </c>
      <c r="R976" t="str">
        <f t="shared" si="15"/>
        <v>Гардаріка ТОВ, кафе "Кондитерські вироби" г.Каменец-Подольский, просп Грушевского, д.25/1</v>
      </c>
    </row>
    <row r="977" spans="1:18" hidden="1" x14ac:dyDescent="0.25">
      <c r="A977" s="32">
        <v>160097</v>
      </c>
      <c r="B977" s="31" t="s">
        <v>8340</v>
      </c>
      <c r="C977" s="31" t="s">
        <v>8341</v>
      </c>
      <c r="D977" s="31" t="s">
        <v>8342</v>
      </c>
      <c r="E977" s="31" t="s">
        <v>121</v>
      </c>
      <c r="F977" s="31" t="s">
        <v>122</v>
      </c>
      <c r="G977" s="31" t="s">
        <v>111</v>
      </c>
      <c r="H977" s="31" t="s">
        <v>112</v>
      </c>
      <c r="I977" s="31" t="s">
        <v>8343</v>
      </c>
      <c r="J977" s="31" t="s">
        <v>8344</v>
      </c>
      <c r="K977" s="31" t="s">
        <v>106</v>
      </c>
      <c r="L977" s="31" t="s">
        <v>8341</v>
      </c>
      <c r="M977" s="31" t="s">
        <v>1</v>
      </c>
      <c r="N977" s="31" t="s">
        <v>25937</v>
      </c>
      <c r="O977" s="31" t="s">
        <v>25929</v>
      </c>
      <c r="P977" s="32" t="s">
        <v>25948</v>
      </c>
      <c r="Q977" s="32">
        <v>1</v>
      </c>
      <c r="R977" t="str">
        <f t="shared" si="15"/>
        <v>Гіпсовик КП ПАТ Кам'янець-Подільський, вул. Індустріальна, б. 7,</v>
      </c>
    </row>
    <row r="978" spans="1:18" hidden="1" x14ac:dyDescent="0.25">
      <c r="A978" s="32">
        <v>162038</v>
      </c>
      <c r="B978" s="31" t="s">
        <v>1589</v>
      </c>
      <c r="C978" s="31" t="s">
        <v>1590</v>
      </c>
      <c r="D978" s="31" t="s">
        <v>1591</v>
      </c>
      <c r="E978" s="31" t="s">
        <v>121</v>
      </c>
      <c r="F978" s="31" t="s">
        <v>122</v>
      </c>
      <c r="G978" s="31" t="s">
        <v>164</v>
      </c>
      <c r="H978" s="31" t="s">
        <v>108</v>
      </c>
      <c r="I978" s="31" t="s">
        <v>13479</v>
      </c>
      <c r="J978" s="31" t="s">
        <v>13480</v>
      </c>
      <c r="K978" s="31" t="s">
        <v>106</v>
      </c>
      <c r="L978" s="31" t="s">
        <v>1590</v>
      </c>
      <c r="M978" s="31" t="s">
        <v>2</v>
      </c>
      <c r="N978" s="31" t="s">
        <v>25937</v>
      </c>
      <c r="O978" s="31" t="s">
        <v>25929</v>
      </c>
      <c r="P978" s="32" t="s">
        <v>25948</v>
      </c>
      <c r="Q978" s="32">
        <v>1</v>
      </c>
      <c r="R978" t="str">
        <f t="shared" si="15"/>
        <v>Алянс-Холдинг ТОВ АЗС "R 6117" г.Каменец-Подольский, шоссе Хмельницкое, д.9</v>
      </c>
    </row>
    <row r="979" spans="1:18" hidden="1" x14ac:dyDescent="0.25">
      <c r="A979" s="32">
        <v>162088</v>
      </c>
      <c r="B979" s="31" t="s">
        <v>339</v>
      </c>
      <c r="C979" s="31" t="s">
        <v>340</v>
      </c>
      <c r="D979" s="31" t="s">
        <v>7867</v>
      </c>
      <c r="E979" s="31" t="s">
        <v>121</v>
      </c>
      <c r="F979" s="31" t="s">
        <v>122</v>
      </c>
      <c r="G979" s="31" t="s">
        <v>115</v>
      </c>
      <c r="H979" s="31" t="s">
        <v>116</v>
      </c>
      <c r="I979" s="31" t="s">
        <v>124</v>
      </c>
      <c r="J979" s="31" t="s">
        <v>109</v>
      </c>
      <c r="K979" s="31" t="s">
        <v>106</v>
      </c>
      <c r="L979" s="31" t="s">
        <v>340</v>
      </c>
      <c r="M979" s="31" t="s">
        <v>0</v>
      </c>
      <c r="N979" s="31" t="s">
        <v>25937</v>
      </c>
      <c r="O979" s="31" t="s">
        <v>25929</v>
      </c>
      <c r="P979" s="32" t="s">
        <v>25948</v>
      </c>
      <c r="Q979" s="32">
        <v>1</v>
      </c>
      <c r="R979" t="str">
        <f t="shared" si="15"/>
        <v>Бабій Є.О. ПП, к-к №92 г.Каменец-Подольский, ул.Князей Кориатовичей, д.14 м</v>
      </c>
    </row>
    <row r="980" spans="1:18" hidden="1" x14ac:dyDescent="0.25">
      <c r="A980" s="32">
        <v>162132</v>
      </c>
      <c r="B980" s="31" t="s">
        <v>2300</v>
      </c>
      <c r="C980" s="31" t="s">
        <v>2301</v>
      </c>
      <c r="D980" s="31" t="s">
        <v>2302</v>
      </c>
      <c r="E980" s="31" t="s">
        <v>121</v>
      </c>
      <c r="F980" s="31" t="s">
        <v>122</v>
      </c>
      <c r="G980" s="31" t="s">
        <v>107</v>
      </c>
      <c r="H980" s="31" t="s">
        <v>108</v>
      </c>
      <c r="I980" s="31" t="s">
        <v>124</v>
      </c>
      <c r="J980" s="31" t="s">
        <v>109</v>
      </c>
      <c r="K980" s="31" t="s">
        <v>106</v>
      </c>
      <c r="L980" s="31" t="s">
        <v>2301</v>
      </c>
      <c r="M980" s="31" t="s">
        <v>25938</v>
      </c>
      <c r="N980" s="31" t="s">
        <v>25937</v>
      </c>
      <c r="O980" s="31" t="s">
        <v>25929</v>
      </c>
      <c r="P980" s="32" t="s">
        <v>25948</v>
      </c>
      <c r="Q980" s="32">
        <v>1</v>
      </c>
      <c r="R980" t="str">
        <f t="shared" si="15"/>
        <v>Баранюк А.М. ПП, маг. "Янтарь" р-н Дунаевецкий Район, г.Дунаевцы, ул.Шевченко, д.126</v>
      </c>
    </row>
    <row r="981" spans="1:18" hidden="1" x14ac:dyDescent="0.25">
      <c r="A981" s="32">
        <v>162288</v>
      </c>
      <c r="B981" s="31" t="s">
        <v>2830</v>
      </c>
      <c r="C981" s="31" t="s">
        <v>2831</v>
      </c>
      <c r="D981" s="31" t="s">
        <v>2832</v>
      </c>
      <c r="E981" s="31" t="s">
        <v>121</v>
      </c>
      <c r="F981" s="31" t="s">
        <v>122</v>
      </c>
      <c r="G981" s="31" t="s">
        <v>107</v>
      </c>
      <c r="H981" s="31" t="s">
        <v>108</v>
      </c>
      <c r="I981" s="31" t="s">
        <v>2833</v>
      </c>
      <c r="J981" s="31" t="s">
        <v>2834</v>
      </c>
      <c r="K981" s="31" t="s">
        <v>106</v>
      </c>
      <c r="L981" s="31" t="s">
        <v>2831</v>
      </c>
      <c r="M981" s="31" t="s">
        <v>2</v>
      </c>
      <c r="N981" s="31" t="s">
        <v>25937</v>
      </c>
      <c r="O981" s="31" t="s">
        <v>25929</v>
      </c>
      <c r="P981" s="32" t="s">
        <v>25948</v>
      </c>
      <c r="Q981" s="32">
        <v>1</v>
      </c>
      <c r="R981" t="str">
        <f t="shared" si="15"/>
        <v>Боднар Н.Р. ПП, маг. р-н Каменец-Подольский Район, с.Слободка-Гуменецкая, ул.Котовского, д.1б</v>
      </c>
    </row>
    <row r="982" spans="1:18" hidden="1" x14ac:dyDescent="0.25">
      <c r="A982" s="32">
        <v>161625</v>
      </c>
      <c r="B982" s="31" t="s">
        <v>3555</v>
      </c>
      <c r="C982" s="31" t="s">
        <v>12523</v>
      </c>
      <c r="D982" s="31" t="s">
        <v>12524</v>
      </c>
      <c r="E982" s="31" t="s">
        <v>121</v>
      </c>
      <c r="F982" s="31" t="s">
        <v>122</v>
      </c>
      <c r="G982" s="31" t="s">
        <v>107</v>
      </c>
      <c r="H982" s="31" t="s">
        <v>108</v>
      </c>
      <c r="I982" s="31" t="s">
        <v>12525</v>
      </c>
      <c r="J982" s="31" t="s">
        <v>12526</v>
      </c>
      <c r="K982" s="31" t="s">
        <v>106</v>
      </c>
      <c r="L982" s="31" t="s">
        <v>12523</v>
      </c>
      <c r="M982" s="31" t="s">
        <v>1</v>
      </c>
      <c r="N982" s="31" t="s">
        <v>25937</v>
      </c>
      <c r="O982" s="31" t="s">
        <v>25929</v>
      </c>
      <c r="P982" s="32" t="s">
        <v>25948</v>
      </c>
      <c r="Q982" s="32">
        <v>1</v>
      </c>
      <c r="R982" t="str">
        <f t="shared" si="15"/>
        <v>Єднак І.В. ПП, маг. "Явір" г.Каменец-Подольский, ул.Украинки Леси, д.40</v>
      </c>
    </row>
    <row r="983" spans="1:18" hidden="1" x14ac:dyDescent="0.25">
      <c r="A983" s="32">
        <v>161710</v>
      </c>
      <c r="B983" s="31" t="s">
        <v>2699</v>
      </c>
      <c r="C983" s="31" t="s">
        <v>2700</v>
      </c>
      <c r="D983" s="31" t="s">
        <v>12722</v>
      </c>
      <c r="E983" s="31" t="s">
        <v>121</v>
      </c>
      <c r="F983" s="31" t="s">
        <v>122</v>
      </c>
      <c r="G983" s="31" t="s">
        <v>107</v>
      </c>
      <c r="H983" s="31" t="s">
        <v>108</v>
      </c>
      <c r="I983" s="31" t="s">
        <v>124</v>
      </c>
      <c r="J983" s="31" t="s">
        <v>109</v>
      </c>
      <c r="K983" s="31" t="s">
        <v>106</v>
      </c>
      <c r="L983" s="31" t="s">
        <v>2700</v>
      </c>
      <c r="M983" s="31" t="s">
        <v>25938</v>
      </c>
      <c r="N983" s="31" t="s">
        <v>25937</v>
      </c>
      <c r="O983" s="31" t="s">
        <v>25929</v>
      </c>
      <c r="P983" s="32" t="s">
        <v>25948</v>
      </c>
      <c r="Q983" s="32">
        <v>1</v>
      </c>
      <c r="R983" t="str">
        <f t="shared" si="15"/>
        <v>Файфура П.В. ПП, маг. "Біола" р-н Дунаевецкий Район, г.Дунаевцы, ул.Киевская, д.6</v>
      </c>
    </row>
    <row r="984" spans="1:18" hidden="1" x14ac:dyDescent="0.25">
      <c r="A984" s="32">
        <v>161876</v>
      </c>
      <c r="B984" s="31" t="s">
        <v>3440</v>
      </c>
      <c r="C984" s="31" t="s">
        <v>3441</v>
      </c>
      <c r="D984" s="31" t="s">
        <v>13117</v>
      </c>
      <c r="E984" s="31" t="s">
        <v>121</v>
      </c>
      <c r="F984" s="31" t="s">
        <v>122</v>
      </c>
      <c r="G984" s="31" t="s">
        <v>107</v>
      </c>
      <c r="H984" s="31" t="s">
        <v>108</v>
      </c>
      <c r="I984" s="31" t="s">
        <v>124</v>
      </c>
      <c r="J984" s="31" t="s">
        <v>109</v>
      </c>
      <c r="K984" s="31" t="s">
        <v>106</v>
      </c>
      <c r="L984" s="31" t="s">
        <v>3441</v>
      </c>
      <c r="M984" s="31" t="s">
        <v>1</v>
      </c>
      <c r="N984" s="31" t="s">
        <v>25937</v>
      </c>
      <c r="O984" s="31" t="s">
        <v>25929</v>
      </c>
      <c r="P984" s="32" t="s">
        <v>25948</v>
      </c>
      <c r="Q984" s="32">
        <v>1</v>
      </c>
      <c r="R984" t="str">
        <f t="shared" si="15"/>
        <v>Шатровський В.М. ПП, маг. "Продукти" г.Каменец-Подольский, ул.Франко Ивана, д.6 а</v>
      </c>
    </row>
    <row r="985" spans="1:18" hidden="1" x14ac:dyDescent="0.25">
      <c r="A985" s="32">
        <v>161937</v>
      </c>
      <c r="B985" s="31" t="s">
        <v>1534</v>
      </c>
      <c r="C985" s="31" t="s">
        <v>461</v>
      </c>
      <c r="D985" s="31" t="s">
        <v>13265</v>
      </c>
      <c r="E985" s="31" t="s">
        <v>121</v>
      </c>
      <c r="F985" s="31" t="s">
        <v>122</v>
      </c>
      <c r="G985" s="31" t="s">
        <v>149</v>
      </c>
      <c r="H985" s="31" t="s">
        <v>108</v>
      </c>
      <c r="I985" s="31" t="s">
        <v>502</v>
      </c>
      <c r="J985" s="31" t="s">
        <v>503</v>
      </c>
      <c r="K985" s="31" t="s">
        <v>106</v>
      </c>
      <c r="L985" s="31" t="s">
        <v>461</v>
      </c>
      <c r="M985" s="31" t="s">
        <v>1</v>
      </c>
      <c r="N985" s="31" t="s">
        <v>25937</v>
      </c>
      <c r="O985" s="31" t="s">
        <v>25929</v>
      </c>
      <c r="P985" s="32" t="s">
        <v>25948</v>
      </c>
      <c r="Q985" s="32">
        <v>1</v>
      </c>
      <c r="R985" t="str">
        <f t="shared" si="15"/>
        <v>Мосейчук О.Л. ПП, к-к г.Каменец-Подольский, ул.Франко Ивана, д.21 (зупинка біля церкви)</v>
      </c>
    </row>
    <row r="986" spans="1:18" hidden="1" x14ac:dyDescent="0.25">
      <c r="A986" s="32">
        <v>161938</v>
      </c>
      <c r="B986" s="31" t="s">
        <v>1535</v>
      </c>
      <c r="C986" s="31" t="s">
        <v>13266</v>
      </c>
      <c r="D986" s="31" t="s">
        <v>13267</v>
      </c>
      <c r="E986" s="31" t="s">
        <v>121</v>
      </c>
      <c r="F986" s="31" t="s">
        <v>122</v>
      </c>
      <c r="G986" s="31" t="s">
        <v>149</v>
      </c>
      <c r="H986" s="31" t="s">
        <v>108</v>
      </c>
      <c r="I986" s="31" t="s">
        <v>124</v>
      </c>
      <c r="J986" s="31" t="s">
        <v>109</v>
      </c>
      <c r="K986" s="31" t="s">
        <v>106</v>
      </c>
      <c r="L986" s="31" t="s">
        <v>13266</v>
      </c>
      <c r="M986" s="31" t="s">
        <v>1</v>
      </c>
      <c r="N986" s="31" t="s">
        <v>25937</v>
      </c>
      <c r="O986" s="31" t="s">
        <v>25929</v>
      </c>
      <c r="P986" s="32" t="s">
        <v>25948</v>
      </c>
      <c r="Q986" s="32">
        <v>1</v>
      </c>
      <c r="R986" t="str">
        <f t="shared" si="15"/>
        <v>Бакшанська Л.А. ПП, к-к г.Каменец-Подольский, ул.Украинки Леси, д.73 (біля інтернату №2)</v>
      </c>
    </row>
    <row r="987" spans="1:18" hidden="1" x14ac:dyDescent="0.25">
      <c r="A987" s="32">
        <v>162036</v>
      </c>
      <c r="B987" s="31" t="s">
        <v>13499</v>
      </c>
      <c r="C987" s="31" t="s">
        <v>13500</v>
      </c>
      <c r="D987" s="31" t="s">
        <v>13501</v>
      </c>
      <c r="E987" s="31" t="s">
        <v>121</v>
      </c>
      <c r="F987" s="31" t="s">
        <v>122</v>
      </c>
      <c r="G987" s="31" t="s">
        <v>164</v>
      </c>
      <c r="H987" s="31" t="s">
        <v>108</v>
      </c>
      <c r="I987" s="31" t="s">
        <v>13479</v>
      </c>
      <c r="J987" s="31" t="s">
        <v>13480</v>
      </c>
      <c r="K987" s="31" t="s">
        <v>106</v>
      </c>
      <c r="L987" s="31" t="s">
        <v>13500</v>
      </c>
      <c r="M987" s="31" t="s">
        <v>2</v>
      </c>
      <c r="N987" s="31" t="s">
        <v>25937</v>
      </c>
      <c r="O987" s="31" t="s">
        <v>25929</v>
      </c>
      <c r="P987" s="32" t="s">
        <v>25948</v>
      </c>
      <c r="Q987" s="32">
        <v>1</v>
      </c>
      <c r="R987" t="str">
        <f t="shared" si="15"/>
        <v>Альянс-Холдинг ТОВ АЗС "R 6115" г.Каменец-Подольский, ул.Привокзальная, д.30</v>
      </c>
    </row>
    <row r="988" spans="1:18" hidden="1" x14ac:dyDescent="0.25">
      <c r="A988" s="32">
        <v>161332</v>
      </c>
      <c r="B988" s="31" t="s">
        <v>3416</v>
      </c>
      <c r="C988" s="31" t="s">
        <v>3417</v>
      </c>
      <c r="D988" s="31" t="s">
        <v>11769</v>
      </c>
      <c r="E988" s="31" t="s">
        <v>121</v>
      </c>
      <c r="F988" s="31" t="s">
        <v>122</v>
      </c>
      <c r="G988" s="31" t="s">
        <v>107</v>
      </c>
      <c r="H988" s="31" t="s">
        <v>108</v>
      </c>
      <c r="I988" s="31" t="s">
        <v>124</v>
      </c>
      <c r="J988" s="31" t="s">
        <v>109</v>
      </c>
      <c r="K988" s="31" t="s">
        <v>106</v>
      </c>
      <c r="L988" s="31" t="s">
        <v>3417</v>
      </c>
      <c r="M988" s="31" t="s">
        <v>0</v>
      </c>
      <c r="N988" s="31" t="s">
        <v>25937</v>
      </c>
      <c r="O988" s="31" t="s">
        <v>25929</v>
      </c>
      <c r="P988" s="32" t="s">
        <v>25948</v>
      </c>
      <c r="Q988" s="32">
        <v>1</v>
      </c>
      <c r="R988" t="str">
        <f t="shared" si="15"/>
        <v>Равський В.Б. ПП, маг. "Абсолют" г.Каменец-Подольский, просп Грушевского, д.51</v>
      </c>
    </row>
    <row r="989" spans="1:18" hidden="1" x14ac:dyDescent="0.25">
      <c r="A989" s="32">
        <v>161378</v>
      </c>
      <c r="B989" s="31" t="s">
        <v>1536</v>
      </c>
      <c r="C989" s="31" t="s">
        <v>1537</v>
      </c>
      <c r="D989" s="31" t="s">
        <v>11872</v>
      </c>
      <c r="E989" s="31" t="s">
        <v>121</v>
      </c>
      <c r="F989" s="31" t="s">
        <v>122</v>
      </c>
      <c r="G989" s="31" t="s">
        <v>149</v>
      </c>
      <c r="H989" s="31" t="s">
        <v>108</v>
      </c>
      <c r="I989" s="31" t="s">
        <v>11873</v>
      </c>
      <c r="J989" s="31" t="s">
        <v>11874</v>
      </c>
      <c r="K989" s="31" t="s">
        <v>106</v>
      </c>
      <c r="L989" s="31" t="s">
        <v>1537</v>
      </c>
      <c r="M989" s="31" t="s">
        <v>1</v>
      </c>
      <c r="N989" s="31" t="s">
        <v>25937</v>
      </c>
      <c r="O989" s="31" t="s">
        <v>25929</v>
      </c>
      <c r="P989" s="32" t="s">
        <v>25948</v>
      </c>
      <c r="Q989" s="32">
        <v>1</v>
      </c>
      <c r="R989" t="str">
        <f t="shared" si="15"/>
        <v>Романович О.М. ПП, к-к г.Каменец-Подольский, ул.Троицкая (зупинка)</v>
      </c>
    </row>
    <row r="990" spans="1:18" hidden="1" x14ac:dyDescent="0.25">
      <c r="A990" s="32">
        <v>161403</v>
      </c>
      <c r="B990" s="31" t="s">
        <v>705</v>
      </c>
      <c r="C990" s="31" t="s">
        <v>706</v>
      </c>
      <c r="D990" s="31" t="s">
        <v>11947</v>
      </c>
      <c r="E990" s="31" t="s">
        <v>121</v>
      </c>
      <c r="F990" s="31" t="s">
        <v>122</v>
      </c>
      <c r="G990" s="31" t="s">
        <v>107</v>
      </c>
      <c r="H990" s="31" t="s">
        <v>108</v>
      </c>
      <c r="I990" s="31" t="s">
        <v>124</v>
      </c>
      <c r="J990" s="31" t="s">
        <v>109</v>
      </c>
      <c r="K990" s="31" t="s">
        <v>106</v>
      </c>
      <c r="L990" s="31" t="s">
        <v>706</v>
      </c>
      <c r="M990" s="31" t="s">
        <v>1</v>
      </c>
      <c r="N990" s="31" t="s">
        <v>25937</v>
      </c>
      <c r="O990" s="31" t="s">
        <v>25929</v>
      </c>
      <c r="P990" s="32" t="s">
        <v>25948</v>
      </c>
      <c r="Q990" s="32">
        <v>1</v>
      </c>
      <c r="R990" t="str">
        <f t="shared" si="15"/>
        <v>Рябий В.А. ПП, маг. "Мандарин" г.Каменец-Подольский, ул.Великанова, д.7</v>
      </c>
    </row>
    <row r="991" spans="1:18" hidden="1" x14ac:dyDescent="0.25">
      <c r="A991" s="32">
        <v>161550</v>
      </c>
      <c r="B991" s="31" t="s">
        <v>12337</v>
      </c>
      <c r="C991" s="31" t="s">
        <v>12338</v>
      </c>
      <c r="D991" s="31" t="s">
        <v>12339</v>
      </c>
      <c r="E991" s="31" t="s">
        <v>121</v>
      </c>
      <c r="F991" s="31" t="s">
        <v>122</v>
      </c>
      <c r="G991" s="31" t="s">
        <v>114</v>
      </c>
      <c r="H991" s="31" t="s">
        <v>108</v>
      </c>
      <c r="I991" s="31" t="s">
        <v>12340</v>
      </c>
      <c r="J991" s="31" t="s">
        <v>12341</v>
      </c>
      <c r="K991" s="31" t="s">
        <v>106</v>
      </c>
      <c r="L991" s="31" t="s">
        <v>12338</v>
      </c>
      <c r="M991" s="31" t="s">
        <v>1</v>
      </c>
      <c r="N991" s="31" t="s">
        <v>25937</v>
      </c>
      <c r="O991" s="31" t="s">
        <v>25929</v>
      </c>
      <c r="P991" s="32" t="s">
        <v>25948</v>
      </c>
      <c r="Q991" s="32">
        <v>1</v>
      </c>
      <c r="R991" t="str">
        <f t="shared" si="15"/>
        <v>Совєцька Т.Г. ПП, маг. "Продукти" г.Каменец-Подольский, ул.Татарская, д.41</v>
      </c>
    </row>
    <row r="992" spans="1:18" hidden="1" x14ac:dyDescent="0.25">
      <c r="A992" s="32">
        <v>161577</v>
      </c>
      <c r="B992" s="31" t="s">
        <v>12409</v>
      </c>
      <c r="C992" s="31" t="s">
        <v>12410</v>
      </c>
      <c r="D992" s="31" t="s">
        <v>12411</v>
      </c>
      <c r="E992" s="31" t="s">
        <v>121</v>
      </c>
      <c r="F992" s="31" t="s">
        <v>122</v>
      </c>
      <c r="G992" s="31" t="s">
        <v>115</v>
      </c>
      <c r="H992" s="31" t="s">
        <v>116</v>
      </c>
      <c r="I992" s="31" t="s">
        <v>124</v>
      </c>
      <c r="J992" s="31" t="s">
        <v>109</v>
      </c>
      <c r="K992" s="31" t="s">
        <v>106</v>
      </c>
      <c r="L992" s="31" t="s">
        <v>12410</v>
      </c>
      <c r="M992" s="31" t="s">
        <v>0</v>
      </c>
      <c r="N992" s="31" t="s">
        <v>25937</v>
      </c>
      <c r="O992" s="31" t="s">
        <v>25929</v>
      </c>
      <c r="P992" s="32" t="s">
        <v>25948</v>
      </c>
      <c r="Q992" s="32">
        <v>1</v>
      </c>
      <c r="R992" t="str">
        <f t="shared" si="15"/>
        <v>Сохатюк О.М. ПП, к-к №8 г.Каменец-Подольский, ул.Князей Кориатовичей, д.14 м (оптовий ринок)</v>
      </c>
    </row>
    <row r="993" spans="1:18" hidden="1" x14ac:dyDescent="0.25">
      <c r="A993" s="32">
        <v>161610</v>
      </c>
      <c r="B993" s="31" t="s">
        <v>12476</v>
      </c>
      <c r="C993" s="31" t="s">
        <v>12477</v>
      </c>
      <c r="D993" s="31" t="s">
        <v>12478</v>
      </c>
      <c r="E993" s="31" t="s">
        <v>121</v>
      </c>
      <c r="F993" s="31" t="s">
        <v>122</v>
      </c>
      <c r="G993" s="31" t="s">
        <v>107</v>
      </c>
      <c r="H993" s="31" t="s">
        <v>108</v>
      </c>
      <c r="I993" s="31" t="s">
        <v>124</v>
      </c>
      <c r="J993" s="31" t="s">
        <v>109</v>
      </c>
      <c r="K993" s="31" t="s">
        <v>106</v>
      </c>
      <c r="L993" s="31" t="s">
        <v>12477</v>
      </c>
      <c r="M993" s="31" t="s">
        <v>1</v>
      </c>
      <c r="N993" s="31" t="s">
        <v>25937</v>
      </c>
      <c r="O993" s="31" t="s">
        <v>25929</v>
      </c>
      <c r="P993" s="32" t="s">
        <v>25948</v>
      </c>
      <c r="Q993" s="32">
        <v>1</v>
      </c>
      <c r="R993" t="str">
        <f t="shared" si="15"/>
        <v>Степанишин В.О. ПП, маг. "Хлібосол" г.Каменец-Подольский, ул.Пушкинская, д.33а</v>
      </c>
    </row>
    <row r="994" spans="1:18" hidden="1" x14ac:dyDescent="0.25">
      <c r="A994" s="32">
        <v>159918</v>
      </c>
      <c r="B994" s="31" t="s">
        <v>325</v>
      </c>
      <c r="C994" s="31" t="s">
        <v>326</v>
      </c>
      <c r="D994" s="31" t="s">
        <v>7834</v>
      </c>
      <c r="E994" s="31" t="s">
        <v>121</v>
      </c>
      <c r="F994" s="31" t="s">
        <v>122</v>
      </c>
      <c r="G994" s="31" t="s">
        <v>149</v>
      </c>
      <c r="H994" s="31" t="s">
        <v>108</v>
      </c>
      <c r="I994" s="31" t="s">
        <v>124</v>
      </c>
      <c r="J994" s="31" t="s">
        <v>109</v>
      </c>
      <c r="K994" s="31" t="s">
        <v>106</v>
      </c>
      <c r="L994" s="31" t="s">
        <v>326</v>
      </c>
      <c r="M994" s="31" t="s">
        <v>1</v>
      </c>
      <c r="N994" s="31" t="s">
        <v>25937</v>
      </c>
      <c r="O994" s="31" t="s">
        <v>25929</v>
      </c>
      <c r="P994" s="32" t="s">
        <v>25948</v>
      </c>
      <c r="Q994" s="32">
        <v>1</v>
      </c>
      <c r="R994" t="str">
        <f t="shared" si="15"/>
        <v>Булигіна В.К. ПП, к-к "Український кристал" г.Каменец-Подольский, ул.Матросова (зупинка біля районної лікарні)</v>
      </c>
    </row>
    <row r="995" spans="1:18" hidden="1" x14ac:dyDescent="0.25">
      <c r="A995" s="32">
        <v>159929</v>
      </c>
      <c r="B995" s="31" t="s">
        <v>7865</v>
      </c>
      <c r="C995" s="31" t="s">
        <v>7866</v>
      </c>
      <c r="D995" s="31" t="s">
        <v>7867</v>
      </c>
      <c r="E995" s="31" t="s">
        <v>121</v>
      </c>
      <c r="F995" s="31" t="s">
        <v>122</v>
      </c>
      <c r="G995" s="31" t="s">
        <v>115</v>
      </c>
      <c r="H995" s="31" t="s">
        <v>116</v>
      </c>
      <c r="I995" s="31" t="s">
        <v>124</v>
      </c>
      <c r="J995" s="31" t="s">
        <v>109</v>
      </c>
      <c r="K995" s="31" t="s">
        <v>106</v>
      </c>
      <c r="L995" s="31" t="s">
        <v>7866</v>
      </c>
      <c r="M995" s="31" t="s">
        <v>0</v>
      </c>
      <c r="N995" s="31" t="s">
        <v>25937</v>
      </c>
      <c r="O995" s="31" t="s">
        <v>25929</v>
      </c>
      <c r="P995" s="32" t="s">
        <v>25948</v>
      </c>
      <c r="Q995" s="32">
        <v>1</v>
      </c>
      <c r="R995" t="str">
        <f t="shared" si="15"/>
        <v>Буртова О.М. ПП, к-к №124 г.Каменец-Подольский, ул.Князей Кориатовичей, д.14 м</v>
      </c>
    </row>
    <row r="996" spans="1:18" hidden="1" x14ac:dyDescent="0.25">
      <c r="A996" s="32">
        <v>159947</v>
      </c>
      <c r="B996" s="31" t="s">
        <v>717</v>
      </c>
      <c r="C996" s="31" t="s">
        <v>718</v>
      </c>
      <c r="D996" s="31" t="s">
        <v>7919</v>
      </c>
      <c r="E996" s="31" t="s">
        <v>121</v>
      </c>
      <c r="F996" s="31" t="s">
        <v>122</v>
      </c>
      <c r="G996" s="31" t="s">
        <v>107</v>
      </c>
      <c r="H996" s="31" t="s">
        <v>108</v>
      </c>
      <c r="I996" s="31" t="s">
        <v>124</v>
      </c>
      <c r="J996" s="31" t="s">
        <v>109</v>
      </c>
      <c r="K996" s="31" t="s">
        <v>106</v>
      </c>
      <c r="L996" s="31" t="s">
        <v>718</v>
      </c>
      <c r="M996" s="31" t="s">
        <v>2</v>
      </c>
      <c r="N996" s="31" t="s">
        <v>25937</v>
      </c>
      <c r="O996" s="31" t="s">
        <v>25929</v>
      </c>
      <c r="P996" s="32" t="s">
        <v>25948</v>
      </c>
      <c r="Q996" s="32">
        <v>1</v>
      </c>
      <c r="R996" t="str">
        <f t="shared" si="15"/>
        <v>Василів Т.Є. ПП, маг. "Мічурінськ" г.Каменец-Подольский, ул.30-летия Победы, д.8</v>
      </c>
    </row>
    <row r="997" spans="1:18" hidden="1" x14ac:dyDescent="0.25">
      <c r="A997" s="32">
        <v>159966</v>
      </c>
      <c r="B997" s="31" t="s">
        <v>7978</v>
      </c>
      <c r="C997" s="31" t="s">
        <v>7979</v>
      </c>
      <c r="D997" s="31" t="s">
        <v>3777</v>
      </c>
      <c r="E997" s="31" t="s">
        <v>121</v>
      </c>
      <c r="F997" s="31" t="s">
        <v>122</v>
      </c>
      <c r="G997" s="31" t="s">
        <v>115</v>
      </c>
      <c r="H997" s="31" t="s">
        <v>116</v>
      </c>
      <c r="I997" s="31" t="s">
        <v>7980</v>
      </c>
      <c r="J997" s="31" t="s">
        <v>7981</v>
      </c>
      <c r="K997" s="31" t="s">
        <v>106</v>
      </c>
      <c r="L997" s="31" t="s">
        <v>7979</v>
      </c>
      <c r="M997" s="31" t="s">
        <v>0</v>
      </c>
      <c r="N997" s="31" t="s">
        <v>25937</v>
      </c>
      <c r="O997" s="31" t="s">
        <v>25929</v>
      </c>
      <c r="P997" s="32" t="s">
        <v>25948</v>
      </c>
      <c r="Q997" s="32">
        <v>1</v>
      </c>
      <c r="R997" t="str">
        <f t="shared" si="15"/>
        <v>Вершегрук В.М. ПП, к-к №137 г.Каменец-Подольский, просп Грушевского, д.25 (центральний ринок)</v>
      </c>
    </row>
    <row r="998" spans="1:18" hidden="1" x14ac:dyDescent="0.25">
      <c r="A998" s="32">
        <v>161248</v>
      </c>
      <c r="B998" s="31" t="s">
        <v>3649</v>
      </c>
      <c r="C998" s="31" t="s">
        <v>3650</v>
      </c>
      <c r="D998" s="31" t="s">
        <v>11551</v>
      </c>
      <c r="E998" s="31" t="s">
        <v>121</v>
      </c>
      <c r="F998" s="31" t="s">
        <v>122</v>
      </c>
      <c r="G998" s="31" t="s">
        <v>299</v>
      </c>
      <c r="H998" s="31" t="s">
        <v>108</v>
      </c>
      <c r="I998" s="31" t="s">
        <v>11552</v>
      </c>
      <c r="J998" s="31" t="s">
        <v>11553</v>
      </c>
      <c r="K998" s="31" t="s">
        <v>106</v>
      </c>
      <c r="L998" s="31" t="s">
        <v>3650</v>
      </c>
      <c r="M998" s="31" t="s">
        <v>1</v>
      </c>
      <c r="N998" s="31" t="s">
        <v>25937</v>
      </c>
      <c r="O998" s="31" t="s">
        <v>25929</v>
      </c>
      <c r="P998" s="32" t="s">
        <v>25948</v>
      </c>
      <c r="Q998" s="32">
        <v>1</v>
      </c>
      <c r="R998" t="str">
        <f t="shared" si="15"/>
        <v>Польські фільварки" ПП, маг. "Калина" г.Каменец-Подольский, ул.Суворова, д.38</v>
      </c>
    </row>
    <row r="999" spans="1:18" hidden="1" x14ac:dyDescent="0.25">
      <c r="A999" s="32">
        <v>161249</v>
      </c>
      <c r="B999" s="31" t="s">
        <v>2069</v>
      </c>
      <c r="C999" s="31" t="s">
        <v>2072</v>
      </c>
      <c r="D999" s="31" t="s">
        <v>2071</v>
      </c>
      <c r="E999" s="31" t="s">
        <v>121</v>
      </c>
      <c r="F999" s="31" t="s">
        <v>122</v>
      </c>
      <c r="G999" s="31" t="s">
        <v>107</v>
      </c>
      <c r="H999" s="31" t="s">
        <v>108</v>
      </c>
      <c r="I999" s="31" t="s">
        <v>11554</v>
      </c>
      <c r="J999" s="31" t="s">
        <v>11555</v>
      </c>
      <c r="K999" s="31" t="s">
        <v>106</v>
      </c>
      <c r="L999" s="31" t="s">
        <v>2072</v>
      </c>
      <c r="M999" s="31" t="s">
        <v>2</v>
      </c>
      <c r="N999" s="31" t="s">
        <v>25937</v>
      </c>
      <c r="O999" s="31" t="s">
        <v>25929</v>
      </c>
      <c r="P999" s="32" t="s">
        <v>25948</v>
      </c>
      <c r="Q999" s="32">
        <v>1</v>
      </c>
      <c r="R999" t="str">
        <f t="shared" si="15"/>
        <v>Полюляк Т.Д. ПП, маг. "Продукти" г.Каменец-Подольский, ул.Суворова, д.45</v>
      </c>
    </row>
    <row r="1000" spans="1:18" hidden="1" x14ac:dyDescent="0.25">
      <c r="A1000" s="32">
        <v>439742</v>
      </c>
      <c r="B1000" s="31" t="s">
        <v>7170</v>
      </c>
      <c r="C1000" s="31" t="s">
        <v>7171</v>
      </c>
      <c r="D1000" s="31" t="s">
        <v>7172</v>
      </c>
      <c r="E1000" s="31" t="s">
        <v>121</v>
      </c>
      <c r="F1000" s="31" t="s">
        <v>122</v>
      </c>
      <c r="G1000" s="31" t="s">
        <v>111</v>
      </c>
      <c r="H1000" s="31" t="s">
        <v>112</v>
      </c>
      <c r="I1000" s="31" t="s">
        <v>124</v>
      </c>
      <c r="J1000" s="31" t="s">
        <v>109</v>
      </c>
      <c r="K1000" s="31" t="s">
        <v>106</v>
      </c>
      <c r="L1000" s="31" t="s">
        <v>7171</v>
      </c>
      <c r="M1000" s="31" t="s">
        <v>25938</v>
      </c>
      <c r="N1000" s="31" t="s">
        <v>25937</v>
      </c>
      <c r="O1000" s="31" t="s">
        <v>25929</v>
      </c>
      <c r="P1000" s="32" t="s">
        <v>25948</v>
      </c>
      <c r="Q1000" s="32">
        <v>1</v>
      </c>
      <c r="R1000" t="str">
        <f t="shared" si="15"/>
        <v>Відділ у справах сім'ї, молоді та спорту Дунаєвецької райдержадміністрації р-н Дунаевецкий Район, г.Дунаевцы, ул.Жлобы, д.2</v>
      </c>
    </row>
    <row r="1001" spans="1:18" hidden="1" x14ac:dyDescent="0.25">
      <c r="A1001" s="32">
        <v>166475</v>
      </c>
      <c r="B1001" s="31" t="s">
        <v>1449</v>
      </c>
      <c r="C1001" s="31" t="s">
        <v>1450</v>
      </c>
      <c r="D1001" s="31" t="s">
        <v>12648</v>
      </c>
      <c r="E1001" s="31" t="s">
        <v>121</v>
      </c>
      <c r="F1001" s="31" t="s">
        <v>122</v>
      </c>
      <c r="G1001" s="31" t="s">
        <v>115</v>
      </c>
      <c r="H1001" s="31" t="s">
        <v>116</v>
      </c>
      <c r="I1001" s="31" t="s">
        <v>124</v>
      </c>
      <c r="J1001" s="31" t="s">
        <v>109</v>
      </c>
      <c r="K1001" s="31" t="s">
        <v>106</v>
      </c>
      <c r="L1001" s="31" t="s">
        <v>1450</v>
      </c>
      <c r="M1001" s="31" t="s">
        <v>25938</v>
      </c>
      <c r="N1001" s="31" t="s">
        <v>25937</v>
      </c>
      <c r="O1001" s="31" t="s">
        <v>25929</v>
      </c>
      <c r="P1001" s="32" t="s">
        <v>67</v>
      </c>
      <c r="Q1001" s="32">
        <v>1</v>
      </c>
      <c r="R1001" t="str">
        <f t="shared" si="15"/>
        <v>Яцкова Т.А. ПП, місце р-н Дунаевецкий Район, г.Дунаевцы, ул.Спортивная, д.7</v>
      </c>
    </row>
    <row r="1002" spans="1:18" hidden="1" x14ac:dyDescent="0.25">
      <c r="A1002" s="32">
        <v>159737</v>
      </c>
      <c r="B1002" s="31" t="s">
        <v>696</v>
      </c>
      <c r="C1002" s="31" t="s">
        <v>697</v>
      </c>
      <c r="D1002" s="31" t="s">
        <v>698</v>
      </c>
      <c r="E1002" s="31" t="s">
        <v>121</v>
      </c>
      <c r="F1002" s="31" t="s">
        <v>122</v>
      </c>
      <c r="G1002" s="31" t="s">
        <v>107</v>
      </c>
      <c r="H1002" s="31" t="s">
        <v>108</v>
      </c>
      <c r="I1002" s="31" t="s">
        <v>124</v>
      </c>
      <c r="J1002" s="31" t="s">
        <v>109</v>
      </c>
      <c r="K1002" s="31" t="s">
        <v>106</v>
      </c>
      <c r="L1002" s="31" t="s">
        <v>697</v>
      </c>
      <c r="M1002" s="31" t="s">
        <v>0</v>
      </c>
      <c r="N1002" s="31" t="s">
        <v>25937</v>
      </c>
      <c r="O1002" s="31" t="s">
        <v>25929</v>
      </c>
      <c r="P1002" s="32" t="s">
        <v>67</v>
      </c>
      <c r="Q1002" s="32">
        <v>1</v>
      </c>
      <c r="R1002" t="str">
        <f t="shared" si="15"/>
        <v>Андріанова Л.А. ПП, к-к №253 г.Каменец-Подольский, ул.Князей Кориатовичей (ринок)</v>
      </c>
    </row>
    <row r="1003" spans="1:18" hidden="1" x14ac:dyDescent="0.25">
      <c r="A1003" s="32">
        <v>159823</v>
      </c>
      <c r="B1003" s="31" t="s">
        <v>748</v>
      </c>
      <c r="C1003" s="31" t="s">
        <v>749</v>
      </c>
      <c r="D1003" s="31" t="s">
        <v>3777</v>
      </c>
      <c r="E1003" s="31" t="s">
        <v>121</v>
      </c>
      <c r="F1003" s="31" t="s">
        <v>122</v>
      </c>
      <c r="G1003" s="31" t="s">
        <v>113</v>
      </c>
      <c r="H1003" s="31" t="s">
        <v>108</v>
      </c>
      <c r="I1003" s="31" t="s">
        <v>7539</v>
      </c>
      <c r="J1003" s="31" t="s">
        <v>7540</v>
      </c>
      <c r="K1003" s="31" t="s">
        <v>106</v>
      </c>
      <c r="L1003" s="31" t="s">
        <v>749</v>
      </c>
      <c r="M1003" s="31" t="s">
        <v>0</v>
      </c>
      <c r="N1003" s="31" t="s">
        <v>25937</v>
      </c>
      <c r="O1003" s="31" t="s">
        <v>25929</v>
      </c>
      <c r="P1003" s="32" t="s">
        <v>67</v>
      </c>
      <c r="Q1003" s="32">
        <v>1</v>
      </c>
      <c r="R1003" t="str">
        <f t="shared" si="15"/>
        <v>Бернацький В.О. ПП, павільйон г.Каменец-Подольский, просп Грушевского, д.25 (центральний ринок)</v>
      </c>
    </row>
    <row r="1004" spans="1:18" hidden="1" x14ac:dyDescent="0.25">
      <c r="A1004" s="32">
        <v>159902</v>
      </c>
      <c r="B1004" s="31" t="s">
        <v>7780</v>
      </c>
      <c r="C1004" s="31" t="s">
        <v>7781</v>
      </c>
      <c r="D1004" s="31" t="s">
        <v>7782</v>
      </c>
      <c r="E1004" s="31" t="s">
        <v>121</v>
      </c>
      <c r="F1004" s="31" t="s">
        <v>122</v>
      </c>
      <c r="G1004" s="31" t="s">
        <v>114</v>
      </c>
      <c r="H1004" s="31" t="s">
        <v>108</v>
      </c>
      <c r="I1004" s="31" t="s">
        <v>7783</v>
      </c>
      <c r="J1004" s="31" t="s">
        <v>7784</v>
      </c>
      <c r="K1004" s="31" t="s">
        <v>106</v>
      </c>
      <c r="L1004" s="31" t="s">
        <v>7785</v>
      </c>
      <c r="M1004" s="31" t="s">
        <v>1</v>
      </c>
      <c r="N1004" s="31" t="s">
        <v>25937</v>
      </c>
      <c r="O1004" s="31" t="s">
        <v>25929</v>
      </c>
      <c r="P1004" s="32" t="s">
        <v>25948</v>
      </c>
      <c r="Q1004" s="32">
        <v>1</v>
      </c>
      <c r="R1004" t="str">
        <f t="shared" si="15"/>
        <v>(Сез ТРТ) Бринюк А.В. ПП, кафе-бар "Шансон" г.Каменец-Подольский, ул.Панивецкая, д.3</v>
      </c>
    </row>
    <row r="1005" spans="1:18" hidden="1" x14ac:dyDescent="0.25">
      <c r="A1005" s="32">
        <v>159911</v>
      </c>
      <c r="B1005" s="31" t="s">
        <v>7803</v>
      </c>
      <c r="C1005" s="31" t="s">
        <v>7804</v>
      </c>
      <c r="D1005" s="31" t="s">
        <v>7805</v>
      </c>
      <c r="E1005" s="31" t="s">
        <v>121</v>
      </c>
      <c r="F1005" s="31" t="s">
        <v>122</v>
      </c>
      <c r="G1005" s="31" t="s">
        <v>107</v>
      </c>
      <c r="H1005" s="31" t="s">
        <v>108</v>
      </c>
      <c r="I1005" s="31" t="s">
        <v>7806</v>
      </c>
      <c r="J1005" s="31" t="s">
        <v>7807</v>
      </c>
      <c r="K1005" s="31" t="s">
        <v>106</v>
      </c>
      <c r="L1005" s="31" t="s">
        <v>7804</v>
      </c>
      <c r="M1005" s="31" t="s">
        <v>1</v>
      </c>
      <c r="N1005" s="31" t="s">
        <v>25937</v>
      </c>
      <c r="O1005" s="31" t="s">
        <v>25929</v>
      </c>
      <c r="P1005" s="32" t="s">
        <v>25948</v>
      </c>
      <c r="Q1005" s="32">
        <v>1</v>
      </c>
      <c r="R1005" t="str">
        <f t="shared" si="15"/>
        <v>Будівельна компанія "Поділля-Трансбуд" ТОВ г.Каменец-Подольский, ул.Князей Кориатовичей, д.37а</v>
      </c>
    </row>
    <row r="1006" spans="1:18" hidden="1" x14ac:dyDescent="0.25">
      <c r="A1006" s="32">
        <v>456429</v>
      </c>
      <c r="B1006" s="31" t="s">
        <v>6982</v>
      </c>
      <c r="C1006" s="31" t="s">
        <v>6983</v>
      </c>
      <c r="D1006" s="31" t="s">
        <v>6984</v>
      </c>
      <c r="E1006" s="31" t="s">
        <v>121</v>
      </c>
      <c r="F1006" s="31" t="s">
        <v>122</v>
      </c>
      <c r="G1006" s="31" t="s">
        <v>107</v>
      </c>
      <c r="H1006" s="31" t="s">
        <v>108</v>
      </c>
      <c r="I1006" s="31" t="s">
        <v>6985</v>
      </c>
      <c r="J1006" s="31" t="s">
        <v>6986</v>
      </c>
      <c r="K1006" s="31" t="s">
        <v>106</v>
      </c>
      <c r="L1006" s="31" t="s">
        <v>6983</v>
      </c>
      <c r="M1006" s="31" t="s">
        <v>1</v>
      </c>
      <c r="N1006" s="31" t="s">
        <v>25937</v>
      </c>
      <c r="O1006" s="31" t="s">
        <v>25929</v>
      </c>
      <c r="P1006" s="32" t="s">
        <v>25948</v>
      </c>
      <c r="Q1006" s="32">
        <v>1</v>
      </c>
      <c r="R1006" t="str">
        <f t="shared" si="15"/>
        <v>Щегельська В.В. ПП, маг. "Крамниця" г.Каменец-Подольский, просп Грушевского (центр)</v>
      </c>
    </row>
    <row r="1007" spans="1:18" hidden="1" x14ac:dyDescent="0.25">
      <c r="A1007" s="32">
        <v>435058</v>
      </c>
      <c r="B1007" s="31" t="s">
        <v>991</v>
      </c>
      <c r="C1007" s="31" t="s">
        <v>992</v>
      </c>
      <c r="D1007" s="31" t="s">
        <v>993</v>
      </c>
      <c r="E1007" s="31" t="s">
        <v>121</v>
      </c>
      <c r="F1007" s="31" t="s">
        <v>122</v>
      </c>
      <c r="G1007" s="31" t="s">
        <v>149</v>
      </c>
      <c r="H1007" s="31" t="s">
        <v>108</v>
      </c>
      <c r="I1007" s="31" t="s">
        <v>124</v>
      </c>
      <c r="J1007" s="31" t="s">
        <v>109</v>
      </c>
      <c r="K1007" s="31" t="s">
        <v>106</v>
      </c>
      <c r="L1007" s="31" t="s">
        <v>992</v>
      </c>
      <c r="M1007" s="31" t="s">
        <v>0</v>
      </c>
      <c r="N1007" s="31" t="s">
        <v>25937</v>
      </c>
      <c r="O1007" s="31" t="s">
        <v>25929</v>
      </c>
      <c r="P1007" s="32" t="s">
        <v>25948</v>
      </c>
      <c r="Q1007" s="32">
        <v>1</v>
      </c>
      <c r="R1007" t="str">
        <f t="shared" si="15"/>
        <v>Бало-Балицька В.В. ПП, к-к №18 г.Каменец-Подольский, ул.Князей Кориатовичей (оптовий ринок)</v>
      </c>
    </row>
    <row r="1008" spans="1:18" hidden="1" x14ac:dyDescent="0.25">
      <c r="A1008" s="32">
        <v>437317</v>
      </c>
      <c r="B1008" s="31" t="s">
        <v>3972</v>
      </c>
      <c r="C1008" s="31" t="s">
        <v>3973</v>
      </c>
      <c r="D1008" s="31" t="s">
        <v>3974</v>
      </c>
      <c r="E1008" s="31" t="s">
        <v>121</v>
      </c>
      <c r="F1008" s="31" t="s">
        <v>122</v>
      </c>
      <c r="G1008" s="31" t="s">
        <v>107</v>
      </c>
      <c r="H1008" s="31" t="s">
        <v>108</v>
      </c>
      <c r="I1008" s="31" t="s">
        <v>124</v>
      </c>
      <c r="J1008" s="31" t="s">
        <v>109</v>
      </c>
      <c r="K1008" s="31" t="s">
        <v>106</v>
      </c>
      <c r="L1008" s="31" t="s">
        <v>3973</v>
      </c>
      <c r="M1008" s="31" t="s">
        <v>2</v>
      </c>
      <c r="N1008" s="31" t="s">
        <v>25937</v>
      </c>
      <c r="O1008" s="31" t="s">
        <v>25929</v>
      </c>
      <c r="P1008" s="32" t="s">
        <v>25948</v>
      </c>
      <c r="Q1008" s="32">
        <v>1</v>
      </c>
      <c r="R1008" t="str">
        <f t="shared" si="15"/>
        <v>Сохрякова В.В. ПП, маг. "Солодощі" г.Каменец-Подольский, ул.Дружбы Народов (біля ринку "Вікторія")</v>
      </c>
    </row>
    <row r="1009" spans="1:18" hidden="1" x14ac:dyDescent="0.25">
      <c r="A1009" s="32">
        <v>563246</v>
      </c>
      <c r="B1009" s="31" t="s">
        <v>3986</v>
      </c>
      <c r="C1009" s="31" t="s">
        <v>3987</v>
      </c>
      <c r="D1009" s="31" t="s">
        <v>1026</v>
      </c>
      <c r="E1009" s="31" t="s">
        <v>121</v>
      </c>
      <c r="F1009" s="31" t="s">
        <v>122</v>
      </c>
      <c r="G1009" s="31" t="s">
        <v>149</v>
      </c>
      <c r="H1009" s="31" t="s">
        <v>108</v>
      </c>
      <c r="I1009" s="31" t="s">
        <v>124</v>
      </c>
      <c r="J1009" s="31" t="s">
        <v>109</v>
      </c>
      <c r="K1009" s="31" t="s">
        <v>106</v>
      </c>
      <c r="L1009" s="31" t="s">
        <v>3987</v>
      </c>
      <c r="M1009" s="31" t="s">
        <v>2</v>
      </c>
      <c r="N1009" s="31" t="s">
        <v>25937</v>
      </c>
      <c r="O1009" s="31" t="s">
        <v>25929</v>
      </c>
      <c r="P1009" s="32" t="s">
        <v>25948</v>
      </c>
      <c r="Q1009" s="32">
        <v>1</v>
      </c>
      <c r="R1009" t="str">
        <f t="shared" si="15"/>
        <v>Логін В.В. ПП, к-к "Товтри" г.Каменец-Подольский, ул.Дружбы Народов, д.1</v>
      </c>
    </row>
    <row r="1010" spans="1:18" hidden="1" x14ac:dyDescent="0.25">
      <c r="A1010" s="32">
        <v>456986</v>
      </c>
      <c r="B1010" s="31" t="s">
        <v>4003</v>
      </c>
      <c r="C1010" s="31" t="s">
        <v>4004</v>
      </c>
      <c r="D1010" s="31" t="s">
        <v>3788</v>
      </c>
      <c r="E1010" s="31" t="s">
        <v>121</v>
      </c>
      <c r="F1010" s="31" t="s">
        <v>122</v>
      </c>
      <c r="G1010" s="31" t="s">
        <v>149</v>
      </c>
      <c r="H1010" s="31" t="s">
        <v>108</v>
      </c>
      <c r="I1010" s="31" t="s">
        <v>124</v>
      </c>
      <c r="J1010" s="31" t="s">
        <v>109</v>
      </c>
      <c r="K1010" s="31" t="s">
        <v>106</v>
      </c>
      <c r="L1010" s="31" t="s">
        <v>4004</v>
      </c>
      <c r="M1010" s="31" t="s">
        <v>0</v>
      </c>
      <c r="N1010" s="31" t="s">
        <v>25937</v>
      </c>
      <c r="O1010" s="31" t="s">
        <v>25929</v>
      </c>
      <c r="P1010" s="32" t="s">
        <v>25948</v>
      </c>
      <c r="Q1010" s="32">
        <v>1</v>
      </c>
      <c r="R1010" t="str">
        <f t="shared" si="15"/>
        <v>Голованчук Л.В. ПП, к-к г.Каменец-Подольский, просп Грушевского (центральний ринок)</v>
      </c>
    </row>
    <row r="1011" spans="1:18" hidden="1" x14ac:dyDescent="0.25">
      <c r="A1011" s="32">
        <v>746363</v>
      </c>
      <c r="B1011" s="31" t="s">
        <v>25516</v>
      </c>
      <c r="C1011" s="31" t="s">
        <v>25517</v>
      </c>
      <c r="D1011" s="31" t="s">
        <v>3777</v>
      </c>
      <c r="E1011" s="31" t="s">
        <v>121</v>
      </c>
      <c r="F1011" s="31" t="s">
        <v>122</v>
      </c>
      <c r="G1011" s="31" t="s">
        <v>149</v>
      </c>
      <c r="H1011" s="31" t="s">
        <v>108</v>
      </c>
      <c r="I1011" s="31" t="s">
        <v>25518</v>
      </c>
      <c r="J1011" s="31" t="s">
        <v>25519</v>
      </c>
      <c r="K1011" s="31" t="s">
        <v>106</v>
      </c>
      <c r="L1011" s="31" t="s">
        <v>25517</v>
      </c>
      <c r="M1011" s="31" t="s">
        <v>0</v>
      </c>
      <c r="N1011" s="31" t="s">
        <v>25937</v>
      </c>
      <c r="O1011" s="31" t="s">
        <v>25929</v>
      </c>
      <c r="P1011" s="32" t="s">
        <v>25948</v>
      </c>
      <c r="Q1011" s="32">
        <v>1</v>
      </c>
      <c r="R1011" t="str">
        <f t="shared" si="15"/>
        <v>Янчинецька О.В. ПП, к-к №166 г.Каменец-Подольский, просп Грушевского, д.25 (центральний ринок)</v>
      </c>
    </row>
    <row r="1012" spans="1:18" hidden="1" x14ac:dyDescent="0.25">
      <c r="A1012" s="32">
        <v>421515</v>
      </c>
      <c r="B1012" s="31" t="s">
        <v>4905</v>
      </c>
      <c r="C1012" s="31" t="s">
        <v>4906</v>
      </c>
      <c r="D1012" s="31" t="s">
        <v>4907</v>
      </c>
      <c r="E1012" s="31" t="s">
        <v>121</v>
      </c>
      <c r="F1012" s="31" t="s">
        <v>122</v>
      </c>
      <c r="G1012" s="31" t="s">
        <v>114</v>
      </c>
      <c r="H1012" s="31" t="s">
        <v>108</v>
      </c>
      <c r="I1012" s="31" t="s">
        <v>4908</v>
      </c>
      <c r="J1012" s="31" t="s">
        <v>4909</v>
      </c>
      <c r="K1012" s="31" t="s">
        <v>106</v>
      </c>
      <c r="L1012" s="31" t="s">
        <v>4906</v>
      </c>
      <c r="M1012" s="31" t="s">
        <v>1</v>
      </c>
      <c r="N1012" s="31" t="s">
        <v>25937</v>
      </c>
      <c r="O1012" s="31" t="s">
        <v>25929</v>
      </c>
      <c r="P1012" s="32" t="s">
        <v>25948</v>
      </c>
      <c r="Q1012" s="32">
        <v>1</v>
      </c>
      <c r="R1012" t="str">
        <f t="shared" si="15"/>
        <v>Штіфонов А.Г. ПП, бар "Комільфо" г.Каменец-Подольский, ул.Соборная, д.23</v>
      </c>
    </row>
    <row r="1013" spans="1:18" hidden="1" x14ac:dyDescent="0.25">
      <c r="A1013" s="32">
        <v>843913</v>
      </c>
      <c r="B1013" s="31" t="s">
        <v>5058</v>
      </c>
      <c r="C1013" s="31" t="s">
        <v>5059</v>
      </c>
      <c r="D1013" s="31" t="s">
        <v>5060</v>
      </c>
      <c r="E1013" s="31" t="s">
        <v>121</v>
      </c>
      <c r="F1013" s="31" t="s">
        <v>122</v>
      </c>
      <c r="G1013" s="31" t="s">
        <v>107</v>
      </c>
      <c r="H1013" s="31" t="s">
        <v>108</v>
      </c>
      <c r="I1013" s="31" t="s">
        <v>5061</v>
      </c>
      <c r="J1013" s="31" t="s">
        <v>5062</v>
      </c>
      <c r="K1013" s="31" t="s">
        <v>106</v>
      </c>
      <c r="L1013" s="31" t="s">
        <v>5059</v>
      </c>
      <c r="M1013" s="31" t="s">
        <v>0</v>
      </c>
      <c r="N1013" s="31" t="s">
        <v>25937</v>
      </c>
      <c r="O1013" s="31" t="s">
        <v>25929</v>
      </c>
      <c r="P1013" s="32" t="s">
        <v>25948</v>
      </c>
      <c r="Q1013" s="32">
        <v>1</v>
      </c>
      <c r="R1013" t="str">
        <f t="shared" si="15"/>
        <v>Голд Тімбер ТОВ г.Каменец-Подольский, шоссе Хмельницкое, д.7</v>
      </c>
    </row>
    <row r="1014" spans="1:18" hidden="1" x14ac:dyDescent="0.25">
      <c r="A1014" s="32">
        <v>843915</v>
      </c>
      <c r="B1014" s="31" t="s">
        <v>5068</v>
      </c>
      <c r="C1014" s="31" t="s">
        <v>5069</v>
      </c>
      <c r="D1014" s="31" t="s">
        <v>5070</v>
      </c>
      <c r="E1014" s="31" t="s">
        <v>121</v>
      </c>
      <c r="F1014" s="31" t="s">
        <v>122</v>
      </c>
      <c r="G1014" s="31" t="s">
        <v>149</v>
      </c>
      <c r="H1014" s="31" t="s">
        <v>108</v>
      </c>
      <c r="I1014" s="31" t="s">
        <v>5071</v>
      </c>
      <c r="J1014" s="31" t="s">
        <v>5072</v>
      </c>
      <c r="K1014" s="31" t="s">
        <v>106</v>
      </c>
      <c r="L1014" s="31" t="s">
        <v>5069</v>
      </c>
      <c r="M1014" s="31" t="s">
        <v>2</v>
      </c>
      <c r="N1014" s="31" t="s">
        <v>25937</v>
      </c>
      <c r="O1014" s="31" t="s">
        <v>25929</v>
      </c>
      <c r="P1014" s="32" t="s">
        <v>25948</v>
      </c>
      <c r="Q1014" s="32">
        <v>1</v>
      </c>
      <c r="R1014" t="str">
        <f t="shared" si="15"/>
        <v>Попеляєв М.А. ПП, к-к г.Каменец-Подольский (ринок)</v>
      </c>
    </row>
    <row r="1015" spans="1:18" hidden="1" x14ac:dyDescent="0.25">
      <c r="A1015" s="32">
        <v>783564</v>
      </c>
      <c r="B1015" s="31" t="s">
        <v>6681</v>
      </c>
      <c r="C1015" s="31" t="s">
        <v>5963</v>
      </c>
      <c r="D1015" s="31" t="s">
        <v>6682</v>
      </c>
      <c r="E1015" s="31" t="s">
        <v>121</v>
      </c>
      <c r="F1015" s="31" t="s">
        <v>122</v>
      </c>
      <c r="G1015" s="31" t="s">
        <v>107</v>
      </c>
      <c r="H1015" s="31" t="s">
        <v>108</v>
      </c>
      <c r="I1015" s="31" t="s">
        <v>5964</v>
      </c>
      <c r="J1015" s="31" t="s">
        <v>5965</v>
      </c>
      <c r="K1015" s="31" t="s">
        <v>106</v>
      </c>
      <c r="L1015" s="31" t="s">
        <v>5963</v>
      </c>
      <c r="M1015" s="31" t="s">
        <v>0</v>
      </c>
      <c r="N1015" s="31" t="s">
        <v>25937</v>
      </c>
      <c r="O1015" s="31" t="s">
        <v>25929</v>
      </c>
      <c r="P1015" s="32" t="s">
        <v>67</v>
      </c>
      <c r="Q1015" s="32">
        <v>1</v>
      </c>
      <c r="R1015" t="str">
        <f t="shared" si="15"/>
        <v>Кравчук В.І. ПП, маг. "Філіжанка" г.Каменец-Подольский, ул.Уральская, д.30</v>
      </c>
    </row>
    <row r="1016" spans="1:18" hidden="1" x14ac:dyDescent="0.25">
      <c r="A1016" s="32">
        <v>832350</v>
      </c>
      <c r="B1016" s="31" t="s">
        <v>6868</v>
      </c>
      <c r="C1016" s="31" t="s">
        <v>6869</v>
      </c>
      <c r="D1016" s="31" t="s">
        <v>3788</v>
      </c>
      <c r="E1016" s="31" t="s">
        <v>121</v>
      </c>
      <c r="F1016" s="31" t="s">
        <v>122</v>
      </c>
      <c r="G1016" s="31" t="s">
        <v>113</v>
      </c>
      <c r="H1016" s="31" t="s">
        <v>108</v>
      </c>
      <c r="I1016" s="31" t="s">
        <v>6870</v>
      </c>
      <c r="J1016" s="31" t="s">
        <v>6871</v>
      </c>
      <c r="K1016" s="31" t="s">
        <v>106</v>
      </c>
      <c r="L1016" s="31" t="s">
        <v>6869</v>
      </c>
      <c r="M1016" s="31" t="s">
        <v>0</v>
      </c>
      <c r="N1016" s="31" t="s">
        <v>25937</v>
      </c>
      <c r="O1016" s="31" t="s">
        <v>25929</v>
      </c>
      <c r="P1016" s="32" t="s">
        <v>25948</v>
      </c>
      <c r="Q1016" s="32">
        <v>1</v>
      </c>
      <c r="R1016" t="str">
        <f t="shared" si="15"/>
        <v>Паур І.В. ПП, павільйон г.Каменец-Подольский, просп Грушевского (центральний ринок)</v>
      </c>
    </row>
    <row r="1017" spans="1:18" hidden="1" x14ac:dyDescent="0.25">
      <c r="A1017" s="32">
        <v>798084</v>
      </c>
      <c r="B1017" s="31" t="s">
        <v>6872</v>
      </c>
      <c r="C1017" s="31" t="s">
        <v>6873</v>
      </c>
      <c r="D1017" s="31" t="s">
        <v>6874</v>
      </c>
      <c r="E1017" s="31" t="s">
        <v>121</v>
      </c>
      <c r="F1017" s="31" t="s">
        <v>122</v>
      </c>
      <c r="G1017" s="31" t="s">
        <v>149</v>
      </c>
      <c r="H1017" s="31" t="s">
        <v>108</v>
      </c>
      <c r="I1017" s="31" t="s">
        <v>6875</v>
      </c>
      <c r="J1017" s="31" t="s">
        <v>6876</v>
      </c>
      <c r="K1017" s="31" t="s">
        <v>106</v>
      </c>
      <c r="L1017" s="31" t="s">
        <v>6873</v>
      </c>
      <c r="M1017" s="31" t="s">
        <v>0</v>
      </c>
      <c r="N1017" s="31" t="s">
        <v>25937</v>
      </c>
      <c r="O1017" s="31" t="s">
        <v>25929</v>
      </c>
      <c r="P1017" s="32" t="s">
        <v>67</v>
      </c>
      <c r="Q1017" s="32">
        <v>1</v>
      </c>
      <c r="R1017" t="str">
        <f t="shared" si="15"/>
        <v>Логін В.В.ПП, к-к г.Каменец-Подольский, ул.Князей Кориатовичей, д.14 А (0)</v>
      </c>
    </row>
    <row r="1018" spans="1:18" hidden="1" x14ac:dyDescent="0.25">
      <c r="A1018" s="32">
        <v>421458</v>
      </c>
      <c r="B1018" s="31" t="s">
        <v>4681</v>
      </c>
      <c r="C1018" s="31" t="s">
        <v>4682</v>
      </c>
      <c r="D1018" s="31" t="s">
        <v>4683</v>
      </c>
      <c r="E1018" s="31" t="s">
        <v>121</v>
      </c>
      <c r="F1018" s="31" t="s">
        <v>122</v>
      </c>
      <c r="G1018" s="31" t="s">
        <v>111</v>
      </c>
      <c r="H1018" s="31" t="s">
        <v>112</v>
      </c>
      <c r="I1018" s="31" t="s">
        <v>4684</v>
      </c>
      <c r="J1018" s="31" t="s">
        <v>4685</v>
      </c>
      <c r="K1018" s="31" t="s">
        <v>106</v>
      </c>
      <c r="L1018" s="31" t="s">
        <v>4686</v>
      </c>
      <c r="M1018" s="31" t="s">
        <v>2</v>
      </c>
      <c r="N1018" s="31" t="s">
        <v>25937</v>
      </c>
      <c r="O1018" s="31" t="s">
        <v>25929</v>
      </c>
      <c r="P1018" s="32" t="s">
        <v>66</v>
      </c>
      <c r="Q1018" s="32">
        <v>1</v>
      </c>
      <c r="R1018" t="str">
        <f t="shared" si="15"/>
        <v>(Сез ТРТ) Ободовська Л.М. ПП, буфет індустріального технікуму г.Каменец-Подольский, ул.Суворова, д.1</v>
      </c>
    </row>
    <row r="1019" spans="1:18" hidden="1" x14ac:dyDescent="0.25">
      <c r="A1019" s="32">
        <v>421482</v>
      </c>
      <c r="B1019" s="31" t="s">
        <v>4775</v>
      </c>
      <c r="C1019" s="31" t="s">
        <v>4776</v>
      </c>
      <c r="D1019" s="31" t="s">
        <v>4777</v>
      </c>
      <c r="E1019" s="31" t="s">
        <v>121</v>
      </c>
      <c r="F1019" s="31" t="s">
        <v>122</v>
      </c>
      <c r="G1019" s="31" t="s">
        <v>107</v>
      </c>
      <c r="H1019" s="31" t="s">
        <v>108</v>
      </c>
      <c r="I1019" s="31" t="s">
        <v>124</v>
      </c>
      <c r="J1019" s="31" t="s">
        <v>109</v>
      </c>
      <c r="K1019" s="31" t="s">
        <v>106</v>
      </c>
      <c r="L1019" s="31" t="s">
        <v>4776</v>
      </c>
      <c r="M1019" s="31" t="s">
        <v>0</v>
      </c>
      <c r="N1019" s="31" t="s">
        <v>25937</v>
      </c>
      <c r="O1019" s="31" t="s">
        <v>25929</v>
      </c>
      <c r="P1019" s="32" t="s">
        <v>25948</v>
      </c>
      <c r="Q1019" s="32">
        <v>1</v>
      </c>
      <c r="R1019" t="str">
        <f t="shared" si="15"/>
        <v>Готка Я.Ю. ПП, маг. "Верест" г.Каменец-Подольский, ул.Князей Кориатовичей (центральний ринок)</v>
      </c>
    </row>
    <row r="1020" spans="1:18" hidden="1" x14ac:dyDescent="0.25">
      <c r="A1020" s="32">
        <v>421490</v>
      </c>
      <c r="B1020" s="31" t="s">
        <v>4802</v>
      </c>
      <c r="C1020" s="31" t="s">
        <v>4803</v>
      </c>
      <c r="D1020" s="31" t="s">
        <v>4804</v>
      </c>
      <c r="E1020" s="31" t="s">
        <v>121</v>
      </c>
      <c r="F1020" s="31" t="s">
        <v>122</v>
      </c>
      <c r="G1020" s="31" t="s">
        <v>149</v>
      </c>
      <c r="H1020" s="31" t="s">
        <v>108</v>
      </c>
      <c r="I1020" s="31" t="s">
        <v>124</v>
      </c>
      <c r="J1020" s="31" t="s">
        <v>109</v>
      </c>
      <c r="K1020" s="31" t="s">
        <v>106</v>
      </c>
      <c r="L1020" s="31" t="s">
        <v>4803</v>
      </c>
      <c r="M1020" s="31" t="s">
        <v>0</v>
      </c>
      <c r="N1020" s="31" t="s">
        <v>25937</v>
      </c>
      <c r="O1020" s="31" t="s">
        <v>25929</v>
      </c>
      <c r="P1020" s="32" t="s">
        <v>25948</v>
      </c>
      <c r="Q1020" s="32">
        <v>1</v>
      </c>
      <c r="R1020" t="str">
        <f t="shared" si="15"/>
        <v>Корчинська Л.П. ПП, к-к №300 г.Каменец-Подольский, ул.Князей Кориатовичей, д.17</v>
      </c>
    </row>
    <row r="1021" spans="1:18" hidden="1" x14ac:dyDescent="0.25">
      <c r="A1021" s="32">
        <v>421494</v>
      </c>
      <c r="B1021" s="31" t="s">
        <v>4816</v>
      </c>
      <c r="C1021" s="31" t="s">
        <v>4817</v>
      </c>
      <c r="D1021" s="31" t="s">
        <v>974</v>
      </c>
      <c r="E1021" s="31" t="s">
        <v>121</v>
      </c>
      <c r="F1021" s="31" t="s">
        <v>122</v>
      </c>
      <c r="G1021" s="31" t="s">
        <v>107</v>
      </c>
      <c r="H1021" s="31" t="s">
        <v>108</v>
      </c>
      <c r="I1021" s="31" t="s">
        <v>4818</v>
      </c>
      <c r="J1021" s="31" t="s">
        <v>4819</v>
      </c>
      <c r="K1021" s="31" t="s">
        <v>106</v>
      </c>
      <c r="L1021" s="31" t="s">
        <v>4817</v>
      </c>
      <c r="M1021" s="31" t="s">
        <v>0</v>
      </c>
      <c r="N1021" s="31" t="s">
        <v>25937</v>
      </c>
      <c r="O1021" s="31" t="s">
        <v>25929</v>
      </c>
      <c r="P1021" s="32" t="s">
        <v>25948</v>
      </c>
      <c r="Q1021" s="32">
        <v>1</v>
      </c>
      <c r="R1021" t="str">
        <f t="shared" si="15"/>
        <v>Цимбаліста Л.А. ПП, маг. "Хмельницький хлібокомбінат" г.Каменец-Подольский, ул.Князей Кориатовичей, д.11</v>
      </c>
    </row>
    <row r="1022" spans="1:18" hidden="1" x14ac:dyDescent="0.25">
      <c r="A1022" s="32">
        <v>421499</v>
      </c>
      <c r="B1022" s="31" t="s">
        <v>4837</v>
      </c>
      <c r="C1022" s="31" t="s">
        <v>4838</v>
      </c>
      <c r="D1022" s="31" t="s">
        <v>974</v>
      </c>
      <c r="E1022" s="31" t="s">
        <v>121</v>
      </c>
      <c r="F1022" s="31" t="s">
        <v>122</v>
      </c>
      <c r="G1022" s="31" t="s">
        <v>114</v>
      </c>
      <c r="H1022" s="31" t="s">
        <v>108</v>
      </c>
      <c r="I1022" s="31" t="s">
        <v>4839</v>
      </c>
      <c r="J1022" s="31" t="s">
        <v>4840</v>
      </c>
      <c r="K1022" s="31" t="s">
        <v>106</v>
      </c>
      <c r="L1022" s="31" t="s">
        <v>4838</v>
      </c>
      <c r="M1022" s="31" t="s">
        <v>2</v>
      </c>
      <c r="N1022" s="31" t="s">
        <v>25937</v>
      </c>
      <c r="O1022" s="31" t="s">
        <v>25929</v>
      </c>
      <c r="P1022" s="32" t="s">
        <v>25948</v>
      </c>
      <c r="Q1022" s="32">
        <v>1</v>
      </c>
      <c r="R1022" t="str">
        <f t="shared" si="15"/>
        <v>Телятицька В.І. ПП, кафе "Лондон" г.Каменец-Подольский, ул.Князей Кориатовичей, д.11</v>
      </c>
    </row>
    <row r="1023" spans="1:18" hidden="1" x14ac:dyDescent="0.25">
      <c r="A1023" s="32">
        <v>421501</v>
      </c>
      <c r="B1023" s="31" t="s">
        <v>4844</v>
      </c>
      <c r="C1023" s="31" t="s">
        <v>4845</v>
      </c>
      <c r="D1023" s="31" t="s">
        <v>4846</v>
      </c>
      <c r="E1023" s="31" t="s">
        <v>121</v>
      </c>
      <c r="F1023" s="31" t="s">
        <v>122</v>
      </c>
      <c r="G1023" s="31" t="s">
        <v>107</v>
      </c>
      <c r="H1023" s="31" t="s">
        <v>108</v>
      </c>
      <c r="I1023" s="31" t="s">
        <v>124</v>
      </c>
      <c r="J1023" s="31" t="s">
        <v>109</v>
      </c>
      <c r="K1023" s="31" t="s">
        <v>106</v>
      </c>
      <c r="L1023" s="31" t="s">
        <v>4845</v>
      </c>
      <c r="M1023" s="31" t="s">
        <v>1</v>
      </c>
      <c r="N1023" s="31" t="s">
        <v>25937</v>
      </c>
      <c r="O1023" s="31" t="s">
        <v>25929</v>
      </c>
      <c r="P1023" s="32" t="s">
        <v>25948</v>
      </c>
      <c r="Q1023" s="32">
        <v>1</v>
      </c>
      <c r="R1023" t="str">
        <f t="shared" si="15"/>
        <v>Довженко-Севастьянова О.В. ПП, маг. "Кіша" г.Каменец-Подольский, ул.Суворова, д.16а</v>
      </c>
    </row>
    <row r="1024" spans="1:18" hidden="1" x14ac:dyDescent="0.25">
      <c r="A1024" s="32">
        <v>522116</v>
      </c>
      <c r="B1024" s="31" t="s">
        <v>4161</v>
      </c>
      <c r="C1024" s="31" t="s">
        <v>4162</v>
      </c>
      <c r="D1024" s="31" t="s">
        <v>4163</v>
      </c>
      <c r="E1024" s="31" t="s">
        <v>121</v>
      </c>
      <c r="F1024" s="31" t="s">
        <v>122</v>
      </c>
      <c r="G1024" s="31" t="s">
        <v>164</v>
      </c>
      <c r="H1024" s="31" t="s">
        <v>108</v>
      </c>
      <c r="I1024" s="31" t="s">
        <v>124</v>
      </c>
      <c r="J1024" s="31" t="s">
        <v>109</v>
      </c>
      <c r="K1024" s="31" t="s">
        <v>106</v>
      </c>
      <c r="L1024" s="31" t="s">
        <v>4162</v>
      </c>
      <c r="M1024" s="31" t="s">
        <v>25938</v>
      </c>
      <c r="N1024" s="31" t="s">
        <v>25937</v>
      </c>
      <c r="O1024" s="31" t="s">
        <v>25929</v>
      </c>
      <c r="P1024" s="32" t="s">
        <v>25948</v>
      </c>
      <c r="Q1024" s="32">
        <v>1</v>
      </c>
      <c r="R1024" t="str">
        <f t="shared" si="15"/>
        <v>ЕТАЛОН ПП, АЗС "УкрНафта" 22/017 р-н Дунаевецкий Район, пгт.Дунаевцы, ул.Шевченко, д.160</v>
      </c>
    </row>
    <row r="1025" spans="1:18" hidden="1" x14ac:dyDescent="0.25">
      <c r="A1025" s="32">
        <v>421226</v>
      </c>
      <c r="B1025" s="31" t="s">
        <v>4187</v>
      </c>
      <c r="C1025" s="31" t="s">
        <v>4188</v>
      </c>
      <c r="D1025" s="31" t="s">
        <v>4189</v>
      </c>
      <c r="E1025" s="31" t="s">
        <v>121</v>
      </c>
      <c r="F1025" s="31" t="s">
        <v>122</v>
      </c>
      <c r="G1025" s="31" t="s">
        <v>107</v>
      </c>
      <c r="H1025" s="31" t="s">
        <v>108</v>
      </c>
      <c r="I1025" s="31" t="s">
        <v>124</v>
      </c>
      <c r="J1025" s="31" t="s">
        <v>109</v>
      </c>
      <c r="K1025" s="31" t="s">
        <v>106</v>
      </c>
      <c r="L1025" s="31" t="s">
        <v>4188</v>
      </c>
      <c r="M1025" s="31" t="s">
        <v>0</v>
      </c>
      <c r="N1025" s="31" t="s">
        <v>25937</v>
      </c>
      <c r="O1025" s="31" t="s">
        <v>25929</v>
      </c>
      <c r="P1025" s="32" t="s">
        <v>25948</v>
      </c>
      <c r="Q1025" s="32">
        <v>1</v>
      </c>
      <c r="R1025" t="str">
        <f t="shared" si="15"/>
        <v>Ходзинський Т.В. ПП, маг. "Продукти" г.Каменец-Подольский, ул.Князей Кориатовичей, д.ринок</v>
      </c>
    </row>
    <row r="1026" spans="1:18" hidden="1" x14ac:dyDescent="0.25">
      <c r="A1026" s="32">
        <v>421230</v>
      </c>
      <c r="B1026" s="31" t="s">
        <v>4195</v>
      </c>
      <c r="C1026" s="31" t="s">
        <v>4196</v>
      </c>
      <c r="D1026" s="31" t="s">
        <v>4197</v>
      </c>
      <c r="E1026" s="31" t="s">
        <v>121</v>
      </c>
      <c r="F1026" s="31" t="s">
        <v>122</v>
      </c>
      <c r="G1026" s="31" t="s">
        <v>107</v>
      </c>
      <c r="H1026" s="31" t="s">
        <v>108</v>
      </c>
      <c r="I1026" s="31" t="s">
        <v>124</v>
      </c>
      <c r="J1026" s="31" t="s">
        <v>109</v>
      </c>
      <c r="K1026" s="31" t="s">
        <v>106</v>
      </c>
      <c r="L1026" s="31" t="s">
        <v>4196</v>
      </c>
      <c r="M1026" s="31" t="s">
        <v>0</v>
      </c>
      <c r="N1026" s="31" t="s">
        <v>25937</v>
      </c>
      <c r="O1026" s="31" t="s">
        <v>25929</v>
      </c>
      <c r="P1026" s="32" t="s">
        <v>25948</v>
      </c>
      <c r="Q1026" s="32">
        <v>1</v>
      </c>
      <c r="R1026" t="str">
        <f t="shared" si="15"/>
        <v>Горбатюк Ю.Г. ПП, к-к №15 г.Каменец-Подольский, ул.Князей Кориатовичей (автовокзал)</v>
      </c>
    </row>
    <row r="1027" spans="1:18" hidden="1" x14ac:dyDescent="0.25">
      <c r="A1027" s="32">
        <v>421232</v>
      </c>
      <c r="B1027" s="31" t="s">
        <v>4198</v>
      </c>
      <c r="C1027" s="31" t="s">
        <v>4199</v>
      </c>
      <c r="D1027" s="31" t="s">
        <v>4200</v>
      </c>
      <c r="E1027" s="31" t="s">
        <v>121</v>
      </c>
      <c r="F1027" s="31" t="s">
        <v>122</v>
      </c>
      <c r="G1027" s="31" t="s">
        <v>107</v>
      </c>
      <c r="H1027" s="31" t="s">
        <v>108</v>
      </c>
      <c r="I1027" s="31" t="s">
        <v>4201</v>
      </c>
      <c r="J1027" s="31" t="s">
        <v>4202</v>
      </c>
      <c r="K1027" s="31" t="s">
        <v>106</v>
      </c>
      <c r="L1027" s="31" t="s">
        <v>4199</v>
      </c>
      <c r="M1027" s="31" t="s">
        <v>1</v>
      </c>
      <c r="N1027" s="31" t="s">
        <v>25937</v>
      </c>
      <c r="O1027" s="31" t="s">
        <v>25929</v>
      </c>
      <c r="P1027" s="32" t="s">
        <v>25948</v>
      </c>
      <c r="Q1027" s="32">
        <v>1</v>
      </c>
      <c r="R1027" t="str">
        <f t="shared" ref="R1027:R1090" si="16">CONCATENATE(C1027," ",D1027)</f>
        <v>Ходзинський Т.В. ПП, маг. "Океан" г.Каменец-Подольский, ул.Князей Кориатовичей, д.14</v>
      </c>
    </row>
    <row r="1028" spans="1:18" hidden="1" x14ac:dyDescent="0.25">
      <c r="A1028" s="32">
        <v>421246</v>
      </c>
      <c r="B1028" s="31" t="s">
        <v>4245</v>
      </c>
      <c r="C1028" s="31" t="s">
        <v>4246</v>
      </c>
      <c r="D1028" s="31" t="s">
        <v>4247</v>
      </c>
      <c r="E1028" s="31" t="s">
        <v>121</v>
      </c>
      <c r="F1028" s="31" t="s">
        <v>122</v>
      </c>
      <c r="G1028" s="31" t="s">
        <v>107</v>
      </c>
      <c r="H1028" s="31" t="s">
        <v>108</v>
      </c>
      <c r="I1028" s="31" t="s">
        <v>4248</v>
      </c>
      <c r="J1028" s="31" t="s">
        <v>4249</v>
      </c>
      <c r="K1028" s="31" t="s">
        <v>106</v>
      </c>
      <c r="L1028" s="31" t="s">
        <v>4250</v>
      </c>
      <c r="M1028" s="31" t="s">
        <v>25938</v>
      </c>
      <c r="N1028" s="31" t="s">
        <v>25937</v>
      </c>
      <c r="O1028" s="31" t="s">
        <v>25929</v>
      </c>
      <c r="P1028" s="32" t="s">
        <v>67</v>
      </c>
      <c r="Q1028" s="32">
        <v>1</v>
      </c>
      <c r="R1028" t="str">
        <f t="shared" si="16"/>
        <v>(КООП) Сині озера СТ, маг. "Сині озера" р-н Дунаевецкий Район, с.Сиворогы, ул.Ленина, д.49</v>
      </c>
    </row>
    <row r="1029" spans="1:18" hidden="1" x14ac:dyDescent="0.25">
      <c r="A1029" s="32">
        <v>421247</v>
      </c>
      <c r="B1029" s="31" t="s">
        <v>4251</v>
      </c>
      <c r="C1029" s="31" t="s">
        <v>4252</v>
      </c>
      <c r="D1029" s="31" t="s">
        <v>3777</v>
      </c>
      <c r="E1029" s="31" t="s">
        <v>121</v>
      </c>
      <c r="F1029" s="31" t="s">
        <v>122</v>
      </c>
      <c r="G1029" s="31" t="s">
        <v>107</v>
      </c>
      <c r="H1029" s="31" t="s">
        <v>108</v>
      </c>
      <c r="I1029" s="31" t="s">
        <v>124</v>
      </c>
      <c r="J1029" s="31" t="s">
        <v>109</v>
      </c>
      <c r="K1029" s="31" t="s">
        <v>106</v>
      </c>
      <c r="L1029" s="31" t="s">
        <v>4252</v>
      </c>
      <c r="M1029" s="31" t="s">
        <v>0</v>
      </c>
      <c r="N1029" s="31" t="s">
        <v>25937</v>
      </c>
      <c r="O1029" s="31" t="s">
        <v>25929</v>
      </c>
      <c r="P1029" s="32" t="s">
        <v>25948</v>
      </c>
      <c r="Q1029" s="32">
        <v>1</v>
      </c>
      <c r="R1029" t="str">
        <f t="shared" si="16"/>
        <v>Мирончук О.В. ПП, к-к г.Каменец-Подольский, просп Грушевского, д.25 (центральний ринок)</v>
      </c>
    </row>
    <row r="1030" spans="1:18" hidden="1" x14ac:dyDescent="0.25">
      <c r="A1030" s="32">
        <v>385438</v>
      </c>
      <c r="B1030" s="31" t="s">
        <v>1184</v>
      </c>
      <c r="C1030" s="31" t="s">
        <v>1185</v>
      </c>
      <c r="D1030" s="31" t="s">
        <v>1186</v>
      </c>
      <c r="E1030" s="31" t="s">
        <v>121</v>
      </c>
      <c r="F1030" s="31" t="s">
        <v>122</v>
      </c>
      <c r="G1030" s="31" t="s">
        <v>113</v>
      </c>
      <c r="H1030" s="31" t="s">
        <v>108</v>
      </c>
      <c r="I1030" s="31"/>
      <c r="J1030" s="31"/>
      <c r="K1030" s="31" t="s">
        <v>106</v>
      </c>
      <c r="L1030" s="31" t="s">
        <v>1185</v>
      </c>
      <c r="M1030" s="31" t="s">
        <v>25938</v>
      </c>
      <c r="N1030" s="31" t="s">
        <v>25937</v>
      </c>
      <c r="O1030" s="31" t="s">
        <v>25929</v>
      </c>
      <c r="P1030" s="32" t="s">
        <v>25948</v>
      </c>
      <c r="Q1030" s="32">
        <v>1</v>
      </c>
      <c r="R1030" t="str">
        <f t="shared" si="16"/>
        <v>Гладка С.І. ПП, маг. гуртовня на території бані р-н Дунаевецкий Район, г.Дунаевцы, ул.Шевченко, д.15</v>
      </c>
    </row>
    <row r="1031" spans="1:18" hidden="1" x14ac:dyDescent="0.25">
      <c r="A1031" s="32">
        <v>385441</v>
      </c>
      <c r="B1031" s="31" t="s">
        <v>1191</v>
      </c>
      <c r="C1031" s="31" t="s">
        <v>1192</v>
      </c>
      <c r="D1031" s="31" t="s">
        <v>1193</v>
      </c>
      <c r="E1031" s="31" t="s">
        <v>121</v>
      </c>
      <c r="F1031" s="31" t="s">
        <v>122</v>
      </c>
      <c r="G1031" s="31" t="s">
        <v>155</v>
      </c>
      <c r="H1031" s="31" t="s">
        <v>108</v>
      </c>
      <c r="I1031" s="31"/>
      <c r="J1031" s="31"/>
      <c r="K1031" s="31" t="s">
        <v>106</v>
      </c>
      <c r="L1031" s="31" t="s">
        <v>1192</v>
      </c>
      <c r="M1031" s="31" t="s">
        <v>25938</v>
      </c>
      <c r="N1031" s="31" t="s">
        <v>25937</v>
      </c>
      <c r="O1031" s="31" t="s">
        <v>25929</v>
      </c>
      <c r="P1031" s="32" t="s">
        <v>25948</v>
      </c>
      <c r="Q1031" s="32">
        <v>1</v>
      </c>
      <c r="R1031" t="str">
        <f t="shared" si="16"/>
        <v>м-н "Кооп-маркет" р-н Дунаевецкий Район, г.Дунаевцы, пер.Фрунзе, д.28</v>
      </c>
    </row>
    <row r="1032" spans="1:18" hidden="1" x14ac:dyDescent="0.25">
      <c r="A1032" s="32">
        <v>840522</v>
      </c>
      <c r="B1032" s="31" t="s">
        <v>3764</v>
      </c>
      <c r="C1032" s="31" t="s">
        <v>3765</v>
      </c>
      <c r="D1032" s="31" t="s">
        <v>3766</v>
      </c>
      <c r="E1032" s="31" t="s">
        <v>121</v>
      </c>
      <c r="F1032" s="31" t="s">
        <v>122</v>
      </c>
      <c r="G1032" s="31" t="s">
        <v>107</v>
      </c>
      <c r="H1032" s="31" t="s">
        <v>108</v>
      </c>
      <c r="I1032" s="31" t="s">
        <v>3767</v>
      </c>
      <c r="J1032" s="31" t="s">
        <v>3768</v>
      </c>
      <c r="K1032" s="31" t="s">
        <v>106</v>
      </c>
      <c r="L1032" s="31" t="s">
        <v>3765</v>
      </c>
      <c r="M1032" s="31" t="s">
        <v>0</v>
      </c>
      <c r="N1032" s="31" t="s">
        <v>25937</v>
      </c>
      <c r="O1032" s="31" t="s">
        <v>25929</v>
      </c>
      <c r="P1032" s="32" t="s">
        <v>25948</v>
      </c>
      <c r="Q1032" s="32">
        <v>1</v>
      </c>
      <c r="R1032" t="str">
        <f t="shared" si="16"/>
        <v>Кордонська Л.В. ПП, маг. г.Каменец-Подольский, ул.Свидницкого, д.1 А</v>
      </c>
    </row>
    <row r="1033" spans="1:18" hidden="1" x14ac:dyDescent="0.25">
      <c r="A1033" s="32">
        <v>840528</v>
      </c>
      <c r="B1033" s="31" t="s">
        <v>3786</v>
      </c>
      <c r="C1033" s="31" t="s">
        <v>3787</v>
      </c>
      <c r="D1033" s="31" t="s">
        <v>3788</v>
      </c>
      <c r="E1033" s="31" t="s">
        <v>121</v>
      </c>
      <c r="F1033" s="31" t="s">
        <v>122</v>
      </c>
      <c r="G1033" s="31" t="s">
        <v>115</v>
      </c>
      <c r="H1033" s="31" t="s">
        <v>116</v>
      </c>
      <c r="I1033" s="31" t="s">
        <v>3789</v>
      </c>
      <c r="J1033" s="31" t="s">
        <v>3790</v>
      </c>
      <c r="K1033" s="31" t="s">
        <v>106</v>
      </c>
      <c r="L1033" s="31" t="s">
        <v>3787</v>
      </c>
      <c r="M1033" s="31" t="s">
        <v>0</v>
      </c>
      <c r="N1033" s="31" t="s">
        <v>25937</v>
      </c>
      <c r="O1033" s="31" t="s">
        <v>25929</v>
      </c>
      <c r="P1033" s="32" t="s">
        <v>25948</v>
      </c>
      <c r="Q1033" s="32">
        <v>1</v>
      </c>
      <c r="R1033" t="str">
        <f t="shared" si="16"/>
        <v>Когунь Л.М. ПП, лоток №1 г.Каменец-Подольский, просп Грушевского (центральний ринок)</v>
      </c>
    </row>
    <row r="1034" spans="1:18" hidden="1" x14ac:dyDescent="0.25">
      <c r="A1034" s="32">
        <v>827461</v>
      </c>
      <c r="B1034" s="31" t="s">
        <v>4131</v>
      </c>
      <c r="C1034" s="31" t="s">
        <v>4132</v>
      </c>
      <c r="D1034" s="31" t="s">
        <v>4133</v>
      </c>
      <c r="E1034" s="31" t="s">
        <v>121</v>
      </c>
      <c r="F1034" s="31" t="s">
        <v>122</v>
      </c>
      <c r="G1034" s="31" t="s">
        <v>149</v>
      </c>
      <c r="H1034" s="31" t="s">
        <v>108</v>
      </c>
      <c r="I1034" s="31" t="s">
        <v>4134</v>
      </c>
      <c r="J1034" s="31" t="s">
        <v>4135</v>
      </c>
      <c r="K1034" s="31" t="s">
        <v>106</v>
      </c>
      <c r="L1034" s="31" t="s">
        <v>4132</v>
      </c>
      <c r="M1034" s="31" t="s">
        <v>0</v>
      </c>
      <c r="N1034" s="31" t="s">
        <v>25937</v>
      </c>
      <c r="O1034" s="31" t="s">
        <v>25929</v>
      </c>
      <c r="P1034" s="32" t="s">
        <v>25948</v>
      </c>
      <c r="Q1034" s="32">
        <v>1</v>
      </c>
      <c r="R1034" t="str">
        <f t="shared" si="16"/>
        <v>Киричинський С.В. ПП, к-к №143 г.Каменец-Подольский, ул.Князей Кориатовичей, д.14 А</v>
      </c>
    </row>
    <row r="1035" spans="1:18" hidden="1" x14ac:dyDescent="0.25">
      <c r="A1035" s="32">
        <v>548281</v>
      </c>
      <c r="B1035" s="31" t="s">
        <v>4141</v>
      </c>
      <c r="C1035" s="31" t="s">
        <v>4142</v>
      </c>
      <c r="D1035" s="31" t="s">
        <v>3777</v>
      </c>
      <c r="E1035" s="31" t="s">
        <v>121</v>
      </c>
      <c r="F1035" s="31" t="s">
        <v>122</v>
      </c>
      <c r="G1035" s="31" t="s">
        <v>149</v>
      </c>
      <c r="H1035" s="31" t="s">
        <v>108</v>
      </c>
      <c r="I1035" s="31" t="s">
        <v>124</v>
      </c>
      <c r="J1035" s="31" t="s">
        <v>109</v>
      </c>
      <c r="K1035" s="31" t="s">
        <v>106</v>
      </c>
      <c r="L1035" s="31" t="s">
        <v>4142</v>
      </c>
      <c r="M1035" s="31" t="s">
        <v>0</v>
      </c>
      <c r="N1035" s="31" t="s">
        <v>25937</v>
      </c>
      <c r="O1035" s="31" t="s">
        <v>25929</v>
      </c>
      <c r="P1035" s="32" t="s">
        <v>25948</v>
      </c>
      <c r="Q1035" s="32">
        <v>1</v>
      </c>
      <c r="R1035" t="str">
        <f t="shared" si="16"/>
        <v>Трач В.С. ПП, к-к №117 г.Каменец-Подольский, просп Грушевского, д.25 (центральний ринок)</v>
      </c>
    </row>
    <row r="1036" spans="1:18" hidden="1" x14ac:dyDescent="0.25">
      <c r="A1036" s="32">
        <v>386825</v>
      </c>
      <c r="B1036" s="31" t="s">
        <v>3653</v>
      </c>
      <c r="C1036" s="31" t="s">
        <v>3654</v>
      </c>
      <c r="D1036" s="31" t="s">
        <v>3655</v>
      </c>
      <c r="E1036" s="31" t="s">
        <v>121</v>
      </c>
      <c r="F1036" s="31" t="s">
        <v>122</v>
      </c>
      <c r="G1036" s="31" t="s">
        <v>299</v>
      </c>
      <c r="H1036" s="31" t="s">
        <v>108</v>
      </c>
      <c r="I1036" s="31" t="s">
        <v>3656</v>
      </c>
      <c r="J1036" s="31" t="s">
        <v>3657</v>
      </c>
      <c r="K1036" s="31" t="s">
        <v>106</v>
      </c>
      <c r="L1036" s="31" t="s">
        <v>3654</v>
      </c>
      <c r="M1036" s="31" t="s">
        <v>1</v>
      </c>
      <c r="N1036" s="31" t="s">
        <v>25937</v>
      </c>
      <c r="O1036" s="31" t="s">
        <v>25929</v>
      </c>
      <c r="P1036" s="32" t="s">
        <v>25948</v>
      </c>
      <c r="Q1036" s="32">
        <v>1</v>
      </c>
      <c r="R1036" t="str">
        <f t="shared" si="16"/>
        <v>Степанишин В.О. ПП, маг. "Продукти" г.Каменец-Подольский, ул.Гагарина, д.73а</v>
      </c>
    </row>
    <row r="1037" spans="1:18" hidden="1" x14ac:dyDescent="0.25">
      <c r="A1037" s="32">
        <v>457552</v>
      </c>
      <c r="B1037" s="31" t="s">
        <v>3840</v>
      </c>
      <c r="C1037" s="31" t="s">
        <v>3841</v>
      </c>
      <c r="D1037" s="31" t="s">
        <v>3842</v>
      </c>
      <c r="E1037" s="31" t="s">
        <v>121</v>
      </c>
      <c r="F1037" s="31" t="s">
        <v>122</v>
      </c>
      <c r="G1037" s="31" t="s">
        <v>107</v>
      </c>
      <c r="H1037" s="31" t="s">
        <v>108</v>
      </c>
      <c r="I1037" s="31" t="s">
        <v>3843</v>
      </c>
      <c r="J1037" s="31" t="s">
        <v>3844</v>
      </c>
      <c r="K1037" s="31" t="s">
        <v>106</v>
      </c>
      <c r="L1037" s="31" t="s">
        <v>3841</v>
      </c>
      <c r="M1037" s="31" t="s">
        <v>2</v>
      </c>
      <c r="N1037" s="31" t="s">
        <v>25937</v>
      </c>
      <c r="O1037" s="31" t="s">
        <v>25929</v>
      </c>
      <c r="P1037" s="32" t="s">
        <v>67</v>
      </c>
      <c r="Q1037" s="32">
        <v>1</v>
      </c>
      <c r="R1037" t="str">
        <f t="shared" si="16"/>
        <v>Константиновська А.І. ПП, маг "Проспект" г.Каменец-Подольский, просп Грушевского, д.64а</v>
      </c>
    </row>
    <row r="1038" spans="1:18" hidden="1" x14ac:dyDescent="0.25">
      <c r="A1038" s="32">
        <v>845677</v>
      </c>
      <c r="B1038" s="31" t="s">
        <v>5180</v>
      </c>
      <c r="C1038" s="31" t="s">
        <v>5181</v>
      </c>
      <c r="D1038" s="31" t="s">
        <v>5182</v>
      </c>
      <c r="E1038" s="31" t="s">
        <v>121</v>
      </c>
      <c r="F1038" s="31" t="s">
        <v>122</v>
      </c>
      <c r="G1038" s="31" t="s">
        <v>107</v>
      </c>
      <c r="H1038" s="31" t="s">
        <v>108</v>
      </c>
      <c r="I1038" s="31" t="s">
        <v>5183</v>
      </c>
      <c r="J1038" s="31" t="s">
        <v>5184</v>
      </c>
      <c r="K1038" s="31" t="s">
        <v>106</v>
      </c>
      <c r="L1038" s="31" t="s">
        <v>5181</v>
      </c>
      <c r="M1038" s="31" t="s">
        <v>25938</v>
      </c>
      <c r="N1038" s="31" t="s">
        <v>25937</v>
      </c>
      <c r="O1038" s="31" t="s">
        <v>25929</v>
      </c>
      <c r="P1038" s="32" t="s">
        <v>67</v>
      </c>
      <c r="Q1038" s="32">
        <v>1</v>
      </c>
      <c r="R1038" t="str">
        <f t="shared" si="16"/>
        <v>Гнатовська А.М. ПП, маг. "Продукти" р-н Дунаевецкий Район, г.Дунаевцы, ул.Шевченко, д.22</v>
      </c>
    </row>
    <row r="1039" spans="1:18" hidden="1" x14ac:dyDescent="0.25">
      <c r="A1039" s="32">
        <v>857254</v>
      </c>
      <c r="B1039" s="31" t="s">
        <v>5797</v>
      </c>
      <c r="C1039" s="31" t="s">
        <v>5798</v>
      </c>
      <c r="D1039" s="31" t="s">
        <v>5799</v>
      </c>
      <c r="E1039" s="31" t="s">
        <v>121</v>
      </c>
      <c r="F1039" s="31" t="s">
        <v>122</v>
      </c>
      <c r="G1039" s="31" t="s">
        <v>107</v>
      </c>
      <c r="H1039" s="31" t="s">
        <v>108</v>
      </c>
      <c r="I1039" s="31" t="s">
        <v>5800</v>
      </c>
      <c r="J1039" s="31" t="s">
        <v>5801</v>
      </c>
      <c r="K1039" s="31" t="s">
        <v>106</v>
      </c>
      <c r="L1039" s="31" t="s">
        <v>5798</v>
      </c>
      <c r="M1039" s="31" t="s">
        <v>2</v>
      </c>
      <c r="N1039" s="31" t="s">
        <v>25937</v>
      </c>
      <c r="O1039" s="31" t="s">
        <v>25929</v>
      </c>
      <c r="P1039" s="32" t="s">
        <v>25948</v>
      </c>
      <c r="Q1039" s="32">
        <v>1</v>
      </c>
      <c r="R1039" t="str">
        <f t="shared" si="16"/>
        <v>Обочук Я.В. ПП, маг. "Продукти" г.Каменец-Подольский, пер.Шевченко, д.18 А</v>
      </c>
    </row>
    <row r="1040" spans="1:18" hidden="1" x14ac:dyDescent="0.25">
      <c r="A1040" s="32">
        <v>433630</v>
      </c>
      <c r="B1040" s="31" t="s">
        <v>971</v>
      </c>
      <c r="C1040" s="31" t="s">
        <v>972</v>
      </c>
      <c r="D1040" s="31" t="s">
        <v>973</v>
      </c>
      <c r="E1040" s="31" t="s">
        <v>121</v>
      </c>
      <c r="F1040" s="31" t="s">
        <v>122</v>
      </c>
      <c r="G1040" s="31" t="s">
        <v>149</v>
      </c>
      <c r="H1040" s="31" t="s">
        <v>108</v>
      </c>
      <c r="I1040" s="31" t="s">
        <v>124</v>
      </c>
      <c r="J1040" s="31" t="s">
        <v>109</v>
      </c>
      <c r="K1040" s="31" t="s">
        <v>106</v>
      </c>
      <c r="L1040" s="31" t="s">
        <v>972</v>
      </c>
      <c r="M1040" s="31" t="s">
        <v>1</v>
      </c>
      <c r="N1040" s="31" t="s">
        <v>25937</v>
      </c>
      <c r="O1040" s="31" t="s">
        <v>25929</v>
      </c>
      <c r="P1040" s="32" t="s">
        <v>25948</v>
      </c>
      <c r="Q1040" s="32">
        <v>1</v>
      </c>
      <c r="R1040" t="str">
        <f t="shared" si="16"/>
        <v>Ковалюк А.В. ПП, к-к г.Каменец-Подольский, ул.Красноармейская (0)</v>
      </c>
    </row>
    <row r="1041" spans="1:18" hidden="1" x14ac:dyDescent="0.25">
      <c r="A1041" s="32">
        <v>458740</v>
      </c>
      <c r="B1041" s="31" t="s">
        <v>981</v>
      </c>
      <c r="C1041" s="31" t="s">
        <v>982</v>
      </c>
      <c r="D1041" s="31" t="s">
        <v>983</v>
      </c>
      <c r="E1041" s="31" t="s">
        <v>121</v>
      </c>
      <c r="F1041" s="31" t="s">
        <v>122</v>
      </c>
      <c r="G1041" s="31" t="s">
        <v>111</v>
      </c>
      <c r="H1041" s="31" t="s">
        <v>112</v>
      </c>
      <c r="I1041" s="31" t="s">
        <v>984</v>
      </c>
      <c r="J1041" s="31" t="s">
        <v>985</v>
      </c>
      <c r="K1041" s="31" t="s">
        <v>106</v>
      </c>
      <c r="L1041" s="31" t="s">
        <v>986</v>
      </c>
      <c r="M1041" s="31" t="s">
        <v>1</v>
      </c>
      <c r="N1041" s="31" t="s">
        <v>25937</v>
      </c>
      <c r="O1041" s="31" t="s">
        <v>25929</v>
      </c>
      <c r="P1041" s="32" t="s">
        <v>67</v>
      </c>
      <c r="Q1041" s="32">
        <v>1</v>
      </c>
      <c r="R1041" t="str">
        <f t="shared" si="16"/>
        <v>(Сез ТРТ) Довгань О.В. ПП, столова Податкового коледжу г.Каменец-Подольский, ул.Садовая, д.10а</v>
      </c>
    </row>
    <row r="1042" spans="1:18" hidden="1" x14ac:dyDescent="0.25">
      <c r="A1042" s="32">
        <v>386796</v>
      </c>
      <c r="B1042" s="31" t="s">
        <v>3588</v>
      </c>
      <c r="C1042" s="31" t="s">
        <v>3589</v>
      </c>
      <c r="D1042" s="31" t="s">
        <v>3590</v>
      </c>
      <c r="E1042" s="31" t="s">
        <v>121</v>
      </c>
      <c r="F1042" s="31" t="s">
        <v>122</v>
      </c>
      <c r="G1042" s="31" t="s">
        <v>107</v>
      </c>
      <c r="H1042" s="31" t="s">
        <v>108</v>
      </c>
      <c r="I1042" s="31" t="s">
        <v>3591</v>
      </c>
      <c r="J1042" s="31" t="s">
        <v>3592</v>
      </c>
      <c r="K1042" s="31" t="s">
        <v>106</v>
      </c>
      <c r="L1042" s="31" t="s">
        <v>3589</v>
      </c>
      <c r="M1042" s="31" t="s">
        <v>2</v>
      </c>
      <c r="N1042" s="31" t="s">
        <v>25937</v>
      </c>
      <c r="O1042" s="31" t="s">
        <v>25929</v>
      </c>
      <c r="P1042" s="32" t="s">
        <v>25948</v>
      </c>
      <c r="Q1042" s="32">
        <v>1</v>
      </c>
      <c r="R1042" t="str">
        <f t="shared" si="16"/>
        <v>Осадчук А.І.ПП,маг "Імперія" г.Каменец-Подольский, пер.Смирнова, д.10</v>
      </c>
    </row>
    <row r="1043" spans="1:18" hidden="1" x14ac:dyDescent="0.25">
      <c r="A1043" s="32">
        <v>386798</v>
      </c>
      <c r="B1043" s="31" t="s">
        <v>3595</v>
      </c>
      <c r="C1043" s="31" t="s">
        <v>3596</v>
      </c>
      <c r="D1043" s="31" t="s">
        <v>3597</v>
      </c>
      <c r="E1043" s="31" t="s">
        <v>121</v>
      </c>
      <c r="F1043" s="31" t="s">
        <v>122</v>
      </c>
      <c r="G1043" s="31" t="s">
        <v>107</v>
      </c>
      <c r="H1043" s="31" t="s">
        <v>108</v>
      </c>
      <c r="I1043" s="31" t="s">
        <v>3598</v>
      </c>
      <c r="J1043" s="31" t="s">
        <v>3599</v>
      </c>
      <c r="K1043" s="31" t="s">
        <v>106</v>
      </c>
      <c r="L1043" s="31" t="s">
        <v>3596</v>
      </c>
      <c r="M1043" s="31" t="s">
        <v>2</v>
      </c>
      <c r="N1043" s="31" t="s">
        <v>25937</v>
      </c>
      <c r="O1043" s="31" t="s">
        <v>25929</v>
      </c>
      <c r="P1043" s="32" t="s">
        <v>25948</v>
      </c>
      <c r="Q1043" s="32">
        <v>1</v>
      </c>
      <c r="R1043" t="str">
        <f t="shared" si="16"/>
        <v>Кучинська О.І. ПП, маг. "Продукти" г.Каменец-Подольский, ул.Пархоменко, д.4</v>
      </c>
    </row>
    <row r="1044" spans="1:18" hidden="1" x14ac:dyDescent="0.25">
      <c r="A1044" s="32">
        <v>386809</v>
      </c>
      <c r="B1044" s="31" t="s">
        <v>3619</v>
      </c>
      <c r="C1044" s="31" t="s">
        <v>3620</v>
      </c>
      <c r="D1044" s="31" t="s">
        <v>511</v>
      </c>
      <c r="E1044" s="31" t="s">
        <v>121</v>
      </c>
      <c r="F1044" s="31" t="s">
        <v>122</v>
      </c>
      <c r="G1044" s="31" t="s">
        <v>299</v>
      </c>
      <c r="H1044" s="31" t="s">
        <v>108</v>
      </c>
      <c r="I1044" s="31"/>
      <c r="J1044" s="31"/>
      <c r="K1044" s="31" t="s">
        <v>106</v>
      </c>
      <c r="L1044" s="31" t="s">
        <v>3620</v>
      </c>
      <c r="M1044" s="31" t="s">
        <v>25938</v>
      </c>
      <c r="N1044" s="31" t="s">
        <v>25937</v>
      </c>
      <c r="O1044" s="31" t="s">
        <v>25929</v>
      </c>
      <c r="P1044" s="32" t="s">
        <v>25948</v>
      </c>
      <c r="Q1044" s="32">
        <v>1</v>
      </c>
      <c r="R1044" t="str">
        <f t="shared" si="16"/>
        <v>Огороднік В.О. ПП, маг. " Оазис - 2" р-н Дунаевецкий Район, г.Дунаевцы (0)</v>
      </c>
    </row>
    <row r="1045" spans="1:18" hidden="1" x14ac:dyDescent="0.25">
      <c r="A1045" s="32">
        <v>386810</v>
      </c>
      <c r="B1045" s="31" t="s">
        <v>3621</v>
      </c>
      <c r="C1045" s="31" t="s">
        <v>3622</v>
      </c>
      <c r="D1045" s="31" t="s">
        <v>3623</v>
      </c>
      <c r="E1045" s="31" t="s">
        <v>121</v>
      </c>
      <c r="F1045" s="31" t="s">
        <v>122</v>
      </c>
      <c r="G1045" s="31" t="s">
        <v>299</v>
      </c>
      <c r="H1045" s="31" t="s">
        <v>108</v>
      </c>
      <c r="I1045" s="31"/>
      <c r="J1045" s="31"/>
      <c r="K1045" s="31" t="s">
        <v>106</v>
      </c>
      <c r="L1045" s="31" t="s">
        <v>3622</v>
      </c>
      <c r="M1045" s="31" t="s">
        <v>1</v>
      </c>
      <c r="N1045" s="31" t="s">
        <v>25937</v>
      </c>
      <c r="O1045" s="31" t="s">
        <v>25929</v>
      </c>
      <c r="P1045" s="32" t="s">
        <v>25948</v>
      </c>
      <c r="Q1045" s="32">
        <v>1</v>
      </c>
      <c r="R1045" t="str">
        <f t="shared" si="16"/>
        <v>Сіра О.В. ПП, маг. "Дари Поділля" г.Каменец-Подольский, ул.Пушкинская, д.33</v>
      </c>
    </row>
    <row r="1046" spans="1:18" hidden="1" x14ac:dyDescent="0.25">
      <c r="A1046" s="32">
        <v>386814</v>
      </c>
      <c r="B1046" s="31" t="s">
        <v>3628</v>
      </c>
      <c r="C1046" s="31" t="s">
        <v>3629</v>
      </c>
      <c r="D1046" s="31" t="s">
        <v>3630</v>
      </c>
      <c r="E1046" s="31" t="s">
        <v>121</v>
      </c>
      <c r="F1046" s="31" t="s">
        <v>122</v>
      </c>
      <c r="G1046" s="31" t="s">
        <v>299</v>
      </c>
      <c r="H1046" s="31" t="s">
        <v>108</v>
      </c>
      <c r="I1046" s="31"/>
      <c r="J1046" s="31"/>
      <c r="K1046" s="31" t="s">
        <v>106</v>
      </c>
      <c r="L1046" s="31" t="s">
        <v>3629</v>
      </c>
      <c r="M1046" s="31" t="s">
        <v>2</v>
      </c>
      <c r="N1046" s="31" t="s">
        <v>25937</v>
      </c>
      <c r="O1046" s="31" t="s">
        <v>25929</v>
      </c>
      <c r="P1046" s="32" t="s">
        <v>25948</v>
      </c>
      <c r="Q1046" s="32">
        <v>1</v>
      </c>
      <c r="R1046" t="str">
        <f t="shared" si="16"/>
        <v>Тимчук О.Л. ПП, маг. "Гранд" г.Каменец-Подольский, ул.Красноармейская, д.4</v>
      </c>
    </row>
    <row r="1047" spans="1:18" hidden="1" x14ac:dyDescent="0.25">
      <c r="A1047" s="32">
        <v>386820</v>
      </c>
      <c r="B1047" s="31" t="s">
        <v>3642</v>
      </c>
      <c r="C1047" s="31" t="s">
        <v>3643</v>
      </c>
      <c r="D1047" s="31" t="s">
        <v>3644</v>
      </c>
      <c r="E1047" s="31" t="s">
        <v>121</v>
      </c>
      <c r="F1047" s="31" t="s">
        <v>122</v>
      </c>
      <c r="G1047" s="31" t="s">
        <v>107</v>
      </c>
      <c r="H1047" s="31" t="s">
        <v>108</v>
      </c>
      <c r="I1047" s="31"/>
      <c r="J1047" s="31"/>
      <c r="K1047" s="31" t="s">
        <v>106</v>
      </c>
      <c r="L1047" s="31" t="s">
        <v>3643</v>
      </c>
      <c r="M1047" s="31" t="s">
        <v>1</v>
      </c>
      <c r="N1047" s="31" t="s">
        <v>25937</v>
      </c>
      <c r="O1047" s="31" t="s">
        <v>25929</v>
      </c>
      <c r="P1047" s="32" t="s">
        <v>25948</v>
      </c>
      <c r="Q1047" s="32">
        <v>1</v>
      </c>
      <c r="R1047" t="str">
        <f t="shared" si="16"/>
        <v>Яковлева Г.Г. ПП, маг. "Вирінея" г.Каменец-Подольский, ул.Драй-Хмары, д.44</v>
      </c>
    </row>
    <row r="1048" spans="1:18" hidden="1" x14ac:dyDescent="0.25">
      <c r="A1048" s="32">
        <v>386738</v>
      </c>
      <c r="B1048" s="31" t="s">
        <v>3459</v>
      </c>
      <c r="C1048" s="31" t="s">
        <v>3460</v>
      </c>
      <c r="D1048" s="31" t="s">
        <v>3461</v>
      </c>
      <c r="E1048" s="31" t="s">
        <v>121</v>
      </c>
      <c r="F1048" s="31" t="s">
        <v>122</v>
      </c>
      <c r="G1048" s="31" t="s">
        <v>107</v>
      </c>
      <c r="H1048" s="31" t="s">
        <v>108</v>
      </c>
      <c r="I1048" s="31" t="s">
        <v>3462</v>
      </c>
      <c r="J1048" s="31" t="s">
        <v>3463</v>
      </c>
      <c r="K1048" s="31" t="s">
        <v>106</v>
      </c>
      <c r="L1048" s="31" t="s">
        <v>3460</v>
      </c>
      <c r="M1048" s="31" t="s">
        <v>2</v>
      </c>
      <c r="N1048" s="31" t="s">
        <v>25937</v>
      </c>
      <c r="O1048" s="31" t="s">
        <v>25929</v>
      </c>
      <c r="P1048" s="32" t="s">
        <v>25948</v>
      </c>
      <c r="Q1048" s="32">
        <v>1</v>
      </c>
      <c r="R1048" t="str">
        <f t="shared" si="16"/>
        <v>Хачатрян Е.Х. ПП, маг. "Анюта" г.Каменец-Подольский, ул.Короленко, д.28</v>
      </c>
    </row>
    <row r="1049" spans="1:18" hidden="1" x14ac:dyDescent="0.25">
      <c r="A1049" s="32">
        <v>386741</v>
      </c>
      <c r="B1049" s="31" t="s">
        <v>3471</v>
      </c>
      <c r="C1049" s="31" t="s">
        <v>3472</v>
      </c>
      <c r="D1049" s="31" t="s">
        <v>3473</v>
      </c>
      <c r="E1049" s="31" t="s">
        <v>121</v>
      </c>
      <c r="F1049" s="31" t="s">
        <v>122</v>
      </c>
      <c r="G1049" s="31" t="s">
        <v>107</v>
      </c>
      <c r="H1049" s="31" t="s">
        <v>108</v>
      </c>
      <c r="I1049" s="31" t="s">
        <v>3474</v>
      </c>
      <c r="J1049" s="31" t="s">
        <v>3475</v>
      </c>
      <c r="K1049" s="31" t="s">
        <v>106</v>
      </c>
      <c r="L1049" s="31" t="s">
        <v>3472</v>
      </c>
      <c r="M1049" s="31" t="s">
        <v>2</v>
      </c>
      <c r="N1049" s="31" t="s">
        <v>25937</v>
      </c>
      <c r="O1049" s="31" t="s">
        <v>25929</v>
      </c>
      <c r="P1049" s="32" t="s">
        <v>25948</v>
      </c>
      <c r="Q1049" s="32">
        <v>1</v>
      </c>
      <c r="R1049" t="str">
        <f t="shared" si="16"/>
        <v>Зюлковська А.М. ПП, амг. "Даринка" г.Каменец-Подольский, ул.Лысенко, д.45</v>
      </c>
    </row>
    <row r="1050" spans="1:18" hidden="1" x14ac:dyDescent="0.25">
      <c r="A1050" s="32">
        <v>386765</v>
      </c>
      <c r="B1050" s="31" t="s">
        <v>3518</v>
      </c>
      <c r="C1050" s="31" t="s">
        <v>3519</v>
      </c>
      <c r="D1050" s="31" t="s">
        <v>315</v>
      </c>
      <c r="E1050" s="31" t="s">
        <v>121</v>
      </c>
      <c r="F1050" s="31" t="s">
        <v>122</v>
      </c>
      <c r="G1050" s="31" t="s">
        <v>107</v>
      </c>
      <c r="H1050" s="31" t="s">
        <v>108</v>
      </c>
      <c r="I1050" s="31" t="s">
        <v>3520</v>
      </c>
      <c r="J1050" s="31" t="s">
        <v>3521</v>
      </c>
      <c r="K1050" s="31" t="s">
        <v>106</v>
      </c>
      <c r="L1050" s="31" t="s">
        <v>3519</v>
      </c>
      <c r="M1050" s="31" t="s">
        <v>1</v>
      </c>
      <c r="N1050" s="31" t="s">
        <v>25937</v>
      </c>
      <c r="O1050" s="31" t="s">
        <v>25929</v>
      </c>
      <c r="P1050" s="32" t="s">
        <v>25948</v>
      </c>
      <c r="Q1050" s="32">
        <v>1</v>
      </c>
      <c r="R1050" t="str">
        <f t="shared" si="16"/>
        <v>Співак Р.В. ПП, маг. "Продукти" г.Каменец-Подольский (0)</v>
      </c>
    </row>
    <row r="1051" spans="1:18" hidden="1" x14ac:dyDescent="0.25">
      <c r="A1051" s="32">
        <v>386769</v>
      </c>
      <c r="B1051" s="31" t="s">
        <v>3530</v>
      </c>
      <c r="C1051" s="31" t="s">
        <v>3531</v>
      </c>
      <c r="D1051" s="31" t="s">
        <v>3532</v>
      </c>
      <c r="E1051" s="31" t="s">
        <v>121</v>
      </c>
      <c r="F1051" s="31" t="s">
        <v>122</v>
      </c>
      <c r="G1051" s="31" t="s">
        <v>107</v>
      </c>
      <c r="H1051" s="31" t="s">
        <v>108</v>
      </c>
      <c r="I1051" s="31" t="s">
        <v>3533</v>
      </c>
      <c r="J1051" s="31" t="s">
        <v>3534</v>
      </c>
      <c r="K1051" s="31" t="s">
        <v>106</v>
      </c>
      <c r="L1051" s="31" t="s">
        <v>3531</v>
      </c>
      <c r="M1051" s="31" t="s">
        <v>1</v>
      </c>
      <c r="N1051" s="31" t="s">
        <v>25937</v>
      </c>
      <c r="O1051" s="31" t="s">
        <v>25929</v>
      </c>
      <c r="P1051" s="32" t="s">
        <v>25948</v>
      </c>
      <c r="Q1051" s="32">
        <v>1</v>
      </c>
      <c r="R1051" t="str">
        <f t="shared" si="16"/>
        <v>Тимцясь Т.В. ПП, маг. "Срібний дзвін" г.Каменец-Подольский, шоссе Хмельницкое, д.18а</v>
      </c>
    </row>
    <row r="1052" spans="1:18" hidden="1" x14ac:dyDescent="0.25">
      <c r="A1052" s="32">
        <v>386770</v>
      </c>
      <c r="B1052" s="31" t="s">
        <v>3535</v>
      </c>
      <c r="C1052" s="31" t="s">
        <v>3536</v>
      </c>
      <c r="D1052" s="31" t="s">
        <v>3537</v>
      </c>
      <c r="E1052" s="31" t="s">
        <v>121</v>
      </c>
      <c r="F1052" s="31" t="s">
        <v>122</v>
      </c>
      <c r="G1052" s="31" t="s">
        <v>107</v>
      </c>
      <c r="H1052" s="31" t="s">
        <v>108</v>
      </c>
      <c r="I1052" s="31" t="s">
        <v>3538</v>
      </c>
      <c r="J1052" s="31" t="s">
        <v>3539</v>
      </c>
      <c r="K1052" s="31" t="s">
        <v>106</v>
      </c>
      <c r="L1052" s="31" t="s">
        <v>3536</v>
      </c>
      <c r="M1052" s="31" t="s">
        <v>2</v>
      </c>
      <c r="N1052" s="31" t="s">
        <v>25937</v>
      </c>
      <c r="O1052" s="31" t="s">
        <v>25929</v>
      </c>
      <c r="P1052" s="32" t="s">
        <v>25948</v>
      </c>
      <c r="Q1052" s="32">
        <v>1</v>
      </c>
      <c r="R1052" t="str">
        <f t="shared" si="16"/>
        <v>Морган Н.Т. ПП, маг. "Продукти" г.Каменец-Подольский, ул.Чехова, д.43</v>
      </c>
    </row>
    <row r="1053" spans="1:18" hidden="1" x14ac:dyDescent="0.25">
      <c r="A1053" s="32">
        <v>386787</v>
      </c>
      <c r="B1053" s="31" t="s">
        <v>3574</v>
      </c>
      <c r="C1053" s="31" t="s">
        <v>3575</v>
      </c>
      <c r="D1053" s="31" t="s">
        <v>3576</v>
      </c>
      <c r="E1053" s="31" t="s">
        <v>121</v>
      </c>
      <c r="F1053" s="31" t="s">
        <v>122</v>
      </c>
      <c r="G1053" s="31" t="s">
        <v>107</v>
      </c>
      <c r="H1053" s="31" t="s">
        <v>108</v>
      </c>
      <c r="I1053" s="31" t="s">
        <v>3577</v>
      </c>
      <c r="J1053" s="31" t="s">
        <v>3578</v>
      </c>
      <c r="K1053" s="31" t="s">
        <v>106</v>
      </c>
      <c r="L1053" s="31" t="s">
        <v>3575</v>
      </c>
      <c r="M1053" s="31" t="s">
        <v>2</v>
      </c>
      <c r="N1053" s="31" t="s">
        <v>25937</v>
      </c>
      <c r="O1053" s="31" t="s">
        <v>25929</v>
      </c>
      <c r="P1053" s="32" t="s">
        <v>25948</v>
      </c>
      <c r="Q1053" s="32">
        <v>1</v>
      </c>
      <c r="R1053" t="str">
        <f t="shared" si="16"/>
        <v>Цісар І.І. ПП, маг. "Каштан" г.Каменец-Подольский, ул.Хмельницкая, д.30</v>
      </c>
    </row>
    <row r="1054" spans="1:18" hidden="1" x14ac:dyDescent="0.25">
      <c r="A1054" s="32">
        <v>386677</v>
      </c>
      <c r="B1054" s="31" t="s">
        <v>3375</v>
      </c>
      <c r="C1054" s="31" t="s">
        <v>3376</v>
      </c>
      <c r="D1054" s="31" t="s">
        <v>120</v>
      </c>
      <c r="E1054" s="31" t="s">
        <v>121</v>
      </c>
      <c r="F1054" s="31" t="s">
        <v>122</v>
      </c>
      <c r="G1054" s="31" t="s">
        <v>107</v>
      </c>
      <c r="H1054" s="31" t="s">
        <v>108</v>
      </c>
      <c r="I1054" s="31" t="s">
        <v>124</v>
      </c>
      <c r="J1054" s="31" t="s">
        <v>109</v>
      </c>
      <c r="K1054" s="31" t="s">
        <v>106</v>
      </c>
      <c r="L1054" s="31" t="s">
        <v>3376</v>
      </c>
      <c r="M1054" s="31" t="s">
        <v>0</v>
      </c>
      <c r="N1054" s="31" t="s">
        <v>25937</v>
      </c>
      <c r="O1054" s="31" t="s">
        <v>25929</v>
      </c>
      <c r="P1054" s="32" t="s">
        <v>25948</v>
      </c>
      <c r="Q1054" s="32">
        <v>1</v>
      </c>
      <c r="R1054" t="str">
        <f t="shared" si="16"/>
        <v>Панчук О.І. ПП, к-к №153 &lt;не задан&gt;</v>
      </c>
    </row>
    <row r="1055" spans="1:18" hidden="1" x14ac:dyDescent="0.25">
      <c r="A1055" s="32">
        <v>386689</v>
      </c>
      <c r="B1055" s="31" t="s">
        <v>699</v>
      </c>
      <c r="C1055" s="31" t="s">
        <v>700</v>
      </c>
      <c r="D1055" s="31" t="s">
        <v>3377</v>
      </c>
      <c r="E1055" s="31" t="s">
        <v>121</v>
      </c>
      <c r="F1055" s="31" t="s">
        <v>122</v>
      </c>
      <c r="G1055" s="31" t="s">
        <v>107</v>
      </c>
      <c r="H1055" s="31" t="s">
        <v>108</v>
      </c>
      <c r="I1055" s="31" t="s">
        <v>3378</v>
      </c>
      <c r="J1055" s="31" t="s">
        <v>3379</v>
      </c>
      <c r="K1055" s="31" t="s">
        <v>106</v>
      </c>
      <c r="L1055" s="31" t="s">
        <v>700</v>
      </c>
      <c r="M1055" s="31" t="s">
        <v>0</v>
      </c>
      <c r="N1055" s="31" t="s">
        <v>25937</v>
      </c>
      <c r="O1055" s="31" t="s">
        <v>25929</v>
      </c>
      <c r="P1055" s="32" t="s">
        <v>25948</v>
      </c>
      <c r="Q1055" s="32">
        <v>1</v>
      </c>
      <c r="R1055" t="str">
        <f t="shared" si="16"/>
        <v>Сторожук Є.А. ПП, маг. "Деметра" біля стадіону г.Каменец-Подольский, просп Грушевского (около стадиона)</v>
      </c>
    </row>
    <row r="1056" spans="1:18" hidden="1" x14ac:dyDescent="0.25">
      <c r="A1056" s="32">
        <v>386707</v>
      </c>
      <c r="B1056" s="31" t="s">
        <v>3396</v>
      </c>
      <c r="C1056" s="31" t="s">
        <v>3397</v>
      </c>
      <c r="D1056" s="31" t="s">
        <v>3398</v>
      </c>
      <c r="E1056" s="31" t="s">
        <v>121</v>
      </c>
      <c r="F1056" s="31" t="s">
        <v>122</v>
      </c>
      <c r="G1056" s="31" t="s">
        <v>107</v>
      </c>
      <c r="H1056" s="31" t="s">
        <v>108</v>
      </c>
      <c r="I1056" s="31"/>
      <c r="J1056" s="31"/>
      <c r="K1056" s="31" t="s">
        <v>106</v>
      </c>
      <c r="L1056" s="31" t="s">
        <v>3397</v>
      </c>
      <c r="M1056" s="31" t="s">
        <v>1</v>
      </c>
      <c r="N1056" s="31" t="s">
        <v>25937</v>
      </c>
      <c r="O1056" s="31" t="s">
        <v>25929</v>
      </c>
      <c r="P1056" s="32" t="s">
        <v>25948</v>
      </c>
      <c r="Q1056" s="32">
        <v>1</v>
      </c>
      <c r="R1056" t="str">
        <f t="shared" si="16"/>
        <v>Чайка С.В. ПП, маг. "Дельфін" г.Каменец-Подольский, ул.Тимирязева, д.146</v>
      </c>
    </row>
    <row r="1057" spans="1:18" hidden="1" x14ac:dyDescent="0.25">
      <c r="A1057" s="32">
        <v>386722</v>
      </c>
      <c r="B1057" s="31" t="s">
        <v>3428</v>
      </c>
      <c r="C1057" s="31" t="s">
        <v>3429</v>
      </c>
      <c r="D1057" s="31" t="s">
        <v>3430</v>
      </c>
      <c r="E1057" s="31" t="s">
        <v>121</v>
      </c>
      <c r="F1057" s="31" t="s">
        <v>122</v>
      </c>
      <c r="G1057" s="31" t="s">
        <v>107</v>
      </c>
      <c r="H1057" s="31" t="s">
        <v>108</v>
      </c>
      <c r="I1057" s="31"/>
      <c r="J1057" s="31"/>
      <c r="K1057" s="31" t="s">
        <v>106</v>
      </c>
      <c r="L1057" s="31" t="s">
        <v>3429</v>
      </c>
      <c r="M1057" s="31" t="s">
        <v>2</v>
      </c>
      <c r="N1057" s="31" t="s">
        <v>25937</v>
      </c>
      <c r="O1057" s="31" t="s">
        <v>25929</v>
      </c>
      <c r="P1057" s="32" t="s">
        <v>25948</v>
      </c>
      <c r="Q1057" s="32">
        <v>1</v>
      </c>
      <c r="R1057" t="str">
        <f t="shared" si="16"/>
        <v>Тхожевська Л.А. ПП, маг. "Тутракан" г.Каменец-Подольский, ул.Шевченко, д.4</v>
      </c>
    </row>
    <row r="1058" spans="1:18" hidden="1" x14ac:dyDescent="0.25">
      <c r="A1058" s="32">
        <v>386735</v>
      </c>
      <c r="B1058" s="31" t="s">
        <v>3453</v>
      </c>
      <c r="C1058" s="31" t="s">
        <v>3454</v>
      </c>
      <c r="D1058" s="31" t="s">
        <v>315</v>
      </c>
      <c r="E1058" s="31" t="s">
        <v>121</v>
      </c>
      <c r="F1058" s="31" t="s">
        <v>122</v>
      </c>
      <c r="G1058" s="31" t="s">
        <v>107</v>
      </c>
      <c r="H1058" s="31" t="s">
        <v>108</v>
      </c>
      <c r="I1058" s="31"/>
      <c r="J1058" s="31"/>
      <c r="K1058" s="31" t="s">
        <v>106</v>
      </c>
      <c r="L1058" s="31" t="s">
        <v>3454</v>
      </c>
      <c r="M1058" s="31" t="s">
        <v>2</v>
      </c>
      <c r="N1058" s="31" t="s">
        <v>25937</v>
      </c>
      <c r="O1058" s="31" t="s">
        <v>25929</v>
      </c>
      <c r="P1058" s="32" t="s">
        <v>25948</v>
      </c>
      <c r="Q1058" s="32">
        <v>1</v>
      </c>
      <c r="R1058" t="str">
        <f t="shared" si="16"/>
        <v>Сотнікова Н.М. ПП, буфет міська лікарня (дитячого корпуса) г.Каменец-Подольский (0)</v>
      </c>
    </row>
    <row r="1059" spans="1:18" hidden="1" x14ac:dyDescent="0.25">
      <c r="A1059" s="32">
        <v>386736</v>
      </c>
      <c r="B1059" s="31" t="s">
        <v>3455</v>
      </c>
      <c r="C1059" s="31" t="s">
        <v>3391</v>
      </c>
      <c r="D1059" s="31" t="s">
        <v>3456</v>
      </c>
      <c r="E1059" s="31" t="s">
        <v>121</v>
      </c>
      <c r="F1059" s="31" t="s">
        <v>122</v>
      </c>
      <c r="G1059" s="31" t="s">
        <v>107</v>
      </c>
      <c r="H1059" s="31" t="s">
        <v>108</v>
      </c>
      <c r="I1059" s="31" t="s">
        <v>3378</v>
      </c>
      <c r="J1059" s="31" t="s">
        <v>3379</v>
      </c>
      <c r="K1059" s="31" t="s">
        <v>106</v>
      </c>
      <c r="L1059" s="31" t="s">
        <v>3391</v>
      </c>
      <c r="M1059" s="31" t="s">
        <v>1</v>
      </c>
      <c r="N1059" s="31" t="s">
        <v>25937</v>
      </c>
      <c r="O1059" s="31" t="s">
        <v>25929</v>
      </c>
      <c r="P1059" s="32" t="s">
        <v>25948</v>
      </c>
      <c r="Q1059" s="32">
        <v>1</v>
      </c>
      <c r="R1059" t="str">
        <f t="shared" si="16"/>
        <v>Сторожук Є.А. ПП, маг. "Деметра" г.Каменец-Подольский, ул.Привокзальная, д.24</v>
      </c>
    </row>
    <row r="1060" spans="1:18" hidden="1" x14ac:dyDescent="0.25">
      <c r="A1060" s="32">
        <v>386417</v>
      </c>
      <c r="B1060" s="31" t="s">
        <v>494</v>
      </c>
      <c r="C1060" s="31" t="s">
        <v>495</v>
      </c>
      <c r="D1060" s="31" t="s">
        <v>2858</v>
      </c>
      <c r="E1060" s="31" t="s">
        <v>121</v>
      </c>
      <c r="F1060" s="31" t="s">
        <v>122</v>
      </c>
      <c r="G1060" s="31" t="s">
        <v>115</v>
      </c>
      <c r="H1060" s="31" t="s">
        <v>116</v>
      </c>
      <c r="I1060" s="31" t="s">
        <v>2859</v>
      </c>
      <c r="J1060" s="31" t="s">
        <v>2860</v>
      </c>
      <c r="K1060" s="31" t="s">
        <v>106</v>
      </c>
      <c r="L1060" s="31" t="s">
        <v>495</v>
      </c>
      <c r="M1060" s="31" t="s">
        <v>1</v>
      </c>
      <c r="N1060" s="31" t="s">
        <v>25937</v>
      </c>
      <c r="O1060" s="31" t="s">
        <v>25929</v>
      </c>
      <c r="P1060" s="32" t="s">
        <v>25948</v>
      </c>
      <c r="Q1060" s="32">
        <v>1</v>
      </c>
      <c r="R1060" t="str">
        <f t="shared" si="16"/>
        <v>Косовська М.І. ПП, кафе "Зустріч" г.Каменец-Подольский, ул.Привокзальная, д.13</v>
      </c>
    </row>
    <row r="1061" spans="1:18" hidden="1" x14ac:dyDescent="0.25">
      <c r="A1061" s="32">
        <v>386453</v>
      </c>
      <c r="B1061" s="31" t="s">
        <v>2929</v>
      </c>
      <c r="C1061" s="31" t="s">
        <v>2930</v>
      </c>
      <c r="D1061" s="31" t="s">
        <v>2931</v>
      </c>
      <c r="E1061" s="31" t="s">
        <v>121</v>
      </c>
      <c r="F1061" s="31" t="s">
        <v>122</v>
      </c>
      <c r="G1061" s="31" t="s">
        <v>107</v>
      </c>
      <c r="H1061" s="31" t="s">
        <v>108</v>
      </c>
      <c r="I1061" s="31" t="s">
        <v>2932</v>
      </c>
      <c r="J1061" s="31" t="s">
        <v>2933</v>
      </c>
      <c r="K1061" s="31" t="s">
        <v>106</v>
      </c>
      <c r="L1061" s="31" t="s">
        <v>2930</v>
      </c>
      <c r="M1061" s="31" t="s">
        <v>25938</v>
      </c>
      <c r="N1061" s="31" t="s">
        <v>25937</v>
      </c>
      <c r="O1061" s="31" t="s">
        <v>25929</v>
      </c>
      <c r="P1061" s="32" t="s">
        <v>25948</v>
      </c>
      <c r="Q1061" s="32">
        <v>1</v>
      </c>
      <c r="R1061" t="str">
        <f t="shared" si="16"/>
        <v>Діжицька Г.Т. ПП. маг. "Абсолют" р-н Дунаевецкий Район, г.Дунаевцы, ул.Фрунзе, д.58/1</v>
      </c>
    </row>
    <row r="1062" spans="1:18" hidden="1" x14ac:dyDescent="0.25">
      <c r="A1062" s="32">
        <v>386542</v>
      </c>
      <c r="B1062" s="31" t="s">
        <v>3119</v>
      </c>
      <c r="C1062" s="31" t="s">
        <v>3120</v>
      </c>
      <c r="D1062" s="31" t="s">
        <v>3121</v>
      </c>
      <c r="E1062" s="31" t="s">
        <v>121</v>
      </c>
      <c r="F1062" s="31" t="s">
        <v>122</v>
      </c>
      <c r="G1062" s="31" t="s">
        <v>107</v>
      </c>
      <c r="H1062" s="31" t="s">
        <v>108</v>
      </c>
      <c r="I1062" s="31"/>
      <c r="J1062" s="31"/>
      <c r="K1062" s="31" t="s">
        <v>106</v>
      </c>
      <c r="L1062" s="31" t="s">
        <v>3120</v>
      </c>
      <c r="M1062" s="31" t="s">
        <v>25938</v>
      </c>
      <c r="N1062" s="31" t="s">
        <v>25937</v>
      </c>
      <c r="O1062" s="31" t="s">
        <v>25929</v>
      </c>
      <c r="P1062" s="32" t="s">
        <v>25948</v>
      </c>
      <c r="Q1062" s="32">
        <v>1</v>
      </c>
      <c r="R1062" t="str">
        <f t="shared" si="16"/>
        <v>Адамчук Н.М. ПП, маг. "Продукти" р-н Дунаевецкий Район, пгт.Дунаевцы, пл.Привокзальная, д.2</v>
      </c>
    </row>
    <row r="1063" spans="1:18" hidden="1" x14ac:dyDescent="0.25">
      <c r="A1063" s="32">
        <v>386562</v>
      </c>
      <c r="B1063" s="31" t="s">
        <v>3159</v>
      </c>
      <c r="C1063" s="31" t="s">
        <v>3160</v>
      </c>
      <c r="D1063" s="31" t="s">
        <v>3161</v>
      </c>
      <c r="E1063" s="31" t="s">
        <v>121</v>
      </c>
      <c r="F1063" s="31" t="s">
        <v>122</v>
      </c>
      <c r="G1063" s="31" t="s">
        <v>107</v>
      </c>
      <c r="H1063" s="31" t="s">
        <v>108</v>
      </c>
      <c r="I1063" s="31" t="s">
        <v>3162</v>
      </c>
      <c r="J1063" s="31" t="s">
        <v>3163</v>
      </c>
      <c r="K1063" s="31" t="s">
        <v>106</v>
      </c>
      <c r="L1063" s="31" t="s">
        <v>3160</v>
      </c>
      <c r="M1063" s="31" t="s">
        <v>2</v>
      </c>
      <c r="N1063" s="31" t="s">
        <v>25937</v>
      </c>
      <c r="O1063" s="31" t="s">
        <v>25929</v>
      </c>
      <c r="P1063" s="32" t="s">
        <v>25948</v>
      </c>
      <c r="Q1063" s="32">
        <v>1</v>
      </c>
      <c r="R1063" t="str">
        <f t="shared" si="16"/>
        <v>Лагодюк Н.І. ПП, маг. на хаті р-н Дунаевецкий Район, с.Степок (0)</v>
      </c>
    </row>
    <row r="1064" spans="1:18" hidden="1" x14ac:dyDescent="0.25">
      <c r="A1064" s="32">
        <v>386634</v>
      </c>
      <c r="B1064" s="31" t="s">
        <v>3300</v>
      </c>
      <c r="C1064" s="31" t="s">
        <v>3301</v>
      </c>
      <c r="D1064" s="31" t="s">
        <v>511</v>
      </c>
      <c r="E1064" s="31" t="s">
        <v>121</v>
      </c>
      <c r="F1064" s="31" t="s">
        <v>122</v>
      </c>
      <c r="G1064" s="31" t="s">
        <v>107</v>
      </c>
      <c r="H1064" s="31" t="s">
        <v>108</v>
      </c>
      <c r="I1064" s="31"/>
      <c r="J1064" s="31"/>
      <c r="K1064" s="31" t="s">
        <v>106</v>
      </c>
      <c r="L1064" s="31" t="s">
        <v>3301</v>
      </c>
      <c r="M1064" s="31" t="s">
        <v>25938</v>
      </c>
      <c r="N1064" s="31" t="s">
        <v>25937</v>
      </c>
      <c r="O1064" s="31" t="s">
        <v>25929</v>
      </c>
      <c r="P1064" s="32" t="s">
        <v>25948</v>
      </c>
      <c r="Q1064" s="32">
        <v>1</v>
      </c>
      <c r="R1064" t="str">
        <f t="shared" si="16"/>
        <v>Карвасінська С.А. ПП, маг. "Продукти" р-н Дунаевецкий Район, г.Дунаевцы (0)</v>
      </c>
    </row>
    <row r="1065" spans="1:18" hidden="1" x14ac:dyDescent="0.25">
      <c r="A1065" s="32">
        <v>386640</v>
      </c>
      <c r="B1065" s="31" t="s">
        <v>3311</v>
      </c>
      <c r="C1065" s="31" t="s">
        <v>3312</v>
      </c>
      <c r="D1065" s="31" t="s">
        <v>3313</v>
      </c>
      <c r="E1065" s="31" t="s">
        <v>121</v>
      </c>
      <c r="F1065" s="31" t="s">
        <v>122</v>
      </c>
      <c r="G1065" s="31" t="s">
        <v>107</v>
      </c>
      <c r="H1065" s="31" t="s">
        <v>108</v>
      </c>
      <c r="I1065" s="31" t="s">
        <v>3314</v>
      </c>
      <c r="J1065" s="31" t="s">
        <v>3315</v>
      </c>
      <c r="K1065" s="31" t="s">
        <v>106</v>
      </c>
      <c r="L1065" s="31" t="s">
        <v>3312</v>
      </c>
      <c r="M1065" s="31" t="s">
        <v>25938</v>
      </c>
      <c r="N1065" s="31" t="s">
        <v>25937</v>
      </c>
      <c r="O1065" s="31" t="s">
        <v>25929</v>
      </c>
      <c r="P1065" s="32" t="s">
        <v>25948</v>
      </c>
      <c r="Q1065" s="32">
        <v>1</v>
      </c>
      <c r="R1065" t="str">
        <f t="shared" si="16"/>
        <v>Овчарук Я.Д. ПП, маг. "Форнетті" р-н Дунаевецкий Район, г.Дунаевцы, ул.Краснопартизанская, д.29</v>
      </c>
    </row>
    <row r="1066" spans="1:18" hidden="1" x14ac:dyDescent="0.25">
      <c r="A1066" s="32">
        <v>385682</v>
      </c>
      <c r="B1066" s="31" t="s">
        <v>1548</v>
      </c>
      <c r="C1066" s="31" t="s">
        <v>1549</v>
      </c>
      <c r="D1066" s="31" t="s">
        <v>1550</v>
      </c>
      <c r="E1066" s="31" t="s">
        <v>121</v>
      </c>
      <c r="F1066" s="31" t="s">
        <v>122</v>
      </c>
      <c r="G1066" s="31" t="s">
        <v>149</v>
      </c>
      <c r="H1066" s="31" t="s">
        <v>108</v>
      </c>
      <c r="I1066" s="31" t="s">
        <v>124</v>
      </c>
      <c r="J1066" s="31" t="s">
        <v>109</v>
      </c>
      <c r="K1066" s="31" t="s">
        <v>106</v>
      </c>
      <c r="L1066" s="31" t="s">
        <v>1551</v>
      </c>
      <c r="M1066" s="31" t="s">
        <v>2</v>
      </c>
      <c r="N1066" s="31" t="s">
        <v>25937</v>
      </c>
      <c r="O1066" s="31" t="s">
        <v>25929</v>
      </c>
      <c r="P1066" s="32" t="s">
        <v>25948</v>
      </c>
      <c r="Q1066" s="32">
        <v>1</v>
      </c>
      <c r="R1066" t="str">
        <f t="shared" si="16"/>
        <v>Журавська О.А. ПП, к-к на Смірнова г.Каменец-Подольский, шоссе Хмельницкое, д.17/110</v>
      </c>
    </row>
    <row r="1067" spans="1:18" hidden="1" x14ac:dyDescent="0.25">
      <c r="A1067" s="32">
        <v>386067</v>
      </c>
      <c r="B1067" s="31" t="s">
        <v>2130</v>
      </c>
      <c r="C1067" s="31" t="s">
        <v>2131</v>
      </c>
      <c r="D1067" s="31" t="s">
        <v>2132</v>
      </c>
      <c r="E1067" s="31" t="s">
        <v>121</v>
      </c>
      <c r="F1067" s="31" t="s">
        <v>122</v>
      </c>
      <c r="G1067" s="31" t="s">
        <v>107</v>
      </c>
      <c r="H1067" s="31" t="s">
        <v>108</v>
      </c>
      <c r="I1067" s="31" t="s">
        <v>2133</v>
      </c>
      <c r="J1067" s="31" t="s">
        <v>2134</v>
      </c>
      <c r="K1067" s="31" t="s">
        <v>106</v>
      </c>
      <c r="L1067" s="31" t="s">
        <v>2131</v>
      </c>
      <c r="M1067" s="31" t="s">
        <v>1</v>
      </c>
      <c r="N1067" s="31" t="s">
        <v>25937</v>
      </c>
      <c r="O1067" s="31" t="s">
        <v>25929</v>
      </c>
      <c r="P1067" s="32" t="s">
        <v>25948</v>
      </c>
      <c r="Q1067" s="32">
        <v>1</v>
      </c>
      <c r="R1067" t="str">
        <f t="shared" si="16"/>
        <v>Ілик Н.В. ПП, маг. "Новинка" г.Каменец-Подольский, ул.Жукова, д.33</v>
      </c>
    </row>
    <row r="1068" spans="1:18" hidden="1" x14ac:dyDescent="0.25">
      <c r="A1068" s="32">
        <v>386199</v>
      </c>
      <c r="B1068" s="31" t="s">
        <v>2391</v>
      </c>
      <c r="C1068" s="31" t="s">
        <v>2392</v>
      </c>
      <c r="D1068" s="31" t="s">
        <v>2393</v>
      </c>
      <c r="E1068" s="31" t="s">
        <v>121</v>
      </c>
      <c r="F1068" s="31" t="s">
        <v>122</v>
      </c>
      <c r="G1068" s="31" t="s">
        <v>107</v>
      </c>
      <c r="H1068" s="31" t="s">
        <v>108</v>
      </c>
      <c r="I1068" s="31" t="s">
        <v>2394</v>
      </c>
      <c r="J1068" s="31" t="s">
        <v>2395</v>
      </c>
      <c r="K1068" s="31" t="s">
        <v>106</v>
      </c>
      <c r="L1068" s="31" t="s">
        <v>2392</v>
      </c>
      <c r="M1068" s="31" t="s">
        <v>1</v>
      </c>
      <c r="N1068" s="31" t="s">
        <v>25937</v>
      </c>
      <c r="O1068" s="31" t="s">
        <v>25929</v>
      </c>
      <c r="P1068" s="32" t="s">
        <v>25948</v>
      </c>
      <c r="Q1068" s="32">
        <v>1</v>
      </c>
      <c r="R1068" t="str">
        <f t="shared" si="16"/>
        <v>Повознікова З.М. ПП, маг. "Смакота" г.Каменец-Подольский, ул.Привокзальная (ринок)</v>
      </c>
    </row>
    <row r="1069" spans="1:18" hidden="1" x14ac:dyDescent="0.25">
      <c r="A1069" s="32">
        <v>386254</v>
      </c>
      <c r="B1069" s="31" t="s">
        <v>2507</v>
      </c>
      <c r="C1069" s="31" t="s">
        <v>2508</v>
      </c>
      <c r="D1069" s="31" t="s">
        <v>2509</v>
      </c>
      <c r="E1069" s="31" t="s">
        <v>121</v>
      </c>
      <c r="F1069" s="31" t="s">
        <v>122</v>
      </c>
      <c r="G1069" s="31" t="s">
        <v>115</v>
      </c>
      <c r="H1069" s="31" t="s">
        <v>116</v>
      </c>
      <c r="I1069" s="31" t="s">
        <v>2510</v>
      </c>
      <c r="J1069" s="31" t="s">
        <v>2511</v>
      </c>
      <c r="K1069" s="31" t="s">
        <v>106</v>
      </c>
      <c r="L1069" s="31" t="s">
        <v>2508</v>
      </c>
      <c r="M1069" s="31" t="s">
        <v>2</v>
      </c>
      <c r="N1069" s="31" t="s">
        <v>25937</v>
      </c>
      <c r="O1069" s="31" t="s">
        <v>25929</v>
      </c>
      <c r="P1069" s="32" t="s">
        <v>25948</v>
      </c>
      <c r="Q1069" s="32">
        <v>1</v>
      </c>
      <c r="R1069" t="str">
        <f t="shared" si="16"/>
        <v>Войціховська І.О. ПП, к-к "Зупинка" г.Каменец-Подольский, ул.30-летия Победы (0)</v>
      </c>
    </row>
    <row r="1070" spans="1:18" hidden="1" x14ac:dyDescent="0.25">
      <c r="A1070" s="32">
        <v>386383</v>
      </c>
      <c r="B1070" s="31" t="s">
        <v>2786</v>
      </c>
      <c r="C1070" s="31" t="s">
        <v>2787</v>
      </c>
      <c r="D1070" s="31" t="s">
        <v>2788</v>
      </c>
      <c r="E1070" s="31" t="s">
        <v>121</v>
      </c>
      <c r="F1070" s="31" t="s">
        <v>122</v>
      </c>
      <c r="G1070" s="31" t="s">
        <v>107</v>
      </c>
      <c r="H1070" s="31" t="s">
        <v>108</v>
      </c>
      <c r="I1070" s="31"/>
      <c r="J1070" s="31"/>
      <c r="K1070" s="31" t="s">
        <v>106</v>
      </c>
      <c r="L1070" s="31" t="s">
        <v>2787</v>
      </c>
      <c r="M1070" s="31" t="s">
        <v>25938</v>
      </c>
      <c r="N1070" s="31" t="s">
        <v>25937</v>
      </c>
      <c r="O1070" s="31" t="s">
        <v>25929</v>
      </c>
      <c r="P1070" s="32" t="s">
        <v>25948</v>
      </c>
      <c r="Q1070" s="32">
        <v>1</v>
      </c>
      <c r="R1070" t="str">
        <f t="shared" si="16"/>
        <v>Жовнір Н.В. ПП, маг. "Продукти" р-н Дунаевецкий Район, с.Малая Побоянка (0)</v>
      </c>
    </row>
    <row r="1071" spans="1:18" hidden="1" x14ac:dyDescent="0.25">
      <c r="A1071" s="32">
        <v>386405</v>
      </c>
      <c r="B1071" s="31" t="s">
        <v>2830</v>
      </c>
      <c r="C1071" s="31" t="s">
        <v>2831</v>
      </c>
      <c r="D1071" s="31" t="s">
        <v>2832</v>
      </c>
      <c r="E1071" s="31" t="s">
        <v>121</v>
      </c>
      <c r="F1071" s="31" t="s">
        <v>122</v>
      </c>
      <c r="G1071" s="31" t="s">
        <v>107</v>
      </c>
      <c r="H1071" s="31" t="s">
        <v>108</v>
      </c>
      <c r="I1071" s="31" t="s">
        <v>2833</v>
      </c>
      <c r="J1071" s="31" t="s">
        <v>2834</v>
      </c>
      <c r="K1071" s="31" t="s">
        <v>106</v>
      </c>
      <c r="L1071" s="31" t="s">
        <v>2831</v>
      </c>
      <c r="M1071" s="31" t="s">
        <v>2</v>
      </c>
      <c r="N1071" s="31" t="s">
        <v>25937</v>
      </c>
      <c r="O1071" s="31" t="s">
        <v>25929</v>
      </c>
      <c r="P1071" s="32" t="s">
        <v>25948</v>
      </c>
      <c r="Q1071" s="32">
        <v>1</v>
      </c>
      <c r="R1071" t="str">
        <f t="shared" si="16"/>
        <v>Боднар Н.Р. ПП, маг. р-н Каменец-Подольский Район, с.Слободка-Гуменецкая, ул.Котовского, д.1б</v>
      </c>
    </row>
    <row r="1072" spans="1:18" hidden="1" x14ac:dyDescent="0.25">
      <c r="A1072" s="32">
        <v>399157</v>
      </c>
      <c r="B1072" s="31" t="s">
        <v>332</v>
      </c>
      <c r="C1072" s="31" t="s">
        <v>333</v>
      </c>
      <c r="D1072" s="31" t="s">
        <v>334</v>
      </c>
      <c r="E1072" s="31" t="s">
        <v>121</v>
      </c>
      <c r="F1072" s="31" t="s">
        <v>122</v>
      </c>
      <c r="G1072" s="31" t="s">
        <v>149</v>
      </c>
      <c r="H1072" s="31" t="s">
        <v>108</v>
      </c>
      <c r="I1072" s="31" t="s">
        <v>124</v>
      </c>
      <c r="J1072" s="31" t="s">
        <v>109</v>
      </c>
      <c r="K1072" s="31" t="s">
        <v>106</v>
      </c>
      <c r="L1072" s="31" t="s">
        <v>333</v>
      </c>
      <c r="M1072" s="31" t="s">
        <v>1</v>
      </c>
      <c r="N1072" s="31" t="s">
        <v>25937</v>
      </c>
      <c r="O1072" s="31" t="s">
        <v>25929</v>
      </c>
      <c r="P1072" s="32" t="s">
        <v>25948</v>
      </c>
      <c r="Q1072" s="32">
        <v>1</v>
      </c>
      <c r="R1072" t="str">
        <f t="shared" si="16"/>
        <v>Юр'єва О.Б. ПП, к-к г.Каменец-Подольский, шоссе Хмельницкое, д. (учгосп)</v>
      </c>
    </row>
    <row r="1073" spans="1:18" hidden="1" x14ac:dyDescent="0.25">
      <c r="A1073" s="32">
        <v>600981</v>
      </c>
      <c r="B1073" s="31" t="s">
        <v>4938</v>
      </c>
      <c r="C1073" s="31" t="s">
        <v>4939</v>
      </c>
      <c r="D1073" s="31" t="s">
        <v>3777</v>
      </c>
      <c r="E1073" s="31" t="s">
        <v>121</v>
      </c>
      <c r="F1073" s="31" t="s">
        <v>122</v>
      </c>
      <c r="G1073" s="31" t="s">
        <v>107</v>
      </c>
      <c r="H1073" s="31" t="s">
        <v>108</v>
      </c>
      <c r="I1073" s="31" t="s">
        <v>124</v>
      </c>
      <c r="J1073" s="31" t="s">
        <v>109</v>
      </c>
      <c r="K1073" s="31" t="s">
        <v>106</v>
      </c>
      <c r="L1073" s="31" t="s">
        <v>4939</v>
      </c>
      <c r="M1073" s="31" t="s">
        <v>0</v>
      </c>
      <c r="N1073" s="31" t="s">
        <v>25937</v>
      </c>
      <c r="O1073" s="31" t="s">
        <v>25929</v>
      </c>
      <c r="P1073" s="32" t="s">
        <v>25948</v>
      </c>
      <c r="Q1073" s="32">
        <v>1</v>
      </c>
      <c r="R1073" t="str">
        <f t="shared" si="16"/>
        <v>Спєвак В.М. к-к №92 г.Каменец-Подольский, просп Грушевского, д.25 (центральний ринок)</v>
      </c>
    </row>
    <row r="1074" spans="1:18" hidden="1" x14ac:dyDescent="0.25">
      <c r="A1074" s="32">
        <v>834037</v>
      </c>
      <c r="B1074" s="31" t="s">
        <v>5005</v>
      </c>
      <c r="C1074" s="31" t="s">
        <v>5006</v>
      </c>
      <c r="D1074" s="31" t="s">
        <v>5007</v>
      </c>
      <c r="E1074" s="31" t="s">
        <v>121</v>
      </c>
      <c r="F1074" s="31" t="s">
        <v>122</v>
      </c>
      <c r="G1074" s="31" t="s">
        <v>107</v>
      </c>
      <c r="H1074" s="31" t="s">
        <v>108</v>
      </c>
      <c r="I1074" s="31" t="s">
        <v>5008</v>
      </c>
      <c r="J1074" s="31" t="s">
        <v>5009</v>
      </c>
      <c r="K1074" s="31" t="s">
        <v>106</v>
      </c>
      <c r="L1074" s="31" t="s">
        <v>5006</v>
      </c>
      <c r="M1074" s="31" t="s">
        <v>25938</v>
      </c>
      <c r="N1074" s="31" t="s">
        <v>25937</v>
      </c>
      <c r="O1074" s="31" t="s">
        <v>25929</v>
      </c>
      <c r="P1074" s="32" t="s">
        <v>25948</v>
      </c>
      <c r="Q1074" s="32">
        <v>1</v>
      </c>
      <c r="R1074" t="str">
        <f t="shared" si="16"/>
        <v>Червінська Н.І. ПП, маг. "Кам'янецький ярмарок" г.Каменец-Подольский, ул.Васильева, д.2</v>
      </c>
    </row>
    <row r="1075" spans="1:18" hidden="1" x14ac:dyDescent="0.25">
      <c r="A1075" s="32">
        <v>385667</v>
      </c>
      <c r="B1075" s="31" t="s">
        <v>1523</v>
      </c>
      <c r="C1075" s="31" t="s">
        <v>333</v>
      </c>
      <c r="D1075" s="31" t="s">
        <v>1524</v>
      </c>
      <c r="E1075" s="31" t="s">
        <v>121</v>
      </c>
      <c r="F1075" s="31" t="s">
        <v>122</v>
      </c>
      <c r="G1075" s="31" t="s">
        <v>149</v>
      </c>
      <c r="H1075" s="31" t="s">
        <v>108</v>
      </c>
      <c r="I1075" s="31" t="s">
        <v>206</v>
      </c>
      <c r="J1075" s="31" t="s">
        <v>207</v>
      </c>
      <c r="K1075" s="31" t="s">
        <v>106</v>
      </c>
      <c r="L1075" s="31" t="s">
        <v>333</v>
      </c>
      <c r="M1075" s="31" t="s">
        <v>2</v>
      </c>
      <c r="N1075" s="31" t="s">
        <v>25937</v>
      </c>
      <c r="O1075" s="31" t="s">
        <v>25929</v>
      </c>
      <c r="P1075" s="32" t="s">
        <v>25948</v>
      </c>
      <c r="Q1075" s="32">
        <v>1</v>
      </c>
      <c r="R1075" t="str">
        <f t="shared" si="16"/>
        <v>Юр'єва О.Б. ПП, к-к г.Каменец-Подольский, ул.Чехова (0)</v>
      </c>
    </row>
    <row r="1076" spans="1:18" hidden="1" x14ac:dyDescent="0.25">
      <c r="A1076" s="32">
        <v>385669</v>
      </c>
      <c r="B1076" s="31" t="s">
        <v>1529</v>
      </c>
      <c r="C1076" s="31" t="s">
        <v>1530</v>
      </c>
      <c r="D1076" s="31" t="s">
        <v>1531</v>
      </c>
      <c r="E1076" s="31" t="s">
        <v>121</v>
      </c>
      <c r="F1076" s="31" t="s">
        <v>122</v>
      </c>
      <c r="G1076" s="31" t="s">
        <v>149</v>
      </c>
      <c r="H1076" s="31" t="s">
        <v>108</v>
      </c>
      <c r="I1076" s="31"/>
      <c r="J1076" s="31"/>
      <c r="K1076" s="31" t="s">
        <v>106</v>
      </c>
      <c r="L1076" s="31" t="s">
        <v>1530</v>
      </c>
      <c r="M1076" s="31" t="s">
        <v>1</v>
      </c>
      <c r="N1076" s="31" t="s">
        <v>25937</v>
      </c>
      <c r="O1076" s="31" t="s">
        <v>25929</v>
      </c>
      <c r="P1076" s="32" t="s">
        <v>25948</v>
      </c>
      <c r="Q1076" s="32">
        <v>1</v>
      </c>
      <c r="R1076" t="str">
        <f t="shared" si="16"/>
        <v>Лук`янова Г.Ю. ПП, к-к "Юність" г.Каменец-Подольский, просп Грушевского, д.1</v>
      </c>
    </row>
    <row r="1077" spans="1:18" hidden="1" x14ac:dyDescent="0.25">
      <c r="A1077" s="32">
        <v>385678</v>
      </c>
      <c r="B1077" s="31" t="s">
        <v>337</v>
      </c>
      <c r="C1077" s="31" t="s">
        <v>338</v>
      </c>
      <c r="D1077" s="31" t="s">
        <v>1544</v>
      </c>
      <c r="E1077" s="31" t="s">
        <v>121</v>
      </c>
      <c r="F1077" s="31" t="s">
        <v>122</v>
      </c>
      <c r="G1077" s="31" t="s">
        <v>149</v>
      </c>
      <c r="H1077" s="31" t="s">
        <v>108</v>
      </c>
      <c r="I1077" s="31" t="s">
        <v>124</v>
      </c>
      <c r="J1077" s="31" t="s">
        <v>109</v>
      </c>
      <c r="K1077" s="31" t="s">
        <v>106</v>
      </c>
      <c r="L1077" s="31" t="s">
        <v>338</v>
      </c>
      <c r="M1077" s="31" t="s">
        <v>0</v>
      </c>
      <c r="N1077" s="31" t="s">
        <v>25937</v>
      </c>
      <c r="O1077" s="31" t="s">
        <v>25929</v>
      </c>
      <c r="P1077" s="32" t="s">
        <v>25948</v>
      </c>
      <c r="Q1077" s="32">
        <v>1</v>
      </c>
      <c r="R1077" t="str">
        <f t="shared" si="16"/>
        <v>Ткач А.В. ПП, к-к №17 г.Каменец-Подольский, ул.Князей Кориатовичей (Оптовий ринок)</v>
      </c>
    </row>
    <row r="1078" spans="1:18" hidden="1" x14ac:dyDescent="0.25">
      <c r="A1078" s="32">
        <v>438804</v>
      </c>
      <c r="B1078" s="31" t="s">
        <v>25150</v>
      </c>
      <c r="C1078" s="31" t="s">
        <v>15917</v>
      </c>
      <c r="D1078" s="31" t="s">
        <v>7919</v>
      </c>
      <c r="E1078" s="31" t="s">
        <v>121</v>
      </c>
      <c r="F1078" s="31" t="s">
        <v>122</v>
      </c>
      <c r="G1078" s="31" t="s">
        <v>107</v>
      </c>
      <c r="H1078" s="31" t="s">
        <v>108</v>
      </c>
      <c r="I1078" s="31" t="s">
        <v>3912</v>
      </c>
      <c r="J1078" s="31" t="s">
        <v>3913</v>
      </c>
      <c r="K1078" s="31" t="s">
        <v>110</v>
      </c>
      <c r="L1078" s="31" t="s">
        <v>3910</v>
      </c>
      <c r="M1078" s="31" t="s">
        <v>2</v>
      </c>
      <c r="N1078" s="31" t="s">
        <v>25937</v>
      </c>
      <c r="O1078" s="31" t="s">
        <v>25929</v>
      </c>
      <c r="P1078" s="32" t="s">
        <v>66</v>
      </c>
      <c r="Q1078" s="32">
        <v>1</v>
      </c>
      <c r="R1078" t="str">
        <f t="shared" si="16"/>
        <v>Експресс-продукти ТзОВ, маг. "Кошик" г.Каменец-Подольский, ул.30-летия Победы, д.8</v>
      </c>
    </row>
    <row r="1079" spans="1:18" hidden="1" x14ac:dyDescent="0.25">
      <c r="A1079" s="32">
        <v>426712</v>
      </c>
      <c r="B1079" s="31" t="s">
        <v>25793</v>
      </c>
      <c r="C1079" s="31" t="s">
        <v>25794</v>
      </c>
      <c r="D1079" s="31" t="s">
        <v>1631</v>
      </c>
      <c r="E1079" s="31" t="s">
        <v>121</v>
      </c>
      <c r="F1079" s="31" t="s">
        <v>122</v>
      </c>
      <c r="G1079" s="31" t="s">
        <v>107</v>
      </c>
      <c r="H1079" s="31" t="s">
        <v>108</v>
      </c>
      <c r="I1079" s="31" t="s">
        <v>124</v>
      </c>
      <c r="J1079" s="31" t="s">
        <v>109</v>
      </c>
      <c r="K1079" s="31" t="s">
        <v>110</v>
      </c>
      <c r="L1079" s="31" t="s">
        <v>25794</v>
      </c>
      <c r="M1079" s="31" t="s">
        <v>25938</v>
      </c>
      <c r="N1079" s="31" t="s">
        <v>25937</v>
      </c>
      <c r="O1079" s="31" t="s">
        <v>25929</v>
      </c>
      <c r="P1079" s="32" t="s">
        <v>25948</v>
      </c>
      <c r="Q1079" s="32">
        <v>1</v>
      </c>
      <c r="R1079" t="str">
        <f t="shared" si="16"/>
        <v>Офіс Кам'янець-Подільський р-н Каменец-Подольский Район, с.Каменка, ул.Вокзальная, д.2</v>
      </c>
    </row>
    <row r="1080" spans="1:18" hidden="1" x14ac:dyDescent="0.25">
      <c r="A1080" s="32">
        <v>426712</v>
      </c>
      <c r="B1080" s="31" t="s">
        <v>25793</v>
      </c>
      <c r="C1080" s="31" t="s">
        <v>25794</v>
      </c>
      <c r="D1080" s="31" t="s">
        <v>1631</v>
      </c>
      <c r="E1080" s="31" t="s">
        <v>121</v>
      </c>
      <c r="F1080" s="31" t="s">
        <v>122</v>
      </c>
      <c r="G1080" s="31" t="s">
        <v>107</v>
      </c>
      <c r="H1080" s="31" t="s">
        <v>108</v>
      </c>
      <c r="I1080" s="31" t="s">
        <v>124</v>
      </c>
      <c r="J1080" s="31" t="s">
        <v>109</v>
      </c>
      <c r="K1080" s="31" t="s">
        <v>110</v>
      </c>
      <c r="L1080" s="31" t="s">
        <v>25794</v>
      </c>
      <c r="M1080" s="31" t="s">
        <v>1</v>
      </c>
      <c r="N1080" s="31" t="s">
        <v>25937</v>
      </c>
      <c r="O1080" s="31" t="s">
        <v>25929</v>
      </c>
      <c r="P1080" s="32" t="s">
        <v>25948</v>
      </c>
      <c r="Q1080" s="32">
        <v>1</v>
      </c>
      <c r="R1080" t="str">
        <f t="shared" si="16"/>
        <v>Офіс Кам'янець-Подільський р-н Каменец-Подольский Район, с.Каменка, ул.Вокзальная, д.2</v>
      </c>
    </row>
    <row r="1081" spans="1:18" hidden="1" x14ac:dyDescent="0.25">
      <c r="A1081" s="32">
        <v>426712</v>
      </c>
      <c r="B1081" s="31" t="s">
        <v>25793</v>
      </c>
      <c r="C1081" s="31" t="s">
        <v>25794</v>
      </c>
      <c r="D1081" s="31" t="s">
        <v>1631</v>
      </c>
      <c r="E1081" s="31" t="s">
        <v>121</v>
      </c>
      <c r="F1081" s="31" t="s">
        <v>122</v>
      </c>
      <c r="G1081" s="31" t="s">
        <v>107</v>
      </c>
      <c r="H1081" s="31" t="s">
        <v>108</v>
      </c>
      <c r="I1081" s="31" t="s">
        <v>124</v>
      </c>
      <c r="J1081" s="31" t="s">
        <v>109</v>
      </c>
      <c r="K1081" s="31" t="s">
        <v>110</v>
      </c>
      <c r="L1081" s="31" t="s">
        <v>25794</v>
      </c>
      <c r="M1081" s="31" t="s">
        <v>2</v>
      </c>
      <c r="N1081" s="31" t="s">
        <v>25937</v>
      </c>
      <c r="O1081" s="31" t="s">
        <v>25929</v>
      </c>
      <c r="P1081" s="32" t="s">
        <v>25948</v>
      </c>
      <c r="Q1081" s="32">
        <v>1</v>
      </c>
      <c r="R1081" t="str">
        <f t="shared" si="16"/>
        <v>Офіс Кам'янець-Подільський р-н Каменец-Подольский Район, с.Каменка, ул.Вокзальная, д.2</v>
      </c>
    </row>
    <row r="1082" spans="1:18" hidden="1" x14ac:dyDescent="0.25">
      <c r="A1082" s="32">
        <v>426712</v>
      </c>
      <c r="B1082" s="31" t="s">
        <v>25793</v>
      </c>
      <c r="C1082" s="31" t="s">
        <v>25794</v>
      </c>
      <c r="D1082" s="31" t="s">
        <v>1631</v>
      </c>
      <c r="E1082" s="31" t="s">
        <v>121</v>
      </c>
      <c r="F1082" s="31" t="s">
        <v>122</v>
      </c>
      <c r="G1082" s="31" t="s">
        <v>107</v>
      </c>
      <c r="H1082" s="31" t="s">
        <v>108</v>
      </c>
      <c r="I1082" s="31" t="s">
        <v>124</v>
      </c>
      <c r="J1082" s="31" t="s">
        <v>109</v>
      </c>
      <c r="K1082" s="31" t="s">
        <v>110</v>
      </c>
      <c r="L1082" s="31" t="s">
        <v>25794</v>
      </c>
      <c r="M1082" s="31" t="s">
        <v>0</v>
      </c>
      <c r="N1082" s="31" t="s">
        <v>25937</v>
      </c>
      <c r="O1082" s="31" t="s">
        <v>25929</v>
      </c>
      <c r="P1082" s="32" t="s">
        <v>25948</v>
      </c>
      <c r="Q1082" s="32">
        <v>1</v>
      </c>
      <c r="R1082" t="str">
        <f t="shared" si="16"/>
        <v>Офіс Кам'янець-Подільський р-н Каменец-Подольский Район, с.Каменка, ул.Вокзальная, д.2</v>
      </c>
    </row>
    <row r="1083" spans="1:18" hidden="1" x14ac:dyDescent="0.25">
      <c r="A1083" s="32">
        <v>509739</v>
      </c>
      <c r="B1083" s="31" t="s">
        <v>25912</v>
      </c>
      <c r="C1083" s="31" t="s">
        <v>25913</v>
      </c>
      <c r="D1083" s="31" t="s">
        <v>3777</v>
      </c>
      <c r="E1083" s="31" t="s">
        <v>121</v>
      </c>
      <c r="F1083" s="31" t="s">
        <v>122</v>
      </c>
      <c r="G1083" s="31" t="s">
        <v>113</v>
      </c>
      <c r="H1083" s="31" t="s">
        <v>108</v>
      </c>
      <c r="I1083" s="31" t="s">
        <v>7539</v>
      </c>
      <c r="J1083" s="31" t="s">
        <v>7540</v>
      </c>
      <c r="K1083" s="31" t="s">
        <v>110</v>
      </c>
      <c r="L1083" s="31" t="s">
        <v>25913</v>
      </c>
      <c r="M1083" s="31" t="s">
        <v>2</v>
      </c>
      <c r="N1083" s="31" t="s">
        <v>25937</v>
      </c>
      <c r="O1083" s="31" t="s">
        <v>25929</v>
      </c>
      <c r="P1083" s="32" t="s">
        <v>66</v>
      </c>
      <c r="Q1083" s="32">
        <v>1</v>
      </c>
      <c r="R1083" t="str">
        <f t="shared" si="16"/>
        <v>Бернацький В.О. ПП, молочний павільйон г.Каменец-Подольский, просп Грушевского, д.25 (центральний ринок)</v>
      </c>
    </row>
    <row r="1084" spans="1:18" hidden="1" x14ac:dyDescent="0.25">
      <c r="A1084" s="32">
        <v>520528</v>
      </c>
      <c r="B1084" s="31" t="s">
        <v>23675</v>
      </c>
      <c r="C1084" s="31" t="s">
        <v>23676</v>
      </c>
      <c r="D1084" s="31" t="s">
        <v>5732</v>
      </c>
      <c r="E1084" s="31" t="s">
        <v>121</v>
      </c>
      <c r="F1084" s="31" t="s">
        <v>122</v>
      </c>
      <c r="G1084" s="31" t="s">
        <v>107</v>
      </c>
      <c r="H1084" s="31" t="s">
        <v>108</v>
      </c>
      <c r="I1084" s="31" t="s">
        <v>476</v>
      </c>
      <c r="J1084" s="31" t="s">
        <v>477</v>
      </c>
      <c r="K1084" s="31" t="s">
        <v>110</v>
      </c>
      <c r="L1084" s="31" t="s">
        <v>23676</v>
      </c>
      <c r="M1084" s="31" t="s">
        <v>2</v>
      </c>
      <c r="N1084" s="31" t="s">
        <v>25937</v>
      </c>
      <c r="O1084" s="31" t="s">
        <v>25929</v>
      </c>
      <c r="P1084" s="32" t="s">
        <v>67</v>
      </c>
      <c r="Q1084" s="32">
        <v>0.5</v>
      </c>
      <c r="R1084" t="str">
        <f t="shared" si="16"/>
        <v>Волиньтабак ТОВ, маг. "Кутовий" г.Каменец-Подольский, ул.Огиенка, д.45</v>
      </c>
    </row>
    <row r="1085" spans="1:18" hidden="1" x14ac:dyDescent="0.25">
      <c r="A1085" s="32">
        <v>706317</v>
      </c>
      <c r="B1085" s="31" t="s">
        <v>24731</v>
      </c>
      <c r="C1085" s="31" t="s">
        <v>24732</v>
      </c>
      <c r="D1085" s="31" t="s">
        <v>24733</v>
      </c>
      <c r="E1085" s="31" t="s">
        <v>121</v>
      </c>
      <c r="F1085" s="31" t="s">
        <v>122</v>
      </c>
      <c r="G1085" s="31" t="s">
        <v>107</v>
      </c>
      <c r="H1085" s="31" t="s">
        <v>108</v>
      </c>
      <c r="I1085" s="31" t="s">
        <v>5654</v>
      </c>
      <c r="J1085" s="31" t="s">
        <v>5655</v>
      </c>
      <c r="K1085" s="31" t="s">
        <v>110</v>
      </c>
      <c r="L1085" s="31" t="s">
        <v>24732</v>
      </c>
      <c r="M1085" s="31" t="s">
        <v>25938</v>
      </c>
      <c r="N1085" s="31" t="s">
        <v>25937</v>
      </c>
      <c r="O1085" s="31" t="s">
        <v>25929</v>
      </c>
      <c r="P1085" s="32" t="s">
        <v>67</v>
      </c>
      <c r="Q1085" s="32">
        <v>0.5</v>
      </c>
      <c r="R1085" t="str">
        <f t="shared" si="16"/>
        <v>Корчинський В.В. ПП, маг "Хуторянські ковбаси №4" г.Каменец-Подольский, ул.Мира, д.5</v>
      </c>
    </row>
    <row r="1086" spans="1:18" hidden="1" x14ac:dyDescent="0.25">
      <c r="A1086" s="32">
        <v>706320</v>
      </c>
      <c r="B1086" s="31" t="s">
        <v>24734</v>
      </c>
      <c r="C1086" s="31" t="s">
        <v>24735</v>
      </c>
      <c r="D1086" s="31" t="s">
        <v>24736</v>
      </c>
      <c r="E1086" s="31" t="s">
        <v>121</v>
      </c>
      <c r="F1086" s="31" t="s">
        <v>122</v>
      </c>
      <c r="G1086" s="31" t="s">
        <v>115</v>
      </c>
      <c r="H1086" s="31" t="s">
        <v>116</v>
      </c>
      <c r="I1086" s="31" t="s">
        <v>24737</v>
      </c>
      <c r="J1086" s="31" t="s">
        <v>24738</v>
      </c>
      <c r="K1086" s="31" t="s">
        <v>110</v>
      </c>
      <c r="L1086" s="31" t="s">
        <v>24735</v>
      </c>
      <c r="M1086" s="31" t="s">
        <v>1</v>
      </c>
      <c r="N1086" s="31" t="s">
        <v>25937</v>
      </c>
      <c r="O1086" s="31" t="s">
        <v>25929</v>
      </c>
      <c r="P1086" s="32" t="s">
        <v>67</v>
      </c>
      <c r="Q1086" s="32">
        <v>1</v>
      </c>
      <c r="R1086" t="str">
        <f t="shared" si="16"/>
        <v>Стояновська О.В. ПП, к-к г.Каменец-Подольский, ул.Красноармейская, д.34а</v>
      </c>
    </row>
    <row r="1087" spans="1:18" hidden="1" x14ac:dyDescent="0.25">
      <c r="A1087" s="32">
        <v>789429</v>
      </c>
      <c r="B1087" s="31" t="s">
        <v>25244</v>
      </c>
      <c r="C1087" s="31" t="s">
        <v>25245</v>
      </c>
      <c r="D1087" s="31" t="s">
        <v>25246</v>
      </c>
      <c r="E1087" s="31" t="s">
        <v>121</v>
      </c>
      <c r="F1087" s="31" t="s">
        <v>122</v>
      </c>
      <c r="G1087" s="31" t="s">
        <v>107</v>
      </c>
      <c r="H1087" s="31" t="s">
        <v>108</v>
      </c>
      <c r="I1087" s="31" t="s">
        <v>6200</v>
      </c>
      <c r="J1087" s="31" t="s">
        <v>6201</v>
      </c>
      <c r="K1087" s="31" t="s">
        <v>110</v>
      </c>
      <c r="L1087" s="31" t="s">
        <v>25245</v>
      </c>
      <c r="M1087" s="31" t="s">
        <v>2</v>
      </c>
      <c r="N1087" s="31" t="s">
        <v>25937</v>
      </c>
      <c r="O1087" s="31" t="s">
        <v>25929</v>
      </c>
      <c r="P1087" s="32" t="s">
        <v>66</v>
      </c>
      <c r="Q1087" s="32">
        <v>0.5</v>
      </c>
      <c r="R1087" t="str">
        <f t="shared" si="16"/>
        <v>Панчук М.С. ПП, маг. "Айсберг" г.Каменец-Подольский, ул.30-летия Победы, д.2/6 (0)</v>
      </c>
    </row>
    <row r="1088" spans="1:18" hidden="1" x14ac:dyDescent="0.25">
      <c r="A1088" s="32">
        <v>674176</v>
      </c>
      <c r="B1088" s="31" t="s">
        <v>25552</v>
      </c>
      <c r="C1088" s="31" t="s">
        <v>25553</v>
      </c>
      <c r="D1088" s="31" t="s">
        <v>25554</v>
      </c>
      <c r="E1088" s="31" t="s">
        <v>121</v>
      </c>
      <c r="F1088" s="31" t="s">
        <v>122</v>
      </c>
      <c r="G1088" s="31" t="s">
        <v>115</v>
      </c>
      <c r="H1088" s="31" t="s">
        <v>116</v>
      </c>
      <c r="I1088" s="31" t="s">
        <v>7037</v>
      </c>
      <c r="J1088" s="31" t="s">
        <v>7038</v>
      </c>
      <c r="K1088" s="31" t="s">
        <v>110</v>
      </c>
      <c r="L1088" s="31" t="s">
        <v>25553</v>
      </c>
      <c r="M1088" s="31" t="s">
        <v>0</v>
      </c>
      <c r="N1088" s="31" t="s">
        <v>25937</v>
      </c>
      <c r="O1088" s="31" t="s">
        <v>25929</v>
      </c>
      <c r="P1088" s="32" t="s">
        <v>66</v>
      </c>
      <c r="Q1088" s="32">
        <v>1</v>
      </c>
      <c r="R1088" t="str">
        <f t="shared" si="16"/>
        <v>Лаблюк О.В. ПП, лоток №5 г.Каменец-Подольский (автовокзал)</v>
      </c>
    </row>
    <row r="1089" spans="1:18" hidden="1" x14ac:dyDescent="0.25">
      <c r="A1089" s="32">
        <v>544450</v>
      </c>
      <c r="B1089" s="31" t="s">
        <v>836</v>
      </c>
      <c r="C1089" s="31" t="s">
        <v>837</v>
      </c>
      <c r="D1089" s="31" t="s">
        <v>838</v>
      </c>
      <c r="E1089" s="31" t="s">
        <v>121</v>
      </c>
      <c r="F1089" s="31" t="s">
        <v>122</v>
      </c>
      <c r="G1089" s="31" t="s">
        <v>149</v>
      </c>
      <c r="H1089" s="31" t="s">
        <v>108</v>
      </c>
      <c r="I1089" s="31" t="s">
        <v>124</v>
      </c>
      <c r="J1089" s="31" t="s">
        <v>109</v>
      </c>
      <c r="K1089" s="31" t="s">
        <v>106</v>
      </c>
      <c r="L1089" s="31" t="s">
        <v>837</v>
      </c>
      <c r="M1089" s="31" t="s">
        <v>0</v>
      </c>
      <c r="N1089" s="31" t="s">
        <v>25937</v>
      </c>
      <c r="O1089" s="31" t="s">
        <v>25929</v>
      </c>
      <c r="P1089" s="32" t="s">
        <v>25948</v>
      </c>
      <c r="Q1089" s="32">
        <v>1</v>
      </c>
      <c r="R1089" t="str">
        <f t="shared" si="16"/>
        <v>Татарінцева Т.С. ПП, к-к №177 г.Каменец-Подольский, ул.Князей Кориатовичей, д.12 (оптовий ринок)</v>
      </c>
    </row>
    <row r="1090" spans="1:18" hidden="1" x14ac:dyDescent="0.25">
      <c r="A1090" s="32">
        <v>573021</v>
      </c>
      <c r="B1090" s="31" t="s">
        <v>24953</v>
      </c>
      <c r="C1090" s="31" t="s">
        <v>24954</v>
      </c>
      <c r="D1090" s="31" t="s">
        <v>838</v>
      </c>
      <c r="E1090" s="31" t="s">
        <v>121</v>
      </c>
      <c r="F1090" s="31" t="s">
        <v>122</v>
      </c>
      <c r="G1090" s="31" t="s">
        <v>115</v>
      </c>
      <c r="H1090" s="31" t="s">
        <v>116</v>
      </c>
      <c r="I1090" s="31" t="s">
        <v>1521</v>
      </c>
      <c r="J1090" s="31" t="s">
        <v>1522</v>
      </c>
      <c r="K1090" s="31" t="s">
        <v>110</v>
      </c>
      <c r="L1090" s="31" t="s">
        <v>24954</v>
      </c>
      <c r="M1090" s="31" t="s">
        <v>0</v>
      </c>
      <c r="N1090" s="31" t="s">
        <v>25937</v>
      </c>
      <c r="O1090" s="31" t="s">
        <v>25929</v>
      </c>
      <c r="P1090" s="32" t="s">
        <v>66</v>
      </c>
      <c r="Q1090" s="32">
        <v>1</v>
      </c>
      <c r="R1090" t="str">
        <f t="shared" si="16"/>
        <v>Пушкаренко Г.Д. ПП, к-к №3 г.Каменец-Подольский, ул.Князей Кориатовичей, д.12 (оптовий ринок)</v>
      </c>
    </row>
    <row r="1091" spans="1:18" hidden="1" x14ac:dyDescent="0.25">
      <c r="A1091" s="32">
        <v>573022</v>
      </c>
      <c r="B1091" s="31" t="s">
        <v>24955</v>
      </c>
      <c r="C1091" s="31" t="s">
        <v>24956</v>
      </c>
      <c r="D1091" s="31" t="s">
        <v>23538</v>
      </c>
      <c r="E1091" s="31" t="s">
        <v>121</v>
      </c>
      <c r="F1091" s="31" t="s">
        <v>122</v>
      </c>
      <c r="G1091" s="31" t="s">
        <v>107</v>
      </c>
      <c r="H1091" s="31" t="s">
        <v>108</v>
      </c>
      <c r="I1091" s="31" t="s">
        <v>24957</v>
      </c>
      <c r="J1091" s="31" t="s">
        <v>24958</v>
      </c>
      <c r="K1091" s="31" t="s">
        <v>110</v>
      </c>
      <c r="L1091" s="31" t="s">
        <v>24956</v>
      </c>
      <c r="M1091" s="31" t="s">
        <v>2</v>
      </c>
      <c r="N1091" s="31" t="s">
        <v>25937</v>
      </c>
      <c r="O1091" s="31" t="s">
        <v>25929</v>
      </c>
      <c r="P1091" s="32" t="s">
        <v>66</v>
      </c>
      <c r="Q1091" s="32">
        <v>0.5</v>
      </c>
      <c r="R1091" t="str">
        <f t="shared" ref="R1091:R1154" si="17">CONCATENATE(C1091," ",D1091)</f>
        <v>Вишневська С.А. ПП, маг. "Мічурін" г.Каменец-Подольский, ул.30-летия Победы, д.10</v>
      </c>
    </row>
    <row r="1092" spans="1:18" hidden="1" x14ac:dyDescent="0.25">
      <c r="A1092" s="32">
        <v>647512</v>
      </c>
      <c r="B1092" s="31" t="s">
        <v>25017</v>
      </c>
      <c r="C1092" s="31" t="s">
        <v>25018</v>
      </c>
      <c r="D1092" s="31" t="s">
        <v>25019</v>
      </c>
      <c r="E1092" s="31" t="s">
        <v>121</v>
      </c>
      <c r="F1092" s="31" t="s">
        <v>122</v>
      </c>
      <c r="G1092" s="31" t="s">
        <v>107</v>
      </c>
      <c r="H1092" s="31" t="s">
        <v>108</v>
      </c>
      <c r="I1092" s="31" t="s">
        <v>25020</v>
      </c>
      <c r="J1092" s="31" t="s">
        <v>25021</v>
      </c>
      <c r="K1092" s="31" t="s">
        <v>110</v>
      </c>
      <c r="L1092" s="31" t="s">
        <v>25018</v>
      </c>
      <c r="M1092" s="31" t="s">
        <v>1</v>
      </c>
      <c r="N1092" s="31" t="s">
        <v>25937</v>
      </c>
      <c r="O1092" s="31" t="s">
        <v>25929</v>
      </c>
      <c r="P1092" s="32" t="s">
        <v>66</v>
      </c>
      <c r="Q1092" s="32">
        <v>1</v>
      </c>
      <c r="R1092" t="str">
        <f t="shared" si="17"/>
        <v>Насобкова І.С. ПП, маг. "Тано-2 "ММС" г.Каменец-Подольский, ул.Франко Ивана, д.7/1</v>
      </c>
    </row>
    <row r="1093" spans="1:18" hidden="1" x14ac:dyDescent="0.25">
      <c r="A1093" s="32">
        <v>433846</v>
      </c>
      <c r="B1093" s="31" t="s">
        <v>24019</v>
      </c>
      <c r="C1093" s="31" t="s">
        <v>24020</v>
      </c>
      <c r="D1093" s="31" t="s">
        <v>24021</v>
      </c>
      <c r="E1093" s="31" t="s">
        <v>121</v>
      </c>
      <c r="F1093" s="31" t="s">
        <v>122</v>
      </c>
      <c r="G1093" s="31" t="s">
        <v>107</v>
      </c>
      <c r="H1093" s="31" t="s">
        <v>108</v>
      </c>
      <c r="I1093" s="31" t="s">
        <v>12762</v>
      </c>
      <c r="J1093" s="31" t="s">
        <v>12763</v>
      </c>
      <c r="K1093" s="31" t="s">
        <v>110</v>
      </c>
      <c r="L1093" s="31" t="s">
        <v>24020</v>
      </c>
      <c r="M1093" s="31" t="s">
        <v>25938</v>
      </c>
      <c r="N1093" s="31" t="s">
        <v>25937</v>
      </c>
      <c r="O1093" s="31" t="s">
        <v>25929</v>
      </c>
      <c r="P1093" s="32" t="s">
        <v>66</v>
      </c>
      <c r="Q1093" s="32">
        <v>1</v>
      </c>
      <c r="R1093" t="str">
        <f t="shared" si="17"/>
        <v>Фірма "Бакалія" ПрАТ, маг. "Економ №24" р-н Дунаевецкий Район, пгт.Дунаевцы, ул.Шевченко, д.111а</v>
      </c>
    </row>
    <row r="1094" spans="1:18" hidden="1" x14ac:dyDescent="0.25">
      <c r="A1094" s="32">
        <v>705067</v>
      </c>
      <c r="B1094" s="31" t="s">
        <v>24707</v>
      </c>
      <c r="C1094" s="31" t="s">
        <v>24708</v>
      </c>
      <c r="D1094" s="31" t="s">
        <v>24709</v>
      </c>
      <c r="E1094" s="31" t="s">
        <v>121</v>
      </c>
      <c r="F1094" s="31" t="s">
        <v>122</v>
      </c>
      <c r="G1094" s="31" t="s">
        <v>107</v>
      </c>
      <c r="H1094" s="31" t="s">
        <v>108</v>
      </c>
      <c r="I1094" s="31" t="s">
        <v>24710</v>
      </c>
      <c r="J1094" s="31" t="s">
        <v>24711</v>
      </c>
      <c r="K1094" s="31" t="s">
        <v>110</v>
      </c>
      <c r="L1094" s="31" t="s">
        <v>24708</v>
      </c>
      <c r="M1094" s="31" t="s">
        <v>2</v>
      </c>
      <c r="N1094" s="31" t="s">
        <v>25937</v>
      </c>
      <c r="O1094" s="31" t="s">
        <v>25929</v>
      </c>
      <c r="P1094" s="32" t="s">
        <v>66</v>
      </c>
      <c r="Q1094" s="32">
        <v>1</v>
      </c>
      <c r="R1094" t="str">
        <f t="shared" si="17"/>
        <v>Безносюк Ю.В. ПП, маг. "Домашній" г.Каменец-Подольский, ул.Якира, д.15</v>
      </c>
    </row>
    <row r="1095" spans="1:18" hidden="1" x14ac:dyDescent="0.25">
      <c r="A1095" s="32">
        <v>705070</v>
      </c>
      <c r="B1095" s="31" t="s">
        <v>24719</v>
      </c>
      <c r="C1095" s="31" t="s">
        <v>24720</v>
      </c>
      <c r="D1095" s="31" t="s">
        <v>24721</v>
      </c>
      <c r="E1095" s="31" t="s">
        <v>121</v>
      </c>
      <c r="F1095" s="31" t="s">
        <v>122</v>
      </c>
      <c r="G1095" s="31" t="s">
        <v>107</v>
      </c>
      <c r="H1095" s="31" t="s">
        <v>108</v>
      </c>
      <c r="I1095" s="31" t="s">
        <v>24722</v>
      </c>
      <c r="J1095" s="31" t="s">
        <v>24723</v>
      </c>
      <c r="K1095" s="31" t="s">
        <v>110</v>
      </c>
      <c r="L1095" s="31" t="s">
        <v>24720</v>
      </c>
      <c r="M1095" s="31" t="s">
        <v>0</v>
      </c>
      <c r="N1095" s="31" t="s">
        <v>25937</v>
      </c>
      <c r="O1095" s="31" t="s">
        <v>25929</v>
      </c>
      <c r="P1095" s="32" t="s">
        <v>66</v>
      </c>
      <c r="Q1095" s="32">
        <v>0.5</v>
      </c>
      <c r="R1095" t="str">
        <f t="shared" si="17"/>
        <v>Черній О.В. ПП, маг. "Продукти від виробника" г.Каменец-Подольский, ул.Галицкого, д.34</v>
      </c>
    </row>
    <row r="1096" spans="1:18" hidden="1" x14ac:dyDescent="0.25">
      <c r="A1096" s="32">
        <v>162280</v>
      </c>
      <c r="B1096" s="31" t="s">
        <v>2966</v>
      </c>
      <c r="C1096" s="31" t="s">
        <v>2967</v>
      </c>
      <c r="D1096" s="31" t="s">
        <v>14042</v>
      </c>
      <c r="E1096" s="31" t="s">
        <v>121</v>
      </c>
      <c r="F1096" s="31" t="s">
        <v>122</v>
      </c>
      <c r="G1096" s="31" t="s">
        <v>107</v>
      </c>
      <c r="H1096" s="31" t="s">
        <v>108</v>
      </c>
      <c r="I1096" s="31" t="s">
        <v>14043</v>
      </c>
      <c r="J1096" s="31" t="s">
        <v>14044</v>
      </c>
      <c r="K1096" s="31" t="s">
        <v>110</v>
      </c>
      <c r="L1096" s="31" t="s">
        <v>2967</v>
      </c>
      <c r="M1096" s="31" t="s">
        <v>25938</v>
      </c>
      <c r="N1096" s="31" t="s">
        <v>25937</v>
      </c>
      <c r="O1096" s="31" t="s">
        <v>25929</v>
      </c>
      <c r="P1096" s="32" t="s">
        <v>66</v>
      </c>
      <c r="Q1096" s="32">
        <v>0.5</v>
      </c>
      <c r="R1096" t="str">
        <f t="shared" si="17"/>
        <v>Боднар Б.Ф. ПП, маг. "Продукти" р-н Дунаевецкий Район, с.Рачынци, ул.Мира, д.44 а</v>
      </c>
    </row>
    <row r="1097" spans="1:18" hidden="1" x14ac:dyDescent="0.25">
      <c r="A1097" s="32">
        <v>162414</v>
      </c>
      <c r="B1097" s="31" t="s">
        <v>2305</v>
      </c>
      <c r="C1097" s="31" t="s">
        <v>2306</v>
      </c>
      <c r="D1097" s="31" t="s">
        <v>14331</v>
      </c>
      <c r="E1097" s="31" t="s">
        <v>121</v>
      </c>
      <c r="F1097" s="31" t="s">
        <v>122</v>
      </c>
      <c r="G1097" s="31" t="s">
        <v>107</v>
      </c>
      <c r="H1097" s="31" t="s">
        <v>108</v>
      </c>
      <c r="I1097" s="31" t="s">
        <v>14332</v>
      </c>
      <c r="J1097" s="31" t="s">
        <v>14333</v>
      </c>
      <c r="K1097" s="31" t="s">
        <v>110</v>
      </c>
      <c r="L1097" s="31" t="s">
        <v>2306</v>
      </c>
      <c r="M1097" s="31" t="s">
        <v>25938</v>
      </c>
      <c r="N1097" s="31" t="s">
        <v>25937</v>
      </c>
      <c r="O1097" s="31" t="s">
        <v>25929</v>
      </c>
      <c r="P1097" s="32" t="s">
        <v>67</v>
      </c>
      <c r="Q1097" s="32">
        <v>0.5</v>
      </c>
      <c r="R1097" t="str">
        <f t="shared" si="17"/>
        <v>Булима Н.П. ПП, маг. "Мрія" р-н Дунаевецкий Район, г.Дунаевцы, ул.3-го Интернационала, д.52</v>
      </c>
    </row>
    <row r="1098" spans="1:18" hidden="1" x14ac:dyDescent="0.25">
      <c r="A1098" s="32">
        <v>162575</v>
      </c>
      <c r="B1098" s="31" t="s">
        <v>3647</v>
      </c>
      <c r="C1098" s="31" t="s">
        <v>3648</v>
      </c>
      <c r="D1098" s="31" t="s">
        <v>14657</v>
      </c>
      <c r="E1098" s="31" t="s">
        <v>121</v>
      </c>
      <c r="F1098" s="31" t="s">
        <v>122</v>
      </c>
      <c r="G1098" s="31" t="s">
        <v>299</v>
      </c>
      <c r="H1098" s="31" t="s">
        <v>108</v>
      </c>
      <c r="I1098" s="31" t="s">
        <v>14658</v>
      </c>
      <c r="J1098" s="31" t="s">
        <v>14659</v>
      </c>
      <c r="K1098" s="31" t="s">
        <v>110</v>
      </c>
      <c r="L1098" s="31" t="s">
        <v>3648</v>
      </c>
      <c r="M1098" s="31" t="s">
        <v>25938</v>
      </c>
      <c r="N1098" s="31" t="s">
        <v>25937</v>
      </c>
      <c r="O1098" s="31" t="s">
        <v>25929</v>
      </c>
      <c r="P1098" s="32" t="s">
        <v>66</v>
      </c>
      <c r="Q1098" s="32">
        <v>1</v>
      </c>
      <c r="R1098" t="str">
        <f t="shared" si="17"/>
        <v>Войциховська О.І. ПП, маг. "Руслана" г.Каменец-Подольский, ул.Молодежная, д.1</v>
      </c>
    </row>
    <row r="1099" spans="1:18" hidden="1" x14ac:dyDescent="0.25">
      <c r="A1099" s="32">
        <v>756310</v>
      </c>
      <c r="B1099" s="31" t="s">
        <v>24282</v>
      </c>
      <c r="C1099" s="31" t="s">
        <v>24283</v>
      </c>
      <c r="D1099" s="31" t="s">
        <v>24284</v>
      </c>
      <c r="E1099" s="31" t="s">
        <v>121</v>
      </c>
      <c r="F1099" s="31" t="s">
        <v>122</v>
      </c>
      <c r="G1099" s="31" t="s">
        <v>107</v>
      </c>
      <c r="H1099" s="31" t="s">
        <v>108</v>
      </c>
      <c r="I1099" s="31" t="s">
        <v>24285</v>
      </c>
      <c r="J1099" s="31" t="s">
        <v>24286</v>
      </c>
      <c r="K1099" s="31" t="s">
        <v>110</v>
      </c>
      <c r="L1099" s="31" t="s">
        <v>24283</v>
      </c>
      <c r="M1099" s="31" t="s">
        <v>25938</v>
      </c>
      <c r="N1099" s="31" t="s">
        <v>25937</v>
      </c>
      <c r="O1099" s="31" t="s">
        <v>25929</v>
      </c>
      <c r="P1099" s="32" t="s">
        <v>66</v>
      </c>
      <c r="Q1099" s="32">
        <v>0.5</v>
      </c>
      <c r="R1099" t="str">
        <f t="shared" si="17"/>
        <v>Лігоцька І.М. ПП, маг. "Старт" р-н Дунаевецкий Район, г.Дунаевцы, д.2</v>
      </c>
    </row>
    <row r="1100" spans="1:18" hidden="1" x14ac:dyDescent="0.25">
      <c r="A1100" s="32">
        <v>823471</v>
      </c>
      <c r="B1100" s="31" t="s">
        <v>24419</v>
      </c>
      <c r="C1100" s="31" t="s">
        <v>24420</v>
      </c>
      <c r="D1100" s="31" t="s">
        <v>1267</v>
      </c>
      <c r="E1100" s="31" t="s">
        <v>121</v>
      </c>
      <c r="F1100" s="31" t="s">
        <v>122</v>
      </c>
      <c r="G1100" s="31" t="s">
        <v>107</v>
      </c>
      <c r="H1100" s="31" t="s">
        <v>108</v>
      </c>
      <c r="I1100" s="31" t="s">
        <v>24421</v>
      </c>
      <c r="J1100" s="31" t="s">
        <v>24422</v>
      </c>
      <c r="K1100" s="31" t="s">
        <v>110</v>
      </c>
      <c r="L1100" s="31" t="s">
        <v>24420</v>
      </c>
      <c r="M1100" s="31" t="s">
        <v>2</v>
      </c>
      <c r="N1100" s="31" t="s">
        <v>25937</v>
      </c>
      <c r="O1100" s="31" t="s">
        <v>25929</v>
      </c>
      <c r="P1100" s="32" t="s">
        <v>66</v>
      </c>
      <c r="Q1100" s="32">
        <v>0</v>
      </c>
      <c r="R1100" t="str">
        <f t="shared" si="17"/>
        <v>Катеренюк Р.В. ПП, маг. "Солодкий дім - Родзинка" г.Каменец-Подольский, ул.Галицкого, д.13</v>
      </c>
    </row>
    <row r="1101" spans="1:18" hidden="1" x14ac:dyDescent="0.25">
      <c r="A1101" s="32">
        <v>823472</v>
      </c>
      <c r="B1101" s="31" t="s">
        <v>24423</v>
      </c>
      <c r="C1101" s="31" t="s">
        <v>24424</v>
      </c>
      <c r="D1101" s="31" t="s">
        <v>4997</v>
      </c>
      <c r="E1101" s="31" t="s">
        <v>121</v>
      </c>
      <c r="F1101" s="31" t="s">
        <v>122</v>
      </c>
      <c r="G1101" s="31" t="s">
        <v>107</v>
      </c>
      <c r="H1101" s="31" t="s">
        <v>108</v>
      </c>
      <c r="I1101" s="31" t="s">
        <v>24425</v>
      </c>
      <c r="J1101" s="31" t="s">
        <v>24426</v>
      </c>
      <c r="K1101" s="31" t="s">
        <v>110</v>
      </c>
      <c r="L1101" s="31" t="s">
        <v>24424</v>
      </c>
      <c r="M1101" s="31" t="s">
        <v>1</v>
      </c>
      <c r="N1101" s="31" t="s">
        <v>25937</v>
      </c>
      <c r="O1101" s="31" t="s">
        <v>25929</v>
      </c>
      <c r="P1101" s="32" t="s">
        <v>67</v>
      </c>
      <c r="Q1101" s="32">
        <v>0.5</v>
      </c>
      <c r="R1101" t="str">
        <f t="shared" si="17"/>
        <v>Підвисоцький Г.В. ПП, маг. "Продукти" г.Каменец-Подольский, ул.Огиенка, д.0 (0)</v>
      </c>
    </row>
    <row r="1102" spans="1:18" hidden="1" x14ac:dyDescent="0.25">
      <c r="A1102" s="32">
        <v>162093</v>
      </c>
      <c r="B1102" s="31" t="s">
        <v>1424</v>
      </c>
      <c r="C1102" s="31" t="s">
        <v>1425</v>
      </c>
      <c r="D1102" s="31" t="s">
        <v>10002</v>
      </c>
      <c r="E1102" s="31" t="s">
        <v>121</v>
      </c>
      <c r="F1102" s="31" t="s">
        <v>122</v>
      </c>
      <c r="G1102" s="31" t="s">
        <v>115</v>
      </c>
      <c r="H1102" s="31" t="s">
        <v>116</v>
      </c>
      <c r="I1102" s="31" t="s">
        <v>13645</v>
      </c>
      <c r="J1102" s="31" t="s">
        <v>13646</v>
      </c>
      <c r="K1102" s="31" t="s">
        <v>110</v>
      </c>
      <c r="L1102" s="31" t="s">
        <v>1425</v>
      </c>
      <c r="M1102" s="31" t="s">
        <v>25938</v>
      </c>
      <c r="N1102" s="31" t="s">
        <v>25937</v>
      </c>
      <c r="O1102" s="31" t="s">
        <v>25929</v>
      </c>
      <c r="P1102" s="32" t="s">
        <v>66</v>
      </c>
      <c r="Q1102" s="32">
        <v>1</v>
      </c>
      <c r="R1102" t="str">
        <f t="shared" si="17"/>
        <v>Бабій О.П. ПП, р-к р-н Дунаевецкий Район, г.Дунаевцы, ул.Спортивная, д.4</v>
      </c>
    </row>
    <row r="1103" spans="1:18" hidden="1" x14ac:dyDescent="0.25">
      <c r="A1103" s="32">
        <v>162154</v>
      </c>
      <c r="B1103" s="31" t="s">
        <v>3464</v>
      </c>
      <c r="C1103" s="31" t="s">
        <v>3465</v>
      </c>
      <c r="D1103" s="31" t="s">
        <v>3466</v>
      </c>
      <c r="E1103" s="31" t="s">
        <v>121</v>
      </c>
      <c r="F1103" s="31" t="s">
        <v>122</v>
      </c>
      <c r="G1103" s="31" t="s">
        <v>107</v>
      </c>
      <c r="H1103" s="31" t="s">
        <v>108</v>
      </c>
      <c r="I1103" s="31" t="s">
        <v>3467</v>
      </c>
      <c r="J1103" s="31" t="s">
        <v>3468</v>
      </c>
      <c r="K1103" s="31" t="s">
        <v>110</v>
      </c>
      <c r="L1103" s="31" t="s">
        <v>3465</v>
      </c>
      <c r="M1103" s="31" t="s">
        <v>2</v>
      </c>
      <c r="N1103" s="31" t="s">
        <v>25937</v>
      </c>
      <c r="O1103" s="31" t="s">
        <v>25929</v>
      </c>
      <c r="P1103" s="32" t="s">
        <v>67</v>
      </c>
      <c r="Q1103" s="32">
        <v>1</v>
      </c>
      <c r="R1103" t="str">
        <f t="shared" si="17"/>
        <v>Безвушко Н.А. ПП, маг. "Наталі" г.Каменец-Подольский, ул.Короленко, д.7</v>
      </c>
    </row>
    <row r="1104" spans="1:18" hidden="1" x14ac:dyDescent="0.25">
      <c r="A1104" s="32">
        <v>162169</v>
      </c>
      <c r="B1104" s="31" t="s">
        <v>3497</v>
      </c>
      <c r="C1104" s="31" t="s">
        <v>3498</v>
      </c>
      <c r="D1104" s="31" t="s">
        <v>3499</v>
      </c>
      <c r="E1104" s="31" t="s">
        <v>121</v>
      </c>
      <c r="F1104" s="31" t="s">
        <v>122</v>
      </c>
      <c r="G1104" s="31" t="s">
        <v>107</v>
      </c>
      <c r="H1104" s="31" t="s">
        <v>108</v>
      </c>
      <c r="I1104" s="31" t="s">
        <v>13758</v>
      </c>
      <c r="J1104" s="31" t="s">
        <v>13759</v>
      </c>
      <c r="K1104" s="31" t="s">
        <v>110</v>
      </c>
      <c r="L1104" s="31" t="s">
        <v>3498</v>
      </c>
      <c r="M1104" s="31" t="s">
        <v>2</v>
      </c>
      <c r="N1104" s="31" t="s">
        <v>25937</v>
      </c>
      <c r="O1104" s="31" t="s">
        <v>25929</v>
      </c>
      <c r="P1104" s="32" t="s">
        <v>66</v>
      </c>
      <c r="Q1104" s="32">
        <v>1</v>
      </c>
      <c r="R1104" t="str">
        <f t="shared" si="17"/>
        <v>Белінська Л.М. ПП, маг."Берегиня" г.Каменец-Подольский, ул.Космонавтов, д.13</v>
      </c>
    </row>
    <row r="1105" spans="1:18" hidden="1" x14ac:dyDescent="0.25">
      <c r="A1105" s="32">
        <v>162183</v>
      </c>
      <c r="B1105" s="31" t="s">
        <v>1808</v>
      </c>
      <c r="C1105" s="31" t="s">
        <v>1809</v>
      </c>
      <c r="D1105" s="31" t="s">
        <v>1810</v>
      </c>
      <c r="E1105" s="31" t="s">
        <v>121</v>
      </c>
      <c r="F1105" s="31" t="s">
        <v>122</v>
      </c>
      <c r="G1105" s="31" t="s">
        <v>107</v>
      </c>
      <c r="H1105" s="31" t="s">
        <v>108</v>
      </c>
      <c r="I1105" s="31" t="s">
        <v>13795</v>
      </c>
      <c r="J1105" s="31" t="s">
        <v>13796</v>
      </c>
      <c r="K1105" s="31" t="s">
        <v>110</v>
      </c>
      <c r="L1105" s="31" t="s">
        <v>1809</v>
      </c>
      <c r="M1105" s="31" t="s">
        <v>25938</v>
      </c>
      <c r="N1105" s="31" t="s">
        <v>25937</v>
      </c>
      <c r="O1105" s="31" t="s">
        <v>25929</v>
      </c>
      <c r="P1105" s="32" t="s">
        <v>66</v>
      </c>
      <c r="Q1105" s="32">
        <v>0.5</v>
      </c>
      <c r="R1105" t="str">
        <f t="shared" si="17"/>
        <v>Берекец А.В. ПП, маг. "Незабутка" р-н Дунаевецкий Район, г.Дунаевцы, ул.Шевченко, д.112</v>
      </c>
    </row>
    <row r="1106" spans="1:18" hidden="1" x14ac:dyDescent="0.25">
      <c r="A1106" s="32">
        <v>162201</v>
      </c>
      <c r="B1106" s="31" t="s">
        <v>13835</v>
      </c>
      <c r="C1106" s="31" t="s">
        <v>13836</v>
      </c>
      <c r="D1106" s="31" t="s">
        <v>13837</v>
      </c>
      <c r="E1106" s="31" t="s">
        <v>121</v>
      </c>
      <c r="F1106" s="31" t="s">
        <v>122</v>
      </c>
      <c r="G1106" s="31" t="s">
        <v>111</v>
      </c>
      <c r="H1106" s="31" t="s">
        <v>112</v>
      </c>
      <c r="I1106" s="31" t="s">
        <v>13838</v>
      </c>
      <c r="J1106" s="31" t="s">
        <v>13839</v>
      </c>
      <c r="K1106" s="31" t="s">
        <v>110</v>
      </c>
      <c r="L1106" s="31" t="s">
        <v>13836</v>
      </c>
      <c r="M1106" s="31" t="s">
        <v>1</v>
      </c>
      <c r="N1106" s="31" t="s">
        <v>25937</v>
      </c>
      <c r="O1106" s="31" t="s">
        <v>25929</v>
      </c>
      <c r="P1106" s="32" t="s">
        <v>67</v>
      </c>
      <c r="Q1106" s="32">
        <v>0.5</v>
      </c>
      <c r="R1106" t="str">
        <f t="shared" si="17"/>
        <v>Бех Л.А. ПП, буфет "Солдат" г.Каменец-Подольский, ул.Гагарина, д.56</v>
      </c>
    </row>
    <row r="1107" spans="1:18" hidden="1" x14ac:dyDescent="0.25">
      <c r="A1107" s="32">
        <v>162202</v>
      </c>
      <c r="B1107" s="31" t="s">
        <v>13840</v>
      </c>
      <c r="C1107" s="31" t="s">
        <v>13841</v>
      </c>
      <c r="D1107" s="31" t="s">
        <v>7867</v>
      </c>
      <c r="E1107" s="31" t="s">
        <v>121</v>
      </c>
      <c r="F1107" s="31" t="s">
        <v>122</v>
      </c>
      <c r="G1107" s="31" t="s">
        <v>115</v>
      </c>
      <c r="H1107" s="31" t="s">
        <v>116</v>
      </c>
      <c r="I1107" s="31" t="s">
        <v>13842</v>
      </c>
      <c r="J1107" s="31" t="s">
        <v>13843</v>
      </c>
      <c r="K1107" s="31" t="s">
        <v>110</v>
      </c>
      <c r="L1107" s="31" t="s">
        <v>13841</v>
      </c>
      <c r="M1107" s="31" t="s">
        <v>0</v>
      </c>
      <c r="N1107" s="31" t="s">
        <v>25937</v>
      </c>
      <c r="O1107" s="31" t="s">
        <v>25929</v>
      </c>
      <c r="P1107" s="32" t="s">
        <v>66</v>
      </c>
      <c r="Q1107" s="32">
        <v>0.5</v>
      </c>
      <c r="R1107" t="str">
        <f t="shared" si="17"/>
        <v>Бєлік Н.А. ПП, к-к №32 г.Каменец-Подольский, ул.Князей Кориатовичей, д.14 м</v>
      </c>
    </row>
    <row r="1108" spans="1:18" hidden="1" x14ac:dyDescent="0.25">
      <c r="A1108" s="32">
        <v>161939</v>
      </c>
      <c r="B1108" s="31" t="s">
        <v>1541</v>
      </c>
      <c r="C1108" s="31" t="s">
        <v>461</v>
      </c>
      <c r="D1108" s="31" t="s">
        <v>13268</v>
      </c>
      <c r="E1108" s="31" t="s">
        <v>121</v>
      </c>
      <c r="F1108" s="31" t="s">
        <v>122</v>
      </c>
      <c r="G1108" s="31" t="s">
        <v>149</v>
      </c>
      <c r="H1108" s="31" t="s">
        <v>108</v>
      </c>
      <c r="I1108" s="31" t="s">
        <v>502</v>
      </c>
      <c r="J1108" s="31" t="s">
        <v>503</v>
      </c>
      <c r="K1108" s="31" t="s">
        <v>110</v>
      </c>
      <c r="L1108" s="31" t="s">
        <v>461</v>
      </c>
      <c r="M1108" s="31" t="s">
        <v>2</v>
      </c>
      <c r="N1108" s="31" t="s">
        <v>25937</v>
      </c>
      <c r="O1108" s="31" t="s">
        <v>25929</v>
      </c>
      <c r="P1108" s="32" t="s">
        <v>67</v>
      </c>
      <c r="Q1108" s="32">
        <v>1</v>
      </c>
      <c r="R1108" t="str">
        <f t="shared" si="17"/>
        <v>Мосейчук О.Л. ПП, к-к г.Каменец-Подольский, ул.Пушкинская (навпроти НВК 13 зупинка)</v>
      </c>
    </row>
    <row r="1109" spans="1:18" hidden="1" x14ac:dyDescent="0.25">
      <c r="A1109" s="32">
        <v>161940</v>
      </c>
      <c r="B1109" s="31" t="s">
        <v>1545</v>
      </c>
      <c r="C1109" s="31" t="s">
        <v>1546</v>
      </c>
      <c r="D1109" s="31" t="s">
        <v>13269</v>
      </c>
      <c r="E1109" s="31" t="s">
        <v>121</v>
      </c>
      <c r="F1109" s="31" t="s">
        <v>122</v>
      </c>
      <c r="G1109" s="31" t="s">
        <v>115</v>
      </c>
      <c r="H1109" s="31" t="s">
        <v>116</v>
      </c>
      <c r="I1109" s="31" t="s">
        <v>206</v>
      </c>
      <c r="J1109" s="31" t="s">
        <v>207</v>
      </c>
      <c r="K1109" s="31" t="s">
        <v>110</v>
      </c>
      <c r="L1109" s="31" t="s">
        <v>1546</v>
      </c>
      <c r="M1109" s="31" t="s">
        <v>2</v>
      </c>
      <c r="N1109" s="31" t="s">
        <v>25937</v>
      </c>
      <c r="O1109" s="31" t="s">
        <v>25929</v>
      </c>
      <c r="P1109" s="32" t="s">
        <v>67</v>
      </c>
      <c r="Q1109" s="32">
        <v>1</v>
      </c>
      <c r="R1109" t="str">
        <f t="shared" si="17"/>
        <v>Юр'єва О.Б. ПП, к-к "Надія" г.Каменец-Подольский, ул.Пушкинская (біля центру)</v>
      </c>
    </row>
    <row r="1110" spans="1:18" hidden="1" x14ac:dyDescent="0.25">
      <c r="A1110" s="32">
        <v>161980</v>
      </c>
      <c r="B1110" s="31" t="s">
        <v>2736</v>
      </c>
      <c r="C1110" s="31" t="s">
        <v>2737</v>
      </c>
      <c r="D1110" s="31" t="s">
        <v>13381</v>
      </c>
      <c r="E1110" s="31" t="s">
        <v>121</v>
      </c>
      <c r="F1110" s="31" t="s">
        <v>122</v>
      </c>
      <c r="G1110" s="31" t="s">
        <v>107</v>
      </c>
      <c r="H1110" s="31" t="s">
        <v>108</v>
      </c>
      <c r="I1110" s="31" t="s">
        <v>13382</v>
      </c>
      <c r="J1110" s="31" t="s">
        <v>13383</v>
      </c>
      <c r="K1110" s="31" t="s">
        <v>110</v>
      </c>
      <c r="L1110" s="31" t="s">
        <v>2737</v>
      </c>
      <c r="M1110" s="31" t="s">
        <v>1</v>
      </c>
      <c r="N1110" s="31" t="s">
        <v>25937</v>
      </c>
      <c r="O1110" s="31" t="s">
        <v>25929</v>
      </c>
      <c r="P1110" s="32" t="s">
        <v>66</v>
      </c>
      <c r="Q1110" s="32">
        <v>1</v>
      </c>
      <c r="R1110" t="str">
        <f t="shared" si="17"/>
        <v>Яцкова К.В. ПП, маг. "Домашній" р-н Каменец-Подольский Район, с.Жовтневое, ул.Чкалова, д.110</v>
      </c>
    </row>
    <row r="1111" spans="1:18" hidden="1" x14ac:dyDescent="0.25">
      <c r="A1111" s="32">
        <v>162069</v>
      </c>
      <c r="B1111" s="31" t="s">
        <v>3645</v>
      </c>
      <c r="C1111" s="31" t="s">
        <v>3646</v>
      </c>
      <c r="D1111" s="31" t="s">
        <v>13586</v>
      </c>
      <c r="E1111" s="31" t="s">
        <v>121</v>
      </c>
      <c r="F1111" s="31" t="s">
        <v>122</v>
      </c>
      <c r="G1111" s="31" t="s">
        <v>299</v>
      </c>
      <c r="H1111" s="31" t="s">
        <v>108</v>
      </c>
      <c r="I1111" s="31" t="s">
        <v>13587</v>
      </c>
      <c r="J1111" s="31" t="s">
        <v>13588</v>
      </c>
      <c r="K1111" s="31" t="s">
        <v>110</v>
      </c>
      <c r="L1111" s="31" t="s">
        <v>3646</v>
      </c>
      <c r="M1111" s="31" t="s">
        <v>1</v>
      </c>
      <c r="N1111" s="31" t="s">
        <v>25937</v>
      </c>
      <c r="O1111" s="31" t="s">
        <v>25929</v>
      </c>
      <c r="P1111" s="32" t="s">
        <v>66</v>
      </c>
      <c r="Q1111" s="32">
        <v>1</v>
      </c>
      <c r="R1111" t="str">
        <f t="shared" si="17"/>
        <v>Аріадна "Магазин №34" ТзОВ г.Каменец-Подольский, просп Грушевского, д.64</v>
      </c>
    </row>
    <row r="1112" spans="1:18" hidden="1" x14ac:dyDescent="0.25">
      <c r="A1112" s="32">
        <v>162078</v>
      </c>
      <c r="B1112" s="31" t="s">
        <v>2273</v>
      </c>
      <c r="C1112" s="31" t="s">
        <v>2274</v>
      </c>
      <c r="D1112" s="31" t="s">
        <v>13609</v>
      </c>
      <c r="E1112" s="31" t="s">
        <v>121</v>
      </c>
      <c r="F1112" s="31" t="s">
        <v>122</v>
      </c>
      <c r="G1112" s="31" t="s">
        <v>107</v>
      </c>
      <c r="H1112" s="31" t="s">
        <v>108</v>
      </c>
      <c r="I1112" s="31" t="s">
        <v>13610</v>
      </c>
      <c r="J1112" s="31" t="s">
        <v>13611</v>
      </c>
      <c r="K1112" s="31" t="s">
        <v>110</v>
      </c>
      <c r="L1112" s="31" t="s">
        <v>13612</v>
      </c>
      <c r="M1112" s="31" t="s">
        <v>25938</v>
      </c>
      <c r="N1112" s="31" t="s">
        <v>25937</v>
      </c>
      <c r="O1112" s="31" t="s">
        <v>25929</v>
      </c>
      <c r="P1112" s="32" t="s">
        <v>67</v>
      </c>
      <c r="Q1112" s="32">
        <v>0.5</v>
      </c>
      <c r="R1112" t="str">
        <f t="shared" si="17"/>
        <v>Атаманчук ПП, маг. "Ліана №2" р-н Дунаевецкий Район, пгт.Дунаевцы, ул.Шевченко, д.5</v>
      </c>
    </row>
    <row r="1113" spans="1:18" hidden="1" x14ac:dyDescent="0.25">
      <c r="A1113" s="32">
        <v>162079</v>
      </c>
      <c r="B1113" s="31" t="s">
        <v>469</v>
      </c>
      <c r="C1113" s="31" t="s">
        <v>470</v>
      </c>
      <c r="D1113" s="31" t="s">
        <v>13613</v>
      </c>
      <c r="E1113" s="31" t="s">
        <v>121</v>
      </c>
      <c r="F1113" s="31" t="s">
        <v>122</v>
      </c>
      <c r="G1113" s="31" t="s">
        <v>107</v>
      </c>
      <c r="H1113" s="31" t="s">
        <v>108</v>
      </c>
      <c r="I1113" s="31" t="s">
        <v>13610</v>
      </c>
      <c r="J1113" s="31" t="s">
        <v>13611</v>
      </c>
      <c r="K1113" s="31" t="s">
        <v>110</v>
      </c>
      <c r="L1113" s="31" t="s">
        <v>13614</v>
      </c>
      <c r="M1113" s="31" t="s">
        <v>25938</v>
      </c>
      <c r="N1113" s="31" t="s">
        <v>25937</v>
      </c>
      <c r="O1113" s="31" t="s">
        <v>25929</v>
      </c>
      <c r="P1113" s="32" t="s">
        <v>67</v>
      </c>
      <c r="Q1113" s="32">
        <v>0.5</v>
      </c>
      <c r="R1113" t="str">
        <f t="shared" si="17"/>
        <v>Атаманчук ПП, маг. "Ліана" р-н Дунаевецкий Район, пгт.Дунаевцы, ул.Горького, д.7</v>
      </c>
    </row>
    <row r="1114" spans="1:18" hidden="1" x14ac:dyDescent="0.25">
      <c r="A1114" s="32">
        <v>161712</v>
      </c>
      <c r="B1114" s="31" t="s">
        <v>1889</v>
      </c>
      <c r="C1114" s="31" t="s">
        <v>1890</v>
      </c>
      <c r="D1114" s="31" t="s">
        <v>12726</v>
      </c>
      <c r="E1114" s="31" t="s">
        <v>121</v>
      </c>
      <c r="F1114" s="31" t="s">
        <v>122</v>
      </c>
      <c r="G1114" s="31" t="s">
        <v>107</v>
      </c>
      <c r="H1114" s="31" t="s">
        <v>108</v>
      </c>
      <c r="I1114" s="31" t="s">
        <v>12727</v>
      </c>
      <c r="J1114" s="31" t="s">
        <v>12728</v>
      </c>
      <c r="K1114" s="31" t="s">
        <v>110</v>
      </c>
      <c r="L1114" s="31" t="s">
        <v>1890</v>
      </c>
      <c r="M1114" s="31" t="s">
        <v>25938</v>
      </c>
      <c r="N1114" s="31" t="s">
        <v>25937</v>
      </c>
      <c r="O1114" s="31" t="s">
        <v>25929</v>
      </c>
      <c r="P1114" s="32" t="s">
        <v>66</v>
      </c>
      <c r="Q1114" s="32">
        <v>1</v>
      </c>
      <c r="R1114" t="str">
        <f t="shared" si="17"/>
        <v>Шмерко С.М. ПП, маг. "Лілія" р-н Дунаевецкий Район, г.Дунаевцы, ул.Фрунзе, д.28/3</v>
      </c>
    </row>
    <row r="1115" spans="1:18" hidden="1" x14ac:dyDescent="0.25">
      <c r="A1115" s="32">
        <v>161809</v>
      </c>
      <c r="B1115" s="31" t="s">
        <v>3574</v>
      </c>
      <c r="C1115" s="31" t="s">
        <v>3575</v>
      </c>
      <c r="D1115" s="31" t="s">
        <v>12958</v>
      </c>
      <c r="E1115" s="31" t="s">
        <v>121</v>
      </c>
      <c r="F1115" s="31" t="s">
        <v>122</v>
      </c>
      <c r="G1115" s="31" t="s">
        <v>107</v>
      </c>
      <c r="H1115" s="31" t="s">
        <v>108</v>
      </c>
      <c r="I1115" s="31" t="s">
        <v>3577</v>
      </c>
      <c r="J1115" s="31" t="s">
        <v>3578</v>
      </c>
      <c r="K1115" s="31" t="s">
        <v>110</v>
      </c>
      <c r="L1115" s="31" t="s">
        <v>3575</v>
      </c>
      <c r="M1115" s="31" t="s">
        <v>2</v>
      </c>
      <c r="N1115" s="31" t="s">
        <v>25937</v>
      </c>
      <c r="O1115" s="31" t="s">
        <v>25929</v>
      </c>
      <c r="P1115" s="32" t="s">
        <v>66</v>
      </c>
      <c r="Q1115" s="32">
        <v>1</v>
      </c>
      <c r="R1115" t="str">
        <f t="shared" si="17"/>
        <v>Цісар І.І. ПП, маг. "Каштан" г.Каменец-Подольский, шоссе Хмельницкое, д.30</v>
      </c>
    </row>
    <row r="1116" spans="1:18" hidden="1" x14ac:dyDescent="0.25">
      <c r="A1116" s="32">
        <v>161855</v>
      </c>
      <c r="B1116" s="31" t="s">
        <v>13071</v>
      </c>
      <c r="C1116" s="31" t="s">
        <v>13072</v>
      </c>
      <c r="D1116" s="31" t="s">
        <v>4804</v>
      </c>
      <c r="E1116" s="31" t="s">
        <v>121</v>
      </c>
      <c r="F1116" s="31" t="s">
        <v>122</v>
      </c>
      <c r="G1116" s="31" t="s">
        <v>114</v>
      </c>
      <c r="H1116" s="31" t="s">
        <v>108</v>
      </c>
      <c r="I1116" s="31" t="s">
        <v>124</v>
      </c>
      <c r="J1116" s="31" t="s">
        <v>109</v>
      </c>
      <c r="K1116" s="31" t="s">
        <v>110</v>
      </c>
      <c r="L1116" s="31" t="s">
        <v>13072</v>
      </c>
      <c r="M1116" s="31" t="s">
        <v>0</v>
      </c>
      <c r="N1116" s="31" t="s">
        <v>25937</v>
      </c>
      <c r="O1116" s="31" t="s">
        <v>25929</v>
      </c>
      <c r="P1116" s="32" t="s">
        <v>25948</v>
      </c>
      <c r="Q1116" s="32">
        <v>0</v>
      </c>
      <c r="R1116" t="str">
        <f t="shared" si="17"/>
        <v>Чорна О.В. ПП, кафе "Зустріч" г.Каменец-Подольский, ул.Князей Кориатовичей, д.17</v>
      </c>
    </row>
    <row r="1117" spans="1:18" hidden="1" x14ac:dyDescent="0.25">
      <c r="A1117" s="32">
        <v>161875</v>
      </c>
      <c r="B1117" s="31" t="s">
        <v>3568</v>
      </c>
      <c r="C1117" s="31" t="s">
        <v>3569</v>
      </c>
      <c r="D1117" s="31" t="s">
        <v>13114</v>
      </c>
      <c r="E1117" s="31" t="s">
        <v>121</v>
      </c>
      <c r="F1117" s="31" t="s">
        <v>122</v>
      </c>
      <c r="G1117" s="31" t="s">
        <v>107</v>
      </c>
      <c r="H1117" s="31" t="s">
        <v>108</v>
      </c>
      <c r="I1117" s="31" t="s">
        <v>13115</v>
      </c>
      <c r="J1117" s="31" t="s">
        <v>13116</v>
      </c>
      <c r="K1117" s="31" t="s">
        <v>110</v>
      </c>
      <c r="L1117" s="31" t="s">
        <v>3569</v>
      </c>
      <c r="M1117" s="31" t="s">
        <v>2</v>
      </c>
      <c r="N1117" s="31" t="s">
        <v>25937</v>
      </c>
      <c r="O1117" s="31" t="s">
        <v>25929</v>
      </c>
      <c r="P1117" s="32" t="s">
        <v>66</v>
      </c>
      <c r="Q1117" s="32">
        <v>1</v>
      </c>
      <c r="R1117" t="str">
        <f t="shared" si="17"/>
        <v>Шаркевич В.С. ПП, маг. "Продукти" г.Каменец-Подольский, ул.Красноармейская, д.1а</v>
      </c>
    </row>
    <row r="1118" spans="1:18" hidden="1" x14ac:dyDescent="0.25">
      <c r="A1118" s="32">
        <v>161914</v>
      </c>
      <c r="B1118" s="31" t="s">
        <v>1556</v>
      </c>
      <c r="C1118" s="31" t="s">
        <v>13205</v>
      </c>
      <c r="D1118" s="31" t="s">
        <v>13206</v>
      </c>
      <c r="E1118" s="31" t="s">
        <v>121</v>
      </c>
      <c r="F1118" s="31" t="s">
        <v>122</v>
      </c>
      <c r="G1118" s="31" t="s">
        <v>115</v>
      </c>
      <c r="H1118" s="31" t="s">
        <v>116</v>
      </c>
      <c r="I1118" s="31" t="s">
        <v>502</v>
      </c>
      <c r="J1118" s="31" t="s">
        <v>503</v>
      </c>
      <c r="K1118" s="31" t="s">
        <v>110</v>
      </c>
      <c r="L1118" s="31" t="s">
        <v>13205</v>
      </c>
      <c r="M1118" s="31" t="s">
        <v>25938</v>
      </c>
      <c r="N1118" s="31" t="s">
        <v>25937</v>
      </c>
      <c r="O1118" s="31" t="s">
        <v>25929</v>
      </c>
      <c r="P1118" s="32" t="s">
        <v>67</v>
      </c>
      <c r="Q1118" s="32">
        <v>0.5</v>
      </c>
      <c r="R1118" t="str">
        <f t="shared" si="17"/>
        <v>Мосейчук О.Л. ПП, к-к "Український Кристал" г.Каменец-Подольский, ул.Молодежная, д.27</v>
      </c>
    </row>
    <row r="1119" spans="1:18" hidden="1" x14ac:dyDescent="0.25">
      <c r="A1119" s="32">
        <v>161936</v>
      </c>
      <c r="B1119" s="31" t="s">
        <v>1527</v>
      </c>
      <c r="C1119" s="31" t="s">
        <v>333</v>
      </c>
      <c r="D1119" s="31" t="s">
        <v>2132</v>
      </c>
      <c r="E1119" s="31" t="s">
        <v>121</v>
      </c>
      <c r="F1119" s="31" t="s">
        <v>122</v>
      </c>
      <c r="G1119" s="31" t="s">
        <v>115</v>
      </c>
      <c r="H1119" s="31" t="s">
        <v>116</v>
      </c>
      <c r="I1119" s="31" t="s">
        <v>206</v>
      </c>
      <c r="J1119" s="31" t="s">
        <v>207</v>
      </c>
      <c r="K1119" s="31" t="s">
        <v>110</v>
      </c>
      <c r="L1119" s="31" t="s">
        <v>333</v>
      </c>
      <c r="M1119" s="31" t="s">
        <v>2</v>
      </c>
      <c r="N1119" s="31" t="s">
        <v>25937</v>
      </c>
      <c r="O1119" s="31" t="s">
        <v>25929</v>
      </c>
      <c r="P1119" s="32" t="s">
        <v>67</v>
      </c>
      <c r="Q1119" s="32">
        <v>0.5</v>
      </c>
      <c r="R1119" t="str">
        <f t="shared" si="17"/>
        <v>Юр'єва О.Б. ПП, к-к г.Каменец-Подольский, ул.Жукова, д.33</v>
      </c>
    </row>
    <row r="1120" spans="1:18" hidden="1" x14ac:dyDescent="0.25">
      <c r="A1120" s="32">
        <v>160630</v>
      </c>
      <c r="B1120" s="31" t="s">
        <v>3609</v>
      </c>
      <c r="C1120" s="31" t="s">
        <v>9781</v>
      </c>
      <c r="D1120" s="31" t="s">
        <v>9782</v>
      </c>
      <c r="E1120" s="31" t="s">
        <v>121</v>
      </c>
      <c r="F1120" s="31" t="s">
        <v>122</v>
      </c>
      <c r="G1120" s="31" t="s">
        <v>299</v>
      </c>
      <c r="H1120" s="31" t="s">
        <v>108</v>
      </c>
      <c r="I1120" s="31" t="s">
        <v>9783</v>
      </c>
      <c r="J1120" s="31" t="s">
        <v>9784</v>
      </c>
      <c r="K1120" s="31" t="s">
        <v>110</v>
      </c>
      <c r="L1120" s="31" t="s">
        <v>9781</v>
      </c>
      <c r="M1120" s="31" t="s">
        <v>1</v>
      </c>
      <c r="N1120" s="31" t="s">
        <v>25937</v>
      </c>
      <c r="O1120" s="31" t="s">
        <v>25929</v>
      </c>
      <c r="P1120" s="32" t="s">
        <v>66</v>
      </c>
      <c r="Q1120" s="32">
        <v>1</v>
      </c>
      <c r="R1120" t="str">
        <f t="shared" si="17"/>
        <v>Костюк В.А. ПП, маг. "Еней" г.Каменец-Подольский, ул.Красноармейская, д.42</v>
      </c>
    </row>
    <row r="1121" spans="1:18" hidden="1" x14ac:dyDescent="0.25">
      <c r="A1121" s="32">
        <v>160641</v>
      </c>
      <c r="B1121" s="31" t="s">
        <v>3514</v>
      </c>
      <c r="C1121" s="31" t="s">
        <v>3515</v>
      </c>
      <c r="D1121" s="31" t="s">
        <v>9809</v>
      </c>
      <c r="E1121" s="31" t="s">
        <v>121</v>
      </c>
      <c r="F1121" s="31" t="s">
        <v>122</v>
      </c>
      <c r="G1121" s="31" t="s">
        <v>107</v>
      </c>
      <c r="H1121" s="31" t="s">
        <v>108</v>
      </c>
      <c r="I1121" s="31" t="s">
        <v>9810</v>
      </c>
      <c r="J1121" s="31" t="s">
        <v>9811</v>
      </c>
      <c r="K1121" s="31" t="s">
        <v>110</v>
      </c>
      <c r="L1121" s="31" t="s">
        <v>3515</v>
      </c>
      <c r="M1121" s="31" t="s">
        <v>2</v>
      </c>
      <c r="N1121" s="31" t="s">
        <v>25937</v>
      </c>
      <c r="O1121" s="31" t="s">
        <v>25929</v>
      </c>
      <c r="P1121" s="32" t="s">
        <v>66</v>
      </c>
      <c r="Q1121" s="32">
        <v>1</v>
      </c>
      <c r="R1121" t="str">
        <f t="shared" si="17"/>
        <v>Кравець С.І. ПП, маг. "Зоряний" г.Каменец-Подольский, ул.Космонавтов, д.2</v>
      </c>
    </row>
    <row r="1122" spans="1:18" hidden="1" x14ac:dyDescent="0.25">
      <c r="A1122" s="32">
        <v>160649</v>
      </c>
      <c r="B1122" s="31" t="s">
        <v>3410</v>
      </c>
      <c r="C1122" s="31" t="s">
        <v>3411</v>
      </c>
      <c r="D1122" s="31" t="s">
        <v>9839</v>
      </c>
      <c r="E1122" s="31" t="s">
        <v>121</v>
      </c>
      <c r="F1122" s="31" t="s">
        <v>122</v>
      </c>
      <c r="G1122" s="31" t="s">
        <v>107</v>
      </c>
      <c r="H1122" s="31" t="s">
        <v>108</v>
      </c>
      <c r="I1122" s="31" t="s">
        <v>9840</v>
      </c>
      <c r="J1122" s="31" t="s">
        <v>9841</v>
      </c>
      <c r="K1122" s="31" t="s">
        <v>110</v>
      </c>
      <c r="L1122" s="31" t="s">
        <v>3411</v>
      </c>
      <c r="M1122" s="31" t="s">
        <v>1</v>
      </c>
      <c r="N1122" s="31" t="s">
        <v>25937</v>
      </c>
      <c r="O1122" s="31" t="s">
        <v>25929</v>
      </c>
      <c r="P1122" s="32" t="s">
        <v>66</v>
      </c>
      <c r="Q1122" s="32">
        <v>1</v>
      </c>
      <c r="R1122" t="str">
        <f t="shared" si="17"/>
        <v>Кравчук Н.П. ПП, маг. "Султан" г.Каменец-Подольский, ул.Князей Кориатовичей, д.1</v>
      </c>
    </row>
    <row r="1123" spans="1:18" hidden="1" x14ac:dyDescent="0.25">
      <c r="A1123" s="32">
        <v>160722</v>
      </c>
      <c r="B1123" s="31" t="s">
        <v>2960</v>
      </c>
      <c r="C1123" s="31" t="s">
        <v>2961</v>
      </c>
      <c r="D1123" s="31" t="s">
        <v>10024</v>
      </c>
      <c r="E1123" s="31" t="s">
        <v>121</v>
      </c>
      <c r="F1123" s="31" t="s">
        <v>122</v>
      </c>
      <c r="G1123" s="31" t="s">
        <v>107</v>
      </c>
      <c r="H1123" s="31" t="s">
        <v>108</v>
      </c>
      <c r="I1123" s="31" t="s">
        <v>4305</v>
      </c>
      <c r="J1123" s="31" t="s">
        <v>4306</v>
      </c>
      <c r="K1123" s="31" t="s">
        <v>110</v>
      </c>
      <c r="L1123" s="31" t="s">
        <v>2961</v>
      </c>
      <c r="M1123" s="31" t="s">
        <v>1</v>
      </c>
      <c r="N1123" s="31" t="s">
        <v>25937</v>
      </c>
      <c r="O1123" s="31" t="s">
        <v>25929</v>
      </c>
      <c r="P1123" s="32" t="s">
        <v>66</v>
      </c>
      <c r="Q1123" s="32">
        <v>1</v>
      </c>
      <c r="R1123" t="str">
        <f t="shared" si="17"/>
        <v>Ларіна О.А. ПП, маг. "Хліб Поділля" г.Каменец-Подольский, ул.Ценского, д.2</v>
      </c>
    </row>
    <row r="1124" spans="1:18" hidden="1" x14ac:dyDescent="0.25">
      <c r="A1124" s="32">
        <v>160725</v>
      </c>
      <c r="B1124" s="31" t="s">
        <v>3651</v>
      </c>
      <c r="C1124" s="31" t="s">
        <v>3652</v>
      </c>
      <c r="D1124" s="31" t="s">
        <v>10030</v>
      </c>
      <c r="E1124" s="31" t="s">
        <v>121</v>
      </c>
      <c r="F1124" s="31" t="s">
        <v>122</v>
      </c>
      <c r="G1124" s="31" t="s">
        <v>299</v>
      </c>
      <c r="H1124" s="31" t="s">
        <v>108</v>
      </c>
      <c r="I1124" s="31" t="s">
        <v>10031</v>
      </c>
      <c r="J1124" s="31" t="s">
        <v>10032</v>
      </c>
      <c r="K1124" s="31" t="s">
        <v>110</v>
      </c>
      <c r="L1124" s="31" t="s">
        <v>10033</v>
      </c>
      <c r="M1124" s="31" t="s">
        <v>2</v>
      </c>
      <c r="N1124" s="31" t="s">
        <v>25937</v>
      </c>
      <c r="O1124" s="31" t="s">
        <v>25929</v>
      </c>
      <c r="P1124" s="32" t="s">
        <v>66</v>
      </c>
      <c r="Q1124" s="32">
        <v>1</v>
      </c>
      <c r="R1124" t="str">
        <f t="shared" si="17"/>
        <v>Лебедина О.М.ПП,маг "Продукти №26" г.Каменец-Подольский, ул.Суворова, д.19 а</v>
      </c>
    </row>
    <row r="1125" spans="1:18" hidden="1" x14ac:dyDescent="0.25">
      <c r="A1125" s="32">
        <v>160797</v>
      </c>
      <c r="B1125" s="31" t="s">
        <v>1555</v>
      </c>
      <c r="C1125" s="31" t="s">
        <v>1456</v>
      </c>
      <c r="D1125" s="31" t="s">
        <v>8956</v>
      </c>
      <c r="E1125" s="31" t="s">
        <v>121</v>
      </c>
      <c r="F1125" s="31" t="s">
        <v>122</v>
      </c>
      <c r="G1125" s="31" t="s">
        <v>149</v>
      </c>
      <c r="H1125" s="31" t="s">
        <v>108</v>
      </c>
      <c r="I1125" s="31" t="s">
        <v>10201</v>
      </c>
      <c r="J1125" s="31" t="s">
        <v>10202</v>
      </c>
      <c r="K1125" s="31" t="s">
        <v>110</v>
      </c>
      <c r="L1125" s="31" t="s">
        <v>1456</v>
      </c>
      <c r="M1125" s="31" t="s">
        <v>1</v>
      </c>
      <c r="N1125" s="31" t="s">
        <v>25937</v>
      </c>
      <c r="O1125" s="31" t="s">
        <v>25929</v>
      </c>
      <c r="P1125" s="32" t="s">
        <v>67</v>
      </c>
      <c r="Q1125" s="32">
        <v>1</v>
      </c>
      <c r="R1125" t="str">
        <f t="shared" si="17"/>
        <v>Лук`янова Г.Ю. ПП, к-к г.Каменец-Подольский, просп Грушевского, д.34</v>
      </c>
    </row>
    <row r="1126" spans="1:18" hidden="1" x14ac:dyDescent="0.25">
      <c r="A1126" s="32">
        <v>160415</v>
      </c>
      <c r="B1126" s="31" t="s">
        <v>9187</v>
      </c>
      <c r="C1126" s="31" t="s">
        <v>9188</v>
      </c>
      <c r="D1126" s="31" t="s">
        <v>9189</v>
      </c>
      <c r="E1126" s="31" t="s">
        <v>121</v>
      </c>
      <c r="F1126" s="31" t="s">
        <v>122</v>
      </c>
      <c r="G1126" s="31" t="s">
        <v>164</v>
      </c>
      <c r="H1126" s="31" t="s">
        <v>108</v>
      </c>
      <c r="I1126" s="31" t="s">
        <v>3880</v>
      </c>
      <c r="J1126" s="31" t="s">
        <v>3881</v>
      </c>
      <c r="K1126" s="31" t="s">
        <v>110</v>
      </c>
      <c r="L1126" s="31" t="s">
        <v>9188</v>
      </c>
      <c r="M1126" s="31" t="s">
        <v>2</v>
      </c>
      <c r="N1126" s="31" t="s">
        <v>25937</v>
      </c>
      <c r="O1126" s="31" t="s">
        <v>25929</v>
      </c>
      <c r="P1126" s="32" t="s">
        <v>67</v>
      </c>
      <c r="Q1126" s="32">
        <v>1</v>
      </c>
      <c r="R1126" t="str">
        <f t="shared" si="17"/>
        <v>ВОГ РІТЕЙЛ ТОВ, АЗС №8 "Смотрич" р-н Каменец-Подольский Район, с.Смотрич, ул.Ленина, д.32</v>
      </c>
    </row>
    <row r="1127" spans="1:18" hidden="1" x14ac:dyDescent="0.25">
      <c r="A1127" s="32">
        <v>160441</v>
      </c>
      <c r="B1127" s="31" t="s">
        <v>3624</v>
      </c>
      <c r="C1127" s="31" t="s">
        <v>3625</v>
      </c>
      <c r="D1127" s="31" t="s">
        <v>2132</v>
      </c>
      <c r="E1127" s="31" t="s">
        <v>121</v>
      </c>
      <c r="F1127" s="31" t="s">
        <v>122</v>
      </c>
      <c r="G1127" s="31" t="s">
        <v>107</v>
      </c>
      <c r="H1127" s="31" t="s">
        <v>108</v>
      </c>
      <c r="I1127" s="31" t="s">
        <v>2133</v>
      </c>
      <c r="J1127" s="31" t="s">
        <v>2134</v>
      </c>
      <c r="K1127" s="31" t="s">
        <v>110</v>
      </c>
      <c r="L1127" s="31" t="s">
        <v>3625</v>
      </c>
      <c r="M1127" s="31" t="s">
        <v>2</v>
      </c>
      <c r="N1127" s="31" t="s">
        <v>25937</v>
      </c>
      <c r="O1127" s="31" t="s">
        <v>25929</v>
      </c>
      <c r="P1127" s="32" t="s">
        <v>66</v>
      </c>
      <c r="Q1127" s="32">
        <v>1</v>
      </c>
      <c r="R1127" t="str">
        <f t="shared" si="17"/>
        <v>Ілик Н.В. ПП, маг. "Тано2" г.Каменец-Подольский, ул.Жукова, д.33</v>
      </c>
    </row>
    <row r="1128" spans="1:18" hidden="1" x14ac:dyDescent="0.25">
      <c r="A1128" s="32">
        <v>160466</v>
      </c>
      <c r="B1128" s="31" t="s">
        <v>3579</v>
      </c>
      <c r="C1128" s="31" t="s">
        <v>9322</v>
      </c>
      <c r="D1128" s="31" t="s">
        <v>9323</v>
      </c>
      <c r="E1128" s="31" t="s">
        <v>121</v>
      </c>
      <c r="F1128" s="31" t="s">
        <v>122</v>
      </c>
      <c r="G1128" s="31" t="s">
        <v>107</v>
      </c>
      <c r="H1128" s="31" t="s">
        <v>108</v>
      </c>
      <c r="I1128" s="31" t="s">
        <v>9324</v>
      </c>
      <c r="J1128" s="31" t="s">
        <v>9325</v>
      </c>
      <c r="K1128" s="31" t="s">
        <v>110</v>
      </c>
      <c r="L1128" s="31" t="s">
        <v>9322</v>
      </c>
      <c r="M1128" s="31" t="s">
        <v>2</v>
      </c>
      <c r="N1128" s="31" t="s">
        <v>25937</v>
      </c>
      <c r="O1128" s="31" t="s">
        <v>25929</v>
      </c>
      <c r="P1128" s="32" t="s">
        <v>66</v>
      </c>
      <c r="Q1128" s="32">
        <v>1</v>
      </c>
      <c r="R1128" t="str">
        <f t="shared" si="17"/>
        <v>Канарський А.В.ПП, маг "Дует" г.Каменец-Подольский, ул.Короленко, д.27</v>
      </c>
    </row>
    <row r="1129" spans="1:18" hidden="1" x14ac:dyDescent="0.25">
      <c r="A1129" s="32">
        <v>160563</v>
      </c>
      <c r="B1129" s="31" t="s">
        <v>529</v>
      </c>
      <c r="C1129" s="31" t="s">
        <v>9591</v>
      </c>
      <c r="D1129" s="31" t="s">
        <v>9592</v>
      </c>
      <c r="E1129" s="31" t="s">
        <v>121</v>
      </c>
      <c r="F1129" s="31" t="s">
        <v>122</v>
      </c>
      <c r="G1129" s="31" t="s">
        <v>107</v>
      </c>
      <c r="H1129" s="31" t="s">
        <v>108</v>
      </c>
      <c r="I1129" s="31" t="s">
        <v>9593</v>
      </c>
      <c r="J1129" s="31" t="s">
        <v>9594</v>
      </c>
      <c r="K1129" s="31" t="s">
        <v>110</v>
      </c>
      <c r="L1129" s="31" t="s">
        <v>530</v>
      </c>
      <c r="M1129" s="31" t="s">
        <v>25938</v>
      </c>
      <c r="N1129" s="31" t="s">
        <v>25937</v>
      </c>
      <c r="O1129" s="31" t="s">
        <v>25929</v>
      </c>
      <c r="P1129" s="32" t="s">
        <v>66</v>
      </c>
      <c r="Q1129" s="32">
        <v>1</v>
      </c>
      <c r="R1129" t="str">
        <f t="shared" si="17"/>
        <v>(РЦ) Козак О.І. ПП, маг. "Продукти" р-н Дунаевецкий Район, с.Гирчичная, д.50 (ул О. Мпхиновой)</v>
      </c>
    </row>
    <row r="1130" spans="1:18" hidden="1" x14ac:dyDescent="0.25">
      <c r="A1130" s="32">
        <v>160606</v>
      </c>
      <c r="B1130" s="31" t="s">
        <v>1574</v>
      </c>
      <c r="C1130" s="31" t="s">
        <v>9714</v>
      </c>
      <c r="D1130" s="31" t="s">
        <v>1576</v>
      </c>
      <c r="E1130" s="31" t="s">
        <v>121</v>
      </c>
      <c r="F1130" s="31" t="s">
        <v>122</v>
      </c>
      <c r="G1130" s="31" t="s">
        <v>111</v>
      </c>
      <c r="H1130" s="31" t="s">
        <v>112</v>
      </c>
      <c r="I1130" s="31" t="s">
        <v>9715</v>
      </c>
      <c r="J1130" s="31" t="s">
        <v>9716</v>
      </c>
      <c r="K1130" s="31" t="s">
        <v>110</v>
      </c>
      <c r="L1130" s="31" t="s">
        <v>1575</v>
      </c>
      <c r="M1130" s="31" t="s">
        <v>2</v>
      </c>
      <c r="N1130" s="31" t="s">
        <v>25937</v>
      </c>
      <c r="O1130" s="31" t="s">
        <v>25929</v>
      </c>
      <c r="P1130" s="32" t="s">
        <v>67</v>
      </c>
      <c r="Q1130" s="32">
        <v>0.5</v>
      </c>
      <c r="R1130" t="str">
        <f t="shared" si="17"/>
        <v>(Сез ТРТ) Константинова Л.В. ПП, кафетерій харчового технікуму г.Каменец-Подольский, ул.Суворова, д.2</v>
      </c>
    </row>
    <row r="1131" spans="1:18" hidden="1" x14ac:dyDescent="0.25">
      <c r="A1131" s="32">
        <v>160623</v>
      </c>
      <c r="B1131" s="31" t="s">
        <v>3583</v>
      </c>
      <c r="C1131" s="31" t="s">
        <v>3031</v>
      </c>
      <c r="D1131" s="31" t="s">
        <v>9764</v>
      </c>
      <c r="E1131" s="31" t="s">
        <v>121</v>
      </c>
      <c r="F1131" s="31" t="s">
        <v>122</v>
      </c>
      <c r="G1131" s="31" t="s">
        <v>107</v>
      </c>
      <c r="H1131" s="31" t="s">
        <v>108</v>
      </c>
      <c r="I1131" s="31" t="s">
        <v>5654</v>
      </c>
      <c r="J1131" s="31" t="s">
        <v>5655</v>
      </c>
      <c r="K1131" s="31" t="s">
        <v>110</v>
      </c>
      <c r="L1131" s="31" t="s">
        <v>3031</v>
      </c>
      <c r="M1131" s="31" t="s">
        <v>2</v>
      </c>
      <c r="N1131" s="31" t="s">
        <v>25937</v>
      </c>
      <c r="O1131" s="31" t="s">
        <v>25929</v>
      </c>
      <c r="P1131" s="32" t="s">
        <v>66</v>
      </c>
      <c r="Q1131" s="32">
        <v>1</v>
      </c>
      <c r="R1131" t="str">
        <f t="shared" si="17"/>
        <v>Корчинський В.В. ПП, маг. "Хуторянські ковбаси" г.Каменец-Подольский, пер.Шевченко, д.15</v>
      </c>
    </row>
    <row r="1132" spans="1:18" hidden="1" x14ac:dyDescent="0.25">
      <c r="A1132" s="32">
        <v>160322</v>
      </c>
      <c r="B1132" s="31" t="s">
        <v>3565</v>
      </c>
      <c r="C1132" s="31" t="s">
        <v>8915</v>
      </c>
      <c r="D1132" s="31" t="s">
        <v>8916</v>
      </c>
      <c r="E1132" s="31" t="s">
        <v>121</v>
      </c>
      <c r="F1132" s="31" t="s">
        <v>122</v>
      </c>
      <c r="G1132" s="31" t="s">
        <v>107</v>
      </c>
      <c r="H1132" s="31" t="s">
        <v>108</v>
      </c>
      <c r="I1132" s="31" t="s">
        <v>8917</v>
      </c>
      <c r="J1132" s="31" t="s">
        <v>8918</v>
      </c>
      <c r="K1132" s="31" t="s">
        <v>110</v>
      </c>
      <c r="L1132" s="31" t="s">
        <v>8915</v>
      </c>
      <c r="M1132" s="31" t="s">
        <v>1</v>
      </c>
      <c r="N1132" s="31" t="s">
        <v>25937</v>
      </c>
      <c r="O1132" s="31" t="s">
        <v>25929</v>
      </c>
      <c r="P1132" s="32" t="s">
        <v>66</v>
      </c>
      <c r="Q1132" s="32">
        <v>0.5</v>
      </c>
      <c r="R1132" t="str">
        <f t="shared" si="17"/>
        <v>Соломко З.Б. ПП, маг. "Вулик" г.Каменец-Подольский, ул.Фрунзе, д.13а</v>
      </c>
    </row>
    <row r="1133" spans="1:18" hidden="1" x14ac:dyDescent="0.25">
      <c r="A1133" s="32">
        <v>160334</v>
      </c>
      <c r="B1133" s="31" t="s">
        <v>8955</v>
      </c>
      <c r="C1133" s="31" t="s">
        <v>3549</v>
      </c>
      <c r="D1133" s="31" t="s">
        <v>8956</v>
      </c>
      <c r="E1133" s="31" t="s">
        <v>121</v>
      </c>
      <c r="F1133" s="31" t="s">
        <v>122</v>
      </c>
      <c r="G1133" s="31" t="s">
        <v>107</v>
      </c>
      <c r="H1133" s="31" t="s">
        <v>108</v>
      </c>
      <c r="I1133" s="31" t="s">
        <v>124</v>
      </c>
      <c r="J1133" s="31" t="s">
        <v>109</v>
      </c>
      <c r="K1133" s="31" t="s">
        <v>110</v>
      </c>
      <c r="L1133" s="31" t="s">
        <v>3549</v>
      </c>
      <c r="M1133" s="31" t="s">
        <v>1</v>
      </c>
      <c r="N1133" s="31" t="s">
        <v>25937</v>
      </c>
      <c r="O1133" s="31" t="s">
        <v>25929</v>
      </c>
      <c r="P1133" s="32" t="s">
        <v>66</v>
      </c>
      <c r="Q1133" s="32">
        <v>1</v>
      </c>
      <c r="R1133" t="str">
        <f t="shared" si="17"/>
        <v>Дутко М.П. ПП, маг. "Добриня" г.Каменец-Подольский, просп Грушевского, д.34</v>
      </c>
    </row>
    <row r="1134" spans="1:18" hidden="1" x14ac:dyDescent="0.25">
      <c r="A1134" s="32">
        <v>160334</v>
      </c>
      <c r="B1134" s="31" t="s">
        <v>3548</v>
      </c>
      <c r="C1134" s="31" t="s">
        <v>3549</v>
      </c>
      <c r="D1134" s="31" t="s">
        <v>8956</v>
      </c>
      <c r="E1134" s="31" t="s">
        <v>121</v>
      </c>
      <c r="F1134" s="31" t="s">
        <v>122</v>
      </c>
      <c r="G1134" s="31" t="s">
        <v>107</v>
      </c>
      <c r="H1134" s="31" t="s">
        <v>108</v>
      </c>
      <c r="I1134" s="31" t="s">
        <v>8957</v>
      </c>
      <c r="J1134" s="31" t="s">
        <v>8958</v>
      </c>
      <c r="K1134" s="31" t="s">
        <v>110</v>
      </c>
      <c r="L1134" s="31" t="s">
        <v>3549</v>
      </c>
      <c r="M1134" s="31" t="s">
        <v>1</v>
      </c>
      <c r="N1134" s="31" t="s">
        <v>25937</v>
      </c>
      <c r="O1134" s="31" t="s">
        <v>25929</v>
      </c>
      <c r="P1134" s="32" t="s">
        <v>66</v>
      </c>
      <c r="Q1134" s="32">
        <v>1</v>
      </c>
      <c r="R1134" t="str">
        <f t="shared" si="17"/>
        <v>Дутко М.П. ПП, маг. "Добриня" г.Каменец-Подольский, просп Грушевского, д.34</v>
      </c>
    </row>
    <row r="1135" spans="1:18" hidden="1" x14ac:dyDescent="0.25">
      <c r="A1135" s="32">
        <v>160350</v>
      </c>
      <c r="B1135" s="31" t="s">
        <v>1277</v>
      </c>
      <c r="C1135" s="31" t="s">
        <v>1278</v>
      </c>
      <c r="D1135" s="31" t="s">
        <v>8993</v>
      </c>
      <c r="E1135" s="31" t="s">
        <v>121</v>
      </c>
      <c r="F1135" s="31" t="s">
        <v>122</v>
      </c>
      <c r="G1135" s="31" t="s">
        <v>114</v>
      </c>
      <c r="H1135" s="31" t="s">
        <v>108</v>
      </c>
      <c r="I1135" s="31" t="s">
        <v>8994</v>
      </c>
      <c r="J1135" s="31" t="s">
        <v>8995</v>
      </c>
      <c r="K1135" s="31" t="s">
        <v>110</v>
      </c>
      <c r="L1135" s="31" t="s">
        <v>1278</v>
      </c>
      <c r="M1135" s="31" t="s">
        <v>2</v>
      </c>
      <c r="N1135" s="31" t="s">
        <v>25937</v>
      </c>
      <c r="O1135" s="31" t="s">
        <v>25929</v>
      </c>
      <c r="P1135" s="32" t="s">
        <v>66</v>
      </c>
      <c r="Q1135" s="32">
        <v>0.5</v>
      </c>
      <c r="R1135" t="str">
        <f t="shared" si="17"/>
        <v>Епіцентр К ТОВ, маг. "Епіцентр К" г.Каменец-Подольский, шоссе Хмельницкое, д.11</v>
      </c>
    </row>
    <row r="1136" spans="1:18" hidden="1" x14ac:dyDescent="0.25">
      <c r="A1136" s="32">
        <v>160401</v>
      </c>
      <c r="B1136" s="31" t="s">
        <v>2035</v>
      </c>
      <c r="C1136" s="31" t="s">
        <v>2036</v>
      </c>
      <c r="D1136" s="31" t="s">
        <v>9146</v>
      </c>
      <c r="E1136" s="31" t="s">
        <v>121</v>
      </c>
      <c r="F1136" s="31" t="s">
        <v>122</v>
      </c>
      <c r="G1136" s="31" t="s">
        <v>107</v>
      </c>
      <c r="H1136" s="31" t="s">
        <v>108</v>
      </c>
      <c r="I1136" s="31" t="s">
        <v>9147</v>
      </c>
      <c r="J1136" s="31" t="s">
        <v>9148</v>
      </c>
      <c r="K1136" s="31" t="s">
        <v>110</v>
      </c>
      <c r="L1136" s="31" t="s">
        <v>2036</v>
      </c>
      <c r="M1136" s="31" t="s">
        <v>2</v>
      </c>
      <c r="N1136" s="31" t="s">
        <v>25937</v>
      </c>
      <c r="O1136" s="31" t="s">
        <v>25929</v>
      </c>
      <c r="P1136" s="32" t="s">
        <v>67</v>
      </c>
      <c r="Q1136" s="32">
        <v>0.5</v>
      </c>
      <c r="R1136" t="str">
        <f t="shared" si="17"/>
        <v>Зелениця Л.П. ПП, маг "Деметра" г.Каменец-Подольский, ул.30-летия Победы, д.6</v>
      </c>
    </row>
    <row r="1137" spans="1:18" hidden="1" x14ac:dyDescent="0.25">
      <c r="A1137" s="32">
        <v>160411</v>
      </c>
      <c r="B1137" s="31" t="s">
        <v>9175</v>
      </c>
      <c r="C1137" s="31" t="s">
        <v>9176</v>
      </c>
      <c r="D1137" s="31" t="s">
        <v>9177</v>
      </c>
      <c r="E1137" s="31" t="s">
        <v>121</v>
      </c>
      <c r="F1137" s="31" t="s">
        <v>122</v>
      </c>
      <c r="G1137" s="31" t="s">
        <v>164</v>
      </c>
      <c r="H1137" s="31" t="s">
        <v>108</v>
      </c>
      <c r="I1137" s="31" t="s">
        <v>3880</v>
      </c>
      <c r="J1137" s="31" t="s">
        <v>3881</v>
      </c>
      <c r="K1137" s="31" t="s">
        <v>110</v>
      </c>
      <c r="L1137" s="31" t="s">
        <v>9176</v>
      </c>
      <c r="M1137" s="31" t="s">
        <v>2</v>
      </c>
      <c r="N1137" s="31" t="s">
        <v>25937</v>
      </c>
      <c r="O1137" s="31" t="s">
        <v>25929</v>
      </c>
      <c r="P1137" s="32" t="s">
        <v>67</v>
      </c>
      <c r="Q1137" s="32">
        <v>1</v>
      </c>
      <c r="R1137" t="str">
        <f t="shared" si="17"/>
        <v>ВОГ РІТЕЙЛ ТОВ, АЗС №11 "Кам'янець-Подільський" г.Каменец-Подольский, шоссе Хмельницкое, д.7б</v>
      </c>
    </row>
    <row r="1138" spans="1:18" hidden="1" x14ac:dyDescent="0.25">
      <c r="A1138" s="32">
        <v>166415</v>
      </c>
      <c r="B1138" s="31" t="s">
        <v>3642</v>
      </c>
      <c r="C1138" s="31" t="s">
        <v>23088</v>
      </c>
      <c r="D1138" s="31" t="s">
        <v>3644</v>
      </c>
      <c r="E1138" s="31" t="s">
        <v>121</v>
      </c>
      <c r="F1138" s="31" t="s">
        <v>122</v>
      </c>
      <c r="G1138" s="31" t="s">
        <v>107</v>
      </c>
      <c r="H1138" s="31" t="s">
        <v>108</v>
      </c>
      <c r="I1138" s="31" t="s">
        <v>23089</v>
      </c>
      <c r="J1138" s="31" t="s">
        <v>23090</v>
      </c>
      <c r="K1138" s="31" t="s">
        <v>110</v>
      </c>
      <c r="L1138" s="31" t="s">
        <v>23088</v>
      </c>
      <c r="M1138" s="31" t="s">
        <v>1</v>
      </c>
      <c r="N1138" s="31" t="s">
        <v>25937</v>
      </c>
      <c r="O1138" s="31" t="s">
        <v>25929</v>
      </c>
      <c r="P1138" s="32" t="s">
        <v>66</v>
      </c>
      <c r="Q1138" s="32">
        <v>1</v>
      </c>
      <c r="R1138" t="str">
        <f t="shared" si="17"/>
        <v>Прокопов В.В. ПП, маг. "Вирінея" г.Каменец-Подольский, ул.Драй-Хмары, д.44</v>
      </c>
    </row>
    <row r="1139" spans="1:18" hidden="1" x14ac:dyDescent="0.25">
      <c r="A1139" s="32">
        <v>166433</v>
      </c>
      <c r="B1139" s="31" t="s">
        <v>707</v>
      </c>
      <c r="C1139" s="31" t="s">
        <v>708</v>
      </c>
      <c r="D1139" s="31" t="s">
        <v>4804</v>
      </c>
      <c r="E1139" s="31" t="s">
        <v>121</v>
      </c>
      <c r="F1139" s="31" t="s">
        <v>122</v>
      </c>
      <c r="G1139" s="31" t="s">
        <v>107</v>
      </c>
      <c r="H1139" s="31" t="s">
        <v>108</v>
      </c>
      <c r="I1139" s="31" t="s">
        <v>23129</v>
      </c>
      <c r="J1139" s="31" t="s">
        <v>23130</v>
      </c>
      <c r="K1139" s="31" t="s">
        <v>110</v>
      </c>
      <c r="L1139" s="31" t="s">
        <v>23131</v>
      </c>
      <c r="M1139" s="31" t="s">
        <v>0</v>
      </c>
      <c r="N1139" s="31" t="s">
        <v>25937</v>
      </c>
      <c r="O1139" s="31" t="s">
        <v>25929</v>
      </c>
      <c r="P1139" s="32" t="s">
        <v>66</v>
      </c>
      <c r="Q1139" s="32">
        <v>1</v>
      </c>
      <c r="R1139" t="str">
        <f t="shared" si="17"/>
        <v>Яненко Є.І. ПП, маг. "Світанок" г.Каменец-Подольский, ул.Князей Кориатовичей, д.17</v>
      </c>
    </row>
    <row r="1140" spans="1:18" hidden="1" x14ac:dyDescent="0.25">
      <c r="A1140" s="32">
        <v>166889</v>
      </c>
      <c r="B1140" s="31" t="s">
        <v>23361</v>
      </c>
      <c r="C1140" s="31" t="s">
        <v>23362</v>
      </c>
      <c r="D1140" s="31" t="s">
        <v>16358</v>
      </c>
      <c r="E1140" s="31" t="s">
        <v>121</v>
      </c>
      <c r="F1140" s="31" t="s">
        <v>122</v>
      </c>
      <c r="G1140" s="31" t="s">
        <v>107</v>
      </c>
      <c r="H1140" s="31" t="s">
        <v>108</v>
      </c>
      <c r="I1140" s="31" t="s">
        <v>23363</v>
      </c>
      <c r="J1140" s="31" t="s">
        <v>23364</v>
      </c>
      <c r="K1140" s="31" t="s">
        <v>110</v>
      </c>
      <c r="L1140" s="31" t="s">
        <v>23362</v>
      </c>
      <c r="M1140" s="31" t="s">
        <v>25938</v>
      </c>
      <c r="N1140" s="31" t="s">
        <v>25937</v>
      </c>
      <c r="O1140" s="31" t="s">
        <v>25929</v>
      </c>
      <c r="P1140" s="32" t="s">
        <v>66</v>
      </c>
      <c r="Q1140" s="32">
        <v>1</v>
      </c>
      <c r="R1140" t="str">
        <f t="shared" si="17"/>
        <v>Кметюк Д.М. ПП, маг. "Продукти" р-н Дунаевецкий Район, г.Дунаевцы, ул.Фрунзе, д.20</v>
      </c>
    </row>
    <row r="1141" spans="1:18" hidden="1" x14ac:dyDescent="0.25">
      <c r="A1141" s="32">
        <v>160090</v>
      </c>
      <c r="B1141" s="31" t="s">
        <v>3513</v>
      </c>
      <c r="C1141" s="31" t="s">
        <v>8311</v>
      </c>
      <c r="D1141" s="31" t="s">
        <v>8312</v>
      </c>
      <c r="E1141" s="31" t="s">
        <v>121</v>
      </c>
      <c r="F1141" s="31" t="s">
        <v>122</v>
      </c>
      <c r="G1141" s="31" t="s">
        <v>107</v>
      </c>
      <c r="H1141" s="31" t="s">
        <v>108</v>
      </c>
      <c r="I1141" s="31" t="s">
        <v>8313</v>
      </c>
      <c r="J1141" s="31" t="s">
        <v>8314</v>
      </c>
      <c r="K1141" s="31" t="s">
        <v>110</v>
      </c>
      <c r="L1141" s="31" t="s">
        <v>8311</v>
      </c>
      <c r="M1141" s="31" t="s">
        <v>1</v>
      </c>
      <c r="N1141" s="31" t="s">
        <v>25937</v>
      </c>
      <c r="O1141" s="31" t="s">
        <v>25929</v>
      </c>
      <c r="P1141" s="32" t="s">
        <v>66</v>
      </c>
      <c r="Q1141" s="32">
        <v>1</v>
      </c>
      <c r="R1141" t="str">
        <f t="shared" si="17"/>
        <v>Герасимчук О.Д. ПП, маг. "Надія" г.Каменец-Подольский, ул.Вокзальная, д.93</v>
      </c>
    </row>
    <row r="1142" spans="1:18" hidden="1" x14ac:dyDescent="0.25">
      <c r="A1142" s="32">
        <v>160232</v>
      </c>
      <c r="B1142" s="31" t="s">
        <v>1518</v>
      </c>
      <c r="C1142" s="31" t="s">
        <v>1519</v>
      </c>
      <c r="D1142" s="31" t="s">
        <v>1026</v>
      </c>
      <c r="E1142" s="31" t="s">
        <v>121</v>
      </c>
      <c r="F1142" s="31" t="s">
        <v>122</v>
      </c>
      <c r="G1142" s="31" t="s">
        <v>115</v>
      </c>
      <c r="H1142" s="31" t="s">
        <v>116</v>
      </c>
      <c r="I1142" s="31" t="s">
        <v>8687</v>
      </c>
      <c r="J1142" s="31" t="s">
        <v>8688</v>
      </c>
      <c r="K1142" s="31" t="s">
        <v>110</v>
      </c>
      <c r="L1142" s="31" t="s">
        <v>1519</v>
      </c>
      <c r="M1142" s="31" t="s">
        <v>2</v>
      </c>
      <c r="N1142" s="31" t="s">
        <v>25937</v>
      </c>
      <c r="O1142" s="31" t="s">
        <v>25929</v>
      </c>
      <c r="P1142" s="32" t="s">
        <v>66</v>
      </c>
      <c r="Q1142" s="32">
        <v>0.5</v>
      </c>
      <c r="R1142" t="str">
        <f t="shared" si="17"/>
        <v>Данилюк А.В. ПП, к-к г.Каменец-Подольский, ул.Дружбы Народов, д.1</v>
      </c>
    </row>
    <row r="1143" spans="1:18" hidden="1" x14ac:dyDescent="0.25">
      <c r="A1143" s="32">
        <v>160280</v>
      </c>
      <c r="B1143" s="31" t="s">
        <v>2929</v>
      </c>
      <c r="C1143" s="31" t="s">
        <v>2930</v>
      </c>
      <c r="D1143" s="31" t="s">
        <v>2931</v>
      </c>
      <c r="E1143" s="31" t="s">
        <v>121</v>
      </c>
      <c r="F1143" s="31" t="s">
        <v>122</v>
      </c>
      <c r="G1143" s="31" t="s">
        <v>107</v>
      </c>
      <c r="H1143" s="31" t="s">
        <v>108</v>
      </c>
      <c r="I1143" s="31" t="s">
        <v>2932</v>
      </c>
      <c r="J1143" s="31" t="s">
        <v>2933</v>
      </c>
      <c r="K1143" s="31" t="s">
        <v>110</v>
      </c>
      <c r="L1143" s="31" t="s">
        <v>2930</v>
      </c>
      <c r="M1143" s="31" t="s">
        <v>25938</v>
      </c>
      <c r="N1143" s="31" t="s">
        <v>25937</v>
      </c>
      <c r="O1143" s="31" t="s">
        <v>25929</v>
      </c>
      <c r="P1143" s="32" t="s">
        <v>66</v>
      </c>
      <c r="Q1143" s="32">
        <v>1</v>
      </c>
      <c r="R1143" t="str">
        <f t="shared" si="17"/>
        <v>Діжицька Г.Т. ПП. маг. "Абсолют" р-н Дунаевецкий Район, г.Дунаевцы, ул.Фрунзе, д.58/1</v>
      </c>
    </row>
    <row r="1144" spans="1:18" hidden="1" x14ac:dyDescent="0.25">
      <c r="A1144" s="32">
        <v>166186</v>
      </c>
      <c r="B1144" s="31" t="s">
        <v>22533</v>
      </c>
      <c r="C1144" s="31" t="s">
        <v>22534</v>
      </c>
      <c r="D1144" s="31" t="s">
        <v>22535</v>
      </c>
      <c r="E1144" s="31" t="s">
        <v>121</v>
      </c>
      <c r="F1144" s="31" t="s">
        <v>122</v>
      </c>
      <c r="G1144" s="31" t="s">
        <v>113</v>
      </c>
      <c r="H1144" s="31" t="s">
        <v>108</v>
      </c>
      <c r="I1144" s="31" t="s">
        <v>6715</v>
      </c>
      <c r="J1144" s="31" t="s">
        <v>6716</v>
      </c>
      <c r="K1144" s="31" t="s">
        <v>110</v>
      </c>
      <c r="L1144" s="31" t="s">
        <v>22534</v>
      </c>
      <c r="M1144" s="31" t="s">
        <v>0</v>
      </c>
      <c r="N1144" s="31" t="s">
        <v>25937</v>
      </c>
      <c r="O1144" s="31" t="s">
        <v>25929</v>
      </c>
      <c r="P1144" s="32" t="s">
        <v>66</v>
      </c>
      <c r="Q1144" s="32">
        <v>1</v>
      </c>
      <c r="R1144" t="str">
        <f t="shared" si="17"/>
        <v>Чорнобай О.В. ПП, к-к №158 г.Каменец-Подольский, ул.Князей Кориатовичей (р-к оптовий)</v>
      </c>
    </row>
    <row r="1145" spans="1:18" hidden="1" x14ac:dyDescent="0.25">
      <c r="A1145" s="32">
        <v>166229</v>
      </c>
      <c r="B1145" s="31" t="s">
        <v>1868</v>
      </c>
      <c r="C1145" s="31" t="s">
        <v>1869</v>
      </c>
      <c r="D1145" s="31" t="s">
        <v>22647</v>
      </c>
      <c r="E1145" s="31" t="s">
        <v>121</v>
      </c>
      <c r="F1145" s="31" t="s">
        <v>122</v>
      </c>
      <c r="G1145" s="31" t="s">
        <v>107</v>
      </c>
      <c r="H1145" s="31" t="s">
        <v>108</v>
      </c>
      <c r="I1145" s="31" t="s">
        <v>22648</v>
      </c>
      <c r="J1145" s="31" t="s">
        <v>22649</v>
      </c>
      <c r="K1145" s="31" t="s">
        <v>110</v>
      </c>
      <c r="L1145" s="31" t="s">
        <v>1869</v>
      </c>
      <c r="M1145" s="31" t="s">
        <v>25938</v>
      </c>
      <c r="N1145" s="31" t="s">
        <v>25937</v>
      </c>
      <c r="O1145" s="31" t="s">
        <v>25929</v>
      </c>
      <c r="P1145" s="32" t="s">
        <v>66</v>
      </c>
      <c r="Q1145" s="32">
        <v>1</v>
      </c>
      <c r="R1145" t="str">
        <f t="shared" si="17"/>
        <v>Швець Е.С. ПП, маг. "Продукти" р-н Дунаевецкий Район, г.Дунаевцы, ул.Фрунзе, д.45/3</v>
      </c>
    </row>
    <row r="1146" spans="1:18" hidden="1" x14ac:dyDescent="0.25">
      <c r="A1146" s="32">
        <v>166237</v>
      </c>
      <c r="B1146" s="31" t="s">
        <v>3488</v>
      </c>
      <c r="C1146" s="31" t="s">
        <v>3489</v>
      </c>
      <c r="D1146" s="31" t="s">
        <v>22656</v>
      </c>
      <c r="E1146" s="31" t="s">
        <v>121</v>
      </c>
      <c r="F1146" s="31" t="s">
        <v>122</v>
      </c>
      <c r="G1146" s="31" t="s">
        <v>107</v>
      </c>
      <c r="H1146" s="31" t="s">
        <v>108</v>
      </c>
      <c r="I1146" s="31" t="s">
        <v>22657</v>
      </c>
      <c r="J1146" s="31" t="s">
        <v>22658</v>
      </c>
      <c r="K1146" s="31" t="s">
        <v>110</v>
      </c>
      <c r="L1146" s="31" t="s">
        <v>3489</v>
      </c>
      <c r="M1146" s="31" t="s">
        <v>1</v>
      </c>
      <c r="N1146" s="31" t="s">
        <v>25937</v>
      </c>
      <c r="O1146" s="31" t="s">
        <v>25929</v>
      </c>
      <c r="P1146" s="32" t="s">
        <v>66</v>
      </c>
      <c r="Q1146" s="32">
        <v>1</v>
      </c>
      <c r="R1146" t="str">
        <f t="shared" si="17"/>
        <v>Шевченко Н.В. ПП, маг. "Голд" г.Каменец-Подольский, ул.Драй-Хмары, д.9</v>
      </c>
    </row>
    <row r="1147" spans="1:18" hidden="1" x14ac:dyDescent="0.25">
      <c r="A1147" s="32">
        <v>166374</v>
      </c>
      <c r="B1147" s="31" t="s">
        <v>3512</v>
      </c>
      <c r="C1147" s="31" t="s">
        <v>2218</v>
      </c>
      <c r="D1147" s="31" t="s">
        <v>22987</v>
      </c>
      <c r="E1147" s="31" t="s">
        <v>121</v>
      </c>
      <c r="F1147" s="31" t="s">
        <v>122</v>
      </c>
      <c r="G1147" s="31" t="s">
        <v>107</v>
      </c>
      <c r="H1147" s="31" t="s">
        <v>108</v>
      </c>
      <c r="I1147" s="31" t="s">
        <v>22988</v>
      </c>
      <c r="J1147" s="31" t="s">
        <v>22989</v>
      </c>
      <c r="K1147" s="31" t="s">
        <v>110</v>
      </c>
      <c r="L1147" s="31" t="s">
        <v>2218</v>
      </c>
      <c r="M1147" s="31" t="s">
        <v>25938</v>
      </c>
      <c r="N1147" s="31" t="s">
        <v>25937</v>
      </c>
      <c r="O1147" s="31" t="s">
        <v>25929</v>
      </c>
      <c r="P1147" s="32" t="s">
        <v>66</v>
      </c>
      <c r="Q1147" s="32">
        <v>1</v>
      </c>
      <c r="R1147" t="str">
        <f t="shared" si="17"/>
        <v>Яворська Г.В. ПП, маг. "Продукти" г.Каменец-Подольский, ул.Проектная, д.11</v>
      </c>
    </row>
    <row r="1148" spans="1:18" hidden="1" x14ac:dyDescent="0.25">
      <c r="A1148" s="32">
        <v>166383</v>
      </c>
      <c r="B1148" s="31" t="s">
        <v>3658</v>
      </c>
      <c r="C1148" s="31" t="s">
        <v>3659</v>
      </c>
      <c r="D1148" s="31" t="s">
        <v>10200</v>
      </c>
      <c r="E1148" s="31" t="s">
        <v>121</v>
      </c>
      <c r="F1148" s="31" t="s">
        <v>122</v>
      </c>
      <c r="G1148" s="31" t="s">
        <v>155</v>
      </c>
      <c r="H1148" s="31" t="s">
        <v>108</v>
      </c>
      <c r="I1148" s="31" t="s">
        <v>23013</v>
      </c>
      <c r="J1148" s="31" t="s">
        <v>23014</v>
      </c>
      <c r="K1148" s="31" t="s">
        <v>110</v>
      </c>
      <c r="L1148" s="31" t="s">
        <v>3659</v>
      </c>
      <c r="M1148" s="31" t="s">
        <v>25938</v>
      </c>
      <c r="N1148" s="31" t="s">
        <v>25937</v>
      </c>
      <c r="O1148" s="31" t="s">
        <v>25929</v>
      </c>
      <c r="P1148" s="32" t="s">
        <v>66</v>
      </c>
      <c r="Q1148" s="32">
        <v>1</v>
      </c>
      <c r="R1148" t="str">
        <f t="shared" si="17"/>
        <v>Яворська О.М. ПП, маг. "Родина" г.Каменец-Подольский, ул.Мира, д.4</v>
      </c>
    </row>
    <row r="1149" spans="1:18" hidden="1" x14ac:dyDescent="0.25">
      <c r="A1149" s="32">
        <v>166405</v>
      </c>
      <c r="B1149" s="31" t="s">
        <v>3558</v>
      </c>
      <c r="C1149" s="31" t="s">
        <v>3559</v>
      </c>
      <c r="D1149" s="31" t="s">
        <v>3560</v>
      </c>
      <c r="E1149" s="31" t="s">
        <v>121</v>
      </c>
      <c r="F1149" s="31" t="s">
        <v>122</v>
      </c>
      <c r="G1149" s="31" t="s">
        <v>107</v>
      </c>
      <c r="H1149" s="31" t="s">
        <v>108</v>
      </c>
      <c r="I1149" s="31" t="s">
        <v>3561</v>
      </c>
      <c r="J1149" s="31" t="s">
        <v>3562</v>
      </c>
      <c r="K1149" s="31" t="s">
        <v>110</v>
      </c>
      <c r="L1149" s="31" t="s">
        <v>3559</v>
      </c>
      <c r="M1149" s="31" t="s">
        <v>1</v>
      </c>
      <c r="N1149" s="31" t="s">
        <v>25937</v>
      </c>
      <c r="O1149" s="31" t="s">
        <v>25929</v>
      </c>
      <c r="P1149" s="32" t="s">
        <v>66</v>
      </c>
      <c r="Q1149" s="32">
        <v>1</v>
      </c>
      <c r="R1149" t="str">
        <f t="shared" si="17"/>
        <v>Яковенчук О.Г. ПП, маг. "Союз" г.Каменец-Подольский, ул.Князей Кориатовичей, д.76а</v>
      </c>
    </row>
    <row r="1150" spans="1:18" hidden="1" x14ac:dyDescent="0.25">
      <c r="A1150" s="32">
        <v>165127</v>
      </c>
      <c r="B1150" s="31" t="s">
        <v>20229</v>
      </c>
      <c r="C1150" s="31" t="s">
        <v>3417</v>
      </c>
      <c r="D1150" s="31" t="s">
        <v>3524</v>
      </c>
      <c r="E1150" s="31" t="s">
        <v>121</v>
      </c>
      <c r="F1150" s="31" t="s">
        <v>122</v>
      </c>
      <c r="G1150" s="31" t="s">
        <v>107</v>
      </c>
      <c r="H1150" s="31" t="s">
        <v>108</v>
      </c>
      <c r="I1150" s="31" t="s">
        <v>124</v>
      </c>
      <c r="J1150" s="31" t="s">
        <v>109</v>
      </c>
      <c r="K1150" s="31" t="s">
        <v>110</v>
      </c>
      <c r="L1150" s="31" t="s">
        <v>3417</v>
      </c>
      <c r="M1150" s="31" t="s">
        <v>1</v>
      </c>
      <c r="N1150" s="31" t="s">
        <v>25937</v>
      </c>
      <c r="O1150" s="31" t="s">
        <v>25929</v>
      </c>
      <c r="P1150" s="32" t="s">
        <v>66</v>
      </c>
      <c r="Q1150" s="32">
        <v>1</v>
      </c>
      <c r="R1150" t="str">
        <f t="shared" si="17"/>
        <v>Равський В.Б. ПП, маг. "Абсолют" г.Каменец-Подольский, просп Грушевского, д.56</v>
      </c>
    </row>
    <row r="1151" spans="1:18" hidden="1" x14ac:dyDescent="0.25">
      <c r="A1151" s="32">
        <v>165139</v>
      </c>
      <c r="B1151" s="31" t="s">
        <v>703</v>
      </c>
      <c r="C1151" s="31" t="s">
        <v>704</v>
      </c>
      <c r="D1151" s="31" t="s">
        <v>6312</v>
      </c>
      <c r="E1151" s="31" t="s">
        <v>121</v>
      </c>
      <c r="F1151" s="31" t="s">
        <v>122</v>
      </c>
      <c r="G1151" s="31" t="s">
        <v>107</v>
      </c>
      <c r="H1151" s="31" t="s">
        <v>108</v>
      </c>
      <c r="I1151" s="31" t="s">
        <v>20257</v>
      </c>
      <c r="J1151" s="31" t="s">
        <v>20258</v>
      </c>
      <c r="K1151" s="31" t="s">
        <v>110</v>
      </c>
      <c r="L1151" s="31" t="s">
        <v>704</v>
      </c>
      <c r="M1151" s="31" t="s">
        <v>1</v>
      </c>
      <c r="N1151" s="31" t="s">
        <v>25937</v>
      </c>
      <c r="O1151" s="31" t="s">
        <v>25929</v>
      </c>
      <c r="P1151" s="32" t="s">
        <v>66</v>
      </c>
      <c r="Q1151" s="32">
        <v>1</v>
      </c>
      <c r="R1151" t="str">
        <f t="shared" si="17"/>
        <v>Райчук Н.В. ПП, маг. "Санта" г.Каменец-Подольский, ул.Привокзальная, д.18</v>
      </c>
    </row>
    <row r="1152" spans="1:18" hidden="1" x14ac:dyDescent="0.25">
      <c r="A1152" s="32">
        <v>165175</v>
      </c>
      <c r="B1152" s="31" t="s">
        <v>725</v>
      </c>
      <c r="C1152" s="31" t="s">
        <v>726</v>
      </c>
      <c r="D1152" s="31" t="s">
        <v>3777</v>
      </c>
      <c r="E1152" s="31" t="s">
        <v>121</v>
      </c>
      <c r="F1152" s="31" t="s">
        <v>122</v>
      </c>
      <c r="G1152" s="31" t="s">
        <v>115</v>
      </c>
      <c r="H1152" s="31" t="s">
        <v>116</v>
      </c>
      <c r="I1152" s="31" t="s">
        <v>20338</v>
      </c>
      <c r="J1152" s="31" t="s">
        <v>20339</v>
      </c>
      <c r="K1152" s="31" t="s">
        <v>110</v>
      </c>
      <c r="L1152" s="31" t="s">
        <v>726</v>
      </c>
      <c r="M1152" s="31" t="s">
        <v>0</v>
      </c>
      <c r="N1152" s="31" t="s">
        <v>25937</v>
      </c>
      <c r="O1152" s="31" t="s">
        <v>25929</v>
      </c>
      <c r="P1152" s="32" t="s">
        <v>67</v>
      </c>
      <c r="Q1152" s="32">
        <v>1</v>
      </c>
      <c r="R1152" t="str">
        <f t="shared" si="17"/>
        <v>Решетник В.І. ПП, к-к №268 г.Каменец-Подольский, просп Грушевского, д.25 (центральний ринок)</v>
      </c>
    </row>
    <row r="1153" spans="1:18" hidden="1" x14ac:dyDescent="0.25">
      <c r="A1153" s="32">
        <v>165178</v>
      </c>
      <c r="B1153" s="31" t="s">
        <v>3414</v>
      </c>
      <c r="C1153" s="31" t="s">
        <v>3415</v>
      </c>
      <c r="D1153" s="31" t="s">
        <v>18855</v>
      </c>
      <c r="E1153" s="31" t="s">
        <v>121</v>
      </c>
      <c r="F1153" s="31" t="s">
        <v>122</v>
      </c>
      <c r="G1153" s="31" t="s">
        <v>107</v>
      </c>
      <c r="H1153" s="31" t="s">
        <v>108</v>
      </c>
      <c r="I1153" s="31" t="s">
        <v>20344</v>
      </c>
      <c r="J1153" s="31" t="s">
        <v>20345</v>
      </c>
      <c r="K1153" s="31" t="s">
        <v>110</v>
      </c>
      <c r="L1153" s="31" t="s">
        <v>3415</v>
      </c>
      <c r="M1153" s="31" t="s">
        <v>1</v>
      </c>
      <c r="N1153" s="31" t="s">
        <v>25937</v>
      </c>
      <c r="O1153" s="31" t="s">
        <v>25929</v>
      </c>
      <c r="P1153" s="32" t="s">
        <v>66</v>
      </c>
      <c r="Q1153" s="32">
        <v>1</v>
      </c>
      <c r="R1153" t="str">
        <f t="shared" si="17"/>
        <v>Рибак Л.В. ПП, маг. "Тано" г.Каменец-Подольский, ул.Соборная, д.29</v>
      </c>
    </row>
    <row r="1154" spans="1:18" hidden="1" x14ac:dyDescent="0.25">
      <c r="A1154" s="32">
        <v>165244</v>
      </c>
      <c r="B1154" s="31" t="s">
        <v>1963</v>
      </c>
      <c r="C1154" s="31" t="s">
        <v>1964</v>
      </c>
      <c r="D1154" s="31" t="s">
        <v>20477</v>
      </c>
      <c r="E1154" s="31" t="s">
        <v>121</v>
      </c>
      <c r="F1154" s="31" t="s">
        <v>122</v>
      </c>
      <c r="G1154" s="31" t="s">
        <v>107</v>
      </c>
      <c r="H1154" s="31" t="s">
        <v>108</v>
      </c>
      <c r="I1154" s="31" t="s">
        <v>20478</v>
      </c>
      <c r="J1154" s="31" t="s">
        <v>20479</v>
      </c>
      <c r="K1154" s="31" t="s">
        <v>110</v>
      </c>
      <c r="L1154" s="31" t="s">
        <v>1964</v>
      </c>
      <c r="M1154" s="31" t="s">
        <v>25938</v>
      </c>
      <c r="N1154" s="31" t="s">
        <v>25937</v>
      </c>
      <c r="O1154" s="31" t="s">
        <v>25929</v>
      </c>
      <c r="P1154" s="32" t="s">
        <v>66</v>
      </c>
      <c r="Q1154" s="32">
        <v>1</v>
      </c>
      <c r="R1154" t="str">
        <f t="shared" si="17"/>
        <v>Руда Л.Г. ПП, маг. "Світлий" р-н Дунаевецкий Район, г.Дунаевцы, ул.Горького, д.7а</v>
      </c>
    </row>
    <row r="1155" spans="1:18" hidden="1" x14ac:dyDescent="0.25">
      <c r="A1155" s="32">
        <v>165265</v>
      </c>
      <c r="B1155" s="31" t="s">
        <v>3634</v>
      </c>
      <c r="C1155" s="31" t="s">
        <v>3635</v>
      </c>
      <c r="D1155" s="31" t="s">
        <v>20519</v>
      </c>
      <c r="E1155" s="31" t="s">
        <v>121</v>
      </c>
      <c r="F1155" s="31" t="s">
        <v>122</v>
      </c>
      <c r="G1155" s="31" t="s">
        <v>107</v>
      </c>
      <c r="H1155" s="31" t="s">
        <v>108</v>
      </c>
      <c r="I1155" s="31" t="s">
        <v>20520</v>
      </c>
      <c r="J1155" s="31" t="s">
        <v>20521</v>
      </c>
      <c r="K1155" s="31" t="s">
        <v>110</v>
      </c>
      <c r="L1155" s="31" t="s">
        <v>3635</v>
      </c>
      <c r="M1155" s="31" t="s">
        <v>1</v>
      </c>
      <c r="N1155" s="31" t="s">
        <v>25937</v>
      </c>
      <c r="O1155" s="31" t="s">
        <v>25929</v>
      </c>
      <c r="P1155" s="32" t="s">
        <v>66</v>
      </c>
      <c r="Q1155" s="32">
        <v>1</v>
      </c>
      <c r="R1155" t="str">
        <f t="shared" ref="R1155:R1218" si="18">CONCATENATE(C1155," ",D1155)</f>
        <v>Ряба Н.М. ПП, маг. "Делікатеси" г.Каменец-Подольский, ул.Драй-Хмары, д.17</v>
      </c>
    </row>
    <row r="1156" spans="1:18" hidden="1" x14ac:dyDescent="0.25">
      <c r="A1156" s="32">
        <v>164914</v>
      </c>
      <c r="B1156" s="31" t="s">
        <v>2532</v>
      </c>
      <c r="C1156" s="31" t="s">
        <v>2533</v>
      </c>
      <c r="D1156" s="31" t="s">
        <v>18025</v>
      </c>
      <c r="E1156" s="31" t="s">
        <v>121</v>
      </c>
      <c r="F1156" s="31" t="s">
        <v>122</v>
      </c>
      <c r="G1156" s="31" t="s">
        <v>107</v>
      </c>
      <c r="H1156" s="31" t="s">
        <v>108</v>
      </c>
      <c r="I1156" s="31" t="s">
        <v>19752</v>
      </c>
      <c r="J1156" s="31" t="s">
        <v>19753</v>
      </c>
      <c r="K1156" s="31" t="s">
        <v>110</v>
      </c>
      <c r="L1156" s="31" t="s">
        <v>2533</v>
      </c>
      <c r="M1156" s="31" t="s">
        <v>25938</v>
      </c>
      <c r="N1156" s="31" t="s">
        <v>25937</v>
      </c>
      <c r="O1156" s="31" t="s">
        <v>25929</v>
      </c>
      <c r="P1156" s="32" t="s">
        <v>66</v>
      </c>
      <c r="Q1156" s="32">
        <v>1</v>
      </c>
      <c r="R1156" t="str">
        <f t="shared" si="18"/>
        <v>Піхурець П.В. ПП, маг. "Стрійські ковбаси" р-н Дунаевецкий Район, с.Великий Жванчик, ул.Центральная, д.61</v>
      </c>
    </row>
    <row r="1157" spans="1:18" hidden="1" x14ac:dyDescent="0.25">
      <c r="A1157" s="32">
        <v>164915</v>
      </c>
      <c r="B1157" s="31" t="s">
        <v>3446</v>
      </c>
      <c r="C1157" s="31" t="s">
        <v>3447</v>
      </c>
      <c r="D1157" s="31" t="s">
        <v>19754</v>
      </c>
      <c r="E1157" s="31" t="s">
        <v>121</v>
      </c>
      <c r="F1157" s="31" t="s">
        <v>122</v>
      </c>
      <c r="G1157" s="31" t="s">
        <v>107</v>
      </c>
      <c r="H1157" s="31" t="s">
        <v>108</v>
      </c>
      <c r="I1157" s="31" t="s">
        <v>19755</v>
      </c>
      <c r="J1157" s="31" t="s">
        <v>19756</v>
      </c>
      <c r="K1157" s="31" t="s">
        <v>110</v>
      </c>
      <c r="L1157" s="31" t="s">
        <v>3447</v>
      </c>
      <c r="M1157" s="31" t="s">
        <v>2</v>
      </c>
      <c r="N1157" s="31" t="s">
        <v>25937</v>
      </c>
      <c r="O1157" s="31" t="s">
        <v>25929</v>
      </c>
      <c r="P1157" s="32" t="s">
        <v>66</v>
      </c>
      <c r="Q1157" s="32">
        <v>1</v>
      </c>
      <c r="R1157" t="str">
        <f t="shared" si="18"/>
        <v>Пічкур О.В. ПП, к-к "Пасаж" г.Каменец-Подольский, ул.Жукова, д.9а</v>
      </c>
    </row>
    <row r="1158" spans="1:18" hidden="1" x14ac:dyDescent="0.25">
      <c r="A1158" s="32">
        <v>164974</v>
      </c>
      <c r="B1158" s="31" t="s">
        <v>1961</v>
      </c>
      <c r="C1158" s="31" t="s">
        <v>1962</v>
      </c>
      <c r="D1158" s="31" t="s">
        <v>19891</v>
      </c>
      <c r="E1158" s="31" t="s">
        <v>121</v>
      </c>
      <c r="F1158" s="31" t="s">
        <v>122</v>
      </c>
      <c r="G1158" s="31" t="s">
        <v>107</v>
      </c>
      <c r="H1158" s="31" t="s">
        <v>108</v>
      </c>
      <c r="I1158" s="31" t="s">
        <v>19892</v>
      </c>
      <c r="J1158" s="31" t="s">
        <v>19893</v>
      </c>
      <c r="K1158" s="31" t="s">
        <v>110</v>
      </c>
      <c r="L1158" s="31" t="s">
        <v>1962</v>
      </c>
      <c r="M1158" s="31" t="s">
        <v>25938</v>
      </c>
      <c r="N1158" s="31" t="s">
        <v>25937</v>
      </c>
      <c r="O1158" s="31" t="s">
        <v>25929</v>
      </c>
      <c r="P1158" s="32" t="s">
        <v>67</v>
      </c>
      <c r="Q1158" s="32">
        <v>0.5</v>
      </c>
      <c r="R1158" t="str">
        <f t="shared" si="18"/>
        <v>Поліщук А.П. ПП, маг. "Продукти" р-н Дунаевецкий Район, г.Дунаевцы, пер.Независимости, д.1</v>
      </c>
    </row>
    <row r="1159" spans="1:18" hidden="1" x14ac:dyDescent="0.25">
      <c r="A1159" s="32">
        <v>165003</v>
      </c>
      <c r="B1159" s="31" t="s">
        <v>3431</v>
      </c>
      <c r="C1159" s="31" t="s">
        <v>3432</v>
      </c>
      <c r="D1159" s="31" t="s">
        <v>1423</v>
      </c>
      <c r="E1159" s="31" t="s">
        <v>121</v>
      </c>
      <c r="F1159" s="31" t="s">
        <v>122</v>
      </c>
      <c r="G1159" s="31" t="s">
        <v>107</v>
      </c>
      <c r="H1159" s="31" t="s">
        <v>108</v>
      </c>
      <c r="I1159" s="31" t="s">
        <v>19959</v>
      </c>
      <c r="J1159" s="31" t="s">
        <v>19960</v>
      </c>
      <c r="K1159" s="31" t="s">
        <v>110</v>
      </c>
      <c r="L1159" s="31" t="s">
        <v>3432</v>
      </c>
      <c r="M1159" s="31" t="s">
        <v>2</v>
      </c>
      <c r="N1159" s="31" t="s">
        <v>25937</v>
      </c>
      <c r="O1159" s="31" t="s">
        <v>25929</v>
      </c>
      <c r="P1159" s="32" t="s">
        <v>66</v>
      </c>
      <c r="Q1159" s="32">
        <v>1</v>
      </c>
      <c r="R1159" t="str">
        <f t="shared" si="18"/>
        <v>Польовий С.С. ПП, маг. "Олімп" г.Каменец-Подольский, ул.Васильева, д.1</v>
      </c>
    </row>
    <row r="1160" spans="1:18" hidden="1" x14ac:dyDescent="0.25">
      <c r="A1160" s="32">
        <v>165060</v>
      </c>
      <c r="B1160" s="31" t="s">
        <v>3469</v>
      </c>
      <c r="C1160" s="31" t="s">
        <v>3470</v>
      </c>
      <c r="D1160" s="31" t="s">
        <v>20102</v>
      </c>
      <c r="E1160" s="31" t="s">
        <v>121</v>
      </c>
      <c r="F1160" s="31" t="s">
        <v>122</v>
      </c>
      <c r="G1160" s="31" t="s">
        <v>107</v>
      </c>
      <c r="H1160" s="31" t="s">
        <v>108</v>
      </c>
      <c r="I1160" s="31" t="s">
        <v>20103</v>
      </c>
      <c r="J1160" s="31" t="s">
        <v>20104</v>
      </c>
      <c r="K1160" s="31" t="s">
        <v>110</v>
      </c>
      <c r="L1160" s="31" t="s">
        <v>3470</v>
      </c>
      <c r="M1160" s="31" t="s">
        <v>25938</v>
      </c>
      <c r="N1160" s="31" t="s">
        <v>25937</v>
      </c>
      <c r="O1160" s="31" t="s">
        <v>25929</v>
      </c>
      <c r="P1160" s="32" t="s">
        <v>67</v>
      </c>
      <c r="Q1160" s="32">
        <v>0.5</v>
      </c>
      <c r="R1160" t="str">
        <f t="shared" si="18"/>
        <v>Притуляк Я.Л. ПП, маг. "Продукти" р-н Дунаевецкий Район, г.Дунаевцы, д.2 (Красинских)</v>
      </c>
    </row>
    <row r="1161" spans="1:18" hidden="1" x14ac:dyDescent="0.25">
      <c r="A1161" s="32">
        <v>165114</v>
      </c>
      <c r="B1161" s="31" t="s">
        <v>3482</v>
      </c>
      <c r="C1161" s="31" t="s">
        <v>3483</v>
      </c>
      <c r="D1161" s="31" t="s">
        <v>10694</v>
      </c>
      <c r="E1161" s="31" t="s">
        <v>121</v>
      </c>
      <c r="F1161" s="31" t="s">
        <v>122</v>
      </c>
      <c r="G1161" s="31" t="s">
        <v>107</v>
      </c>
      <c r="H1161" s="31" t="s">
        <v>108</v>
      </c>
      <c r="I1161" s="31" t="s">
        <v>20200</v>
      </c>
      <c r="J1161" s="31" t="s">
        <v>20201</v>
      </c>
      <c r="K1161" s="31" t="s">
        <v>110</v>
      </c>
      <c r="L1161" s="31" t="s">
        <v>3483</v>
      </c>
      <c r="M1161" s="31" t="s">
        <v>2</v>
      </c>
      <c r="N1161" s="31" t="s">
        <v>25937</v>
      </c>
      <c r="O1161" s="31" t="s">
        <v>25929</v>
      </c>
      <c r="P1161" s="32" t="s">
        <v>66</v>
      </c>
      <c r="Q1161" s="32">
        <v>1</v>
      </c>
      <c r="R1161" t="str">
        <f t="shared" si="18"/>
        <v>Пшесмецька Г.В. ПП, маг. "Ратуша" г.Каменец-Подольский, ул.Зарванская, д.17</v>
      </c>
    </row>
    <row r="1162" spans="1:18" hidden="1" x14ac:dyDescent="0.25">
      <c r="A1162" s="32">
        <v>164741</v>
      </c>
      <c r="B1162" s="31" t="s">
        <v>19389</v>
      </c>
      <c r="C1162" s="31" t="s">
        <v>19390</v>
      </c>
      <c r="D1162" s="31" t="s">
        <v>19391</v>
      </c>
      <c r="E1162" s="31" t="s">
        <v>121</v>
      </c>
      <c r="F1162" s="31" t="s">
        <v>122</v>
      </c>
      <c r="G1162" s="31" t="s">
        <v>107</v>
      </c>
      <c r="H1162" s="31" t="s">
        <v>108</v>
      </c>
      <c r="I1162" s="31" t="s">
        <v>19392</v>
      </c>
      <c r="J1162" s="31" t="s">
        <v>19393</v>
      </c>
      <c r="K1162" s="31" t="s">
        <v>110</v>
      </c>
      <c r="L1162" s="31" t="s">
        <v>19390</v>
      </c>
      <c r="M1162" s="31" t="s">
        <v>2</v>
      </c>
      <c r="N1162" s="31" t="s">
        <v>25937</v>
      </c>
      <c r="O1162" s="31" t="s">
        <v>25929</v>
      </c>
      <c r="P1162" s="32" t="s">
        <v>67</v>
      </c>
      <c r="Q1162" s="32">
        <v>1</v>
      </c>
      <c r="R1162" t="str">
        <f t="shared" si="18"/>
        <v>Палилюлька Р.П. ПП, маг. "Прометей" г.Каменец-Подольский, пер.Шевченко, д.11</v>
      </c>
    </row>
    <row r="1163" spans="1:18" hidden="1" x14ac:dyDescent="0.25">
      <c r="A1163" s="32">
        <v>164758</v>
      </c>
      <c r="B1163" s="31" t="s">
        <v>1560</v>
      </c>
      <c r="C1163" s="31" t="s">
        <v>1561</v>
      </c>
      <c r="D1163" s="31" t="s">
        <v>19441</v>
      </c>
      <c r="E1163" s="31" t="s">
        <v>121</v>
      </c>
      <c r="F1163" s="31" t="s">
        <v>122</v>
      </c>
      <c r="G1163" s="31" t="s">
        <v>107</v>
      </c>
      <c r="H1163" s="31" t="s">
        <v>108</v>
      </c>
      <c r="I1163" s="31" t="s">
        <v>19442</v>
      </c>
      <c r="J1163" s="31" t="s">
        <v>19443</v>
      </c>
      <c r="K1163" s="31" t="s">
        <v>110</v>
      </c>
      <c r="L1163" s="31" t="s">
        <v>1561</v>
      </c>
      <c r="M1163" s="31" t="s">
        <v>1</v>
      </c>
      <c r="N1163" s="31" t="s">
        <v>25937</v>
      </c>
      <c r="O1163" s="31" t="s">
        <v>25929</v>
      </c>
      <c r="P1163" s="32" t="s">
        <v>67</v>
      </c>
      <c r="Q1163" s="32">
        <v>1</v>
      </c>
      <c r="R1163" t="str">
        <f t="shared" si="18"/>
        <v>Панчук Л.Г. ПП, к-к "Айзберг" г.Каменец-Подольский, ул.Князей Кориатовичей, д.6</v>
      </c>
    </row>
    <row r="1164" spans="1:18" hidden="1" x14ac:dyDescent="0.25">
      <c r="A1164" s="32">
        <v>164759</v>
      </c>
      <c r="B1164" s="31" t="s">
        <v>19444</v>
      </c>
      <c r="C1164" s="31" t="s">
        <v>19445</v>
      </c>
      <c r="D1164" s="31" t="s">
        <v>19446</v>
      </c>
      <c r="E1164" s="31" t="s">
        <v>121</v>
      </c>
      <c r="F1164" s="31" t="s">
        <v>122</v>
      </c>
      <c r="G1164" s="31" t="s">
        <v>107</v>
      </c>
      <c r="H1164" s="31" t="s">
        <v>108</v>
      </c>
      <c r="I1164" s="31" t="s">
        <v>19442</v>
      </c>
      <c r="J1164" s="31" t="s">
        <v>19443</v>
      </c>
      <c r="K1164" s="31" t="s">
        <v>110</v>
      </c>
      <c r="L1164" s="31" t="s">
        <v>19445</v>
      </c>
      <c r="M1164" s="31" t="s">
        <v>2</v>
      </c>
      <c r="N1164" s="31" t="s">
        <v>25937</v>
      </c>
      <c r="O1164" s="31" t="s">
        <v>25929</v>
      </c>
      <c r="P1164" s="32" t="s">
        <v>66</v>
      </c>
      <c r="Q1164" s="32">
        <v>0.5</v>
      </c>
      <c r="R1164" t="str">
        <f t="shared" si="18"/>
        <v>Панчук Л.Г. ПП, маг. "Теремок" г.Каменец-Подольский, ул.30-летия Победы, д.12а</v>
      </c>
    </row>
    <row r="1165" spans="1:18" hidden="1" x14ac:dyDescent="0.25">
      <c r="A1165" s="32">
        <v>164760</v>
      </c>
      <c r="B1165" s="31" t="s">
        <v>3486</v>
      </c>
      <c r="C1165" s="31" t="s">
        <v>3487</v>
      </c>
      <c r="D1165" s="31" t="s">
        <v>12578</v>
      </c>
      <c r="E1165" s="31" t="s">
        <v>121</v>
      </c>
      <c r="F1165" s="31" t="s">
        <v>122</v>
      </c>
      <c r="G1165" s="31" t="s">
        <v>107</v>
      </c>
      <c r="H1165" s="31" t="s">
        <v>108</v>
      </c>
      <c r="I1165" s="31" t="s">
        <v>6200</v>
      </c>
      <c r="J1165" s="31" t="s">
        <v>6201</v>
      </c>
      <c r="K1165" s="31" t="s">
        <v>110</v>
      </c>
      <c r="L1165" s="31" t="s">
        <v>3487</v>
      </c>
      <c r="M1165" s="31" t="s">
        <v>2</v>
      </c>
      <c r="N1165" s="31" t="s">
        <v>25937</v>
      </c>
      <c r="O1165" s="31" t="s">
        <v>25929</v>
      </c>
      <c r="P1165" s="32" t="s">
        <v>66</v>
      </c>
      <c r="Q1165" s="32">
        <v>1</v>
      </c>
      <c r="R1165" t="str">
        <f t="shared" si="18"/>
        <v>Панчук М.С. ПП, маг."Продукти" г.Каменец-Подольский, шоссе Нигинское, д.34</v>
      </c>
    </row>
    <row r="1166" spans="1:18" hidden="1" x14ac:dyDescent="0.25">
      <c r="A1166" s="32">
        <v>164847</v>
      </c>
      <c r="B1166" s="31" t="s">
        <v>327</v>
      </c>
      <c r="C1166" s="31" t="s">
        <v>328</v>
      </c>
      <c r="D1166" s="31" t="s">
        <v>19626</v>
      </c>
      <c r="E1166" s="31" t="s">
        <v>121</v>
      </c>
      <c r="F1166" s="31" t="s">
        <v>122</v>
      </c>
      <c r="G1166" s="31" t="s">
        <v>149</v>
      </c>
      <c r="H1166" s="31" t="s">
        <v>108</v>
      </c>
      <c r="I1166" s="31" t="s">
        <v>1607</v>
      </c>
      <c r="J1166" s="31" t="s">
        <v>1608</v>
      </c>
      <c r="K1166" s="31" t="s">
        <v>110</v>
      </c>
      <c r="L1166" s="31" t="s">
        <v>328</v>
      </c>
      <c r="M1166" s="31" t="s">
        <v>0</v>
      </c>
      <c r="N1166" s="31" t="s">
        <v>25937</v>
      </c>
      <c r="O1166" s="31" t="s">
        <v>25929</v>
      </c>
      <c r="P1166" s="32" t="s">
        <v>66</v>
      </c>
      <c r="Q1166" s="32">
        <v>0.5</v>
      </c>
      <c r="R1166" t="str">
        <f t="shared" si="18"/>
        <v>Петров І.І, ПП, к-к №2 г.Каменец-Подольский, ул.Князей Кориатовичей, д.11 (автовокзал)</v>
      </c>
    </row>
    <row r="1167" spans="1:18" hidden="1" x14ac:dyDescent="0.25">
      <c r="A1167" s="32">
        <v>164849</v>
      </c>
      <c r="B1167" s="31" t="s">
        <v>19627</v>
      </c>
      <c r="C1167" s="31" t="s">
        <v>19628</v>
      </c>
      <c r="D1167" s="31" t="s">
        <v>19629</v>
      </c>
      <c r="E1167" s="31" t="s">
        <v>121</v>
      </c>
      <c r="F1167" s="31" t="s">
        <v>122</v>
      </c>
      <c r="G1167" s="31" t="s">
        <v>107</v>
      </c>
      <c r="H1167" s="31" t="s">
        <v>108</v>
      </c>
      <c r="I1167" s="31" t="s">
        <v>19630</v>
      </c>
      <c r="J1167" s="31" t="s">
        <v>19631</v>
      </c>
      <c r="K1167" s="31" t="s">
        <v>110</v>
      </c>
      <c r="L1167" s="31" t="s">
        <v>19628</v>
      </c>
      <c r="M1167" s="31" t="s">
        <v>25938</v>
      </c>
      <c r="N1167" s="31" t="s">
        <v>25937</v>
      </c>
      <c r="O1167" s="31" t="s">
        <v>25929</v>
      </c>
      <c r="P1167" s="32" t="s">
        <v>67</v>
      </c>
      <c r="Q1167" s="32">
        <v>0.5</v>
      </c>
      <c r="R1167" t="str">
        <f t="shared" si="18"/>
        <v>Петрова Л.Б. ПП, маг. "У Макса" р-н Дунаевецкий Район, г.Дунаевцы, ул.Горького, д.1Б</v>
      </c>
    </row>
    <row r="1168" spans="1:18" hidden="1" x14ac:dyDescent="0.25">
      <c r="A1168" s="32">
        <v>164626</v>
      </c>
      <c r="B1168" s="31" t="s">
        <v>3422</v>
      </c>
      <c r="C1168" s="31" t="s">
        <v>3423</v>
      </c>
      <c r="D1168" s="31" t="s">
        <v>19132</v>
      </c>
      <c r="E1168" s="31" t="s">
        <v>121</v>
      </c>
      <c r="F1168" s="31" t="s">
        <v>122</v>
      </c>
      <c r="G1168" s="31" t="s">
        <v>107</v>
      </c>
      <c r="H1168" s="31" t="s">
        <v>108</v>
      </c>
      <c r="I1168" s="31" t="s">
        <v>124</v>
      </c>
      <c r="J1168" s="31" t="s">
        <v>109</v>
      </c>
      <c r="K1168" s="31" t="s">
        <v>110</v>
      </c>
      <c r="L1168" s="31" t="s">
        <v>19133</v>
      </c>
      <c r="M1168" s="31" t="s">
        <v>1</v>
      </c>
      <c r="N1168" s="31" t="s">
        <v>25937</v>
      </c>
      <c r="O1168" s="31" t="s">
        <v>25929</v>
      </c>
      <c r="P1168" s="32" t="s">
        <v>67</v>
      </c>
      <c r="Q1168" s="32">
        <v>0</v>
      </c>
      <c r="R1168" t="str">
        <f t="shared" si="18"/>
        <v>Олексійчук М.М. ПП, маг."Козак" г.Каменец-Подольский, ул.Огиенка, д.41</v>
      </c>
    </row>
    <row r="1169" spans="1:18" hidden="1" x14ac:dyDescent="0.25">
      <c r="A1169" s="32">
        <v>164631</v>
      </c>
      <c r="B1169" s="31" t="s">
        <v>2140</v>
      </c>
      <c r="C1169" s="31" t="s">
        <v>2141</v>
      </c>
      <c r="D1169" s="31" t="s">
        <v>12633</v>
      </c>
      <c r="E1169" s="31" t="s">
        <v>121</v>
      </c>
      <c r="F1169" s="31" t="s">
        <v>122</v>
      </c>
      <c r="G1169" s="31" t="s">
        <v>107</v>
      </c>
      <c r="H1169" s="31" t="s">
        <v>108</v>
      </c>
      <c r="I1169" s="31" t="s">
        <v>19142</v>
      </c>
      <c r="J1169" s="31" t="s">
        <v>19143</v>
      </c>
      <c r="K1169" s="31" t="s">
        <v>110</v>
      </c>
      <c r="L1169" s="31" t="s">
        <v>2141</v>
      </c>
      <c r="M1169" s="31" t="s">
        <v>25938</v>
      </c>
      <c r="N1169" s="31" t="s">
        <v>25937</v>
      </c>
      <c r="O1169" s="31" t="s">
        <v>25929</v>
      </c>
      <c r="P1169" s="32" t="s">
        <v>66</v>
      </c>
      <c r="Q1169" s="32">
        <v>0.5</v>
      </c>
      <c r="R1169" t="str">
        <f t="shared" si="18"/>
        <v>Олійник В.І. ПП, маг. "Завітай" г.Каменец-Подольский, ул.Мира, д.10</v>
      </c>
    </row>
    <row r="1170" spans="1:18" hidden="1" x14ac:dyDescent="0.25">
      <c r="A1170" s="32">
        <v>164641</v>
      </c>
      <c r="B1170" s="31" t="s">
        <v>1965</v>
      </c>
      <c r="C1170" s="31" t="s">
        <v>1966</v>
      </c>
      <c r="D1170" s="31" t="s">
        <v>19177</v>
      </c>
      <c r="E1170" s="31" t="s">
        <v>121</v>
      </c>
      <c r="F1170" s="31" t="s">
        <v>122</v>
      </c>
      <c r="G1170" s="31" t="s">
        <v>107</v>
      </c>
      <c r="H1170" s="31" t="s">
        <v>108</v>
      </c>
      <c r="I1170" s="31" t="s">
        <v>19178</v>
      </c>
      <c r="J1170" s="31" t="s">
        <v>19179</v>
      </c>
      <c r="K1170" s="31" t="s">
        <v>110</v>
      </c>
      <c r="L1170" s="31" t="s">
        <v>1966</v>
      </c>
      <c r="M1170" s="31" t="s">
        <v>25938</v>
      </c>
      <c r="N1170" s="31" t="s">
        <v>25937</v>
      </c>
      <c r="O1170" s="31" t="s">
        <v>25929</v>
      </c>
      <c r="P1170" s="32" t="s">
        <v>67</v>
      </c>
      <c r="Q1170" s="32">
        <v>1</v>
      </c>
      <c r="R1170" t="str">
        <f t="shared" si="18"/>
        <v>Олійник О.І. ПП, маг. "Філін" р-н Дунаевецкий Район, г.Дунаевцы, ул.Хмельницкого Богдана, д.19а</v>
      </c>
    </row>
    <row r="1171" spans="1:18" hidden="1" x14ac:dyDescent="0.25">
      <c r="A1171" s="32">
        <v>164719</v>
      </c>
      <c r="B1171" s="31" t="s">
        <v>19349</v>
      </c>
      <c r="C1171" s="31" t="s">
        <v>19350</v>
      </c>
      <c r="D1171" s="31" t="s">
        <v>733</v>
      </c>
      <c r="E1171" s="31" t="s">
        <v>121</v>
      </c>
      <c r="F1171" s="31" t="s">
        <v>122</v>
      </c>
      <c r="G1171" s="31" t="s">
        <v>115</v>
      </c>
      <c r="H1171" s="31" t="s">
        <v>116</v>
      </c>
      <c r="I1171" s="31" t="s">
        <v>19351</v>
      </c>
      <c r="J1171" s="31" t="s">
        <v>19352</v>
      </c>
      <c r="K1171" s="31" t="s">
        <v>110</v>
      </c>
      <c r="L1171" s="31" t="s">
        <v>19350</v>
      </c>
      <c r="M1171" s="31" t="s">
        <v>0</v>
      </c>
      <c r="N1171" s="31" t="s">
        <v>25937</v>
      </c>
      <c r="O1171" s="31" t="s">
        <v>25929</v>
      </c>
      <c r="P1171" s="32" t="s">
        <v>66</v>
      </c>
      <c r="Q1171" s="32">
        <v>1</v>
      </c>
      <c r="R1171" t="str">
        <f t="shared" si="18"/>
        <v>Павлюк А.М. ПП, к-к г.Каменец-Подольский, просп Грушевского, д.25</v>
      </c>
    </row>
    <row r="1172" spans="1:18" hidden="1" x14ac:dyDescent="0.25">
      <c r="A1172" s="32">
        <v>164738</v>
      </c>
      <c r="B1172" s="31" t="s">
        <v>1806</v>
      </c>
      <c r="C1172" s="31" t="s">
        <v>1807</v>
      </c>
      <c r="D1172" s="31" t="s">
        <v>19385</v>
      </c>
      <c r="E1172" s="31" t="s">
        <v>121</v>
      </c>
      <c r="F1172" s="31" t="s">
        <v>122</v>
      </c>
      <c r="G1172" s="31" t="s">
        <v>107</v>
      </c>
      <c r="H1172" s="31" t="s">
        <v>108</v>
      </c>
      <c r="I1172" s="31" t="s">
        <v>19386</v>
      </c>
      <c r="J1172" s="31" t="s">
        <v>19387</v>
      </c>
      <c r="K1172" s="31" t="s">
        <v>110</v>
      </c>
      <c r="L1172" s="31" t="s">
        <v>1807</v>
      </c>
      <c r="M1172" s="31" t="s">
        <v>25938</v>
      </c>
      <c r="N1172" s="31" t="s">
        <v>25937</v>
      </c>
      <c r="O1172" s="31" t="s">
        <v>25929</v>
      </c>
      <c r="P1172" s="32" t="s">
        <v>66</v>
      </c>
      <c r="Q1172" s="32">
        <v>1</v>
      </c>
      <c r="R1172" t="str">
        <f t="shared" si="18"/>
        <v>Паламарчук О.В. ПП, маг. "Продукти" р-н Дунаевецкий Район, г.Дунаевцы, ул.Шевченко, д.59/11</v>
      </c>
    </row>
    <row r="1173" spans="1:18" hidden="1" x14ac:dyDescent="0.25">
      <c r="A1173" s="32">
        <v>164739</v>
      </c>
      <c r="B1173" s="31" t="s">
        <v>2311</v>
      </c>
      <c r="C1173" s="31" t="s">
        <v>2312</v>
      </c>
      <c r="D1173" s="31" t="s">
        <v>19388</v>
      </c>
      <c r="E1173" s="31" t="s">
        <v>121</v>
      </c>
      <c r="F1173" s="31" t="s">
        <v>122</v>
      </c>
      <c r="G1173" s="31" t="s">
        <v>107</v>
      </c>
      <c r="H1173" s="31" t="s">
        <v>108</v>
      </c>
      <c r="I1173" s="31" t="s">
        <v>19386</v>
      </c>
      <c r="J1173" s="31" t="s">
        <v>19387</v>
      </c>
      <c r="K1173" s="31" t="s">
        <v>110</v>
      </c>
      <c r="L1173" s="31" t="s">
        <v>2312</v>
      </c>
      <c r="M1173" s="31" t="s">
        <v>25938</v>
      </c>
      <c r="N1173" s="31" t="s">
        <v>25937</v>
      </c>
      <c r="O1173" s="31" t="s">
        <v>25929</v>
      </c>
      <c r="P1173" s="32" t="s">
        <v>66</v>
      </c>
      <c r="Q1173" s="32">
        <v>1</v>
      </c>
      <c r="R1173" t="str">
        <f t="shared" si="18"/>
        <v>Паламарчук О.В. ПП. маг. "Продукти" р-н Дунаевецкий Район, г.Дунаевцы, ул.3-го Интернационала, д.23</v>
      </c>
    </row>
    <row r="1174" spans="1:18" hidden="1" x14ac:dyDescent="0.25">
      <c r="A1174" s="32">
        <v>164506</v>
      </c>
      <c r="B1174" s="31" t="s">
        <v>3638</v>
      </c>
      <c r="C1174" s="31" t="s">
        <v>18854</v>
      </c>
      <c r="D1174" s="31" t="s">
        <v>18855</v>
      </c>
      <c r="E1174" s="31" t="s">
        <v>121</v>
      </c>
      <c r="F1174" s="31" t="s">
        <v>122</v>
      </c>
      <c r="G1174" s="31" t="s">
        <v>299</v>
      </c>
      <c r="H1174" s="31" t="s">
        <v>108</v>
      </c>
      <c r="I1174" s="31" t="s">
        <v>18856</v>
      </c>
      <c r="J1174" s="31" t="s">
        <v>18857</v>
      </c>
      <c r="K1174" s="31" t="s">
        <v>110</v>
      </c>
      <c r="L1174" s="31" t="s">
        <v>18854</v>
      </c>
      <c r="M1174" s="31" t="s">
        <v>1</v>
      </c>
      <c r="N1174" s="31" t="s">
        <v>25937</v>
      </c>
      <c r="O1174" s="31" t="s">
        <v>25929</v>
      </c>
      <c r="P1174" s="32" t="s">
        <v>66</v>
      </c>
      <c r="Q1174" s="32">
        <v>1</v>
      </c>
      <c r="R1174" t="str">
        <f t="shared" si="18"/>
        <v>Татарін С.В. ПП, маг. "Тано" г.Каменец-Подольский, ул.Соборная, д.29</v>
      </c>
    </row>
    <row r="1175" spans="1:18" hidden="1" x14ac:dyDescent="0.25">
      <c r="A1175" s="32">
        <v>164511</v>
      </c>
      <c r="B1175" s="31" t="s">
        <v>18863</v>
      </c>
      <c r="C1175" s="31" t="s">
        <v>18864</v>
      </c>
      <c r="D1175" s="31" t="s">
        <v>733</v>
      </c>
      <c r="E1175" s="31" t="s">
        <v>121</v>
      </c>
      <c r="F1175" s="31" t="s">
        <v>122</v>
      </c>
      <c r="G1175" s="31" t="s">
        <v>115</v>
      </c>
      <c r="H1175" s="31" t="s">
        <v>116</v>
      </c>
      <c r="I1175" s="31" t="s">
        <v>18865</v>
      </c>
      <c r="J1175" s="31" t="s">
        <v>18866</v>
      </c>
      <c r="K1175" s="31" t="s">
        <v>110</v>
      </c>
      <c r="L1175" s="31" t="s">
        <v>18864</v>
      </c>
      <c r="M1175" s="31" t="s">
        <v>0</v>
      </c>
      <c r="N1175" s="31" t="s">
        <v>25937</v>
      </c>
      <c r="O1175" s="31" t="s">
        <v>25929</v>
      </c>
      <c r="P1175" s="32" t="s">
        <v>66</v>
      </c>
      <c r="Q1175" s="32">
        <v>1</v>
      </c>
      <c r="R1175" t="str">
        <f t="shared" si="18"/>
        <v>Науменко С.П. ПП, к-к г.Каменец-Подольский, просп Грушевского, д.25</v>
      </c>
    </row>
    <row r="1176" spans="1:18" hidden="1" x14ac:dyDescent="0.25">
      <c r="A1176" s="32">
        <v>164533</v>
      </c>
      <c r="B1176" s="31" t="s">
        <v>3418</v>
      </c>
      <c r="C1176" s="31" t="s">
        <v>3419</v>
      </c>
      <c r="D1176" s="31" t="s">
        <v>18917</v>
      </c>
      <c r="E1176" s="31" t="s">
        <v>121</v>
      </c>
      <c r="F1176" s="31" t="s">
        <v>122</v>
      </c>
      <c r="G1176" s="31" t="s">
        <v>107</v>
      </c>
      <c r="H1176" s="31" t="s">
        <v>108</v>
      </c>
      <c r="I1176" s="31" t="s">
        <v>18918</v>
      </c>
      <c r="J1176" s="31" t="s">
        <v>18919</v>
      </c>
      <c r="K1176" s="31" t="s">
        <v>110</v>
      </c>
      <c r="L1176" s="31" t="s">
        <v>3419</v>
      </c>
      <c r="M1176" s="31" t="s">
        <v>2</v>
      </c>
      <c r="N1176" s="31" t="s">
        <v>25937</v>
      </c>
      <c r="O1176" s="31" t="s">
        <v>25929</v>
      </c>
      <c r="P1176" s="32" t="s">
        <v>66</v>
      </c>
      <c r="Q1176" s="32">
        <v>1</v>
      </c>
      <c r="R1176" t="str">
        <f t="shared" si="18"/>
        <v>Нестерук О.А. ПП, маг. "Юніон" г.Каменец-Подольский, ул.Красноармейская, д.9</v>
      </c>
    </row>
    <row r="1177" spans="1:18" hidden="1" x14ac:dyDescent="0.25">
      <c r="A1177" s="32">
        <v>164571</v>
      </c>
      <c r="B1177" s="31" t="s">
        <v>2800</v>
      </c>
      <c r="C1177" s="31" t="s">
        <v>2801</v>
      </c>
      <c r="D1177" s="31" t="s">
        <v>18999</v>
      </c>
      <c r="E1177" s="31" t="s">
        <v>121</v>
      </c>
      <c r="F1177" s="31" t="s">
        <v>122</v>
      </c>
      <c r="G1177" s="31" t="s">
        <v>107</v>
      </c>
      <c r="H1177" s="31" t="s">
        <v>108</v>
      </c>
      <c r="I1177" s="31" t="s">
        <v>18997</v>
      </c>
      <c r="J1177" s="31" t="s">
        <v>18998</v>
      </c>
      <c r="K1177" s="31" t="s">
        <v>110</v>
      </c>
      <c r="L1177" s="31" t="s">
        <v>2801</v>
      </c>
      <c r="M1177" s="31" t="s">
        <v>25938</v>
      </c>
      <c r="N1177" s="31" t="s">
        <v>25937</v>
      </c>
      <c r="O1177" s="31" t="s">
        <v>25929</v>
      </c>
      <c r="P1177" s="32" t="s">
        <v>67</v>
      </c>
      <c r="Q1177" s="32">
        <v>0.5</v>
      </c>
      <c r="R1177" t="str">
        <f t="shared" si="18"/>
        <v>Новіков В.О. ПП, маг. "Росинка" р-н Дунаевецкий Район, с.Великий Жванчик, ул.Грушевского, д.30</v>
      </c>
    </row>
    <row r="1178" spans="1:18" hidden="1" x14ac:dyDescent="0.25">
      <c r="A1178" s="32">
        <v>164606</v>
      </c>
      <c r="B1178" s="31" t="s">
        <v>3491</v>
      </c>
      <c r="C1178" s="31" t="s">
        <v>3492</v>
      </c>
      <c r="D1178" s="31" t="s">
        <v>10200</v>
      </c>
      <c r="E1178" s="31" t="s">
        <v>121</v>
      </c>
      <c r="F1178" s="31" t="s">
        <v>122</v>
      </c>
      <c r="G1178" s="31" t="s">
        <v>107</v>
      </c>
      <c r="H1178" s="31" t="s">
        <v>108</v>
      </c>
      <c r="I1178" s="31" t="s">
        <v>19089</v>
      </c>
      <c r="J1178" s="31" t="s">
        <v>19090</v>
      </c>
      <c r="K1178" s="31" t="s">
        <v>110</v>
      </c>
      <c r="L1178" s="31" t="s">
        <v>3492</v>
      </c>
      <c r="M1178" s="31" t="s">
        <v>25938</v>
      </c>
      <c r="N1178" s="31" t="s">
        <v>25937</v>
      </c>
      <c r="O1178" s="31" t="s">
        <v>25929</v>
      </c>
      <c r="P1178" s="32" t="s">
        <v>66</v>
      </c>
      <c r="Q1178" s="32">
        <v>1</v>
      </c>
      <c r="R1178" t="str">
        <f t="shared" si="18"/>
        <v>Овчарук С.О. ПП, маг. "Продукти" г.Каменец-Подольский, ул.Мира, д.4</v>
      </c>
    </row>
    <row r="1179" spans="1:18" hidden="1" x14ac:dyDescent="0.25">
      <c r="A1179" s="32">
        <v>164611</v>
      </c>
      <c r="B1179" s="31" t="s">
        <v>3619</v>
      </c>
      <c r="C1179" s="31" t="s">
        <v>3620</v>
      </c>
      <c r="D1179" s="31" t="s">
        <v>19096</v>
      </c>
      <c r="E1179" s="31" t="s">
        <v>121</v>
      </c>
      <c r="F1179" s="31" t="s">
        <v>122</v>
      </c>
      <c r="G1179" s="31" t="s">
        <v>299</v>
      </c>
      <c r="H1179" s="31" t="s">
        <v>108</v>
      </c>
      <c r="I1179" s="31" t="s">
        <v>19097</v>
      </c>
      <c r="J1179" s="31" t="s">
        <v>19098</v>
      </c>
      <c r="K1179" s="31" t="s">
        <v>110</v>
      </c>
      <c r="L1179" s="31" t="s">
        <v>3620</v>
      </c>
      <c r="M1179" s="31" t="s">
        <v>25938</v>
      </c>
      <c r="N1179" s="31" t="s">
        <v>25937</v>
      </c>
      <c r="O1179" s="31" t="s">
        <v>25929</v>
      </c>
      <c r="P1179" s="32" t="s">
        <v>66</v>
      </c>
      <c r="Q1179" s="32">
        <v>1</v>
      </c>
      <c r="R1179" t="str">
        <f t="shared" si="18"/>
        <v>Огороднік В.О. ПП, маг. " Оазис - 2" р-н Дунаевецкий Район, г.Дунаевцы, ул.Фрунзе, д.45/2</v>
      </c>
    </row>
    <row r="1180" spans="1:18" hidden="1" x14ac:dyDescent="0.25">
      <c r="A1180" s="32">
        <v>164429</v>
      </c>
      <c r="B1180" s="31" t="s">
        <v>3404</v>
      </c>
      <c r="C1180" s="31" t="s">
        <v>18677</v>
      </c>
      <c r="D1180" s="31" t="s">
        <v>18678</v>
      </c>
      <c r="E1180" s="31" t="s">
        <v>121</v>
      </c>
      <c r="F1180" s="31" t="s">
        <v>122</v>
      </c>
      <c r="G1180" s="31" t="s">
        <v>107</v>
      </c>
      <c r="H1180" s="31" t="s">
        <v>108</v>
      </c>
      <c r="I1180" s="31" t="s">
        <v>18679</v>
      </c>
      <c r="J1180" s="31" t="s">
        <v>18680</v>
      </c>
      <c r="K1180" s="31" t="s">
        <v>110</v>
      </c>
      <c r="L1180" s="31" t="s">
        <v>3405</v>
      </c>
      <c r="M1180" s="31" t="s">
        <v>2</v>
      </c>
      <c r="N1180" s="31" t="s">
        <v>25937</v>
      </c>
      <c r="O1180" s="31" t="s">
        <v>25929</v>
      </c>
      <c r="P1180" s="32" t="s">
        <v>66</v>
      </c>
      <c r="Q1180" s="32">
        <v>0.5</v>
      </c>
      <c r="R1180" t="str">
        <f t="shared" si="18"/>
        <v>Мойсеєнко Т.М. ПП, к-к "Фараон" г.Каменец-Подольский, ул.Дружбы Народов, д.2</v>
      </c>
    </row>
    <row r="1181" spans="1:18" hidden="1" x14ac:dyDescent="0.25">
      <c r="A1181" s="32">
        <v>164432</v>
      </c>
      <c r="B1181" s="31" t="s">
        <v>1577</v>
      </c>
      <c r="C1181" s="31" t="s">
        <v>18685</v>
      </c>
      <c r="D1181" s="31" t="s">
        <v>18686</v>
      </c>
      <c r="E1181" s="31" t="s">
        <v>121</v>
      </c>
      <c r="F1181" s="31" t="s">
        <v>122</v>
      </c>
      <c r="G1181" s="31" t="s">
        <v>114</v>
      </c>
      <c r="H1181" s="31" t="s">
        <v>108</v>
      </c>
      <c r="I1181" s="31" t="s">
        <v>18687</v>
      </c>
      <c r="J1181" s="31" t="s">
        <v>18688</v>
      </c>
      <c r="K1181" s="31" t="s">
        <v>110</v>
      </c>
      <c r="L1181" s="31" t="s">
        <v>1578</v>
      </c>
      <c r="M1181" s="31" t="s">
        <v>1</v>
      </c>
      <c r="N1181" s="31" t="s">
        <v>25937</v>
      </c>
      <c r="O1181" s="31" t="s">
        <v>25929</v>
      </c>
      <c r="P1181" s="32" t="s">
        <v>67</v>
      </c>
      <c r="Q1181" s="32">
        <v>0.5</v>
      </c>
      <c r="R1181" t="str">
        <f t="shared" si="18"/>
        <v>(НКЗ) Молдован В.А. ПП, буфет сільхоз технікума г.Каменец-Подольский, ул.Украинки Леси, д.95</v>
      </c>
    </row>
    <row r="1182" spans="1:18" hidden="1" x14ac:dyDescent="0.25">
      <c r="A1182" s="32">
        <v>164434</v>
      </c>
      <c r="B1182" s="31" t="s">
        <v>2049</v>
      </c>
      <c r="C1182" s="31" t="s">
        <v>2050</v>
      </c>
      <c r="D1182" s="31" t="s">
        <v>18692</v>
      </c>
      <c r="E1182" s="31" t="s">
        <v>121</v>
      </c>
      <c r="F1182" s="31" t="s">
        <v>122</v>
      </c>
      <c r="G1182" s="31" t="s">
        <v>107</v>
      </c>
      <c r="H1182" s="31" t="s">
        <v>108</v>
      </c>
      <c r="I1182" s="31" t="s">
        <v>6177</v>
      </c>
      <c r="J1182" s="31" t="s">
        <v>6178</v>
      </c>
      <c r="K1182" s="31" t="s">
        <v>110</v>
      </c>
      <c r="L1182" s="31" t="s">
        <v>2050</v>
      </c>
      <c r="M1182" s="31" t="s">
        <v>25938</v>
      </c>
      <c r="N1182" s="31" t="s">
        <v>25937</v>
      </c>
      <c r="O1182" s="31" t="s">
        <v>25929</v>
      </c>
      <c r="P1182" s="32" t="s">
        <v>66</v>
      </c>
      <c r="Q1182" s="32">
        <v>1</v>
      </c>
      <c r="R1182" t="str">
        <f t="shared" si="18"/>
        <v>Красовська Л.Є. ПП, маг. "Анна" р-н Дунаевецкий Район, г.Дунаевцы, д.10 (ул. Красинских)</v>
      </c>
    </row>
    <row r="1183" spans="1:18" hidden="1" x14ac:dyDescent="0.25">
      <c r="A1183" s="32">
        <v>164437</v>
      </c>
      <c r="B1183" s="31" t="s">
        <v>3535</v>
      </c>
      <c r="C1183" s="31" t="s">
        <v>3536</v>
      </c>
      <c r="D1183" s="31" t="s">
        <v>3537</v>
      </c>
      <c r="E1183" s="31" t="s">
        <v>121</v>
      </c>
      <c r="F1183" s="31" t="s">
        <v>122</v>
      </c>
      <c r="G1183" s="31" t="s">
        <v>107</v>
      </c>
      <c r="H1183" s="31" t="s">
        <v>108</v>
      </c>
      <c r="I1183" s="31" t="s">
        <v>3538</v>
      </c>
      <c r="J1183" s="31" t="s">
        <v>3539</v>
      </c>
      <c r="K1183" s="31" t="s">
        <v>110</v>
      </c>
      <c r="L1183" s="31" t="s">
        <v>3536</v>
      </c>
      <c r="M1183" s="31" t="s">
        <v>2</v>
      </c>
      <c r="N1183" s="31" t="s">
        <v>25937</v>
      </c>
      <c r="O1183" s="31" t="s">
        <v>25929</v>
      </c>
      <c r="P1183" s="32" t="s">
        <v>66</v>
      </c>
      <c r="Q1183" s="32">
        <v>1</v>
      </c>
      <c r="R1183" t="str">
        <f t="shared" si="18"/>
        <v>Морган Н.Т. ПП, маг. "Продукти" г.Каменец-Подольский, ул.Чехова, д.43</v>
      </c>
    </row>
    <row r="1184" spans="1:18" hidden="1" x14ac:dyDescent="0.25">
      <c r="A1184" s="32">
        <v>164488</v>
      </c>
      <c r="B1184" s="31" t="s">
        <v>1538</v>
      </c>
      <c r="C1184" s="31" t="s">
        <v>1539</v>
      </c>
      <c r="D1184" s="31" t="s">
        <v>1540</v>
      </c>
      <c r="E1184" s="31" t="s">
        <v>121</v>
      </c>
      <c r="F1184" s="31" t="s">
        <v>122</v>
      </c>
      <c r="G1184" s="31" t="s">
        <v>115</v>
      </c>
      <c r="H1184" s="31" t="s">
        <v>116</v>
      </c>
      <c r="I1184" s="31" t="s">
        <v>18807</v>
      </c>
      <c r="J1184" s="31" t="s">
        <v>18808</v>
      </c>
      <c r="K1184" s="31" t="s">
        <v>110</v>
      </c>
      <c r="L1184" s="31" t="s">
        <v>1539</v>
      </c>
      <c r="M1184" s="31" t="s">
        <v>2</v>
      </c>
      <c r="N1184" s="31" t="s">
        <v>25937</v>
      </c>
      <c r="O1184" s="31" t="s">
        <v>25929</v>
      </c>
      <c r="P1184" s="32" t="s">
        <v>66</v>
      </c>
      <c r="Q1184" s="32">
        <v>1</v>
      </c>
      <c r="R1184" t="str">
        <f t="shared" si="18"/>
        <v>Нагорняк О.А. ПП, к-к біля лікарні №1 г.Каменец-Подольский, ул.Огиенка, д.9</v>
      </c>
    </row>
    <row r="1185" spans="1:18" hidden="1" x14ac:dyDescent="0.25">
      <c r="A1185" s="32">
        <v>164490</v>
      </c>
      <c r="B1185" s="31" t="s">
        <v>2307</v>
      </c>
      <c r="C1185" s="31" t="s">
        <v>2308</v>
      </c>
      <c r="D1185" s="31" t="s">
        <v>18814</v>
      </c>
      <c r="E1185" s="31" t="s">
        <v>121</v>
      </c>
      <c r="F1185" s="31" t="s">
        <v>122</v>
      </c>
      <c r="G1185" s="31" t="s">
        <v>107</v>
      </c>
      <c r="H1185" s="31" t="s">
        <v>108</v>
      </c>
      <c r="I1185" s="31" t="s">
        <v>18815</v>
      </c>
      <c r="J1185" s="31" t="s">
        <v>18816</v>
      </c>
      <c r="K1185" s="31" t="s">
        <v>110</v>
      </c>
      <c r="L1185" s="31" t="s">
        <v>2308</v>
      </c>
      <c r="M1185" s="31" t="s">
        <v>25938</v>
      </c>
      <c r="N1185" s="31" t="s">
        <v>25937</v>
      </c>
      <c r="O1185" s="31" t="s">
        <v>25929</v>
      </c>
      <c r="P1185" s="32" t="s">
        <v>67</v>
      </c>
      <c r="Q1185" s="32">
        <v>0.5</v>
      </c>
      <c r="R1185" t="str">
        <f t="shared" si="18"/>
        <v>Надвірняк Б.В. ПП, маг. "Діана" р-н Дунаевецкий Район, г.Дунаевцы, ул.Горького, д.1</v>
      </c>
    </row>
    <row r="1186" spans="1:18" hidden="1" x14ac:dyDescent="0.25">
      <c r="A1186" s="32">
        <v>164183</v>
      </c>
      <c r="B1186" s="31" t="s">
        <v>3508</v>
      </c>
      <c r="C1186" s="31" t="s">
        <v>3509</v>
      </c>
      <c r="D1186" s="31" t="s">
        <v>18093</v>
      </c>
      <c r="E1186" s="31" t="s">
        <v>121</v>
      </c>
      <c r="F1186" s="31" t="s">
        <v>122</v>
      </c>
      <c r="G1186" s="31" t="s">
        <v>107</v>
      </c>
      <c r="H1186" s="31" t="s">
        <v>108</v>
      </c>
      <c r="I1186" s="31" t="s">
        <v>6048</v>
      </c>
      <c r="J1186" s="31" t="s">
        <v>6049</v>
      </c>
      <c r="K1186" s="31" t="s">
        <v>110</v>
      </c>
      <c r="L1186" s="31" t="s">
        <v>3509</v>
      </c>
      <c r="M1186" s="31" t="s">
        <v>2</v>
      </c>
      <c r="N1186" s="31" t="s">
        <v>25937</v>
      </c>
      <c r="O1186" s="31" t="s">
        <v>25929</v>
      </c>
      <c r="P1186" s="32" t="s">
        <v>67</v>
      </c>
      <c r="Q1186" s="32">
        <v>0.5</v>
      </c>
      <c r="R1186" t="str">
        <f t="shared" si="18"/>
        <v>Маковська Н.А. ПП, маг. "Деметра" г.Каменец-Подольский, ул.30-летия Победы, д.1</v>
      </c>
    </row>
    <row r="1187" spans="1:18" hidden="1" x14ac:dyDescent="0.25">
      <c r="A1187" s="32">
        <v>164212</v>
      </c>
      <c r="B1187" s="31" t="s">
        <v>1492</v>
      </c>
      <c r="C1187" s="31" t="s">
        <v>1493</v>
      </c>
      <c r="D1187" s="31" t="s">
        <v>18162</v>
      </c>
      <c r="E1187" s="31" t="s">
        <v>121</v>
      </c>
      <c r="F1187" s="31" t="s">
        <v>122</v>
      </c>
      <c r="G1187" s="31" t="s">
        <v>115</v>
      </c>
      <c r="H1187" s="31" t="s">
        <v>116</v>
      </c>
      <c r="I1187" s="31" t="s">
        <v>18163</v>
      </c>
      <c r="J1187" s="31" t="s">
        <v>18164</v>
      </c>
      <c r="K1187" s="31" t="s">
        <v>110</v>
      </c>
      <c r="L1187" s="31" t="s">
        <v>1493</v>
      </c>
      <c r="M1187" s="31" t="s">
        <v>25938</v>
      </c>
      <c r="N1187" s="31" t="s">
        <v>25937</v>
      </c>
      <c r="O1187" s="31" t="s">
        <v>25929</v>
      </c>
      <c r="P1187" s="32" t="s">
        <v>66</v>
      </c>
      <c r="Q1187" s="32">
        <v>1</v>
      </c>
      <c r="R1187" t="str">
        <f t="shared" si="18"/>
        <v>Маратова В.Ю. ПП, р-к, напроти Долішного р-н Дунаевецкий Район, г.Дунаевцы, пер.1-го Мая, д.4а</v>
      </c>
    </row>
    <row r="1188" spans="1:18" hidden="1" x14ac:dyDescent="0.25">
      <c r="A1188" s="32">
        <v>164249</v>
      </c>
      <c r="B1188" s="31" t="s">
        <v>2789</v>
      </c>
      <c r="C1188" s="31" t="s">
        <v>2790</v>
      </c>
      <c r="D1188" s="31" t="s">
        <v>18272</v>
      </c>
      <c r="E1188" s="31" t="s">
        <v>121</v>
      </c>
      <c r="F1188" s="31" t="s">
        <v>122</v>
      </c>
      <c r="G1188" s="31" t="s">
        <v>107</v>
      </c>
      <c r="H1188" s="31" t="s">
        <v>108</v>
      </c>
      <c r="I1188" s="31" t="s">
        <v>18273</v>
      </c>
      <c r="J1188" s="31" t="s">
        <v>18274</v>
      </c>
      <c r="K1188" s="31" t="s">
        <v>110</v>
      </c>
      <c r="L1188" s="31" t="s">
        <v>2790</v>
      </c>
      <c r="M1188" s="31" t="s">
        <v>25938</v>
      </c>
      <c r="N1188" s="31" t="s">
        <v>25937</v>
      </c>
      <c r="O1188" s="31" t="s">
        <v>25929</v>
      </c>
      <c r="P1188" s="32" t="s">
        <v>67</v>
      </c>
      <c r="Q1188" s="32">
        <v>0.5</v>
      </c>
      <c r="R1188" t="str">
        <f t="shared" si="18"/>
        <v>Марценюк Т.Є. ПП, маг. "Продукти" голови р-н Дунаевецкий Район, с.Велика Побийна, ул.Франко Ивана, д.107</v>
      </c>
    </row>
    <row r="1189" spans="1:18" hidden="1" x14ac:dyDescent="0.25">
      <c r="A1189" s="32">
        <v>164275</v>
      </c>
      <c r="B1189" s="31" t="s">
        <v>3683</v>
      </c>
      <c r="C1189" s="31" t="s">
        <v>3684</v>
      </c>
      <c r="D1189" s="31" t="s">
        <v>18337</v>
      </c>
      <c r="E1189" s="31" t="s">
        <v>121</v>
      </c>
      <c r="F1189" s="31" t="s">
        <v>122</v>
      </c>
      <c r="G1189" s="31" t="s">
        <v>115</v>
      </c>
      <c r="H1189" s="31" t="s">
        <v>116</v>
      </c>
      <c r="I1189" s="31" t="s">
        <v>5818</v>
      </c>
      <c r="J1189" s="31" t="s">
        <v>5819</v>
      </c>
      <c r="K1189" s="31" t="s">
        <v>110</v>
      </c>
      <c r="L1189" s="31" t="s">
        <v>18338</v>
      </c>
      <c r="M1189" s="31" t="s">
        <v>25938</v>
      </c>
      <c r="N1189" s="31" t="s">
        <v>25937</v>
      </c>
      <c r="O1189" s="31" t="s">
        <v>25929</v>
      </c>
      <c r="P1189" s="32" t="s">
        <v>66</v>
      </c>
      <c r="Q1189" s="32">
        <v>1</v>
      </c>
      <c r="R1189" t="str">
        <f t="shared" si="18"/>
        <v>Матвієнко М.А. ПП, к-к р-н Дунаевецкий Район, пгт.Дунаевцы, ул.Спортивная, д.5</v>
      </c>
    </row>
    <row r="1190" spans="1:18" hidden="1" x14ac:dyDescent="0.25">
      <c r="A1190" s="32">
        <v>164326</v>
      </c>
      <c r="B1190" s="31" t="s">
        <v>2520</v>
      </c>
      <c r="C1190" s="31" t="s">
        <v>2521</v>
      </c>
      <c r="D1190" s="31" t="s">
        <v>18456</v>
      </c>
      <c r="E1190" s="31" t="s">
        <v>121</v>
      </c>
      <c r="F1190" s="31" t="s">
        <v>122</v>
      </c>
      <c r="G1190" s="31" t="s">
        <v>107</v>
      </c>
      <c r="H1190" s="31" t="s">
        <v>108</v>
      </c>
      <c r="I1190" s="31" t="s">
        <v>18457</v>
      </c>
      <c r="J1190" s="31" t="s">
        <v>18458</v>
      </c>
      <c r="K1190" s="31" t="s">
        <v>110</v>
      </c>
      <c r="L1190" s="31" t="s">
        <v>2521</v>
      </c>
      <c r="M1190" s="31" t="s">
        <v>25938</v>
      </c>
      <c r="N1190" s="31" t="s">
        <v>25937</v>
      </c>
      <c r="O1190" s="31" t="s">
        <v>25929</v>
      </c>
      <c r="P1190" s="32" t="s">
        <v>67</v>
      </c>
      <c r="Q1190" s="32">
        <v>0.5</v>
      </c>
      <c r="R1190" t="str">
        <f t="shared" si="18"/>
        <v>Мельник Н.І. ПП, маг. "Вікторія" р-н Дунаевецкий Район, с.Великий Жванчик, ул.Раневского, д.36</v>
      </c>
    </row>
    <row r="1191" spans="1:18" hidden="1" x14ac:dyDescent="0.25">
      <c r="A1191" s="32">
        <v>164358</v>
      </c>
      <c r="B1191" s="31" t="s">
        <v>18544</v>
      </c>
      <c r="C1191" s="31" t="s">
        <v>18545</v>
      </c>
      <c r="D1191" s="31" t="s">
        <v>18546</v>
      </c>
      <c r="E1191" s="31" t="s">
        <v>121</v>
      </c>
      <c r="F1191" s="31" t="s">
        <v>122</v>
      </c>
      <c r="G1191" s="31" t="s">
        <v>115</v>
      </c>
      <c r="H1191" s="31" t="s">
        <v>116</v>
      </c>
      <c r="I1191" s="31" t="s">
        <v>18547</v>
      </c>
      <c r="J1191" s="31" t="s">
        <v>18548</v>
      </c>
      <c r="K1191" s="31" t="s">
        <v>110</v>
      </c>
      <c r="L1191" s="31" t="s">
        <v>18545</v>
      </c>
      <c r="M1191" s="31" t="s">
        <v>2</v>
      </c>
      <c r="N1191" s="31" t="s">
        <v>25937</v>
      </c>
      <c r="O1191" s="31" t="s">
        <v>25929</v>
      </c>
      <c r="P1191" s="32" t="s">
        <v>66</v>
      </c>
      <c r="Q1191" s="32">
        <v>0.5</v>
      </c>
      <c r="R1191" t="str">
        <f t="shared" si="18"/>
        <v>Микитюк В.М. ПП, к-к №38 г.Каменец-Подольский, ул.Базарная, д.1 (р-к "Вікторія")</v>
      </c>
    </row>
    <row r="1192" spans="1:18" hidden="1" x14ac:dyDescent="0.25">
      <c r="A1192" s="32">
        <v>164110</v>
      </c>
      <c r="B1192" s="31" t="s">
        <v>3394</v>
      </c>
      <c r="C1192" s="31" t="s">
        <v>3395</v>
      </c>
      <c r="D1192" s="31" t="s">
        <v>17924</v>
      </c>
      <c r="E1192" s="31" t="s">
        <v>121</v>
      </c>
      <c r="F1192" s="31" t="s">
        <v>122</v>
      </c>
      <c r="G1192" s="31" t="s">
        <v>107</v>
      </c>
      <c r="H1192" s="31" t="s">
        <v>108</v>
      </c>
      <c r="I1192" s="31" t="s">
        <v>17925</v>
      </c>
      <c r="J1192" s="31" t="s">
        <v>17926</v>
      </c>
      <c r="K1192" s="31" t="s">
        <v>110</v>
      </c>
      <c r="L1192" s="31" t="s">
        <v>3395</v>
      </c>
      <c r="M1192" s="31" t="s">
        <v>2</v>
      </c>
      <c r="N1192" s="31" t="s">
        <v>25937</v>
      </c>
      <c r="O1192" s="31" t="s">
        <v>25929</v>
      </c>
      <c r="P1192" s="32" t="s">
        <v>67</v>
      </c>
      <c r="Q1192" s="32">
        <v>1</v>
      </c>
      <c r="R1192" t="str">
        <f t="shared" si="18"/>
        <v>Лук`янова Г.Й. ПП, маг. "Крамниця Смотрич" г.Каменец-Подольский, ул.Троицкая, д.2</v>
      </c>
    </row>
    <row r="1193" spans="1:18" hidden="1" x14ac:dyDescent="0.25">
      <c r="A1193" s="32">
        <v>164113</v>
      </c>
      <c r="B1193" s="31" t="s">
        <v>1529</v>
      </c>
      <c r="C1193" s="31" t="s">
        <v>1530</v>
      </c>
      <c r="D1193" s="31" t="s">
        <v>1531</v>
      </c>
      <c r="E1193" s="31" t="s">
        <v>121</v>
      </c>
      <c r="F1193" s="31" t="s">
        <v>122</v>
      </c>
      <c r="G1193" s="31" t="s">
        <v>115</v>
      </c>
      <c r="H1193" s="31" t="s">
        <v>116</v>
      </c>
      <c r="I1193" s="31" t="s">
        <v>124</v>
      </c>
      <c r="J1193" s="31" t="s">
        <v>109</v>
      </c>
      <c r="K1193" s="31" t="s">
        <v>110</v>
      </c>
      <c r="L1193" s="31" t="s">
        <v>1530</v>
      </c>
      <c r="M1193" s="31" t="s">
        <v>1</v>
      </c>
      <c r="N1193" s="31" t="s">
        <v>25937</v>
      </c>
      <c r="O1193" s="31" t="s">
        <v>25929</v>
      </c>
      <c r="P1193" s="32" t="s">
        <v>66</v>
      </c>
      <c r="Q1193" s="32">
        <v>0.5</v>
      </c>
      <c r="R1193" t="str">
        <f t="shared" si="18"/>
        <v>Лук`янова Г.Ю. ПП, к-к "Юність" г.Каменец-Подольский, просп Грушевского, д.1</v>
      </c>
    </row>
    <row r="1194" spans="1:18" hidden="1" x14ac:dyDescent="0.25">
      <c r="A1194" s="32">
        <v>164117</v>
      </c>
      <c r="B1194" s="31" t="s">
        <v>3660</v>
      </c>
      <c r="C1194" s="31" t="s">
        <v>3661</v>
      </c>
      <c r="D1194" s="31" t="s">
        <v>17701</v>
      </c>
      <c r="E1194" s="31" t="s">
        <v>121</v>
      </c>
      <c r="F1194" s="31" t="s">
        <v>122</v>
      </c>
      <c r="G1194" s="31" t="s">
        <v>107</v>
      </c>
      <c r="H1194" s="31" t="s">
        <v>108</v>
      </c>
      <c r="I1194" s="31" t="s">
        <v>17937</v>
      </c>
      <c r="J1194" s="31" t="s">
        <v>17938</v>
      </c>
      <c r="K1194" s="31" t="s">
        <v>110</v>
      </c>
      <c r="L1194" s="31" t="s">
        <v>3661</v>
      </c>
      <c r="M1194" s="31" t="s">
        <v>1</v>
      </c>
      <c r="N1194" s="31" t="s">
        <v>25937</v>
      </c>
      <c r="O1194" s="31" t="s">
        <v>25929</v>
      </c>
      <c r="P1194" s="32" t="s">
        <v>66</v>
      </c>
      <c r="Q1194" s="32">
        <v>1</v>
      </c>
      <c r="R1194" t="str">
        <f t="shared" si="18"/>
        <v>Лукашевич О.В. ПП, маг. "Росинка" г.Каменец-Подольский, ул.Ценского, д.5</v>
      </c>
    </row>
    <row r="1195" spans="1:18" hidden="1" x14ac:dyDescent="0.25">
      <c r="A1195" s="32">
        <v>164155</v>
      </c>
      <c r="B1195" s="31" t="s">
        <v>1669</v>
      </c>
      <c r="C1195" s="31" t="s">
        <v>1670</v>
      </c>
      <c r="D1195" s="31" t="s">
        <v>16355</v>
      </c>
      <c r="E1195" s="31" t="s">
        <v>121</v>
      </c>
      <c r="F1195" s="31" t="s">
        <v>122</v>
      </c>
      <c r="G1195" s="31" t="s">
        <v>107</v>
      </c>
      <c r="H1195" s="31" t="s">
        <v>108</v>
      </c>
      <c r="I1195" s="31" t="s">
        <v>18023</v>
      </c>
      <c r="J1195" s="31" t="s">
        <v>18024</v>
      </c>
      <c r="K1195" s="31" t="s">
        <v>110</v>
      </c>
      <c r="L1195" s="31" t="s">
        <v>1670</v>
      </c>
      <c r="M1195" s="31" t="s">
        <v>25938</v>
      </c>
      <c r="N1195" s="31" t="s">
        <v>25937</v>
      </c>
      <c r="O1195" s="31" t="s">
        <v>25929</v>
      </c>
      <c r="P1195" s="32" t="s">
        <v>66</v>
      </c>
      <c r="Q1195" s="32">
        <v>1</v>
      </c>
      <c r="R1195" t="str">
        <f t="shared" si="18"/>
        <v>Магдюк О.В. ПП, маг. "Продукти" р-н Дунаевецкий Район, с.Великий Жванчик, ул.Центральная, д.40</v>
      </c>
    </row>
    <row r="1196" spans="1:18" hidden="1" x14ac:dyDescent="0.25">
      <c r="A1196" s="32">
        <v>164156</v>
      </c>
      <c r="B1196" s="31" t="s">
        <v>2802</v>
      </c>
      <c r="C1196" s="31" t="s">
        <v>2803</v>
      </c>
      <c r="D1196" s="31" t="s">
        <v>18025</v>
      </c>
      <c r="E1196" s="31" t="s">
        <v>121</v>
      </c>
      <c r="F1196" s="31" t="s">
        <v>122</v>
      </c>
      <c r="G1196" s="31" t="s">
        <v>107</v>
      </c>
      <c r="H1196" s="31" t="s">
        <v>108</v>
      </c>
      <c r="I1196" s="31" t="s">
        <v>18023</v>
      </c>
      <c r="J1196" s="31" t="s">
        <v>18024</v>
      </c>
      <c r="K1196" s="31" t="s">
        <v>110</v>
      </c>
      <c r="L1196" s="31" t="s">
        <v>2803</v>
      </c>
      <c r="M1196" s="31" t="s">
        <v>25938</v>
      </c>
      <c r="N1196" s="31" t="s">
        <v>25937</v>
      </c>
      <c r="O1196" s="31" t="s">
        <v>25929</v>
      </c>
      <c r="P1196" s="32" t="s">
        <v>66</v>
      </c>
      <c r="Q1196" s="32">
        <v>1</v>
      </c>
      <c r="R1196" t="str">
        <f t="shared" si="18"/>
        <v>Магдюк О.В. ПП, маг. "Світанок" р-н Дунаевецкий Район, с.Великий Жванчик, ул.Центральная, д.61</v>
      </c>
    </row>
    <row r="1197" spans="1:18" hidden="1" x14ac:dyDescent="0.25">
      <c r="A1197" s="32">
        <v>164165</v>
      </c>
      <c r="B1197" s="31" t="s">
        <v>2915</v>
      </c>
      <c r="C1197" s="31" t="s">
        <v>2916</v>
      </c>
      <c r="D1197" s="31" t="s">
        <v>18045</v>
      </c>
      <c r="E1197" s="31" t="s">
        <v>121</v>
      </c>
      <c r="F1197" s="31" t="s">
        <v>122</v>
      </c>
      <c r="G1197" s="31" t="s">
        <v>107</v>
      </c>
      <c r="H1197" s="31" t="s">
        <v>108</v>
      </c>
      <c r="I1197" s="31" t="s">
        <v>18046</v>
      </c>
      <c r="J1197" s="31" t="s">
        <v>18047</v>
      </c>
      <c r="K1197" s="31" t="s">
        <v>110</v>
      </c>
      <c r="L1197" s="31" t="s">
        <v>2916</v>
      </c>
      <c r="M1197" s="31" t="s">
        <v>25938</v>
      </c>
      <c r="N1197" s="31" t="s">
        <v>25937</v>
      </c>
      <c r="O1197" s="31" t="s">
        <v>25929</v>
      </c>
      <c r="P1197" s="32" t="s">
        <v>66</v>
      </c>
      <c r="Q1197" s="32">
        <v>0.5</v>
      </c>
      <c r="R1197" t="str">
        <f t="shared" si="18"/>
        <v>Мазуркевич А.І. ПП, маг. " КПУ" р-н Дунаевецкий Район, с.Лысец, ул.Затонского, д.42</v>
      </c>
    </row>
    <row r="1198" spans="1:18" hidden="1" x14ac:dyDescent="0.25">
      <c r="A1198" s="32">
        <v>163926</v>
      </c>
      <c r="B1198" s="31" t="s">
        <v>3408</v>
      </c>
      <c r="C1198" s="31" t="s">
        <v>3409</v>
      </c>
      <c r="D1198" s="31" t="s">
        <v>17534</v>
      </c>
      <c r="E1198" s="31" t="s">
        <v>121</v>
      </c>
      <c r="F1198" s="31" t="s">
        <v>122</v>
      </c>
      <c r="G1198" s="31" t="s">
        <v>107</v>
      </c>
      <c r="H1198" s="31" t="s">
        <v>108</v>
      </c>
      <c r="I1198" s="31" t="s">
        <v>17535</v>
      </c>
      <c r="J1198" s="31" t="s">
        <v>17536</v>
      </c>
      <c r="K1198" s="31" t="s">
        <v>110</v>
      </c>
      <c r="L1198" s="31" t="s">
        <v>3409</v>
      </c>
      <c r="M1198" s="31" t="s">
        <v>1</v>
      </c>
      <c r="N1198" s="31" t="s">
        <v>25937</v>
      </c>
      <c r="O1198" s="31" t="s">
        <v>25929</v>
      </c>
      <c r="P1198" s="32" t="s">
        <v>25948</v>
      </c>
      <c r="Q1198" s="32">
        <v>0</v>
      </c>
      <c r="R1198" t="str">
        <f t="shared" si="18"/>
        <v>Кшановська О.В. ПП, маг. "Буковинка" г.Каменец-Подольский, ул.Огиенка, д.59</v>
      </c>
    </row>
    <row r="1199" spans="1:18" hidden="1" x14ac:dyDescent="0.25">
      <c r="A1199" s="32">
        <v>163934</v>
      </c>
      <c r="B1199" s="31" t="s">
        <v>2964</v>
      </c>
      <c r="C1199" s="31" t="s">
        <v>2965</v>
      </c>
      <c r="D1199" s="31" t="s">
        <v>17543</v>
      </c>
      <c r="E1199" s="31" t="s">
        <v>121</v>
      </c>
      <c r="F1199" s="31" t="s">
        <v>122</v>
      </c>
      <c r="G1199" s="31" t="s">
        <v>107</v>
      </c>
      <c r="H1199" s="31" t="s">
        <v>108</v>
      </c>
      <c r="I1199" s="31" t="s">
        <v>17544</v>
      </c>
      <c r="J1199" s="31" t="s">
        <v>17545</v>
      </c>
      <c r="K1199" s="31" t="s">
        <v>110</v>
      </c>
      <c r="L1199" s="31" t="s">
        <v>2965</v>
      </c>
      <c r="M1199" s="31" t="s">
        <v>25938</v>
      </c>
      <c r="N1199" s="31" t="s">
        <v>25937</v>
      </c>
      <c r="O1199" s="31" t="s">
        <v>25929</v>
      </c>
      <c r="P1199" s="32" t="s">
        <v>66</v>
      </c>
      <c r="Q1199" s="32">
        <v>1</v>
      </c>
      <c r="R1199" t="str">
        <f t="shared" si="18"/>
        <v>Лабусь Ю.А. ПП, маг. "Крамниця" р-н Дунаевецкий Район, с.Голозубынци, ул.Шевченка, д.1</v>
      </c>
    </row>
    <row r="1200" spans="1:18" hidden="1" x14ac:dyDescent="0.25">
      <c r="A1200" s="32">
        <v>163972</v>
      </c>
      <c r="B1200" s="31" t="s">
        <v>17628</v>
      </c>
      <c r="C1200" s="31" t="s">
        <v>17629</v>
      </c>
      <c r="D1200" s="31" t="s">
        <v>4777</v>
      </c>
      <c r="E1200" s="31" t="s">
        <v>121</v>
      </c>
      <c r="F1200" s="31" t="s">
        <v>122</v>
      </c>
      <c r="G1200" s="31" t="s">
        <v>115</v>
      </c>
      <c r="H1200" s="31" t="s">
        <v>116</v>
      </c>
      <c r="I1200" s="31" t="s">
        <v>17630</v>
      </c>
      <c r="J1200" s="31" t="s">
        <v>17631</v>
      </c>
      <c r="K1200" s="31" t="s">
        <v>110</v>
      </c>
      <c r="L1200" s="31" t="s">
        <v>17629</v>
      </c>
      <c r="M1200" s="31" t="s">
        <v>0</v>
      </c>
      <c r="N1200" s="31" t="s">
        <v>25937</v>
      </c>
      <c r="O1200" s="31" t="s">
        <v>25929</v>
      </c>
      <c r="P1200" s="32" t="s">
        <v>67</v>
      </c>
      <c r="Q1200" s="32">
        <v>1</v>
      </c>
      <c r="R1200" t="str">
        <f t="shared" si="18"/>
        <v>Левицька Т.В. ПП, к-к №409 г.Каменец-Подольский, ул.Князей Кориатовичей (центральний ринок)</v>
      </c>
    </row>
    <row r="1201" spans="1:18" hidden="1" x14ac:dyDescent="0.25">
      <c r="A1201" s="32">
        <v>164018</v>
      </c>
      <c r="B1201" s="31" t="s">
        <v>3566</v>
      </c>
      <c r="C1201" s="31" t="s">
        <v>3567</v>
      </c>
      <c r="D1201" s="31" t="s">
        <v>17701</v>
      </c>
      <c r="E1201" s="31" t="s">
        <v>121</v>
      </c>
      <c r="F1201" s="31" t="s">
        <v>122</v>
      </c>
      <c r="G1201" s="31" t="s">
        <v>107</v>
      </c>
      <c r="H1201" s="31" t="s">
        <v>108</v>
      </c>
      <c r="I1201" s="31" t="s">
        <v>17702</v>
      </c>
      <c r="J1201" s="31" t="s">
        <v>17703</v>
      </c>
      <c r="K1201" s="31" t="s">
        <v>110</v>
      </c>
      <c r="L1201" s="31" t="s">
        <v>3567</v>
      </c>
      <c r="M1201" s="31" t="s">
        <v>1</v>
      </c>
      <c r="N1201" s="31" t="s">
        <v>25937</v>
      </c>
      <c r="O1201" s="31" t="s">
        <v>25929</v>
      </c>
      <c r="P1201" s="32" t="s">
        <v>66</v>
      </c>
      <c r="Q1201" s="32">
        <v>1</v>
      </c>
      <c r="R1201" t="str">
        <f t="shared" si="18"/>
        <v>Лиськов П.І. ПП, маг. " Оріон" г.Каменец-Подольский, ул.Ценского, д.5</v>
      </c>
    </row>
    <row r="1202" spans="1:18" hidden="1" x14ac:dyDescent="0.25">
      <c r="A1202" s="32">
        <v>164094</v>
      </c>
      <c r="B1202" s="31" t="s">
        <v>731</v>
      </c>
      <c r="C1202" s="31" t="s">
        <v>732</v>
      </c>
      <c r="D1202" s="31" t="s">
        <v>733</v>
      </c>
      <c r="E1202" s="31" t="s">
        <v>121</v>
      </c>
      <c r="F1202" s="31" t="s">
        <v>122</v>
      </c>
      <c r="G1202" s="31" t="s">
        <v>115</v>
      </c>
      <c r="H1202" s="31" t="s">
        <v>116</v>
      </c>
      <c r="I1202" s="31" t="s">
        <v>17896</v>
      </c>
      <c r="J1202" s="31" t="s">
        <v>17897</v>
      </c>
      <c r="K1202" s="31" t="s">
        <v>110</v>
      </c>
      <c r="L1202" s="31" t="s">
        <v>732</v>
      </c>
      <c r="M1202" s="31" t="s">
        <v>0</v>
      </c>
      <c r="N1202" s="31" t="s">
        <v>25937</v>
      </c>
      <c r="O1202" s="31" t="s">
        <v>25929</v>
      </c>
      <c r="P1202" s="32" t="s">
        <v>67</v>
      </c>
      <c r="Q1202" s="32">
        <v>0.5</v>
      </c>
      <c r="R1202" t="str">
        <f t="shared" si="18"/>
        <v>Лопушанська О.В. ПП, к-к №2 г.Каменец-Подольский, просп Грушевского, д.25</v>
      </c>
    </row>
    <row r="1203" spans="1:18" hidden="1" x14ac:dyDescent="0.25">
      <c r="A1203" s="32">
        <v>164095</v>
      </c>
      <c r="B1203" s="31" t="s">
        <v>736</v>
      </c>
      <c r="C1203" s="31" t="s">
        <v>737</v>
      </c>
      <c r="D1203" s="31" t="s">
        <v>7867</v>
      </c>
      <c r="E1203" s="31" t="s">
        <v>121</v>
      </c>
      <c r="F1203" s="31" t="s">
        <v>122</v>
      </c>
      <c r="G1203" s="31" t="s">
        <v>115</v>
      </c>
      <c r="H1203" s="31" t="s">
        <v>116</v>
      </c>
      <c r="I1203" s="31" t="s">
        <v>17896</v>
      </c>
      <c r="J1203" s="31" t="s">
        <v>17897</v>
      </c>
      <c r="K1203" s="31" t="s">
        <v>110</v>
      </c>
      <c r="L1203" s="31" t="s">
        <v>737</v>
      </c>
      <c r="M1203" s="31" t="s">
        <v>0</v>
      </c>
      <c r="N1203" s="31" t="s">
        <v>25937</v>
      </c>
      <c r="O1203" s="31" t="s">
        <v>25929</v>
      </c>
      <c r="P1203" s="32" t="s">
        <v>66</v>
      </c>
      <c r="Q1203" s="32">
        <v>1</v>
      </c>
      <c r="R1203" t="str">
        <f t="shared" si="18"/>
        <v>Лопушанська О.В. ПП, к-к №248 г.Каменец-Подольский, ул.Князей Кориатовичей, д.14 м</v>
      </c>
    </row>
    <row r="1204" spans="1:18" hidden="1" x14ac:dyDescent="0.25">
      <c r="A1204" s="32">
        <v>163690</v>
      </c>
      <c r="B1204" s="31" t="s">
        <v>3510</v>
      </c>
      <c r="C1204" s="31" t="s">
        <v>3511</v>
      </c>
      <c r="D1204" s="31" t="s">
        <v>17008</v>
      </c>
      <c r="E1204" s="31" t="s">
        <v>121</v>
      </c>
      <c r="F1204" s="31" t="s">
        <v>122</v>
      </c>
      <c r="G1204" s="31" t="s">
        <v>107</v>
      </c>
      <c r="H1204" s="31" t="s">
        <v>108</v>
      </c>
      <c r="I1204" s="31" t="s">
        <v>17009</v>
      </c>
      <c r="J1204" s="31" t="s">
        <v>17010</v>
      </c>
      <c r="K1204" s="31" t="s">
        <v>110</v>
      </c>
      <c r="L1204" s="31" t="s">
        <v>3511</v>
      </c>
      <c r="M1204" s="31" t="s">
        <v>2</v>
      </c>
      <c r="N1204" s="31" t="s">
        <v>25937</v>
      </c>
      <c r="O1204" s="31" t="s">
        <v>25929</v>
      </c>
      <c r="P1204" s="32" t="s">
        <v>66</v>
      </c>
      <c r="Q1204" s="32">
        <v>1</v>
      </c>
      <c r="R1204" t="str">
        <f t="shared" si="18"/>
        <v>Кордашевська Н.Є. ПП, маг. "Смак" г.Каменец-Подольский, тупик Зиньковецкий, д.28</v>
      </c>
    </row>
    <row r="1205" spans="1:18" hidden="1" x14ac:dyDescent="0.25">
      <c r="A1205" s="32">
        <v>163692</v>
      </c>
      <c r="B1205" s="31" t="s">
        <v>17011</v>
      </c>
      <c r="C1205" s="31" t="s">
        <v>17012</v>
      </c>
      <c r="D1205" s="31" t="s">
        <v>3777</v>
      </c>
      <c r="E1205" s="31" t="s">
        <v>121</v>
      </c>
      <c r="F1205" s="31" t="s">
        <v>122</v>
      </c>
      <c r="G1205" s="31" t="s">
        <v>113</v>
      </c>
      <c r="H1205" s="31" t="s">
        <v>108</v>
      </c>
      <c r="I1205" s="31" t="s">
        <v>17013</v>
      </c>
      <c r="J1205" s="31" t="s">
        <v>17014</v>
      </c>
      <c r="K1205" s="31" t="s">
        <v>110</v>
      </c>
      <c r="L1205" s="31" t="s">
        <v>17012</v>
      </c>
      <c r="M1205" s="31" t="s">
        <v>0</v>
      </c>
      <c r="N1205" s="31" t="s">
        <v>25937</v>
      </c>
      <c r="O1205" s="31" t="s">
        <v>25929</v>
      </c>
      <c r="P1205" s="32" t="s">
        <v>67</v>
      </c>
      <c r="Q1205" s="32">
        <v>0.5</v>
      </c>
      <c r="R1205" t="str">
        <f t="shared" si="18"/>
        <v>Кордонська Т.Г. ПП, павільйон "Полуботкін" г.Каменец-Подольский, просп Грушевского, д.25 (центральний ринок)</v>
      </c>
    </row>
    <row r="1206" spans="1:18" hidden="1" x14ac:dyDescent="0.25">
      <c r="A1206" s="32">
        <v>163859</v>
      </c>
      <c r="B1206" s="31" t="s">
        <v>3457</v>
      </c>
      <c r="C1206" s="31" t="s">
        <v>3458</v>
      </c>
      <c r="D1206" s="31" t="s">
        <v>17409</v>
      </c>
      <c r="E1206" s="31" t="s">
        <v>121</v>
      </c>
      <c r="F1206" s="31" t="s">
        <v>122</v>
      </c>
      <c r="G1206" s="31" t="s">
        <v>107</v>
      </c>
      <c r="H1206" s="31" t="s">
        <v>108</v>
      </c>
      <c r="I1206" s="31" t="s">
        <v>17410</v>
      </c>
      <c r="J1206" s="31" t="s">
        <v>17411</v>
      </c>
      <c r="K1206" s="31" t="s">
        <v>110</v>
      </c>
      <c r="L1206" s="31" t="s">
        <v>3458</v>
      </c>
      <c r="M1206" s="31" t="s">
        <v>2</v>
      </c>
      <c r="N1206" s="31" t="s">
        <v>25937</v>
      </c>
      <c r="O1206" s="31" t="s">
        <v>25929</v>
      </c>
      <c r="P1206" s="32" t="s">
        <v>66</v>
      </c>
      <c r="Q1206" s="32">
        <v>1</v>
      </c>
      <c r="R1206" t="str">
        <f t="shared" si="18"/>
        <v>Куніцька А.С. ПП, маг. "Лань" г.Каменец-Подольский, шоссе Хмельницкое, д.4/1</v>
      </c>
    </row>
    <row r="1207" spans="1:18" hidden="1" x14ac:dyDescent="0.25">
      <c r="A1207" s="32">
        <v>163871</v>
      </c>
      <c r="B1207" s="31" t="s">
        <v>17432</v>
      </c>
      <c r="C1207" s="31" t="s">
        <v>17433</v>
      </c>
      <c r="D1207" s="31" t="s">
        <v>3777</v>
      </c>
      <c r="E1207" s="31" t="s">
        <v>121</v>
      </c>
      <c r="F1207" s="31" t="s">
        <v>122</v>
      </c>
      <c r="G1207" s="31" t="s">
        <v>115</v>
      </c>
      <c r="H1207" s="31" t="s">
        <v>116</v>
      </c>
      <c r="I1207" s="31" t="s">
        <v>9933</v>
      </c>
      <c r="J1207" s="31" t="s">
        <v>9934</v>
      </c>
      <c r="K1207" s="31" t="s">
        <v>110</v>
      </c>
      <c r="L1207" s="31" t="s">
        <v>17433</v>
      </c>
      <c r="M1207" s="31" t="s">
        <v>0</v>
      </c>
      <c r="N1207" s="31" t="s">
        <v>25937</v>
      </c>
      <c r="O1207" s="31" t="s">
        <v>25929</v>
      </c>
      <c r="P1207" s="32" t="s">
        <v>66</v>
      </c>
      <c r="Q1207" s="32">
        <v>1</v>
      </c>
      <c r="R1207" t="str">
        <f t="shared" si="18"/>
        <v>Куріловська А.Й. ПП, гуртовня "Крамниця" г.Каменец-Подольский, просп Грушевского, д.25 (центральний ринок)</v>
      </c>
    </row>
    <row r="1208" spans="1:18" hidden="1" x14ac:dyDescent="0.25">
      <c r="A1208" s="32">
        <v>163874</v>
      </c>
      <c r="B1208" s="31" t="s">
        <v>3522</v>
      </c>
      <c r="C1208" s="31" t="s">
        <v>3523</v>
      </c>
      <c r="D1208" s="31" t="s">
        <v>3524</v>
      </c>
      <c r="E1208" s="31" t="s">
        <v>121</v>
      </c>
      <c r="F1208" s="31" t="s">
        <v>122</v>
      </c>
      <c r="G1208" s="31" t="s">
        <v>107</v>
      </c>
      <c r="H1208" s="31" t="s">
        <v>108</v>
      </c>
      <c r="I1208" s="31" t="s">
        <v>17434</v>
      </c>
      <c r="J1208" s="31" t="s">
        <v>17435</v>
      </c>
      <c r="K1208" s="31" t="s">
        <v>110</v>
      </c>
      <c r="L1208" s="31" t="s">
        <v>3523</v>
      </c>
      <c r="M1208" s="31" t="s">
        <v>1</v>
      </c>
      <c r="N1208" s="31" t="s">
        <v>25937</v>
      </c>
      <c r="O1208" s="31" t="s">
        <v>25929</v>
      </c>
      <c r="P1208" s="32" t="s">
        <v>67</v>
      </c>
      <c r="Q1208" s="32">
        <v>1</v>
      </c>
      <c r="R1208" t="str">
        <f t="shared" si="18"/>
        <v>Курлук Л.О. ПП, маг. г.Каменец-Подольский, просп Грушевского, д.56</v>
      </c>
    </row>
    <row r="1209" spans="1:18" hidden="1" x14ac:dyDescent="0.25">
      <c r="A1209" s="32">
        <v>163902</v>
      </c>
      <c r="B1209" s="31" t="s">
        <v>3595</v>
      </c>
      <c r="C1209" s="31" t="s">
        <v>3596</v>
      </c>
      <c r="D1209" s="31" t="s">
        <v>3597</v>
      </c>
      <c r="E1209" s="31" t="s">
        <v>121</v>
      </c>
      <c r="F1209" s="31" t="s">
        <v>122</v>
      </c>
      <c r="G1209" s="31" t="s">
        <v>107</v>
      </c>
      <c r="H1209" s="31" t="s">
        <v>108</v>
      </c>
      <c r="I1209" s="31" t="s">
        <v>3598</v>
      </c>
      <c r="J1209" s="31" t="s">
        <v>3599</v>
      </c>
      <c r="K1209" s="31" t="s">
        <v>110</v>
      </c>
      <c r="L1209" s="31" t="s">
        <v>3596</v>
      </c>
      <c r="M1209" s="31" t="s">
        <v>2</v>
      </c>
      <c r="N1209" s="31" t="s">
        <v>25937</v>
      </c>
      <c r="O1209" s="31" t="s">
        <v>25929</v>
      </c>
      <c r="P1209" s="32" t="s">
        <v>66</v>
      </c>
      <c r="Q1209" s="32">
        <v>0.5</v>
      </c>
      <c r="R1209" t="str">
        <f t="shared" si="18"/>
        <v>Кучинська О.І. ПП, маг. "Продукти" г.Каменец-Подольский, ул.Пархоменко, д.4</v>
      </c>
    </row>
    <row r="1210" spans="1:18" hidden="1" x14ac:dyDescent="0.25">
      <c r="A1210" s="32">
        <v>163591</v>
      </c>
      <c r="B1210" s="31" t="s">
        <v>2315</v>
      </c>
      <c r="C1210" s="31" t="s">
        <v>2316</v>
      </c>
      <c r="D1210" s="31" t="s">
        <v>16781</v>
      </c>
      <c r="E1210" s="31" t="s">
        <v>121</v>
      </c>
      <c r="F1210" s="31" t="s">
        <v>122</v>
      </c>
      <c r="G1210" s="31" t="s">
        <v>107</v>
      </c>
      <c r="H1210" s="31" t="s">
        <v>108</v>
      </c>
      <c r="I1210" s="31" t="s">
        <v>16782</v>
      </c>
      <c r="J1210" s="31" t="s">
        <v>16783</v>
      </c>
      <c r="K1210" s="31" t="s">
        <v>110</v>
      </c>
      <c r="L1210" s="31" t="s">
        <v>2316</v>
      </c>
      <c r="M1210" s="31" t="s">
        <v>25938</v>
      </c>
      <c r="N1210" s="31" t="s">
        <v>25937</v>
      </c>
      <c r="O1210" s="31" t="s">
        <v>25929</v>
      </c>
      <c r="P1210" s="32" t="s">
        <v>66</v>
      </c>
      <c r="Q1210" s="32">
        <v>1</v>
      </c>
      <c r="R1210" t="str">
        <f t="shared" si="18"/>
        <v>Ковальчук М.І. ПП, маг. "Продукти" р-н Дунаевецкий Район, г.Дунаевцы, пер.3-го Интернационала, д.29</v>
      </c>
    </row>
    <row r="1211" spans="1:18" hidden="1" x14ac:dyDescent="0.25">
      <c r="A1211" s="32">
        <v>163606</v>
      </c>
      <c r="B1211" s="31" t="s">
        <v>734</v>
      </c>
      <c r="C1211" s="31" t="s">
        <v>735</v>
      </c>
      <c r="D1211" s="31" t="s">
        <v>7867</v>
      </c>
      <c r="E1211" s="31" t="s">
        <v>121</v>
      </c>
      <c r="F1211" s="31" t="s">
        <v>122</v>
      </c>
      <c r="G1211" s="31" t="s">
        <v>115</v>
      </c>
      <c r="H1211" s="31" t="s">
        <v>116</v>
      </c>
      <c r="I1211" s="31" t="s">
        <v>2074</v>
      </c>
      <c r="J1211" s="31" t="s">
        <v>2075</v>
      </c>
      <c r="K1211" s="31" t="s">
        <v>110</v>
      </c>
      <c r="L1211" s="31" t="s">
        <v>735</v>
      </c>
      <c r="M1211" s="31" t="s">
        <v>0</v>
      </c>
      <c r="N1211" s="31" t="s">
        <v>25937</v>
      </c>
      <c r="O1211" s="31" t="s">
        <v>25929</v>
      </c>
      <c r="P1211" s="32" t="s">
        <v>66</v>
      </c>
      <c r="Q1211" s="32">
        <v>1</v>
      </c>
      <c r="R1211" t="str">
        <f t="shared" si="18"/>
        <v>Когунь С.В. ПП, к-к №1 г.Каменец-Подольский, ул.Князей Кориатовичей, д.14 м</v>
      </c>
    </row>
    <row r="1212" spans="1:18" hidden="1" x14ac:dyDescent="0.25">
      <c r="A1212" s="32">
        <v>163607</v>
      </c>
      <c r="B1212" s="31" t="s">
        <v>727</v>
      </c>
      <c r="C1212" s="31" t="s">
        <v>728</v>
      </c>
      <c r="D1212" s="31" t="s">
        <v>733</v>
      </c>
      <c r="E1212" s="31" t="s">
        <v>121</v>
      </c>
      <c r="F1212" s="31" t="s">
        <v>122</v>
      </c>
      <c r="G1212" s="31" t="s">
        <v>115</v>
      </c>
      <c r="H1212" s="31" t="s">
        <v>116</v>
      </c>
      <c r="I1212" s="31" t="s">
        <v>2074</v>
      </c>
      <c r="J1212" s="31" t="s">
        <v>2075</v>
      </c>
      <c r="K1212" s="31" t="s">
        <v>110</v>
      </c>
      <c r="L1212" s="31" t="s">
        <v>728</v>
      </c>
      <c r="M1212" s="31" t="s">
        <v>0</v>
      </c>
      <c r="N1212" s="31" t="s">
        <v>25937</v>
      </c>
      <c r="O1212" s="31" t="s">
        <v>25929</v>
      </c>
      <c r="P1212" s="32" t="s">
        <v>66</v>
      </c>
      <c r="Q1212" s="32">
        <v>1</v>
      </c>
      <c r="R1212" t="str">
        <f t="shared" si="18"/>
        <v>Когунь С.В. ПП, к-к №2 г.Каменец-Подольский, просп Грушевского, д.25</v>
      </c>
    </row>
    <row r="1213" spans="1:18" hidden="1" x14ac:dyDescent="0.25">
      <c r="A1213" s="32">
        <v>163630</v>
      </c>
      <c r="B1213" s="31" t="s">
        <v>313</v>
      </c>
      <c r="C1213" s="31" t="s">
        <v>314</v>
      </c>
      <c r="D1213" s="31" t="s">
        <v>7867</v>
      </c>
      <c r="E1213" s="31" t="s">
        <v>121</v>
      </c>
      <c r="F1213" s="31" t="s">
        <v>122</v>
      </c>
      <c r="G1213" s="31" t="s">
        <v>115</v>
      </c>
      <c r="H1213" s="31" t="s">
        <v>116</v>
      </c>
      <c r="I1213" s="31" t="s">
        <v>16868</v>
      </c>
      <c r="J1213" s="31" t="s">
        <v>16869</v>
      </c>
      <c r="K1213" s="31" t="s">
        <v>110</v>
      </c>
      <c r="L1213" s="31" t="s">
        <v>314</v>
      </c>
      <c r="M1213" s="31" t="s">
        <v>0</v>
      </c>
      <c r="N1213" s="31" t="s">
        <v>25937</v>
      </c>
      <c r="O1213" s="31" t="s">
        <v>25929</v>
      </c>
      <c r="P1213" s="32" t="s">
        <v>66</v>
      </c>
      <c r="Q1213" s="32">
        <v>1</v>
      </c>
      <c r="R1213" t="str">
        <f t="shared" si="18"/>
        <v>Козяр Л.А. ПП, к-к №3 г.Каменец-Подольский, ул.Князей Кориатовичей, д.14 м</v>
      </c>
    </row>
    <row r="1214" spans="1:18" hidden="1" x14ac:dyDescent="0.25">
      <c r="A1214" s="32">
        <v>163649</v>
      </c>
      <c r="B1214" s="31" t="s">
        <v>2351</v>
      </c>
      <c r="C1214" s="31" t="s">
        <v>2352</v>
      </c>
      <c r="D1214" s="31" t="s">
        <v>2319</v>
      </c>
      <c r="E1214" s="31" t="s">
        <v>121</v>
      </c>
      <c r="F1214" s="31" t="s">
        <v>122</v>
      </c>
      <c r="G1214" s="31" t="s">
        <v>107</v>
      </c>
      <c r="H1214" s="31" t="s">
        <v>108</v>
      </c>
      <c r="I1214" s="31" t="s">
        <v>16918</v>
      </c>
      <c r="J1214" s="31" t="s">
        <v>16919</v>
      </c>
      <c r="K1214" s="31" t="s">
        <v>110</v>
      </c>
      <c r="L1214" s="31" t="s">
        <v>2352</v>
      </c>
      <c r="M1214" s="31" t="s">
        <v>25938</v>
      </c>
      <c r="N1214" s="31" t="s">
        <v>25937</v>
      </c>
      <c r="O1214" s="31" t="s">
        <v>25929</v>
      </c>
      <c r="P1214" s="32" t="s">
        <v>66</v>
      </c>
      <c r="Q1214" s="32">
        <v>1</v>
      </c>
      <c r="R1214" t="str">
        <f t="shared" si="18"/>
        <v>Колпакова Ю.Д. ПП, маг. "Продукти" р-н Дунаевецкий Район, г.Дунаевцы, ул.Фрунзе, д.45</v>
      </c>
    </row>
    <row r="1215" spans="1:18" hidden="1" x14ac:dyDescent="0.25">
      <c r="A1215" s="32">
        <v>163671</v>
      </c>
      <c r="B1215" s="31" t="s">
        <v>3442</v>
      </c>
      <c r="C1215" s="31" t="s">
        <v>3443</v>
      </c>
      <c r="D1215" s="31" t="s">
        <v>16966</v>
      </c>
      <c r="E1215" s="31" t="s">
        <v>121</v>
      </c>
      <c r="F1215" s="31" t="s">
        <v>122</v>
      </c>
      <c r="G1215" s="31" t="s">
        <v>107</v>
      </c>
      <c r="H1215" s="31" t="s">
        <v>108</v>
      </c>
      <c r="I1215" s="31" t="s">
        <v>16967</v>
      </c>
      <c r="J1215" s="31" t="s">
        <v>16968</v>
      </c>
      <c r="K1215" s="31" t="s">
        <v>110</v>
      </c>
      <c r="L1215" s="31" t="s">
        <v>3443</v>
      </c>
      <c r="M1215" s="31" t="s">
        <v>1</v>
      </c>
      <c r="N1215" s="31" t="s">
        <v>25937</v>
      </c>
      <c r="O1215" s="31" t="s">
        <v>25929</v>
      </c>
      <c r="P1215" s="32" t="s">
        <v>67</v>
      </c>
      <c r="Q1215" s="32">
        <v>1</v>
      </c>
      <c r="R1215" t="str">
        <f t="shared" si="18"/>
        <v>Константінов В.П. ПП, маг. "Оріон" г.Каменец-Подольский, ул.Украинки Леси, д.50</v>
      </c>
    </row>
    <row r="1216" spans="1:18" hidden="1" x14ac:dyDescent="0.25">
      <c r="A1216" s="32">
        <v>161621</v>
      </c>
      <c r="B1216" s="31" t="s">
        <v>701</v>
      </c>
      <c r="C1216" s="31" t="s">
        <v>702</v>
      </c>
      <c r="D1216" s="31" t="s">
        <v>12509</v>
      </c>
      <c r="E1216" s="31" t="s">
        <v>121</v>
      </c>
      <c r="F1216" s="31" t="s">
        <v>122</v>
      </c>
      <c r="G1216" s="31" t="s">
        <v>107</v>
      </c>
      <c r="H1216" s="31" t="s">
        <v>108</v>
      </c>
      <c r="I1216" s="31" t="s">
        <v>12510</v>
      </c>
      <c r="J1216" s="31" t="s">
        <v>12511</v>
      </c>
      <c r="K1216" s="31" t="s">
        <v>110</v>
      </c>
      <c r="L1216" s="31" t="s">
        <v>702</v>
      </c>
      <c r="M1216" s="31" t="s">
        <v>1</v>
      </c>
      <c r="N1216" s="31" t="s">
        <v>25937</v>
      </c>
      <c r="O1216" s="31" t="s">
        <v>25929</v>
      </c>
      <c r="P1216" s="32" t="s">
        <v>67</v>
      </c>
      <c r="Q1216" s="32">
        <v>1</v>
      </c>
      <c r="R1216" t="str">
        <f t="shared" si="18"/>
        <v>Стреминська Н.А.ПП,маг "Натуральні продукти" г.Каменец-Подольский, ул.Пушкинская, д.40</v>
      </c>
    </row>
    <row r="1217" spans="1:18" hidden="1" x14ac:dyDescent="0.25">
      <c r="A1217" s="32">
        <v>161647</v>
      </c>
      <c r="B1217" s="31" t="s">
        <v>3505</v>
      </c>
      <c r="C1217" s="31" t="s">
        <v>3506</v>
      </c>
      <c r="D1217" s="31" t="s">
        <v>12578</v>
      </c>
      <c r="E1217" s="31" t="s">
        <v>121</v>
      </c>
      <c r="F1217" s="31" t="s">
        <v>122</v>
      </c>
      <c r="G1217" s="31" t="s">
        <v>107</v>
      </c>
      <c r="H1217" s="31" t="s">
        <v>108</v>
      </c>
      <c r="I1217" s="31" t="s">
        <v>12579</v>
      </c>
      <c r="J1217" s="31" t="s">
        <v>12580</v>
      </c>
      <c r="K1217" s="31" t="s">
        <v>110</v>
      </c>
      <c r="L1217" s="31" t="s">
        <v>3506</v>
      </c>
      <c r="M1217" s="31" t="s">
        <v>2</v>
      </c>
      <c r="N1217" s="31" t="s">
        <v>25937</v>
      </c>
      <c r="O1217" s="31" t="s">
        <v>25929</v>
      </c>
      <c r="P1217" s="32" t="s">
        <v>67</v>
      </c>
      <c r="Q1217" s="32">
        <v>0.5</v>
      </c>
      <c r="R1217" t="str">
        <f t="shared" si="18"/>
        <v>Теплюк Р.Л. ПП, маг. "Європа-Т" г.Каменец-Подольский, шоссе Нигинское, д.34</v>
      </c>
    </row>
    <row r="1218" spans="1:18" hidden="1" x14ac:dyDescent="0.25">
      <c r="A1218" s="32">
        <v>161660</v>
      </c>
      <c r="B1218" s="31" t="s">
        <v>3530</v>
      </c>
      <c r="C1218" s="31" t="s">
        <v>12612</v>
      </c>
      <c r="D1218" s="31" t="s">
        <v>12613</v>
      </c>
      <c r="E1218" s="31" t="s">
        <v>121</v>
      </c>
      <c r="F1218" s="31" t="s">
        <v>122</v>
      </c>
      <c r="G1218" s="31" t="s">
        <v>107</v>
      </c>
      <c r="H1218" s="31" t="s">
        <v>108</v>
      </c>
      <c r="I1218" s="31" t="s">
        <v>12614</v>
      </c>
      <c r="J1218" s="31" t="s">
        <v>12615</v>
      </c>
      <c r="K1218" s="31" t="s">
        <v>110</v>
      </c>
      <c r="L1218" s="31" t="s">
        <v>12612</v>
      </c>
      <c r="M1218" s="31" t="s">
        <v>2</v>
      </c>
      <c r="N1218" s="31" t="s">
        <v>25937</v>
      </c>
      <c r="O1218" s="31" t="s">
        <v>25929</v>
      </c>
      <c r="P1218" s="32" t="s">
        <v>67</v>
      </c>
      <c r="Q1218" s="32">
        <v>1</v>
      </c>
      <c r="R1218" t="str">
        <f t="shared" si="18"/>
        <v>Макаренко Н.М. ПП, маг. "Срібний дзвін" г.Каменец-Подольский, шоссе Хмельницкое, д.18/а</v>
      </c>
    </row>
    <row r="1219" spans="1:18" hidden="1" x14ac:dyDescent="0.25">
      <c r="A1219" s="32">
        <v>161680</v>
      </c>
      <c r="B1219" s="31" t="s">
        <v>12646</v>
      </c>
      <c r="C1219" s="31" t="s">
        <v>12647</v>
      </c>
      <c r="D1219" s="31" t="s">
        <v>12648</v>
      </c>
      <c r="E1219" s="31" t="s">
        <v>121</v>
      </c>
      <c r="F1219" s="31" t="s">
        <v>122</v>
      </c>
      <c r="G1219" s="31" t="s">
        <v>107</v>
      </c>
      <c r="H1219" s="31" t="s">
        <v>108</v>
      </c>
      <c r="I1219" s="31" t="s">
        <v>12649</v>
      </c>
      <c r="J1219" s="31" t="s">
        <v>12650</v>
      </c>
      <c r="K1219" s="31" t="s">
        <v>110</v>
      </c>
      <c r="L1219" s="31" t="s">
        <v>12647</v>
      </c>
      <c r="M1219" s="31" t="s">
        <v>25938</v>
      </c>
      <c r="N1219" s="31" t="s">
        <v>25937</v>
      </c>
      <c r="O1219" s="31" t="s">
        <v>25929</v>
      </c>
      <c r="P1219" s="32" t="s">
        <v>67</v>
      </c>
      <c r="Q1219" s="32">
        <v>1</v>
      </c>
      <c r="R1219" t="str">
        <f t="shared" ref="R1219:R1282" si="19">CONCATENATE(C1219," ",D1219)</f>
        <v>Трепик О.М. ПП, маг. "Верест" р-н Дунаевецкий Район, г.Дунаевцы, ул.Спортивная, д.7</v>
      </c>
    </row>
    <row r="1220" spans="1:18" hidden="1" x14ac:dyDescent="0.25">
      <c r="A1220" s="32">
        <v>161681</v>
      </c>
      <c r="B1220" s="31" t="s">
        <v>2480</v>
      </c>
      <c r="C1220" s="31" t="s">
        <v>2481</v>
      </c>
      <c r="D1220" s="31" t="s">
        <v>2482</v>
      </c>
      <c r="E1220" s="31" t="s">
        <v>121</v>
      </c>
      <c r="F1220" s="31" t="s">
        <v>122</v>
      </c>
      <c r="G1220" s="31" t="s">
        <v>107</v>
      </c>
      <c r="H1220" s="31" t="s">
        <v>108</v>
      </c>
      <c r="I1220" s="31" t="s">
        <v>12649</v>
      </c>
      <c r="J1220" s="31" t="s">
        <v>12650</v>
      </c>
      <c r="K1220" s="31" t="s">
        <v>110</v>
      </c>
      <c r="L1220" s="31" t="s">
        <v>2481</v>
      </c>
      <c r="M1220" s="31" t="s">
        <v>25938</v>
      </c>
      <c r="N1220" s="31" t="s">
        <v>25937</v>
      </c>
      <c r="O1220" s="31" t="s">
        <v>25929</v>
      </c>
      <c r="P1220" s="32" t="s">
        <v>66</v>
      </c>
      <c r="Q1220" s="32">
        <v>1</v>
      </c>
      <c r="R1220" t="str">
        <f t="shared" si="19"/>
        <v>Трепик О.М. ПП, маг. "М'ясна лавка" р-н Дунаевецкий Район, г.Дунаевцы, ул.Киевская, д.2а/1</v>
      </c>
    </row>
    <row r="1221" spans="1:18" hidden="1" x14ac:dyDescent="0.25">
      <c r="A1221" s="32">
        <v>163564</v>
      </c>
      <c r="B1221" s="31" t="s">
        <v>3540</v>
      </c>
      <c r="C1221" s="31" t="s">
        <v>3541</v>
      </c>
      <c r="D1221" s="31" t="s">
        <v>16734</v>
      </c>
      <c r="E1221" s="31" t="s">
        <v>121</v>
      </c>
      <c r="F1221" s="31" t="s">
        <v>122</v>
      </c>
      <c r="G1221" s="31" t="s">
        <v>107</v>
      </c>
      <c r="H1221" s="31" t="s">
        <v>108</v>
      </c>
      <c r="I1221" s="31" t="s">
        <v>16735</v>
      </c>
      <c r="J1221" s="31" t="s">
        <v>16736</v>
      </c>
      <c r="K1221" s="31" t="s">
        <v>110</v>
      </c>
      <c r="L1221" s="31" t="s">
        <v>3541</v>
      </c>
      <c r="M1221" s="31" t="s">
        <v>1</v>
      </c>
      <c r="N1221" s="31" t="s">
        <v>25937</v>
      </c>
      <c r="O1221" s="31" t="s">
        <v>25929</v>
      </c>
      <c r="P1221" s="32" t="s">
        <v>66</v>
      </c>
      <c r="Q1221" s="32">
        <v>1</v>
      </c>
      <c r="R1221" t="str">
        <f t="shared" si="19"/>
        <v>Коваль З.Р. ПП, маг. "Продукти" г.Каменец-Подольский, ул.Фрунзе, д.1а</v>
      </c>
    </row>
    <row r="1222" spans="1:18" hidden="1" x14ac:dyDescent="0.25">
      <c r="A1222" s="32">
        <v>161066</v>
      </c>
      <c r="B1222" s="31" t="s">
        <v>11029</v>
      </c>
      <c r="C1222" s="31" t="s">
        <v>11030</v>
      </c>
      <c r="D1222" s="31" t="s">
        <v>11031</v>
      </c>
      <c r="E1222" s="31" t="s">
        <v>121</v>
      </c>
      <c r="F1222" s="31" t="s">
        <v>122</v>
      </c>
      <c r="G1222" s="31" t="s">
        <v>164</v>
      </c>
      <c r="H1222" s="31" t="s">
        <v>108</v>
      </c>
      <c r="I1222" s="31" t="s">
        <v>3838</v>
      </c>
      <c r="J1222" s="31" t="s">
        <v>11025</v>
      </c>
      <c r="K1222" s="31" t="s">
        <v>110</v>
      </c>
      <c r="L1222" s="31" t="s">
        <v>11030</v>
      </c>
      <c r="M1222" s="31" t="s">
        <v>2</v>
      </c>
      <c r="N1222" s="31" t="s">
        <v>25937</v>
      </c>
      <c r="O1222" s="31" t="s">
        <v>25929</v>
      </c>
      <c r="P1222" s="32" t="s">
        <v>67</v>
      </c>
      <c r="Q1222" s="32">
        <v>0.5</v>
      </c>
      <c r="R1222" t="str">
        <f t="shared" si="19"/>
        <v>ОККО-Нафтопродукт ПП, АЗС №39 г.Каменец-Подольский, ул.Чехова, д.6</v>
      </c>
    </row>
    <row r="1223" spans="1:18" hidden="1" x14ac:dyDescent="0.25">
      <c r="A1223" s="32">
        <v>161112</v>
      </c>
      <c r="B1223" s="31" t="s">
        <v>3588</v>
      </c>
      <c r="C1223" s="31" t="s">
        <v>3589</v>
      </c>
      <c r="D1223" s="31" t="s">
        <v>3590</v>
      </c>
      <c r="E1223" s="31" t="s">
        <v>121</v>
      </c>
      <c r="F1223" s="31" t="s">
        <v>122</v>
      </c>
      <c r="G1223" s="31" t="s">
        <v>107</v>
      </c>
      <c r="H1223" s="31" t="s">
        <v>108</v>
      </c>
      <c r="I1223" s="31" t="s">
        <v>3591</v>
      </c>
      <c r="J1223" s="31" t="s">
        <v>3592</v>
      </c>
      <c r="K1223" s="31" t="s">
        <v>110</v>
      </c>
      <c r="L1223" s="31" t="s">
        <v>3589</v>
      </c>
      <c r="M1223" s="31" t="s">
        <v>2</v>
      </c>
      <c r="N1223" s="31" t="s">
        <v>25937</v>
      </c>
      <c r="O1223" s="31" t="s">
        <v>25929</v>
      </c>
      <c r="P1223" s="32" t="s">
        <v>66</v>
      </c>
      <c r="Q1223" s="32">
        <v>0.5</v>
      </c>
      <c r="R1223" t="str">
        <f t="shared" si="19"/>
        <v>Осадчук А.І.ПП,маг "Імперія" г.Каменец-Подольский, пер.Смирнова, д.10</v>
      </c>
    </row>
    <row r="1224" spans="1:18" hidden="1" x14ac:dyDescent="0.25">
      <c r="A1224" s="32">
        <v>161145</v>
      </c>
      <c r="B1224" s="31" t="s">
        <v>3525</v>
      </c>
      <c r="C1224" s="31" t="s">
        <v>3526</v>
      </c>
      <c r="D1224" s="31" t="s">
        <v>11249</v>
      </c>
      <c r="E1224" s="31" t="s">
        <v>121</v>
      </c>
      <c r="F1224" s="31" t="s">
        <v>122</v>
      </c>
      <c r="G1224" s="31" t="s">
        <v>107</v>
      </c>
      <c r="H1224" s="31" t="s">
        <v>108</v>
      </c>
      <c r="I1224" s="31" t="s">
        <v>11250</v>
      </c>
      <c r="J1224" s="31" t="s">
        <v>11251</v>
      </c>
      <c r="K1224" s="31" t="s">
        <v>110</v>
      </c>
      <c r="L1224" s="31" t="s">
        <v>3526</v>
      </c>
      <c r="M1224" s="31" t="s">
        <v>2</v>
      </c>
      <c r="N1224" s="31" t="s">
        <v>25937</v>
      </c>
      <c r="O1224" s="31" t="s">
        <v>25929</v>
      </c>
      <c r="P1224" s="32" t="s">
        <v>66</v>
      </c>
      <c r="Q1224" s="32">
        <v>1</v>
      </c>
      <c r="R1224" t="str">
        <f t="shared" si="19"/>
        <v>Палилюлька Є.С. ПП, маг. "Прометей" г.Каменец-Подольский, пер.Шевченко, д.11 а</v>
      </c>
    </row>
    <row r="1225" spans="1:18" hidden="1" x14ac:dyDescent="0.25">
      <c r="A1225" s="32">
        <v>161356</v>
      </c>
      <c r="B1225" s="31" t="s">
        <v>3438</v>
      </c>
      <c r="C1225" s="31" t="s">
        <v>3439</v>
      </c>
      <c r="D1225" s="31" t="s">
        <v>11818</v>
      </c>
      <c r="E1225" s="31" t="s">
        <v>121</v>
      </c>
      <c r="F1225" s="31" t="s">
        <v>122</v>
      </c>
      <c r="G1225" s="31" t="s">
        <v>107</v>
      </c>
      <c r="H1225" s="31" t="s">
        <v>108</v>
      </c>
      <c r="I1225" s="31" t="s">
        <v>11819</v>
      </c>
      <c r="J1225" s="31" t="s">
        <v>11820</v>
      </c>
      <c r="K1225" s="31" t="s">
        <v>110</v>
      </c>
      <c r="L1225" s="31" t="s">
        <v>11821</v>
      </c>
      <c r="M1225" s="31" t="s">
        <v>1</v>
      </c>
      <c r="N1225" s="31" t="s">
        <v>25937</v>
      </c>
      <c r="O1225" s="31" t="s">
        <v>25929</v>
      </c>
      <c r="P1225" s="32" t="s">
        <v>67</v>
      </c>
      <c r="Q1225" s="32">
        <v>0.5</v>
      </c>
      <c r="R1225" t="str">
        <f t="shared" si="19"/>
        <v>Рибак М.Д.ПП,маг "Струмок" г.Каменец-Подольский, ул.Галицкого, д.15</v>
      </c>
    </row>
    <row r="1226" spans="1:18" hidden="1" x14ac:dyDescent="0.25">
      <c r="A1226" s="32">
        <v>161448</v>
      </c>
      <c r="B1226" s="31" t="s">
        <v>3636</v>
      </c>
      <c r="C1226" s="31" t="s">
        <v>3637</v>
      </c>
      <c r="D1226" s="31" t="s">
        <v>12048</v>
      </c>
      <c r="E1226" s="31" t="s">
        <v>121</v>
      </c>
      <c r="F1226" s="31" t="s">
        <v>122</v>
      </c>
      <c r="G1226" s="31" t="s">
        <v>155</v>
      </c>
      <c r="H1226" s="31" t="s">
        <v>108</v>
      </c>
      <c r="I1226" s="31" t="s">
        <v>12049</v>
      </c>
      <c r="J1226" s="31" t="s">
        <v>12050</v>
      </c>
      <c r="K1226" s="31" t="s">
        <v>110</v>
      </c>
      <c r="L1226" s="31" t="s">
        <v>3637</v>
      </c>
      <c r="M1226" s="31" t="s">
        <v>2</v>
      </c>
      <c r="N1226" s="31" t="s">
        <v>25937</v>
      </c>
      <c r="O1226" s="31" t="s">
        <v>25929</v>
      </c>
      <c r="P1226" s="32" t="s">
        <v>66</v>
      </c>
      <c r="Q1226" s="32">
        <v>1</v>
      </c>
      <c r="R1226" t="str">
        <f t="shared" si="19"/>
        <v>Сварник В.В.ПП,маг "Мрія" г.Каменец-Подольский, шоссе Нигинское, д.37</v>
      </c>
    </row>
    <row r="1227" spans="1:18" hidden="1" x14ac:dyDescent="0.25">
      <c r="A1227" s="32">
        <v>161507</v>
      </c>
      <c r="B1227" s="31" t="s">
        <v>3621</v>
      </c>
      <c r="C1227" s="31" t="s">
        <v>3622</v>
      </c>
      <c r="D1227" s="31" t="s">
        <v>3623</v>
      </c>
      <c r="E1227" s="31" t="s">
        <v>121</v>
      </c>
      <c r="F1227" s="31" t="s">
        <v>122</v>
      </c>
      <c r="G1227" s="31" t="s">
        <v>107</v>
      </c>
      <c r="H1227" s="31" t="s">
        <v>108</v>
      </c>
      <c r="I1227" s="31" t="s">
        <v>12199</v>
      </c>
      <c r="J1227" s="31" t="s">
        <v>12200</v>
      </c>
      <c r="K1227" s="31" t="s">
        <v>110</v>
      </c>
      <c r="L1227" s="31" t="s">
        <v>3622</v>
      </c>
      <c r="M1227" s="31" t="s">
        <v>1</v>
      </c>
      <c r="N1227" s="31" t="s">
        <v>25937</v>
      </c>
      <c r="O1227" s="31" t="s">
        <v>25929</v>
      </c>
      <c r="P1227" s="32" t="s">
        <v>66</v>
      </c>
      <c r="Q1227" s="32">
        <v>1</v>
      </c>
      <c r="R1227" t="str">
        <f t="shared" si="19"/>
        <v>Сіра О.В. ПП, маг. "Дари Поділля" г.Каменец-Подольский, ул.Пушкинская, д.33</v>
      </c>
    </row>
    <row r="1228" spans="1:18" hidden="1" x14ac:dyDescent="0.25">
      <c r="A1228" s="32">
        <v>159898</v>
      </c>
      <c r="B1228" s="31" t="s">
        <v>721</v>
      </c>
      <c r="C1228" s="31" t="s">
        <v>7767</v>
      </c>
      <c r="D1228" s="31" t="s">
        <v>722</v>
      </c>
      <c r="E1228" s="31" t="s">
        <v>121</v>
      </c>
      <c r="F1228" s="31" t="s">
        <v>122</v>
      </c>
      <c r="G1228" s="31" t="s">
        <v>213</v>
      </c>
      <c r="H1228" s="31" t="s">
        <v>214</v>
      </c>
      <c r="I1228" s="31" t="s">
        <v>7768</v>
      </c>
      <c r="J1228" s="31" t="s">
        <v>7769</v>
      </c>
      <c r="K1228" s="31" t="s">
        <v>110</v>
      </c>
      <c r="L1228" s="31" t="s">
        <v>7767</v>
      </c>
      <c r="M1228" s="31" t="s">
        <v>0</v>
      </c>
      <c r="N1228" s="31" t="s">
        <v>25937</v>
      </c>
      <c r="O1228" s="31" t="s">
        <v>25929</v>
      </c>
      <c r="P1228" s="32" t="s">
        <v>66</v>
      </c>
      <c r="Q1228" s="32">
        <v>1</v>
      </c>
      <c r="R1228" t="str">
        <f t="shared" si="19"/>
        <v>Прокопова Л.І. ПП, склад г.Каменец-Подольский, ул.Крипьякевича, д.1/4</v>
      </c>
    </row>
    <row r="1229" spans="1:18" hidden="1" x14ac:dyDescent="0.25">
      <c r="A1229" s="32">
        <v>160024</v>
      </c>
      <c r="B1229" s="31" t="s">
        <v>3452</v>
      </c>
      <c r="C1229" s="31" t="s">
        <v>474</v>
      </c>
      <c r="D1229" s="31" t="s">
        <v>8142</v>
      </c>
      <c r="E1229" s="31" t="s">
        <v>121</v>
      </c>
      <c r="F1229" s="31" t="s">
        <v>122</v>
      </c>
      <c r="G1229" s="31" t="s">
        <v>107</v>
      </c>
      <c r="H1229" s="31" t="s">
        <v>108</v>
      </c>
      <c r="I1229" s="31" t="s">
        <v>476</v>
      </c>
      <c r="J1229" s="31" t="s">
        <v>477</v>
      </c>
      <c r="K1229" s="31" t="s">
        <v>110</v>
      </c>
      <c r="L1229" s="31" t="s">
        <v>474</v>
      </c>
      <c r="M1229" s="31" t="s">
        <v>2</v>
      </c>
      <c r="N1229" s="31" t="s">
        <v>25937</v>
      </c>
      <c r="O1229" s="31" t="s">
        <v>25929</v>
      </c>
      <c r="P1229" s="32" t="s">
        <v>67</v>
      </c>
      <c r="Q1229" s="32">
        <v>0.5</v>
      </c>
      <c r="R1229" t="str">
        <f t="shared" si="19"/>
        <v>Волиньтабак ТОВ, маг. "Тютюн-Алкоголь" г.Каменец-Подольский, ул.Тимирязева, д.118</v>
      </c>
    </row>
    <row r="1230" spans="1:18" hidden="1" x14ac:dyDescent="0.25">
      <c r="A1230" s="32">
        <v>160025</v>
      </c>
      <c r="B1230" s="31" t="s">
        <v>3490</v>
      </c>
      <c r="C1230" s="31" t="s">
        <v>474</v>
      </c>
      <c r="D1230" s="31" t="s">
        <v>8143</v>
      </c>
      <c r="E1230" s="31" t="s">
        <v>121</v>
      </c>
      <c r="F1230" s="31" t="s">
        <v>122</v>
      </c>
      <c r="G1230" s="31" t="s">
        <v>107</v>
      </c>
      <c r="H1230" s="31" t="s">
        <v>108</v>
      </c>
      <c r="I1230" s="31" t="s">
        <v>476</v>
      </c>
      <c r="J1230" s="31" t="s">
        <v>477</v>
      </c>
      <c r="K1230" s="31" t="s">
        <v>110</v>
      </c>
      <c r="L1230" s="31" t="s">
        <v>474</v>
      </c>
      <c r="M1230" s="31" t="s">
        <v>2</v>
      </c>
      <c r="N1230" s="31" t="s">
        <v>25937</v>
      </c>
      <c r="O1230" s="31" t="s">
        <v>25929</v>
      </c>
      <c r="P1230" s="32" t="s">
        <v>67</v>
      </c>
      <c r="Q1230" s="32">
        <v>0</v>
      </c>
      <c r="R1230" t="str">
        <f t="shared" si="19"/>
        <v>Волиньтабак ТОВ, маг. "Тютюн-Алкоголь" г.Каменец-Подольский, ул.30-летия Победы, д.2/2</v>
      </c>
    </row>
    <row r="1231" spans="1:18" hidden="1" x14ac:dyDescent="0.25">
      <c r="A1231" s="32">
        <v>160045</v>
      </c>
      <c r="B1231" s="31" t="s">
        <v>2437</v>
      </c>
      <c r="C1231" s="31" t="s">
        <v>8186</v>
      </c>
      <c r="D1231" s="31" t="s">
        <v>8187</v>
      </c>
      <c r="E1231" s="31" t="s">
        <v>121</v>
      </c>
      <c r="F1231" s="31" t="s">
        <v>122</v>
      </c>
      <c r="G1231" s="31" t="s">
        <v>107</v>
      </c>
      <c r="H1231" s="31" t="s">
        <v>108</v>
      </c>
      <c r="I1231" s="31" t="s">
        <v>8188</v>
      </c>
      <c r="J1231" s="31" t="s">
        <v>8189</v>
      </c>
      <c r="K1231" s="31" t="s">
        <v>110</v>
      </c>
      <c r="L1231" s="31" t="s">
        <v>8186</v>
      </c>
      <c r="M1231" s="31" t="s">
        <v>2</v>
      </c>
      <c r="N1231" s="31" t="s">
        <v>25937</v>
      </c>
      <c r="O1231" s="31" t="s">
        <v>25929</v>
      </c>
      <c r="P1231" s="32" t="s">
        <v>67</v>
      </c>
      <c r="Q1231" s="32">
        <v>0.5</v>
      </c>
      <c r="R1231" t="str">
        <f t="shared" si="19"/>
        <v>Кінзерява Т.І. ПП, маг. "Лана" г.Каменец-Подольский, ул.Драгоманова, д.12</v>
      </c>
    </row>
    <row r="1232" spans="1:18" hidden="1" x14ac:dyDescent="0.25">
      <c r="A1232" s="32">
        <v>160889</v>
      </c>
      <c r="B1232" s="31" t="s">
        <v>3572</v>
      </c>
      <c r="C1232" s="31" t="s">
        <v>3573</v>
      </c>
      <c r="D1232" s="31" t="s">
        <v>10482</v>
      </c>
      <c r="E1232" s="31" t="s">
        <v>121</v>
      </c>
      <c r="F1232" s="31" t="s">
        <v>122</v>
      </c>
      <c r="G1232" s="31" t="s">
        <v>107</v>
      </c>
      <c r="H1232" s="31" t="s">
        <v>108</v>
      </c>
      <c r="I1232" s="31" t="s">
        <v>10483</v>
      </c>
      <c r="J1232" s="31" t="s">
        <v>10484</v>
      </c>
      <c r="K1232" s="31" t="s">
        <v>110</v>
      </c>
      <c r="L1232" s="31" t="s">
        <v>3573</v>
      </c>
      <c r="M1232" s="31" t="s">
        <v>2</v>
      </c>
      <c r="N1232" s="31" t="s">
        <v>25937</v>
      </c>
      <c r="O1232" s="31" t="s">
        <v>25929</v>
      </c>
      <c r="P1232" s="32" t="s">
        <v>66</v>
      </c>
      <c r="Q1232" s="32">
        <v>1</v>
      </c>
      <c r="R1232" t="str">
        <f t="shared" si="19"/>
        <v>Межлум'ян Н.Л.ПП,маг "Хороший" г.Каменец-Подольский, шоссе Нигинское, д.25</v>
      </c>
    </row>
    <row r="1233" spans="1:18" hidden="1" x14ac:dyDescent="0.25">
      <c r="A1233" s="32">
        <v>161064</v>
      </c>
      <c r="B1233" s="31" t="s">
        <v>11022</v>
      </c>
      <c r="C1233" s="31" t="s">
        <v>11023</v>
      </c>
      <c r="D1233" s="31" t="s">
        <v>11024</v>
      </c>
      <c r="E1233" s="31" t="s">
        <v>121</v>
      </c>
      <c r="F1233" s="31" t="s">
        <v>122</v>
      </c>
      <c r="G1233" s="31" t="s">
        <v>164</v>
      </c>
      <c r="H1233" s="31" t="s">
        <v>108</v>
      </c>
      <c r="I1233" s="31" t="s">
        <v>3838</v>
      </c>
      <c r="J1233" s="31" t="s">
        <v>11025</v>
      </c>
      <c r="K1233" s="31" t="s">
        <v>110</v>
      </c>
      <c r="L1233" s="31" t="s">
        <v>11023</v>
      </c>
      <c r="M1233" s="31" t="s">
        <v>2</v>
      </c>
      <c r="N1233" s="31" t="s">
        <v>25937</v>
      </c>
      <c r="O1233" s="31" t="s">
        <v>25929</v>
      </c>
      <c r="P1233" s="32" t="s">
        <v>67</v>
      </c>
      <c r="Q1233" s="32">
        <v>1</v>
      </c>
      <c r="R1233" t="str">
        <f t="shared" si="19"/>
        <v>ОККО-Нафтопродукт ПП, АЗС №38 г.Каменец-Подольский, просп Грушевского, д.2в</v>
      </c>
    </row>
    <row r="1234" spans="1:18" hidden="1" x14ac:dyDescent="0.25">
      <c r="A1234" s="32">
        <v>159745</v>
      </c>
      <c r="B1234" s="31" t="s">
        <v>7303</v>
      </c>
      <c r="C1234" s="31" t="s">
        <v>7304</v>
      </c>
      <c r="D1234" s="31" t="s">
        <v>7305</v>
      </c>
      <c r="E1234" s="31" t="s">
        <v>121</v>
      </c>
      <c r="F1234" s="31" t="s">
        <v>122</v>
      </c>
      <c r="G1234" s="31" t="s">
        <v>107</v>
      </c>
      <c r="H1234" s="31" t="s">
        <v>108</v>
      </c>
      <c r="I1234" s="31" t="s">
        <v>7306</v>
      </c>
      <c r="J1234" s="31" t="s">
        <v>7307</v>
      </c>
      <c r="K1234" s="31" t="s">
        <v>110</v>
      </c>
      <c r="L1234" s="31" t="s">
        <v>7304</v>
      </c>
      <c r="M1234" s="31" t="s">
        <v>1</v>
      </c>
      <c r="N1234" s="31" t="s">
        <v>25937</v>
      </c>
      <c r="O1234" s="31" t="s">
        <v>25929</v>
      </c>
      <c r="P1234" s="32" t="s">
        <v>66</v>
      </c>
      <c r="Q1234" s="32">
        <v>1</v>
      </c>
      <c r="R1234" t="str">
        <f t="shared" si="19"/>
        <v>Андрухович Г.В.ПП,маг "Мрія" г.Каменец-Подольский, ул.Князей Кориатовичей, д.66</v>
      </c>
    </row>
    <row r="1235" spans="1:18" hidden="1" x14ac:dyDescent="0.25">
      <c r="A1235" s="32">
        <v>159762</v>
      </c>
      <c r="B1235" s="31" t="s">
        <v>3433</v>
      </c>
      <c r="C1235" s="31" t="s">
        <v>3434</v>
      </c>
      <c r="D1235" s="31" t="s">
        <v>7359</v>
      </c>
      <c r="E1235" s="31" t="s">
        <v>121</v>
      </c>
      <c r="F1235" s="31" t="s">
        <v>122</v>
      </c>
      <c r="G1235" s="31" t="s">
        <v>107</v>
      </c>
      <c r="H1235" s="31" t="s">
        <v>108</v>
      </c>
      <c r="I1235" s="31" t="s">
        <v>7360</v>
      </c>
      <c r="J1235" s="31" t="s">
        <v>7361</v>
      </c>
      <c r="K1235" s="31" t="s">
        <v>110</v>
      </c>
      <c r="L1235" s="31" t="s">
        <v>3434</v>
      </c>
      <c r="M1235" s="31" t="s">
        <v>1</v>
      </c>
      <c r="N1235" s="31" t="s">
        <v>25937</v>
      </c>
      <c r="O1235" s="31" t="s">
        <v>25929</v>
      </c>
      <c r="P1235" s="32" t="s">
        <v>66</v>
      </c>
      <c r="Q1235" s="32">
        <v>1</v>
      </c>
      <c r="R1235" t="str">
        <f t="shared" si="19"/>
        <v>Аркуша О.В. ПП, маг. "Тарасівські ковбаси" г.Каменец-Подольский, ул.Пушкинская, д.49</v>
      </c>
    </row>
    <row r="1236" spans="1:18" hidden="1" x14ac:dyDescent="0.25">
      <c r="A1236" s="32">
        <v>159786</v>
      </c>
      <c r="B1236" s="31" t="s">
        <v>3639</v>
      </c>
      <c r="C1236" s="31" t="s">
        <v>3640</v>
      </c>
      <c r="D1236" s="31" t="s">
        <v>3641</v>
      </c>
      <c r="E1236" s="31" t="s">
        <v>121</v>
      </c>
      <c r="F1236" s="31" t="s">
        <v>122</v>
      </c>
      <c r="G1236" s="31" t="s">
        <v>107</v>
      </c>
      <c r="H1236" s="31" t="s">
        <v>108</v>
      </c>
      <c r="I1236" s="31" t="s">
        <v>7431</v>
      </c>
      <c r="J1236" s="31" t="s">
        <v>7432</v>
      </c>
      <c r="K1236" s="31" t="s">
        <v>110</v>
      </c>
      <c r="L1236" s="31" t="s">
        <v>3640</v>
      </c>
      <c r="M1236" s="31" t="s">
        <v>1</v>
      </c>
      <c r="N1236" s="31" t="s">
        <v>25937</v>
      </c>
      <c r="O1236" s="31" t="s">
        <v>25929</v>
      </c>
      <c r="P1236" s="32" t="s">
        <v>66</v>
      </c>
      <c r="Q1236" s="32">
        <v>1</v>
      </c>
      <c r="R1236" t="str">
        <f t="shared" si="19"/>
        <v>Бакшанська Л.А. ПП, маг. "Зорепад" г.Каменец-Подольский, ул.Франко Ивана, д.2а</v>
      </c>
    </row>
    <row r="1237" spans="1:18" hidden="1" x14ac:dyDescent="0.25">
      <c r="A1237" s="32">
        <v>159798</v>
      </c>
      <c r="B1237" s="31" t="s">
        <v>1235</v>
      </c>
      <c r="C1237" s="31" t="s">
        <v>1236</v>
      </c>
      <c r="D1237" s="31" t="s">
        <v>7461</v>
      </c>
      <c r="E1237" s="31" t="s">
        <v>121</v>
      </c>
      <c r="F1237" s="31" t="s">
        <v>122</v>
      </c>
      <c r="G1237" s="31" t="s">
        <v>114</v>
      </c>
      <c r="H1237" s="31" t="s">
        <v>108</v>
      </c>
      <c r="I1237" s="31" t="s">
        <v>7462</v>
      </c>
      <c r="J1237" s="31" t="s">
        <v>7463</v>
      </c>
      <c r="K1237" s="31" t="s">
        <v>110</v>
      </c>
      <c r="L1237" s="31" t="s">
        <v>1236</v>
      </c>
      <c r="M1237" s="31" t="s">
        <v>25938</v>
      </c>
      <c r="N1237" s="31" t="s">
        <v>25937</v>
      </c>
      <c r="O1237" s="31" t="s">
        <v>25929</v>
      </c>
      <c r="P1237" s="32" t="s">
        <v>67</v>
      </c>
      <c r="Q1237" s="32">
        <v>0.5</v>
      </c>
      <c r="R1237" t="str">
        <f t="shared" si="19"/>
        <v>Батренюк В.В. ПП, кафе-бар "Зодіак" р-н Каменец-Подольский Район, с.Лисогорка (около трассы)</v>
      </c>
    </row>
    <row r="1238" spans="1:18" hidden="1" x14ac:dyDescent="0.25">
      <c r="A1238" s="32">
        <v>159831</v>
      </c>
      <c r="B1238" s="31" t="s">
        <v>3631</v>
      </c>
      <c r="C1238" s="31" t="s">
        <v>3632</v>
      </c>
      <c r="D1238" s="31" t="s">
        <v>3633</v>
      </c>
      <c r="E1238" s="31" t="s">
        <v>121</v>
      </c>
      <c r="F1238" s="31" t="s">
        <v>122</v>
      </c>
      <c r="G1238" s="31" t="s">
        <v>107</v>
      </c>
      <c r="H1238" s="31" t="s">
        <v>108</v>
      </c>
      <c r="I1238" s="31" t="s">
        <v>7564</v>
      </c>
      <c r="J1238" s="31" t="s">
        <v>7565</v>
      </c>
      <c r="K1238" s="31" t="s">
        <v>110</v>
      </c>
      <c r="L1238" s="31" t="s">
        <v>3632</v>
      </c>
      <c r="M1238" s="31" t="s">
        <v>1</v>
      </c>
      <c r="N1238" s="31" t="s">
        <v>25937</v>
      </c>
      <c r="O1238" s="31" t="s">
        <v>25929</v>
      </c>
      <c r="P1238" s="32" t="s">
        <v>66</v>
      </c>
      <c r="Q1238" s="32">
        <v>1</v>
      </c>
      <c r="R1238" t="str">
        <f t="shared" si="19"/>
        <v>Бідочка Ю.А. ПП, маг. "Центральний" г.Каменец-Подольский, ул.Соборная, д.19</v>
      </c>
    </row>
    <row r="1239" spans="1:18" hidden="1" x14ac:dyDescent="0.25">
      <c r="A1239" s="32">
        <v>159863</v>
      </c>
      <c r="B1239" s="31" t="s">
        <v>2994</v>
      </c>
      <c r="C1239" s="31" t="s">
        <v>2995</v>
      </c>
      <c r="D1239" s="31" t="s">
        <v>2996</v>
      </c>
      <c r="E1239" s="31" t="s">
        <v>121</v>
      </c>
      <c r="F1239" s="31" t="s">
        <v>122</v>
      </c>
      <c r="G1239" s="31" t="s">
        <v>107</v>
      </c>
      <c r="H1239" s="31" t="s">
        <v>108</v>
      </c>
      <c r="I1239" s="31" t="s">
        <v>3591</v>
      </c>
      <c r="J1239" s="31" t="s">
        <v>3592</v>
      </c>
      <c r="K1239" s="31" t="s">
        <v>110</v>
      </c>
      <c r="L1239" s="31" t="s">
        <v>7666</v>
      </c>
      <c r="M1239" s="31" t="s">
        <v>2</v>
      </c>
      <c r="N1239" s="31" t="s">
        <v>25937</v>
      </c>
      <c r="O1239" s="31" t="s">
        <v>25929</v>
      </c>
      <c r="P1239" s="32" t="s">
        <v>66</v>
      </c>
      <c r="Q1239" s="32">
        <v>1</v>
      </c>
      <c r="R1239" t="str">
        <f t="shared" si="19"/>
        <v>Боднарук Т.М. ПП, маг. "Рукавичка" г.Каменец-Подольский, шоссе Хмельницкое, д.15/7</v>
      </c>
    </row>
    <row r="1240" spans="1:18" hidden="1" x14ac:dyDescent="0.25">
      <c r="A1240" s="32">
        <v>163448</v>
      </c>
      <c r="B1240" s="31" t="s">
        <v>3444</v>
      </c>
      <c r="C1240" s="31" t="s">
        <v>3445</v>
      </c>
      <c r="D1240" s="31" t="s">
        <v>16491</v>
      </c>
      <c r="E1240" s="31" t="s">
        <v>121</v>
      </c>
      <c r="F1240" s="31" t="s">
        <v>122</v>
      </c>
      <c r="G1240" s="31" t="s">
        <v>107</v>
      </c>
      <c r="H1240" s="31" t="s">
        <v>108</v>
      </c>
      <c r="I1240" s="31" t="s">
        <v>16492</v>
      </c>
      <c r="J1240" s="31" t="s">
        <v>16493</v>
      </c>
      <c r="K1240" s="31" t="s">
        <v>110</v>
      </c>
      <c r="L1240" s="31" t="s">
        <v>3445</v>
      </c>
      <c r="M1240" s="31" t="s">
        <v>1</v>
      </c>
      <c r="N1240" s="31" t="s">
        <v>25937</v>
      </c>
      <c r="O1240" s="31" t="s">
        <v>25929</v>
      </c>
      <c r="P1240" s="32" t="s">
        <v>66</v>
      </c>
      <c r="Q1240" s="32">
        <v>1</v>
      </c>
      <c r="R1240" t="str">
        <f t="shared" si="19"/>
        <v>Качковський О.Б. ПП, маг. "Салют" г.Каменец-Подольский, ул.Украинки Леси, д.57</v>
      </c>
    </row>
    <row r="1241" spans="1:18" hidden="1" x14ac:dyDescent="0.25">
      <c r="A1241" s="32">
        <v>163511</v>
      </c>
      <c r="B1241" s="31" t="s">
        <v>1870</v>
      </c>
      <c r="C1241" s="31" t="s">
        <v>1871</v>
      </c>
      <c r="D1241" s="31" t="s">
        <v>3977</v>
      </c>
      <c r="E1241" s="31" t="s">
        <v>121</v>
      </c>
      <c r="F1241" s="31" t="s">
        <v>122</v>
      </c>
      <c r="G1241" s="31" t="s">
        <v>107</v>
      </c>
      <c r="H1241" s="31" t="s">
        <v>108</v>
      </c>
      <c r="I1241" s="31" t="s">
        <v>16616</v>
      </c>
      <c r="J1241" s="31" t="s">
        <v>16617</v>
      </c>
      <c r="K1241" s="31" t="s">
        <v>110</v>
      </c>
      <c r="L1241" s="31" t="s">
        <v>1871</v>
      </c>
      <c r="M1241" s="31" t="s">
        <v>25938</v>
      </c>
      <c r="N1241" s="31" t="s">
        <v>25937</v>
      </c>
      <c r="O1241" s="31" t="s">
        <v>25929</v>
      </c>
      <c r="P1241" s="32" t="s">
        <v>66</v>
      </c>
      <c r="Q1241" s="32">
        <v>1</v>
      </c>
      <c r="R1241" t="str">
        <f t="shared" si="19"/>
        <v>Кісілюк М.В. ПП, маг. "Імперія Маркет" р-н Дунаевецкий Район, г.Дунаевцы, ул.Шевченко, д.59/3</v>
      </c>
    </row>
    <row r="1242" spans="1:18" hidden="1" x14ac:dyDescent="0.25">
      <c r="A1242" s="32">
        <v>163547</v>
      </c>
      <c r="B1242" s="31" t="s">
        <v>2313</v>
      </c>
      <c r="C1242" s="31" t="s">
        <v>2314</v>
      </c>
      <c r="D1242" s="31" t="s">
        <v>16691</v>
      </c>
      <c r="E1242" s="31" t="s">
        <v>121</v>
      </c>
      <c r="F1242" s="31" t="s">
        <v>122</v>
      </c>
      <c r="G1242" s="31" t="s">
        <v>107</v>
      </c>
      <c r="H1242" s="31" t="s">
        <v>108</v>
      </c>
      <c r="I1242" s="31" t="s">
        <v>16692</v>
      </c>
      <c r="J1242" s="31" t="s">
        <v>16693</v>
      </c>
      <c r="K1242" s="31" t="s">
        <v>110</v>
      </c>
      <c r="L1242" s="31" t="s">
        <v>2314</v>
      </c>
      <c r="M1242" s="31" t="s">
        <v>25938</v>
      </c>
      <c r="N1242" s="31" t="s">
        <v>25937</v>
      </c>
      <c r="O1242" s="31" t="s">
        <v>25929</v>
      </c>
      <c r="P1242" s="32" t="s">
        <v>66</v>
      </c>
      <c r="Q1242" s="32">
        <v>1</v>
      </c>
      <c r="R1242" t="str">
        <f t="shared" si="19"/>
        <v>Кобзар Л.В. ПП, маг. торговий центр "Круг" р-н Дунаевецкий Район, г.Дунаевцы, ул.Шевченко, д.109/5</v>
      </c>
    </row>
    <row r="1243" spans="1:18" hidden="1" x14ac:dyDescent="0.25">
      <c r="A1243" s="32">
        <v>824073</v>
      </c>
      <c r="B1243" s="31" t="s">
        <v>23600</v>
      </c>
      <c r="C1243" s="31" t="s">
        <v>23601</v>
      </c>
      <c r="D1243" s="31" t="s">
        <v>23602</v>
      </c>
      <c r="E1243" s="31" t="s">
        <v>121</v>
      </c>
      <c r="F1243" s="31" t="s">
        <v>122</v>
      </c>
      <c r="G1243" s="31" t="s">
        <v>111</v>
      </c>
      <c r="H1243" s="31" t="s">
        <v>112</v>
      </c>
      <c r="I1243" s="31" t="s">
        <v>22494</v>
      </c>
      <c r="J1243" s="31" t="s">
        <v>22495</v>
      </c>
      <c r="K1243" s="31" t="s">
        <v>110</v>
      </c>
      <c r="L1243" s="31" t="s">
        <v>23601</v>
      </c>
      <c r="M1243" s="31" t="s">
        <v>2</v>
      </c>
      <c r="N1243" s="31" t="s">
        <v>25937</v>
      </c>
      <c r="O1243" s="31" t="s">
        <v>25929</v>
      </c>
      <c r="P1243" s="32" t="s">
        <v>67</v>
      </c>
      <c r="Q1243" s="32">
        <v>0.5</v>
      </c>
      <c r="R1243" t="str">
        <f t="shared" si="19"/>
        <v>Чистякова Н.Л. ПП, буфет г.Каменец-Подольский, ул.Украинки Леси, д.0 (Ліцей №18)</v>
      </c>
    </row>
    <row r="1244" spans="1:18" hidden="1" x14ac:dyDescent="0.25">
      <c r="A1244" s="32">
        <v>731048</v>
      </c>
      <c r="B1244" s="31" t="s">
        <v>23781</v>
      </c>
      <c r="C1244" s="31" t="s">
        <v>23782</v>
      </c>
      <c r="D1244" s="31" t="s">
        <v>23783</v>
      </c>
      <c r="E1244" s="31" t="s">
        <v>121</v>
      </c>
      <c r="F1244" s="31" t="s">
        <v>122</v>
      </c>
      <c r="G1244" s="31" t="s">
        <v>107</v>
      </c>
      <c r="H1244" s="31" t="s">
        <v>108</v>
      </c>
      <c r="I1244" s="31" t="s">
        <v>23784</v>
      </c>
      <c r="J1244" s="31" t="s">
        <v>23785</v>
      </c>
      <c r="K1244" s="31" t="s">
        <v>110</v>
      </c>
      <c r="L1244" s="31" t="s">
        <v>23782</v>
      </c>
      <c r="M1244" s="31" t="s">
        <v>1</v>
      </c>
      <c r="N1244" s="31" t="s">
        <v>25937</v>
      </c>
      <c r="O1244" s="31" t="s">
        <v>25929</v>
      </c>
      <c r="P1244" s="32" t="s">
        <v>66</v>
      </c>
      <c r="Q1244" s="32">
        <v>1</v>
      </c>
      <c r="R1244" t="str">
        <f t="shared" si="19"/>
        <v>Карпова С.В. ПП, маг. "Етюд" г.Каменец-Подольский, ул.Князей Кориатовичей, д.25/7а</v>
      </c>
    </row>
    <row r="1245" spans="1:18" hidden="1" x14ac:dyDescent="0.25">
      <c r="A1245" s="32">
        <v>159728</v>
      </c>
      <c r="B1245" s="31" t="s">
        <v>3401</v>
      </c>
      <c r="C1245" s="31" t="s">
        <v>3402</v>
      </c>
      <c r="D1245" s="31" t="s">
        <v>3403</v>
      </c>
      <c r="E1245" s="31" t="s">
        <v>121</v>
      </c>
      <c r="F1245" s="31" t="s">
        <v>122</v>
      </c>
      <c r="G1245" s="31" t="s">
        <v>107</v>
      </c>
      <c r="H1245" s="31" t="s">
        <v>108</v>
      </c>
      <c r="I1245" s="31" t="s">
        <v>7259</v>
      </c>
      <c r="J1245" s="31" t="s">
        <v>7260</v>
      </c>
      <c r="K1245" s="31" t="s">
        <v>110</v>
      </c>
      <c r="L1245" s="31" t="s">
        <v>3402</v>
      </c>
      <c r="M1245" s="31" t="s">
        <v>1</v>
      </c>
      <c r="N1245" s="31" t="s">
        <v>25937</v>
      </c>
      <c r="O1245" s="31" t="s">
        <v>25929</v>
      </c>
      <c r="P1245" s="32" t="s">
        <v>66</v>
      </c>
      <c r="Q1245" s="32">
        <v>1</v>
      </c>
      <c r="R1245" t="str">
        <f t="shared" si="19"/>
        <v>Акіньємі А.С. ПП, маг. "На Гонський" г.Каменец-Подольский, ул.Гунская, д.22</v>
      </c>
    </row>
    <row r="1246" spans="1:18" hidden="1" x14ac:dyDescent="0.25">
      <c r="A1246" s="32">
        <v>163384</v>
      </c>
      <c r="B1246" s="31" t="s">
        <v>2844</v>
      </c>
      <c r="C1246" s="31" t="s">
        <v>2845</v>
      </c>
      <c r="D1246" s="31" t="s">
        <v>16355</v>
      </c>
      <c r="E1246" s="31" t="s">
        <v>121</v>
      </c>
      <c r="F1246" s="31" t="s">
        <v>122</v>
      </c>
      <c r="G1246" s="31" t="s">
        <v>107</v>
      </c>
      <c r="H1246" s="31" t="s">
        <v>108</v>
      </c>
      <c r="I1246" s="31" t="s">
        <v>16356</v>
      </c>
      <c r="J1246" s="31" t="s">
        <v>16357</v>
      </c>
      <c r="K1246" s="31" t="s">
        <v>110</v>
      </c>
      <c r="L1246" s="31" t="s">
        <v>2845</v>
      </c>
      <c r="M1246" s="31" t="s">
        <v>25938</v>
      </c>
      <c r="N1246" s="31" t="s">
        <v>25937</v>
      </c>
      <c r="O1246" s="31" t="s">
        <v>25929</v>
      </c>
      <c r="P1246" s="32" t="s">
        <v>67</v>
      </c>
      <c r="Q1246" s="32">
        <v>0.5</v>
      </c>
      <c r="R1246" t="str">
        <f t="shared" si="19"/>
        <v>Казьміров П.Є. ПП, маг. "Продукти" р-н Дунаевецкий Район, с.Великий Жванчик, ул.Центральная, д.40</v>
      </c>
    </row>
    <row r="1247" spans="1:18" hidden="1" x14ac:dyDescent="0.25">
      <c r="A1247" s="32">
        <v>163401</v>
      </c>
      <c r="B1247" s="31" t="s">
        <v>1569</v>
      </c>
      <c r="C1247" s="31" t="s">
        <v>16393</v>
      </c>
      <c r="D1247" s="31" t="s">
        <v>16394</v>
      </c>
      <c r="E1247" s="31" t="s">
        <v>121</v>
      </c>
      <c r="F1247" s="31" t="s">
        <v>122</v>
      </c>
      <c r="G1247" s="31" t="s">
        <v>111</v>
      </c>
      <c r="H1247" s="31" t="s">
        <v>112</v>
      </c>
      <c r="I1247" s="31" t="s">
        <v>16395</v>
      </c>
      <c r="J1247" s="31" t="s">
        <v>16396</v>
      </c>
      <c r="K1247" s="31" t="s">
        <v>110</v>
      </c>
      <c r="L1247" s="31" t="s">
        <v>1570</v>
      </c>
      <c r="M1247" s="31" t="s">
        <v>1</v>
      </c>
      <c r="N1247" s="31" t="s">
        <v>25937</v>
      </c>
      <c r="O1247" s="31" t="s">
        <v>25929</v>
      </c>
      <c r="P1247" s="32" t="s">
        <v>66</v>
      </c>
      <c r="Q1247" s="32">
        <v>0.5</v>
      </c>
      <c r="R1247" t="str">
        <f t="shared" si="19"/>
        <v>(НКЗ) Кам'янець-Подільський національний університет ім. Огієнка г.Каменец-Подольский, ул.Огиенка, д.61</v>
      </c>
    </row>
    <row r="1248" spans="1:18" hidden="1" x14ac:dyDescent="0.25">
      <c r="A1248" s="32">
        <v>163416</v>
      </c>
      <c r="B1248" s="31" t="s">
        <v>3300</v>
      </c>
      <c r="C1248" s="31" t="s">
        <v>3301</v>
      </c>
      <c r="D1248" s="31" t="s">
        <v>16421</v>
      </c>
      <c r="E1248" s="31" t="s">
        <v>121</v>
      </c>
      <c r="F1248" s="31" t="s">
        <v>122</v>
      </c>
      <c r="G1248" s="31" t="s">
        <v>115</v>
      </c>
      <c r="H1248" s="31" t="s">
        <v>116</v>
      </c>
      <c r="I1248" s="31" t="s">
        <v>16422</v>
      </c>
      <c r="J1248" s="31" t="s">
        <v>16423</v>
      </c>
      <c r="K1248" s="31" t="s">
        <v>110</v>
      </c>
      <c r="L1248" s="31" t="s">
        <v>3301</v>
      </c>
      <c r="M1248" s="31" t="s">
        <v>25938</v>
      </c>
      <c r="N1248" s="31" t="s">
        <v>25937</v>
      </c>
      <c r="O1248" s="31" t="s">
        <v>25929</v>
      </c>
      <c r="P1248" s="32" t="s">
        <v>66</v>
      </c>
      <c r="Q1248" s="32">
        <v>0.5</v>
      </c>
      <c r="R1248" t="str">
        <f t="shared" si="19"/>
        <v>Карвасінська С.А. ПП, маг. "Продукти" р-н Дунаевецкий Район, пгт.Дунаевцы, ул.Спортивная, д.4</v>
      </c>
    </row>
    <row r="1249" spans="1:18" hidden="1" x14ac:dyDescent="0.25">
      <c r="A1249" s="32">
        <v>163417</v>
      </c>
      <c r="B1249" s="31" t="s">
        <v>16424</v>
      </c>
      <c r="C1249" s="31" t="s">
        <v>16425</v>
      </c>
      <c r="D1249" s="31" t="s">
        <v>16421</v>
      </c>
      <c r="E1249" s="31" t="s">
        <v>121</v>
      </c>
      <c r="F1249" s="31" t="s">
        <v>122</v>
      </c>
      <c r="G1249" s="31" t="s">
        <v>107</v>
      </c>
      <c r="H1249" s="31" t="s">
        <v>108</v>
      </c>
      <c r="I1249" s="31" t="s">
        <v>12649</v>
      </c>
      <c r="J1249" s="31" t="s">
        <v>12650</v>
      </c>
      <c r="K1249" s="31" t="s">
        <v>110</v>
      </c>
      <c r="L1249" s="31" t="s">
        <v>16425</v>
      </c>
      <c r="M1249" s="31" t="s">
        <v>25938</v>
      </c>
      <c r="N1249" s="31" t="s">
        <v>25937</v>
      </c>
      <c r="O1249" s="31" t="s">
        <v>25929</v>
      </c>
      <c r="P1249" s="32" t="s">
        <v>67</v>
      </c>
      <c r="Q1249" s="32">
        <v>0.5</v>
      </c>
      <c r="R1249" t="str">
        <f t="shared" si="19"/>
        <v>Трепик О.М. ПП, маг. "Розовий" р-н Дунаевецкий Район, пгт.Дунаевцы, ул.Спортивная, д.4</v>
      </c>
    </row>
    <row r="1250" spans="1:18" hidden="1" x14ac:dyDescent="0.25">
      <c r="A1250" s="32">
        <v>163417</v>
      </c>
      <c r="B1250" s="31" t="s">
        <v>2641</v>
      </c>
      <c r="C1250" s="31" t="s">
        <v>16425</v>
      </c>
      <c r="D1250" s="31" t="s">
        <v>16421</v>
      </c>
      <c r="E1250" s="31" t="s">
        <v>121</v>
      </c>
      <c r="F1250" s="31" t="s">
        <v>122</v>
      </c>
      <c r="G1250" s="31" t="s">
        <v>107</v>
      </c>
      <c r="H1250" s="31" t="s">
        <v>108</v>
      </c>
      <c r="I1250" s="31" t="s">
        <v>124</v>
      </c>
      <c r="J1250" s="31" t="s">
        <v>109</v>
      </c>
      <c r="K1250" s="31" t="s">
        <v>110</v>
      </c>
      <c r="L1250" s="31" t="s">
        <v>2642</v>
      </c>
      <c r="M1250" s="31" t="s">
        <v>25938</v>
      </c>
      <c r="N1250" s="31" t="s">
        <v>25937</v>
      </c>
      <c r="O1250" s="31" t="s">
        <v>25929</v>
      </c>
      <c r="P1250" s="32" t="s">
        <v>67</v>
      </c>
      <c r="Q1250" s="32">
        <v>0.5</v>
      </c>
      <c r="R1250" t="str">
        <f t="shared" si="19"/>
        <v>Трепик О.М. ПП, маг. "Розовий" р-н Дунаевецкий Район, пгт.Дунаевцы, ул.Спортивная, д.4</v>
      </c>
    </row>
    <row r="1251" spans="1:18" hidden="1" x14ac:dyDescent="0.25">
      <c r="A1251" s="32">
        <v>163431</v>
      </c>
      <c r="B1251" s="31" t="s">
        <v>2115</v>
      </c>
      <c r="C1251" s="31" t="s">
        <v>2116</v>
      </c>
      <c r="D1251" s="31" t="s">
        <v>16463</v>
      </c>
      <c r="E1251" s="31" t="s">
        <v>121</v>
      </c>
      <c r="F1251" s="31" t="s">
        <v>122</v>
      </c>
      <c r="G1251" s="31" t="s">
        <v>107</v>
      </c>
      <c r="H1251" s="31" t="s">
        <v>108</v>
      </c>
      <c r="I1251" s="31" t="s">
        <v>16464</v>
      </c>
      <c r="J1251" s="31" t="s">
        <v>16465</v>
      </c>
      <c r="K1251" s="31" t="s">
        <v>110</v>
      </c>
      <c r="L1251" s="31" t="s">
        <v>2116</v>
      </c>
      <c r="M1251" s="31" t="s">
        <v>25938</v>
      </c>
      <c r="N1251" s="31" t="s">
        <v>25937</v>
      </c>
      <c r="O1251" s="31" t="s">
        <v>25929</v>
      </c>
      <c r="P1251" s="32" t="s">
        <v>67</v>
      </c>
      <c r="Q1251" s="32">
        <v>0.5</v>
      </c>
      <c r="R1251" t="str">
        <f t="shared" si="19"/>
        <v>Каспрук С.І. ПП, маг. "Трініті" р-н Дунаевецкий Район, г.Дунаевцы, д.15 (Красинского)</v>
      </c>
    </row>
    <row r="1252" spans="1:18" hidden="1" x14ac:dyDescent="0.25">
      <c r="A1252" s="32">
        <v>163081</v>
      </c>
      <c r="B1252" s="31" t="s">
        <v>3556</v>
      </c>
      <c r="C1252" s="31" t="s">
        <v>15774</v>
      </c>
      <c r="D1252" s="31" t="s">
        <v>15775</v>
      </c>
      <c r="E1252" s="31" t="s">
        <v>121</v>
      </c>
      <c r="F1252" s="31" t="s">
        <v>122</v>
      </c>
      <c r="G1252" s="31" t="s">
        <v>107</v>
      </c>
      <c r="H1252" s="31" t="s">
        <v>108</v>
      </c>
      <c r="I1252" s="31" t="s">
        <v>15776</v>
      </c>
      <c r="J1252" s="31" t="s">
        <v>15777</v>
      </c>
      <c r="K1252" s="31" t="s">
        <v>110</v>
      </c>
      <c r="L1252" s="31" t="s">
        <v>3557</v>
      </c>
      <c r="M1252" s="31" t="s">
        <v>1</v>
      </c>
      <c r="N1252" s="31" t="s">
        <v>25937</v>
      </c>
      <c r="O1252" s="31" t="s">
        <v>25929</v>
      </c>
      <c r="P1252" s="32" t="s">
        <v>67</v>
      </c>
      <c r="Q1252" s="32">
        <v>0.5</v>
      </c>
      <c r="R1252" t="str">
        <f t="shared" si="19"/>
        <v>(ремонт) Домбровський Е.І. ПП, маг."Апетіт" г.Каменец-Подольский, ул.Красноармейская, д.45</v>
      </c>
    </row>
    <row r="1253" spans="1:18" hidden="1" x14ac:dyDescent="0.25">
      <c r="A1253" s="32">
        <v>163213</v>
      </c>
      <c r="B1253" s="31" t="s">
        <v>1548</v>
      </c>
      <c r="C1253" s="31" t="s">
        <v>1549</v>
      </c>
      <c r="D1253" s="31" t="s">
        <v>16016</v>
      </c>
      <c r="E1253" s="31" t="s">
        <v>121</v>
      </c>
      <c r="F1253" s="31" t="s">
        <v>122</v>
      </c>
      <c r="G1253" s="31" t="s">
        <v>149</v>
      </c>
      <c r="H1253" s="31" t="s">
        <v>108</v>
      </c>
      <c r="I1253" s="31" t="s">
        <v>16017</v>
      </c>
      <c r="J1253" s="31" t="s">
        <v>16018</v>
      </c>
      <c r="K1253" s="31" t="s">
        <v>110</v>
      </c>
      <c r="L1253" s="31" t="s">
        <v>1549</v>
      </c>
      <c r="M1253" s="31" t="s">
        <v>2</v>
      </c>
      <c r="N1253" s="31" t="s">
        <v>25937</v>
      </c>
      <c r="O1253" s="31" t="s">
        <v>25929</v>
      </c>
      <c r="P1253" s="32" t="s">
        <v>67</v>
      </c>
      <c r="Q1253" s="32">
        <v>1</v>
      </c>
      <c r="R1253" t="str">
        <f t="shared" si="19"/>
        <v>Журавська О.А. ПП, к-к на Смірнова г.Каменец-Подольский, шоссе Хмельницкое, д.17/110 (на зупинці)</v>
      </c>
    </row>
    <row r="1254" spans="1:18" hidden="1" x14ac:dyDescent="0.25">
      <c r="A1254" s="32">
        <v>163215</v>
      </c>
      <c r="B1254" s="31" t="s">
        <v>1887</v>
      </c>
      <c r="C1254" s="31" t="s">
        <v>1888</v>
      </c>
      <c r="D1254" s="31" t="s">
        <v>3524</v>
      </c>
      <c r="E1254" s="31" t="s">
        <v>121</v>
      </c>
      <c r="F1254" s="31" t="s">
        <v>122</v>
      </c>
      <c r="G1254" s="31" t="s">
        <v>107</v>
      </c>
      <c r="H1254" s="31" t="s">
        <v>108</v>
      </c>
      <c r="I1254" s="31" t="s">
        <v>16019</v>
      </c>
      <c r="J1254" s="31" t="s">
        <v>16020</v>
      </c>
      <c r="K1254" s="31" t="s">
        <v>110</v>
      </c>
      <c r="L1254" s="31" t="s">
        <v>1888</v>
      </c>
      <c r="M1254" s="31" t="s">
        <v>1</v>
      </c>
      <c r="N1254" s="31" t="s">
        <v>25937</v>
      </c>
      <c r="O1254" s="31" t="s">
        <v>25929</v>
      </c>
      <c r="P1254" s="32" t="s">
        <v>66</v>
      </c>
      <c r="Q1254" s="32">
        <v>1</v>
      </c>
      <c r="R1254" t="str">
        <f t="shared" si="19"/>
        <v>Журенко В.М. ПП, маг. "Полуботкін" г.Каменец-Подольский, просп Грушевского, д.56</v>
      </c>
    </row>
    <row r="1255" spans="1:18" hidden="1" x14ac:dyDescent="0.25">
      <c r="A1255" s="32">
        <v>163326</v>
      </c>
      <c r="B1255" s="31" t="s">
        <v>3471</v>
      </c>
      <c r="C1255" s="31" t="s">
        <v>3472</v>
      </c>
      <c r="D1255" s="31" t="s">
        <v>16242</v>
      </c>
      <c r="E1255" s="31" t="s">
        <v>121</v>
      </c>
      <c r="F1255" s="31" t="s">
        <v>122</v>
      </c>
      <c r="G1255" s="31" t="s">
        <v>107</v>
      </c>
      <c r="H1255" s="31" t="s">
        <v>108</v>
      </c>
      <c r="I1255" s="31" t="s">
        <v>3474</v>
      </c>
      <c r="J1255" s="31" t="s">
        <v>3475</v>
      </c>
      <c r="K1255" s="31" t="s">
        <v>110</v>
      </c>
      <c r="L1255" s="31" t="s">
        <v>3472</v>
      </c>
      <c r="M1255" s="31" t="s">
        <v>2</v>
      </c>
      <c r="N1255" s="31" t="s">
        <v>25937</v>
      </c>
      <c r="O1255" s="31" t="s">
        <v>25929</v>
      </c>
      <c r="P1255" s="32" t="s">
        <v>66</v>
      </c>
      <c r="Q1255" s="32">
        <v>1</v>
      </c>
      <c r="R1255" t="str">
        <f t="shared" si="19"/>
        <v>Зюлковська А.М. ПП, амг. "Даринка" г.Каменец-Подольский, пер.Лысенко, д.45</v>
      </c>
    </row>
    <row r="1256" spans="1:18" hidden="1" x14ac:dyDescent="0.25">
      <c r="A1256" s="32">
        <v>163374</v>
      </c>
      <c r="B1256" s="31" t="s">
        <v>16327</v>
      </c>
      <c r="C1256" s="31" t="s">
        <v>16328</v>
      </c>
      <c r="D1256" s="31" t="s">
        <v>1576</v>
      </c>
      <c r="E1256" s="31" t="s">
        <v>121</v>
      </c>
      <c r="F1256" s="31" t="s">
        <v>122</v>
      </c>
      <c r="G1256" s="31" t="s">
        <v>107</v>
      </c>
      <c r="H1256" s="31" t="s">
        <v>108</v>
      </c>
      <c r="I1256" s="31" t="s">
        <v>16329</v>
      </c>
      <c r="J1256" s="31" t="s">
        <v>16330</v>
      </c>
      <c r="K1256" s="31" t="s">
        <v>110</v>
      </c>
      <c r="L1256" s="31" t="s">
        <v>16328</v>
      </c>
      <c r="M1256" s="31" t="s">
        <v>2</v>
      </c>
      <c r="N1256" s="31" t="s">
        <v>25937</v>
      </c>
      <c r="O1256" s="31" t="s">
        <v>25929</v>
      </c>
      <c r="P1256" s="32" t="s">
        <v>66</v>
      </c>
      <c r="Q1256" s="32">
        <v>1</v>
      </c>
      <c r="R1256" t="str">
        <f t="shared" si="19"/>
        <v>Іщенко О.А. ПП, маг. "Елегія" г.Каменец-Подольский, ул.Суворова, д.2</v>
      </c>
    </row>
    <row r="1257" spans="1:18" hidden="1" x14ac:dyDescent="0.25">
      <c r="A1257" s="32">
        <v>163381</v>
      </c>
      <c r="B1257" s="31" t="s">
        <v>3484</v>
      </c>
      <c r="C1257" s="31" t="s">
        <v>3485</v>
      </c>
      <c r="D1257" s="31" t="s">
        <v>16343</v>
      </c>
      <c r="E1257" s="31" t="s">
        <v>121</v>
      </c>
      <c r="F1257" s="31" t="s">
        <v>122</v>
      </c>
      <c r="G1257" s="31" t="s">
        <v>107</v>
      </c>
      <c r="H1257" s="31" t="s">
        <v>108</v>
      </c>
      <c r="I1257" s="31" t="s">
        <v>16344</v>
      </c>
      <c r="J1257" s="31" t="s">
        <v>16345</v>
      </c>
      <c r="K1257" s="31" t="s">
        <v>110</v>
      </c>
      <c r="L1257" s="31" t="s">
        <v>3485</v>
      </c>
      <c r="M1257" s="31" t="s">
        <v>2</v>
      </c>
      <c r="N1257" s="31" t="s">
        <v>25937</v>
      </c>
      <c r="O1257" s="31" t="s">
        <v>25929</v>
      </c>
      <c r="P1257" s="32" t="s">
        <v>66</v>
      </c>
      <c r="Q1257" s="32">
        <v>1</v>
      </c>
      <c r="R1257" t="str">
        <f t="shared" si="19"/>
        <v>Кабанець В.А. ПП, маг. напроти індустріального технікуму г.Каменец-Подольский, ул.Суворова, д.11</v>
      </c>
    </row>
    <row r="1258" spans="1:18" hidden="1" x14ac:dyDescent="0.25">
      <c r="A1258" s="32">
        <v>162898</v>
      </c>
      <c r="B1258" s="31" t="s">
        <v>742</v>
      </c>
      <c r="C1258" s="31" t="s">
        <v>743</v>
      </c>
      <c r="D1258" s="31" t="s">
        <v>12411</v>
      </c>
      <c r="E1258" s="31" t="s">
        <v>121</v>
      </c>
      <c r="F1258" s="31" t="s">
        <v>122</v>
      </c>
      <c r="G1258" s="31" t="s">
        <v>115</v>
      </c>
      <c r="H1258" s="31" t="s">
        <v>116</v>
      </c>
      <c r="I1258" s="31" t="s">
        <v>15385</v>
      </c>
      <c r="J1258" s="31" t="s">
        <v>15386</v>
      </c>
      <c r="K1258" s="31" t="s">
        <v>110</v>
      </c>
      <c r="L1258" s="31" t="s">
        <v>743</v>
      </c>
      <c r="M1258" s="31" t="s">
        <v>0</v>
      </c>
      <c r="N1258" s="31" t="s">
        <v>25937</v>
      </c>
      <c r="O1258" s="31" t="s">
        <v>25929</v>
      </c>
      <c r="P1258" s="32" t="s">
        <v>66</v>
      </c>
      <c r="Q1258" s="32">
        <v>1</v>
      </c>
      <c r="R1258" t="str">
        <f t="shared" si="19"/>
        <v>Гудзик Н.В. ПП, к-к г.Каменец-Подольский, ул.Князей Кориатовичей, д.14 м (оптовий ринок)</v>
      </c>
    </row>
    <row r="1259" spans="1:18" hidden="1" x14ac:dyDescent="0.25">
      <c r="A1259" s="32">
        <v>162904</v>
      </c>
      <c r="B1259" s="31" t="s">
        <v>3424</v>
      </c>
      <c r="C1259" s="31" t="s">
        <v>3425</v>
      </c>
      <c r="D1259" s="31" t="s">
        <v>15395</v>
      </c>
      <c r="E1259" s="31" t="s">
        <v>121</v>
      </c>
      <c r="F1259" s="31" t="s">
        <v>122</v>
      </c>
      <c r="G1259" s="31" t="s">
        <v>107</v>
      </c>
      <c r="H1259" s="31" t="s">
        <v>108</v>
      </c>
      <c r="I1259" s="31" t="s">
        <v>15396</v>
      </c>
      <c r="J1259" s="31" t="s">
        <v>15397</v>
      </c>
      <c r="K1259" s="31" t="s">
        <v>110</v>
      </c>
      <c r="L1259" s="31" t="s">
        <v>3425</v>
      </c>
      <c r="M1259" s="31" t="s">
        <v>1</v>
      </c>
      <c r="N1259" s="31" t="s">
        <v>25937</v>
      </c>
      <c r="O1259" s="31" t="s">
        <v>25929</v>
      </c>
      <c r="P1259" s="32" t="s">
        <v>66</v>
      </c>
      <c r="Q1259" s="32">
        <v>1</v>
      </c>
      <c r="R1259" t="str">
        <f t="shared" si="19"/>
        <v>Гула С.В. ПП, маг. "Махіма" г.Каменец-Подольский, просп Грушевского, д.41 б</v>
      </c>
    </row>
    <row r="1260" spans="1:18" hidden="1" x14ac:dyDescent="0.25">
      <c r="A1260" s="32">
        <v>162934</v>
      </c>
      <c r="B1260" s="31" t="s">
        <v>1275</v>
      </c>
      <c r="C1260" s="31" t="s">
        <v>1276</v>
      </c>
      <c r="D1260" s="31" t="s">
        <v>1265</v>
      </c>
      <c r="E1260" s="31" t="s">
        <v>121</v>
      </c>
      <c r="F1260" s="31" t="s">
        <v>122</v>
      </c>
      <c r="G1260" s="31" t="s">
        <v>114</v>
      </c>
      <c r="H1260" s="31" t="s">
        <v>108</v>
      </c>
      <c r="I1260" s="31" t="s">
        <v>15466</v>
      </c>
      <c r="J1260" s="31" t="s">
        <v>15467</v>
      </c>
      <c r="K1260" s="31" t="s">
        <v>110</v>
      </c>
      <c r="L1260" s="31" t="s">
        <v>1276</v>
      </c>
      <c r="M1260" s="31" t="s">
        <v>1</v>
      </c>
      <c r="N1260" s="31" t="s">
        <v>25937</v>
      </c>
      <c r="O1260" s="31" t="s">
        <v>25929</v>
      </c>
      <c r="P1260" s="32" t="s">
        <v>67</v>
      </c>
      <c r="Q1260" s="32">
        <v>0.5</v>
      </c>
      <c r="R1260" t="str">
        <f t="shared" si="19"/>
        <v>Гурник В.В. ПП, клуб "Фільварки-центр" г.Каменец-Подольский, ул.Украинки Леси, д.99</v>
      </c>
    </row>
    <row r="1261" spans="1:18" hidden="1" x14ac:dyDescent="0.25">
      <c r="A1261" s="32">
        <v>162946</v>
      </c>
      <c r="B1261" s="31" t="s">
        <v>1802</v>
      </c>
      <c r="C1261" s="31" t="s">
        <v>1803</v>
      </c>
      <c r="D1261" s="31" t="s">
        <v>5874</v>
      </c>
      <c r="E1261" s="31" t="s">
        <v>121</v>
      </c>
      <c r="F1261" s="31" t="s">
        <v>122</v>
      </c>
      <c r="G1261" s="31" t="s">
        <v>107</v>
      </c>
      <c r="H1261" s="31" t="s">
        <v>108</v>
      </c>
      <c r="I1261" s="31" t="s">
        <v>15489</v>
      </c>
      <c r="J1261" s="31" t="s">
        <v>15490</v>
      </c>
      <c r="K1261" s="31" t="s">
        <v>110</v>
      </c>
      <c r="L1261" s="31" t="s">
        <v>1803</v>
      </c>
      <c r="M1261" s="31" t="s">
        <v>25938</v>
      </c>
      <c r="N1261" s="31" t="s">
        <v>25937</v>
      </c>
      <c r="O1261" s="31" t="s">
        <v>25929</v>
      </c>
      <c r="P1261" s="32" t="s">
        <v>66</v>
      </c>
      <c r="Q1261" s="32">
        <v>1</v>
      </c>
      <c r="R1261" t="str">
        <f t="shared" si="19"/>
        <v>Густяк Г.В. ПП, маг."Міленіум" р-н Дунаевецкий Район, г.Дунаевцы, ул.Киевская, д.20</v>
      </c>
    </row>
    <row r="1262" spans="1:18" hidden="1" x14ac:dyDescent="0.25">
      <c r="A1262" s="32">
        <v>163023</v>
      </c>
      <c r="B1262" s="31" t="s">
        <v>3420</v>
      </c>
      <c r="C1262" s="31" t="s">
        <v>3421</v>
      </c>
      <c r="D1262" s="31" t="s">
        <v>15650</v>
      </c>
      <c r="E1262" s="31" t="s">
        <v>121</v>
      </c>
      <c r="F1262" s="31" t="s">
        <v>122</v>
      </c>
      <c r="G1262" s="31" t="s">
        <v>107</v>
      </c>
      <c r="H1262" s="31" t="s">
        <v>108</v>
      </c>
      <c r="I1262" s="31" t="s">
        <v>15651</v>
      </c>
      <c r="J1262" s="31" t="s">
        <v>15652</v>
      </c>
      <c r="K1262" s="31" t="s">
        <v>110</v>
      </c>
      <c r="L1262" s="31" t="s">
        <v>3421</v>
      </c>
      <c r="M1262" s="31" t="s">
        <v>1</v>
      </c>
      <c r="N1262" s="31" t="s">
        <v>25937</v>
      </c>
      <c r="O1262" s="31" t="s">
        <v>25929</v>
      </c>
      <c r="P1262" s="32" t="s">
        <v>66</v>
      </c>
      <c r="Q1262" s="32">
        <v>1</v>
      </c>
      <c r="R1262" t="str">
        <f t="shared" si="19"/>
        <v>Деркач Л.В. ПП, маг. "Діана" г.Каменец-Подольский, просп Грушевского, д.62-А</v>
      </c>
    </row>
    <row r="1263" spans="1:18" hidden="1" x14ac:dyDescent="0.25">
      <c r="A1263" s="32">
        <v>163062</v>
      </c>
      <c r="B1263" s="31" t="s">
        <v>3412</v>
      </c>
      <c r="C1263" s="31" t="s">
        <v>3413</v>
      </c>
      <c r="D1263" s="31" t="s">
        <v>15730</v>
      </c>
      <c r="E1263" s="31" t="s">
        <v>121</v>
      </c>
      <c r="F1263" s="31" t="s">
        <v>122</v>
      </c>
      <c r="G1263" s="31" t="s">
        <v>107</v>
      </c>
      <c r="H1263" s="31" t="s">
        <v>108</v>
      </c>
      <c r="I1263" s="31" t="s">
        <v>15731</v>
      </c>
      <c r="J1263" s="31" t="s">
        <v>15732</v>
      </c>
      <c r="K1263" s="31" t="s">
        <v>110</v>
      </c>
      <c r="L1263" s="31" t="s">
        <v>3413</v>
      </c>
      <c r="M1263" s="31" t="s">
        <v>1</v>
      </c>
      <c r="N1263" s="31" t="s">
        <v>25937</v>
      </c>
      <c r="O1263" s="31" t="s">
        <v>25929</v>
      </c>
      <c r="P1263" s="32" t="s">
        <v>66</v>
      </c>
      <c r="Q1263" s="32">
        <v>1</v>
      </c>
      <c r="R1263" t="str">
        <f t="shared" si="19"/>
        <v>Добер Ж.А. ПП, маг. "Берізка" г.Каменец-Подольский, ул.Гагарина, д.65</v>
      </c>
    </row>
    <row r="1264" spans="1:18" hidden="1" x14ac:dyDescent="0.25">
      <c r="A1264" s="32">
        <v>162762</v>
      </c>
      <c r="B1264" s="31" t="s">
        <v>2784</v>
      </c>
      <c r="C1264" s="31" t="s">
        <v>2785</v>
      </c>
      <c r="D1264" s="31" t="s">
        <v>15071</v>
      </c>
      <c r="E1264" s="31" t="s">
        <v>121</v>
      </c>
      <c r="F1264" s="31" t="s">
        <v>122</v>
      </c>
      <c r="G1264" s="31" t="s">
        <v>107</v>
      </c>
      <c r="H1264" s="31" t="s">
        <v>108</v>
      </c>
      <c r="I1264" s="31" t="s">
        <v>15072</v>
      </c>
      <c r="J1264" s="31" t="s">
        <v>15073</v>
      </c>
      <c r="K1264" s="31" t="s">
        <v>110</v>
      </c>
      <c r="L1264" s="31" t="s">
        <v>2785</v>
      </c>
      <c r="M1264" s="31" t="s">
        <v>25938</v>
      </c>
      <c r="N1264" s="31" t="s">
        <v>25937</v>
      </c>
      <c r="O1264" s="31" t="s">
        <v>25929</v>
      </c>
      <c r="P1264" s="32" t="s">
        <v>66</v>
      </c>
      <c r="Q1264" s="32">
        <v>0.5</v>
      </c>
      <c r="R1264" t="str">
        <f t="shared" si="19"/>
        <v>Годлівський Р.І. ПП. маг. "Затишок" р-н Дунаевецкий Район, с.Велика Побийна, ул.Франко Ивана, д.63</v>
      </c>
    </row>
    <row r="1265" spans="1:18" hidden="1" x14ac:dyDescent="0.25">
      <c r="A1265" s="32">
        <v>162786</v>
      </c>
      <c r="B1265" s="31" t="s">
        <v>3010</v>
      </c>
      <c r="C1265" s="31" t="s">
        <v>3011</v>
      </c>
      <c r="D1265" s="31" t="s">
        <v>15140</v>
      </c>
      <c r="E1265" s="31" t="s">
        <v>121</v>
      </c>
      <c r="F1265" s="31" t="s">
        <v>122</v>
      </c>
      <c r="G1265" s="31" t="s">
        <v>107</v>
      </c>
      <c r="H1265" s="31" t="s">
        <v>108</v>
      </c>
      <c r="I1265" s="31" t="s">
        <v>15141</v>
      </c>
      <c r="J1265" s="31" t="s">
        <v>15142</v>
      </c>
      <c r="K1265" s="31" t="s">
        <v>110</v>
      </c>
      <c r="L1265" s="31" t="s">
        <v>3011</v>
      </c>
      <c r="M1265" s="31" t="s">
        <v>25938</v>
      </c>
      <c r="N1265" s="31" t="s">
        <v>25937</v>
      </c>
      <c r="O1265" s="31" t="s">
        <v>25929</v>
      </c>
      <c r="P1265" s="32" t="s">
        <v>67</v>
      </c>
      <c r="Q1265" s="32">
        <v>0.5</v>
      </c>
      <c r="R1265" t="str">
        <f t="shared" si="19"/>
        <v>Гончарук В.В. ПП, маг. "Продукти" р-н Дунаевецкий Район, г.Дунаевцы, пер.3-го Интернационала, д.76/1</v>
      </c>
    </row>
    <row r="1266" spans="1:18" hidden="1" x14ac:dyDescent="0.25">
      <c r="A1266" s="32">
        <v>162837</v>
      </c>
      <c r="B1266" s="31" t="s">
        <v>3610</v>
      </c>
      <c r="C1266" s="31" t="s">
        <v>3611</v>
      </c>
      <c r="D1266" s="31" t="s">
        <v>10672</v>
      </c>
      <c r="E1266" s="31" t="s">
        <v>121</v>
      </c>
      <c r="F1266" s="31" t="s">
        <v>122</v>
      </c>
      <c r="G1266" s="31" t="s">
        <v>107</v>
      </c>
      <c r="H1266" s="31" t="s">
        <v>108</v>
      </c>
      <c r="I1266" s="31" t="s">
        <v>15264</v>
      </c>
      <c r="J1266" s="31" t="s">
        <v>15265</v>
      </c>
      <c r="K1266" s="31" t="s">
        <v>110</v>
      </c>
      <c r="L1266" s="31" t="s">
        <v>3611</v>
      </c>
      <c r="M1266" s="31" t="s">
        <v>25938</v>
      </c>
      <c r="N1266" s="31" t="s">
        <v>25937</v>
      </c>
      <c r="O1266" s="31" t="s">
        <v>25929</v>
      </c>
      <c r="P1266" s="32" t="s">
        <v>66</v>
      </c>
      <c r="Q1266" s="32">
        <v>1</v>
      </c>
      <c r="R1266" t="str">
        <f t="shared" si="19"/>
        <v>Грабовська О.М. ПП, маг. "Добряна" р-н Дунаевецкий Район, г.Дунаевцы, ул.Фрунзе, д.32а</v>
      </c>
    </row>
    <row r="1267" spans="1:18" hidden="1" x14ac:dyDescent="0.25">
      <c r="A1267" s="32">
        <v>162847</v>
      </c>
      <c r="B1267" s="31" t="s">
        <v>3448</v>
      </c>
      <c r="C1267" s="31" t="s">
        <v>3449</v>
      </c>
      <c r="D1267" s="31" t="s">
        <v>15287</v>
      </c>
      <c r="E1267" s="31" t="s">
        <v>121</v>
      </c>
      <c r="F1267" s="31" t="s">
        <v>122</v>
      </c>
      <c r="G1267" s="31" t="s">
        <v>107</v>
      </c>
      <c r="H1267" s="31" t="s">
        <v>108</v>
      </c>
      <c r="I1267" s="31" t="s">
        <v>15288</v>
      </c>
      <c r="J1267" s="31" t="s">
        <v>15289</v>
      </c>
      <c r="K1267" s="31" t="s">
        <v>110</v>
      </c>
      <c r="L1267" s="31" t="s">
        <v>3449</v>
      </c>
      <c r="M1267" s="31" t="s">
        <v>2</v>
      </c>
      <c r="N1267" s="31" t="s">
        <v>25937</v>
      </c>
      <c r="O1267" s="31" t="s">
        <v>25929</v>
      </c>
      <c r="P1267" s="32" t="s">
        <v>66</v>
      </c>
      <c r="Q1267" s="32">
        <v>1</v>
      </c>
      <c r="R1267" t="str">
        <f t="shared" si="19"/>
        <v>Грецька Т.І. ПП, маг. "Ураїнський кристал" г.Каменец-Подольский, ул.Суворова, д.24</v>
      </c>
    </row>
    <row r="1268" spans="1:18" hidden="1" x14ac:dyDescent="0.25">
      <c r="A1268" s="32">
        <v>162867</v>
      </c>
      <c r="B1268" s="31" t="s">
        <v>3570</v>
      </c>
      <c r="C1268" s="31" t="s">
        <v>3571</v>
      </c>
      <c r="D1268" s="31" t="s">
        <v>8561</v>
      </c>
      <c r="E1268" s="31" t="s">
        <v>121</v>
      </c>
      <c r="F1268" s="31" t="s">
        <v>122</v>
      </c>
      <c r="G1268" s="31" t="s">
        <v>107</v>
      </c>
      <c r="H1268" s="31" t="s">
        <v>108</v>
      </c>
      <c r="I1268" s="31" t="s">
        <v>15346</v>
      </c>
      <c r="J1268" s="31" t="s">
        <v>15347</v>
      </c>
      <c r="K1268" s="31" t="s">
        <v>110</v>
      </c>
      <c r="L1268" s="31" t="s">
        <v>3571</v>
      </c>
      <c r="M1268" s="31" t="s">
        <v>2</v>
      </c>
      <c r="N1268" s="31" t="s">
        <v>25937</v>
      </c>
      <c r="O1268" s="31" t="s">
        <v>25929</v>
      </c>
      <c r="P1268" s="32" t="s">
        <v>66</v>
      </c>
      <c r="Q1268" s="32">
        <v>1</v>
      </c>
      <c r="R1268" t="str">
        <f t="shared" si="19"/>
        <v>Гриценко К.Б. ПП, маг. "Студент" г.Каменец-Подольский, ул.Тимирязева, д.93</v>
      </c>
    </row>
    <row r="1269" spans="1:18" hidden="1" x14ac:dyDescent="0.25">
      <c r="A1269" s="32">
        <v>162897</v>
      </c>
      <c r="B1269" s="31" t="s">
        <v>300</v>
      </c>
      <c r="C1269" s="31" t="s">
        <v>301</v>
      </c>
      <c r="D1269" s="31" t="s">
        <v>302</v>
      </c>
      <c r="E1269" s="31" t="s">
        <v>121</v>
      </c>
      <c r="F1269" s="31" t="s">
        <v>122</v>
      </c>
      <c r="G1269" s="31" t="s">
        <v>299</v>
      </c>
      <c r="H1269" s="31" t="s">
        <v>108</v>
      </c>
      <c r="I1269" s="31" t="s">
        <v>15385</v>
      </c>
      <c r="J1269" s="31" t="s">
        <v>15386</v>
      </c>
      <c r="K1269" s="31" t="s">
        <v>110</v>
      </c>
      <c r="L1269" s="31" t="s">
        <v>301</v>
      </c>
      <c r="M1269" s="31" t="s">
        <v>0</v>
      </c>
      <c r="N1269" s="31" t="s">
        <v>25937</v>
      </c>
      <c r="O1269" s="31" t="s">
        <v>25929</v>
      </c>
      <c r="P1269" s="32" t="s">
        <v>66</v>
      </c>
      <c r="Q1269" s="32">
        <v>1</v>
      </c>
      <c r="R1269" t="str">
        <f t="shared" si="19"/>
        <v>Гудзик Н.В. ПП, гуртовня фірма"Квадро" г.Каменец-Подольский, ул.Первомайская, д.7а</v>
      </c>
    </row>
    <row r="1270" spans="1:18" hidden="1" x14ac:dyDescent="0.25">
      <c r="A1270" s="32">
        <v>162716</v>
      </c>
      <c r="B1270" s="31" t="s">
        <v>3507</v>
      </c>
      <c r="C1270" s="31" t="s">
        <v>14967</v>
      </c>
      <c r="D1270" s="31" t="s">
        <v>14968</v>
      </c>
      <c r="E1270" s="31" t="s">
        <v>121</v>
      </c>
      <c r="F1270" s="31" t="s">
        <v>122</v>
      </c>
      <c r="G1270" s="31" t="s">
        <v>107</v>
      </c>
      <c r="H1270" s="31" t="s">
        <v>108</v>
      </c>
      <c r="I1270" s="31" t="s">
        <v>14969</v>
      </c>
      <c r="J1270" s="31" t="s">
        <v>14970</v>
      </c>
      <c r="K1270" s="31" t="s">
        <v>110</v>
      </c>
      <c r="L1270" s="31" t="s">
        <v>14967</v>
      </c>
      <c r="M1270" s="31" t="s">
        <v>2</v>
      </c>
      <c r="N1270" s="31" t="s">
        <v>25937</v>
      </c>
      <c r="O1270" s="31" t="s">
        <v>25929</v>
      </c>
      <c r="P1270" s="32" t="s">
        <v>66</v>
      </c>
      <c r="Q1270" s="32">
        <v>1</v>
      </c>
      <c r="R1270" t="str">
        <f t="shared" si="19"/>
        <v>Березніцький М.О. ПП, маг. "Під левом" г.Каменец-Подольский, ул.Пушкинская, д.28а</v>
      </c>
    </row>
    <row r="1271" spans="1:18" hidden="1" x14ac:dyDescent="0.25">
      <c r="A1271" s="32">
        <v>162729</v>
      </c>
      <c r="B1271" s="31" t="s">
        <v>3399</v>
      </c>
      <c r="C1271" s="31" t="s">
        <v>3400</v>
      </c>
      <c r="D1271" s="31" t="s">
        <v>14992</v>
      </c>
      <c r="E1271" s="31" t="s">
        <v>121</v>
      </c>
      <c r="F1271" s="31" t="s">
        <v>122</v>
      </c>
      <c r="G1271" s="31" t="s">
        <v>107</v>
      </c>
      <c r="H1271" s="31" t="s">
        <v>108</v>
      </c>
      <c r="I1271" s="31" t="s">
        <v>14993</v>
      </c>
      <c r="J1271" s="31" t="s">
        <v>14994</v>
      </c>
      <c r="K1271" s="31" t="s">
        <v>110</v>
      </c>
      <c r="L1271" s="31" t="s">
        <v>3400</v>
      </c>
      <c r="M1271" s="31" t="s">
        <v>1</v>
      </c>
      <c r="N1271" s="31" t="s">
        <v>25937</v>
      </c>
      <c r="O1271" s="31" t="s">
        <v>25929</v>
      </c>
      <c r="P1271" s="32" t="s">
        <v>66</v>
      </c>
      <c r="Q1271" s="32">
        <v>1</v>
      </c>
      <c r="R1271" t="str">
        <f t="shared" si="19"/>
        <v>Главдаль Л.О. П, маг. "Злагода" г.Каменец-Подольский, ул.Князей Кориатовичей, д.50</v>
      </c>
    </row>
    <row r="1272" spans="1:18" hidden="1" x14ac:dyDescent="0.25">
      <c r="A1272" s="32">
        <v>162734</v>
      </c>
      <c r="B1272" s="31" t="s">
        <v>1184</v>
      </c>
      <c r="C1272" s="31" t="s">
        <v>1185</v>
      </c>
      <c r="D1272" s="31" t="s">
        <v>1186</v>
      </c>
      <c r="E1272" s="31" t="s">
        <v>121</v>
      </c>
      <c r="F1272" s="31" t="s">
        <v>122</v>
      </c>
      <c r="G1272" s="31" t="s">
        <v>113</v>
      </c>
      <c r="H1272" s="31" t="s">
        <v>108</v>
      </c>
      <c r="I1272" s="31" t="s">
        <v>15003</v>
      </c>
      <c r="J1272" s="31" t="s">
        <v>15004</v>
      </c>
      <c r="K1272" s="31" t="s">
        <v>110</v>
      </c>
      <c r="L1272" s="31" t="s">
        <v>1185</v>
      </c>
      <c r="M1272" s="31" t="s">
        <v>25938</v>
      </c>
      <c r="N1272" s="31" t="s">
        <v>25937</v>
      </c>
      <c r="O1272" s="31" t="s">
        <v>25929</v>
      </c>
      <c r="P1272" s="32" t="s">
        <v>66</v>
      </c>
      <c r="Q1272" s="32">
        <v>1</v>
      </c>
      <c r="R1272" t="str">
        <f t="shared" si="19"/>
        <v>Гладка С.І. ПП, маг. гуртовня на території бані р-н Дунаевецкий Район, г.Дунаевцы, ул.Шевченко, д.15</v>
      </c>
    </row>
    <row r="1273" spans="1:18" hidden="1" x14ac:dyDescent="0.25">
      <c r="A1273" s="32">
        <v>162741</v>
      </c>
      <c r="B1273" s="31" t="s">
        <v>1486</v>
      </c>
      <c r="C1273" s="31" t="s">
        <v>1487</v>
      </c>
      <c r="D1273" s="31" t="s">
        <v>15016</v>
      </c>
      <c r="E1273" s="31" t="s">
        <v>121</v>
      </c>
      <c r="F1273" s="31" t="s">
        <v>122</v>
      </c>
      <c r="G1273" s="31" t="s">
        <v>107</v>
      </c>
      <c r="H1273" s="31" t="s">
        <v>108</v>
      </c>
      <c r="I1273" s="31" t="s">
        <v>15017</v>
      </c>
      <c r="J1273" s="31" t="s">
        <v>15018</v>
      </c>
      <c r="K1273" s="31" t="s">
        <v>110</v>
      </c>
      <c r="L1273" s="31" t="s">
        <v>1487</v>
      </c>
      <c r="M1273" s="31" t="s">
        <v>25938</v>
      </c>
      <c r="N1273" s="31" t="s">
        <v>25937</v>
      </c>
      <c r="O1273" s="31" t="s">
        <v>25929</v>
      </c>
      <c r="P1273" s="32" t="s">
        <v>67</v>
      </c>
      <c r="Q1273" s="32">
        <v>0.5</v>
      </c>
      <c r="R1273" t="str">
        <f t="shared" si="19"/>
        <v>Глуховата Л. ПП, к-к р-н Дунаевецкий Район, с.Рачынци, ул.Мира, д.45</v>
      </c>
    </row>
    <row r="1274" spans="1:18" hidden="1" x14ac:dyDescent="0.25">
      <c r="A1274" s="32">
        <v>162746</v>
      </c>
      <c r="B1274" s="31" t="s">
        <v>3605</v>
      </c>
      <c r="C1274" s="31" t="s">
        <v>3606</v>
      </c>
      <c r="D1274" s="31" t="s">
        <v>15032</v>
      </c>
      <c r="E1274" s="31" t="s">
        <v>121</v>
      </c>
      <c r="F1274" s="31" t="s">
        <v>122</v>
      </c>
      <c r="G1274" s="31" t="s">
        <v>107</v>
      </c>
      <c r="H1274" s="31" t="s">
        <v>108</v>
      </c>
      <c r="I1274" s="31" t="s">
        <v>15033</v>
      </c>
      <c r="J1274" s="31" t="s">
        <v>15034</v>
      </c>
      <c r="K1274" s="31" t="s">
        <v>110</v>
      </c>
      <c r="L1274" s="31" t="s">
        <v>3606</v>
      </c>
      <c r="M1274" s="31" t="s">
        <v>25938</v>
      </c>
      <c r="N1274" s="31" t="s">
        <v>25937</v>
      </c>
      <c r="O1274" s="31" t="s">
        <v>25929</v>
      </c>
      <c r="P1274" s="32" t="s">
        <v>66</v>
      </c>
      <c r="Q1274" s="32">
        <v>1</v>
      </c>
      <c r="R1274" t="str">
        <f t="shared" si="19"/>
        <v>Гнатовська А.О. ПП, маг. "Зоряний №1" р-н Дунаевецкий Район, г.Дунаевцы, ул.Фрунзе, д.51</v>
      </c>
    </row>
    <row r="1275" spans="1:18" hidden="1" x14ac:dyDescent="0.25">
      <c r="A1275" s="32">
        <v>162747</v>
      </c>
      <c r="B1275" s="31" t="s">
        <v>1811</v>
      </c>
      <c r="C1275" s="31" t="s">
        <v>1812</v>
      </c>
      <c r="D1275" s="31" t="s">
        <v>672</v>
      </c>
      <c r="E1275" s="31" t="s">
        <v>121</v>
      </c>
      <c r="F1275" s="31" t="s">
        <v>122</v>
      </c>
      <c r="G1275" s="31" t="s">
        <v>107</v>
      </c>
      <c r="H1275" s="31" t="s">
        <v>108</v>
      </c>
      <c r="I1275" s="31" t="s">
        <v>15033</v>
      </c>
      <c r="J1275" s="31" t="s">
        <v>15034</v>
      </c>
      <c r="K1275" s="31" t="s">
        <v>110</v>
      </c>
      <c r="L1275" s="31" t="s">
        <v>1812</v>
      </c>
      <c r="M1275" s="31" t="s">
        <v>25938</v>
      </c>
      <c r="N1275" s="31" t="s">
        <v>25937</v>
      </c>
      <c r="O1275" s="31" t="s">
        <v>25929</v>
      </c>
      <c r="P1275" s="32" t="s">
        <v>66</v>
      </c>
      <c r="Q1275" s="32">
        <v>1</v>
      </c>
      <c r="R1275" t="str">
        <f t="shared" si="19"/>
        <v>Гнатовська А.О. ПП, маг. №2 р-н Дунаевецкий Район, г.Дунаевцы, ул.Шевченко, д.59</v>
      </c>
    </row>
    <row r="1276" spans="1:18" hidden="1" x14ac:dyDescent="0.25">
      <c r="A1276" s="32">
        <v>166124</v>
      </c>
      <c r="B1276" s="31" t="s">
        <v>3396</v>
      </c>
      <c r="C1276" s="31" t="s">
        <v>3397</v>
      </c>
      <c r="D1276" s="31" t="s">
        <v>3398</v>
      </c>
      <c r="E1276" s="31" t="s">
        <v>121</v>
      </c>
      <c r="F1276" s="31" t="s">
        <v>122</v>
      </c>
      <c r="G1276" s="31" t="s">
        <v>107</v>
      </c>
      <c r="H1276" s="31" t="s">
        <v>108</v>
      </c>
      <c r="I1276" s="31" t="s">
        <v>22383</v>
      </c>
      <c r="J1276" s="31" t="s">
        <v>22384</v>
      </c>
      <c r="K1276" s="31" t="s">
        <v>110</v>
      </c>
      <c r="L1276" s="31" t="s">
        <v>3397</v>
      </c>
      <c r="M1276" s="31" t="s">
        <v>1</v>
      </c>
      <c r="N1276" s="31" t="s">
        <v>25937</v>
      </c>
      <c r="O1276" s="31" t="s">
        <v>25929</v>
      </c>
      <c r="P1276" s="32" t="s">
        <v>66</v>
      </c>
      <c r="Q1276" s="32">
        <v>0.5</v>
      </c>
      <c r="R1276" t="str">
        <f t="shared" si="19"/>
        <v>Чайка С.В. ПП, маг. "Дельфін" г.Каменец-Подольский, ул.Тимирязева, д.146</v>
      </c>
    </row>
    <row r="1277" spans="1:18" hidden="1" x14ac:dyDescent="0.25">
      <c r="A1277" s="32">
        <v>166126</v>
      </c>
      <c r="B1277" s="31" t="s">
        <v>1798</v>
      </c>
      <c r="C1277" s="31" t="s">
        <v>1799</v>
      </c>
      <c r="D1277" s="31" t="s">
        <v>22386</v>
      </c>
      <c r="E1277" s="31" t="s">
        <v>121</v>
      </c>
      <c r="F1277" s="31" t="s">
        <v>122</v>
      </c>
      <c r="G1277" s="31" t="s">
        <v>107</v>
      </c>
      <c r="H1277" s="31" t="s">
        <v>108</v>
      </c>
      <c r="I1277" s="31" t="s">
        <v>22387</v>
      </c>
      <c r="J1277" s="31" t="s">
        <v>22388</v>
      </c>
      <c r="K1277" s="31" t="s">
        <v>110</v>
      </c>
      <c r="L1277" s="31" t="s">
        <v>1799</v>
      </c>
      <c r="M1277" s="31" t="s">
        <v>25938</v>
      </c>
      <c r="N1277" s="31" t="s">
        <v>25937</v>
      </c>
      <c r="O1277" s="31" t="s">
        <v>25929</v>
      </c>
      <c r="P1277" s="32" t="s">
        <v>67</v>
      </c>
      <c r="Q1277" s="32">
        <v>1</v>
      </c>
      <c r="R1277" t="str">
        <f t="shared" si="19"/>
        <v>Чаплінська Л.В. ПП, маг. "Крамниця" р-н Дунаевецкий Район, г.Дунаевцы, ул.Терешковой, д.3</v>
      </c>
    </row>
    <row r="1278" spans="1:18" hidden="1" x14ac:dyDescent="0.25">
      <c r="A1278" s="32">
        <v>166148</v>
      </c>
      <c r="B1278" s="31" t="s">
        <v>2791</v>
      </c>
      <c r="C1278" s="31" t="s">
        <v>22446</v>
      </c>
      <c r="D1278" s="31" t="s">
        <v>22447</v>
      </c>
      <c r="E1278" s="31" t="s">
        <v>121</v>
      </c>
      <c r="F1278" s="31" t="s">
        <v>122</v>
      </c>
      <c r="G1278" s="31" t="s">
        <v>107</v>
      </c>
      <c r="H1278" s="31" t="s">
        <v>108</v>
      </c>
      <c r="I1278" s="31" t="s">
        <v>22448</v>
      </c>
      <c r="J1278" s="31" t="s">
        <v>22449</v>
      </c>
      <c r="K1278" s="31" t="s">
        <v>110</v>
      </c>
      <c r="L1278" s="31" t="s">
        <v>2792</v>
      </c>
      <c r="M1278" s="31" t="s">
        <v>25938</v>
      </c>
      <c r="N1278" s="31" t="s">
        <v>25937</v>
      </c>
      <c r="O1278" s="31" t="s">
        <v>25929</v>
      </c>
      <c r="P1278" s="32" t="s">
        <v>66</v>
      </c>
      <c r="Q1278" s="32">
        <v>0.5</v>
      </c>
      <c r="R1278" t="str">
        <f t="shared" si="19"/>
        <v>Черновський В.Б. ПП, к-к "Продуктовий" р-н Дунаевецкий Район, с.Малая Побоянка, ул.Шевченко, д.14</v>
      </c>
    </row>
    <row r="1279" spans="1:18" hidden="1" x14ac:dyDescent="0.25">
      <c r="A1279" s="32">
        <v>166172</v>
      </c>
      <c r="B1279" s="31" t="s">
        <v>3614</v>
      </c>
      <c r="C1279" s="31" t="s">
        <v>3615</v>
      </c>
      <c r="D1279" s="31" t="s">
        <v>22509</v>
      </c>
      <c r="E1279" s="31" t="s">
        <v>121</v>
      </c>
      <c r="F1279" s="31" t="s">
        <v>122</v>
      </c>
      <c r="G1279" s="31" t="s">
        <v>299</v>
      </c>
      <c r="H1279" s="31" t="s">
        <v>108</v>
      </c>
      <c r="I1279" s="31" t="s">
        <v>22510</v>
      </c>
      <c r="J1279" s="31" t="s">
        <v>22511</v>
      </c>
      <c r="K1279" s="31" t="s">
        <v>110</v>
      </c>
      <c r="L1279" s="31" t="s">
        <v>3615</v>
      </c>
      <c r="M1279" s="31" t="s">
        <v>2</v>
      </c>
      <c r="N1279" s="31" t="s">
        <v>25937</v>
      </c>
      <c r="O1279" s="31" t="s">
        <v>25929</v>
      </c>
      <c r="P1279" s="32" t="s">
        <v>66</v>
      </c>
      <c r="Q1279" s="32">
        <v>1</v>
      </c>
      <c r="R1279" t="str">
        <f t="shared" si="19"/>
        <v>Чорна Г.В. ПП, маг. "Наш Край" г.Каменец-Подольский, ул.Розвадовского, д.7</v>
      </c>
    </row>
    <row r="1280" spans="1:18" hidden="1" x14ac:dyDescent="0.25">
      <c r="A1280" s="32">
        <v>450432</v>
      </c>
      <c r="B1280" s="31" t="s">
        <v>23631</v>
      </c>
      <c r="C1280" s="31" t="s">
        <v>23632</v>
      </c>
      <c r="D1280" s="31" t="s">
        <v>6079</v>
      </c>
      <c r="E1280" s="31" t="s">
        <v>121</v>
      </c>
      <c r="F1280" s="31" t="s">
        <v>122</v>
      </c>
      <c r="G1280" s="31" t="s">
        <v>107</v>
      </c>
      <c r="H1280" s="31" t="s">
        <v>108</v>
      </c>
      <c r="I1280" s="31" t="s">
        <v>8957</v>
      </c>
      <c r="J1280" s="31" t="s">
        <v>8958</v>
      </c>
      <c r="K1280" s="31" t="s">
        <v>110</v>
      </c>
      <c r="L1280" s="31" t="s">
        <v>23632</v>
      </c>
      <c r="M1280" s="31" t="s">
        <v>1</v>
      </c>
      <c r="N1280" s="31" t="s">
        <v>25937</v>
      </c>
      <c r="O1280" s="31" t="s">
        <v>25929</v>
      </c>
      <c r="P1280" s="32" t="s">
        <v>67</v>
      </c>
      <c r="Q1280" s="32">
        <v>0</v>
      </c>
      <c r="R1280" t="str">
        <f t="shared" si="19"/>
        <v>Дутко М.П. ПП, маг. "Провіант" г.Каменец-Подольский, ул.Армянская, д.4</v>
      </c>
    </row>
    <row r="1281" spans="1:18" hidden="1" x14ac:dyDescent="0.25">
      <c r="A1281" s="32">
        <v>560119</v>
      </c>
      <c r="B1281" s="31" t="s">
        <v>23643</v>
      </c>
      <c r="C1281" s="31" t="s">
        <v>23644</v>
      </c>
      <c r="D1281" s="31" t="s">
        <v>23645</v>
      </c>
      <c r="E1281" s="31" t="s">
        <v>121</v>
      </c>
      <c r="F1281" s="31" t="s">
        <v>122</v>
      </c>
      <c r="G1281" s="31" t="s">
        <v>107</v>
      </c>
      <c r="H1281" s="31" t="s">
        <v>108</v>
      </c>
      <c r="I1281" s="31" t="s">
        <v>23646</v>
      </c>
      <c r="J1281" s="31" t="s">
        <v>23647</v>
      </c>
      <c r="K1281" s="31" t="s">
        <v>110</v>
      </c>
      <c r="L1281" s="31" t="s">
        <v>23644</v>
      </c>
      <c r="M1281" s="31" t="s">
        <v>2</v>
      </c>
      <c r="N1281" s="31" t="s">
        <v>25937</v>
      </c>
      <c r="O1281" s="31" t="s">
        <v>25929</v>
      </c>
      <c r="P1281" s="32" t="s">
        <v>67</v>
      </c>
      <c r="Q1281" s="32">
        <v>1</v>
      </c>
      <c r="R1281" t="str">
        <f t="shared" si="19"/>
        <v>Петришина Л.І. ПП, маг. "Продукти" г.Каменец-Подольский, ул.Северная, д.48</v>
      </c>
    </row>
    <row r="1282" spans="1:18" hidden="1" x14ac:dyDescent="0.25">
      <c r="A1282" s="32">
        <v>165837</v>
      </c>
      <c r="B1282" s="31" t="s">
        <v>3428</v>
      </c>
      <c r="C1282" s="31" t="s">
        <v>3429</v>
      </c>
      <c r="D1282" s="31" t="s">
        <v>21748</v>
      </c>
      <c r="E1282" s="31" t="s">
        <v>121</v>
      </c>
      <c r="F1282" s="31" t="s">
        <v>122</v>
      </c>
      <c r="G1282" s="31" t="s">
        <v>107</v>
      </c>
      <c r="H1282" s="31" t="s">
        <v>108</v>
      </c>
      <c r="I1282" s="31" t="s">
        <v>21749</v>
      </c>
      <c r="J1282" s="31" t="s">
        <v>21750</v>
      </c>
      <c r="K1282" s="31" t="s">
        <v>110</v>
      </c>
      <c r="L1282" s="31" t="s">
        <v>3429</v>
      </c>
      <c r="M1282" s="31" t="s">
        <v>2</v>
      </c>
      <c r="N1282" s="31" t="s">
        <v>25937</v>
      </c>
      <c r="O1282" s="31" t="s">
        <v>25929</v>
      </c>
      <c r="P1282" s="32" t="s">
        <v>66</v>
      </c>
      <c r="Q1282" s="32">
        <v>1</v>
      </c>
      <c r="R1282" t="str">
        <f t="shared" si="19"/>
        <v>Тхожевська Л.А. ПП, маг. "Тутракан" г.Каменец-Подольский, пер.Шевченко, д.4</v>
      </c>
    </row>
    <row r="1283" spans="1:18" hidden="1" x14ac:dyDescent="0.25">
      <c r="A1283" s="32">
        <v>165908</v>
      </c>
      <c r="B1283" s="31" t="s">
        <v>729</v>
      </c>
      <c r="C1283" s="31" t="s">
        <v>730</v>
      </c>
      <c r="D1283" s="31" t="s">
        <v>733</v>
      </c>
      <c r="E1283" s="31" t="s">
        <v>121</v>
      </c>
      <c r="F1283" s="31" t="s">
        <v>122</v>
      </c>
      <c r="G1283" s="31" t="s">
        <v>115</v>
      </c>
      <c r="H1283" s="31" t="s">
        <v>116</v>
      </c>
      <c r="I1283" s="31" t="s">
        <v>21931</v>
      </c>
      <c r="J1283" s="31" t="s">
        <v>21932</v>
      </c>
      <c r="K1283" s="31" t="s">
        <v>110</v>
      </c>
      <c r="L1283" s="31" t="s">
        <v>730</v>
      </c>
      <c r="M1283" s="31" t="s">
        <v>0</v>
      </c>
      <c r="N1283" s="31" t="s">
        <v>25937</v>
      </c>
      <c r="O1283" s="31" t="s">
        <v>25929</v>
      </c>
      <c r="P1283" s="32" t="s">
        <v>67</v>
      </c>
      <c r="Q1283" s="32">
        <v>1</v>
      </c>
      <c r="R1283" t="str">
        <f t="shared" ref="R1283:R1346" si="20">CONCATENATE(C1283," ",D1283)</f>
        <v>Ушакова Т.В. ПП, к-к №249 г.Каменец-Подольский, просп Грушевского, д.25</v>
      </c>
    </row>
    <row r="1284" spans="1:18" hidden="1" x14ac:dyDescent="0.25">
      <c r="A1284" s="32">
        <v>165922</v>
      </c>
      <c r="B1284" s="31" t="s">
        <v>3450</v>
      </c>
      <c r="C1284" s="31" t="s">
        <v>3451</v>
      </c>
      <c r="D1284" s="31" t="s">
        <v>21958</v>
      </c>
      <c r="E1284" s="31" t="s">
        <v>121</v>
      </c>
      <c r="F1284" s="31" t="s">
        <v>122</v>
      </c>
      <c r="G1284" s="31" t="s">
        <v>107</v>
      </c>
      <c r="H1284" s="31" t="s">
        <v>108</v>
      </c>
      <c r="I1284" s="31" t="s">
        <v>21959</v>
      </c>
      <c r="J1284" s="31" t="s">
        <v>21960</v>
      </c>
      <c r="K1284" s="31" t="s">
        <v>110</v>
      </c>
      <c r="L1284" s="31" t="s">
        <v>3451</v>
      </c>
      <c r="M1284" s="31" t="s">
        <v>2</v>
      </c>
      <c r="N1284" s="31" t="s">
        <v>25937</v>
      </c>
      <c r="O1284" s="31" t="s">
        <v>25929</v>
      </c>
      <c r="P1284" s="32" t="s">
        <v>67</v>
      </c>
      <c r="Q1284" s="32">
        <v>0.5</v>
      </c>
      <c r="R1284" t="str">
        <f t="shared" si="20"/>
        <v>Федоришина Л.І. ПП, маг. "АВС" г.Каменец-Подольский, ул.30-летия Победы, д.2/3</v>
      </c>
    </row>
    <row r="1285" spans="1:18" hidden="1" x14ac:dyDescent="0.25">
      <c r="A1285" s="32">
        <v>165982</v>
      </c>
      <c r="B1285" s="31" t="s">
        <v>3581</v>
      </c>
      <c r="C1285" s="31" t="s">
        <v>3582</v>
      </c>
      <c r="D1285" s="31" t="s">
        <v>22109</v>
      </c>
      <c r="E1285" s="31" t="s">
        <v>121</v>
      </c>
      <c r="F1285" s="31" t="s">
        <v>122</v>
      </c>
      <c r="G1285" s="31" t="s">
        <v>107</v>
      </c>
      <c r="H1285" s="31" t="s">
        <v>108</v>
      </c>
      <c r="I1285" s="31" t="s">
        <v>22110</v>
      </c>
      <c r="J1285" s="31" t="s">
        <v>22111</v>
      </c>
      <c r="K1285" s="31" t="s">
        <v>110</v>
      </c>
      <c r="L1285" s="31" t="s">
        <v>3582</v>
      </c>
      <c r="M1285" s="31" t="s">
        <v>2</v>
      </c>
      <c r="N1285" s="31" t="s">
        <v>25937</v>
      </c>
      <c r="O1285" s="31" t="s">
        <v>25929</v>
      </c>
      <c r="P1285" s="32" t="s">
        <v>66</v>
      </c>
      <c r="Q1285" s="32">
        <v>1</v>
      </c>
      <c r="R1285" t="str">
        <f t="shared" si="20"/>
        <v>Харкава Л.М. ПП, маг. "Візит" г.Каменец-Подольский, ул.Розвадовского, д.4</v>
      </c>
    </row>
    <row r="1286" spans="1:18" hidden="1" x14ac:dyDescent="0.25">
      <c r="A1286" s="32">
        <v>165985</v>
      </c>
      <c r="B1286" s="31" t="s">
        <v>3459</v>
      </c>
      <c r="C1286" s="31" t="s">
        <v>3460</v>
      </c>
      <c r="D1286" s="31" t="s">
        <v>3461</v>
      </c>
      <c r="E1286" s="31" t="s">
        <v>121</v>
      </c>
      <c r="F1286" s="31" t="s">
        <v>122</v>
      </c>
      <c r="G1286" s="31" t="s">
        <v>107</v>
      </c>
      <c r="H1286" s="31" t="s">
        <v>108</v>
      </c>
      <c r="I1286" s="31" t="s">
        <v>3462</v>
      </c>
      <c r="J1286" s="31" t="s">
        <v>3463</v>
      </c>
      <c r="K1286" s="31" t="s">
        <v>110</v>
      </c>
      <c r="L1286" s="31" t="s">
        <v>3460</v>
      </c>
      <c r="M1286" s="31" t="s">
        <v>2</v>
      </c>
      <c r="N1286" s="31" t="s">
        <v>25937</v>
      </c>
      <c r="O1286" s="31" t="s">
        <v>25929</v>
      </c>
      <c r="P1286" s="32" t="s">
        <v>67</v>
      </c>
      <c r="Q1286" s="32">
        <v>0.5</v>
      </c>
      <c r="R1286" t="str">
        <f t="shared" si="20"/>
        <v>Хачатрян Е.Х. ПП, маг. "Анюта" г.Каменец-Подольский, ул.Короленко, д.28</v>
      </c>
    </row>
    <row r="1287" spans="1:18" hidden="1" x14ac:dyDescent="0.25">
      <c r="A1287" s="32">
        <v>166118</v>
      </c>
      <c r="B1287" s="31" t="s">
        <v>2968</v>
      </c>
      <c r="C1287" s="31" t="s">
        <v>2969</v>
      </c>
      <c r="D1287" s="31" t="s">
        <v>22369</v>
      </c>
      <c r="E1287" s="31" t="s">
        <v>121</v>
      </c>
      <c r="F1287" s="31" t="s">
        <v>122</v>
      </c>
      <c r="G1287" s="31" t="s">
        <v>107</v>
      </c>
      <c r="H1287" s="31" t="s">
        <v>108</v>
      </c>
      <c r="I1287" s="31" t="s">
        <v>22370</v>
      </c>
      <c r="J1287" s="31" t="s">
        <v>22371</v>
      </c>
      <c r="K1287" s="31" t="s">
        <v>110</v>
      </c>
      <c r="L1287" s="31" t="s">
        <v>2969</v>
      </c>
      <c r="M1287" s="31" t="s">
        <v>25938</v>
      </c>
      <c r="N1287" s="31" t="s">
        <v>25937</v>
      </c>
      <c r="O1287" s="31" t="s">
        <v>25929</v>
      </c>
      <c r="P1287" s="32" t="s">
        <v>67</v>
      </c>
      <c r="Q1287" s="32">
        <v>0.5</v>
      </c>
      <c r="R1287" t="str">
        <f t="shared" si="20"/>
        <v>Цуцман Я.В. ПП, маг. "Продукти" р-н Дунаевецкий Район, г.Дунаевцы, ул.Котовского, д.1а</v>
      </c>
    </row>
    <row r="1288" spans="1:18" hidden="1" x14ac:dyDescent="0.25">
      <c r="A1288" s="32">
        <v>165760</v>
      </c>
      <c r="B1288" s="31" t="s">
        <v>2173</v>
      </c>
      <c r="C1288" s="31" t="s">
        <v>2174</v>
      </c>
      <c r="D1288" s="31" t="s">
        <v>21610</v>
      </c>
      <c r="E1288" s="31" t="s">
        <v>121</v>
      </c>
      <c r="F1288" s="31" t="s">
        <v>122</v>
      </c>
      <c r="G1288" s="31" t="s">
        <v>107</v>
      </c>
      <c r="H1288" s="31" t="s">
        <v>108</v>
      </c>
      <c r="I1288" s="31" t="s">
        <v>21611</v>
      </c>
      <c r="J1288" s="31" t="s">
        <v>21612</v>
      </c>
      <c r="K1288" s="31" t="s">
        <v>110</v>
      </c>
      <c r="L1288" s="31" t="s">
        <v>2174</v>
      </c>
      <c r="M1288" s="31" t="s">
        <v>25938</v>
      </c>
      <c r="N1288" s="31" t="s">
        <v>25937</v>
      </c>
      <c r="O1288" s="31" t="s">
        <v>25929</v>
      </c>
      <c r="P1288" s="32" t="s">
        <v>66</v>
      </c>
      <c r="Q1288" s="32">
        <v>1</v>
      </c>
      <c r="R1288" t="str">
        <f t="shared" si="20"/>
        <v>Ткач Л.Й. ПП, маг. "Олексій" р-н Дунаевецкий Район, г.Дунаевцы, ул.Киевская, д.2</v>
      </c>
    </row>
    <row r="1289" spans="1:18" hidden="1" x14ac:dyDescent="0.25">
      <c r="A1289" s="32">
        <v>165790</v>
      </c>
      <c r="B1289" s="31" t="s">
        <v>2298</v>
      </c>
      <c r="C1289" s="31" t="s">
        <v>2299</v>
      </c>
      <c r="D1289" s="31" t="s">
        <v>21653</v>
      </c>
      <c r="E1289" s="31" t="s">
        <v>121</v>
      </c>
      <c r="F1289" s="31" t="s">
        <v>122</v>
      </c>
      <c r="G1289" s="31" t="s">
        <v>107</v>
      </c>
      <c r="H1289" s="31" t="s">
        <v>108</v>
      </c>
      <c r="I1289" s="31" t="s">
        <v>21654</v>
      </c>
      <c r="J1289" s="31" t="s">
        <v>21655</v>
      </c>
      <c r="K1289" s="31" t="s">
        <v>110</v>
      </c>
      <c r="L1289" s="31" t="s">
        <v>2299</v>
      </c>
      <c r="M1289" s="31" t="s">
        <v>25938</v>
      </c>
      <c r="N1289" s="31" t="s">
        <v>25937</v>
      </c>
      <c r="O1289" s="31" t="s">
        <v>25929</v>
      </c>
      <c r="P1289" s="32" t="s">
        <v>66</v>
      </c>
      <c r="Q1289" s="32">
        <v>0.5</v>
      </c>
      <c r="R1289" t="str">
        <f t="shared" si="20"/>
        <v>Токарчук Л.Ф. ПП, маг. "У Саші" р-н Дунаевецкий Район, г.Дунаевцы, ул.Шевченко, д.162</v>
      </c>
    </row>
    <row r="1290" spans="1:18" hidden="1" x14ac:dyDescent="0.25">
      <c r="A1290" s="32">
        <v>165791</v>
      </c>
      <c r="B1290" s="31" t="s">
        <v>3600</v>
      </c>
      <c r="C1290" s="31" t="s">
        <v>3601</v>
      </c>
      <c r="D1290" s="31" t="s">
        <v>21656</v>
      </c>
      <c r="E1290" s="31" t="s">
        <v>121</v>
      </c>
      <c r="F1290" s="31" t="s">
        <v>122</v>
      </c>
      <c r="G1290" s="31" t="s">
        <v>107</v>
      </c>
      <c r="H1290" s="31" t="s">
        <v>108</v>
      </c>
      <c r="I1290" s="31" t="s">
        <v>21657</v>
      </c>
      <c r="J1290" s="31" t="s">
        <v>21658</v>
      </c>
      <c r="K1290" s="31" t="s">
        <v>110</v>
      </c>
      <c r="L1290" s="31" t="s">
        <v>3601</v>
      </c>
      <c r="M1290" s="31" t="s">
        <v>1</v>
      </c>
      <c r="N1290" s="31" t="s">
        <v>25937</v>
      </c>
      <c r="O1290" s="31" t="s">
        <v>25929</v>
      </c>
      <c r="P1290" s="32" t="s">
        <v>66</v>
      </c>
      <c r="Q1290" s="32">
        <v>1</v>
      </c>
      <c r="R1290" t="str">
        <f t="shared" si="20"/>
        <v>Томаржевська М.В. ПП, маг. "Якобс" г.Каменец-Подольский, ул.Привокзальная, д.12</v>
      </c>
    </row>
    <row r="1291" spans="1:18" hidden="1" x14ac:dyDescent="0.25">
      <c r="A1291" s="32">
        <v>165793</v>
      </c>
      <c r="B1291" s="31" t="s">
        <v>21659</v>
      </c>
      <c r="C1291" s="31" t="s">
        <v>21660</v>
      </c>
      <c r="D1291" s="31" t="s">
        <v>3777</v>
      </c>
      <c r="E1291" s="31" t="s">
        <v>121</v>
      </c>
      <c r="F1291" s="31" t="s">
        <v>122</v>
      </c>
      <c r="G1291" s="31" t="s">
        <v>115</v>
      </c>
      <c r="H1291" s="31" t="s">
        <v>116</v>
      </c>
      <c r="I1291" s="31" t="s">
        <v>21661</v>
      </c>
      <c r="J1291" s="31" t="s">
        <v>21662</v>
      </c>
      <c r="K1291" s="31" t="s">
        <v>110</v>
      </c>
      <c r="L1291" s="31" t="s">
        <v>21660</v>
      </c>
      <c r="M1291" s="31" t="s">
        <v>0</v>
      </c>
      <c r="N1291" s="31" t="s">
        <v>25937</v>
      </c>
      <c r="O1291" s="31" t="s">
        <v>25929</v>
      </c>
      <c r="P1291" s="32" t="s">
        <v>66</v>
      </c>
      <c r="Q1291" s="32">
        <v>0.5</v>
      </c>
      <c r="R1291" t="str">
        <f t="shared" si="20"/>
        <v>Томків М.М.ПП,Кіоск №99 г.Каменец-Подольский, просп Грушевского, д.25 (центральний ринок)</v>
      </c>
    </row>
    <row r="1292" spans="1:18" hidden="1" x14ac:dyDescent="0.25">
      <c r="A1292" s="32">
        <v>165801</v>
      </c>
      <c r="B1292" s="31" t="s">
        <v>2330</v>
      </c>
      <c r="C1292" s="31" t="s">
        <v>21670</v>
      </c>
      <c r="D1292" s="31" t="s">
        <v>8610</v>
      </c>
      <c r="E1292" s="31" t="s">
        <v>121</v>
      </c>
      <c r="F1292" s="31" t="s">
        <v>122</v>
      </c>
      <c r="G1292" s="31" t="s">
        <v>107</v>
      </c>
      <c r="H1292" s="31" t="s">
        <v>108</v>
      </c>
      <c r="I1292" s="31" t="s">
        <v>21671</v>
      </c>
      <c r="J1292" s="31" t="s">
        <v>21672</v>
      </c>
      <c r="K1292" s="31" t="s">
        <v>110</v>
      </c>
      <c r="L1292" s="31" t="s">
        <v>2331</v>
      </c>
      <c r="M1292" s="31" t="s">
        <v>25938</v>
      </c>
      <c r="N1292" s="31" t="s">
        <v>25937</v>
      </c>
      <c r="O1292" s="31" t="s">
        <v>25929</v>
      </c>
      <c r="P1292" s="32" t="s">
        <v>66</v>
      </c>
      <c r="Q1292" s="32">
        <v>0.5</v>
      </c>
      <c r="R1292" t="str">
        <f t="shared" si="20"/>
        <v>(КООП) Торговий Центр "Росія" СТ, кулінарія р-н Дунаевецкий Район, г.Дунаевцы, ул.Фрунзе, д.28</v>
      </c>
    </row>
    <row r="1293" spans="1:18" hidden="1" x14ac:dyDescent="0.25">
      <c r="A1293" s="32">
        <v>165807</v>
      </c>
      <c r="B1293" s="31" t="s">
        <v>2765</v>
      </c>
      <c r="C1293" s="31" t="s">
        <v>1076</v>
      </c>
      <c r="D1293" s="31" t="s">
        <v>21683</v>
      </c>
      <c r="E1293" s="31" t="s">
        <v>121</v>
      </c>
      <c r="F1293" s="31" t="s">
        <v>122</v>
      </c>
      <c r="G1293" s="31" t="s">
        <v>107</v>
      </c>
      <c r="H1293" s="31" t="s">
        <v>108</v>
      </c>
      <c r="I1293" s="31" t="s">
        <v>1078</v>
      </c>
      <c r="J1293" s="31" t="s">
        <v>1079</v>
      </c>
      <c r="K1293" s="31" t="s">
        <v>110</v>
      </c>
      <c r="L1293" s="31" t="s">
        <v>1076</v>
      </c>
      <c r="M1293" s="31" t="s">
        <v>25938</v>
      </c>
      <c r="N1293" s="31" t="s">
        <v>25937</v>
      </c>
      <c r="O1293" s="31" t="s">
        <v>25929</v>
      </c>
      <c r="P1293" s="32" t="s">
        <v>66</v>
      </c>
      <c r="Q1293" s="32">
        <v>0.5</v>
      </c>
      <c r="R1293" t="str">
        <f t="shared" si="20"/>
        <v>Трач С.П. ПП, маг. "Продукти" р-н Дунаевецкий Район, с.Иванкивци, ул.Ленина, д.36</v>
      </c>
    </row>
    <row r="1294" spans="1:18" hidden="1" x14ac:dyDescent="0.25">
      <c r="A1294" s="32">
        <v>165669</v>
      </c>
      <c r="B1294" s="31" t="s">
        <v>3546</v>
      </c>
      <c r="C1294" s="31" t="s">
        <v>21380</v>
      </c>
      <c r="D1294" s="31" t="s">
        <v>21381</v>
      </c>
      <c r="E1294" s="31" t="s">
        <v>121</v>
      </c>
      <c r="F1294" s="31" t="s">
        <v>122</v>
      </c>
      <c r="G1294" s="31" t="s">
        <v>107</v>
      </c>
      <c r="H1294" s="31" t="s">
        <v>108</v>
      </c>
      <c r="I1294" s="31" t="s">
        <v>21382</v>
      </c>
      <c r="J1294" s="31" t="s">
        <v>21383</v>
      </c>
      <c r="K1294" s="31" t="s">
        <v>110</v>
      </c>
      <c r="L1294" s="31" t="s">
        <v>3547</v>
      </c>
      <c r="M1294" s="31" t="s">
        <v>1</v>
      </c>
      <c r="N1294" s="31" t="s">
        <v>25937</v>
      </c>
      <c r="O1294" s="31" t="s">
        <v>25929</v>
      </c>
      <c r="P1294" s="32" t="s">
        <v>66</v>
      </c>
      <c r="Q1294" s="32">
        <v>0.5</v>
      </c>
      <c r="R1294" t="str">
        <f t="shared" si="20"/>
        <v>Товарянський П.М. ПП, к-к "Солодощі" г.Каменец-Подольский, просп Грушевского, д.42г</v>
      </c>
    </row>
    <row r="1295" spans="1:18" hidden="1" x14ac:dyDescent="0.25">
      <c r="A1295" s="32">
        <v>165686</v>
      </c>
      <c r="B1295" s="31" t="s">
        <v>3593</v>
      </c>
      <c r="C1295" s="31" t="s">
        <v>3594</v>
      </c>
      <c r="D1295" s="31" t="s">
        <v>21422</v>
      </c>
      <c r="E1295" s="31" t="s">
        <v>121</v>
      </c>
      <c r="F1295" s="31" t="s">
        <v>122</v>
      </c>
      <c r="G1295" s="31" t="s">
        <v>107</v>
      </c>
      <c r="H1295" s="31" t="s">
        <v>108</v>
      </c>
      <c r="I1295" s="31" t="s">
        <v>4675</v>
      </c>
      <c r="J1295" s="31" t="s">
        <v>4676</v>
      </c>
      <c r="K1295" s="31" t="s">
        <v>110</v>
      </c>
      <c r="L1295" s="31" t="s">
        <v>3594</v>
      </c>
      <c r="M1295" s="31" t="s">
        <v>2</v>
      </c>
      <c r="N1295" s="31" t="s">
        <v>25937</v>
      </c>
      <c r="O1295" s="31" t="s">
        <v>25929</v>
      </c>
      <c r="P1295" s="32" t="s">
        <v>67</v>
      </c>
      <c r="Q1295" s="32">
        <v>1</v>
      </c>
      <c r="R1295" t="str">
        <f t="shared" si="20"/>
        <v>Сукач І.М. ПП, маг. "Фаворит" г.Каменец-Подольский, пер.Шевченко, д.21</v>
      </c>
    </row>
    <row r="1296" spans="1:18" hidden="1" x14ac:dyDescent="0.25">
      <c r="A1296" s="32">
        <v>165725</v>
      </c>
      <c r="B1296" s="31" t="s">
        <v>3436</v>
      </c>
      <c r="C1296" s="31" t="s">
        <v>3437</v>
      </c>
      <c r="D1296" s="31" t="s">
        <v>21522</v>
      </c>
      <c r="E1296" s="31" t="s">
        <v>121</v>
      </c>
      <c r="F1296" s="31" t="s">
        <v>122</v>
      </c>
      <c r="G1296" s="31" t="s">
        <v>107</v>
      </c>
      <c r="H1296" s="31" t="s">
        <v>108</v>
      </c>
      <c r="I1296" s="31" t="s">
        <v>21523</v>
      </c>
      <c r="J1296" s="31" t="s">
        <v>21524</v>
      </c>
      <c r="K1296" s="31" t="s">
        <v>110</v>
      </c>
      <c r="L1296" s="31" t="s">
        <v>3437</v>
      </c>
      <c r="M1296" s="31" t="s">
        <v>1</v>
      </c>
      <c r="N1296" s="31" t="s">
        <v>25937</v>
      </c>
      <c r="O1296" s="31" t="s">
        <v>25929</v>
      </c>
      <c r="P1296" s="32" t="s">
        <v>66</v>
      </c>
      <c r="Q1296" s="32">
        <v>0.5</v>
      </c>
      <c r="R1296" t="str">
        <f t="shared" si="20"/>
        <v>Темінська С.М. ПП, маг. "Карен" г.Каменец-Подольский, ул.Украинки Леси, д.79</v>
      </c>
    </row>
    <row r="1297" spans="1:18" hidden="1" x14ac:dyDescent="0.25">
      <c r="A1297" s="32">
        <v>165732</v>
      </c>
      <c r="B1297" s="31" t="s">
        <v>1872</v>
      </c>
      <c r="C1297" s="31" t="s">
        <v>3541</v>
      </c>
      <c r="D1297" s="31" t="s">
        <v>21544</v>
      </c>
      <c r="E1297" s="31" t="s">
        <v>121</v>
      </c>
      <c r="F1297" s="31" t="s">
        <v>122</v>
      </c>
      <c r="G1297" s="31" t="s">
        <v>107</v>
      </c>
      <c r="H1297" s="31" t="s">
        <v>108</v>
      </c>
      <c r="I1297" s="31" t="s">
        <v>16735</v>
      </c>
      <c r="J1297" s="31" t="s">
        <v>16736</v>
      </c>
      <c r="K1297" s="31" t="s">
        <v>110</v>
      </c>
      <c r="L1297" s="31" t="s">
        <v>3541</v>
      </c>
      <c r="M1297" s="31" t="s">
        <v>1</v>
      </c>
      <c r="N1297" s="31" t="s">
        <v>25937</v>
      </c>
      <c r="O1297" s="31" t="s">
        <v>25929</v>
      </c>
      <c r="P1297" s="32" t="s">
        <v>66</v>
      </c>
      <c r="Q1297" s="32">
        <v>1</v>
      </c>
      <c r="R1297" t="str">
        <f t="shared" si="20"/>
        <v>Коваль З.Р. ПП, маг. "Продукти" г.Каменец-Подольский, ул.Панивецкая, д.5</v>
      </c>
    </row>
    <row r="1298" spans="1:18" hidden="1" x14ac:dyDescent="0.25">
      <c r="A1298" s="32">
        <v>165739</v>
      </c>
      <c r="B1298" s="31" t="s">
        <v>3327</v>
      </c>
      <c r="C1298" s="31" t="s">
        <v>3328</v>
      </c>
      <c r="D1298" s="31" t="s">
        <v>21555</v>
      </c>
      <c r="E1298" s="31" t="s">
        <v>121</v>
      </c>
      <c r="F1298" s="31" t="s">
        <v>122</v>
      </c>
      <c r="G1298" s="31" t="s">
        <v>107</v>
      </c>
      <c r="H1298" s="31" t="s">
        <v>108</v>
      </c>
      <c r="I1298" s="31" t="s">
        <v>21556</v>
      </c>
      <c r="J1298" s="31" t="s">
        <v>21557</v>
      </c>
      <c r="K1298" s="31" t="s">
        <v>110</v>
      </c>
      <c r="L1298" s="31" t="s">
        <v>3328</v>
      </c>
      <c r="M1298" s="31" t="s">
        <v>25938</v>
      </c>
      <c r="N1298" s="31" t="s">
        <v>25937</v>
      </c>
      <c r="O1298" s="31" t="s">
        <v>25929</v>
      </c>
      <c r="P1298" s="32" t="s">
        <v>67</v>
      </c>
      <c r="Q1298" s="32">
        <v>0.5</v>
      </c>
      <c r="R1298" t="str">
        <f t="shared" si="20"/>
        <v>Тиж Л.І. ПП, маг. "Надія" р-н Дунаевецкий Район, с.Иванкивци, ул.Молодежная, д.38 (Школьная)</v>
      </c>
    </row>
    <row r="1299" spans="1:18" hidden="1" x14ac:dyDescent="0.25">
      <c r="A1299" s="32">
        <v>165750</v>
      </c>
      <c r="B1299" s="31" t="s">
        <v>3628</v>
      </c>
      <c r="C1299" s="31" t="s">
        <v>3629</v>
      </c>
      <c r="D1299" s="31" t="s">
        <v>3630</v>
      </c>
      <c r="E1299" s="31" t="s">
        <v>121</v>
      </c>
      <c r="F1299" s="31" t="s">
        <v>122</v>
      </c>
      <c r="G1299" s="31" t="s">
        <v>299</v>
      </c>
      <c r="H1299" s="31" t="s">
        <v>108</v>
      </c>
      <c r="I1299" s="31" t="s">
        <v>21589</v>
      </c>
      <c r="J1299" s="31" t="s">
        <v>21590</v>
      </c>
      <c r="K1299" s="31" t="s">
        <v>110</v>
      </c>
      <c r="L1299" s="31" t="s">
        <v>3629</v>
      </c>
      <c r="M1299" s="31" t="s">
        <v>2</v>
      </c>
      <c r="N1299" s="31" t="s">
        <v>25937</v>
      </c>
      <c r="O1299" s="31" t="s">
        <v>25929</v>
      </c>
      <c r="P1299" s="32" t="s">
        <v>66</v>
      </c>
      <c r="Q1299" s="32">
        <v>1</v>
      </c>
      <c r="R1299" t="str">
        <f t="shared" si="20"/>
        <v>Тимчук О.Л. ПП, маг. "Гранд" г.Каменец-Подольский, ул.Красноармейская, д.4</v>
      </c>
    </row>
    <row r="1300" spans="1:18" hidden="1" x14ac:dyDescent="0.25">
      <c r="A1300" s="32">
        <v>165580</v>
      </c>
      <c r="B1300" s="31" t="s">
        <v>3518</v>
      </c>
      <c r="C1300" s="31" t="s">
        <v>3519</v>
      </c>
      <c r="D1300" s="31" t="s">
        <v>21223</v>
      </c>
      <c r="E1300" s="31" t="s">
        <v>121</v>
      </c>
      <c r="F1300" s="31" t="s">
        <v>122</v>
      </c>
      <c r="G1300" s="31" t="s">
        <v>107</v>
      </c>
      <c r="H1300" s="31" t="s">
        <v>108</v>
      </c>
      <c r="I1300" s="31" t="s">
        <v>3520</v>
      </c>
      <c r="J1300" s="31" t="s">
        <v>3521</v>
      </c>
      <c r="K1300" s="31" t="s">
        <v>110</v>
      </c>
      <c r="L1300" s="31" t="s">
        <v>3519</v>
      </c>
      <c r="M1300" s="31" t="s">
        <v>1</v>
      </c>
      <c r="N1300" s="31" t="s">
        <v>25937</v>
      </c>
      <c r="O1300" s="31" t="s">
        <v>25929</v>
      </c>
      <c r="P1300" s="32" t="s">
        <v>66</v>
      </c>
      <c r="Q1300" s="32">
        <v>1</v>
      </c>
      <c r="R1300" t="str">
        <f t="shared" si="20"/>
        <v>Співак Р.В. ПП, маг. "Продукти" г.Каменец-Подольский, ул.Труда, д.4</v>
      </c>
    </row>
    <row r="1301" spans="1:18" hidden="1" x14ac:dyDescent="0.25">
      <c r="A1301" s="32">
        <v>165596</v>
      </c>
      <c r="B1301" s="31" t="s">
        <v>3426</v>
      </c>
      <c r="C1301" s="31" t="s">
        <v>3427</v>
      </c>
      <c r="D1301" s="31" t="s">
        <v>4674</v>
      </c>
      <c r="E1301" s="31" t="s">
        <v>121</v>
      </c>
      <c r="F1301" s="31" t="s">
        <v>122</v>
      </c>
      <c r="G1301" s="31" t="s">
        <v>107</v>
      </c>
      <c r="H1301" s="31" t="s">
        <v>108</v>
      </c>
      <c r="I1301" s="31" t="s">
        <v>21248</v>
      </c>
      <c r="J1301" s="31" t="s">
        <v>21249</v>
      </c>
      <c r="K1301" s="31" t="s">
        <v>110</v>
      </c>
      <c r="L1301" s="31" t="s">
        <v>3427</v>
      </c>
      <c r="M1301" s="31" t="s">
        <v>1</v>
      </c>
      <c r="N1301" s="31" t="s">
        <v>25937</v>
      </c>
      <c r="O1301" s="31" t="s">
        <v>25929</v>
      </c>
      <c r="P1301" s="32" t="s">
        <v>66</v>
      </c>
      <c r="Q1301" s="32">
        <v>1</v>
      </c>
      <c r="R1301" t="str">
        <f t="shared" si="20"/>
        <v>Становська Ю.В. ПП. маг. "№64" г.Каменец-Подольский, ул.Панивецкая, д.13</v>
      </c>
    </row>
    <row r="1302" spans="1:18" hidden="1" x14ac:dyDescent="0.25">
      <c r="A1302" s="32">
        <v>165626</v>
      </c>
      <c r="B1302" s="31" t="s">
        <v>3653</v>
      </c>
      <c r="C1302" s="31" t="s">
        <v>3654</v>
      </c>
      <c r="D1302" s="31" t="s">
        <v>3655</v>
      </c>
      <c r="E1302" s="31" t="s">
        <v>121</v>
      </c>
      <c r="F1302" s="31" t="s">
        <v>122</v>
      </c>
      <c r="G1302" s="31" t="s">
        <v>299</v>
      </c>
      <c r="H1302" s="31" t="s">
        <v>108</v>
      </c>
      <c r="I1302" s="31" t="s">
        <v>3656</v>
      </c>
      <c r="J1302" s="31" t="s">
        <v>3657</v>
      </c>
      <c r="K1302" s="31" t="s">
        <v>110</v>
      </c>
      <c r="L1302" s="31" t="s">
        <v>21313</v>
      </c>
      <c r="M1302" s="31" t="s">
        <v>1</v>
      </c>
      <c r="N1302" s="31" t="s">
        <v>25937</v>
      </c>
      <c r="O1302" s="31" t="s">
        <v>25929</v>
      </c>
      <c r="P1302" s="32" t="s">
        <v>66</v>
      </c>
      <c r="Q1302" s="32">
        <v>1</v>
      </c>
      <c r="R1302" t="str">
        <f t="shared" si="20"/>
        <v>Степанишин В.О. ПП, маг. "Продукти" г.Каменец-Подольский, ул.Гагарина, д.73а</v>
      </c>
    </row>
    <row r="1303" spans="1:18" hidden="1" x14ac:dyDescent="0.25">
      <c r="A1303" s="32">
        <v>165658</v>
      </c>
      <c r="B1303" s="31" t="s">
        <v>3455</v>
      </c>
      <c r="C1303" s="31" t="s">
        <v>3391</v>
      </c>
      <c r="D1303" s="31" t="s">
        <v>3456</v>
      </c>
      <c r="E1303" s="31" t="s">
        <v>121</v>
      </c>
      <c r="F1303" s="31" t="s">
        <v>122</v>
      </c>
      <c r="G1303" s="31" t="s">
        <v>107</v>
      </c>
      <c r="H1303" s="31" t="s">
        <v>108</v>
      </c>
      <c r="I1303" s="31" t="s">
        <v>3378</v>
      </c>
      <c r="J1303" s="31" t="s">
        <v>3379</v>
      </c>
      <c r="K1303" s="31" t="s">
        <v>110</v>
      </c>
      <c r="L1303" s="31" t="s">
        <v>3391</v>
      </c>
      <c r="M1303" s="31" t="s">
        <v>1</v>
      </c>
      <c r="N1303" s="31" t="s">
        <v>25937</v>
      </c>
      <c r="O1303" s="31" t="s">
        <v>25929</v>
      </c>
      <c r="P1303" s="32" t="s">
        <v>66</v>
      </c>
      <c r="Q1303" s="32">
        <v>1</v>
      </c>
      <c r="R1303" t="str">
        <f t="shared" si="20"/>
        <v>Сторожук Є.А. ПП, маг. "Деметра" г.Каменец-Подольский, ул.Привокзальная, д.24</v>
      </c>
    </row>
    <row r="1304" spans="1:18" hidden="1" x14ac:dyDescent="0.25">
      <c r="A1304" s="32">
        <v>165659</v>
      </c>
      <c r="B1304" s="31" t="s">
        <v>3580</v>
      </c>
      <c r="C1304" s="31" t="s">
        <v>3391</v>
      </c>
      <c r="D1304" s="31" t="s">
        <v>21369</v>
      </c>
      <c r="E1304" s="31" t="s">
        <v>121</v>
      </c>
      <c r="F1304" s="31" t="s">
        <v>122</v>
      </c>
      <c r="G1304" s="31" t="s">
        <v>107</v>
      </c>
      <c r="H1304" s="31" t="s">
        <v>108</v>
      </c>
      <c r="I1304" s="31" t="s">
        <v>3378</v>
      </c>
      <c r="J1304" s="31" t="s">
        <v>3379</v>
      </c>
      <c r="K1304" s="31" t="s">
        <v>110</v>
      </c>
      <c r="L1304" s="31" t="s">
        <v>3391</v>
      </c>
      <c r="M1304" s="31" t="s">
        <v>2</v>
      </c>
      <c r="N1304" s="31" t="s">
        <v>25937</v>
      </c>
      <c r="O1304" s="31" t="s">
        <v>25929</v>
      </c>
      <c r="P1304" s="32" t="s">
        <v>66</v>
      </c>
      <c r="Q1304" s="32">
        <v>1</v>
      </c>
      <c r="R1304" t="str">
        <f t="shared" si="20"/>
        <v>Сторожук Є.А. ПП, маг. "Деметра" г.Каменец-Подольский, шоссе Хмельницкое, д.14/2</v>
      </c>
    </row>
    <row r="1305" spans="1:18" hidden="1" x14ac:dyDescent="0.25">
      <c r="A1305" s="32">
        <v>165664</v>
      </c>
      <c r="B1305" s="31" t="s">
        <v>744</v>
      </c>
      <c r="C1305" s="31" t="s">
        <v>745</v>
      </c>
      <c r="D1305" s="31" t="s">
        <v>7867</v>
      </c>
      <c r="E1305" s="31" t="s">
        <v>121</v>
      </c>
      <c r="F1305" s="31" t="s">
        <v>122</v>
      </c>
      <c r="G1305" s="31" t="s">
        <v>115</v>
      </c>
      <c r="H1305" s="31" t="s">
        <v>116</v>
      </c>
      <c r="I1305" s="31" t="s">
        <v>21376</v>
      </c>
      <c r="J1305" s="31" t="s">
        <v>21377</v>
      </c>
      <c r="K1305" s="31" t="s">
        <v>110</v>
      </c>
      <c r="L1305" s="31" t="s">
        <v>745</v>
      </c>
      <c r="M1305" s="31" t="s">
        <v>0</v>
      </c>
      <c r="N1305" s="31" t="s">
        <v>25937</v>
      </c>
      <c r="O1305" s="31" t="s">
        <v>25929</v>
      </c>
      <c r="P1305" s="32" t="s">
        <v>66</v>
      </c>
      <c r="Q1305" s="32">
        <v>1</v>
      </c>
      <c r="R1305" t="str">
        <f t="shared" si="20"/>
        <v>Сторожук Т.М. ПП, к-к №6 г.Каменец-Подольский, ул.Князей Кориатовичей, д.14 м</v>
      </c>
    </row>
    <row r="1306" spans="1:18" hidden="1" x14ac:dyDescent="0.25">
      <c r="A1306" s="32">
        <v>165498</v>
      </c>
      <c r="B1306" s="31" t="s">
        <v>3476</v>
      </c>
      <c r="C1306" s="31" t="s">
        <v>3477</v>
      </c>
      <c r="D1306" s="31" t="s">
        <v>21054</v>
      </c>
      <c r="E1306" s="31" t="s">
        <v>121</v>
      </c>
      <c r="F1306" s="31" t="s">
        <v>122</v>
      </c>
      <c r="G1306" s="31" t="s">
        <v>107</v>
      </c>
      <c r="H1306" s="31" t="s">
        <v>108</v>
      </c>
      <c r="I1306" s="31" t="s">
        <v>21055</v>
      </c>
      <c r="J1306" s="31" t="s">
        <v>21056</v>
      </c>
      <c r="K1306" s="31" t="s">
        <v>110</v>
      </c>
      <c r="L1306" s="31" t="s">
        <v>3477</v>
      </c>
      <c r="M1306" s="31" t="s">
        <v>1</v>
      </c>
      <c r="N1306" s="31" t="s">
        <v>25937</v>
      </c>
      <c r="O1306" s="31" t="s">
        <v>25929</v>
      </c>
      <c r="P1306" s="32" t="s">
        <v>66</v>
      </c>
      <c r="Q1306" s="32">
        <v>1</v>
      </c>
      <c r="R1306" t="str">
        <f t="shared" si="20"/>
        <v>Слободян Л.М. ПП, маг. "Розмай" г.Каменец-Подольский, ул.Тимирязева, д.134</v>
      </c>
    </row>
    <row r="1307" spans="1:18" hidden="1" x14ac:dyDescent="0.25">
      <c r="A1307" s="32">
        <v>165499</v>
      </c>
      <c r="B1307" s="31" t="s">
        <v>3584</v>
      </c>
      <c r="C1307" s="31" t="s">
        <v>3585</v>
      </c>
      <c r="D1307" s="31" t="s">
        <v>21057</v>
      </c>
      <c r="E1307" s="31" t="s">
        <v>121</v>
      </c>
      <c r="F1307" s="31" t="s">
        <v>122</v>
      </c>
      <c r="G1307" s="31" t="s">
        <v>107</v>
      </c>
      <c r="H1307" s="31" t="s">
        <v>108</v>
      </c>
      <c r="I1307" s="31" t="s">
        <v>21055</v>
      </c>
      <c r="J1307" s="31" t="s">
        <v>21056</v>
      </c>
      <c r="K1307" s="31" t="s">
        <v>110</v>
      </c>
      <c r="L1307" s="31" t="s">
        <v>3585</v>
      </c>
      <c r="M1307" s="31" t="s">
        <v>2</v>
      </c>
      <c r="N1307" s="31" t="s">
        <v>25937</v>
      </c>
      <c r="O1307" s="31" t="s">
        <v>25929</v>
      </c>
      <c r="P1307" s="32" t="s">
        <v>66</v>
      </c>
      <c r="Q1307" s="32">
        <v>0.5</v>
      </c>
      <c r="R1307" t="str">
        <f t="shared" si="20"/>
        <v>Слободян Л.М. ПП, маг. "Сіріус" г.Каменец-Подольский, пер.Шевченко, д.1</v>
      </c>
    </row>
    <row r="1308" spans="1:18" hidden="1" x14ac:dyDescent="0.25">
      <c r="A1308" s="32">
        <v>165513</v>
      </c>
      <c r="B1308" s="31" t="s">
        <v>719</v>
      </c>
      <c r="C1308" s="31" t="s">
        <v>720</v>
      </c>
      <c r="D1308" s="31" t="s">
        <v>19608</v>
      </c>
      <c r="E1308" s="31" t="s">
        <v>121</v>
      </c>
      <c r="F1308" s="31" t="s">
        <v>122</v>
      </c>
      <c r="G1308" s="31" t="s">
        <v>213</v>
      </c>
      <c r="H1308" s="31" t="s">
        <v>214</v>
      </c>
      <c r="I1308" s="31" t="s">
        <v>21090</v>
      </c>
      <c r="J1308" s="31" t="s">
        <v>21091</v>
      </c>
      <c r="K1308" s="31" t="s">
        <v>110</v>
      </c>
      <c r="L1308" s="31" t="s">
        <v>720</v>
      </c>
      <c r="M1308" s="31" t="s">
        <v>0</v>
      </c>
      <c r="N1308" s="31" t="s">
        <v>25937</v>
      </c>
      <c r="O1308" s="31" t="s">
        <v>25929</v>
      </c>
      <c r="P1308" s="32" t="s">
        <v>66</v>
      </c>
      <c r="Q1308" s="32">
        <v>1</v>
      </c>
      <c r="R1308" t="str">
        <f t="shared" si="20"/>
        <v>Смицький М.В. ПП, гуртовня г.Каменец-Подольский, ул.Князей Кориатовичей, д.21</v>
      </c>
    </row>
    <row r="1309" spans="1:18" hidden="1" x14ac:dyDescent="0.25">
      <c r="A1309" s="32">
        <v>165517</v>
      </c>
      <c r="B1309" s="31" t="s">
        <v>1557</v>
      </c>
      <c r="C1309" s="31" t="s">
        <v>21098</v>
      </c>
      <c r="D1309" s="31" t="s">
        <v>21099</v>
      </c>
      <c r="E1309" s="31" t="s">
        <v>121</v>
      </c>
      <c r="F1309" s="31" t="s">
        <v>122</v>
      </c>
      <c r="G1309" s="31" t="s">
        <v>107</v>
      </c>
      <c r="H1309" s="31" t="s">
        <v>108</v>
      </c>
      <c r="I1309" s="31" t="s">
        <v>21100</v>
      </c>
      <c r="J1309" s="31" t="s">
        <v>21101</v>
      </c>
      <c r="K1309" s="31" t="s">
        <v>110</v>
      </c>
      <c r="L1309" s="31" t="s">
        <v>21098</v>
      </c>
      <c r="M1309" s="31" t="s">
        <v>2</v>
      </c>
      <c r="N1309" s="31" t="s">
        <v>25937</v>
      </c>
      <c r="O1309" s="31" t="s">
        <v>25929</v>
      </c>
      <c r="P1309" s="32" t="s">
        <v>66</v>
      </c>
      <c r="Q1309" s="32">
        <v>1</v>
      </c>
      <c r="R1309" t="str">
        <f t="shared" si="20"/>
        <v>Смола А.В. ПП, маг. "Калина" г.Каменец-Подольский, ул.Суворова, д.35</v>
      </c>
    </row>
    <row r="1310" spans="1:18" hidden="1" x14ac:dyDescent="0.25">
      <c r="A1310" s="32">
        <v>165525</v>
      </c>
      <c r="B1310" s="31" t="s">
        <v>1447</v>
      </c>
      <c r="C1310" s="31" t="s">
        <v>1448</v>
      </c>
      <c r="D1310" s="31" t="s">
        <v>21116</v>
      </c>
      <c r="E1310" s="31" t="s">
        <v>121</v>
      </c>
      <c r="F1310" s="31" t="s">
        <v>122</v>
      </c>
      <c r="G1310" s="31" t="s">
        <v>115</v>
      </c>
      <c r="H1310" s="31" t="s">
        <v>116</v>
      </c>
      <c r="I1310" s="31" t="s">
        <v>21117</v>
      </c>
      <c r="J1310" s="31" t="s">
        <v>21118</v>
      </c>
      <c r="K1310" s="31" t="s">
        <v>110</v>
      </c>
      <c r="L1310" s="31" t="s">
        <v>1448</v>
      </c>
      <c r="M1310" s="31" t="s">
        <v>25938</v>
      </c>
      <c r="N1310" s="31" t="s">
        <v>25937</v>
      </c>
      <c r="O1310" s="31" t="s">
        <v>25929</v>
      </c>
      <c r="P1310" s="32" t="s">
        <v>67</v>
      </c>
      <c r="Q1310" s="32">
        <v>0.5</v>
      </c>
      <c r="R1310" t="str">
        <f t="shared" si="20"/>
        <v>Соболь Л.І. ПП, ларьок білий р-н Дунаевецкий Район, пгт.Дунаевцы, ул.1-го Мая (на розі Красінських і 1-го Травня,)</v>
      </c>
    </row>
    <row r="1311" spans="1:18" hidden="1" x14ac:dyDescent="0.25">
      <c r="A1311" s="32">
        <v>165571</v>
      </c>
      <c r="B1311" s="31" t="s">
        <v>3478</v>
      </c>
      <c r="C1311" s="31" t="s">
        <v>3479</v>
      </c>
      <c r="D1311" s="31" t="s">
        <v>21208</v>
      </c>
      <c r="E1311" s="31" t="s">
        <v>121</v>
      </c>
      <c r="F1311" s="31" t="s">
        <v>122</v>
      </c>
      <c r="G1311" s="31" t="s">
        <v>107</v>
      </c>
      <c r="H1311" s="31" t="s">
        <v>108</v>
      </c>
      <c r="I1311" s="31" t="s">
        <v>4998</v>
      </c>
      <c r="J1311" s="31" t="s">
        <v>4999</v>
      </c>
      <c r="K1311" s="31" t="s">
        <v>110</v>
      </c>
      <c r="L1311" s="31" t="s">
        <v>3479</v>
      </c>
      <c r="M1311" s="31" t="s">
        <v>1</v>
      </c>
      <c r="N1311" s="31" t="s">
        <v>25937</v>
      </c>
      <c r="O1311" s="31" t="s">
        <v>25929</v>
      </c>
      <c r="P1311" s="32" t="s">
        <v>66</v>
      </c>
      <c r="Q1311" s="32">
        <v>0.5</v>
      </c>
      <c r="R1311" t="str">
        <f t="shared" si="20"/>
        <v>Сотнікова Н.М. ПП, буфет Райлікарні г.Каменец-Подольский, ул.Матросова (больница)</v>
      </c>
    </row>
    <row r="1312" spans="1:18" hidden="1" x14ac:dyDescent="0.25">
      <c r="A1312" s="32">
        <v>165361</v>
      </c>
      <c r="B1312" s="31" t="s">
        <v>2423</v>
      </c>
      <c r="C1312" s="31" t="s">
        <v>20747</v>
      </c>
      <c r="D1312" s="31" t="s">
        <v>19937</v>
      </c>
      <c r="E1312" s="31" t="s">
        <v>121</v>
      </c>
      <c r="F1312" s="31" t="s">
        <v>122</v>
      </c>
      <c r="G1312" s="31" t="s">
        <v>107</v>
      </c>
      <c r="H1312" s="31" t="s">
        <v>108</v>
      </c>
      <c r="I1312" s="31" t="s">
        <v>20748</v>
      </c>
      <c r="J1312" s="31" t="s">
        <v>20749</v>
      </c>
      <c r="K1312" s="31" t="s">
        <v>110</v>
      </c>
      <c r="L1312" s="31" t="s">
        <v>20747</v>
      </c>
      <c r="M1312" s="31" t="s">
        <v>25938</v>
      </c>
      <c r="N1312" s="31" t="s">
        <v>25937</v>
      </c>
      <c r="O1312" s="31" t="s">
        <v>25929</v>
      </c>
      <c r="P1312" s="32" t="s">
        <v>66</v>
      </c>
      <c r="Q1312" s="32">
        <v>1</v>
      </c>
      <c r="R1312" t="str">
        <f t="shared" si="20"/>
        <v>Семенова Н.М. ПП, маг. "Анна" р-н Дунаевецкий Район, г.Дунаевцы, ул.Шевченко, д.110</v>
      </c>
    </row>
    <row r="1313" spans="1:18" hidden="1" x14ac:dyDescent="0.25">
      <c r="A1313" s="32">
        <v>165362</v>
      </c>
      <c r="B1313" s="31" t="s">
        <v>1592</v>
      </c>
      <c r="C1313" s="31" t="s">
        <v>1593</v>
      </c>
      <c r="D1313" s="31" t="s">
        <v>20750</v>
      </c>
      <c r="E1313" s="31" t="s">
        <v>121</v>
      </c>
      <c r="F1313" s="31" t="s">
        <v>122</v>
      </c>
      <c r="G1313" s="31" t="s">
        <v>107</v>
      </c>
      <c r="H1313" s="31" t="s">
        <v>108</v>
      </c>
      <c r="I1313" s="31" t="s">
        <v>20748</v>
      </c>
      <c r="J1313" s="31" t="s">
        <v>20749</v>
      </c>
      <c r="K1313" s="31" t="s">
        <v>110</v>
      </c>
      <c r="L1313" s="31" t="s">
        <v>1593</v>
      </c>
      <c r="M1313" s="31" t="s">
        <v>25938</v>
      </c>
      <c r="N1313" s="31" t="s">
        <v>25937</v>
      </c>
      <c r="O1313" s="31" t="s">
        <v>25929</v>
      </c>
      <c r="P1313" s="32" t="s">
        <v>66</v>
      </c>
      <c r="Q1313" s="32">
        <v>0.5</v>
      </c>
      <c r="R1313" t="str">
        <f t="shared" si="20"/>
        <v>Семенова Н.М. ПП, к-к р-н Дунаевецкий Район, г.Дунаевцы, пер.1-го Мая, д.4/3</v>
      </c>
    </row>
    <row r="1314" spans="1:18" hidden="1" x14ac:dyDescent="0.25">
      <c r="A1314" s="32">
        <v>165382</v>
      </c>
      <c r="B1314" s="31" t="s">
        <v>20808</v>
      </c>
      <c r="C1314" s="31" t="s">
        <v>20809</v>
      </c>
      <c r="D1314" s="31" t="s">
        <v>8610</v>
      </c>
      <c r="E1314" s="31" t="s">
        <v>121</v>
      </c>
      <c r="F1314" s="31" t="s">
        <v>122</v>
      </c>
      <c r="G1314" s="31" t="s">
        <v>107</v>
      </c>
      <c r="H1314" s="31" t="s">
        <v>108</v>
      </c>
      <c r="I1314" s="31" t="s">
        <v>20810</v>
      </c>
      <c r="J1314" s="31" t="s">
        <v>20811</v>
      </c>
      <c r="K1314" s="31" t="s">
        <v>110</v>
      </c>
      <c r="L1314" s="31" t="s">
        <v>20812</v>
      </c>
      <c r="M1314" s="31" t="s">
        <v>25938</v>
      </c>
      <c r="N1314" s="31" t="s">
        <v>25937</v>
      </c>
      <c r="O1314" s="31" t="s">
        <v>25929</v>
      </c>
      <c r="P1314" s="32" t="s">
        <v>66</v>
      </c>
      <c r="Q1314" s="32">
        <v>1</v>
      </c>
      <c r="R1314" t="str">
        <f t="shared" si="20"/>
        <v>Серкебаєва Л.М. ПП, маг. "Гранат" р-н Дунаевецкий Район, г.Дунаевцы, ул.Фрунзе, д.28</v>
      </c>
    </row>
    <row r="1315" spans="1:18" hidden="1" x14ac:dyDescent="0.25">
      <c r="A1315" s="32">
        <v>165413</v>
      </c>
      <c r="B1315" s="31" t="s">
        <v>1768</v>
      </c>
      <c r="C1315" s="31" t="s">
        <v>1769</v>
      </c>
      <c r="D1315" s="31" t="s">
        <v>20879</v>
      </c>
      <c r="E1315" s="31" t="s">
        <v>121</v>
      </c>
      <c r="F1315" s="31" t="s">
        <v>122</v>
      </c>
      <c r="G1315" s="31" t="s">
        <v>107</v>
      </c>
      <c r="H1315" s="31" t="s">
        <v>108</v>
      </c>
      <c r="I1315" s="31" t="s">
        <v>20880</v>
      </c>
      <c r="J1315" s="31" t="s">
        <v>20881</v>
      </c>
      <c r="K1315" s="31" t="s">
        <v>110</v>
      </c>
      <c r="L1315" s="31" t="s">
        <v>1769</v>
      </c>
      <c r="M1315" s="31" t="s">
        <v>25938</v>
      </c>
      <c r="N1315" s="31" t="s">
        <v>25937</v>
      </c>
      <c r="O1315" s="31" t="s">
        <v>25929</v>
      </c>
      <c r="P1315" s="32" t="s">
        <v>67</v>
      </c>
      <c r="Q1315" s="32">
        <v>0.5</v>
      </c>
      <c r="R1315" t="str">
        <f t="shared" si="20"/>
        <v>Ситарчук А.І. ПП, маг. "Продукти" р-н Дунаевецкий Район, г.Дунаевцы, ул.Горького, д.7/2</v>
      </c>
    </row>
    <row r="1316" spans="1:18" hidden="1" x14ac:dyDescent="0.25">
      <c r="A1316" s="32">
        <v>165448</v>
      </c>
      <c r="B1316" s="31" t="s">
        <v>3553</v>
      </c>
      <c r="C1316" s="31" t="s">
        <v>3554</v>
      </c>
      <c r="D1316" s="31" t="s">
        <v>20959</v>
      </c>
      <c r="E1316" s="31" t="s">
        <v>121</v>
      </c>
      <c r="F1316" s="31" t="s">
        <v>122</v>
      </c>
      <c r="G1316" s="31" t="s">
        <v>107</v>
      </c>
      <c r="H1316" s="31" t="s">
        <v>108</v>
      </c>
      <c r="I1316" s="31" t="s">
        <v>20960</v>
      </c>
      <c r="J1316" s="31" t="s">
        <v>20961</v>
      </c>
      <c r="K1316" s="31" t="s">
        <v>110</v>
      </c>
      <c r="L1316" s="31" t="s">
        <v>3554</v>
      </c>
      <c r="M1316" s="31" t="s">
        <v>25938</v>
      </c>
      <c r="N1316" s="31" t="s">
        <v>25937</v>
      </c>
      <c r="O1316" s="31" t="s">
        <v>25929</v>
      </c>
      <c r="P1316" s="32" t="s">
        <v>66</v>
      </c>
      <c r="Q1316" s="32">
        <v>1</v>
      </c>
      <c r="R1316" t="str">
        <f t="shared" si="20"/>
        <v>Сірий Ю.В. ПП, маг. "У дяді Васі" г.Каменец-Подольский, ул.Молодежная, д.11</v>
      </c>
    </row>
    <row r="1317" spans="1:18" hidden="1" x14ac:dyDescent="0.25">
      <c r="A1317" s="32">
        <v>165483</v>
      </c>
      <c r="B1317" s="31" t="s">
        <v>3612</v>
      </c>
      <c r="C1317" s="31" t="s">
        <v>3613</v>
      </c>
      <c r="D1317" s="31" t="s">
        <v>21019</v>
      </c>
      <c r="E1317" s="31" t="s">
        <v>121</v>
      </c>
      <c r="F1317" s="31" t="s">
        <v>122</v>
      </c>
      <c r="G1317" s="31" t="s">
        <v>299</v>
      </c>
      <c r="H1317" s="31" t="s">
        <v>108</v>
      </c>
      <c r="I1317" s="31" t="s">
        <v>21020</v>
      </c>
      <c r="J1317" s="31" t="s">
        <v>21021</v>
      </c>
      <c r="K1317" s="31" t="s">
        <v>110</v>
      </c>
      <c r="L1317" s="31" t="s">
        <v>3613</v>
      </c>
      <c r="M1317" s="31" t="s">
        <v>25938</v>
      </c>
      <c r="N1317" s="31" t="s">
        <v>25937</v>
      </c>
      <c r="O1317" s="31" t="s">
        <v>25929</v>
      </c>
      <c r="P1317" s="32" t="s">
        <v>66</v>
      </c>
      <c r="Q1317" s="32">
        <v>1</v>
      </c>
      <c r="R1317" t="str">
        <f t="shared" si="20"/>
        <v>Сливко В.С. ПП, маг. "Гермес" р-н Дунаевецкий Район, г.Дунаевцы, ул.Шевченко, д.117</v>
      </c>
    </row>
    <row r="1318" spans="1:18" hidden="1" x14ac:dyDescent="0.25">
      <c r="A1318" s="32">
        <v>828355</v>
      </c>
      <c r="B1318" s="31" t="s">
        <v>7003</v>
      </c>
      <c r="C1318" s="31" t="s">
        <v>7004</v>
      </c>
      <c r="D1318" s="31" t="s">
        <v>7005</v>
      </c>
      <c r="E1318" s="31" t="s">
        <v>121</v>
      </c>
      <c r="F1318" s="31" t="s">
        <v>122</v>
      </c>
      <c r="G1318" s="31" t="s">
        <v>107</v>
      </c>
      <c r="H1318" s="31" t="s">
        <v>108</v>
      </c>
      <c r="I1318" s="31" t="s">
        <v>7001</v>
      </c>
      <c r="J1318" s="31" t="s">
        <v>7002</v>
      </c>
      <c r="K1318" s="31" t="s">
        <v>110</v>
      </c>
      <c r="L1318" s="31" t="s">
        <v>7004</v>
      </c>
      <c r="M1318" s="31" t="s">
        <v>2</v>
      </c>
      <c r="N1318" s="31" t="s">
        <v>25937</v>
      </c>
      <c r="O1318" s="31" t="s">
        <v>25929</v>
      </c>
      <c r="P1318" s="32" t="s">
        <v>66</v>
      </c>
      <c r="Q1318" s="32">
        <v>0.5</v>
      </c>
      <c r="R1318" t="str">
        <f t="shared" si="20"/>
        <v>Колотило Р.В. ПП, маг. "Продукти" г.Каменец-Подольский, ул.30-летия Победы, д.0 (0)</v>
      </c>
    </row>
    <row r="1319" spans="1:18" hidden="1" x14ac:dyDescent="0.25">
      <c r="A1319" s="32">
        <v>165340</v>
      </c>
      <c r="B1319" s="31" t="s">
        <v>3626</v>
      </c>
      <c r="C1319" s="31" t="s">
        <v>3627</v>
      </c>
      <c r="D1319" s="31" t="s">
        <v>20687</v>
      </c>
      <c r="E1319" s="31" t="s">
        <v>121</v>
      </c>
      <c r="F1319" s="31" t="s">
        <v>122</v>
      </c>
      <c r="G1319" s="31" t="s">
        <v>299</v>
      </c>
      <c r="H1319" s="31" t="s">
        <v>108</v>
      </c>
      <c r="I1319" s="31" t="s">
        <v>20688</v>
      </c>
      <c r="J1319" s="31" t="s">
        <v>20689</v>
      </c>
      <c r="K1319" s="31" t="s">
        <v>110</v>
      </c>
      <c r="L1319" s="31" t="s">
        <v>3627</v>
      </c>
      <c r="M1319" s="31" t="s">
        <v>1</v>
      </c>
      <c r="N1319" s="31" t="s">
        <v>25937</v>
      </c>
      <c r="O1319" s="31" t="s">
        <v>25929</v>
      </c>
      <c r="P1319" s="32" t="s">
        <v>66</v>
      </c>
      <c r="Q1319" s="32">
        <v>1</v>
      </c>
      <c r="R1319" t="str">
        <f t="shared" si="20"/>
        <v>Сварник І.В. ПП, маг. "Мрія-2" г.Каменец-Подольский, ул.Красноармейская, д.24</v>
      </c>
    </row>
    <row r="1320" spans="1:18" hidden="1" x14ac:dyDescent="0.25">
      <c r="A1320" s="32">
        <v>165349</v>
      </c>
      <c r="B1320" s="31" t="s">
        <v>1755</v>
      </c>
      <c r="C1320" s="31" t="s">
        <v>1756</v>
      </c>
      <c r="D1320" s="31" t="s">
        <v>20715</v>
      </c>
      <c r="E1320" s="31" t="s">
        <v>121</v>
      </c>
      <c r="F1320" s="31" t="s">
        <v>122</v>
      </c>
      <c r="G1320" s="31" t="s">
        <v>107</v>
      </c>
      <c r="H1320" s="31" t="s">
        <v>108</v>
      </c>
      <c r="I1320" s="31" t="s">
        <v>20716</v>
      </c>
      <c r="J1320" s="31" t="s">
        <v>20717</v>
      </c>
      <c r="K1320" s="31" t="s">
        <v>110</v>
      </c>
      <c r="L1320" s="31" t="s">
        <v>1756</v>
      </c>
      <c r="M1320" s="31" t="s">
        <v>25938</v>
      </c>
      <c r="N1320" s="31" t="s">
        <v>25937</v>
      </c>
      <c r="O1320" s="31" t="s">
        <v>25929</v>
      </c>
      <c r="P1320" s="32" t="s">
        <v>66</v>
      </c>
      <c r="Q1320" s="32">
        <v>1</v>
      </c>
      <c r="R1320" t="str">
        <f t="shared" si="20"/>
        <v>Севастьянова Є.Г. ПП, маг. "Віка" р-н Дунаевецкий Район, г.Дунаевцы, ул.Киевская, д.26</v>
      </c>
    </row>
    <row r="1321" spans="1:18" hidden="1" x14ac:dyDescent="0.25">
      <c r="A1321" s="32">
        <v>165355</v>
      </c>
      <c r="B1321" s="31" t="s">
        <v>3718</v>
      </c>
      <c r="C1321" s="31" t="s">
        <v>20727</v>
      </c>
      <c r="D1321" s="31" t="s">
        <v>20728</v>
      </c>
      <c r="E1321" s="31" t="s">
        <v>121</v>
      </c>
      <c r="F1321" s="31" t="s">
        <v>122</v>
      </c>
      <c r="G1321" s="31" t="s">
        <v>298</v>
      </c>
      <c r="H1321" s="31" t="s">
        <v>108</v>
      </c>
      <c r="I1321" s="31" t="s">
        <v>5855</v>
      </c>
      <c r="J1321" s="31" t="s">
        <v>5856</v>
      </c>
      <c r="K1321" s="31" t="s">
        <v>110</v>
      </c>
      <c r="L1321" s="31" t="s">
        <v>3719</v>
      </c>
      <c r="M1321" s="31" t="s">
        <v>0</v>
      </c>
      <c r="N1321" s="31" t="s">
        <v>25937</v>
      </c>
      <c r="O1321" s="31" t="s">
        <v>25929</v>
      </c>
      <c r="P1321" s="32" t="s">
        <v>66</v>
      </c>
      <c r="Q1321" s="32">
        <v>1</v>
      </c>
      <c r="R1321" t="str">
        <f t="shared" si="20"/>
        <v>(РЦ) Семелюк М.П. ПП, склад р-н Каменец-Подольский Район, с.Жовтневое, ул.Октябрьская, д.34</v>
      </c>
    </row>
    <row r="1322" spans="1:18" hidden="1" x14ac:dyDescent="0.25">
      <c r="A1322" s="32">
        <v>165356</v>
      </c>
      <c r="B1322" s="31" t="s">
        <v>3586</v>
      </c>
      <c r="C1322" s="31" t="s">
        <v>20729</v>
      </c>
      <c r="D1322" s="31" t="s">
        <v>20730</v>
      </c>
      <c r="E1322" s="31" t="s">
        <v>121</v>
      </c>
      <c r="F1322" s="31" t="s">
        <v>122</v>
      </c>
      <c r="G1322" s="31" t="s">
        <v>107</v>
      </c>
      <c r="H1322" s="31" t="s">
        <v>108</v>
      </c>
      <c r="I1322" s="31" t="s">
        <v>20731</v>
      </c>
      <c r="J1322" s="31" t="s">
        <v>20732</v>
      </c>
      <c r="K1322" s="31" t="s">
        <v>110</v>
      </c>
      <c r="L1322" s="31" t="s">
        <v>3587</v>
      </c>
      <c r="M1322" s="31" t="s">
        <v>1</v>
      </c>
      <c r="N1322" s="31" t="s">
        <v>25937</v>
      </c>
      <c r="O1322" s="31" t="s">
        <v>25929</v>
      </c>
      <c r="P1322" s="32" t="s">
        <v>66</v>
      </c>
      <c r="Q1322" s="32">
        <v>1</v>
      </c>
      <c r="R1322" t="str">
        <f t="shared" si="20"/>
        <v>Семендяк В.М. ПП, к-к "Еталон" г.Каменец-Подольский, ул.Драгоманова, д.14</v>
      </c>
    </row>
    <row r="1323" spans="1:18" hidden="1" x14ac:dyDescent="0.25">
      <c r="A1323" s="32">
        <v>165360</v>
      </c>
      <c r="B1323" s="31" t="s">
        <v>1451</v>
      </c>
      <c r="C1323" s="31" t="s">
        <v>1452</v>
      </c>
      <c r="D1323" s="31" t="s">
        <v>20744</v>
      </c>
      <c r="E1323" s="31" t="s">
        <v>121</v>
      </c>
      <c r="F1323" s="31" t="s">
        <v>122</v>
      </c>
      <c r="G1323" s="31" t="s">
        <v>107</v>
      </c>
      <c r="H1323" s="31" t="s">
        <v>108</v>
      </c>
      <c r="I1323" s="31" t="s">
        <v>20745</v>
      </c>
      <c r="J1323" s="31" t="s">
        <v>20746</v>
      </c>
      <c r="K1323" s="31" t="s">
        <v>110</v>
      </c>
      <c r="L1323" s="31" t="s">
        <v>1452</v>
      </c>
      <c r="M1323" s="31" t="s">
        <v>25938</v>
      </c>
      <c r="N1323" s="31" t="s">
        <v>25937</v>
      </c>
      <c r="O1323" s="31" t="s">
        <v>25929</v>
      </c>
      <c r="P1323" s="32" t="s">
        <v>66</v>
      </c>
      <c r="Q1323" s="32">
        <v>0.5</v>
      </c>
      <c r="R1323" t="str">
        <f t="shared" si="20"/>
        <v>Семенов І.Е. ПП, базар р-н Дунаевецкий Район, г.Дунаевцы (ринок)</v>
      </c>
    </row>
    <row r="1324" spans="1:18" hidden="1" x14ac:dyDescent="0.25">
      <c r="A1324" s="32">
        <v>783567</v>
      </c>
      <c r="B1324" s="31" t="s">
        <v>6683</v>
      </c>
      <c r="C1324" s="31" t="s">
        <v>2787</v>
      </c>
      <c r="D1324" s="31" t="s">
        <v>6684</v>
      </c>
      <c r="E1324" s="31" t="s">
        <v>121</v>
      </c>
      <c r="F1324" s="31" t="s">
        <v>122</v>
      </c>
      <c r="G1324" s="31" t="s">
        <v>107</v>
      </c>
      <c r="H1324" s="31" t="s">
        <v>108</v>
      </c>
      <c r="I1324" s="31" t="s">
        <v>6685</v>
      </c>
      <c r="J1324" s="31" t="s">
        <v>6686</v>
      </c>
      <c r="K1324" s="31" t="s">
        <v>110</v>
      </c>
      <c r="L1324" s="31" t="s">
        <v>2787</v>
      </c>
      <c r="M1324" s="31" t="s">
        <v>25938</v>
      </c>
      <c r="N1324" s="31" t="s">
        <v>25937</v>
      </c>
      <c r="O1324" s="31" t="s">
        <v>25929</v>
      </c>
      <c r="P1324" s="32" t="s">
        <v>66</v>
      </c>
      <c r="Q1324" s="32">
        <v>0.5</v>
      </c>
      <c r="R1324" t="str">
        <f t="shared" si="20"/>
        <v>Жовнір Н.В. ПП, маг. "Продукти" р-н Дунаевецкий Район, с.Велика Побийна (біля школи)</v>
      </c>
    </row>
    <row r="1325" spans="1:18" hidden="1" x14ac:dyDescent="0.25">
      <c r="A1325" s="32">
        <v>783571</v>
      </c>
      <c r="B1325" s="31" t="s">
        <v>6699</v>
      </c>
      <c r="C1325" s="31" t="s">
        <v>6700</v>
      </c>
      <c r="D1325" s="31" t="s">
        <v>6701</v>
      </c>
      <c r="E1325" s="31" t="s">
        <v>121</v>
      </c>
      <c r="F1325" s="31" t="s">
        <v>122</v>
      </c>
      <c r="G1325" s="31" t="s">
        <v>107</v>
      </c>
      <c r="H1325" s="31" t="s">
        <v>108</v>
      </c>
      <c r="I1325" s="31" t="s">
        <v>5861</v>
      </c>
      <c r="J1325" s="31" t="s">
        <v>5862</v>
      </c>
      <c r="K1325" s="31" t="s">
        <v>110</v>
      </c>
      <c r="L1325" s="31" t="s">
        <v>6700</v>
      </c>
      <c r="M1325" s="31" t="s">
        <v>25938</v>
      </c>
      <c r="N1325" s="31" t="s">
        <v>25937</v>
      </c>
      <c r="O1325" s="31" t="s">
        <v>25929</v>
      </c>
      <c r="P1325" s="32" t="s">
        <v>67</v>
      </c>
      <c r="Q1325" s="32">
        <v>0.5</v>
      </c>
      <c r="R1325" t="str">
        <f t="shared" si="20"/>
        <v>Сохатюк Т.М. ПП, маг. "Аграрій" р-н Дунаевецкий Район, пгт.Дунаевцы, ул.Шевченко, д.54</v>
      </c>
    </row>
    <row r="1326" spans="1:18" hidden="1" x14ac:dyDescent="0.25">
      <c r="A1326" s="32">
        <v>783574</v>
      </c>
      <c r="B1326" s="31" t="s">
        <v>6712</v>
      </c>
      <c r="C1326" s="31" t="s">
        <v>6713</v>
      </c>
      <c r="D1326" s="31" t="s">
        <v>6714</v>
      </c>
      <c r="E1326" s="31" t="s">
        <v>121</v>
      </c>
      <c r="F1326" s="31" t="s">
        <v>122</v>
      </c>
      <c r="G1326" s="31" t="s">
        <v>115</v>
      </c>
      <c r="H1326" s="31" t="s">
        <v>116</v>
      </c>
      <c r="I1326" s="31" t="s">
        <v>6715</v>
      </c>
      <c r="J1326" s="31" t="s">
        <v>6716</v>
      </c>
      <c r="K1326" s="31" t="s">
        <v>110</v>
      </c>
      <c r="L1326" s="31" t="s">
        <v>6713</v>
      </c>
      <c r="M1326" s="31" t="s">
        <v>0</v>
      </c>
      <c r="N1326" s="31" t="s">
        <v>25937</v>
      </c>
      <c r="O1326" s="31" t="s">
        <v>25929</v>
      </c>
      <c r="P1326" s="32" t="s">
        <v>66</v>
      </c>
      <c r="Q1326" s="32">
        <v>0.5</v>
      </c>
      <c r="R1326" t="str">
        <f t="shared" si="20"/>
        <v>Чорнобай О.В. ПП, к-к №2 г.Каменец-Подольский, ул.Князей Кориатовичей, д.12 (0)</v>
      </c>
    </row>
    <row r="1327" spans="1:18" hidden="1" x14ac:dyDescent="0.25">
      <c r="A1327" s="32">
        <v>783578</v>
      </c>
      <c r="B1327" s="31" t="s">
        <v>6717</v>
      </c>
      <c r="C1327" s="31" t="s">
        <v>6718</v>
      </c>
      <c r="D1327" s="31" t="s">
        <v>6719</v>
      </c>
      <c r="E1327" s="31" t="s">
        <v>121</v>
      </c>
      <c r="F1327" s="31" t="s">
        <v>122</v>
      </c>
      <c r="G1327" s="31" t="s">
        <v>107</v>
      </c>
      <c r="H1327" s="31" t="s">
        <v>108</v>
      </c>
      <c r="I1327" s="31" t="s">
        <v>6720</v>
      </c>
      <c r="J1327" s="31" t="s">
        <v>6721</v>
      </c>
      <c r="K1327" s="31" t="s">
        <v>110</v>
      </c>
      <c r="L1327" s="31" t="s">
        <v>6718</v>
      </c>
      <c r="M1327" s="31" t="s">
        <v>2</v>
      </c>
      <c r="N1327" s="31" t="s">
        <v>25937</v>
      </c>
      <c r="O1327" s="31" t="s">
        <v>25929</v>
      </c>
      <c r="P1327" s="32" t="s">
        <v>67</v>
      </c>
      <c r="Q1327" s="32">
        <v>1</v>
      </c>
      <c r="R1327" t="str">
        <f t="shared" si="20"/>
        <v>Ізовіт В.М. ПП, маг. "Продукти" г.Каменец-Подольский, пер.Шевченко, д.16</v>
      </c>
    </row>
    <row r="1328" spans="1:18" hidden="1" x14ac:dyDescent="0.25">
      <c r="A1328" s="32">
        <v>922143</v>
      </c>
      <c r="B1328" s="31" t="s">
        <v>6763</v>
      </c>
      <c r="C1328" s="31" t="s">
        <v>6764</v>
      </c>
      <c r="D1328" s="31" t="s">
        <v>5291</v>
      </c>
      <c r="E1328" s="31" t="s">
        <v>121</v>
      </c>
      <c r="F1328" s="31" t="s">
        <v>122</v>
      </c>
      <c r="G1328" s="31" t="s">
        <v>107</v>
      </c>
      <c r="H1328" s="31" t="s">
        <v>108</v>
      </c>
      <c r="I1328" s="31" t="s">
        <v>6765</v>
      </c>
      <c r="J1328" s="31" t="s">
        <v>6766</v>
      </c>
      <c r="K1328" s="31" t="s">
        <v>110</v>
      </c>
      <c r="L1328" s="31" t="s">
        <v>6764</v>
      </c>
      <c r="M1328" s="31" t="s">
        <v>0</v>
      </c>
      <c r="N1328" s="31" t="s">
        <v>25937</v>
      </c>
      <c r="O1328" s="31" t="s">
        <v>25929</v>
      </c>
      <c r="P1328" s="32" t="s">
        <v>67</v>
      </c>
      <c r="Q1328" s="32">
        <v>0</v>
      </c>
      <c r="R1328" t="str">
        <f t="shared" si="20"/>
        <v>Демчук Н.Я. ПП, к-к г.Каменец-Подольский, ул.Князей Кориатовичей, д.0</v>
      </c>
    </row>
    <row r="1329" spans="1:18" hidden="1" x14ac:dyDescent="0.25">
      <c r="A1329" s="32">
        <v>828354</v>
      </c>
      <c r="B1329" s="31" t="s">
        <v>6998</v>
      </c>
      <c r="C1329" s="31" t="s">
        <v>6999</v>
      </c>
      <c r="D1329" s="31" t="s">
        <v>7000</v>
      </c>
      <c r="E1329" s="31" t="s">
        <v>121</v>
      </c>
      <c r="F1329" s="31" t="s">
        <v>122</v>
      </c>
      <c r="G1329" s="31" t="s">
        <v>107</v>
      </c>
      <c r="H1329" s="31" t="s">
        <v>108</v>
      </c>
      <c r="I1329" s="31" t="s">
        <v>7001</v>
      </c>
      <c r="J1329" s="31" t="s">
        <v>7002</v>
      </c>
      <c r="K1329" s="31" t="s">
        <v>110</v>
      </c>
      <c r="L1329" s="31" t="s">
        <v>6999</v>
      </c>
      <c r="M1329" s="31" t="s">
        <v>2</v>
      </c>
      <c r="N1329" s="31" t="s">
        <v>25937</v>
      </c>
      <c r="O1329" s="31" t="s">
        <v>25929</v>
      </c>
      <c r="P1329" s="32" t="s">
        <v>66</v>
      </c>
      <c r="Q1329" s="32">
        <v>0.5</v>
      </c>
      <c r="R1329" t="str">
        <f t="shared" si="20"/>
        <v>Колотило Р.В. ПП, маг. "Продукти 24" г.Каменец-Подольский, шоссе Нигинское, д.0 (0)</v>
      </c>
    </row>
    <row r="1330" spans="1:18" hidden="1" x14ac:dyDescent="0.25">
      <c r="A1330" s="32">
        <v>865788</v>
      </c>
      <c r="B1330" s="31" t="s">
        <v>5873</v>
      </c>
      <c r="C1330" s="31" t="s">
        <v>4250</v>
      </c>
      <c r="D1330" s="31" t="s">
        <v>5874</v>
      </c>
      <c r="E1330" s="31" t="s">
        <v>121</v>
      </c>
      <c r="F1330" s="31" t="s">
        <v>122</v>
      </c>
      <c r="G1330" s="31" t="s">
        <v>107</v>
      </c>
      <c r="H1330" s="31" t="s">
        <v>108</v>
      </c>
      <c r="I1330" s="31" t="s">
        <v>4248</v>
      </c>
      <c r="J1330" s="31" t="s">
        <v>4249</v>
      </c>
      <c r="K1330" s="31" t="s">
        <v>110</v>
      </c>
      <c r="L1330" s="31" t="s">
        <v>4250</v>
      </c>
      <c r="M1330" s="31" t="s">
        <v>25938</v>
      </c>
      <c r="N1330" s="31" t="s">
        <v>25937</v>
      </c>
      <c r="O1330" s="31" t="s">
        <v>25929</v>
      </c>
      <c r="P1330" s="32" t="s">
        <v>66</v>
      </c>
      <c r="Q1330" s="32">
        <v>0.5</v>
      </c>
      <c r="R1330" t="str">
        <f t="shared" si="20"/>
        <v>Сині озера СТ, маг. "Сині озера" р-н Дунаевецкий Район, г.Дунаевцы, ул.Киевская, д.20</v>
      </c>
    </row>
    <row r="1331" spans="1:18" hidden="1" x14ac:dyDescent="0.25">
      <c r="A1331" s="32">
        <v>865790</v>
      </c>
      <c r="B1331" s="31" t="s">
        <v>5880</v>
      </c>
      <c r="C1331" s="31" t="s">
        <v>5881</v>
      </c>
      <c r="D1331" s="31" t="s">
        <v>5882</v>
      </c>
      <c r="E1331" s="31" t="s">
        <v>121</v>
      </c>
      <c r="F1331" s="31" t="s">
        <v>122</v>
      </c>
      <c r="G1331" s="31" t="s">
        <v>107</v>
      </c>
      <c r="H1331" s="31" t="s">
        <v>108</v>
      </c>
      <c r="I1331" s="31" t="s">
        <v>5883</v>
      </c>
      <c r="J1331" s="31" t="s">
        <v>5884</v>
      </c>
      <c r="K1331" s="31" t="s">
        <v>110</v>
      </c>
      <c r="L1331" s="31" t="s">
        <v>5881</v>
      </c>
      <c r="M1331" s="31" t="s">
        <v>25938</v>
      </c>
      <c r="N1331" s="31" t="s">
        <v>25937</v>
      </c>
      <c r="O1331" s="31" t="s">
        <v>25929</v>
      </c>
      <c r="P1331" s="32" t="s">
        <v>25948</v>
      </c>
      <c r="Q1331" s="32">
        <v>0</v>
      </c>
      <c r="R1331" t="str">
        <f t="shared" si="20"/>
        <v>Серкебаєва Л.М. ПП, маг. "Продукти" р-н Дунаевецкий Район, с.Рахновка, д.0</v>
      </c>
    </row>
    <row r="1332" spans="1:18" hidden="1" x14ac:dyDescent="0.25">
      <c r="A1332" s="32">
        <v>865798</v>
      </c>
      <c r="B1332" s="31" t="s">
        <v>5912</v>
      </c>
      <c r="C1332" s="31" t="s">
        <v>5913</v>
      </c>
      <c r="D1332" s="31" t="s">
        <v>5914</v>
      </c>
      <c r="E1332" s="31" t="s">
        <v>121</v>
      </c>
      <c r="F1332" s="31" t="s">
        <v>122</v>
      </c>
      <c r="G1332" s="31" t="s">
        <v>164</v>
      </c>
      <c r="H1332" s="31" t="s">
        <v>108</v>
      </c>
      <c r="I1332" s="31" t="s">
        <v>5915</v>
      </c>
      <c r="J1332" s="31" t="s">
        <v>5916</v>
      </c>
      <c r="K1332" s="31" t="s">
        <v>110</v>
      </c>
      <c r="L1332" s="31" t="s">
        <v>5913</v>
      </c>
      <c r="M1332" s="31" t="s">
        <v>2</v>
      </c>
      <c r="N1332" s="31" t="s">
        <v>25937</v>
      </c>
      <c r="O1332" s="31" t="s">
        <v>25929</v>
      </c>
      <c r="P1332" s="32" t="s">
        <v>67</v>
      </c>
      <c r="Q1332" s="32">
        <v>0</v>
      </c>
      <c r="R1332" t="str">
        <f t="shared" si="20"/>
        <v>ПОДІЛАВТОГАЗ ТОВ, БП АЗС "SUN" г.Каменец-Подольский, просп Грушевского, д.1 А</v>
      </c>
    </row>
    <row r="1333" spans="1:18" hidden="1" x14ac:dyDescent="0.25">
      <c r="A1333" s="32">
        <v>865802</v>
      </c>
      <c r="B1333" s="31" t="s">
        <v>5917</v>
      </c>
      <c r="C1333" s="31" t="s">
        <v>5918</v>
      </c>
      <c r="D1333" s="31" t="s">
        <v>5919</v>
      </c>
      <c r="E1333" s="31" t="s">
        <v>121</v>
      </c>
      <c r="F1333" s="31" t="s">
        <v>122</v>
      </c>
      <c r="G1333" s="31" t="s">
        <v>107</v>
      </c>
      <c r="H1333" s="31" t="s">
        <v>108</v>
      </c>
      <c r="I1333" s="31" t="s">
        <v>5920</v>
      </c>
      <c r="J1333" s="31" t="s">
        <v>5921</v>
      </c>
      <c r="K1333" s="31" t="s">
        <v>110</v>
      </c>
      <c r="L1333" s="31" t="s">
        <v>5918</v>
      </c>
      <c r="M1333" s="31" t="s">
        <v>1</v>
      </c>
      <c r="N1333" s="31" t="s">
        <v>25937</v>
      </c>
      <c r="O1333" s="31" t="s">
        <v>25929</v>
      </c>
      <c r="P1333" s="32" t="s">
        <v>67</v>
      </c>
      <c r="Q1333" s="32">
        <v>0.5</v>
      </c>
      <c r="R1333" t="str">
        <f t="shared" si="20"/>
        <v>Романюк І.В. ПП, маг. "Продукти" г.Каменец-Подольский, ул.Украинки Леси (біля РАДСу)</v>
      </c>
    </row>
    <row r="1334" spans="1:18" hidden="1" x14ac:dyDescent="0.25">
      <c r="A1334" s="32">
        <v>830846</v>
      </c>
      <c r="B1334" s="31" t="s">
        <v>7031</v>
      </c>
      <c r="C1334" s="31" t="s">
        <v>7032</v>
      </c>
      <c r="D1334" s="31" t="s">
        <v>7033</v>
      </c>
      <c r="E1334" s="31" t="s">
        <v>121</v>
      </c>
      <c r="F1334" s="31" t="s">
        <v>122</v>
      </c>
      <c r="G1334" s="31" t="s">
        <v>107</v>
      </c>
      <c r="H1334" s="31" t="s">
        <v>108</v>
      </c>
      <c r="I1334" s="31" t="s">
        <v>6414</v>
      </c>
      <c r="J1334" s="31" t="s">
        <v>6415</v>
      </c>
      <c r="K1334" s="31" t="s">
        <v>110</v>
      </c>
      <c r="L1334" s="31" t="s">
        <v>7032</v>
      </c>
      <c r="M1334" s="31" t="s">
        <v>25938</v>
      </c>
      <c r="N1334" s="31" t="s">
        <v>25937</v>
      </c>
      <c r="O1334" s="31" t="s">
        <v>25929</v>
      </c>
      <c r="P1334" s="32" t="s">
        <v>67</v>
      </c>
      <c r="Q1334" s="32">
        <v>1</v>
      </c>
      <c r="R1334" t="str">
        <f t="shared" si="20"/>
        <v>Камінський О.В. ПП, маг. "Продукти" р-н Дунаевецкий Район, пгт.Дунаевцы, ул.Спортивная, д.0 (0)</v>
      </c>
    </row>
    <row r="1335" spans="1:18" hidden="1" x14ac:dyDescent="0.25">
      <c r="A1335" s="32">
        <v>830849</v>
      </c>
      <c r="B1335" s="31" t="s">
        <v>7034</v>
      </c>
      <c r="C1335" s="31" t="s">
        <v>7035</v>
      </c>
      <c r="D1335" s="31" t="s">
        <v>7036</v>
      </c>
      <c r="E1335" s="31" t="s">
        <v>121</v>
      </c>
      <c r="F1335" s="31" t="s">
        <v>122</v>
      </c>
      <c r="G1335" s="31" t="s">
        <v>115</v>
      </c>
      <c r="H1335" s="31" t="s">
        <v>116</v>
      </c>
      <c r="I1335" s="31" t="s">
        <v>7037</v>
      </c>
      <c r="J1335" s="31" t="s">
        <v>7038</v>
      </c>
      <c r="K1335" s="31" t="s">
        <v>110</v>
      </c>
      <c r="L1335" s="31" t="s">
        <v>7035</v>
      </c>
      <c r="M1335" s="31" t="s">
        <v>0</v>
      </c>
      <c r="N1335" s="31" t="s">
        <v>25937</v>
      </c>
      <c r="O1335" s="31" t="s">
        <v>25929</v>
      </c>
      <c r="P1335" s="32" t="s">
        <v>66</v>
      </c>
      <c r="Q1335" s="32">
        <v>0.5</v>
      </c>
      <c r="R1335" t="str">
        <f t="shared" si="20"/>
        <v>Лаблюк О.В. ПП, кіоск №2 г.Каменец-Подольский, ул.Князей Кориатовичей, д.0 (0)</v>
      </c>
    </row>
    <row r="1336" spans="1:18" hidden="1" x14ac:dyDescent="0.25">
      <c r="A1336" s="32">
        <v>489191</v>
      </c>
      <c r="B1336" s="31" t="s">
        <v>6822</v>
      </c>
      <c r="C1336" s="31" t="s">
        <v>6823</v>
      </c>
      <c r="D1336" s="31" t="s">
        <v>6824</v>
      </c>
      <c r="E1336" s="31" t="s">
        <v>121</v>
      </c>
      <c r="F1336" s="31" t="s">
        <v>122</v>
      </c>
      <c r="G1336" s="31" t="s">
        <v>107</v>
      </c>
      <c r="H1336" s="31" t="s">
        <v>108</v>
      </c>
      <c r="I1336" s="31" t="s">
        <v>6825</v>
      </c>
      <c r="J1336" s="31" t="s">
        <v>6826</v>
      </c>
      <c r="K1336" s="31" t="s">
        <v>110</v>
      </c>
      <c r="L1336" s="31" t="s">
        <v>6823</v>
      </c>
      <c r="M1336" s="31" t="s">
        <v>0</v>
      </c>
      <c r="N1336" s="31" t="s">
        <v>25937</v>
      </c>
      <c r="O1336" s="31" t="s">
        <v>25929</v>
      </c>
      <c r="P1336" s="32" t="s">
        <v>66</v>
      </c>
      <c r="Q1336" s="32">
        <v>0.5</v>
      </c>
      <c r="R1336" t="str">
        <f t="shared" si="20"/>
        <v>Коженевський Д.В. ПП, к-к №166 г.Каменец-Подольский, просп Грушевского, д.23 (Центральний ринок)</v>
      </c>
    </row>
    <row r="1337" spans="1:18" hidden="1" x14ac:dyDescent="0.25">
      <c r="A1337" s="32">
        <v>798422</v>
      </c>
      <c r="B1337" s="31" t="s">
        <v>6918</v>
      </c>
      <c r="C1337" s="31" t="s">
        <v>6919</v>
      </c>
      <c r="D1337" s="31" t="s">
        <v>6920</v>
      </c>
      <c r="E1337" s="31" t="s">
        <v>121</v>
      </c>
      <c r="F1337" s="31" t="s">
        <v>122</v>
      </c>
      <c r="G1337" s="31" t="s">
        <v>107</v>
      </c>
      <c r="H1337" s="31" t="s">
        <v>108</v>
      </c>
      <c r="I1337" s="31" t="s">
        <v>4201</v>
      </c>
      <c r="J1337" s="31" t="s">
        <v>4202</v>
      </c>
      <c r="K1337" s="31" t="s">
        <v>110</v>
      </c>
      <c r="L1337" s="31" t="s">
        <v>6919</v>
      </c>
      <c r="M1337" s="31" t="s">
        <v>0</v>
      </c>
      <c r="N1337" s="31" t="s">
        <v>25937</v>
      </c>
      <c r="O1337" s="31" t="s">
        <v>25929</v>
      </c>
      <c r="P1337" s="32" t="s">
        <v>67</v>
      </c>
      <c r="Q1337" s="32">
        <v>0.5</v>
      </c>
      <c r="R1337" t="str">
        <f t="shared" si="20"/>
        <v>Ходзинський Т.В., маг. "Продукти" г.Каменец-Подольский, ул.Первомайская, д.13 (автовокзал)</v>
      </c>
    </row>
    <row r="1338" spans="1:18" hidden="1" x14ac:dyDescent="0.25">
      <c r="A1338" s="32">
        <v>839227</v>
      </c>
      <c r="B1338" s="31" t="s">
        <v>6926</v>
      </c>
      <c r="C1338" s="31" t="s">
        <v>6927</v>
      </c>
      <c r="D1338" s="31" t="s">
        <v>6928</v>
      </c>
      <c r="E1338" s="31" t="s">
        <v>121</v>
      </c>
      <c r="F1338" s="31" t="s">
        <v>122</v>
      </c>
      <c r="G1338" s="31" t="s">
        <v>107</v>
      </c>
      <c r="H1338" s="31" t="s">
        <v>108</v>
      </c>
      <c r="I1338" s="31" t="s">
        <v>6929</v>
      </c>
      <c r="J1338" s="31" t="s">
        <v>6930</v>
      </c>
      <c r="K1338" s="31" t="s">
        <v>110</v>
      </c>
      <c r="L1338" s="31" t="s">
        <v>6927</v>
      </c>
      <c r="M1338" s="31" t="s">
        <v>2</v>
      </c>
      <c r="N1338" s="31" t="s">
        <v>25937</v>
      </c>
      <c r="O1338" s="31" t="s">
        <v>25929</v>
      </c>
      <c r="P1338" s="32" t="s">
        <v>67</v>
      </c>
      <c r="Q1338" s="32">
        <v>1</v>
      </c>
      <c r="R1338" t="str">
        <f t="shared" si="20"/>
        <v>Гордусь В.О. ПП, маг. "Продукти" г.Каменец-Подольский, ул.Красноармейская, д.31</v>
      </c>
    </row>
    <row r="1339" spans="1:18" hidden="1" x14ac:dyDescent="0.25">
      <c r="A1339" s="32">
        <v>917178</v>
      </c>
      <c r="B1339" s="31" t="s">
        <v>6514</v>
      </c>
      <c r="C1339" s="31" t="s">
        <v>6515</v>
      </c>
      <c r="D1339" s="31" t="s">
        <v>6516</v>
      </c>
      <c r="E1339" s="31" t="s">
        <v>121</v>
      </c>
      <c r="F1339" s="31" t="s">
        <v>122</v>
      </c>
      <c r="G1339" s="31" t="s">
        <v>107</v>
      </c>
      <c r="H1339" s="31" t="s">
        <v>108</v>
      </c>
      <c r="I1339" s="31" t="s">
        <v>6517</v>
      </c>
      <c r="J1339" s="31" t="s">
        <v>6518</v>
      </c>
      <c r="K1339" s="31" t="s">
        <v>110</v>
      </c>
      <c r="L1339" s="31" t="s">
        <v>6515</v>
      </c>
      <c r="M1339" s="31" t="s">
        <v>0</v>
      </c>
      <c r="N1339" s="31" t="s">
        <v>25937</v>
      </c>
      <c r="O1339" s="31" t="s">
        <v>25929</v>
      </c>
      <c r="P1339" s="32" t="s">
        <v>66</v>
      </c>
      <c r="Q1339" s="32">
        <v>1</v>
      </c>
      <c r="R1339" t="str">
        <f t="shared" si="20"/>
        <v>Світ - Маркет ТОВ, маг. "Партнер - 4" г.Каменец-Подольский, д.32</v>
      </c>
    </row>
    <row r="1340" spans="1:18" hidden="1" x14ac:dyDescent="0.25">
      <c r="A1340" s="32">
        <v>917179</v>
      </c>
      <c r="B1340" s="31" t="s">
        <v>6519</v>
      </c>
      <c r="C1340" s="31" t="s">
        <v>6520</v>
      </c>
      <c r="D1340" s="31" t="s">
        <v>6521</v>
      </c>
      <c r="E1340" s="31" t="s">
        <v>121</v>
      </c>
      <c r="F1340" s="31" t="s">
        <v>122</v>
      </c>
      <c r="G1340" s="31" t="s">
        <v>107</v>
      </c>
      <c r="H1340" s="31" t="s">
        <v>108</v>
      </c>
      <c r="I1340" s="31" t="s">
        <v>6517</v>
      </c>
      <c r="J1340" s="31" t="s">
        <v>6518</v>
      </c>
      <c r="K1340" s="31" t="s">
        <v>110</v>
      </c>
      <c r="L1340" s="31" t="s">
        <v>6520</v>
      </c>
      <c r="M1340" s="31" t="s">
        <v>0</v>
      </c>
      <c r="N1340" s="31" t="s">
        <v>25937</v>
      </c>
      <c r="O1340" s="31" t="s">
        <v>25929</v>
      </c>
      <c r="P1340" s="32" t="s">
        <v>67</v>
      </c>
      <c r="Q1340" s="32">
        <v>1</v>
      </c>
      <c r="R1340" t="str">
        <f t="shared" si="20"/>
        <v>Світ - Маркет ТОВ, маг. "Партнер - 7" г.Каменец-Подольский, ул.Первомайская, д.2</v>
      </c>
    </row>
    <row r="1341" spans="1:18" hidden="1" x14ac:dyDescent="0.25">
      <c r="A1341" s="32">
        <v>917180</v>
      </c>
      <c r="B1341" s="31" t="s">
        <v>6522</v>
      </c>
      <c r="C1341" s="31" t="s">
        <v>6523</v>
      </c>
      <c r="D1341" s="31" t="s">
        <v>6524</v>
      </c>
      <c r="E1341" s="31" t="s">
        <v>121</v>
      </c>
      <c r="F1341" s="31" t="s">
        <v>122</v>
      </c>
      <c r="G1341" s="31" t="s">
        <v>107</v>
      </c>
      <c r="H1341" s="31" t="s">
        <v>108</v>
      </c>
      <c r="I1341" s="31" t="s">
        <v>6517</v>
      </c>
      <c r="J1341" s="31" t="s">
        <v>6518</v>
      </c>
      <c r="K1341" s="31" t="s">
        <v>110</v>
      </c>
      <c r="L1341" s="31" t="s">
        <v>6523</v>
      </c>
      <c r="M1341" s="31" t="s">
        <v>0</v>
      </c>
      <c r="N1341" s="31" t="s">
        <v>25937</v>
      </c>
      <c r="O1341" s="31" t="s">
        <v>25929</v>
      </c>
      <c r="P1341" s="32" t="s">
        <v>66</v>
      </c>
      <c r="Q1341" s="32">
        <v>1</v>
      </c>
      <c r="R1341" t="str">
        <f t="shared" si="20"/>
        <v>Світ - Маркет ТОВ, маг. "Партнер - 8" г.Каменец-Подольский, ул.Князей Кориатовичей, д.7</v>
      </c>
    </row>
    <row r="1342" spans="1:18" hidden="1" x14ac:dyDescent="0.25">
      <c r="A1342" s="32">
        <v>898509</v>
      </c>
      <c r="B1342" s="31" t="s">
        <v>6315</v>
      </c>
      <c r="C1342" s="31" t="s">
        <v>6316</v>
      </c>
      <c r="D1342" s="31" t="s">
        <v>6317</v>
      </c>
      <c r="E1342" s="31" t="s">
        <v>121</v>
      </c>
      <c r="F1342" s="31" t="s">
        <v>122</v>
      </c>
      <c r="G1342" s="31" t="s">
        <v>164</v>
      </c>
      <c r="H1342" s="31" t="s">
        <v>108</v>
      </c>
      <c r="I1342" s="31" t="s">
        <v>6318</v>
      </c>
      <c r="J1342" s="31" t="s">
        <v>6319</v>
      </c>
      <c r="K1342" s="31" t="s">
        <v>110</v>
      </c>
      <c r="L1342" s="31" t="s">
        <v>6316</v>
      </c>
      <c r="M1342" s="31" t="s">
        <v>1</v>
      </c>
      <c r="N1342" s="31" t="s">
        <v>25937</v>
      </c>
      <c r="O1342" s="31" t="s">
        <v>25929</v>
      </c>
      <c r="P1342" s="32" t="s">
        <v>67</v>
      </c>
      <c r="Q1342" s="32">
        <v>0</v>
      </c>
      <c r="R1342" t="str">
        <f t="shared" si="20"/>
        <v>СОКАР ПЕТРОЛЕУМ ТОВ г.Каменец-Подольский, ул.Привокзальная, д.31 Б/2</v>
      </c>
    </row>
    <row r="1343" spans="1:18" hidden="1" x14ac:dyDescent="0.25">
      <c r="A1343" s="32">
        <v>898510</v>
      </c>
      <c r="B1343" s="31" t="s">
        <v>6320</v>
      </c>
      <c r="C1343" s="31" t="s">
        <v>6321</v>
      </c>
      <c r="D1343" s="31" t="s">
        <v>6322</v>
      </c>
      <c r="E1343" s="31" t="s">
        <v>121</v>
      </c>
      <c r="F1343" s="31" t="s">
        <v>122</v>
      </c>
      <c r="G1343" s="31" t="s">
        <v>107</v>
      </c>
      <c r="H1343" s="31" t="s">
        <v>108</v>
      </c>
      <c r="I1343" s="31" t="s">
        <v>6323</v>
      </c>
      <c r="J1343" s="31" t="s">
        <v>6324</v>
      </c>
      <c r="K1343" s="31" t="s">
        <v>110</v>
      </c>
      <c r="L1343" s="31" t="s">
        <v>6321</v>
      </c>
      <c r="M1343" s="31" t="s">
        <v>25938</v>
      </c>
      <c r="N1343" s="31" t="s">
        <v>25937</v>
      </c>
      <c r="O1343" s="31" t="s">
        <v>25929</v>
      </c>
      <c r="P1343" s="32" t="s">
        <v>66</v>
      </c>
      <c r="Q1343" s="32">
        <v>0</v>
      </c>
      <c r="R1343" t="str">
        <f t="shared" si="20"/>
        <v>Люлько С.Ф. ПП, маг. "Околиця" р-н Дунаевецкий Район, г.Дунаевцы, ул.Горького, д.0</v>
      </c>
    </row>
    <row r="1344" spans="1:18" hidden="1" x14ac:dyDescent="0.25">
      <c r="A1344" s="32">
        <v>899689</v>
      </c>
      <c r="B1344" s="31" t="s">
        <v>6338</v>
      </c>
      <c r="C1344" s="31" t="s">
        <v>6339</v>
      </c>
      <c r="D1344" s="31" t="s">
        <v>341</v>
      </c>
      <c r="E1344" s="31" t="s">
        <v>121</v>
      </c>
      <c r="F1344" s="31" t="s">
        <v>122</v>
      </c>
      <c r="G1344" s="31" t="s">
        <v>149</v>
      </c>
      <c r="H1344" s="31" t="s">
        <v>108</v>
      </c>
      <c r="I1344" s="31" t="s">
        <v>1521</v>
      </c>
      <c r="J1344" s="31" t="s">
        <v>1522</v>
      </c>
      <c r="K1344" s="31" t="s">
        <v>110</v>
      </c>
      <c r="L1344" s="31" t="s">
        <v>6339</v>
      </c>
      <c r="M1344" s="31" t="s">
        <v>0</v>
      </c>
      <c r="N1344" s="31" t="s">
        <v>25937</v>
      </c>
      <c r="O1344" s="31" t="s">
        <v>25929</v>
      </c>
      <c r="P1344" s="32" t="s">
        <v>66</v>
      </c>
      <c r="Q1344" s="32">
        <v>1</v>
      </c>
      <c r="R1344" t="str">
        <f t="shared" si="20"/>
        <v>Пушкаренко Г.Д. ПП, к-к №4 г.Каменец-Подольский, д.0</v>
      </c>
    </row>
    <row r="1345" spans="1:18" hidden="1" x14ac:dyDescent="0.25">
      <c r="A1345" s="32">
        <v>909670</v>
      </c>
      <c r="B1345" s="31" t="s">
        <v>6411</v>
      </c>
      <c r="C1345" s="31" t="s">
        <v>6412</v>
      </c>
      <c r="D1345" s="31" t="s">
        <v>6413</v>
      </c>
      <c r="E1345" s="31" t="s">
        <v>121</v>
      </c>
      <c r="F1345" s="31" t="s">
        <v>122</v>
      </c>
      <c r="G1345" s="31" t="s">
        <v>149</v>
      </c>
      <c r="H1345" s="31" t="s">
        <v>108</v>
      </c>
      <c r="I1345" s="31" t="s">
        <v>6414</v>
      </c>
      <c r="J1345" s="31" t="s">
        <v>6415</v>
      </c>
      <c r="K1345" s="31" t="s">
        <v>110</v>
      </c>
      <c r="L1345" s="31" t="s">
        <v>6412</v>
      </c>
      <c r="M1345" s="31" t="s">
        <v>25938</v>
      </c>
      <c r="N1345" s="31" t="s">
        <v>25937</v>
      </c>
      <c r="O1345" s="31" t="s">
        <v>25929</v>
      </c>
      <c r="P1345" s="32" t="s">
        <v>67</v>
      </c>
      <c r="Q1345" s="32">
        <v>1</v>
      </c>
      <c r="R1345" t="str">
        <f t="shared" si="20"/>
        <v>Камінський О.В. ПП, к-к р-н Дунаевецкий Район, г.Дунаевцы, ул.Спортивная, д.0</v>
      </c>
    </row>
    <row r="1346" spans="1:18" hidden="1" x14ac:dyDescent="0.25">
      <c r="A1346" s="32">
        <v>919602</v>
      </c>
      <c r="B1346" s="31" t="s">
        <v>6575</v>
      </c>
      <c r="C1346" s="31" t="s">
        <v>6576</v>
      </c>
      <c r="D1346" s="31" t="s">
        <v>1591</v>
      </c>
      <c r="E1346" s="31" t="s">
        <v>121</v>
      </c>
      <c r="F1346" s="31" t="s">
        <v>122</v>
      </c>
      <c r="G1346" s="31" t="s">
        <v>107</v>
      </c>
      <c r="H1346" s="31" t="s">
        <v>108</v>
      </c>
      <c r="I1346" s="31" t="s">
        <v>4790</v>
      </c>
      <c r="J1346" s="31" t="s">
        <v>4791</v>
      </c>
      <c r="K1346" s="31" t="s">
        <v>110</v>
      </c>
      <c r="L1346" s="31" t="s">
        <v>6576</v>
      </c>
      <c r="M1346" s="31" t="s">
        <v>2</v>
      </c>
      <c r="N1346" s="31" t="s">
        <v>25937</v>
      </c>
      <c r="O1346" s="31" t="s">
        <v>25929</v>
      </c>
      <c r="P1346" s="32" t="s">
        <v>66</v>
      </c>
      <c r="Q1346" s="32">
        <v>0</v>
      </c>
      <c r="R1346" t="str">
        <f t="shared" si="20"/>
        <v>СТЕЙТ ОІЛ ТОВ, АЗС БРСМ-нафта г.Каменец-Подольский, шоссе Хмельницкое, д.9</v>
      </c>
    </row>
    <row r="1347" spans="1:18" hidden="1" x14ac:dyDescent="0.25">
      <c r="A1347" s="32">
        <v>921040</v>
      </c>
      <c r="B1347" s="31" t="s">
        <v>6618</v>
      </c>
      <c r="C1347" s="31" t="s">
        <v>6619</v>
      </c>
      <c r="D1347" s="31" t="s">
        <v>5291</v>
      </c>
      <c r="E1347" s="31" t="s">
        <v>121</v>
      </c>
      <c r="F1347" s="31" t="s">
        <v>122</v>
      </c>
      <c r="G1347" s="31" t="s">
        <v>107</v>
      </c>
      <c r="H1347" s="31" t="s">
        <v>108</v>
      </c>
      <c r="I1347" s="31" t="s">
        <v>6620</v>
      </c>
      <c r="J1347" s="31" t="s">
        <v>6621</v>
      </c>
      <c r="K1347" s="31" t="s">
        <v>110</v>
      </c>
      <c r="L1347" s="31" t="s">
        <v>6619</v>
      </c>
      <c r="M1347" s="31" t="s">
        <v>0</v>
      </c>
      <c r="N1347" s="31" t="s">
        <v>25937</v>
      </c>
      <c r="O1347" s="31" t="s">
        <v>25929</v>
      </c>
      <c r="P1347" s="32" t="s">
        <v>66</v>
      </c>
      <c r="Q1347" s="32">
        <v>0.5</v>
      </c>
      <c r="R1347" t="str">
        <f t="shared" ref="R1347:R1410" si="21">CONCATENATE(C1347," ",D1347)</f>
        <v>Сергєєва В.О. ПП, кіоск №13 г.Каменец-Подольский, ул.Князей Кориатовичей, д.0</v>
      </c>
    </row>
    <row r="1348" spans="1:18" hidden="1" x14ac:dyDescent="0.25">
      <c r="A1348" s="32">
        <v>852788</v>
      </c>
      <c r="B1348" s="31" t="s">
        <v>5439</v>
      </c>
      <c r="C1348" s="31" t="s">
        <v>5440</v>
      </c>
      <c r="D1348" s="31" t="s">
        <v>5441</v>
      </c>
      <c r="E1348" s="31" t="s">
        <v>121</v>
      </c>
      <c r="F1348" s="31" t="s">
        <v>122</v>
      </c>
      <c r="G1348" s="31" t="s">
        <v>107</v>
      </c>
      <c r="H1348" s="31" t="s">
        <v>108</v>
      </c>
      <c r="I1348" s="31" t="s">
        <v>3656</v>
      </c>
      <c r="J1348" s="31" t="s">
        <v>3657</v>
      </c>
      <c r="K1348" s="31" t="s">
        <v>110</v>
      </c>
      <c r="L1348" s="31" t="s">
        <v>5440</v>
      </c>
      <c r="M1348" s="31" t="s">
        <v>2</v>
      </c>
      <c r="N1348" s="31" t="s">
        <v>25937</v>
      </c>
      <c r="O1348" s="31" t="s">
        <v>25929</v>
      </c>
      <c r="P1348" s="32" t="s">
        <v>66</v>
      </c>
      <c r="Q1348" s="32">
        <v>1</v>
      </c>
      <c r="R1348" t="str">
        <f t="shared" si="21"/>
        <v>Степанишин В.О. ПП, маг. "Венегрет" г.Каменец-Подольский, ул.Космонавтов, д.5</v>
      </c>
    </row>
    <row r="1349" spans="1:18" hidden="1" x14ac:dyDescent="0.25">
      <c r="A1349" s="32">
        <v>857499</v>
      </c>
      <c r="B1349" s="31" t="s">
        <v>5813</v>
      </c>
      <c r="C1349" s="31" t="s">
        <v>5814</v>
      </c>
      <c r="D1349" s="31" t="s">
        <v>1267</v>
      </c>
      <c r="E1349" s="31" t="s">
        <v>121</v>
      </c>
      <c r="F1349" s="31" t="s">
        <v>122</v>
      </c>
      <c r="G1349" s="31" t="s">
        <v>107</v>
      </c>
      <c r="H1349" s="31" t="s">
        <v>108</v>
      </c>
      <c r="I1349" s="31" t="s">
        <v>124</v>
      </c>
      <c r="J1349" s="31" t="s">
        <v>109</v>
      </c>
      <c r="K1349" s="31" t="s">
        <v>110</v>
      </c>
      <c r="L1349" s="31" t="s">
        <v>5814</v>
      </c>
      <c r="M1349" s="31" t="s">
        <v>1</v>
      </c>
      <c r="N1349" s="31" t="s">
        <v>25937</v>
      </c>
      <c r="O1349" s="31" t="s">
        <v>25929</v>
      </c>
      <c r="P1349" s="32" t="s">
        <v>66</v>
      </c>
      <c r="Q1349" s="32">
        <v>1</v>
      </c>
      <c r="R1349" t="str">
        <f t="shared" si="21"/>
        <v>Лабанська М.М. ПП, маг. "Сири" г.Каменец-Подольский, ул.Галицкого, д.13</v>
      </c>
    </row>
    <row r="1350" spans="1:18" hidden="1" x14ac:dyDescent="0.25">
      <c r="A1350" s="32">
        <v>850649</v>
      </c>
      <c r="B1350" s="31" t="s">
        <v>5381</v>
      </c>
      <c r="C1350" s="31" t="s">
        <v>5382</v>
      </c>
      <c r="D1350" s="31" t="s">
        <v>5383</v>
      </c>
      <c r="E1350" s="31" t="s">
        <v>121</v>
      </c>
      <c r="F1350" s="31" t="s">
        <v>122</v>
      </c>
      <c r="G1350" s="31" t="s">
        <v>107</v>
      </c>
      <c r="H1350" s="31" t="s">
        <v>108</v>
      </c>
      <c r="I1350" s="31" t="s">
        <v>5384</v>
      </c>
      <c r="J1350" s="31" t="s">
        <v>5385</v>
      </c>
      <c r="K1350" s="31" t="s">
        <v>110</v>
      </c>
      <c r="L1350" s="31" t="s">
        <v>5382</v>
      </c>
      <c r="M1350" s="31" t="s">
        <v>25938</v>
      </c>
      <c r="N1350" s="31" t="s">
        <v>25937</v>
      </c>
      <c r="O1350" s="31" t="s">
        <v>25929</v>
      </c>
      <c r="P1350" s="32" t="s">
        <v>67</v>
      </c>
      <c r="Q1350" s="32">
        <v>0.5</v>
      </c>
      <c r="R1350" t="str">
        <f t="shared" si="21"/>
        <v>Чорна Т.В. ПП, маг. "Продукти" р-н Дунаевецкий Район, с.Голозубынци, ул.Центральная, д.0 (0)</v>
      </c>
    </row>
    <row r="1351" spans="1:18" hidden="1" x14ac:dyDescent="0.25">
      <c r="A1351" s="32">
        <v>835886</v>
      </c>
      <c r="B1351" s="31" t="s">
        <v>5427</v>
      </c>
      <c r="C1351" s="31" t="s">
        <v>5428</v>
      </c>
      <c r="D1351" s="31" t="s">
        <v>5429</v>
      </c>
      <c r="E1351" s="31" t="s">
        <v>121</v>
      </c>
      <c r="F1351" s="31" t="s">
        <v>122</v>
      </c>
      <c r="G1351" s="31" t="s">
        <v>107</v>
      </c>
      <c r="H1351" s="31" t="s">
        <v>108</v>
      </c>
      <c r="I1351" s="31" t="s">
        <v>476</v>
      </c>
      <c r="J1351" s="31" t="s">
        <v>477</v>
      </c>
      <c r="K1351" s="31" t="s">
        <v>110</v>
      </c>
      <c r="L1351" s="31" t="s">
        <v>5428</v>
      </c>
      <c r="M1351" s="31" t="s">
        <v>2</v>
      </c>
      <c r="N1351" s="31" t="s">
        <v>25937</v>
      </c>
      <c r="O1351" s="31" t="s">
        <v>25929</v>
      </c>
      <c r="P1351" s="32" t="s">
        <v>67</v>
      </c>
      <c r="Q1351" s="32">
        <v>1</v>
      </c>
      <c r="R1351" t="str">
        <f t="shared" si="21"/>
        <v>Волиньтабак ТОВ, маг. "Кутовий - 8" г.Каменец-Подольский, ул.Украинки Леси, д.29</v>
      </c>
    </row>
    <row r="1352" spans="1:18" hidden="1" x14ac:dyDescent="0.25">
      <c r="A1352" s="32">
        <v>863594</v>
      </c>
      <c r="B1352" s="31" t="s">
        <v>5858</v>
      </c>
      <c r="C1352" s="31" t="s">
        <v>5859</v>
      </c>
      <c r="D1352" s="31" t="s">
        <v>5860</v>
      </c>
      <c r="E1352" s="31" t="s">
        <v>121</v>
      </c>
      <c r="F1352" s="31" t="s">
        <v>122</v>
      </c>
      <c r="G1352" s="31" t="s">
        <v>107</v>
      </c>
      <c r="H1352" s="31" t="s">
        <v>108</v>
      </c>
      <c r="I1352" s="31" t="s">
        <v>5861</v>
      </c>
      <c r="J1352" s="31" t="s">
        <v>5862</v>
      </c>
      <c r="K1352" s="31" t="s">
        <v>110</v>
      </c>
      <c r="L1352" s="31" t="s">
        <v>5859</v>
      </c>
      <c r="M1352" s="31" t="s">
        <v>25938</v>
      </c>
      <c r="N1352" s="31" t="s">
        <v>25937</v>
      </c>
      <c r="O1352" s="31" t="s">
        <v>25929</v>
      </c>
      <c r="P1352" s="32" t="s">
        <v>66</v>
      </c>
      <c r="Q1352" s="32">
        <v>0.5</v>
      </c>
      <c r="R1352" t="str">
        <f t="shared" si="21"/>
        <v>Сохатюк Т.М. ПП, маг. "Лисець" р-н Дунаевецкий Район, с.Лысец, ул.Затонского, д.67</v>
      </c>
    </row>
    <row r="1353" spans="1:18" hidden="1" x14ac:dyDescent="0.25">
      <c r="A1353" s="32">
        <v>897817</v>
      </c>
      <c r="B1353" s="31" t="s">
        <v>6310</v>
      </c>
      <c r="C1353" s="31" t="s">
        <v>6311</v>
      </c>
      <c r="D1353" s="31" t="s">
        <v>6312</v>
      </c>
      <c r="E1353" s="31" t="s">
        <v>121</v>
      </c>
      <c r="F1353" s="31" t="s">
        <v>122</v>
      </c>
      <c r="G1353" s="31" t="s">
        <v>107</v>
      </c>
      <c r="H1353" s="31" t="s">
        <v>108</v>
      </c>
      <c r="I1353" s="31" t="s">
        <v>6313</v>
      </c>
      <c r="J1353" s="31" t="s">
        <v>6314</v>
      </c>
      <c r="K1353" s="31" t="s">
        <v>110</v>
      </c>
      <c r="L1353" s="31" t="s">
        <v>6311</v>
      </c>
      <c r="M1353" s="31" t="s">
        <v>1</v>
      </c>
      <c r="N1353" s="31" t="s">
        <v>25937</v>
      </c>
      <c r="O1353" s="31" t="s">
        <v>25929</v>
      </c>
      <c r="P1353" s="32" t="s">
        <v>66</v>
      </c>
      <c r="Q1353" s="32">
        <v>1</v>
      </c>
      <c r="R1353" t="str">
        <f t="shared" si="21"/>
        <v>Басюк У.М. ПП, маг, "Козачок" г.Каменец-Подольский, ул.Привокзальная, д.18</v>
      </c>
    </row>
    <row r="1354" spans="1:18" hidden="1" x14ac:dyDescent="0.25">
      <c r="A1354" s="32">
        <v>890957</v>
      </c>
      <c r="B1354" s="31" t="s">
        <v>6202</v>
      </c>
      <c r="C1354" s="31" t="s">
        <v>6203</v>
      </c>
      <c r="D1354" s="31" t="s">
        <v>6204</v>
      </c>
      <c r="E1354" s="31" t="s">
        <v>121</v>
      </c>
      <c r="F1354" s="31" t="s">
        <v>122</v>
      </c>
      <c r="G1354" s="31" t="s">
        <v>111</v>
      </c>
      <c r="H1354" s="31" t="s">
        <v>112</v>
      </c>
      <c r="I1354" s="31" t="s">
        <v>6205</v>
      </c>
      <c r="J1354" s="31" t="s">
        <v>6206</v>
      </c>
      <c r="K1354" s="31" t="s">
        <v>110</v>
      </c>
      <c r="L1354" s="31" t="s">
        <v>6203</v>
      </c>
      <c r="M1354" s="31" t="s">
        <v>2</v>
      </c>
      <c r="N1354" s="31" t="s">
        <v>25937</v>
      </c>
      <c r="O1354" s="31" t="s">
        <v>25929</v>
      </c>
      <c r="P1354" s="32" t="s">
        <v>25948</v>
      </c>
      <c r="Q1354" s="32">
        <v>0</v>
      </c>
      <c r="R1354" t="str">
        <f t="shared" si="21"/>
        <v>ОЩАДНІСТЬ КС г.Каменец-Подольский, просп Грушевского, д.46</v>
      </c>
    </row>
    <row r="1355" spans="1:18" hidden="1" x14ac:dyDescent="0.25">
      <c r="A1355" s="32">
        <v>462685</v>
      </c>
      <c r="B1355" s="31" t="s">
        <v>3963</v>
      </c>
      <c r="C1355" s="31" t="s">
        <v>333</v>
      </c>
      <c r="D1355" s="31" t="s">
        <v>3964</v>
      </c>
      <c r="E1355" s="31" t="s">
        <v>121</v>
      </c>
      <c r="F1355" s="31" t="s">
        <v>122</v>
      </c>
      <c r="G1355" s="31" t="s">
        <v>115</v>
      </c>
      <c r="H1355" s="31" t="s">
        <v>116</v>
      </c>
      <c r="I1355" s="31" t="s">
        <v>206</v>
      </c>
      <c r="J1355" s="31" t="s">
        <v>207</v>
      </c>
      <c r="K1355" s="31" t="s">
        <v>110</v>
      </c>
      <c r="L1355" s="31" t="s">
        <v>333</v>
      </c>
      <c r="M1355" s="31" t="s">
        <v>1</v>
      </c>
      <c r="N1355" s="31" t="s">
        <v>25937</v>
      </c>
      <c r="O1355" s="31" t="s">
        <v>25929</v>
      </c>
      <c r="P1355" s="32" t="s">
        <v>67</v>
      </c>
      <c r="Q1355" s="32">
        <v>1</v>
      </c>
      <c r="R1355" t="str">
        <f t="shared" si="21"/>
        <v>Юр'єва О.Б. ПП, к-к г.Каменец-Подольский, ул.Матросова, д.15 (Районна лікарня)</v>
      </c>
    </row>
    <row r="1356" spans="1:18" hidden="1" x14ac:dyDescent="0.25">
      <c r="A1356" s="32">
        <v>748341</v>
      </c>
      <c r="B1356" s="31" t="s">
        <v>4026</v>
      </c>
      <c r="C1356" s="31" t="s">
        <v>4027</v>
      </c>
      <c r="D1356" s="31" t="s">
        <v>4028</v>
      </c>
      <c r="E1356" s="31" t="s">
        <v>121</v>
      </c>
      <c r="F1356" s="31" t="s">
        <v>122</v>
      </c>
      <c r="G1356" s="31" t="s">
        <v>107</v>
      </c>
      <c r="H1356" s="31" t="s">
        <v>108</v>
      </c>
      <c r="I1356" s="31" t="s">
        <v>4029</v>
      </c>
      <c r="J1356" s="31" t="s">
        <v>4030</v>
      </c>
      <c r="K1356" s="31" t="s">
        <v>110</v>
      </c>
      <c r="L1356" s="31" t="s">
        <v>4027</v>
      </c>
      <c r="M1356" s="31" t="s">
        <v>25938</v>
      </c>
      <c r="N1356" s="31" t="s">
        <v>25937</v>
      </c>
      <c r="O1356" s="31" t="s">
        <v>25929</v>
      </c>
      <c r="P1356" s="32" t="s">
        <v>66</v>
      </c>
      <c r="Q1356" s="32">
        <v>0.5</v>
      </c>
      <c r="R1356" t="str">
        <f t="shared" si="21"/>
        <v>Намок Л.І. ПП, маг. "Кіоск" г.Каменец-Подольский, ул.Мира (0)</v>
      </c>
    </row>
    <row r="1357" spans="1:18" hidden="1" x14ac:dyDescent="0.25">
      <c r="A1357" s="32">
        <v>834035</v>
      </c>
      <c r="B1357" s="31" t="s">
        <v>4995</v>
      </c>
      <c r="C1357" s="31" t="s">
        <v>4996</v>
      </c>
      <c r="D1357" s="31" t="s">
        <v>4997</v>
      </c>
      <c r="E1357" s="31" t="s">
        <v>121</v>
      </c>
      <c r="F1357" s="31" t="s">
        <v>122</v>
      </c>
      <c r="G1357" s="31" t="s">
        <v>107</v>
      </c>
      <c r="H1357" s="31" t="s">
        <v>108</v>
      </c>
      <c r="I1357" s="31" t="s">
        <v>4998</v>
      </c>
      <c r="J1357" s="31" t="s">
        <v>4999</v>
      </c>
      <c r="K1357" s="31" t="s">
        <v>110</v>
      </c>
      <c r="L1357" s="31" t="s">
        <v>4996</v>
      </c>
      <c r="M1357" s="31" t="s">
        <v>2</v>
      </c>
      <c r="N1357" s="31" t="s">
        <v>25937</v>
      </c>
      <c r="O1357" s="31" t="s">
        <v>25929</v>
      </c>
      <c r="P1357" s="32" t="s">
        <v>67</v>
      </c>
      <c r="Q1357" s="32">
        <v>0.5</v>
      </c>
      <c r="R1357" t="str">
        <f t="shared" si="21"/>
        <v>Сотнікова Н.М. ПП, школа №9, "Канцтовари" г.Каменец-Подольский, ул.Огиенка, д.0 (0)</v>
      </c>
    </row>
    <row r="1358" spans="1:18" hidden="1" x14ac:dyDescent="0.25">
      <c r="A1358" s="32">
        <v>834041</v>
      </c>
      <c r="B1358" s="31" t="s">
        <v>5025</v>
      </c>
      <c r="C1358" s="31" t="s">
        <v>5026</v>
      </c>
      <c r="D1358" s="31" t="s">
        <v>3777</v>
      </c>
      <c r="E1358" s="31" t="s">
        <v>121</v>
      </c>
      <c r="F1358" s="31" t="s">
        <v>122</v>
      </c>
      <c r="G1358" s="31" t="s">
        <v>115</v>
      </c>
      <c r="H1358" s="31" t="s">
        <v>116</v>
      </c>
      <c r="I1358" s="31" t="s">
        <v>5027</v>
      </c>
      <c r="J1358" s="31" t="s">
        <v>5028</v>
      </c>
      <c r="K1358" s="31" t="s">
        <v>110</v>
      </c>
      <c r="L1358" s="31" t="s">
        <v>5026</v>
      </c>
      <c r="M1358" s="31" t="s">
        <v>0</v>
      </c>
      <c r="N1358" s="31" t="s">
        <v>25937</v>
      </c>
      <c r="O1358" s="31" t="s">
        <v>25929</v>
      </c>
      <c r="P1358" s="32" t="s">
        <v>66</v>
      </c>
      <c r="Q1358" s="32">
        <v>1</v>
      </c>
      <c r="R1358" t="str">
        <f t="shared" si="21"/>
        <v>Вашукевич М.Г. ПП, к-к №242 г.Каменец-Подольский, просп Грушевского, д.25 (центральний ринок)</v>
      </c>
    </row>
    <row r="1359" spans="1:18" hidden="1" x14ac:dyDescent="0.25">
      <c r="A1359" s="32">
        <v>843920</v>
      </c>
      <c r="B1359" s="31" t="s">
        <v>5095</v>
      </c>
      <c r="C1359" s="31" t="s">
        <v>5096</v>
      </c>
      <c r="D1359" s="31" t="s">
        <v>5097</v>
      </c>
      <c r="E1359" s="31" t="s">
        <v>121</v>
      </c>
      <c r="F1359" s="31" t="s">
        <v>122</v>
      </c>
      <c r="G1359" s="31" t="s">
        <v>114</v>
      </c>
      <c r="H1359" s="31" t="s">
        <v>108</v>
      </c>
      <c r="I1359" s="31" t="s">
        <v>5098</v>
      </c>
      <c r="J1359" s="31" t="s">
        <v>5099</v>
      </c>
      <c r="K1359" s="31" t="s">
        <v>110</v>
      </c>
      <c r="L1359" s="31" t="s">
        <v>5100</v>
      </c>
      <c r="M1359" s="31" t="s">
        <v>1</v>
      </c>
      <c r="N1359" s="31" t="s">
        <v>25937</v>
      </c>
      <c r="O1359" s="31" t="s">
        <v>25929</v>
      </c>
      <c r="P1359" s="32" t="s">
        <v>25948</v>
      </c>
      <c r="Q1359" s="32">
        <v>0</v>
      </c>
      <c r="R1359" t="str">
        <f t="shared" si="21"/>
        <v>(Сез ТРТ) Ярема І.А. ПП, шкільний бар г.Каменец-Подольский, просп Грушевского, д.17 (Школа №15)</v>
      </c>
    </row>
    <row r="1360" spans="1:18" hidden="1" x14ac:dyDescent="0.25">
      <c r="A1360" s="32">
        <v>421457</v>
      </c>
      <c r="B1360" s="31" t="s">
        <v>4677</v>
      </c>
      <c r="C1360" s="31" t="s">
        <v>4678</v>
      </c>
      <c r="D1360" s="31" t="s">
        <v>3788</v>
      </c>
      <c r="E1360" s="31" t="s">
        <v>121</v>
      </c>
      <c r="F1360" s="31" t="s">
        <v>122</v>
      </c>
      <c r="G1360" s="31" t="s">
        <v>115</v>
      </c>
      <c r="H1360" s="31" t="s">
        <v>116</v>
      </c>
      <c r="I1360" s="31" t="s">
        <v>4679</v>
      </c>
      <c r="J1360" s="31" t="s">
        <v>4680</v>
      </c>
      <c r="K1360" s="31" t="s">
        <v>110</v>
      </c>
      <c r="L1360" s="31" t="s">
        <v>4678</v>
      </c>
      <c r="M1360" s="31" t="s">
        <v>0</v>
      </c>
      <c r="N1360" s="31" t="s">
        <v>25937</v>
      </c>
      <c r="O1360" s="31" t="s">
        <v>25929</v>
      </c>
      <c r="P1360" s="32" t="s">
        <v>67</v>
      </c>
      <c r="Q1360" s="32">
        <v>0.5</v>
      </c>
      <c r="R1360" t="str">
        <f t="shared" si="21"/>
        <v>Бойко Т.К. ПП, к-к №130 г.Каменец-Подольский, просп Грушевского (центральний ринок)</v>
      </c>
    </row>
    <row r="1361" spans="1:18" hidden="1" x14ac:dyDescent="0.25">
      <c r="A1361" s="32">
        <v>421521</v>
      </c>
      <c r="B1361" s="31" t="s">
        <v>4925</v>
      </c>
      <c r="C1361" s="31" t="s">
        <v>4926</v>
      </c>
      <c r="D1361" s="31" t="s">
        <v>4927</v>
      </c>
      <c r="E1361" s="31" t="s">
        <v>121</v>
      </c>
      <c r="F1361" s="31" t="s">
        <v>122</v>
      </c>
      <c r="G1361" s="31" t="s">
        <v>107</v>
      </c>
      <c r="H1361" s="31" t="s">
        <v>108</v>
      </c>
      <c r="I1361" s="31" t="s">
        <v>4928</v>
      </c>
      <c r="J1361" s="31" t="s">
        <v>4929</v>
      </c>
      <c r="K1361" s="31" t="s">
        <v>110</v>
      </c>
      <c r="L1361" s="31" t="s">
        <v>4926</v>
      </c>
      <c r="M1361" s="31" t="s">
        <v>0</v>
      </c>
      <c r="N1361" s="31" t="s">
        <v>25937</v>
      </c>
      <c r="O1361" s="31" t="s">
        <v>25929</v>
      </c>
      <c r="P1361" s="32" t="s">
        <v>67</v>
      </c>
      <c r="Q1361" s="32">
        <v>0.5</v>
      </c>
      <c r="R1361" t="str">
        <f t="shared" si="21"/>
        <v>Лобунов В.М. ПП, к-к №127 г.Каменец-Подольский, ул.Князей Кориатовичей, д.14 (центральний ринок)</v>
      </c>
    </row>
    <row r="1362" spans="1:18" hidden="1" x14ac:dyDescent="0.25">
      <c r="A1362" s="32">
        <v>856775</v>
      </c>
      <c r="B1362" s="31" t="s">
        <v>5662</v>
      </c>
      <c r="C1362" s="31" t="s">
        <v>5663</v>
      </c>
      <c r="D1362" s="31" t="s">
        <v>5664</v>
      </c>
      <c r="E1362" s="31" t="s">
        <v>121</v>
      </c>
      <c r="F1362" s="31" t="s">
        <v>122</v>
      </c>
      <c r="G1362" s="31" t="s">
        <v>107</v>
      </c>
      <c r="H1362" s="31" t="s">
        <v>108</v>
      </c>
      <c r="I1362" s="31" t="s">
        <v>5665</v>
      </c>
      <c r="J1362" s="31" t="s">
        <v>5666</v>
      </c>
      <c r="K1362" s="31" t="s">
        <v>110</v>
      </c>
      <c r="L1362" s="31" t="s">
        <v>5663</v>
      </c>
      <c r="M1362" s="31" t="s">
        <v>2</v>
      </c>
      <c r="N1362" s="31" t="s">
        <v>25937</v>
      </c>
      <c r="O1362" s="31" t="s">
        <v>25929</v>
      </c>
      <c r="P1362" s="32" t="s">
        <v>67</v>
      </c>
      <c r="Q1362" s="32">
        <v>0.5</v>
      </c>
      <c r="R1362" t="str">
        <f t="shared" si="21"/>
        <v>Слободян В.В. ПП, маг. "Зелений" г.Каменец-Подольский, ул.Васильева, д.13</v>
      </c>
    </row>
    <row r="1363" spans="1:18" hidden="1" x14ac:dyDescent="0.25">
      <c r="A1363" s="32">
        <v>856776</v>
      </c>
      <c r="B1363" s="31" t="s">
        <v>5667</v>
      </c>
      <c r="C1363" s="31" t="s">
        <v>5668</v>
      </c>
      <c r="D1363" s="31" t="s">
        <v>5669</v>
      </c>
      <c r="E1363" s="31" t="s">
        <v>121</v>
      </c>
      <c r="F1363" s="31" t="s">
        <v>122</v>
      </c>
      <c r="G1363" s="31" t="s">
        <v>149</v>
      </c>
      <c r="H1363" s="31" t="s">
        <v>108</v>
      </c>
      <c r="I1363" s="31" t="s">
        <v>758</v>
      </c>
      <c r="J1363" s="31" t="s">
        <v>759</v>
      </c>
      <c r="K1363" s="31" t="s">
        <v>110</v>
      </c>
      <c r="L1363" s="31" t="s">
        <v>5668</v>
      </c>
      <c r="M1363" s="31" t="s">
        <v>1</v>
      </c>
      <c r="N1363" s="31" t="s">
        <v>25937</v>
      </c>
      <c r="O1363" s="31" t="s">
        <v>25929</v>
      </c>
      <c r="P1363" s="32" t="s">
        <v>67</v>
      </c>
      <c r="Q1363" s="32">
        <v>1</v>
      </c>
      <c r="R1363" t="str">
        <f t="shared" si="21"/>
        <v>Мега-Прес ТОВ, к-к "Український кристал" г.Каменец-Подольский, ул.Украинки Леси, д.73 (ботанічний сад)</v>
      </c>
    </row>
    <row r="1364" spans="1:18" hidden="1" x14ac:dyDescent="0.25">
      <c r="A1364" s="32">
        <v>857592</v>
      </c>
      <c r="B1364" s="31" t="s">
        <v>5815</v>
      </c>
      <c r="C1364" s="31" t="s">
        <v>5816</v>
      </c>
      <c r="D1364" s="31" t="s">
        <v>5817</v>
      </c>
      <c r="E1364" s="31" t="s">
        <v>121</v>
      </c>
      <c r="F1364" s="31" t="s">
        <v>122</v>
      </c>
      <c r="G1364" s="31" t="s">
        <v>107</v>
      </c>
      <c r="H1364" s="31" t="s">
        <v>108</v>
      </c>
      <c r="I1364" s="31" t="s">
        <v>5818</v>
      </c>
      <c r="J1364" s="31" t="s">
        <v>5819</v>
      </c>
      <c r="K1364" s="31" t="s">
        <v>110</v>
      </c>
      <c r="L1364" s="31" t="s">
        <v>5820</v>
      </c>
      <c r="M1364" s="31" t="s">
        <v>25938</v>
      </c>
      <c r="N1364" s="31" t="s">
        <v>25937</v>
      </c>
      <c r="O1364" s="31" t="s">
        <v>25929</v>
      </c>
      <c r="P1364" s="32" t="s">
        <v>25948</v>
      </c>
      <c r="Q1364" s="32">
        <v>0</v>
      </c>
      <c r="R1364" t="str">
        <f t="shared" si="21"/>
        <v>Матвієнко М.А. ПП, маг. "Продукти" р-н Дунаевецкий Район, с.Рахновка, ул.Школьная, д.1</v>
      </c>
    </row>
    <row r="1365" spans="1:18" hidden="1" x14ac:dyDescent="0.25">
      <c r="A1365" s="32">
        <v>890956</v>
      </c>
      <c r="B1365" s="31" t="s">
        <v>6197</v>
      </c>
      <c r="C1365" s="31" t="s">
        <v>6198</v>
      </c>
      <c r="D1365" s="31" t="s">
        <v>6199</v>
      </c>
      <c r="E1365" s="31" t="s">
        <v>121</v>
      </c>
      <c r="F1365" s="31" t="s">
        <v>122</v>
      </c>
      <c r="G1365" s="31" t="s">
        <v>107</v>
      </c>
      <c r="H1365" s="31" t="s">
        <v>108</v>
      </c>
      <c r="I1365" s="31" t="s">
        <v>6200</v>
      </c>
      <c r="J1365" s="31" t="s">
        <v>6201</v>
      </c>
      <c r="K1365" s="31" t="s">
        <v>110</v>
      </c>
      <c r="L1365" s="31" t="s">
        <v>6198</v>
      </c>
      <c r="M1365" s="31" t="s">
        <v>1</v>
      </c>
      <c r="N1365" s="31" t="s">
        <v>25937</v>
      </c>
      <c r="O1365" s="31" t="s">
        <v>25929</v>
      </c>
      <c r="P1365" s="32" t="s">
        <v>66</v>
      </c>
      <c r="Q1365" s="32">
        <v>0.5</v>
      </c>
      <c r="R1365" t="str">
        <f t="shared" si="21"/>
        <v>Панчук М.С. ПП, маг "ВІСС" г.Каменец-Подольский, ул.Привокзальная, д.0</v>
      </c>
    </row>
    <row r="1366" spans="1:18" hidden="1" x14ac:dyDescent="0.25">
      <c r="A1366" s="32">
        <v>548280</v>
      </c>
      <c r="B1366" s="31" t="s">
        <v>4136</v>
      </c>
      <c r="C1366" s="31" t="s">
        <v>4137</v>
      </c>
      <c r="D1366" s="31" t="s">
        <v>4138</v>
      </c>
      <c r="E1366" s="31" t="s">
        <v>121</v>
      </c>
      <c r="F1366" s="31" t="s">
        <v>122</v>
      </c>
      <c r="G1366" s="31" t="s">
        <v>107</v>
      </c>
      <c r="H1366" s="31" t="s">
        <v>108</v>
      </c>
      <c r="I1366" s="31" t="s">
        <v>4139</v>
      </c>
      <c r="J1366" s="31" t="s">
        <v>4140</v>
      </c>
      <c r="K1366" s="31" t="s">
        <v>110</v>
      </c>
      <c r="L1366" s="31" t="s">
        <v>4137</v>
      </c>
      <c r="M1366" s="31" t="s">
        <v>25938</v>
      </c>
      <c r="N1366" s="31" t="s">
        <v>25937</v>
      </c>
      <c r="O1366" s="31" t="s">
        <v>25929</v>
      </c>
      <c r="P1366" s="32" t="s">
        <v>67</v>
      </c>
      <c r="Q1366" s="32">
        <v>0.5</v>
      </c>
      <c r="R1366" t="str">
        <f t="shared" si="21"/>
        <v>Остапова Л.В. ПП, маг. "У дяді Васі" р-н Дунаевецкий Район, с.Лысец (біля школи)</v>
      </c>
    </row>
    <row r="1367" spans="1:18" hidden="1" x14ac:dyDescent="0.25">
      <c r="A1367" s="32">
        <v>421233</v>
      </c>
      <c r="B1367" s="31" t="s">
        <v>4203</v>
      </c>
      <c r="C1367" s="31" t="s">
        <v>4188</v>
      </c>
      <c r="D1367" s="31" t="s">
        <v>733</v>
      </c>
      <c r="E1367" s="31" t="s">
        <v>121</v>
      </c>
      <c r="F1367" s="31" t="s">
        <v>122</v>
      </c>
      <c r="G1367" s="31" t="s">
        <v>107</v>
      </c>
      <c r="H1367" s="31" t="s">
        <v>108</v>
      </c>
      <c r="I1367" s="31" t="s">
        <v>4201</v>
      </c>
      <c r="J1367" s="31" t="s">
        <v>4202</v>
      </c>
      <c r="K1367" s="31" t="s">
        <v>110</v>
      </c>
      <c r="L1367" s="31" t="s">
        <v>4188</v>
      </c>
      <c r="M1367" s="31" t="s">
        <v>0</v>
      </c>
      <c r="N1367" s="31" t="s">
        <v>25937</v>
      </c>
      <c r="O1367" s="31" t="s">
        <v>25929</v>
      </c>
      <c r="P1367" s="32" t="s">
        <v>66</v>
      </c>
      <c r="Q1367" s="32">
        <v>0.5</v>
      </c>
      <c r="R1367" t="str">
        <f t="shared" si="21"/>
        <v>Ходзинський Т.В. ПП, маг. "Продукти" г.Каменец-Подольский, просп Грушевского, д.25</v>
      </c>
    </row>
    <row r="1368" spans="1:18" hidden="1" x14ac:dyDescent="0.25">
      <c r="A1368" s="32">
        <v>421250</v>
      </c>
      <c r="B1368" s="31" t="s">
        <v>4264</v>
      </c>
      <c r="C1368" s="31" t="s">
        <v>4265</v>
      </c>
      <c r="D1368" s="31" t="s">
        <v>4266</v>
      </c>
      <c r="E1368" s="31" t="s">
        <v>121</v>
      </c>
      <c r="F1368" s="31" t="s">
        <v>122</v>
      </c>
      <c r="G1368" s="31" t="s">
        <v>107</v>
      </c>
      <c r="H1368" s="31" t="s">
        <v>108</v>
      </c>
      <c r="I1368" s="31" t="s">
        <v>4267</v>
      </c>
      <c r="J1368" s="31" t="s">
        <v>4268</v>
      </c>
      <c r="K1368" s="31" t="s">
        <v>110</v>
      </c>
      <c r="L1368" s="31" t="s">
        <v>4265</v>
      </c>
      <c r="M1368" s="31" t="s">
        <v>25938</v>
      </c>
      <c r="N1368" s="31" t="s">
        <v>25937</v>
      </c>
      <c r="O1368" s="31" t="s">
        <v>25929</v>
      </c>
      <c r="P1368" s="32" t="s">
        <v>66</v>
      </c>
      <c r="Q1368" s="32">
        <v>1</v>
      </c>
      <c r="R1368" t="str">
        <f t="shared" si="21"/>
        <v>Малиш В.В. ПП, маг. "Продукти" р-н Дунаевецкий Район, с.Голозубынци, ул.Шевченка, д.18</v>
      </c>
    </row>
    <row r="1369" spans="1:18" hidden="1" x14ac:dyDescent="0.25">
      <c r="A1369" s="32">
        <v>421261</v>
      </c>
      <c r="B1369" s="31" t="s">
        <v>4302</v>
      </c>
      <c r="C1369" s="31" t="s">
        <v>4303</v>
      </c>
      <c r="D1369" s="31" t="s">
        <v>4304</v>
      </c>
      <c r="E1369" s="31" t="s">
        <v>121</v>
      </c>
      <c r="F1369" s="31" t="s">
        <v>122</v>
      </c>
      <c r="G1369" s="31" t="s">
        <v>107</v>
      </c>
      <c r="H1369" s="31" t="s">
        <v>108</v>
      </c>
      <c r="I1369" s="31" t="s">
        <v>4305</v>
      </c>
      <c r="J1369" s="31" t="s">
        <v>4306</v>
      </c>
      <c r="K1369" s="31" t="s">
        <v>110</v>
      </c>
      <c r="L1369" s="31" t="s">
        <v>4303</v>
      </c>
      <c r="M1369" s="31" t="s">
        <v>2</v>
      </c>
      <c r="N1369" s="31" t="s">
        <v>25937</v>
      </c>
      <c r="O1369" s="31" t="s">
        <v>25929</v>
      </c>
      <c r="P1369" s="32" t="s">
        <v>66</v>
      </c>
      <c r="Q1369" s="32">
        <v>1</v>
      </c>
      <c r="R1369" t="str">
        <f t="shared" si="21"/>
        <v>Ларіна О.А. ПП, к-к №2 "Свіжий хліб" г.Каменец-Подольский, ул.Князей Кориатовичей, д.19</v>
      </c>
    </row>
    <row r="1370" spans="1:18" hidden="1" x14ac:dyDescent="0.25">
      <c r="A1370" s="32">
        <v>421282</v>
      </c>
      <c r="B1370" s="31" t="s">
        <v>4341</v>
      </c>
      <c r="C1370" s="31" t="s">
        <v>4342</v>
      </c>
      <c r="D1370" s="31" t="s">
        <v>1026</v>
      </c>
      <c r="E1370" s="31" t="s">
        <v>121</v>
      </c>
      <c r="F1370" s="31" t="s">
        <v>122</v>
      </c>
      <c r="G1370" s="31" t="s">
        <v>107</v>
      </c>
      <c r="H1370" s="31" t="s">
        <v>108</v>
      </c>
      <c r="I1370" s="31" t="s">
        <v>4343</v>
      </c>
      <c r="J1370" s="31" t="s">
        <v>4344</v>
      </c>
      <c r="K1370" s="31" t="s">
        <v>110</v>
      </c>
      <c r="L1370" s="31" t="s">
        <v>4342</v>
      </c>
      <c r="M1370" s="31" t="s">
        <v>2</v>
      </c>
      <c r="N1370" s="31" t="s">
        <v>25937</v>
      </c>
      <c r="O1370" s="31" t="s">
        <v>25929</v>
      </c>
      <c r="P1370" s="32" t="s">
        <v>66</v>
      </c>
      <c r="Q1370" s="32">
        <v>1</v>
      </c>
      <c r="R1370" t="str">
        <f t="shared" si="21"/>
        <v>Комарніцький В.С.ПП, маг. "Солодощі" г.Каменец-Подольский, ул.Дружбы Народов, д.1</v>
      </c>
    </row>
    <row r="1371" spans="1:18" hidden="1" x14ac:dyDescent="0.25">
      <c r="A1371" s="32">
        <v>421456</v>
      </c>
      <c r="B1371" s="31" t="s">
        <v>4672</v>
      </c>
      <c r="C1371" s="31" t="s">
        <v>4673</v>
      </c>
      <c r="D1371" s="31" t="s">
        <v>4674</v>
      </c>
      <c r="E1371" s="31" t="s">
        <v>121</v>
      </c>
      <c r="F1371" s="31" t="s">
        <v>122</v>
      </c>
      <c r="G1371" s="31" t="s">
        <v>107</v>
      </c>
      <c r="H1371" s="31" t="s">
        <v>108</v>
      </c>
      <c r="I1371" s="31" t="s">
        <v>4675</v>
      </c>
      <c r="J1371" s="31" t="s">
        <v>4676</v>
      </c>
      <c r="K1371" s="31" t="s">
        <v>110</v>
      </c>
      <c r="L1371" s="31" t="s">
        <v>4673</v>
      </c>
      <c r="M1371" s="31" t="s">
        <v>1</v>
      </c>
      <c r="N1371" s="31" t="s">
        <v>25937</v>
      </c>
      <c r="O1371" s="31" t="s">
        <v>25929</v>
      </c>
      <c r="P1371" s="32" t="s">
        <v>66</v>
      </c>
      <c r="Q1371" s="32">
        <v>0.5</v>
      </c>
      <c r="R1371" t="str">
        <f t="shared" si="21"/>
        <v>Сукач І.М. ПП, маг. "Комора" г.Каменец-Подольский, ул.Панивецкая, д.13</v>
      </c>
    </row>
    <row r="1372" spans="1:18" hidden="1" x14ac:dyDescent="0.25">
      <c r="A1372" s="32">
        <v>879668</v>
      </c>
      <c r="B1372" s="31" t="s">
        <v>6072</v>
      </c>
      <c r="C1372" s="31" t="s">
        <v>6073</v>
      </c>
      <c r="D1372" s="31" t="s">
        <v>6074</v>
      </c>
      <c r="E1372" s="31" t="s">
        <v>121</v>
      </c>
      <c r="F1372" s="31" t="s">
        <v>122</v>
      </c>
      <c r="G1372" s="31" t="s">
        <v>149</v>
      </c>
      <c r="H1372" s="31" t="s">
        <v>108</v>
      </c>
      <c r="I1372" s="31" t="s">
        <v>6075</v>
      </c>
      <c r="J1372" s="31" t="s">
        <v>6076</v>
      </c>
      <c r="K1372" s="31" t="s">
        <v>110</v>
      </c>
      <c r="L1372" s="31" t="s">
        <v>6073</v>
      </c>
      <c r="M1372" s="31" t="s">
        <v>0</v>
      </c>
      <c r="N1372" s="31" t="s">
        <v>25937</v>
      </c>
      <c r="O1372" s="31" t="s">
        <v>25929</v>
      </c>
      <c r="P1372" s="32" t="s">
        <v>25948</v>
      </c>
      <c r="Q1372" s="32">
        <v>0</v>
      </c>
      <c r="R1372" t="str">
        <f t="shared" si="21"/>
        <v>Чорна Г.М. ПП, к-к №68 г.Каменец-Подольский, ул.Князей Кориатовичей (овочевий ринок)</v>
      </c>
    </row>
    <row r="1373" spans="1:18" hidden="1" x14ac:dyDescent="0.25">
      <c r="A1373" s="32">
        <v>879669</v>
      </c>
      <c r="B1373" s="31" t="s">
        <v>6077</v>
      </c>
      <c r="C1373" s="31" t="s">
        <v>6078</v>
      </c>
      <c r="D1373" s="31" t="s">
        <v>6079</v>
      </c>
      <c r="E1373" s="31" t="s">
        <v>121</v>
      </c>
      <c r="F1373" s="31" t="s">
        <v>122</v>
      </c>
      <c r="G1373" s="31" t="s">
        <v>107</v>
      </c>
      <c r="H1373" s="31" t="s">
        <v>108</v>
      </c>
      <c r="I1373" s="31" t="s">
        <v>6080</v>
      </c>
      <c r="J1373" s="31" t="s">
        <v>6081</v>
      </c>
      <c r="K1373" s="31" t="s">
        <v>110</v>
      </c>
      <c r="L1373" s="31" t="s">
        <v>6078</v>
      </c>
      <c r="M1373" s="31" t="s">
        <v>2</v>
      </c>
      <c r="N1373" s="31" t="s">
        <v>25937</v>
      </c>
      <c r="O1373" s="31" t="s">
        <v>25929</v>
      </c>
      <c r="P1373" s="32" t="s">
        <v>67</v>
      </c>
      <c r="Q1373" s="32">
        <v>0.5</v>
      </c>
      <c r="R1373" t="str">
        <f t="shared" si="21"/>
        <v>Шаламай Н.М. ПП, маг. "Продукти" г.Каменец-Подольский, ул.Армянская, д.4</v>
      </c>
    </row>
    <row r="1374" spans="1:18" hidden="1" x14ac:dyDescent="0.25">
      <c r="A1374" s="32">
        <v>884307</v>
      </c>
      <c r="B1374" s="31" t="s">
        <v>6159</v>
      </c>
      <c r="C1374" s="31" t="s">
        <v>6160</v>
      </c>
      <c r="D1374" s="31" t="s">
        <v>6161</v>
      </c>
      <c r="E1374" s="31" t="s">
        <v>121</v>
      </c>
      <c r="F1374" s="31" t="s">
        <v>122</v>
      </c>
      <c r="G1374" s="31" t="s">
        <v>107</v>
      </c>
      <c r="H1374" s="31" t="s">
        <v>108</v>
      </c>
      <c r="I1374" s="31" t="s">
        <v>6162</v>
      </c>
      <c r="J1374" s="31" t="s">
        <v>6163</v>
      </c>
      <c r="K1374" s="31" t="s">
        <v>110</v>
      </c>
      <c r="L1374" s="31" t="s">
        <v>6160</v>
      </c>
      <c r="M1374" s="31" t="s">
        <v>1</v>
      </c>
      <c r="N1374" s="31" t="s">
        <v>25937</v>
      </c>
      <c r="O1374" s="31" t="s">
        <v>25929</v>
      </c>
      <c r="P1374" s="32" t="s">
        <v>66</v>
      </c>
      <c r="Q1374" s="32">
        <v>0.5</v>
      </c>
      <c r="R1374" t="str">
        <f t="shared" si="21"/>
        <v>Раєцька У.В. ПП, маг. "Веселка" г.Каменец-Подольский, ул.Украинки Леси, д.71</v>
      </c>
    </row>
    <row r="1375" spans="1:18" hidden="1" x14ac:dyDescent="0.25">
      <c r="A1375" s="32">
        <v>895340</v>
      </c>
      <c r="B1375" s="31" t="s">
        <v>6265</v>
      </c>
      <c r="C1375" s="31" t="s">
        <v>6266</v>
      </c>
      <c r="D1375" s="31" t="s">
        <v>6267</v>
      </c>
      <c r="E1375" s="31" t="s">
        <v>121</v>
      </c>
      <c r="F1375" s="31" t="s">
        <v>122</v>
      </c>
      <c r="G1375" s="31" t="s">
        <v>107</v>
      </c>
      <c r="H1375" s="31" t="s">
        <v>108</v>
      </c>
      <c r="I1375" s="31" t="s">
        <v>6268</v>
      </c>
      <c r="J1375" s="31" t="s">
        <v>6269</v>
      </c>
      <c r="K1375" s="31" t="s">
        <v>110</v>
      </c>
      <c r="L1375" s="31" t="s">
        <v>6266</v>
      </c>
      <c r="M1375" s="31" t="s">
        <v>1</v>
      </c>
      <c r="N1375" s="31" t="s">
        <v>25937</v>
      </c>
      <c r="O1375" s="31" t="s">
        <v>25929</v>
      </c>
      <c r="P1375" s="32" t="s">
        <v>25948</v>
      </c>
      <c r="Q1375" s="32">
        <v>0</v>
      </c>
      <c r="R1375" t="str">
        <f t="shared" si="21"/>
        <v>Капиця В.І. ПП, маг. "Ласунчик" г.Каменец-Подольский, ул.Огиенка, д.43</v>
      </c>
    </row>
    <row r="1376" spans="1:18" hidden="1" x14ac:dyDescent="0.25">
      <c r="A1376" s="32">
        <v>895365</v>
      </c>
      <c r="B1376" s="31" t="s">
        <v>6297</v>
      </c>
      <c r="C1376" s="31" t="s">
        <v>6298</v>
      </c>
      <c r="D1376" s="31" t="s">
        <v>6299</v>
      </c>
      <c r="E1376" s="31" t="s">
        <v>121</v>
      </c>
      <c r="F1376" s="31" t="s">
        <v>122</v>
      </c>
      <c r="G1376" s="31" t="s">
        <v>107</v>
      </c>
      <c r="H1376" s="31" t="s">
        <v>108</v>
      </c>
      <c r="I1376" s="31" t="s">
        <v>6300</v>
      </c>
      <c r="J1376" s="31" t="s">
        <v>6301</v>
      </c>
      <c r="K1376" s="31" t="s">
        <v>110</v>
      </c>
      <c r="L1376" s="31" t="s">
        <v>6298</v>
      </c>
      <c r="M1376" s="31" t="s">
        <v>2</v>
      </c>
      <c r="N1376" s="31" t="s">
        <v>25937</v>
      </c>
      <c r="O1376" s="31" t="s">
        <v>25929</v>
      </c>
      <c r="P1376" s="32" t="s">
        <v>66</v>
      </c>
      <c r="Q1376" s="32">
        <v>0.5</v>
      </c>
      <c r="R1376" t="str">
        <f t="shared" si="21"/>
        <v>Філіпенко Л.С. ПП, маг. "Продуктович" г.Каменец-Подольский, ул.Огиенка, д.57</v>
      </c>
    </row>
    <row r="1377" spans="1:18" hidden="1" x14ac:dyDescent="0.25">
      <c r="A1377" s="32">
        <v>503555</v>
      </c>
      <c r="B1377" s="31" t="s">
        <v>3975</v>
      </c>
      <c r="C1377" s="31" t="s">
        <v>3976</v>
      </c>
      <c r="D1377" s="31" t="s">
        <v>3977</v>
      </c>
      <c r="E1377" s="31" t="s">
        <v>121</v>
      </c>
      <c r="F1377" s="31" t="s">
        <v>122</v>
      </c>
      <c r="G1377" s="31" t="s">
        <v>107</v>
      </c>
      <c r="H1377" s="31" t="s">
        <v>108</v>
      </c>
      <c r="I1377" s="31" t="s">
        <v>3978</v>
      </c>
      <c r="J1377" s="31" t="s">
        <v>3979</v>
      </c>
      <c r="K1377" s="31" t="s">
        <v>110</v>
      </c>
      <c r="L1377" s="31" t="s">
        <v>3980</v>
      </c>
      <c r="M1377" s="31" t="s">
        <v>25938</v>
      </c>
      <c r="N1377" s="31" t="s">
        <v>25937</v>
      </c>
      <c r="O1377" s="31" t="s">
        <v>25929</v>
      </c>
      <c r="P1377" s="32" t="s">
        <v>66</v>
      </c>
      <c r="Q1377" s="32">
        <v>1</v>
      </c>
      <c r="R1377" t="str">
        <f t="shared" si="21"/>
        <v>Грубій Л.М. ПП, маг. "Ласлава 2" р-н Дунаевецкий Район, г.Дунаевцы, ул.Шевченко, д.59/3</v>
      </c>
    </row>
    <row r="1378" spans="1:18" hidden="1" x14ac:dyDescent="0.25">
      <c r="A1378" s="32">
        <v>840525</v>
      </c>
      <c r="B1378" s="31" t="s">
        <v>3775</v>
      </c>
      <c r="C1378" s="31" t="s">
        <v>3776</v>
      </c>
      <c r="D1378" s="31" t="s">
        <v>3777</v>
      </c>
      <c r="E1378" s="31" t="s">
        <v>121</v>
      </c>
      <c r="F1378" s="31" t="s">
        <v>122</v>
      </c>
      <c r="G1378" s="31" t="s">
        <v>149</v>
      </c>
      <c r="H1378" s="31" t="s">
        <v>108</v>
      </c>
      <c r="I1378" s="31" t="s">
        <v>3778</v>
      </c>
      <c r="J1378" s="31" t="s">
        <v>3779</v>
      </c>
      <c r="K1378" s="31" t="s">
        <v>110</v>
      </c>
      <c r="L1378" s="31" t="s">
        <v>3776</v>
      </c>
      <c r="M1378" s="31" t="s">
        <v>0</v>
      </c>
      <c r="N1378" s="31" t="s">
        <v>25937</v>
      </c>
      <c r="O1378" s="31" t="s">
        <v>25929</v>
      </c>
      <c r="P1378" s="32" t="s">
        <v>66</v>
      </c>
      <c r="Q1378" s="32">
        <v>0.5</v>
      </c>
      <c r="R1378" t="str">
        <f t="shared" si="21"/>
        <v>Перерва Є.В. ПП, к-к №113 г.Каменец-Подольский, просп Грушевского, д.25 (центральний ринок)</v>
      </c>
    </row>
    <row r="1379" spans="1:18" hidden="1" x14ac:dyDescent="0.25">
      <c r="A1379" s="32">
        <v>600984</v>
      </c>
      <c r="B1379" s="31" t="s">
        <v>4945</v>
      </c>
      <c r="C1379" s="31" t="s">
        <v>4946</v>
      </c>
      <c r="D1379" s="31" t="s">
        <v>993</v>
      </c>
      <c r="E1379" s="31" t="s">
        <v>121</v>
      </c>
      <c r="F1379" s="31" t="s">
        <v>122</v>
      </c>
      <c r="G1379" s="31" t="s">
        <v>115</v>
      </c>
      <c r="H1379" s="31" t="s">
        <v>116</v>
      </c>
      <c r="I1379" s="31" t="s">
        <v>4947</v>
      </c>
      <c r="J1379" s="31" t="s">
        <v>4948</v>
      </c>
      <c r="K1379" s="31" t="s">
        <v>110</v>
      </c>
      <c r="L1379" s="31" t="s">
        <v>4946</v>
      </c>
      <c r="M1379" s="31" t="s">
        <v>0</v>
      </c>
      <c r="N1379" s="31" t="s">
        <v>25937</v>
      </c>
      <c r="O1379" s="31" t="s">
        <v>25929</v>
      </c>
      <c r="P1379" s="32" t="s">
        <v>66</v>
      </c>
      <c r="Q1379" s="32">
        <v>0.5</v>
      </c>
      <c r="R1379" t="str">
        <f t="shared" si="21"/>
        <v>Котик А.М. ПП, к-к №5 г.Каменец-Подольский, ул.Князей Кориатовичей (оптовий ринок)</v>
      </c>
    </row>
    <row r="1380" spans="1:18" hidden="1" x14ac:dyDescent="0.25">
      <c r="A1380" s="32">
        <v>859038</v>
      </c>
      <c r="B1380" s="31" t="s">
        <v>5843</v>
      </c>
      <c r="C1380" s="31" t="s">
        <v>5844</v>
      </c>
      <c r="D1380" s="31" t="s">
        <v>5845</v>
      </c>
      <c r="E1380" s="31" t="s">
        <v>121</v>
      </c>
      <c r="F1380" s="31" t="s">
        <v>122</v>
      </c>
      <c r="G1380" s="31" t="s">
        <v>107</v>
      </c>
      <c r="H1380" s="31" t="s">
        <v>108</v>
      </c>
      <c r="I1380" s="31" t="s">
        <v>5846</v>
      </c>
      <c r="J1380" s="31" t="s">
        <v>5847</v>
      </c>
      <c r="K1380" s="31" t="s">
        <v>110</v>
      </c>
      <c r="L1380" s="31" t="s">
        <v>5844</v>
      </c>
      <c r="M1380" s="31" t="s">
        <v>1</v>
      </c>
      <c r="N1380" s="31" t="s">
        <v>25937</v>
      </c>
      <c r="O1380" s="31" t="s">
        <v>25929</v>
      </c>
      <c r="P1380" s="32" t="s">
        <v>67</v>
      </c>
      <c r="Q1380" s="32">
        <v>0.5</v>
      </c>
      <c r="R1380" t="str">
        <f t="shared" si="21"/>
        <v>Суховій Т.Г. ПП, маг. "Продукти" г.Каменец-Подольский, просп Грушевского, д.76</v>
      </c>
    </row>
    <row r="1381" spans="1:18" hidden="1" x14ac:dyDescent="0.25">
      <c r="A1381" s="32">
        <v>879652</v>
      </c>
      <c r="B1381" s="31" t="s">
        <v>6010</v>
      </c>
      <c r="C1381" s="31" t="s">
        <v>6011</v>
      </c>
      <c r="D1381" s="31" t="s">
        <v>6012</v>
      </c>
      <c r="E1381" s="31" t="s">
        <v>121</v>
      </c>
      <c r="F1381" s="31" t="s">
        <v>122</v>
      </c>
      <c r="G1381" s="31" t="s">
        <v>111</v>
      </c>
      <c r="H1381" s="31" t="s">
        <v>112</v>
      </c>
      <c r="I1381" s="31" t="s">
        <v>6013</v>
      </c>
      <c r="J1381" s="31" t="s">
        <v>6014</v>
      </c>
      <c r="K1381" s="31" t="s">
        <v>110</v>
      </c>
      <c r="L1381" s="31" t="s">
        <v>6011</v>
      </c>
      <c r="M1381" s="31" t="s">
        <v>0</v>
      </c>
      <c r="N1381" s="31" t="s">
        <v>25937</v>
      </c>
      <c r="O1381" s="31" t="s">
        <v>25929</v>
      </c>
      <c r="P1381" s="32" t="s">
        <v>25948</v>
      </c>
      <c r="Q1381" s="32">
        <v>0</v>
      </c>
      <c r="R1381" t="str">
        <f t="shared" si="21"/>
        <v>Істина добра БФ г.Каменец-Подольский, ул.Привокзальная, д.30 А</v>
      </c>
    </row>
    <row r="1382" spans="1:18" hidden="1" x14ac:dyDescent="0.25">
      <c r="A1382" s="32">
        <v>879654</v>
      </c>
      <c r="B1382" s="31" t="s">
        <v>6020</v>
      </c>
      <c r="C1382" s="31" t="s">
        <v>6021</v>
      </c>
      <c r="D1382" s="31" t="s">
        <v>3788</v>
      </c>
      <c r="E1382" s="31" t="s">
        <v>121</v>
      </c>
      <c r="F1382" s="31" t="s">
        <v>122</v>
      </c>
      <c r="G1382" s="31" t="s">
        <v>149</v>
      </c>
      <c r="H1382" s="31" t="s">
        <v>108</v>
      </c>
      <c r="I1382" s="31" t="s">
        <v>6022</v>
      </c>
      <c r="J1382" s="31" t="s">
        <v>6023</v>
      </c>
      <c r="K1382" s="31" t="s">
        <v>110</v>
      </c>
      <c r="L1382" s="31" t="s">
        <v>6021</v>
      </c>
      <c r="M1382" s="31" t="s">
        <v>0</v>
      </c>
      <c r="N1382" s="31" t="s">
        <v>25937</v>
      </c>
      <c r="O1382" s="31" t="s">
        <v>25929</v>
      </c>
      <c r="P1382" s="32" t="s">
        <v>25948</v>
      </c>
      <c r="Q1382" s="32">
        <v>0</v>
      </c>
      <c r="R1382" t="str">
        <f t="shared" si="21"/>
        <v>Ксьондз Н.С. ПП, к-к №173 г.Каменец-Подольский, просп Грушевского (центральний ринок)</v>
      </c>
    </row>
    <row r="1383" spans="1:18" hidden="1" x14ac:dyDescent="0.25">
      <c r="A1383" s="32">
        <v>879661</v>
      </c>
      <c r="B1383" s="31" t="s">
        <v>6045</v>
      </c>
      <c r="C1383" s="31" t="s">
        <v>6046</v>
      </c>
      <c r="D1383" s="31" t="s">
        <v>6047</v>
      </c>
      <c r="E1383" s="31" t="s">
        <v>121</v>
      </c>
      <c r="F1383" s="31" t="s">
        <v>122</v>
      </c>
      <c r="G1383" s="31" t="s">
        <v>107</v>
      </c>
      <c r="H1383" s="31" t="s">
        <v>108</v>
      </c>
      <c r="I1383" s="31" t="s">
        <v>6048</v>
      </c>
      <c r="J1383" s="31" t="s">
        <v>6049</v>
      </c>
      <c r="K1383" s="31" t="s">
        <v>110</v>
      </c>
      <c r="L1383" s="31" t="s">
        <v>6046</v>
      </c>
      <c r="M1383" s="31" t="s">
        <v>2</v>
      </c>
      <c r="N1383" s="31" t="s">
        <v>25937</v>
      </c>
      <c r="O1383" s="31" t="s">
        <v>25929</v>
      </c>
      <c r="P1383" s="32" t="s">
        <v>67</v>
      </c>
      <c r="Q1383" s="32">
        <v>0.5</v>
      </c>
      <c r="R1383" t="str">
        <f t="shared" si="21"/>
        <v>Маковська Н.А. ПП, фірмовий магазин "Федоришин" г.Каменец-Подольский, просп Грушевского, д.27/10</v>
      </c>
    </row>
    <row r="1384" spans="1:18" hidden="1" x14ac:dyDescent="0.25">
      <c r="A1384" s="32">
        <v>509740</v>
      </c>
      <c r="B1384" s="31" t="s">
        <v>25914</v>
      </c>
      <c r="C1384" s="31" t="s">
        <v>25915</v>
      </c>
      <c r="D1384" s="31" t="s">
        <v>3777</v>
      </c>
      <c r="E1384" s="31" t="s">
        <v>121</v>
      </c>
      <c r="F1384" s="31" t="s">
        <v>122</v>
      </c>
      <c r="G1384" s="31" t="s">
        <v>113</v>
      </c>
      <c r="H1384" s="31" t="s">
        <v>108</v>
      </c>
      <c r="I1384" s="31" t="s">
        <v>7539</v>
      </c>
      <c r="J1384" s="31" t="s">
        <v>7540</v>
      </c>
      <c r="K1384" s="31" t="s">
        <v>106</v>
      </c>
      <c r="L1384" s="31" t="s">
        <v>25915</v>
      </c>
      <c r="M1384" s="31" t="s">
        <v>0</v>
      </c>
      <c r="N1384" s="31" t="s">
        <v>25937</v>
      </c>
      <c r="O1384" s="31" t="s">
        <v>25929</v>
      </c>
      <c r="P1384" s="32" t="s">
        <v>25948</v>
      </c>
      <c r="Q1384" s="32">
        <v>1</v>
      </c>
      <c r="R1384" t="str">
        <f t="shared" si="21"/>
        <v>Бернацький В.О. ПП, молочний павільйон №2 г.Каменец-Подольский, просп Грушевского, д.25 (центральний ринок)</v>
      </c>
    </row>
    <row r="1385" spans="1:18" hidden="1" x14ac:dyDescent="0.25">
      <c r="A1385" s="32">
        <v>788621</v>
      </c>
      <c r="B1385" s="31" t="s">
        <v>25916</v>
      </c>
      <c r="C1385" s="31" t="s">
        <v>25917</v>
      </c>
      <c r="D1385" s="31" t="s">
        <v>25918</v>
      </c>
      <c r="E1385" s="31" t="s">
        <v>121</v>
      </c>
      <c r="F1385" s="31" t="s">
        <v>122</v>
      </c>
      <c r="G1385" s="31" t="s">
        <v>107</v>
      </c>
      <c r="H1385" s="31" t="s">
        <v>108</v>
      </c>
      <c r="I1385" s="31" t="s">
        <v>25919</v>
      </c>
      <c r="J1385" s="31" t="s">
        <v>25920</v>
      </c>
      <c r="K1385" s="31" t="s">
        <v>106</v>
      </c>
      <c r="L1385" s="31" t="s">
        <v>25917</v>
      </c>
      <c r="M1385" s="31" t="s">
        <v>0</v>
      </c>
      <c r="N1385" s="31" t="s">
        <v>25937</v>
      </c>
      <c r="O1385" s="31" t="s">
        <v>25929</v>
      </c>
      <c r="P1385" s="32" t="s">
        <v>25948</v>
      </c>
      <c r="Q1385" s="32">
        <v>1</v>
      </c>
      <c r="R1385" t="str">
        <f t="shared" si="21"/>
        <v>Городецька Л.Г. ПП, маг. "Водограй" г.Каменец-Подольский, ул.Князей Кориатовичей, д.7 (0)</v>
      </c>
    </row>
    <row r="1386" spans="1:18" hidden="1" x14ac:dyDescent="0.25">
      <c r="A1386" s="32">
        <v>768534</v>
      </c>
      <c r="B1386" s="31" t="s">
        <v>23997</v>
      </c>
      <c r="C1386" s="31" t="s">
        <v>23998</v>
      </c>
      <c r="D1386" s="31" t="s">
        <v>23999</v>
      </c>
      <c r="E1386" s="31" t="s">
        <v>121</v>
      </c>
      <c r="F1386" s="31" t="s">
        <v>122</v>
      </c>
      <c r="G1386" s="31" t="s">
        <v>149</v>
      </c>
      <c r="H1386" s="31" t="s">
        <v>108</v>
      </c>
      <c r="I1386" s="31" t="s">
        <v>124</v>
      </c>
      <c r="J1386" s="31" t="s">
        <v>109</v>
      </c>
      <c r="K1386" s="31" t="s">
        <v>106</v>
      </c>
      <c r="L1386" s="31" t="s">
        <v>23998</v>
      </c>
      <c r="M1386" s="31" t="s">
        <v>0</v>
      </c>
      <c r="N1386" s="31" t="s">
        <v>25937</v>
      </c>
      <c r="O1386" s="31" t="s">
        <v>25929</v>
      </c>
      <c r="P1386" s="32" t="s">
        <v>25948</v>
      </c>
      <c r="Q1386" s="32">
        <v>1</v>
      </c>
      <c r="R1386" t="str">
        <f t="shared" si="21"/>
        <v>Мозолюк Т.Г. ПП,к-к №64 г.Каменец-Подольский, ул.Князей Кориатовичей (0)</v>
      </c>
    </row>
    <row r="1387" spans="1:18" hidden="1" x14ac:dyDescent="0.25">
      <c r="A1387" s="32">
        <v>768583</v>
      </c>
      <c r="B1387" s="31" t="s">
        <v>24014</v>
      </c>
      <c r="C1387" s="31" t="s">
        <v>24015</v>
      </c>
      <c r="D1387" s="31" t="s">
        <v>24016</v>
      </c>
      <c r="E1387" s="31" t="s">
        <v>121</v>
      </c>
      <c r="F1387" s="31" t="s">
        <v>122</v>
      </c>
      <c r="G1387" s="31" t="s">
        <v>115</v>
      </c>
      <c r="H1387" s="31" t="s">
        <v>116</v>
      </c>
      <c r="I1387" s="31" t="s">
        <v>24017</v>
      </c>
      <c r="J1387" s="31" t="s">
        <v>24018</v>
      </c>
      <c r="K1387" s="31" t="s">
        <v>106</v>
      </c>
      <c r="L1387" s="31" t="s">
        <v>24015</v>
      </c>
      <c r="M1387" s="31" t="s">
        <v>25938</v>
      </c>
      <c r="N1387" s="31" t="s">
        <v>25937</v>
      </c>
      <c r="O1387" s="31" t="s">
        <v>25929</v>
      </c>
      <c r="P1387" s="32" t="s">
        <v>25948</v>
      </c>
      <c r="Q1387" s="32">
        <v>1</v>
      </c>
      <c r="R1387" t="str">
        <f t="shared" si="21"/>
        <v>Ференс Д.В. ПП, к-к "Кутовий" р-н Дунаевецкий Район, г.Дунаевцы, ул.Спортивная, д.4 (ринок)</v>
      </c>
    </row>
    <row r="1388" spans="1:18" hidden="1" x14ac:dyDescent="0.25">
      <c r="A1388" s="32">
        <v>421717</v>
      </c>
      <c r="B1388" s="31" t="s">
        <v>203</v>
      </c>
      <c r="C1388" s="31" t="s">
        <v>204</v>
      </c>
      <c r="D1388" s="31" t="s">
        <v>205</v>
      </c>
      <c r="E1388" s="31" t="s">
        <v>121</v>
      </c>
      <c r="F1388" s="31" t="s">
        <v>122</v>
      </c>
      <c r="G1388" s="31" t="s">
        <v>115</v>
      </c>
      <c r="H1388" s="31" t="s">
        <v>116</v>
      </c>
      <c r="I1388" s="31" t="s">
        <v>206</v>
      </c>
      <c r="J1388" s="31" t="s">
        <v>207</v>
      </c>
      <c r="K1388" s="31" t="s">
        <v>110</v>
      </c>
      <c r="L1388" s="31" t="s">
        <v>204</v>
      </c>
      <c r="M1388" s="31" t="s">
        <v>1</v>
      </c>
      <c r="N1388" s="31" t="s">
        <v>25937</v>
      </c>
      <c r="O1388" s="31" t="s">
        <v>25929</v>
      </c>
      <c r="P1388" s="32" t="s">
        <v>67</v>
      </c>
      <c r="Q1388" s="32">
        <v>1</v>
      </c>
      <c r="R1388" t="str">
        <f t="shared" si="21"/>
        <v>Юр'єва О.Б. ПП, маг. "Український кристал" г.Каменец-Подольский, ул.Фрунзе (кристал)</v>
      </c>
    </row>
    <row r="1389" spans="1:18" hidden="1" x14ac:dyDescent="0.25">
      <c r="A1389" s="32">
        <v>840524</v>
      </c>
      <c r="B1389" s="31" t="s">
        <v>3770</v>
      </c>
      <c r="C1389" s="31" t="s">
        <v>3771</v>
      </c>
      <c r="D1389" s="31" t="s">
        <v>3772</v>
      </c>
      <c r="E1389" s="31" t="s">
        <v>121</v>
      </c>
      <c r="F1389" s="31" t="s">
        <v>122</v>
      </c>
      <c r="G1389" s="31" t="s">
        <v>107</v>
      </c>
      <c r="H1389" s="31" t="s">
        <v>108</v>
      </c>
      <c r="I1389" s="31" t="s">
        <v>3773</v>
      </c>
      <c r="J1389" s="31" t="s">
        <v>3774</v>
      </c>
      <c r="K1389" s="31" t="s">
        <v>110</v>
      </c>
      <c r="L1389" s="31" t="s">
        <v>3771</v>
      </c>
      <c r="M1389" s="31" t="s">
        <v>25938</v>
      </c>
      <c r="N1389" s="31" t="s">
        <v>25937</v>
      </c>
      <c r="O1389" s="31" t="s">
        <v>25929</v>
      </c>
      <c r="P1389" s="32" t="s">
        <v>66</v>
      </c>
      <c r="Q1389" s="32">
        <v>0.5</v>
      </c>
      <c r="R1389" t="str">
        <f t="shared" si="21"/>
        <v>Мартинюк Л.В. ПП, маг. "Продукти" р-н Дунаевецкий Район, пгт.Дунаевцы, ул.Набережная, д.24</v>
      </c>
    </row>
    <row r="1390" spans="1:18" hidden="1" x14ac:dyDescent="0.25">
      <c r="A1390" s="32">
        <v>385933</v>
      </c>
      <c r="B1390" s="31" t="s">
        <v>1854</v>
      </c>
      <c r="C1390" s="31" t="s">
        <v>1855</v>
      </c>
      <c r="D1390" s="31" t="s">
        <v>1856</v>
      </c>
      <c r="E1390" s="31" t="s">
        <v>121</v>
      </c>
      <c r="F1390" s="31" t="s">
        <v>122</v>
      </c>
      <c r="G1390" s="31" t="s">
        <v>107</v>
      </c>
      <c r="H1390" s="31" t="s">
        <v>108</v>
      </c>
      <c r="I1390" s="31" t="s">
        <v>1857</v>
      </c>
      <c r="J1390" s="31" t="s">
        <v>1858</v>
      </c>
      <c r="K1390" s="31" t="s">
        <v>110</v>
      </c>
      <c r="L1390" s="31" t="s">
        <v>1855</v>
      </c>
      <c r="M1390" s="31" t="s">
        <v>25938</v>
      </c>
      <c r="N1390" s="31" t="s">
        <v>25937</v>
      </c>
      <c r="O1390" s="31" t="s">
        <v>25929</v>
      </c>
      <c r="P1390" s="32" t="s">
        <v>66</v>
      </c>
      <c r="Q1390" s="32">
        <v>1</v>
      </c>
      <c r="R1390" t="str">
        <f t="shared" si="21"/>
        <v>Незвищук А.І. ПП, маг. "Продукти" р-н Дунаевецкий Район, г.Мушкутинцы, ул.Юбилейная, д.1/7</v>
      </c>
    </row>
    <row r="1391" spans="1:18" hidden="1" x14ac:dyDescent="0.25">
      <c r="A1391" s="32">
        <v>386044</v>
      </c>
      <c r="B1391" s="31" t="s">
        <v>2069</v>
      </c>
      <c r="C1391" s="31" t="s">
        <v>2070</v>
      </c>
      <c r="D1391" s="31" t="s">
        <v>2071</v>
      </c>
      <c r="E1391" s="31" t="s">
        <v>121</v>
      </c>
      <c r="F1391" s="31" t="s">
        <v>122</v>
      </c>
      <c r="G1391" s="31" t="s">
        <v>107</v>
      </c>
      <c r="H1391" s="31" t="s">
        <v>108</v>
      </c>
      <c r="I1391" s="31"/>
      <c r="J1391" s="31"/>
      <c r="K1391" s="31" t="s">
        <v>110</v>
      </c>
      <c r="L1391" s="31" t="s">
        <v>2072</v>
      </c>
      <c r="M1391" s="31" t="s">
        <v>2</v>
      </c>
      <c r="N1391" s="31" t="s">
        <v>25937</v>
      </c>
      <c r="O1391" s="31" t="s">
        <v>25929</v>
      </c>
      <c r="P1391" s="32" t="s">
        <v>66</v>
      </c>
      <c r="Q1391" s="32">
        <v>1</v>
      </c>
      <c r="R1391" t="str">
        <f t="shared" si="21"/>
        <v>Когунь С.В. ПП, маг. "Продукти" г.Каменец-Подольский, ул.Суворова, д.45</v>
      </c>
    </row>
    <row r="1392" spans="1:18" hidden="1" x14ac:dyDescent="0.25">
      <c r="A1392" s="32">
        <v>386044</v>
      </c>
      <c r="B1392" s="31" t="s">
        <v>2073</v>
      </c>
      <c r="C1392" s="31" t="s">
        <v>2070</v>
      </c>
      <c r="D1392" s="31" t="s">
        <v>2071</v>
      </c>
      <c r="E1392" s="31" t="s">
        <v>121</v>
      </c>
      <c r="F1392" s="31" t="s">
        <v>122</v>
      </c>
      <c r="G1392" s="31" t="s">
        <v>107</v>
      </c>
      <c r="H1392" s="31" t="s">
        <v>108</v>
      </c>
      <c r="I1392" s="31" t="s">
        <v>2074</v>
      </c>
      <c r="J1392" s="31" t="s">
        <v>2075</v>
      </c>
      <c r="K1392" s="31" t="s">
        <v>110</v>
      </c>
      <c r="L1392" s="31" t="s">
        <v>2070</v>
      </c>
      <c r="M1392" s="31" t="s">
        <v>2</v>
      </c>
      <c r="N1392" s="31" t="s">
        <v>25937</v>
      </c>
      <c r="O1392" s="31" t="s">
        <v>25929</v>
      </c>
      <c r="P1392" s="32" t="s">
        <v>66</v>
      </c>
      <c r="Q1392" s="32">
        <v>1</v>
      </c>
      <c r="R1392" t="str">
        <f t="shared" si="21"/>
        <v>Когунь С.В. ПП, маг. "Продукти" г.Каменец-Подольский, ул.Суворова, д.45</v>
      </c>
    </row>
    <row r="1393" spans="1:18" hidden="1" x14ac:dyDescent="0.25">
      <c r="A1393" s="32">
        <v>386065</v>
      </c>
      <c r="B1393" s="31" t="s">
        <v>2122</v>
      </c>
      <c r="C1393" s="31" t="s">
        <v>2123</v>
      </c>
      <c r="D1393" s="31" t="s">
        <v>2124</v>
      </c>
      <c r="E1393" s="31" t="s">
        <v>121</v>
      </c>
      <c r="F1393" s="31" t="s">
        <v>122</v>
      </c>
      <c r="G1393" s="31" t="s">
        <v>107</v>
      </c>
      <c r="H1393" s="31" t="s">
        <v>108</v>
      </c>
      <c r="I1393" s="31" t="s">
        <v>2125</v>
      </c>
      <c r="J1393" s="31" t="s">
        <v>2126</v>
      </c>
      <c r="K1393" s="31" t="s">
        <v>110</v>
      </c>
      <c r="L1393" s="31" t="s">
        <v>2123</v>
      </c>
      <c r="M1393" s="31" t="s">
        <v>0</v>
      </c>
      <c r="N1393" s="31" t="s">
        <v>25937</v>
      </c>
      <c r="O1393" s="31" t="s">
        <v>25929</v>
      </c>
      <c r="P1393" s="32" t="s">
        <v>66</v>
      </c>
      <c r="Q1393" s="32">
        <v>0.5</v>
      </c>
      <c r="R1393" t="str">
        <f t="shared" si="21"/>
        <v>Галінський В.О. ПП, маг. "Продукти" г.Каменец-Подольский, ул.Первомайская, д.4</v>
      </c>
    </row>
    <row r="1394" spans="1:18" hidden="1" x14ac:dyDescent="0.25">
      <c r="A1394" s="32">
        <v>386072</v>
      </c>
      <c r="B1394" s="31" t="s">
        <v>2137</v>
      </c>
      <c r="C1394" s="31" t="s">
        <v>2138</v>
      </c>
      <c r="D1394" s="31" t="s">
        <v>2139</v>
      </c>
      <c r="E1394" s="31" t="s">
        <v>121</v>
      </c>
      <c r="F1394" s="31" t="s">
        <v>122</v>
      </c>
      <c r="G1394" s="31" t="s">
        <v>107</v>
      </c>
      <c r="H1394" s="31" t="s">
        <v>108</v>
      </c>
      <c r="I1394" s="31" t="s">
        <v>984</v>
      </c>
      <c r="J1394" s="31" t="s">
        <v>985</v>
      </c>
      <c r="K1394" s="31" t="s">
        <v>110</v>
      </c>
      <c r="L1394" s="31" t="s">
        <v>2138</v>
      </c>
      <c r="M1394" s="31" t="s">
        <v>2</v>
      </c>
      <c r="N1394" s="31" t="s">
        <v>25937</v>
      </c>
      <c r="O1394" s="31" t="s">
        <v>25929</v>
      </c>
      <c r="P1394" s="32" t="s">
        <v>66</v>
      </c>
      <c r="Q1394" s="32">
        <v>0.5</v>
      </c>
      <c r="R1394" t="str">
        <f t="shared" si="21"/>
        <v>Довгань О.В. ПП, маг. "Вина Криму" г.Каменец-Подольский, ул.Украинки Леси (0)</v>
      </c>
    </row>
    <row r="1395" spans="1:18" hidden="1" x14ac:dyDescent="0.25">
      <c r="A1395" s="32">
        <v>386418</v>
      </c>
      <c r="B1395" s="31" t="s">
        <v>2078</v>
      </c>
      <c r="C1395" s="31" t="s">
        <v>2079</v>
      </c>
      <c r="D1395" s="31" t="s">
        <v>2861</v>
      </c>
      <c r="E1395" s="31" t="s">
        <v>121</v>
      </c>
      <c r="F1395" s="31" t="s">
        <v>122</v>
      </c>
      <c r="G1395" s="31" t="s">
        <v>107</v>
      </c>
      <c r="H1395" s="31" t="s">
        <v>108</v>
      </c>
      <c r="I1395" s="31" t="s">
        <v>2862</v>
      </c>
      <c r="J1395" s="31" t="s">
        <v>2863</v>
      </c>
      <c r="K1395" s="31" t="s">
        <v>110</v>
      </c>
      <c r="L1395" s="31" t="s">
        <v>2079</v>
      </c>
      <c r="M1395" s="31" t="s">
        <v>2</v>
      </c>
      <c r="N1395" s="31" t="s">
        <v>25937</v>
      </c>
      <c r="O1395" s="31" t="s">
        <v>25929</v>
      </c>
      <c r="P1395" s="32" t="s">
        <v>66</v>
      </c>
      <c r="Q1395" s="32">
        <v>1</v>
      </c>
      <c r="R1395" t="str">
        <f t="shared" si="21"/>
        <v>Сінкевич С.Л. ПП, маг. "Продукти" г.Каменец-Подольский, ул.Чапаева, д.11</v>
      </c>
    </row>
    <row r="1396" spans="1:18" hidden="1" x14ac:dyDescent="0.25">
      <c r="A1396" s="32">
        <v>385496</v>
      </c>
      <c r="B1396" s="31" t="s">
        <v>311</v>
      </c>
      <c r="C1396" s="31" t="s">
        <v>312</v>
      </c>
      <c r="D1396" s="31" t="s">
        <v>1272</v>
      </c>
      <c r="E1396" s="31" t="s">
        <v>121</v>
      </c>
      <c r="F1396" s="31" t="s">
        <v>122</v>
      </c>
      <c r="G1396" s="31" t="s">
        <v>115</v>
      </c>
      <c r="H1396" s="31" t="s">
        <v>116</v>
      </c>
      <c r="I1396" s="31" t="s">
        <v>1273</v>
      </c>
      <c r="J1396" s="31" t="s">
        <v>1274</v>
      </c>
      <c r="K1396" s="31" t="s">
        <v>110</v>
      </c>
      <c r="L1396" s="31" t="s">
        <v>312</v>
      </c>
      <c r="M1396" s="31" t="s">
        <v>1</v>
      </c>
      <c r="N1396" s="31" t="s">
        <v>25937</v>
      </c>
      <c r="O1396" s="31" t="s">
        <v>25929</v>
      </c>
      <c r="P1396" s="32" t="s">
        <v>67</v>
      </c>
      <c r="Q1396" s="32">
        <v>0.5</v>
      </c>
      <c r="R1396" t="str">
        <f t="shared" si="21"/>
        <v>Каплінська Н.А. ПП, кафе "Вокзальне" г.Каменец-Подольский, ул.Привокзальная, д.11</v>
      </c>
    </row>
    <row r="1397" spans="1:18" hidden="1" x14ac:dyDescent="0.25">
      <c r="A1397" s="32">
        <v>385663</v>
      </c>
      <c r="B1397" s="31" t="s">
        <v>335</v>
      </c>
      <c r="C1397" s="31" t="s">
        <v>336</v>
      </c>
      <c r="D1397" s="31" t="s">
        <v>1520</v>
      </c>
      <c r="E1397" s="31" t="s">
        <v>121</v>
      </c>
      <c r="F1397" s="31" t="s">
        <v>122</v>
      </c>
      <c r="G1397" s="31" t="s">
        <v>115</v>
      </c>
      <c r="H1397" s="31" t="s">
        <v>116</v>
      </c>
      <c r="I1397" s="31" t="s">
        <v>1521</v>
      </c>
      <c r="J1397" s="31" t="s">
        <v>1522</v>
      </c>
      <c r="K1397" s="31" t="s">
        <v>110</v>
      </c>
      <c r="L1397" s="31" t="s">
        <v>336</v>
      </c>
      <c r="M1397" s="31" t="s">
        <v>0</v>
      </c>
      <c r="N1397" s="31" t="s">
        <v>25937</v>
      </c>
      <c r="O1397" s="31" t="s">
        <v>25929</v>
      </c>
      <c r="P1397" s="32" t="s">
        <v>66</v>
      </c>
      <c r="Q1397" s="32">
        <v>1</v>
      </c>
      <c r="R1397" t="str">
        <f t="shared" si="21"/>
        <v>Пушкаренко Г.Д.ПП,Кіоск №12а г.Каменец-Подольский, ул.Князей Кориатовичей (Центральний ринок)</v>
      </c>
    </row>
    <row r="1398" spans="1:18" hidden="1" x14ac:dyDescent="0.25">
      <c r="A1398" s="32">
        <v>385664</v>
      </c>
      <c r="B1398" s="31" t="s">
        <v>1523</v>
      </c>
      <c r="C1398" s="31" t="s">
        <v>333</v>
      </c>
      <c r="D1398" s="31" t="s">
        <v>1524</v>
      </c>
      <c r="E1398" s="31" t="s">
        <v>121</v>
      </c>
      <c r="F1398" s="31" t="s">
        <v>122</v>
      </c>
      <c r="G1398" s="31" t="s">
        <v>149</v>
      </c>
      <c r="H1398" s="31" t="s">
        <v>108</v>
      </c>
      <c r="I1398" s="31" t="s">
        <v>206</v>
      </c>
      <c r="J1398" s="31" t="s">
        <v>207</v>
      </c>
      <c r="K1398" s="31" t="s">
        <v>110</v>
      </c>
      <c r="L1398" s="31" t="s">
        <v>333</v>
      </c>
      <c r="M1398" s="31" t="s">
        <v>2</v>
      </c>
      <c r="N1398" s="31" t="s">
        <v>25937</v>
      </c>
      <c r="O1398" s="31" t="s">
        <v>25929</v>
      </c>
      <c r="P1398" s="32" t="s">
        <v>66</v>
      </c>
      <c r="Q1398" s="32">
        <v>1</v>
      </c>
      <c r="R1398" t="str">
        <f t="shared" si="21"/>
        <v>Юр'єва О.Б. ПП, к-к г.Каменец-Подольский, ул.Чехова (0)</v>
      </c>
    </row>
    <row r="1399" spans="1:18" hidden="1" x14ac:dyDescent="0.25">
      <c r="A1399" s="32">
        <v>385668</v>
      </c>
      <c r="B1399" s="31" t="s">
        <v>1528</v>
      </c>
      <c r="C1399" s="31" t="s">
        <v>333</v>
      </c>
      <c r="D1399" s="31" t="s">
        <v>1266</v>
      </c>
      <c r="E1399" s="31" t="s">
        <v>121</v>
      </c>
      <c r="F1399" s="31" t="s">
        <v>122</v>
      </c>
      <c r="G1399" s="31" t="s">
        <v>115</v>
      </c>
      <c r="H1399" s="31" t="s">
        <v>116</v>
      </c>
      <c r="I1399" s="31" t="s">
        <v>206</v>
      </c>
      <c r="J1399" s="31" t="s">
        <v>207</v>
      </c>
      <c r="K1399" s="31" t="s">
        <v>110</v>
      </c>
      <c r="L1399" s="31" t="s">
        <v>333</v>
      </c>
      <c r="M1399" s="31" t="s">
        <v>1</v>
      </c>
      <c r="N1399" s="31" t="s">
        <v>25937</v>
      </c>
      <c r="O1399" s="31" t="s">
        <v>25929</v>
      </c>
      <c r="P1399" s="32" t="s">
        <v>67</v>
      </c>
      <c r="Q1399" s="32">
        <v>1</v>
      </c>
      <c r="R1399" t="str">
        <f t="shared" si="21"/>
        <v>Юр'єва О.Б. ПП, к-к г.Каменец-Подольский, ул.Франко Ивана (центр)</v>
      </c>
    </row>
    <row r="1400" spans="1:18" hidden="1" x14ac:dyDescent="0.25">
      <c r="A1400" s="32">
        <v>385693</v>
      </c>
      <c r="B1400" s="31" t="s">
        <v>1571</v>
      </c>
      <c r="C1400" s="31" t="s">
        <v>1572</v>
      </c>
      <c r="D1400" s="31" t="s">
        <v>1573</v>
      </c>
      <c r="E1400" s="31" t="s">
        <v>121</v>
      </c>
      <c r="F1400" s="31" t="s">
        <v>122</v>
      </c>
      <c r="G1400" s="31" t="s">
        <v>111</v>
      </c>
      <c r="H1400" s="31" t="s">
        <v>112</v>
      </c>
      <c r="I1400" s="31"/>
      <c r="J1400" s="31"/>
      <c r="K1400" s="31" t="s">
        <v>110</v>
      </c>
      <c r="L1400" s="31" t="s">
        <v>1572</v>
      </c>
      <c r="M1400" s="31" t="s">
        <v>2</v>
      </c>
      <c r="N1400" s="31" t="s">
        <v>25937</v>
      </c>
      <c r="O1400" s="31" t="s">
        <v>25929</v>
      </c>
      <c r="P1400" s="32" t="s">
        <v>25948</v>
      </c>
      <c r="Q1400" s="32">
        <v>0.5</v>
      </c>
      <c r="R1400" t="str">
        <f t="shared" si="21"/>
        <v>Сотнікова Н.М. ПП, буфет медучилища г.Каменец-Подольский, ул.Пушкинская, д.31</v>
      </c>
    </row>
    <row r="1401" spans="1:18" hidden="1" x14ac:dyDescent="0.25">
      <c r="A1401" s="32">
        <v>385711</v>
      </c>
      <c r="B1401" s="31" t="s">
        <v>342</v>
      </c>
      <c r="C1401" s="31" t="s">
        <v>343</v>
      </c>
      <c r="D1401" s="31" t="s">
        <v>1579</v>
      </c>
      <c r="E1401" s="31" t="s">
        <v>121</v>
      </c>
      <c r="F1401" s="31" t="s">
        <v>122</v>
      </c>
      <c r="G1401" s="31" t="s">
        <v>115</v>
      </c>
      <c r="H1401" s="31" t="s">
        <v>116</v>
      </c>
      <c r="I1401" s="31" t="s">
        <v>1521</v>
      </c>
      <c r="J1401" s="31" t="s">
        <v>1522</v>
      </c>
      <c r="K1401" s="31" t="s">
        <v>110</v>
      </c>
      <c r="L1401" s="31" t="s">
        <v>343</v>
      </c>
      <c r="M1401" s="31" t="s">
        <v>0</v>
      </c>
      <c r="N1401" s="31" t="s">
        <v>25937</v>
      </c>
      <c r="O1401" s="31" t="s">
        <v>25929</v>
      </c>
      <c r="P1401" s="32" t="s">
        <v>66</v>
      </c>
      <c r="Q1401" s="32">
        <v>1</v>
      </c>
      <c r="R1401" t="str">
        <f t="shared" si="21"/>
        <v>Пушкаренко Г.Д. ПП, к-к №79 г.Каменец-Подольский, просп Грушевского (ринок "Центральний")</v>
      </c>
    </row>
    <row r="1402" spans="1:18" hidden="1" x14ac:dyDescent="0.25">
      <c r="A1402" s="32">
        <v>161142</v>
      </c>
      <c r="B1402" s="31" t="s">
        <v>11236</v>
      </c>
      <c r="C1402" s="31" t="s">
        <v>11237</v>
      </c>
      <c r="D1402" s="31" t="s">
        <v>11238</v>
      </c>
      <c r="E1402" s="31" t="s">
        <v>145</v>
      </c>
      <c r="F1402" s="31" t="s">
        <v>122</v>
      </c>
      <c r="G1402" s="31" t="s">
        <v>107</v>
      </c>
      <c r="H1402" s="31" t="s">
        <v>108</v>
      </c>
      <c r="I1402" s="31" t="s">
        <v>124</v>
      </c>
      <c r="J1402" s="31" t="s">
        <v>6063</v>
      </c>
      <c r="K1402" s="31" t="s">
        <v>106</v>
      </c>
      <c r="L1402" s="31" t="s">
        <v>11237</v>
      </c>
      <c r="M1402" s="31" t="s">
        <v>26</v>
      </c>
      <c r="N1402" s="31" t="s">
        <v>25933</v>
      </c>
      <c r="O1402" s="31" t="s">
        <v>25929</v>
      </c>
      <c r="P1402" s="32" t="s">
        <v>25948</v>
      </c>
      <c r="Q1402" s="32">
        <v>1</v>
      </c>
      <c r="R1402" t="str">
        <f t="shared" si="21"/>
        <v>Сорока Г.С. ПП, маг. "Парнас №1" г.Хмельницкий, просп Мира (зуп. "Будинок друку")</v>
      </c>
    </row>
    <row r="1403" spans="1:18" hidden="1" x14ac:dyDescent="0.25">
      <c r="A1403" s="32">
        <v>161142</v>
      </c>
      <c r="B1403" s="31" t="s">
        <v>11236</v>
      </c>
      <c r="C1403" s="31" t="s">
        <v>11237</v>
      </c>
      <c r="D1403" s="31" t="s">
        <v>11238</v>
      </c>
      <c r="E1403" s="31" t="s">
        <v>145</v>
      </c>
      <c r="F1403" s="31" t="s">
        <v>122</v>
      </c>
      <c r="G1403" s="31" t="s">
        <v>107</v>
      </c>
      <c r="H1403" s="31" t="s">
        <v>108</v>
      </c>
      <c r="I1403" s="31"/>
      <c r="J1403" s="31"/>
      <c r="K1403" s="31" t="s">
        <v>106</v>
      </c>
      <c r="L1403" s="31" t="s">
        <v>11239</v>
      </c>
      <c r="M1403" s="31" t="s">
        <v>26</v>
      </c>
      <c r="N1403" s="31" t="s">
        <v>25933</v>
      </c>
      <c r="O1403" s="31" t="s">
        <v>25929</v>
      </c>
      <c r="P1403" s="32" t="s">
        <v>25948</v>
      </c>
      <c r="Q1403" s="32">
        <v>1</v>
      </c>
      <c r="R1403" t="str">
        <f t="shared" si="21"/>
        <v>Сорока Г.С. ПП, маг. "Парнас №1" г.Хмельницкий, просп Мира (зуп. "Будинок друку")</v>
      </c>
    </row>
    <row r="1404" spans="1:18" hidden="1" x14ac:dyDescent="0.25">
      <c r="A1404" s="32">
        <v>161151</v>
      </c>
      <c r="B1404" s="31" t="s">
        <v>11265</v>
      </c>
      <c r="C1404" s="31" t="s">
        <v>11266</v>
      </c>
      <c r="D1404" s="31" t="s">
        <v>11267</v>
      </c>
      <c r="E1404" s="31" t="s">
        <v>145</v>
      </c>
      <c r="F1404" s="31" t="s">
        <v>122</v>
      </c>
      <c r="G1404" s="31" t="s">
        <v>149</v>
      </c>
      <c r="H1404" s="31" t="s">
        <v>108</v>
      </c>
      <c r="I1404" s="31" t="s">
        <v>11268</v>
      </c>
      <c r="J1404" s="31" t="s">
        <v>11269</v>
      </c>
      <c r="K1404" s="31" t="s">
        <v>106</v>
      </c>
      <c r="L1404" s="31" t="s">
        <v>11266</v>
      </c>
      <c r="M1404" s="31" t="s">
        <v>26</v>
      </c>
      <c r="N1404" s="31" t="s">
        <v>25933</v>
      </c>
      <c r="O1404" s="31" t="s">
        <v>25929</v>
      </c>
      <c r="P1404" s="32" t="s">
        <v>25948</v>
      </c>
      <c r="Q1404" s="32">
        <v>1</v>
      </c>
      <c r="R1404" t="str">
        <f t="shared" si="21"/>
        <v>Параскевич В.В. ПП, к-к №808 г.Хмельницкий, просп Мира (ост. Обувная фабрика)</v>
      </c>
    </row>
    <row r="1405" spans="1:18" hidden="1" x14ac:dyDescent="0.25">
      <c r="A1405" s="32">
        <v>161151</v>
      </c>
      <c r="B1405" s="31" t="s">
        <v>11265</v>
      </c>
      <c r="C1405" s="31" t="s">
        <v>11266</v>
      </c>
      <c r="D1405" s="31" t="s">
        <v>11267</v>
      </c>
      <c r="E1405" s="31" t="s">
        <v>145</v>
      </c>
      <c r="F1405" s="31" t="s">
        <v>122</v>
      </c>
      <c r="G1405" s="31" t="s">
        <v>149</v>
      </c>
      <c r="H1405" s="31" t="s">
        <v>108</v>
      </c>
      <c r="I1405" s="31"/>
      <c r="J1405" s="31"/>
      <c r="K1405" s="31" t="s">
        <v>106</v>
      </c>
      <c r="L1405" s="31" t="s">
        <v>11266</v>
      </c>
      <c r="M1405" s="31" t="s">
        <v>26</v>
      </c>
      <c r="N1405" s="31" t="s">
        <v>25933</v>
      </c>
      <c r="O1405" s="31" t="s">
        <v>25929</v>
      </c>
      <c r="P1405" s="32" t="s">
        <v>25948</v>
      </c>
      <c r="Q1405" s="32">
        <v>1</v>
      </c>
      <c r="R1405" t="str">
        <f t="shared" si="21"/>
        <v>Параскевич В.В. ПП, к-к №808 г.Хмельницкий, просп Мира (ост. Обувная фабрика)</v>
      </c>
    </row>
    <row r="1406" spans="1:18" hidden="1" x14ac:dyDescent="0.25">
      <c r="A1406" s="32">
        <v>161155</v>
      </c>
      <c r="B1406" s="31" t="s">
        <v>11271</v>
      </c>
      <c r="C1406" s="31" t="s">
        <v>11272</v>
      </c>
      <c r="D1406" s="31" t="s">
        <v>11273</v>
      </c>
      <c r="E1406" s="31" t="s">
        <v>145</v>
      </c>
      <c r="F1406" s="31" t="s">
        <v>122</v>
      </c>
      <c r="G1406" s="31" t="s">
        <v>107</v>
      </c>
      <c r="H1406" s="31" t="s">
        <v>108</v>
      </c>
      <c r="I1406" s="31" t="s">
        <v>4417</v>
      </c>
      <c r="J1406" s="31" t="s">
        <v>4418</v>
      </c>
      <c r="K1406" s="31" t="s">
        <v>106</v>
      </c>
      <c r="L1406" s="31" t="s">
        <v>11272</v>
      </c>
      <c r="M1406" s="31" t="s">
        <v>25</v>
      </c>
      <c r="N1406" s="31" t="s">
        <v>25933</v>
      </c>
      <c r="O1406" s="31" t="s">
        <v>25929</v>
      </c>
      <c r="P1406" s="32" t="s">
        <v>67</v>
      </c>
      <c r="Q1406" s="32">
        <v>1</v>
      </c>
      <c r="R1406" t="str">
        <f t="shared" si="21"/>
        <v>ПАТ "Хмельницькобленерго"1 г.Хмельницкий, ул.Храновского, д.11а</v>
      </c>
    </row>
    <row r="1407" spans="1:18" hidden="1" x14ac:dyDescent="0.25">
      <c r="A1407" s="32">
        <v>161155</v>
      </c>
      <c r="B1407" s="31" t="s">
        <v>11271</v>
      </c>
      <c r="C1407" s="31" t="s">
        <v>11272</v>
      </c>
      <c r="D1407" s="31" t="s">
        <v>11273</v>
      </c>
      <c r="E1407" s="31" t="s">
        <v>145</v>
      </c>
      <c r="F1407" s="31" t="s">
        <v>122</v>
      </c>
      <c r="G1407" s="31" t="s">
        <v>107</v>
      </c>
      <c r="H1407" s="31" t="s">
        <v>108</v>
      </c>
      <c r="I1407" s="31"/>
      <c r="J1407" s="31"/>
      <c r="K1407" s="31" t="s">
        <v>106</v>
      </c>
      <c r="L1407" s="31" t="s">
        <v>11272</v>
      </c>
      <c r="M1407" s="31" t="s">
        <v>25</v>
      </c>
      <c r="N1407" s="31" t="s">
        <v>25933</v>
      </c>
      <c r="O1407" s="31" t="s">
        <v>25929</v>
      </c>
      <c r="P1407" s="32" t="s">
        <v>67</v>
      </c>
      <c r="Q1407" s="32">
        <v>1</v>
      </c>
      <c r="R1407" t="str">
        <f t="shared" si="21"/>
        <v>ПАТ "Хмельницькобленерго"1 г.Хмельницкий, ул.Храновского, д.11а</v>
      </c>
    </row>
    <row r="1408" spans="1:18" hidden="1" x14ac:dyDescent="0.25">
      <c r="A1408" s="32">
        <v>161169</v>
      </c>
      <c r="B1408" s="31" t="s">
        <v>11308</v>
      </c>
      <c r="C1408" s="31" t="s">
        <v>11309</v>
      </c>
      <c r="D1408" s="31" t="s">
        <v>11310</v>
      </c>
      <c r="E1408" s="31" t="s">
        <v>145</v>
      </c>
      <c r="F1408" s="31" t="s">
        <v>122</v>
      </c>
      <c r="G1408" s="31" t="s">
        <v>107</v>
      </c>
      <c r="H1408" s="31" t="s">
        <v>108</v>
      </c>
      <c r="I1408" s="31" t="s">
        <v>11311</v>
      </c>
      <c r="J1408" s="31" t="s">
        <v>11312</v>
      </c>
      <c r="K1408" s="31" t="s">
        <v>106</v>
      </c>
      <c r="L1408" s="31" t="s">
        <v>11309</v>
      </c>
      <c r="M1408" s="31" t="s">
        <v>25</v>
      </c>
      <c r="N1408" s="31" t="s">
        <v>25933</v>
      </c>
      <c r="O1408" s="31" t="s">
        <v>25929</v>
      </c>
      <c r="P1408" s="32" t="s">
        <v>25948</v>
      </c>
      <c r="Q1408" s="32">
        <v>1</v>
      </c>
      <c r="R1408" t="str">
        <f t="shared" si="21"/>
        <v>Перфільева Л.О. ПП, маг. "Малібу" г.Хмельницкий, ул.Майборского, д.13/1</v>
      </c>
    </row>
    <row r="1409" spans="1:18" hidden="1" x14ac:dyDescent="0.25">
      <c r="A1409" s="32">
        <v>161169</v>
      </c>
      <c r="B1409" s="31" t="s">
        <v>11308</v>
      </c>
      <c r="C1409" s="31" t="s">
        <v>11309</v>
      </c>
      <c r="D1409" s="31" t="s">
        <v>11310</v>
      </c>
      <c r="E1409" s="31" t="s">
        <v>145</v>
      </c>
      <c r="F1409" s="31" t="s">
        <v>122</v>
      </c>
      <c r="G1409" s="31" t="s">
        <v>107</v>
      </c>
      <c r="H1409" s="31" t="s">
        <v>108</v>
      </c>
      <c r="I1409" s="31"/>
      <c r="J1409" s="31"/>
      <c r="K1409" s="31" t="s">
        <v>106</v>
      </c>
      <c r="L1409" s="31" t="s">
        <v>11309</v>
      </c>
      <c r="M1409" s="31" t="s">
        <v>25</v>
      </c>
      <c r="N1409" s="31" t="s">
        <v>25933</v>
      </c>
      <c r="O1409" s="31" t="s">
        <v>25929</v>
      </c>
      <c r="P1409" s="32" t="s">
        <v>25948</v>
      </c>
      <c r="Q1409" s="32">
        <v>1</v>
      </c>
      <c r="R1409" t="str">
        <f t="shared" si="21"/>
        <v>Перфільева Л.О. ПП, маг. "Малібу" г.Хмельницкий, ул.Майборского, д.13/1</v>
      </c>
    </row>
    <row r="1410" spans="1:18" hidden="1" x14ac:dyDescent="0.25">
      <c r="A1410" s="32">
        <v>161186</v>
      </c>
      <c r="B1410" s="31" t="s">
        <v>11352</v>
      </c>
      <c r="C1410" s="31" t="s">
        <v>11353</v>
      </c>
      <c r="D1410" s="31" t="s">
        <v>11354</v>
      </c>
      <c r="E1410" s="31" t="s">
        <v>145</v>
      </c>
      <c r="F1410" s="31" t="s">
        <v>122</v>
      </c>
      <c r="G1410" s="31" t="s">
        <v>107</v>
      </c>
      <c r="H1410" s="31" t="s">
        <v>108</v>
      </c>
      <c r="I1410" s="31" t="s">
        <v>11355</v>
      </c>
      <c r="J1410" s="31" t="s">
        <v>11356</v>
      </c>
      <c r="K1410" s="31" t="s">
        <v>106</v>
      </c>
      <c r="L1410" s="31" t="s">
        <v>11353</v>
      </c>
      <c r="M1410" s="31" t="s">
        <v>27</v>
      </c>
      <c r="N1410" s="31" t="s">
        <v>25933</v>
      </c>
      <c r="O1410" s="31" t="s">
        <v>25929</v>
      </c>
      <c r="P1410" s="32" t="s">
        <v>25948</v>
      </c>
      <c r="Q1410" s="32">
        <v>1</v>
      </c>
      <c r="R1410" t="str">
        <f t="shared" si="21"/>
        <v>Соловей Л.А. ПП, маг.- бар "Меріада" г.Хмельницкий, ул.Железняка, д.12</v>
      </c>
    </row>
    <row r="1411" spans="1:18" hidden="1" x14ac:dyDescent="0.25">
      <c r="A1411" s="32">
        <v>161195</v>
      </c>
      <c r="B1411" s="31" t="s">
        <v>11372</v>
      </c>
      <c r="C1411" s="31" t="s">
        <v>11373</v>
      </c>
      <c r="D1411" s="31" t="s">
        <v>11374</v>
      </c>
      <c r="E1411" s="31" t="s">
        <v>145</v>
      </c>
      <c r="F1411" s="31" t="s">
        <v>122</v>
      </c>
      <c r="G1411" s="31" t="s">
        <v>107</v>
      </c>
      <c r="H1411" s="31" t="s">
        <v>108</v>
      </c>
      <c r="I1411" s="31" t="s">
        <v>124</v>
      </c>
      <c r="J1411" s="31" t="s">
        <v>109</v>
      </c>
      <c r="K1411" s="31" t="s">
        <v>106</v>
      </c>
      <c r="L1411" s="31" t="s">
        <v>11373</v>
      </c>
      <c r="M1411" s="31" t="s">
        <v>27</v>
      </c>
      <c r="N1411" s="31" t="s">
        <v>25933</v>
      </c>
      <c r="O1411" s="31" t="s">
        <v>25929</v>
      </c>
      <c r="P1411" s="32" t="s">
        <v>25948</v>
      </c>
      <c r="Q1411" s="32">
        <v>1</v>
      </c>
      <c r="R1411" t="str">
        <f t="shared" ref="R1411:R1474" si="22">CONCATENATE(C1411," ",D1411)</f>
        <v>Шутяк І.В. ПП, склад г.Хмельницкий, ул.Курчатова, д.11/1 (ост. Насолода)</v>
      </c>
    </row>
    <row r="1412" spans="1:18" hidden="1" x14ac:dyDescent="0.25">
      <c r="A1412" s="32">
        <v>161195</v>
      </c>
      <c r="B1412" s="31" t="s">
        <v>11372</v>
      </c>
      <c r="C1412" s="31" t="s">
        <v>11373</v>
      </c>
      <c r="D1412" s="31" t="s">
        <v>11374</v>
      </c>
      <c r="E1412" s="31" t="s">
        <v>145</v>
      </c>
      <c r="F1412" s="31" t="s">
        <v>122</v>
      </c>
      <c r="G1412" s="31" t="s">
        <v>107</v>
      </c>
      <c r="H1412" s="31" t="s">
        <v>108</v>
      </c>
      <c r="I1412" s="31"/>
      <c r="J1412" s="31"/>
      <c r="K1412" s="31" t="s">
        <v>106</v>
      </c>
      <c r="L1412" s="31" t="s">
        <v>11375</v>
      </c>
      <c r="M1412" s="31" t="s">
        <v>27</v>
      </c>
      <c r="N1412" s="31" t="s">
        <v>25933</v>
      </c>
      <c r="O1412" s="31" t="s">
        <v>25929</v>
      </c>
      <c r="P1412" s="32" t="s">
        <v>25948</v>
      </c>
      <c r="Q1412" s="32">
        <v>1</v>
      </c>
      <c r="R1412" t="str">
        <f t="shared" si="22"/>
        <v>Шутяк І.В. ПП, склад г.Хмельницкий, ул.Курчатова, д.11/1 (ост. Насолода)</v>
      </c>
    </row>
    <row r="1413" spans="1:18" hidden="1" x14ac:dyDescent="0.25">
      <c r="A1413" s="32">
        <v>163003</v>
      </c>
      <c r="B1413" s="31" t="s">
        <v>15613</v>
      </c>
      <c r="C1413" s="31" t="s">
        <v>15614</v>
      </c>
      <c r="D1413" s="31" t="s">
        <v>5768</v>
      </c>
      <c r="E1413" s="31" t="s">
        <v>145</v>
      </c>
      <c r="F1413" s="31" t="s">
        <v>122</v>
      </c>
      <c r="G1413" s="31" t="s">
        <v>107</v>
      </c>
      <c r="H1413" s="31" t="s">
        <v>108</v>
      </c>
      <c r="I1413" s="31" t="s">
        <v>15615</v>
      </c>
      <c r="J1413" s="31" t="s">
        <v>15616</v>
      </c>
      <c r="K1413" s="31" t="s">
        <v>106</v>
      </c>
      <c r="L1413" s="31" t="s">
        <v>15614</v>
      </c>
      <c r="M1413" s="31" t="s">
        <v>26</v>
      </c>
      <c r="N1413" s="31" t="s">
        <v>25933</v>
      </c>
      <c r="O1413" s="31" t="s">
        <v>25929</v>
      </c>
      <c r="P1413" s="32" t="s">
        <v>67</v>
      </c>
      <c r="Q1413" s="32">
        <v>1</v>
      </c>
      <c r="R1413" t="str">
        <f t="shared" si="22"/>
        <v>Дем'яник І.І. ПП, маг. "Мономах" г.Хмельницкий, ул.Театральная, д.10</v>
      </c>
    </row>
    <row r="1414" spans="1:18" hidden="1" x14ac:dyDescent="0.25">
      <c r="A1414" s="32">
        <v>163003</v>
      </c>
      <c r="B1414" s="31" t="s">
        <v>15613</v>
      </c>
      <c r="C1414" s="31" t="s">
        <v>15614</v>
      </c>
      <c r="D1414" s="31" t="s">
        <v>5768</v>
      </c>
      <c r="E1414" s="31" t="s">
        <v>145</v>
      </c>
      <c r="F1414" s="31" t="s">
        <v>122</v>
      </c>
      <c r="G1414" s="31" t="s">
        <v>107</v>
      </c>
      <c r="H1414" s="31" t="s">
        <v>108</v>
      </c>
      <c r="I1414" s="31"/>
      <c r="J1414" s="31"/>
      <c r="K1414" s="31" t="s">
        <v>106</v>
      </c>
      <c r="L1414" s="31" t="s">
        <v>15614</v>
      </c>
      <c r="M1414" s="31" t="s">
        <v>26</v>
      </c>
      <c r="N1414" s="31" t="s">
        <v>25933</v>
      </c>
      <c r="O1414" s="31" t="s">
        <v>25929</v>
      </c>
      <c r="P1414" s="32" t="s">
        <v>67</v>
      </c>
      <c r="Q1414" s="32">
        <v>1</v>
      </c>
      <c r="R1414" t="str">
        <f t="shared" si="22"/>
        <v>Дем'яник І.І. ПП, маг. "Мономах" г.Хмельницкий, ул.Театральная, д.10</v>
      </c>
    </row>
    <row r="1415" spans="1:18" hidden="1" x14ac:dyDescent="0.25">
      <c r="A1415" s="32">
        <v>163032</v>
      </c>
      <c r="B1415" s="31" t="s">
        <v>15666</v>
      </c>
      <c r="C1415" s="31" t="s">
        <v>15667</v>
      </c>
      <c r="D1415" s="31" t="s">
        <v>523</v>
      </c>
      <c r="E1415" s="31" t="s">
        <v>145</v>
      </c>
      <c r="F1415" s="31" t="s">
        <v>122</v>
      </c>
      <c r="G1415" s="31" t="s">
        <v>107</v>
      </c>
      <c r="H1415" s="31" t="s">
        <v>108</v>
      </c>
      <c r="I1415" s="31" t="s">
        <v>124</v>
      </c>
      <c r="J1415" s="31" t="s">
        <v>109</v>
      </c>
      <c r="K1415" s="31" t="s">
        <v>106</v>
      </c>
      <c r="L1415" s="31" t="s">
        <v>15667</v>
      </c>
      <c r="M1415" s="31" t="s">
        <v>25</v>
      </c>
      <c r="N1415" s="31" t="s">
        <v>25933</v>
      </c>
      <c r="O1415" s="31" t="s">
        <v>25929</v>
      </c>
      <c r="P1415" s="32" t="s">
        <v>25948</v>
      </c>
      <c r="Q1415" s="32">
        <v>1</v>
      </c>
      <c r="R1415" t="str">
        <f t="shared" si="22"/>
        <v>Бірюліна Т.М. ПП, маг. "Кумір" г.Хмельницкий, ул.Попова, д.3</v>
      </c>
    </row>
    <row r="1416" spans="1:18" hidden="1" x14ac:dyDescent="0.25">
      <c r="A1416" s="32">
        <v>163032</v>
      </c>
      <c r="B1416" s="31" t="s">
        <v>15666</v>
      </c>
      <c r="C1416" s="31" t="s">
        <v>15667</v>
      </c>
      <c r="D1416" s="31" t="s">
        <v>523</v>
      </c>
      <c r="E1416" s="31" t="s">
        <v>145</v>
      </c>
      <c r="F1416" s="31" t="s">
        <v>122</v>
      </c>
      <c r="G1416" s="31" t="s">
        <v>107</v>
      </c>
      <c r="H1416" s="31" t="s">
        <v>108</v>
      </c>
      <c r="I1416" s="31"/>
      <c r="J1416" s="31"/>
      <c r="K1416" s="31" t="s">
        <v>106</v>
      </c>
      <c r="L1416" s="31" t="s">
        <v>15668</v>
      </c>
      <c r="M1416" s="31" t="s">
        <v>25</v>
      </c>
      <c r="N1416" s="31" t="s">
        <v>25933</v>
      </c>
      <c r="O1416" s="31" t="s">
        <v>25929</v>
      </c>
      <c r="P1416" s="32" t="s">
        <v>25948</v>
      </c>
      <c r="Q1416" s="32">
        <v>1</v>
      </c>
      <c r="R1416" t="str">
        <f t="shared" si="22"/>
        <v>Бірюліна Т.М. ПП, маг. "Кумір" г.Хмельницкий, ул.Попова, д.3</v>
      </c>
    </row>
    <row r="1417" spans="1:18" hidden="1" x14ac:dyDescent="0.25">
      <c r="A1417" s="32">
        <v>163161</v>
      </c>
      <c r="B1417" s="31" t="s">
        <v>15884</v>
      </c>
      <c r="C1417" s="31" t="s">
        <v>15885</v>
      </c>
      <c r="D1417" s="31" t="s">
        <v>15886</v>
      </c>
      <c r="E1417" s="31" t="s">
        <v>145</v>
      </c>
      <c r="F1417" s="31" t="s">
        <v>122</v>
      </c>
      <c r="G1417" s="31" t="s">
        <v>114</v>
      </c>
      <c r="H1417" s="31" t="s">
        <v>108</v>
      </c>
      <c r="I1417" s="31" t="s">
        <v>15887</v>
      </c>
      <c r="J1417" s="31" t="s">
        <v>15888</v>
      </c>
      <c r="K1417" s="31" t="s">
        <v>106</v>
      </c>
      <c r="L1417" s="31" t="s">
        <v>15885</v>
      </c>
      <c r="M1417" s="31" t="s">
        <v>25</v>
      </c>
      <c r="N1417" s="31" t="s">
        <v>25933</v>
      </c>
      <c r="O1417" s="31" t="s">
        <v>25929</v>
      </c>
      <c r="P1417" s="32" t="s">
        <v>67</v>
      </c>
      <c r="Q1417" s="32">
        <v>1</v>
      </c>
      <c r="R1417" t="str">
        <f t="shared" si="22"/>
        <v>Дячук В.А. ПП, кафе "La Каприз" г.Хмельницкий, пер.Красовского, д.41/1</v>
      </c>
    </row>
    <row r="1418" spans="1:18" hidden="1" x14ac:dyDescent="0.25">
      <c r="A1418" s="32">
        <v>163207</v>
      </c>
      <c r="B1418" s="31" t="s">
        <v>15998</v>
      </c>
      <c r="C1418" s="31" t="s">
        <v>15999</v>
      </c>
      <c r="D1418" s="31" t="s">
        <v>16000</v>
      </c>
      <c r="E1418" s="31" t="s">
        <v>145</v>
      </c>
      <c r="F1418" s="31" t="s">
        <v>122</v>
      </c>
      <c r="G1418" s="31" t="s">
        <v>107</v>
      </c>
      <c r="H1418" s="31" t="s">
        <v>108</v>
      </c>
      <c r="I1418" s="31"/>
      <c r="J1418" s="31"/>
      <c r="K1418" s="31" t="s">
        <v>106</v>
      </c>
      <c r="L1418" s="31" t="s">
        <v>15999</v>
      </c>
      <c r="M1418" s="31" t="s">
        <v>25</v>
      </c>
      <c r="N1418" s="31" t="s">
        <v>25933</v>
      </c>
      <c r="O1418" s="31" t="s">
        <v>25929</v>
      </c>
      <c r="P1418" s="32" t="s">
        <v>25948</v>
      </c>
      <c r="Q1418" s="32">
        <v>1</v>
      </c>
      <c r="R1418" t="str">
        <f t="shared" si="22"/>
        <v>Жук Г.В. ПП, маг."Сімь'я" г.Хмельницкий, ул.Франко Ивана (0)</v>
      </c>
    </row>
    <row r="1419" spans="1:18" hidden="1" x14ac:dyDescent="0.25">
      <c r="A1419" s="32">
        <v>163207</v>
      </c>
      <c r="B1419" s="31" t="s">
        <v>15998</v>
      </c>
      <c r="C1419" s="31" t="s">
        <v>15999</v>
      </c>
      <c r="D1419" s="31" t="s">
        <v>16000</v>
      </c>
      <c r="E1419" s="31" t="s">
        <v>145</v>
      </c>
      <c r="F1419" s="31" t="s">
        <v>122</v>
      </c>
      <c r="G1419" s="31" t="s">
        <v>107</v>
      </c>
      <c r="H1419" s="31" t="s">
        <v>108</v>
      </c>
      <c r="I1419" s="31" t="s">
        <v>124</v>
      </c>
      <c r="J1419" s="31" t="s">
        <v>109</v>
      </c>
      <c r="K1419" s="31" t="s">
        <v>106</v>
      </c>
      <c r="L1419" s="31" t="s">
        <v>15999</v>
      </c>
      <c r="M1419" s="31" t="s">
        <v>25</v>
      </c>
      <c r="N1419" s="31" t="s">
        <v>25933</v>
      </c>
      <c r="O1419" s="31" t="s">
        <v>25929</v>
      </c>
      <c r="P1419" s="32" t="s">
        <v>25948</v>
      </c>
      <c r="Q1419" s="32">
        <v>1</v>
      </c>
      <c r="R1419" t="str">
        <f t="shared" si="22"/>
        <v>Жук Г.В. ПП, маг."Сімь'я" г.Хмельницкий, ул.Франко Ивана (0)</v>
      </c>
    </row>
    <row r="1420" spans="1:18" hidden="1" x14ac:dyDescent="0.25">
      <c r="A1420" s="32">
        <v>163239</v>
      </c>
      <c r="B1420" s="31" t="s">
        <v>16067</v>
      </c>
      <c r="C1420" s="31" t="s">
        <v>9058</v>
      </c>
      <c r="D1420" s="31" t="s">
        <v>12146</v>
      </c>
      <c r="E1420" s="31" t="s">
        <v>145</v>
      </c>
      <c r="F1420" s="31" t="s">
        <v>122</v>
      </c>
      <c r="G1420" s="31" t="s">
        <v>107</v>
      </c>
      <c r="H1420" s="31" t="s">
        <v>108</v>
      </c>
      <c r="I1420" s="31" t="s">
        <v>124</v>
      </c>
      <c r="J1420" s="31" t="s">
        <v>109</v>
      </c>
      <c r="K1420" s="31" t="s">
        <v>106</v>
      </c>
      <c r="L1420" s="31" t="s">
        <v>9058</v>
      </c>
      <c r="M1420" s="31" t="s">
        <v>23</v>
      </c>
      <c r="N1420" s="31" t="s">
        <v>25933</v>
      </c>
      <c r="O1420" s="31" t="s">
        <v>25929</v>
      </c>
      <c r="P1420" s="32" t="s">
        <v>25948</v>
      </c>
      <c r="Q1420" s="32">
        <v>1</v>
      </c>
      <c r="R1420" t="str">
        <f t="shared" si="22"/>
        <v>Заєць С.М. ПП, маг. "Хлібосол" г.Хмельницкий, ул.Заречанская, д.12</v>
      </c>
    </row>
    <row r="1421" spans="1:18" hidden="1" x14ac:dyDescent="0.25">
      <c r="A1421" s="32">
        <v>163250</v>
      </c>
      <c r="B1421" s="31" t="s">
        <v>16091</v>
      </c>
      <c r="C1421" s="31" t="s">
        <v>16092</v>
      </c>
      <c r="D1421" s="31" t="s">
        <v>16093</v>
      </c>
      <c r="E1421" s="31" t="s">
        <v>145</v>
      </c>
      <c r="F1421" s="31" t="s">
        <v>122</v>
      </c>
      <c r="G1421" s="31" t="s">
        <v>114</v>
      </c>
      <c r="H1421" s="31" t="s">
        <v>108</v>
      </c>
      <c r="I1421" s="31" t="s">
        <v>124</v>
      </c>
      <c r="J1421" s="31" t="s">
        <v>109</v>
      </c>
      <c r="K1421" s="31" t="s">
        <v>106</v>
      </c>
      <c r="L1421" s="31" t="s">
        <v>16092</v>
      </c>
      <c r="M1421" s="31" t="s">
        <v>25</v>
      </c>
      <c r="N1421" s="31" t="s">
        <v>25933</v>
      </c>
      <c r="O1421" s="31" t="s">
        <v>25929</v>
      </c>
      <c r="P1421" s="32" t="s">
        <v>25948</v>
      </c>
      <c r="Q1421" s="32">
        <v>1</v>
      </c>
      <c r="R1421" t="str">
        <f t="shared" si="22"/>
        <v>Залеський Р.І. ПП, маг. "Оба-на" г.Хмельницкий, ул.Проскуровская (парк Франка)</v>
      </c>
    </row>
    <row r="1422" spans="1:18" hidden="1" x14ac:dyDescent="0.25">
      <c r="A1422" s="32">
        <v>163281</v>
      </c>
      <c r="B1422" s="31" t="s">
        <v>16148</v>
      </c>
      <c r="C1422" s="31" t="s">
        <v>16149</v>
      </c>
      <c r="D1422" s="31" t="s">
        <v>16150</v>
      </c>
      <c r="E1422" s="31" t="s">
        <v>145</v>
      </c>
      <c r="F1422" s="31" t="s">
        <v>122</v>
      </c>
      <c r="G1422" s="31" t="s">
        <v>107</v>
      </c>
      <c r="H1422" s="31" t="s">
        <v>108</v>
      </c>
      <c r="I1422" s="31" t="s">
        <v>16151</v>
      </c>
      <c r="J1422" s="31" t="s">
        <v>16152</v>
      </c>
      <c r="K1422" s="31" t="s">
        <v>106</v>
      </c>
      <c r="L1422" s="31" t="s">
        <v>16149</v>
      </c>
      <c r="M1422" s="31" t="s">
        <v>25</v>
      </c>
      <c r="N1422" s="31" t="s">
        <v>25933</v>
      </c>
      <c r="O1422" s="31" t="s">
        <v>25929</v>
      </c>
      <c r="P1422" s="32" t="s">
        <v>25948</v>
      </c>
      <c r="Q1422" s="32">
        <v>1</v>
      </c>
      <c r="R1422" t="str">
        <f t="shared" si="22"/>
        <v>Захід ПМП, маг. "Заманиха" г.Хмельницкий, ул.Проскуровская, д.107</v>
      </c>
    </row>
    <row r="1423" spans="1:18" hidden="1" x14ac:dyDescent="0.25">
      <c r="A1423" s="32">
        <v>163281</v>
      </c>
      <c r="B1423" s="31" t="s">
        <v>16148</v>
      </c>
      <c r="C1423" s="31" t="s">
        <v>16149</v>
      </c>
      <c r="D1423" s="31" t="s">
        <v>16150</v>
      </c>
      <c r="E1423" s="31" t="s">
        <v>145</v>
      </c>
      <c r="F1423" s="31" t="s">
        <v>122</v>
      </c>
      <c r="G1423" s="31" t="s">
        <v>107</v>
      </c>
      <c r="H1423" s="31" t="s">
        <v>108</v>
      </c>
      <c r="I1423" s="31"/>
      <c r="J1423" s="31"/>
      <c r="K1423" s="31" t="s">
        <v>106</v>
      </c>
      <c r="L1423" s="31" t="s">
        <v>16149</v>
      </c>
      <c r="M1423" s="31" t="s">
        <v>25</v>
      </c>
      <c r="N1423" s="31" t="s">
        <v>25933</v>
      </c>
      <c r="O1423" s="31" t="s">
        <v>25929</v>
      </c>
      <c r="P1423" s="32" t="s">
        <v>25948</v>
      </c>
      <c r="Q1423" s="32">
        <v>1</v>
      </c>
      <c r="R1423" t="str">
        <f t="shared" si="22"/>
        <v>Захід ПМП, маг. "Заманиха" г.Хмельницкий, ул.Проскуровская, д.107</v>
      </c>
    </row>
    <row r="1424" spans="1:18" hidden="1" x14ac:dyDescent="0.25">
      <c r="A1424" s="32">
        <v>163282</v>
      </c>
      <c r="B1424" s="31" t="s">
        <v>16153</v>
      </c>
      <c r="C1424" s="31" t="s">
        <v>16154</v>
      </c>
      <c r="D1424" s="31" t="s">
        <v>16155</v>
      </c>
      <c r="E1424" s="31" t="s">
        <v>145</v>
      </c>
      <c r="F1424" s="31" t="s">
        <v>122</v>
      </c>
      <c r="G1424" s="31" t="s">
        <v>107</v>
      </c>
      <c r="H1424" s="31" t="s">
        <v>108</v>
      </c>
      <c r="I1424" s="31" t="s">
        <v>124</v>
      </c>
      <c r="J1424" s="31" t="s">
        <v>109</v>
      </c>
      <c r="K1424" s="31" t="s">
        <v>106</v>
      </c>
      <c r="L1424" s="31" t="s">
        <v>16154</v>
      </c>
      <c r="M1424" s="31" t="s">
        <v>26</v>
      </c>
      <c r="N1424" s="31" t="s">
        <v>25933</v>
      </c>
      <c r="O1424" s="31" t="s">
        <v>25929</v>
      </c>
      <c r="P1424" s="32" t="s">
        <v>25948</v>
      </c>
      <c r="Q1424" s="32">
        <v>1</v>
      </c>
      <c r="R1424" t="str">
        <f t="shared" si="22"/>
        <v>Захід ПМП, маг. "Захід" г.Хмельницкий, ул.Проскуровская, д.90/1</v>
      </c>
    </row>
    <row r="1425" spans="1:18" hidden="1" x14ac:dyDescent="0.25">
      <c r="A1425" s="32">
        <v>163282</v>
      </c>
      <c r="B1425" s="31" t="s">
        <v>16153</v>
      </c>
      <c r="C1425" s="31" t="s">
        <v>16154</v>
      </c>
      <c r="D1425" s="31" t="s">
        <v>16155</v>
      </c>
      <c r="E1425" s="31" t="s">
        <v>145</v>
      </c>
      <c r="F1425" s="31" t="s">
        <v>122</v>
      </c>
      <c r="G1425" s="31" t="s">
        <v>107</v>
      </c>
      <c r="H1425" s="31" t="s">
        <v>108</v>
      </c>
      <c r="I1425" s="31"/>
      <c r="J1425" s="31"/>
      <c r="K1425" s="31" t="s">
        <v>106</v>
      </c>
      <c r="L1425" s="31" t="s">
        <v>16154</v>
      </c>
      <c r="M1425" s="31" t="s">
        <v>26</v>
      </c>
      <c r="N1425" s="31" t="s">
        <v>25933</v>
      </c>
      <c r="O1425" s="31" t="s">
        <v>25929</v>
      </c>
      <c r="P1425" s="32" t="s">
        <v>25948</v>
      </c>
      <c r="Q1425" s="32">
        <v>1</v>
      </c>
      <c r="R1425" t="str">
        <f t="shared" si="22"/>
        <v>Захід ПМП, маг. "Захід" г.Хмельницкий, ул.Проскуровская, д.90/1</v>
      </c>
    </row>
    <row r="1426" spans="1:18" hidden="1" x14ac:dyDescent="0.25">
      <c r="A1426" s="32">
        <v>163380</v>
      </c>
      <c r="B1426" s="31" t="s">
        <v>16338</v>
      </c>
      <c r="C1426" s="31" t="s">
        <v>16339</v>
      </c>
      <c r="D1426" s="31" t="s">
        <v>16340</v>
      </c>
      <c r="E1426" s="31" t="s">
        <v>145</v>
      </c>
      <c r="F1426" s="31" t="s">
        <v>122</v>
      </c>
      <c r="G1426" s="31" t="s">
        <v>107</v>
      </c>
      <c r="H1426" s="31" t="s">
        <v>108</v>
      </c>
      <c r="I1426" s="31" t="s">
        <v>16341</v>
      </c>
      <c r="J1426" s="31" t="s">
        <v>16342</v>
      </c>
      <c r="K1426" s="31" t="s">
        <v>106</v>
      </c>
      <c r="L1426" s="31" t="s">
        <v>16339</v>
      </c>
      <c r="M1426" s="31" t="s">
        <v>25</v>
      </c>
      <c r="N1426" s="31" t="s">
        <v>25933</v>
      </c>
      <c r="O1426" s="31" t="s">
        <v>25929</v>
      </c>
      <c r="P1426" s="32" t="s">
        <v>67</v>
      </c>
      <c r="Q1426" s="32">
        <v>1</v>
      </c>
      <c r="R1426" t="str">
        <f t="shared" si="22"/>
        <v>Кабакова Н.Б. ПП, маг. "Продукти" г.Хмельницкий, ул.Камьянецкая, д.75</v>
      </c>
    </row>
    <row r="1427" spans="1:18" hidden="1" x14ac:dyDescent="0.25">
      <c r="A1427" s="32">
        <v>163380</v>
      </c>
      <c r="B1427" s="31" t="s">
        <v>16338</v>
      </c>
      <c r="C1427" s="31" t="s">
        <v>16339</v>
      </c>
      <c r="D1427" s="31" t="s">
        <v>16340</v>
      </c>
      <c r="E1427" s="31" t="s">
        <v>145</v>
      </c>
      <c r="F1427" s="31" t="s">
        <v>122</v>
      </c>
      <c r="G1427" s="31" t="s">
        <v>107</v>
      </c>
      <c r="H1427" s="31" t="s">
        <v>108</v>
      </c>
      <c r="I1427" s="31"/>
      <c r="J1427" s="31"/>
      <c r="K1427" s="31" t="s">
        <v>106</v>
      </c>
      <c r="L1427" s="31" t="s">
        <v>16339</v>
      </c>
      <c r="M1427" s="31" t="s">
        <v>25</v>
      </c>
      <c r="N1427" s="31" t="s">
        <v>25933</v>
      </c>
      <c r="O1427" s="31" t="s">
        <v>25929</v>
      </c>
      <c r="P1427" s="32" t="s">
        <v>67</v>
      </c>
      <c r="Q1427" s="32">
        <v>1</v>
      </c>
      <c r="R1427" t="str">
        <f t="shared" si="22"/>
        <v>Кабакова Н.Б. ПП, маг. "Продукти" г.Хмельницкий, ул.Камьянецкая, д.75</v>
      </c>
    </row>
    <row r="1428" spans="1:18" hidden="1" x14ac:dyDescent="0.25">
      <c r="A1428" s="32">
        <v>163495</v>
      </c>
      <c r="B1428" s="31" t="s">
        <v>16588</v>
      </c>
      <c r="C1428" s="31" t="s">
        <v>16589</v>
      </c>
      <c r="D1428" s="31" t="s">
        <v>16590</v>
      </c>
      <c r="E1428" s="31" t="s">
        <v>145</v>
      </c>
      <c r="F1428" s="31" t="s">
        <v>122</v>
      </c>
      <c r="G1428" s="31" t="s">
        <v>107</v>
      </c>
      <c r="H1428" s="31" t="s">
        <v>108</v>
      </c>
      <c r="I1428" s="31"/>
      <c r="J1428" s="31"/>
      <c r="K1428" s="31" t="s">
        <v>106</v>
      </c>
      <c r="L1428" s="31" t="s">
        <v>16589</v>
      </c>
      <c r="M1428" s="31" t="s">
        <v>25</v>
      </c>
      <c r="N1428" s="31" t="s">
        <v>25933</v>
      </c>
      <c r="O1428" s="31" t="s">
        <v>25929</v>
      </c>
      <c r="P1428" s="32" t="s">
        <v>66</v>
      </c>
      <c r="Q1428" s="32">
        <v>1</v>
      </c>
      <c r="R1428" t="str">
        <f t="shared" si="22"/>
        <v>КІД ТОВ, "КІД" г.Хмельницкий, пер.Шевченко, д.46 (на тер.Погран.Академії)</v>
      </c>
    </row>
    <row r="1429" spans="1:18" hidden="1" x14ac:dyDescent="0.25">
      <c r="A1429" s="32">
        <v>163495</v>
      </c>
      <c r="B1429" s="31" t="s">
        <v>16588</v>
      </c>
      <c r="C1429" s="31" t="s">
        <v>16589</v>
      </c>
      <c r="D1429" s="31" t="s">
        <v>16590</v>
      </c>
      <c r="E1429" s="31" t="s">
        <v>145</v>
      </c>
      <c r="F1429" s="31" t="s">
        <v>122</v>
      </c>
      <c r="G1429" s="31" t="s">
        <v>107</v>
      </c>
      <c r="H1429" s="31" t="s">
        <v>108</v>
      </c>
      <c r="I1429" s="31" t="s">
        <v>16591</v>
      </c>
      <c r="J1429" s="31" t="s">
        <v>16592</v>
      </c>
      <c r="K1429" s="31" t="s">
        <v>106</v>
      </c>
      <c r="L1429" s="31" t="s">
        <v>16589</v>
      </c>
      <c r="M1429" s="31" t="s">
        <v>25</v>
      </c>
      <c r="N1429" s="31" t="s">
        <v>25933</v>
      </c>
      <c r="O1429" s="31" t="s">
        <v>25929</v>
      </c>
      <c r="P1429" s="32" t="s">
        <v>66</v>
      </c>
      <c r="Q1429" s="32">
        <v>1</v>
      </c>
      <c r="R1429" t="str">
        <f t="shared" si="22"/>
        <v>КІД ТОВ, "КІД" г.Хмельницкий, пер.Шевченко, д.46 (на тер.Погран.Академії)</v>
      </c>
    </row>
    <row r="1430" spans="1:18" hidden="1" x14ac:dyDescent="0.25">
      <c r="A1430" s="32">
        <v>831515</v>
      </c>
      <c r="B1430" s="31" t="s">
        <v>23742</v>
      </c>
      <c r="C1430" s="31" t="s">
        <v>6407</v>
      </c>
      <c r="D1430" s="31" t="s">
        <v>23743</v>
      </c>
      <c r="E1430" s="31" t="s">
        <v>145</v>
      </c>
      <c r="F1430" s="31" t="s">
        <v>122</v>
      </c>
      <c r="G1430" s="31" t="s">
        <v>107</v>
      </c>
      <c r="H1430" s="31" t="s">
        <v>108</v>
      </c>
      <c r="I1430" s="31" t="s">
        <v>6409</v>
      </c>
      <c r="J1430" s="31" t="s">
        <v>6410</v>
      </c>
      <c r="K1430" s="31" t="s">
        <v>106</v>
      </c>
      <c r="L1430" s="31" t="s">
        <v>6407</v>
      </c>
      <c r="M1430" s="31" t="s">
        <v>27</v>
      </c>
      <c r="N1430" s="31" t="s">
        <v>25933</v>
      </c>
      <c r="O1430" s="31" t="s">
        <v>25929</v>
      </c>
      <c r="P1430" s="32" t="s">
        <v>25948</v>
      </c>
      <c r="Q1430" s="32">
        <v>1</v>
      </c>
      <c r="R1430" t="str">
        <f t="shared" si="22"/>
        <v>Головацька А.О. ПП, маг. "Кіра" г.Хмельницкий, пер.Завадского, д.22</v>
      </c>
    </row>
    <row r="1431" spans="1:18" hidden="1" x14ac:dyDescent="0.25">
      <c r="A1431" s="32">
        <v>440713</v>
      </c>
      <c r="B1431" s="31" t="s">
        <v>24104</v>
      </c>
      <c r="C1431" s="31" t="s">
        <v>24105</v>
      </c>
      <c r="D1431" s="31" t="s">
        <v>24106</v>
      </c>
      <c r="E1431" s="31" t="s">
        <v>145</v>
      </c>
      <c r="F1431" s="31" t="s">
        <v>122</v>
      </c>
      <c r="G1431" s="31" t="s">
        <v>149</v>
      </c>
      <c r="H1431" s="31" t="s">
        <v>108</v>
      </c>
      <c r="I1431" s="31" t="s">
        <v>24107</v>
      </c>
      <c r="J1431" s="31" t="s">
        <v>24108</v>
      </c>
      <c r="K1431" s="31" t="s">
        <v>106</v>
      </c>
      <c r="L1431" s="31" t="s">
        <v>24105</v>
      </c>
      <c r="M1431" s="31" t="s">
        <v>27</v>
      </c>
      <c r="N1431" s="31" t="s">
        <v>25933</v>
      </c>
      <c r="O1431" s="31" t="s">
        <v>25929</v>
      </c>
      <c r="P1431" s="32" t="s">
        <v>67</v>
      </c>
      <c r="Q1431" s="32">
        <v>1</v>
      </c>
      <c r="R1431" t="str">
        <f t="shared" si="22"/>
        <v>Підгородецька Т.П. ПП, к-к№ 433 г.Хмельницкий, ул.Камьянецкая, д.48 (біля маг. "Іріс")</v>
      </c>
    </row>
    <row r="1432" spans="1:18" hidden="1" x14ac:dyDescent="0.25">
      <c r="A1432" s="32">
        <v>435212</v>
      </c>
      <c r="B1432" s="31" t="s">
        <v>24436</v>
      </c>
      <c r="C1432" s="31" t="s">
        <v>24437</v>
      </c>
      <c r="D1432" s="31" t="s">
        <v>24438</v>
      </c>
      <c r="E1432" s="31" t="s">
        <v>145</v>
      </c>
      <c r="F1432" s="31" t="s">
        <v>122</v>
      </c>
      <c r="G1432" s="31" t="s">
        <v>107</v>
      </c>
      <c r="H1432" s="31" t="s">
        <v>108</v>
      </c>
      <c r="I1432" s="31" t="s">
        <v>124</v>
      </c>
      <c r="J1432" s="31" t="s">
        <v>109</v>
      </c>
      <c r="K1432" s="31" t="s">
        <v>106</v>
      </c>
      <c r="L1432" s="31" t="s">
        <v>24437</v>
      </c>
      <c r="M1432" s="31" t="s">
        <v>27</v>
      </c>
      <c r="N1432" s="31" t="s">
        <v>25933</v>
      </c>
      <c r="O1432" s="31" t="s">
        <v>25929</v>
      </c>
      <c r="P1432" s="32" t="s">
        <v>25948</v>
      </c>
      <c r="Q1432" s="32">
        <v>1</v>
      </c>
      <c r="R1432" t="str">
        <f t="shared" si="22"/>
        <v>Хабло П.О. ПП, маг. "Шедевр" г.Хмельницкий, ул.Мирного Панаса (зупинка)</v>
      </c>
    </row>
    <row r="1433" spans="1:18" hidden="1" x14ac:dyDescent="0.25">
      <c r="A1433" s="32">
        <v>163559</v>
      </c>
      <c r="B1433" s="31" t="s">
        <v>16716</v>
      </c>
      <c r="C1433" s="31" t="s">
        <v>16717</v>
      </c>
      <c r="D1433" s="31" t="s">
        <v>16718</v>
      </c>
      <c r="E1433" s="31" t="s">
        <v>145</v>
      </c>
      <c r="F1433" s="31" t="s">
        <v>122</v>
      </c>
      <c r="G1433" s="31" t="s">
        <v>107</v>
      </c>
      <c r="H1433" s="31" t="s">
        <v>108</v>
      </c>
      <c r="I1433" s="31" t="s">
        <v>124</v>
      </c>
      <c r="J1433" s="31" t="s">
        <v>109</v>
      </c>
      <c r="K1433" s="31" t="s">
        <v>106</v>
      </c>
      <c r="L1433" s="31" t="s">
        <v>16717</v>
      </c>
      <c r="M1433" s="31" t="s">
        <v>26</v>
      </c>
      <c r="N1433" s="31" t="s">
        <v>25933</v>
      </c>
      <c r="O1433" s="31" t="s">
        <v>25929</v>
      </c>
      <c r="P1433" s="32" t="s">
        <v>25948</v>
      </c>
      <c r="Q1433" s="32">
        <v>1</v>
      </c>
      <c r="R1433" t="str">
        <f t="shared" si="22"/>
        <v>Коваль А.Г. ПП, маг. "Продукти" г.Хмельницкий, просп Мира, д.84</v>
      </c>
    </row>
    <row r="1434" spans="1:18" hidden="1" x14ac:dyDescent="0.25">
      <c r="A1434" s="32">
        <v>163559</v>
      </c>
      <c r="B1434" s="31" t="s">
        <v>16716</v>
      </c>
      <c r="C1434" s="31" t="s">
        <v>16717</v>
      </c>
      <c r="D1434" s="31" t="s">
        <v>16718</v>
      </c>
      <c r="E1434" s="31" t="s">
        <v>145</v>
      </c>
      <c r="F1434" s="31" t="s">
        <v>122</v>
      </c>
      <c r="G1434" s="31" t="s">
        <v>107</v>
      </c>
      <c r="H1434" s="31" t="s">
        <v>108</v>
      </c>
      <c r="I1434" s="31"/>
      <c r="J1434" s="31"/>
      <c r="K1434" s="31" t="s">
        <v>106</v>
      </c>
      <c r="L1434" s="31" t="s">
        <v>16717</v>
      </c>
      <c r="M1434" s="31" t="s">
        <v>26</v>
      </c>
      <c r="N1434" s="31" t="s">
        <v>25933</v>
      </c>
      <c r="O1434" s="31" t="s">
        <v>25929</v>
      </c>
      <c r="P1434" s="32" t="s">
        <v>25948</v>
      </c>
      <c r="Q1434" s="32">
        <v>1</v>
      </c>
      <c r="R1434" t="str">
        <f t="shared" si="22"/>
        <v>Коваль А.Г. ПП, маг. "Продукти" г.Хмельницкий, просп Мира, д.84</v>
      </c>
    </row>
    <row r="1435" spans="1:18" hidden="1" x14ac:dyDescent="0.25">
      <c r="A1435" s="32">
        <v>163562</v>
      </c>
      <c r="B1435" s="31" t="s">
        <v>16727</v>
      </c>
      <c r="C1435" s="31" t="s">
        <v>16728</v>
      </c>
      <c r="D1435" s="31" t="s">
        <v>14287</v>
      </c>
      <c r="E1435" s="31" t="s">
        <v>145</v>
      </c>
      <c r="F1435" s="31" t="s">
        <v>122</v>
      </c>
      <c r="G1435" s="31" t="s">
        <v>149</v>
      </c>
      <c r="H1435" s="31" t="s">
        <v>108</v>
      </c>
      <c r="I1435" s="31" t="s">
        <v>124</v>
      </c>
      <c r="J1435" s="31" t="s">
        <v>109</v>
      </c>
      <c r="K1435" s="31" t="s">
        <v>106</v>
      </c>
      <c r="L1435" s="31" t="s">
        <v>16728</v>
      </c>
      <c r="M1435" s="31" t="s">
        <v>24</v>
      </c>
      <c r="N1435" s="31" t="s">
        <v>25933</v>
      </c>
      <c r="O1435" s="31" t="s">
        <v>25929</v>
      </c>
      <c r="P1435" s="32" t="s">
        <v>25948</v>
      </c>
      <c r="Q1435" s="32">
        <v>1</v>
      </c>
      <c r="R1435" t="str">
        <f t="shared" si="22"/>
        <v>Коваль В.М. ПП, к-к №570 г.Хмельницкий, ул.Хотовицкого, д.11а</v>
      </c>
    </row>
    <row r="1436" spans="1:18" hidden="1" x14ac:dyDescent="0.25">
      <c r="A1436" s="32">
        <v>163596</v>
      </c>
      <c r="B1436" s="31" t="s">
        <v>16794</v>
      </c>
      <c r="C1436" s="31" t="s">
        <v>16795</v>
      </c>
      <c r="D1436" s="31" t="s">
        <v>16796</v>
      </c>
      <c r="E1436" s="31" t="s">
        <v>145</v>
      </c>
      <c r="F1436" s="31" t="s">
        <v>122</v>
      </c>
      <c r="G1436" s="31" t="s">
        <v>107</v>
      </c>
      <c r="H1436" s="31" t="s">
        <v>108</v>
      </c>
      <c r="I1436" s="31"/>
      <c r="J1436" s="31"/>
      <c r="K1436" s="31" t="s">
        <v>106</v>
      </c>
      <c r="L1436" s="31" t="s">
        <v>16795</v>
      </c>
      <c r="M1436" s="31" t="s">
        <v>24</v>
      </c>
      <c r="N1436" s="31" t="s">
        <v>25933</v>
      </c>
      <c r="O1436" s="31" t="s">
        <v>25929</v>
      </c>
      <c r="P1436" s="32" t="s">
        <v>25948</v>
      </c>
      <c r="Q1436" s="32">
        <v>1</v>
      </c>
      <c r="R1436" t="str">
        <f t="shared" si="22"/>
        <v>Ковальчук Т.Г. ПП, маг. "Ланседар" г.Хмельницкий, ул.Хотовицкого, д.6</v>
      </c>
    </row>
    <row r="1437" spans="1:18" hidden="1" x14ac:dyDescent="0.25">
      <c r="A1437" s="32">
        <v>163596</v>
      </c>
      <c r="B1437" s="31" t="s">
        <v>16794</v>
      </c>
      <c r="C1437" s="31" t="s">
        <v>16795</v>
      </c>
      <c r="D1437" s="31" t="s">
        <v>16796</v>
      </c>
      <c r="E1437" s="31" t="s">
        <v>145</v>
      </c>
      <c r="F1437" s="31" t="s">
        <v>122</v>
      </c>
      <c r="G1437" s="31" t="s">
        <v>107</v>
      </c>
      <c r="H1437" s="31" t="s">
        <v>108</v>
      </c>
      <c r="I1437" s="31" t="s">
        <v>16797</v>
      </c>
      <c r="J1437" s="31" t="s">
        <v>16798</v>
      </c>
      <c r="K1437" s="31" t="s">
        <v>106</v>
      </c>
      <c r="L1437" s="31" t="s">
        <v>16795</v>
      </c>
      <c r="M1437" s="31" t="s">
        <v>24</v>
      </c>
      <c r="N1437" s="31" t="s">
        <v>25933</v>
      </c>
      <c r="O1437" s="31" t="s">
        <v>25929</v>
      </c>
      <c r="P1437" s="32" t="s">
        <v>25948</v>
      </c>
      <c r="Q1437" s="32">
        <v>1</v>
      </c>
      <c r="R1437" t="str">
        <f t="shared" si="22"/>
        <v>Ковальчук Т.Г. ПП, маг. "Ланседар" г.Хмельницкий, ул.Хотовицкого, д.6</v>
      </c>
    </row>
    <row r="1438" spans="1:18" hidden="1" x14ac:dyDescent="0.25">
      <c r="A1438" s="32">
        <v>163633</v>
      </c>
      <c r="B1438" s="31" t="s">
        <v>16876</v>
      </c>
      <c r="C1438" s="31" t="s">
        <v>16877</v>
      </c>
      <c r="D1438" s="31" t="s">
        <v>9697</v>
      </c>
      <c r="E1438" s="31" t="s">
        <v>145</v>
      </c>
      <c r="F1438" s="31" t="s">
        <v>122</v>
      </c>
      <c r="G1438" s="31" t="s">
        <v>107</v>
      </c>
      <c r="H1438" s="31" t="s">
        <v>108</v>
      </c>
      <c r="I1438" s="31" t="s">
        <v>16878</v>
      </c>
      <c r="J1438" s="31" t="s">
        <v>16879</v>
      </c>
      <c r="K1438" s="31" t="s">
        <v>106</v>
      </c>
      <c r="L1438" s="31" t="s">
        <v>16877</v>
      </c>
      <c r="M1438" s="31" t="s">
        <v>26</v>
      </c>
      <c r="N1438" s="31" t="s">
        <v>25933</v>
      </c>
      <c r="O1438" s="31" t="s">
        <v>25929</v>
      </c>
      <c r="P1438" s="32" t="s">
        <v>25948</v>
      </c>
      <c r="Q1438" s="32">
        <v>1</v>
      </c>
      <c r="R1438" t="str">
        <f t="shared" si="22"/>
        <v>Колеснік І.В. ПП, маг. "Калінка" г.Хмельницкий, просп Мира, д.80/1</v>
      </c>
    </row>
    <row r="1439" spans="1:18" hidden="1" x14ac:dyDescent="0.25">
      <c r="A1439" s="32">
        <v>163633</v>
      </c>
      <c r="B1439" s="31" t="s">
        <v>16876</v>
      </c>
      <c r="C1439" s="31" t="s">
        <v>16877</v>
      </c>
      <c r="D1439" s="31" t="s">
        <v>9697</v>
      </c>
      <c r="E1439" s="31" t="s">
        <v>145</v>
      </c>
      <c r="F1439" s="31" t="s">
        <v>122</v>
      </c>
      <c r="G1439" s="31" t="s">
        <v>107</v>
      </c>
      <c r="H1439" s="31" t="s">
        <v>108</v>
      </c>
      <c r="I1439" s="31"/>
      <c r="J1439" s="31"/>
      <c r="K1439" s="31" t="s">
        <v>106</v>
      </c>
      <c r="L1439" s="31" t="s">
        <v>16877</v>
      </c>
      <c r="M1439" s="31" t="s">
        <v>26</v>
      </c>
      <c r="N1439" s="31" t="s">
        <v>25933</v>
      </c>
      <c r="O1439" s="31" t="s">
        <v>25929</v>
      </c>
      <c r="P1439" s="32" t="s">
        <v>25948</v>
      </c>
      <c r="Q1439" s="32">
        <v>1</v>
      </c>
      <c r="R1439" t="str">
        <f t="shared" si="22"/>
        <v>Колеснік І.В. ПП, маг. "Калінка" г.Хмельницкий, просп Мира, д.80/1</v>
      </c>
    </row>
    <row r="1440" spans="1:18" hidden="1" x14ac:dyDescent="0.25">
      <c r="A1440" s="32">
        <v>163659</v>
      </c>
      <c r="B1440" s="31" t="s">
        <v>16939</v>
      </c>
      <c r="C1440" s="31" t="s">
        <v>16940</v>
      </c>
      <c r="D1440" s="31" t="s">
        <v>16941</v>
      </c>
      <c r="E1440" s="31" t="s">
        <v>145</v>
      </c>
      <c r="F1440" s="31" t="s">
        <v>122</v>
      </c>
      <c r="G1440" s="31" t="s">
        <v>107</v>
      </c>
      <c r="H1440" s="31" t="s">
        <v>108</v>
      </c>
      <c r="I1440" s="31" t="s">
        <v>16942</v>
      </c>
      <c r="J1440" s="31" t="s">
        <v>16943</v>
      </c>
      <c r="K1440" s="31" t="s">
        <v>106</v>
      </c>
      <c r="L1440" s="31" t="s">
        <v>16940</v>
      </c>
      <c r="M1440" s="31" t="s">
        <v>27</v>
      </c>
      <c r="N1440" s="31" t="s">
        <v>25933</v>
      </c>
      <c r="O1440" s="31" t="s">
        <v>25929</v>
      </c>
      <c r="P1440" s="32" t="s">
        <v>25948</v>
      </c>
      <c r="Q1440" s="32">
        <v>1</v>
      </c>
      <c r="R1440" t="str">
        <f t="shared" si="22"/>
        <v>Кондратюк В.П. ПП, маг. "Елла" г.Хмельницкий, ул.Профсоюзная, д.109</v>
      </c>
    </row>
    <row r="1441" spans="1:18" hidden="1" x14ac:dyDescent="0.25">
      <c r="A1441" s="32">
        <v>163659</v>
      </c>
      <c r="B1441" s="31" t="s">
        <v>16939</v>
      </c>
      <c r="C1441" s="31" t="s">
        <v>16940</v>
      </c>
      <c r="D1441" s="31" t="s">
        <v>16941</v>
      </c>
      <c r="E1441" s="31" t="s">
        <v>145</v>
      </c>
      <c r="F1441" s="31" t="s">
        <v>122</v>
      </c>
      <c r="G1441" s="31" t="s">
        <v>107</v>
      </c>
      <c r="H1441" s="31" t="s">
        <v>108</v>
      </c>
      <c r="I1441" s="31"/>
      <c r="J1441" s="31"/>
      <c r="K1441" s="31" t="s">
        <v>106</v>
      </c>
      <c r="L1441" s="31" t="s">
        <v>16940</v>
      </c>
      <c r="M1441" s="31" t="s">
        <v>27</v>
      </c>
      <c r="N1441" s="31" t="s">
        <v>25933</v>
      </c>
      <c r="O1441" s="31" t="s">
        <v>25929</v>
      </c>
      <c r="P1441" s="32" t="s">
        <v>25948</v>
      </c>
      <c r="Q1441" s="32">
        <v>1</v>
      </c>
      <c r="R1441" t="str">
        <f t="shared" si="22"/>
        <v>Кондратюк В.П. ПП, маг. "Елла" г.Хмельницкий, ул.Профсоюзная, д.109</v>
      </c>
    </row>
    <row r="1442" spans="1:18" hidden="1" x14ac:dyDescent="0.25">
      <c r="A1442" s="32">
        <v>163688</v>
      </c>
      <c r="B1442" s="31" t="s">
        <v>16998</v>
      </c>
      <c r="C1442" s="31" t="s">
        <v>16999</v>
      </c>
      <c r="D1442" s="31" t="s">
        <v>17000</v>
      </c>
      <c r="E1442" s="31" t="s">
        <v>145</v>
      </c>
      <c r="F1442" s="31" t="s">
        <v>122</v>
      </c>
      <c r="G1442" s="31" t="s">
        <v>298</v>
      </c>
      <c r="H1442" s="31" t="s">
        <v>108</v>
      </c>
      <c r="I1442" s="31" t="s">
        <v>17001</v>
      </c>
      <c r="J1442" s="31" t="s">
        <v>17002</v>
      </c>
      <c r="K1442" s="31" t="s">
        <v>106</v>
      </c>
      <c r="L1442" s="31" t="s">
        <v>16999</v>
      </c>
      <c r="M1442" s="31" t="s">
        <v>26</v>
      </c>
      <c r="N1442" s="31" t="s">
        <v>25933</v>
      </c>
      <c r="O1442" s="31" t="s">
        <v>25929</v>
      </c>
      <c r="P1442" s="32" t="s">
        <v>66</v>
      </c>
      <c r="Q1442" s="32">
        <v>1</v>
      </c>
      <c r="R1442" t="str">
        <f t="shared" si="22"/>
        <v>Корвет ТОВ "Корвет" г.Хмельницкий, просп Мира, д.99/101</v>
      </c>
    </row>
    <row r="1443" spans="1:18" hidden="1" x14ac:dyDescent="0.25">
      <c r="A1443" s="32">
        <v>163731</v>
      </c>
      <c r="B1443" s="31" t="s">
        <v>17096</v>
      </c>
      <c r="C1443" s="31" t="s">
        <v>17097</v>
      </c>
      <c r="D1443" s="31" t="s">
        <v>10466</v>
      </c>
      <c r="E1443" s="31" t="s">
        <v>145</v>
      </c>
      <c r="F1443" s="31" t="s">
        <v>122</v>
      </c>
      <c r="G1443" s="31" t="s">
        <v>149</v>
      </c>
      <c r="H1443" s="31" t="s">
        <v>108</v>
      </c>
      <c r="I1443" s="31" t="s">
        <v>17098</v>
      </c>
      <c r="J1443" s="31" t="s">
        <v>17099</v>
      </c>
      <c r="K1443" s="31" t="s">
        <v>106</v>
      </c>
      <c r="L1443" s="31" t="s">
        <v>17097</v>
      </c>
      <c r="M1443" s="31" t="s">
        <v>27</v>
      </c>
      <c r="N1443" s="31" t="s">
        <v>25933</v>
      </c>
      <c r="O1443" s="31" t="s">
        <v>25929</v>
      </c>
      <c r="P1443" s="32" t="s">
        <v>25948</v>
      </c>
      <c r="Q1443" s="32">
        <v>1</v>
      </c>
      <c r="R1443" t="str">
        <f t="shared" si="22"/>
        <v>Косминіна Н.С. ПП, к-к г.Хмельницкий, ул.Проскуровская, д.92</v>
      </c>
    </row>
    <row r="1444" spans="1:18" hidden="1" x14ac:dyDescent="0.25">
      <c r="A1444" s="32">
        <v>163731</v>
      </c>
      <c r="B1444" s="31" t="s">
        <v>17096</v>
      </c>
      <c r="C1444" s="31" t="s">
        <v>17097</v>
      </c>
      <c r="D1444" s="31" t="s">
        <v>10466</v>
      </c>
      <c r="E1444" s="31" t="s">
        <v>145</v>
      </c>
      <c r="F1444" s="31" t="s">
        <v>122</v>
      </c>
      <c r="G1444" s="31" t="s">
        <v>149</v>
      </c>
      <c r="H1444" s="31" t="s">
        <v>108</v>
      </c>
      <c r="I1444" s="31"/>
      <c r="J1444" s="31"/>
      <c r="K1444" s="31" t="s">
        <v>106</v>
      </c>
      <c r="L1444" s="31" t="s">
        <v>17097</v>
      </c>
      <c r="M1444" s="31" t="s">
        <v>27</v>
      </c>
      <c r="N1444" s="31" t="s">
        <v>25933</v>
      </c>
      <c r="O1444" s="31" t="s">
        <v>25929</v>
      </c>
      <c r="P1444" s="32" t="s">
        <v>25948</v>
      </c>
      <c r="Q1444" s="32">
        <v>1</v>
      </c>
      <c r="R1444" t="str">
        <f t="shared" si="22"/>
        <v>Косминіна Н.С. ПП, к-к г.Хмельницкий, ул.Проскуровская, д.92</v>
      </c>
    </row>
    <row r="1445" spans="1:18" hidden="1" x14ac:dyDescent="0.25">
      <c r="A1445" s="32">
        <v>163765</v>
      </c>
      <c r="B1445" s="31" t="s">
        <v>17181</v>
      </c>
      <c r="C1445" s="31" t="s">
        <v>17182</v>
      </c>
      <c r="D1445" s="31" t="s">
        <v>6294</v>
      </c>
      <c r="E1445" s="31" t="s">
        <v>145</v>
      </c>
      <c r="F1445" s="31" t="s">
        <v>122</v>
      </c>
      <c r="G1445" s="31" t="s">
        <v>107</v>
      </c>
      <c r="H1445" s="31" t="s">
        <v>108</v>
      </c>
      <c r="I1445" s="31"/>
      <c r="J1445" s="31"/>
      <c r="K1445" s="31" t="s">
        <v>106</v>
      </c>
      <c r="L1445" s="31" t="s">
        <v>17183</v>
      </c>
      <c r="M1445" s="31" t="s">
        <v>25</v>
      </c>
      <c r="N1445" s="31" t="s">
        <v>25933</v>
      </c>
      <c r="O1445" s="31" t="s">
        <v>25929</v>
      </c>
      <c r="P1445" s="32" t="s">
        <v>25948</v>
      </c>
      <c r="Q1445" s="32">
        <v>1</v>
      </c>
      <c r="R1445" t="str">
        <f t="shared" si="22"/>
        <v>Гаращук О.А. ПП,  маг. "Ніса" г.Хмельницкий, ул.Прибужская, д.20</v>
      </c>
    </row>
    <row r="1446" spans="1:18" hidden="1" x14ac:dyDescent="0.25">
      <c r="A1446" s="32">
        <v>163765</v>
      </c>
      <c r="B1446" s="31" t="s">
        <v>17181</v>
      </c>
      <c r="C1446" s="31" t="s">
        <v>17182</v>
      </c>
      <c r="D1446" s="31" t="s">
        <v>6294</v>
      </c>
      <c r="E1446" s="31" t="s">
        <v>145</v>
      </c>
      <c r="F1446" s="31" t="s">
        <v>122</v>
      </c>
      <c r="G1446" s="31" t="s">
        <v>107</v>
      </c>
      <c r="H1446" s="31" t="s">
        <v>108</v>
      </c>
      <c r="I1446" s="31" t="s">
        <v>17184</v>
      </c>
      <c r="J1446" s="31" t="s">
        <v>17185</v>
      </c>
      <c r="K1446" s="31" t="s">
        <v>106</v>
      </c>
      <c r="L1446" s="31" t="s">
        <v>17182</v>
      </c>
      <c r="M1446" s="31" t="s">
        <v>25</v>
      </c>
      <c r="N1446" s="31" t="s">
        <v>25933</v>
      </c>
      <c r="O1446" s="31" t="s">
        <v>25929</v>
      </c>
      <c r="P1446" s="32" t="s">
        <v>25948</v>
      </c>
      <c r="Q1446" s="32">
        <v>1</v>
      </c>
      <c r="R1446" t="str">
        <f t="shared" si="22"/>
        <v>Гаращук О.А. ПП,  маг. "Ніса" г.Хмельницкий, ул.Прибужская, д.20</v>
      </c>
    </row>
    <row r="1447" spans="1:18" hidden="1" x14ac:dyDescent="0.25">
      <c r="A1447" s="32">
        <v>163766</v>
      </c>
      <c r="B1447" s="31" t="s">
        <v>17186</v>
      </c>
      <c r="C1447" s="31" t="s">
        <v>17187</v>
      </c>
      <c r="D1447" s="31" t="s">
        <v>12146</v>
      </c>
      <c r="E1447" s="31" t="s">
        <v>145</v>
      </c>
      <c r="F1447" s="31" t="s">
        <v>122</v>
      </c>
      <c r="G1447" s="31" t="s">
        <v>111</v>
      </c>
      <c r="H1447" s="31" t="s">
        <v>112</v>
      </c>
      <c r="I1447" s="31" t="s">
        <v>124</v>
      </c>
      <c r="J1447" s="31" t="s">
        <v>109</v>
      </c>
      <c r="K1447" s="31" t="s">
        <v>106</v>
      </c>
      <c r="L1447" s="31" t="s">
        <v>17187</v>
      </c>
      <c r="M1447" s="31" t="s">
        <v>26</v>
      </c>
      <c r="N1447" s="31" t="s">
        <v>25933</v>
      </c>
      <c r="O1447" s="31" t="s">
        <v>25929</v>
      </c>
      <c r="P1447" s="32" t="s">
        <v>25948</v>
      </c>
      <c r="Q1447" s="32">
        <v>1</v>
      </c>
      <c r="R1447" t="str">
        <f t="shared" si="22"/>
        <v>Кочмарук В.Ф. ПП, буфет Політехнічного Коледжу г.Хмельницкий, ул.Заречанская, д.12</v>
      </c>
    </row>
    <row r="1448" spans="1:18" hidden="1" x14ac:dyDescent="0.25">
      <c r="A1448" s="32">
        <v>163766</v>
      </c>
      <c r="B1448" s="31" t="s">
        <v>17186</v>
      </c>
      <c r="C1448" s="31" t="s">
        <v>17187</v>
      </c>
      <c r="D1448" s="31" t="s">
        <v>12146</v>
      </c>
      <c r="E1448" s="31" t="s">
        <v>145</v>
      </c>
      <c r="F1448" s="31" t="s">
        <v>122</v>
      </c>
      <c r="G1448" s="31" t="s">
        <v>111</v>
      </c>
      <c r="H1448" s="31" t="s">
        <v>112</v>
      </c>
      <c r="I1448" s="31"/>
      <c r="J1448" s="31"/>
      <c r="K1448" s="31" t="s">
        <v>106</v>
      </c>
      <c r="L1448" s="31" t="s">
        <v>17187</v>
      </c>
      <c r="M1448" s="31" t="s">
        <v>26</v>
      </c>
      <c r="N1448" s="31" t="s">
        <v>25933</v>
      </c>
      <c r="O1448" s="31" t="s">
        <v>25929</v>
      </c>
      <c r="P1448" s="32" t="s">
        <v>25948</v>
      </c>
      <c r="Q1448" s="32">
        <v>1</v>
      </c>
      <c r="R1448" t="str">
        <f t="shared" si="22"/>
        <v>Кочмарук В.Ф. ПП, буфет Політехнічного Коледжу г.Хмельницкий, ул.Заречанская, д.12</v>
      </c>
    </row>
    <row r="1449" spans="1:18" hidden="1" x14ac:dyDescent="0.25">
      <c r="A1449" s="32">
        <v>163821</v>
      </c>
      <c r="B1449" s="31" t="s">
        <v>17325</v>
      </c>
      <c r="C1449" s="31" t="s">
        <v>17326</v>
      </c>
      <c r="D1449" s="31" t="s">
        <v>17327</v>
      </c>
      <c r="E1449" s="31" t="s">
        <v>145</v>
      </c>
      <c r="F1449" s="31" t="s">
        <v>122</v>
      </c>
      <c r="G1449" s="31" t="s">
        <v>107</v>
      </c>
      <c r="H1449" s="31" t="s">
        <v>108</v>
      </c>
      <c r="I1449" s="31"/>
      <c r="J1449" s="31"/>
      <c r="K1449" s="31" t="s">
        <v>106</v>
      </c>
      <c r="L1449" s="31" t="s">
        <v>17328</v>
      </c>
      <c r="M1449" s="31" t="s">
        <v>27</v>
      </c>
      <c r="N1449" s="31" t="s">
        <v>25933</v>
      </c>
      <c r="O1449" s="31" t="s">
        <v>25929</v>
      </c>
      <c r="P1449" s="32" t="s">
        <v>25948</v>
      </c>
      <c r="Q1449" s="32">
        <v>1</v>
      </c>
      <c r="R1449" t="str">
        <f t="shared" si="22"/>
        <v>Драчук І.А. ПП, маг. "Людмила" г.Хмельницкий, ул.Курчатова, д.4/3 (зуп. "Олімпійська")</v>
      </c>
    </row>
    <row r="1450" spans="1:18" hidden="1" x14ac:dyDescent="0.25">
      <c r="A1450" s="32">
        <v>160671</v>
      </c>
      <c r="B1450" s="31" t="s">
        <v>9889</v>
      </c>
      <c r="C1450" s="31" t="s">
        <v>9890</v>
      </c>
      <c r="D1450" s="31" t="s">
        <v>9891</v>
      </c>
      <c r="E1450" s="31" t="s">
        <v>145</v>
      </c>
      <c r="F1450" s="31" t="s">
        <v>122</v>
      </c>
      <c r="G1450" s="31" t="s">
        <v>149</v>
      </c>
      <c r="H1450" s="31" t="s">
        <v>108</v>
      </c>
      <c r="I1450" s="31" t="s">
        <v>124</v>
      </c>
      <c r="J1450" s="31" t="s">
        <v>109</v>
      </c>
      <c r="K1450" s="31" t="s">
        <v>106</v>
      </c>
      <c r="L1450" s="31" t="s">
        <v>9890</v>
      </c>
      <c r="M1450" s="31" t="s">
        <v>24</v>
      </c>
      <c r="N1450" s="31" t="s">
        <v>25933</v>
      </c>
      <c r="O1450" s="31" t="s">
        <v>25929</v>
      </c>
      <c r="P1450" s="32" t="s">
        <v>67</v>
      </c>
      <c r="Q1450" s="32">
        <v>1</v>
      </c>
      <c r="R1450" t="str">
        <f t="shared" si="22"/>
        <v>Крупа К.О. ПП, к-к "Сонечко" г.Хмельницкий, ул.Тернопольская (зуп. "Новатор")</v>
      </c>
    </row>
    <row r="1451" spans="1:18" hidden="1" x14ac:dyDescent="0.25">
      <c r="A1451" s="32">
        <v>160671</v>
      </c>
      <c r="B1451" s="31" t="s">
        <v>9889</v>
      </c>
      <c r="C1451" s="31" t="s">
        <v>9890</v>
      </c>
      <c r="D1451" s="31" t="s">
        <v>9891</v>
      </c>
      <c r="E1451" s="31" t="s">
        <v>145</v>
      </c>
      <c r="F1451" s="31" t="s">
        <v>122</v>
      </c>
      <c r="G1451" s="31" t="s">
        <v>149</v>
      </c>
      <c r="H1451" s="31" t="s">
        <v>108</v>
      </c>
      <c r="I1451" s="31"/>
      <c r="J1451" s="31"/>
      <c r="K1451" s="31" t="s">
        <v>106</v>
      </c>
      <c r="L1451" s="31" t="s">
        <v>9890</v>
      </c>
      <c r="M1451" s="31" t="s">
        <v>24</v>
      </c>
      <c r="N1451" s="31" t="s">
        <v>25933</v>
      </c>
      <c r="O1451" s="31" t="s">
        <v>25929</v>
      </c>
      <c r="P1451" s="32" t="s">
        <v>67</v>
      </c>
      <c r="Q1451" s="32">
        <v>1</v>
      </c>
      <c r="R1451" t="str">
        <f t="shared" si="22"/>
        <v>Крупа К.О. ПП, к-к "Сонечко" г.Хмельницкий, ул.Тернопольская (зуп. "Новатор")</v>
      </c>
    </row>
    <row r="1452" spans="1:18" hidden="1" x14ac:dyDescent="0.25">
      <c r="A1452" s="32">
        <v>160673</v>
      </c>
      <c r="B1452" s="31" t="s">
        <v>9895</v>
      </c>
      <c r="C1452" s="31" t="s">
        <v>9896</v>
      </c>
      <c r="D1452" s="31" t="s">
        <v>9897</v>
      </c>
      <c r="E1452" s="31" t="s">
        <v>145</v>
      </c>
      <c r="F1452" s="31" t="s">
        <v>122</v>
      </c>
      <c r="G1452" s="31" t="s">
        <v>149</v>
      </c>
      <c r="H1452" s="31" t="s">
        <v>108</v>
      </c>
      <c r="I1452" s="31" t="s">
        <v>124</v>
      </c>
      <c r="J1452" s="31" t="s">
        <v>109</v>
      </c>
      <c r="K1452" s="31" t="s">
        <v>106</v>
      </c>
      <c r="L1452" s="31" t="s">
        <v>9898</v>
      </c>
      <c r="M1452" s="31" t="s">
        <v>24</v>
      </c>
      <c r="N1452" s="31" t="s">
        <v>25933</v>
      </c>
      <c r="O1452" s="31" t="s">
        <v>25929</v>
      </c>
      <c r="P1452" s="32" t="s">
        <v>66</v>
      </c>
      <c r="Q1452" s="32">
        <v>1</v>
      </c>
      <c r="R1452" t="str">
        <f t="shared" si="22"/>
        <v>Кубюк Н.Г. ПП, к-к "Чунга-чанга" г.Хмельницкий, ул.Курчатова, д.107 (вул. Інститутська б. 14)</v>
      </c>
    </row>
    <row r="1453" spans="1:18" hidden="1" x14ac:dyDescent="0.25">
      <c r="A1453" s="32">
        <v>160673</v>
      </c>
      <c r="B1453" s="31" t="s">
        <v>9899</v>
      </c>
      <c r="C1453" s="31" t="s">
        <v>9896</v>
      </c>
      <c r="D1453" s="31" t="s">
        <v>9897</v>
      </c>
      <c r="E1453" s="31" t="s">
        <v>145</v>
      </c>
      <c r="F1453" s="31" t="s">
        <v>122</v>
      </c>
      <c r="G1453" s="31" t="s">
        <v>149</v>
      </c>
      <c r="H1453" s="31" t="s">
        <v>108</v>
      </c>
      <c r="I1453" s="31" t="s">
        <v>9900</v>
      </c>
      <c r="J1453" s="31" t="s">
        <v>9901</v>
      </c>
      <c r="K1453" s="31" t="s">
        <v>106</v>
      </c>
      <c r="L1453" s="31" t="s">
        <v>9896</v>
      </c>
      <c r="M1453" s="31" t="s">
        <v>24</v>
      </c>
      <c r="N1453" s="31" t="s">
        <v>25933</v>
      </c>
      <c r="O1453" s="31" t="s">
        <v>25929</v>
      </c>
      <c r="P1453" s="32" t="s">
        <v>66</v>
      </c>
      <c r="Q1453" s="32">
        <v>1</v>
      </c>
      <c r="R1453" t="str">
        <f t="shared" si="22"/>
        <v>Кубюк Н.Г. ПП, к-к "Чунга-чанга" г.Хмельницкий, ул.Курчатова, д.107 (вул. Інститутська б. 14)</v>
      </c>
    </row>
    <row r="1454" spans="1:18" hidden="1" x14ac:dyDescent="0.25">
      <c r="A1454" s="32">
        <v>160677</v>
      </c>
      <c r="B1454" s="31" t="s">
        <v>9910</v>
      </c>
      <c r="C1454" s="31" t="s">
        <v>9911</v>
      </c>
      <c r="D1454" s="31" t="s">
        <v>9912</v>
      </c>
      <c r="E1454" s="31" t="s">
        <v>145</v>
      </c>
      <c r="F1454" s="31" t="s">
        <v>122</v>
      </c>
      <c r="G1454" s="31" t="s">
        <v>107</v>
      </c>
      <c r="H1454" s="31" t="s">
        <v>108</v>
      </c>
      <c r="I1454" s="31" t="s">
        <v>124</v>
      </c>
      <c r="J1454" s="31" t="s">
        <v>109</v>
      </c>
      <c r="K1454" s="31" t="s">
        <v>106</v>
      </c>
      <c r="L1454" s="31" t="s">
        <v>9911</v>
      </c>
      <c r="M1454" s="31" t="s">
        <v>25</v>
      </c>
      <c r="N1454" s="31" t="s">
        <v>25933</v>
      </c>
      <c r="O1454" s="31" t="s">
        <v>25929</v>
      </c>
      <c r="P1454" s="32" t="s">
        <v>25948</v>
      </c>
      <c r="Q1454" s="32">
        <v>1</v>
      </c>
      <c r="R1454" t="str">
        <f t="shared" si="22"/>
        <v>Кудряночка ТзОВ, маг. "Кудряночка" г.Хмельницкий, ул.Госпитальная, д.8</v>
      </c>
    </row>
    <row r="1455" spans="1:18" hidden="1" x14ac:dyDescent="0.25">
      <c r="A1455" s="32">
        <v>160677</v>
      </c>
      <c r="B1455" s="31" t="s">
        <v>9910</v>
      </c>
      <c r="C1455" s="31" t="s">
        <v>9911</v>
      </c>
      <c r="D1455" s="31" t="s">
        <v>9912</v>
      </c>
      <c r="E1455" s="31" t="s">
        <v>145</v>
      </c>
      <c r="F1455" s="31" t="s">
        <v>122</v>
      </c>
      <c r="G1455" s="31" t="s">
        <v>107</v>
      </c>
      <c r="H1455" s="31" t="s">
        <v>108</v>
      </c>
      <c r="I1455" s="31"/>
      <c r="J1455" s="31"/>
      <c r="K1455" s="31" t="s">
        <v>106</v>
      </c>
      <c r="L1455" s="31" t="s">
        <v>9911</v>
      </c>
      <c r="M1455" s="31" t="s">
        <v>25</v>
      </c>
      <c r="N1455" s="31" t="s">
        <v>25933</v>
      </c>
      <c r="O1455" s="31" t="s">
        <v>25929</v>
      </c>
      <c r="P1455" s="32" t="s">
        <v>25948</v>
      </c>
      <c r="Q1455" s="32">
        <v>1</v>
      </c>
      <c r="R1455" t="str">
        <f t="shared" si="22"/>
        <v>Кудряночка ТзОВ, маг. "Кудряночка" г.Хмельницкий, ул.Госпитальная, д.8</v>
      </c>
    </row>
    <row r="1456" spans="1:18" hidden="1" x14ac:dyDescent="0.25">
      <c r="A1456" s="32">
        <v>160680</v>
      </c>
      <c r="B1456" s="31" t="s">
        <v>9915</v>
      </c>
      <c r="C1456" s="31" t="s">
        <v>9916</v>
      </c>
      <c r="D1456" s="31" t="s">
        <v>9917</v>
      </c>
      <c r="E1456" s="31" t="s">
        <v>145</v>
      </c>
      <c r="F1456" s="31" t="s">
        <v>122</v>
      </c>
      <c r="G1456" s="31" t="s">
        <v>149</v>
      </c>
      <c r="H1456" s="31" t="s">
        <v>108</v>
      </c>
      <c r="I1456" s="31" t="s">
        <v>124</v>
      </c>
      <c r="J1456" s="31" t="s">
        <v>109</v>
      </c>
      <c r="K1456" s="31" t="s">
        <v>106</v>
      </c>
      <c r="L1456" s="31" t="s">
        <v>9916</v>
      </c>
      <c r="M1456" s="31" t="s">
        <v>26</v>
      </c>
      <c r="N1456" s="31" t="s">
        <v>25933</v>
      </c>
      <c r="O1456" s="31" t="s">
        <v>25929</v>
      </c>
      <c r="P1456" s="32" t="s">
        <v>25948</v>
      </c>
      <c r="Q1456" s="32">
        <v>1</v>
      </c>
      <c r="R1456" t="str">
        <f t="shared" si="22"/>
        <v>Кузьмін ПП, к-к №167 г.Хмельницкий, ул.Проскуровская (ЦУМ)</v>
      </c>
    </row>
    <row r="1457" spans="1:18" hidden="1" x14ac:dyDescent="0.25">
      <c r="A1457" s="32">
        <v>160688</v>
      </c>
      <c r="B1457" s="31" t="s">
        <v>9925</v>
      </c>
      <c r="C1457" s="31" t="s">
        <v>9926</v>
      </c>
      <c r="D1457" s="31" t="s">
        <v>9927</v>
      </c>
      <c r="E1457" s="31" t="s">
        <v>145</v>
      </c>
      <c r="F1457" s="31" t="s">
        <v>122</v>
      </c>
      <c r="G1457" s="31" t="s">
        <v>114</v>
      </c>
      <c r="H1457" s="31" t="s">
        <v>108</v>
      </c>
      <c r="I1457" s="31" t="s">
        <v>124</v>
      </c>
      <c r="J1457" s="31" t="s">
        <v>109</v>
      </c>
      <c r="K1457" s="31" t="s">
        <v>106</v>
      </c>
      <c r="L1457" s="31" t="s">
        <v>9926</v>
      </c>
      <c r="M1457" s="31" t="s">
        <v>25</v>
      </c>
      <c r="N1457" s="31" t="s">
        <v>25933</v>
      </c>
      <c r="O1457" s="31" t="s">
        <v>25929</v>
      </c>
      <c r="P1457" s="32" t="s">
        <v>25948</v>
      </c>
      <c r="Q1457" s="32">
        <v>1</v>
      </c>
      <c r="R1457" t="str">
        <f t="shared" si="22"/>
        <v>Купчинська Т.П. ПП, маг. "Санторіно" г.Хмельницкий, ул.Камьянецкая, д.71 (біля маг. "Вікторія")</v>
      </c>
    </row>
    <row r="1458" spans="1:18" hidden="1" x14ac:dyDescent="0.25">
      <c r="A1458" s="32">
        <v>160688</v>
      </c>
      <c r="B1458" s="31" t="s">
        <v>9925</v>
      </c>
      <c r="C1458" s="31" t="s">
        <v>9926</v>
      </c>
      <c r="D1458" s="31" t="s">
        <v>9927</v>
      </c>
      <c r="E1458" s="31" t="s">
        <v>145</v>
      </c>
      <c r="F1458" s="31" t="s">
        <v>122</v>
      </c>
      <c r="G1458" s="31" t="s">
        <v>114</v>
      </c>
      <c r="H1458" s="31" t="s">
        <v>108</v>
      </c>
      <c r="I1458" s="31"/>
      <c r="J1458" s="31"/>
      <c r="K1458" s="31" t="s">
        <v>106</v>
      </c>
      <c r="L1458" s="31" t="s">
        <v>9926</v>
      </c>
      <c r="M1458" s="31" t="s">
        <v>25</v>
      </c>
      <c r="N1458" s="31" t="s">
        <v>25933</v>
      </c>
      <c r="O1458" s="31" t="s">
        <v>25929</v>
      </c>
      <c r="P1458" s="32" t="s">
        <v>25948</v>
      </c>
      <c r="Q1458" s="32">
        <v>1</v>
      </c>
      <c r="R1458" t="str">
        <f t="shared" si="22"/>
        <v>Купчинська Т.П. ПП, маг. "Санторіно" г.Хмельницкий, ул.Камьянецкая, д.71 (біля маг. "Вікторія")</v>
      </c>
    </row>
    <row r="1459" spans="1:18" hidden="1" x14ac:dyDescent="0.25">
      <c r="A1459" s="32">
        <v>160747</v>
      </c>
      <c r="B1459" s="31" t="s">
        <v>10089</v>
      </c>
      <c r="C1459" s="31" t="s">
        <v>10090</v>
      </c>
      <c r="D1459" s="31" t="s">
        <v>9328</v>
      </c>
      <c r="E1459" s="31" t="s">
        <v>145</v>
      </c>
      <c r="F1459" s="31" t="s">
        <v>122</v>
      </c>
      <c r="G1459" s="31" t="s">
        <v>107</v>
      </c>
      <c r="H1459" s="31" t="s">
        <v>108</v>
      </c>
      <c r="I1459" s="31" t="s">
        <v>10091</v>
      </c>
      <c r="J1459" s="31" t="s">
        <v>10092</v>
      </c>
      <c r="K1459" s="31" t="s">
        <v>106</v>
      </c>
      <c r="L1459" s="31" t="s">
        <v>10090</v>
      </c>
      <c r="M1459" s="31" t="s">
        <v>25</v>
      </c>
      <c r="N1459" s="31" t="s">
        <v>25933</v>
      </c>
      <c r="O1459" s="31" t="s">
        <v>25929</v>
      </c>
      <c r="P1459" s="32" t="s">
        <v>25948</v>
      </c>
      <c r="Q1459" s="32">
        <v>1</v>
      </c>
      <c r="R1459" t="str">
        <f t="shared" si="22"/>
        <v>Лещенко Р.В. ПП, маг. "Каноє" г.Хмельницкий, ул.Майборского, д.16</v>
      </c>
    </row>
    <row r="1460" spans="1:18" hidden="1" x14ac:dyDescent="0.25">
      <c r="A1460" s="32">
        <v>160747</v>
      </c>
      <c r="B1460" s="31" t="s">
        <v>10089</v>
      </c>
      <c r="C1460" s="31" t="s">
        <v>10090</v>
      </c>
      <c r="D1460" s="31" t="s">
        <v>9328</v>
      </c>
      <c r="E1460" s="31" t="s">
        <v>145</v>
      </c>
      <c r="F1460" s="31" t="s">
        <v>122</v>
      </c>
      <c r="G1460" s="31" t="s">
        <v>107</v>
      </c>
      <c r="H1460" s="31" t="s">
        <v>108</v>
      </c>
      <c r="I1460" s="31"/>
      <c r="J1460" s="31"/>
      <c r="K1460" s="31" t="s">
        <v>106</v>
      </c>
      <c r="L1460" s="31" t="s">
        <v>10090</v>
      </c>
      <c r="M1460" s="31" t="s">
        <v>25</v>
      </c>
      <c r="N1460" s="31" t="s">
        <v>25933</v>
      </c>
      <c r="O1460" s="31" t="s">
        <v>25929</v>
      </c>
      <c r="P1460" s="32" t="s">
        <v>25948</v>
      </c>
      <c r="Q1460" s="32">
        <v>1</v>
      </c>
      <c r="R1460" t="str">
        <f t="shared" si="22"/>
        <v>Лещенко Р.В. ПП, маг. "Каноє" г.Хмельницкий, ул.Майборского, д.16</v>
      </c>
    </row>
    <row r="1461" spans="1:18" hidden="1" x14ac:dyDescent="0.25">
      <c r="A1461" s="32">
        <v>160871</v>
      </c>
      <c r="B1461" s="31" t="s">
        <v>10434</v>
      </c>
      <c r="C1461" s="31" t="s">
        <v>10435</v>
      </c>
      <c r="D1461" s="31" t="s">
        <v>10436</v>
      </c>
      <c r="E1461" s="31" t="s">
        <v>145</v>
      </c>
      <c r="F1461" s="31" t="s">
        <v>122</v>
      </c>
      <c r="G1461" s="31" t="s">
        <v>114</v>
      </c>
      <c r="H1461" s="31" t="s">
        <v>108</v>
      </c>
      <c r="I1461" s="31" t="s">
        <v>124</v>
      </c>
      <c r="J1461" s="31" t="s">
        <v>109</v>
      </c>
      <c r="K1461" s="31" t="s">
        <v>106</v>
      </c>
      <c r="L1461" s="31" t="s">
        <v>10435</v>
      </c>
      <c r="M1461" s="31" t="s">
        <v>26</v>
      </c>
      <c r="N1461" s="31" t="s">
        <v>25933</v>
      </c>
      <c r="O1461" s="31" t="s">
        <v>25929</v>
      </c>
      <c r="P1461" s="32" t="s">
        <v>25948</v>
      </c>
      <c r="Q1461" s="32">
        <v>1</v>
      </c>
      <c r="R1461" t="str">
        <f t="shared" si="22"/>
        <v>Марценюк В.П. ПП, Болградські вина г.Хмельницкий, ул.Проскуровская, д.2</v>
      </c>
    </row>
    <row r="1462" spans="1:18" hidden="1" x14ac:dyDescent="0.25">
      <c r="A1462" s="32">
        <v>160871</v>
      </c>
      <c r="B1462" s="31" t="s">
        <v>10434</v>
      </c>
      <c r="C1462" s="31" t="s">
        <v>10435</v>
      </c>
      <c r="D1462" s="31" t="s">
        <v>10436</v>
      </c>
      <c r="E1462" s="31" t="s">
        <v>145</v>
      </c>
      <c r="F1462" s="31" t="s">
        <v>122</v>
      </c>
      <c r="G1462" s="31" t="s">
        <v>114</v>
      </c>
      <c r="H1462" s="31" t="s">
        <v>108</v>
      </c>
      <c r="I1462" s="31"/>
      <c r="J1462" s="31"/>
      <c r="K1462" s="31" t="s">
        <v>106</v>
      </c>
      <c r="L1462" s="31" t="s">
        <v>10435</v>
      </c>
      <c r="M1462" s="31" t="s">
        <v>26</v>
      </c>
      <c r="N1462" s="31" t="s">
        <v>25933</v>
      </c>
      <c r="O1462" s="31" t="s">
        <v>25929</v>
      </c>
      <c r="P1462" s="32" t="s">
        <v>25948</v>
      </c>
      <c r="Q1462" s="32">
        <v>1</v>
      </c>
      <c r="R1462" t="str">
        <f t="shared" si="22"/>
        <v>Марценюк В.П. ПП, Болградські вина г.Хмельницкий, ул.Проскуровская, д.2</v>
      </c>
    </row>
    <row r="1463" spans="1:18" hidden="1" x14ac:dyDescent="0.25">
      <c r="A1463" s="32">
        <v>160882</v>
      </c>
      <c r="B1463" s="31" t="s">
        <v>10464</v>
      </c>
      <c r="C1463" s="31" t="s">
        <v>10465</v>
      </c>
      <c r="D1463" s="31" t="s">
        <v>10466</v>
      </c>
      <c r="E1463" s="31" t="s">
        <v>145</v>
      </c>
      <c r="F1463" s="31" t="s">
        <v>122</v>
      </c>
      <c r="G1463" s="31" t="s">
        <v>149</v>
      </c>
      <c r="H1463" s="31" t="s">
        <v>108</v>
      </c>
      <c r="I1463" s="31" t="s">
        <v>10467</v>
      </c>
      <c r="J1463" s="31" t="s">
        <v>10468</v>
      </c>
      <c r="K1463" s="31" t="s">
        <v>106</v>
      </c>
      <c r="L1463" s="31" t="s">
        <v>10465</v>
      </c>
      <c r="M1463" s="31" t="s">
        <v>25</v>
      </c>
      <c r="N1463" s="31" t="s">
        <v>25933</v>
      </c>
      <c r="O1463" s="31" t="s">
        <v>25929</v>
      </c>
      <c r="P1463" s="32" t="s">
        <v>25948</v>
      </c>
      <c r="Q1463" s="32">
        <v>1</v>
      </c>
      <c r="R1463" t="str">
        <f t="shared" si="22"/>
        <v>Матягін Ю.О. ПП, к-к г.Хмельницкий, ул.Проскуровская, д.92</v>
      </c>
    </row>
    <row r="1464" spans="1:18" hidden="1" x14ac:dyDescent="0.25">
      <c r="A1464" s="32">
        <v>160882</v>
      </c>
      <c r="B1464" s="31" t="s">
        <v>10464</v>
      </c>
      <c r="C1464" s="31" t="s">
        <v>10465</v>
      </c>
      <c r="D1464" s="31" t="s">
        <v>10466</v>
      </c>
      <c r="E1464" s="31" t="s">
        <v>145</v>
      </c>
      <c r="F1464" s="31" t="s">
        <v>122</v>
      </c>
      <c r="G1464" s="31" t="s">
        <v>149</v>
      </c>
      <c r="H1464" s="31" t="s">
        <v>108</v>
      </c>
      <c r="I1464" s="31"/>
      <c r="J1464" s="31"/>
      <c r="K1464" s="31" t="s">
        <v>106</v>
      </c>
      <c r="L1464" s="31" t="s">
        <v>10465</v>
      </c>
      <c r="M1464" s="31" t="s">
        <v>25</v>
      </c>
      <c r="N1464" s="31" t="s">
        <v>25933</v>
      </c>
      <c r="O1464" s="31" t="s">
        <v>25929</v>
      </c>
      <c r="P1464" s="32" t="s">
        <v>25948</v>
      </c>
      <c r="Q1464" s="32">
        <v>1</v>
      </c>
      <c r="R1464" t="str">
        <f t="shared" si="22"/>
        <v>Матягін Ю.О. ПП, к-к г.Хмельницкий, ул.Проскуровская, д.92</v>
      </c>
    </row>
    <row r="1465" spans="1:18" hidden="1" x14ac:dyDescent="0.25">
      <c r="A1465" s="32">
        <v>160891</v>
      </c>
      <c r="B1465" s="31" t="s">
        <v>10490</v>
      </c>
      <c r="C1465" s="31" t="s">
        <v>10491</v>
      </c>
      <c r="D1465" s="31" t="s">
        <v>10492</v>
      </c>
      <c r="E1465" s="31" t="s">
        <v>145</v>
      </c>
      <c r="F1465" s="31" t="s">
        <v>122</v>
      </c>
      <c r="G1465" s="31" t="s">
        <v>107</v>
      </c>
      <c r="H1465" s="31" t="s">
        <v>108</v>
      </c>
      <c r="I1465" s="31" t="s">
        <v>10493</v>
      </c>
      <c r="J1465" s="31" t="s">
        <v>10494</v>
      </c>
      <c r="K1465" s="31" t="s">
        <v>106</v>
      </c>
      <c r="L1465" s="31" t="s">
        <v>10491</v>
      </c>
      <c r="M1465" s="31" t="s">
        <v>24</v>
      </c>
      <c r="N1465" s="31" t="s">
        <v>25933</v>
      </c>
      <c r="O1465" s="31" t="s">
        <v>25929</v>
      </c>
      <c r="P1465" s="32" t="s">
        <v>25948</v>
      </c>
      <c r="Q1465" s="32">
        <v>1</v>
      </c>
      <c r="R1465" t="str">
        <f t="shared" si="22"/>
        <v>Мельник А.В. ПП, маг. "100%" г.Хмельницкий, пер.Молодежный (остановка)</v>
      </c>
    </row>
    <row r="1466" spans="1:18" hidden="1" x14ac:dyDescent="0.25">
      <c r="A1466" s="32">
        <v>160891</v>
      </c>
      <c r="B1466" s="31" t="s">
        <v>10490</v>
      </c>
      <c r="C1466" s="31" t="s">
        <v>10491</v>
      </c>
      <c r="D1466" s="31" t="s">
        <v>10492</v>
      </c>
      <c r="E1466" s="31" t="s">
        <v>145</v>
      </c>
      <c r="F1466" s="31" t="s">
        <v>122</v>
      </c>
      <c r="G1466" s="31" t="s">
        <v>107</v>
      </c>
      <c r="H1466" s="31" t="s">
        <v>108</v>
      </c>
      <c r="I1466" s="31"/>
      <c r="J1466" s="31"/>
      <c r="K1466" s="31" t="s">
        <v>106</v>
      </c>
      <c r="L1466" s="31" t="s">
        <v>10491</v>
      </c>
      <c r="M1466" s="31" t="s">
        <v>24</v>
      </c>
      <c r="N1466" s="31" t="s">
        <v>25933</v>
      </c>
      <c r="O1466" s="31" t="s">
        <v>25929</v>
      </c>
      <c r="P1466" s="32" t="s">
        <v>25948</v>
      </c>
      <c r="Q1466" s="32">
        <v>1</v>
      </c>
      <c r="R1466" t="str">
        <f t="shared" si="22"/>
        <v>Мельник А.В. ПП, маг. "100%" г.Хмельницкий, пер.Молодежный (остановка)</v>
      </c>
    </row>
    <row r="1467" spans="1:18" hidden="1" x14ac:dyDescent="0.25">
      <c r="A1467" s="32">
        <v>160905</v>
      </c>
      <c r="B1467" s="31" t="s">
        <v>10539</v>
      </c>
      <c r="C1467" s="31" t="s">
        <v>10540</v>
      </c>
      <c r="D1467" s="31" t="s">
        <v>10541</v>
      </c>
      <c r="E1467" s="31" t="s">
        <v>145</v>
      </c>
      <c r="F1467" s="31" t="s">
        <v>122</v>
      </c>
      <c r="G1467" s="31" t="s">
        <v>107</v>
      </c>
      <c r="H1467" s="31" t="s">
        <v>108</v>
      </c>
      <c r="I1467" s="31" t="s">
        <v>124</v>
      </c>
      <c r="J1467" s="31" t="s">
        <v>109</v>
      </c>
      <c r="K1467" s="31" t="s">
        <v>106</v>
      </c>
      <c r="L1467" s="31" t="s">
        <v>10540</v>
      </c>
      <c r="M1467" s="31" t="s">
        <v>27</v>
      </c>
      <c r="N1467" s="31" t="s">
        <v>25933</v>
      </c>
      <c r="O1467" s="31" t="s">
        <v>25929</v>
      </c>
      <c r="P1467" s="32" t="s">
        <v>25948</v>
      </c>
      <c r="Q1467" s="32">
        <v>1</v>
      </c>
      <c r="R1467" t="str">
        <f t="shared" si="22"/>
        <v>Мельник С.І. ПП, маг. "Ірма" г.Хмельницкий, ул.Железняка, д.30</v>
      </c>
    </row>
    <row r="1468" spans="1:18" hidden="1" x14ac:dyDescent="0.25">
      <c r="A1468" s="32">
        <v>160905</v>
      </c>
      <c r="B1468" s="31" t="s">
        <v>10539</v>
      </c>
      <c r="C1468" s="31" t="s">
        <v>10540</v>
      </c>
      <c r="D1468" s="31" t="s">
        <v>10541</v>
      </c>
      <c r="E1468" s="31" t="s">
        <v>145</v>
      </c>
      <c r="F1468" s="31" t="s">
        <v>122</v>
      </c>
      <c r="G1468" s="31" t="s">
        <v>107</v>
      </c>
      <c r="H1468" s="31" t="s">
        <v>108</v>
      </c>
      <c r="I1468" s="31" t="s">
        <v>124</v>
      </c>
      <c r="J1468" s="31" t="s">
        <v>109</v>
      </c>
      <c r="K1468" s="31" t="s">
        <v>106</v>
      </c>
      <c r="L1468" s="31" t="s">
        <v>10540</v>
      </c>
      <c r="M1468" s="31" t="s">
        <v>27</v>
      </c>
      <c r="N1468" s="31" t="s">
        <v>25933</v>
      </c>
      <c r="O1468" s="31" t="s">
        <v>25929</v>
      </c>
      <c r="P1468" s="32" t="s">
        <v>25948</v>
      </c>
      <c r="Q1468" s="32">
        <v>1</v>
      </c>
      <c r="R1468" t="str">
        <f t="shared" si="22"/>
        <v>Мельник С.І. ПП, маг. "Ірма" г.Хмельницкий, ул.Железняка, д.30</v>
      </c>
    </row>
    <row r="1469" spans="1:18" hidden="1" x14ac:dyDescent="0.25">
      <c r="A1469" s="32">
        <v>160927</v>
      </c>
      <c r="B1469" s="31" t="s">
        <v>10594</v>
      </c>
      <c r="C1469" s="31" t="s">
        <v>10595</v>
      </c>
      <c r="D1469" s="31" t="s">
        <v>10596</v>
      </c>
      <c r="E1469" s="31" t="s">
        <v>145</v>
      </c>
      <c r="F1469" s="31" t="s">
        <v>122</v>
      </c>
      <c r="G1469" s="31" t="s">
        <v>149</v>
      </c>
      <c r="H1469" s="31" t="s">
        <v>108</v>
      </c>
      <c r="I1469" s="31" t="s">
        <v>124</v>
      </c>
      <c r="J1469" s="31" t="s">
        <v>109</v>
      </c>
      <c r="K1469" s="31" t="s">
        <v>106</v>
      </c>
      <c r="L1469" s="31" t="s">
        <v>10595</v>
      </c>
      <c r="M1469" s="31" t="s">
        <v>27</v>
      </c>
      <c r="N1469" s="31" t="s">
        <v>25933</v>
      </c>
      <c r="O1469" s="31" t="s">
        <v>25929</v>
      </c>
      <c r="P1469" s="32" t="s">
        <v>25948</v>
      </c>
      <c r="Q1469" s="32">
        <v>1</v>
      </c>
      <c r="R1469" t="str">
        <f t="shared" si="22"/>
        <v>Миронишин І.М. ПП, к-к "Хот-Дог" г.Хмельницкий, ул.Железняка (біля озера)</v>
      </c>
    </row>
    <row r="1470" spans="1:18" hidden="1" x14ac:dyDescent="0.25">
      <c r="A1470" s="32">
        <v>160931</v>
      </c>
      <c r="B1470" s="31" t="s">
        <v>10611</v>
      </c>
      <c r="C1470" s="31" t="s">
        <v>10612</v>
      </c>
      <c r="D1470" s="31" t="s">
        <v>10613</v>
      </c>
      <c r="E1470" s="31" t="s">
        <v>145</v>
      </c>
      <c r="F1470" s="31" t="s">
        <v>122</v>
      </c>
      <c r="G1470" s="31" t="s">
        <v>114</v>
      </c>
      <c r="H1470" s="31" t="s">
        <v>108</v>
      </c>
      <c r="I1470" s="31" t="s">
        <v>124</v>
      </c>
      <c r="J1470" s="31" t="s">
        <v>109</v>
      </c>
      <c r="K1470" s="31" t="s">
        <v>106</v>
      </c>
      <c r="L1470" s="31" t="s">
        <v>10612</v>
      </c>
      <c r="M1470" s="31" t="s">
        <v>27</v>
      </c>
      <c r="N1470" s="31" t="s">
        <v>25933</v>
      </c>
      <c r="O1470" s="31" t="s">
        <v>25929</v>
      </c>
      <c r="P1470" s="32" t="s">
        <v>25948</v>
      </c>
      <c r="Q1470" s="32">
        <v>1</v>
      </c>
      <c r="R1470" t="str">
        <f t="shared" si="22"/>
        <v>Мисливський курінь Ресторан г.Хмельницкий, ул.Курчатова (нефтебаза)</v>
      </c>
    </row>
    <row r="1471" spans="1:18" hidden="1" x14ac:dyDescent="0.25">
      <c r="A1471" s="32">
        <v>160931</v>
      </c>
      <c r="B1471" s="31" t="s">
        <v>10611</v>
      </c>
      <c r="C1471" s="31" t="s">
        <v>10612</v>
      </c>
      <c r="D1471" s="31" t="s">
        <v>10613</v>
      </c>
      <c r="E1471" s="31" t="s">
        <v>145</v>
      </c>
      <c r="F1471" s="31" t="s">
        <v>122</v>
      </c>
      <c r="G1471" s="31" t="s">
        <v>114</v>
      </c>
      <c r="H1471" s="31" t="s">
        <v>108</v>
      </c>
      <c r="I1471" s="31"/>
      <c r="J1471" s="31"/>
      <c r="K1471" s="31" t="s">
        <v>106</v>
      </c>
      <c r="L1471" s="31" t="s">
        <v>10612</v>
      </c>
      <c r="M1471" s="31" t="s">
        <v>27</v>
      </c>
      <c r="N1471" s="31" t="s">
        <v>25933</v>
      </c>
      <c r="O1471" s="31" t="s">
        <v>25929</v>
      </c>
      <c r="P1471" s="32" t="s">
        <v>25948</v>
      </c>
      <c r="Q1471" s="32">
        <v>1</v>
      </c>
      <c r="R1471" t="str">
        <f t="shared" si="22"/>
        <v>Мисливський курінь Ресторан г.Хмельницкий, ул.Курчатова (нефтебаза)</v>
      </c>
    </row>
    <row r="1472" spans="1:18" hidden="1" x14ac:dyDescent="0.25">
      <c r="A1472" s="32">
        <v>160936</v>
      </c>
      <c r="B1472" s="31" t="s">
        <v>10618</v>
      </c>
      <c r="C1472" s="31" t="s">
        <v>10619</v>
      </c>
      <c r="D1472" s="31" t="s">
        <v>10620</v>
      </c>
      <c r="E1472" s="31" t="s">
        <v>145</v>
      </c>
      <c r="F1472" s="31" t="s">
        <v>122</v>
      </c>
      <c r="G1472" s="31" t="s">
        <v>149</v>
      </c>
      <c r="H1472" s="31" t="s">
        <v>108</v>
      </c>
      <c r="I1472" s="31" t="s">
        <v>124</v>
      </c>
      <c r="J1472" s="31" t="s">
        <v>109</v>
      </c>
      <c r="K1472" s="31" t="s">
        <v>106</v>
      </c>
      <c r="L1472" s="31" t="s">
        <v>10619</v>
      </c>
      <c r="M1472" s="31" t="s">
        <v>24</v>
      </c>
      <c r="N1472" s="31" t="s">
        <v>25933</v>
      </c>
      <c r="O1472" s="31" t="s">
        <v>25929</v>
      </c>
      <c r="P1472" s="32" t="s">
        <v>25948</v>
      </c>
      <c r="Q1472" s="32">
        <v>1</v>
      </c>
      <c r="R1472" t="str">
        <f t="shared" si="22"/>
        <v>Михайлова С.В. ПП, к-к №692 г.Хмельницкий, пер.Франко Ивана, д.35</v>
      </c>
    </row>
    <row r="1473" spans="1:18" hidden="1" x14ac:dyDescent="0.25">
      <c r="A1473" s="32">
        <v>160938</v>
      </c>
      <c r="B1473" s="31" t="s">
        <v>10627</v>
      </c>
      <c r="C1473" s="31" t="s">
        <v>10628</v>
      </c>
      <c r="D1473" s="31" t="s">
        <v>10629</v>
      </c>
      <c r="E1473" s="31" t="s">
        <v>145</v>
      </c>
      <c r="F1473" s="31" t="s">
        <v>122</v>
      </c>
      <c r="G1473" s="31" t="s">
        <v>107</v>
      </c>
      <c r="H1473" s="31" t="s">
        <v>108</v>
      </c>
      <c r="I1473" s="31" t="s">
        <v>10630</v>
      </c>
      <c r="J1473" s="31" t="s">
        <v>10631</v>
      </c>
      <c r="K1473" s="31" t="s">
        <v>106</v>
      </c>
      <c r="L1473" s="31" t="s">
        <v>10628</v>
      </c>
      <c r="M1473" s="31" t="s">
        <v>25</v>
      </c>
      <c r="N1473" s="31" t="s">
        <v>25933</v>
      </c>
      <c r="O1473" s="31" t="s">
        <v>25929</v>
      </c>
      <c r="P1473" s="32" t="s">
        <v>67</v>
      </c>
      <c r="Q1473" s="32">
        <v>1</v>
      </c>
      <c r="R1473" t="str">
        <f t="shared" si="22"/>
        <v>Міхальчук В.В. ПП, маг. "ВАН" г.Хмельницкий, ул.Горбанчука, д.7 (Раково)</v>
      </c>
    </row>
    <row r="1474" spans="1:18" hidden="1" x14ac:dyDescent="0.25">
      <c r="A1474" s="32">
        <v>160938</v>
      </c>
      <c r="B1474" s="31" t="s">
        <v>10627</v>
      </c>
      <c r="C1474" s="31" t="s">
        <v>10628</v>
      </c>
      <c r="D1474" s="31" t="s">
        <v>10629</v>
      </c>
      <c r="E1474" s="31" t="s">
        <v>145</v>
      </c>
      <c r="F1474" s="31" t="s">
        <v>122</v>
      </c>
      <c r="G1474" s="31" t="s">
        <v>107</v>
      </c>
      <c r="H1474" s="31" t="s">
        <v>108</v>
      </c>
      <c r="I1474" s="31"/>
      <c r="J1474" s="31"/>
      <c r="K1474" s="31" t="s">
        <v>106</v>
      </c>
      <c r="L1474" s="31" t="s">
        <v>10632</v>
      </c>
      <c r="M1474" s="31" t="s">
        <v>25</v>
      </c>
      <c r="N1474" s="31" t="s">
        <v>25933</v>
      </c>
      <c r="O1474" s="31" t="s">
        <v>25929</v>
      </c>
      <c r="P1474" s="32" t="s">
        <v>67</v>
      </c>
      <c r="Q1474" s="32">
        <v>1</v>
      </c>
      <c r="R1474" t="str">
        <f t="shared" si="22"/>
        <v>Міхальчук В.В. ПП, маг. "ВАН" г.Хмельницкий, ул.Горбанчука, д.7 (Раково)</v>
      </c>
    </row>
    <row r="1475" spans="1:18" hidden="1" x14ac:dyDescent="0.25">
      <c r="A1475" s="32">
        <v>160944</v>
      </c>
      <c r="B1475" s="31" t="s">
        <v>10651</v>
      </c>
      <c r="C1475" s="31" t="s">
        <v>10652</v>
      </c>
      <c r="D1475" s="31" t="s">
        <v>10653</v>
      </c>
      <c r="E1475" s="31" t="s">
        <v>145</v>
      </c>
      <c r="F1475" s="31" t="s">
        <v>122</v>
      </c>
      <c r="G1475" s="31" t="s">
        <v>107</v>
      </c>
      <c r="H1475" s="31" t="s">
        <v>108</v>
      </c>
      <c r="I1475" s="31" t="s">
        <v>10654</v>
      </c>
      <c r="J1475" s="31" t="s">
        <v>10655</v>
      </c>
      <c r="K1475" s="31" t="s">
        <v>106</v>
      </c>
      <c r="L1475" s="31" t="s">
        <v>10652</v>
      </c>
      <c r="M1475" s="31" t="s">
        <v>26</v>
      </c>
      <c r="N1475" s="31" t="s">
        <v>25933</v>
      </c>
      <c r="O1475" s="31" t="s">
        <v>25929</v>
      </c>
      <c r="P1475" s="32" t="s">
        <v>25948</v>
      </c>
      <c r="Q1475" s="32">
        <v>1</v>
      </c>
      <c r="R1475" t="str">
        <f t="shared" ref="R1475:R1538" si="23">CONCATENATE(C1475," ",D1475)</f>
        <v>Сабадах Ю.П. ПП, маг. "Продукти" г.Хмельницкий, ул.Соборная, д.14/2</v>
      </c>
    </row>
    <row r="1476" spans="1:18" hidden="1" x14ac:dyDescent="0.25">
      <c r="A1476" s="32">
        <v>160944</v>
      </c>
      <c r="B1476" s="31" t="s">
        <v>10651</v>
      </c>
      <c r="C1476" s="31" t="s">
        <v>10652</v>
      </c>
      <c r="D1476" s="31" t="s">
        <v>10653</v>
      </c>
      <c r="E1476" s="31" t="s">
        <v>145</v>
      </c>
      <c r="F1476" s="31" t="s">
        <v>122</v>
      </c>
      <c r="G1476" s="31" t="s">
        <v>107</v>
      </c>
      <c r="H1476" s="31" t="s">
        <v>108</v>
      </c>
      <c r="I1476" s="31"/>
      <c r="J1476" s="31"/>
      <c r="K1476" s="31" t="s">
        <v>106</v>
      </c>
      <c r="L1476" s="31" t="s">
        <v>10656</v>
      </c>
      <c r="M1476" s="31" t="s">
        <v>26</v>
      </c>
      <c r="N1476" s="31" t="s">
        <v>25933</v>
      </c>
      <c r="O1476" s="31" t="s">
        <v>25929</v>
      </c>
      <c r="P1476" s="32" t="s">
        <v>25948</v>
      </c>
      <c r="Q1476" s="32">
        <v>1</v>
      </c>
      <c r="R1476" t="str">
        <f t="shared" si="23"/>
        <v>Сабадах Ю.П. ПП, маг. "Продукти" г.Хмельницкий, ул.Соборная, д.14/2</v>
      </c>
    </row>
    <row r="1477" spans="1:18" hidden="1" x14ac:dyDescent="0.25">
      <c r="A1477" s="32">
        <v>160983</v>
      </c>
      <c r="B1477" s="31" t="s">
        <v>10761</v>
      </c>
      <c r="C1477" s="31" t="s">
        <v>10762</v>
      </c>
      <c r="D1477" s="31" t="s">
        <v>10763</v>
      </c>
      <c r="E1477" s="31" t="s">
        <v>145</v>
      </c>
      <c r="F1477" s="31" t="s">
        <v>122</v>
      </c>
      <c r="G1477" s="31" t="s">
        <v>107</v>
      </c>
      <c r="H1477" s="31" t="s">
        <v>108</v>
      </c>
      <c r="I1477" s="31" t="s">
        <v>10764</v>
      </c>
      <c r="J1477" s="31" t="s">
        <v>10765</v>
      </c>
      <c r="K1477" s="31" t="s">
        <v>106</v>
      </c>
      <c r="L1477" s="31" t="s">
        <v>10762</v>
      </c>
      <c r="M1477" s="31" t="s">
        <v>26</v>
      </c>
      <c r="N1477" s="31" t="s">
        <v>25933</v>
      </c>
      <c r="O1477" s="31" t="s">
        <v>25929</v>
      </c>
      <c r="P1477" s="32" t="s">
        <v>67</v>
      </c>
      <c r="Q1477" s="32">
        <v>1</v>
      </c>
      <c r="R1477" t="str">
        <f t="shared" si="23"/>
        <v>Мудра Н.В. ПП, маг. "Південний" г.Хмельницкий, пер.Свободы, д.1а</v>
      </c>
    </row>
    <row r="1478" spans="1:18" hidden="1" x14ac:dyDescent="0.25">
      <c r="A1478" s="32">
        <v>160983</v>
      </c>
      <c r="B1478" s="31" t="s">
        <v>10761</v>
      </c>
      <c r="C1478" s="31" t="s">
        <v>10762</v>
      </c>
      <c r="D1478" s="31" t="s">
        <v>10763</v>
      </c>
      <c r="E1478" s="31" t="s">
        <v>145</v>
      </c>
      <c r="F1478" s="31" t="s">
        <v>122</v>
      </c>
      <c r="G1478" s="31" t="s">
        <v>107</v>
      </c>
      <c r="H1478" s="31" t="s">
        <v>108</v>
      </c>
      <c r="I1478" s="31"/>
      <c r="J1478" s="31"/>
      <c r="K1478" s="31" t="s">
        <v>106</v>
      </c>
      <c r="L1478" s="31" t="s">
        <v>10762</v>
      </c>
      <c r="M1478" s="31" t="s">
        <v>26</v>
      </c>
      <c r="N1478" s="31" t="s">
        <v>25933</v>
      </c>
      <c r="O1478" s="31" t="s">
        <v>25929</v>
      </c>
      <c r="P1478" s="32" t="s">
        <v>67</v>
      </c>
      <c r="Q1478" s="32">
        <v>1</v>
      </c>
      <c r="R1478" t="str">
        <f t="shared" si="23"/>
        <v>Мудра Н.В. ПП, маг. "Південний" г.Хмельницкий, пер.Свободы, д.1а</v>
      </c>
    </row>
    <row r="1479" spans="1:18" hidden="1" x14ac:dyDescent="0.25">
      <c r="A1479" s="32">
        <v>160990</v>
      </c>
      <c r="B1479" s="31" t="s">
        <v>10776</v>
      </c>
      <c r="C1479" s="31" t="s">
        <v>10777</v>
      </c>
      <c r="D1479" s="31" t="s">
        <v>10778</v>
      </c>
      <c r="E1479" s="31" t="s">
        <v>145</v>
      </c>
      <c r="F1479" s="31" t="s">
        <v>122</v>
      </c>
      <c r="G1479" s="31" t="s">
        <v>111</v>
      </c>
      <c r="H1479" s="31" t="s">
        <v>112</v>
      </c>
      <c r="I1479" s="31" t="s">
        <v>10779</v>
      </c>
      <c r="J1479" s="31" t="s">
        <v>10780</v>
      </c>
      <c r="K1479" s="31" t="s">
        <v>106</v>
      </c>
      <c r="L1479" s="31" t="s">
        <v>10777</v>
      </c>
      <c r="M1479" s="31" t="s">
        <v>27</v>
      </c>
      <c r="N1479" s="31" t="s">
        <v>25933</v>
      </c>
      <c r="O1479" s="31" t="s">
        <v>25929</v>
      </c>
      <c r="P1479" s="32" t="s">
        <v>25948</v>
      </c>
      <c r="Q1479" s="32">
        <v>1</v>
      </c>
      <c r="R1479" t="str">
        <f t="shared" si="23"/>
        <v>Мультіплекс-Холдинг ХФ ПАТ "Мультіплекс-Холдинг" г.Хмельницкий, ул.Рыбалко, д.2а</v>
      </c>
    </row>
    <row r="1480" spans="1:18" hidden="1" x14ac:dyDescent="0.25">
      <c r="A1480" s="32">
        <v>160991</v>
      </c>
      <c r="B1480" s="31" t="s">
        <v>10781</v>
      </c>
      <c r="C1480" s="31" t="s">
        <v>10782</v>
      </c>
      <c r="D1480" s="31" t="s">
        <v>10783</v>
      </c>
      <c r="E1480" s="31" t="s">
        <v>145</v>
      </c>
      <c r="F1480" s="31" t="s">
        <v>122</v>
      </c>
      <c r="G1480" s="31" t="s">
        <v>107</v>
      </c>
      <c r="H1480" s="31" t="s">
        <v>108</v>
      </c>
      <c r="I1480" s="31" t="s">
        <v>10784</v>
      </c>
      <c r="J1480" s="31" t="s">
        <v>10785</v>
      </c>
      <c r="K1480" s="31" t="s">
        <v>106</v>
      </c>
      <c r="L1480" s="31" t="s">
        <v>10782</v>
      </c>
      <c r="M1480" s="31" t="s">
        <v>26</v>
      </c>
      <c r="N1480" s="31" t="s">
        <v>25933</v>
      </c>
      <c r="O1480" s="31" t="s">
        <v>25929</v>
      </c>
      <c r="P1480" s="32" t="s">
        <v>25948</v>
      </c>
      <c r="Q1480" s="32">
        <v>1</v>
      </c>
      <c r="R1480" t="str">
        <f t="shared" si="23"/>
        <v>Муляр К.І. ПП, маг. "Продукти" г.Хмельницкий, пер.Свободы, д.4а</v>
      </c>
    </row>
    <row r="1481" spans="1:18" hidden="1" x14ac:dyDescent="0.25">
      <c r="A1481" s="32">
        <v>160991</v>
      </c>
      <c r="B1481" s="31" t="s">
        <v>10781</v>
      </c>
      <c r="C1481" s="31" t="s">
        <v>10782</v>
      </c>
      <c r="D1481" s="31" t="s">
        <v>10783</v>
      </c>
      <c r="E1481" s="31" t="s">
        <v>145</v>
      </c>
      <c r="F1481" s="31" t="s">
        <v>122</v>
      </c>
      <c r="G1481" s="31" t="s">
        <v>107</v>
      </c>
      <c r="H1481" s="31" t="s">
        <v>108</v>
      </c>
      <c r="I1481" s="31"/>
      <c r="J1481" s="31"/>
      <c r="K1481" s="31" t="s">
        <v>106</v>
      </c>
      <c r="L1481" s="31" t="s">
        <v>10782</v>
      </c>
      <c r="M1481" s="31" t="s">
        <v>26</v>
      </c>
      <c r="N1481" s="31" t="s">
        <v>25933</v>
      </c>
      <c r="O1481" s="31" t="s">
        <v>25929</v>
      </c>
      <c r="P1481" s="32" t="s">
        <v>25948</v>
      </c>
      <c r="Q1481" s="32">
        <v>1</v>
      </c>
      <c r="R1481" t="str">
        <f t="shared" si="23"/>
        <v>Муляр К.І. ПП, маг. "Продукти" г.Хмельницкий, пер.Свободы, д.4а</v>
      </c>
    </row>
    <row r="1482" spans="1:18" hidden="1" x14ac:dyDescent="0.25">
      <c r="A1482" s="32">
        <v>161027</v>
      </c>
      <c r="B1482" s="31" t="s">
        <v>10889</v>
      </c>
      <c r="C1482" s="31" t="s">
        <v>10890</v>
      </c>
      <c r="D1482" s="31" t="s">
        <v>6138</v>
      </c>
      <c r="E1482" s="31" t="s">
        <v>145</v>
      </c>
      <c r="F1482" s="31" t="s">
        <v>122</v>
      </c>
      <c r="G1482" s="31" t="s">
        <v>107</v>
      </c>
      <c r="H1482" s="31" t="s">
        <v>108</v>
      </c>
      <c r="I1482" s="31" t="s">
        <v>124</v>
      </c>
      <c r="J1482" s="31" t="s">
        <v>109</v>
      </c>
      <c r="K1482" s="31" t="s">
        <v>106</v>
      </c>
      <c r="L1482" s="31" t="s">
        <v>10890</v>
      </c>
      <c r="M1482" s="31" t="s">
        <v>25</v>
      </c>
      <c r="N1482" s="31" t="s">
        <v>25933</v>
      </c>
      <c r="O1482" s="31" t="s">
        <v>25929</v>
      </c>
      <c r="P1482" s="32" t="s">
        <v>25948</v>
      </c>
      <c r="Q1482" s="32">
        <v>1</v>
      </c>
      <c r="R1482" t="str">
        <f t="shared" si="23"/>
        <v>Нейт Фуд ТОВ, маг. "Трійка №1" г.Хмельницкий, ул.Подольская, д.81</v>
      </c>
    </row>
    <row r="1483" spans="1:18" hidden="1" x14ac:dyDescent="0.25">
      <c r="A1483" s="32">
        <v>161027</v>
      </c>
      <c r="B1483" s="31" t="s">
        <v>10889</v>
      </c>
      <c r="C1483" s="31" t="s">
        <v>10890</v>
      </c>
      <c r="D1483" s="31" t="s">
        <v>6138</v>
      </c>
      <c r="E1483" s="31" t="s">
        <v>145</v>
      </c>
      <c r="F1483" s="31" t="s">
        <v>122</v>
      </c>
      <c r="G1483" s="31" t="s">
        <v>107</v>
      </c>
      <c r="H1483" s="31" t="s">
        <v>108</v>
      </c>
      <c r="I1483" s="31"/>
      <c r="J1483" s="31"/>
      <c r="K1483" s="31" t="s">
        <v>106</v>
      </c>
      <c r="L1483" s="31" t="s">
        <v>10890</v>
      </c>
      <c r="M1483" s="31" t="s">
        <v>25</v>
      </c>
      <c r="N1483" s="31" t="s">
        <v>25933</v>
      </c>
      <c r="O1483" s="31" t="s">
        <v>25929</v>
      </c>
      <c r="P1483" s="32" t="s">
        <v>25948</v>
      </c>
      <c r="Q1483" s="32">
        <v>1</v>
      </c>
      <c r="R1483" t="str">
        <f t="shared" si="23"/>
        <v>Нейт Фуд ТОВ, маг. "Трійка №1" г.Хмельницкий, ул.Подольская, д.81</v>
      </c>
    </row>
    <row r="1484" spans="1:18" hidden="1" x14ac:dyDescent="0.25">
      <c r="A1484" s="32">
        <v>161031</v>
      </c>
      <c r="B1484" s="31" t="s">
        <v>10906</v>
      </c>
      <c r="C1484" s="31" t="s">
        <v>10907</v>
      </c>
      <c r="D1484" s="31" t="s">
        <v>10908</v>
      </c>
      <c r="E1484" s="31" t="s">
        <v>145</v>
      </c>
      <c r="F1484" s="31" t="s">
        <v>122</v>
      </c>
      <c r="G1484" s="31" t="s">
        <v>107</v>
      </c>
      <c r="H1484" s="31" t="s">
        <v>108</v>
      </c>
      <c r="I1484" s="31" t="s">
        <v>124</v>
      </c>
      <c r="J1484" s="31" t="s">
        <v>109</v>
      </c>
      <c r="K1484" s="31" t="s">
        <v>106</v>
      </c>
      <c r="L1484" s="31" t="s">
        <v>10907</v>
      </c>
      <c r="M1484" s="31" t="s">
        <v>25</v>
      </c>
      <c r="N1484" s="31" t="s">
        <v>25933</v>
      </c>
      <c r="O1484" s="31" t="s">
        <v>25929</v>
      </c>
      <c r="P1484" s="32" t="s">
        <v>25948</v>
      </c>
      <c r="Q1484" s="32">
        <v>1</v>
      </c>
      <c r="R1484" t="str">
        <f t="shared" si="23"/>
        <v>Нестерук О.М. ПП, маг. "Візит" р-н Старосинявский Район, пгт.Старая Синява, ул.Толстого, д.16</v>
      </c>
    </row>
    <row r="1485" spans="1:18" hidden="1" x14ac:dyDescent="0.25">
      <c r="A1485" s="32">
        <v>161040</v>
      </c>
      <c r="B1485" s="31" t="s">
        <v>10946</v>
      </c>
      <c r="C1485" s="31" t="s">
        <v>10947</v>
      </c>
      <c r="D1485" s="31" t="s">
        <v>10948</v>
      </c>
      <c r="E1485" s="31" t="s">
        <v>145</v>
      </c>
      <c r="F1485" s="31" t="s">
        <v>122</v>
      </c>
      <c r="G1485" s="31" t="s">
        <v>114</v>
      </c>
      <c r="H1485" s="31" t="s">
        <v>108</v>
      </c>
      <c r="I1485" s="31" t="s">
        <v>124</v>
      </c>
      <c r="J1485" s="31" t="s">
        <v>109</v>
      </c>
      <c r="K1485" s="31" t="s">
        <v>106</v>
      </c>
      <c r="L1485" s="31" t="s">
        <v>10947</v>
      </c>
      <c r="M1485" s="31" t="s">
        <v>27</v>
      </c>
      <c r="N1485" s="31" t="s">
        <v>25933</v>
      </c>
      <c r="O1485" s="31" t="s">
        <v>25929</v>
      </c>
      <c r="P1485" s="32" t="s">
        <v>25948</v>
      </c>
      <c r="Q1485" s="32">
        <v>1</v>
      </c>
      <c r="R1485" t="str">
        <f t="shared" si="23"/>
        <v>Нігірчук О.І. ПП, ресторан "Колізей" Хмельницький, вул. Чкалова, б. 1а,</v>
      </c>
    </row>
    <row r="1486" spans="1:18" hidden="1" x14ac:dyDescent="0.25">
      <c r="A1486" s="32">
        <v>161041</v>
      </c>
      <c r="B1486" s="31" t="s">
        <v>10949</v>
      </c>
      <c r="C1486" s="31" t="s">
        <v>10950</v>
      </c>
      <c r="D1486" s="31" t="s">
        <v>10951</v>
      </c>
      <c r="E1486" s="31" t="s">
        <v>145</v>
      </c>
      <c r="F1486" s="31" t="s">
        <v>122</v>
      </c>
      <c r="G1486" s="31" t="s">
        <v>115</v>
      </c>
      <c r="H1486" s="31" t="s">
        <v>116</v>
      </c>
      <c r="I1486" s="31" t="s">
        <v>10952</v>
      </c>
      <c r="J1486" s="31" t="s">
        <v>10953</v>
      </c>
      <c r="K1486" s="31" t="s">
        <v>106</v>
      </c>
      <c r="L1486" s="31" t="s">
        <v>10950</v>
      </c>
      <c r="M1486" s="31" t="s">
        <v>25</v>
      </c>
      <c r="N1486" s="31" t="s">
        <v>25933</v>
      </c>
      <c r="O1486" s="31" t="s">
        <v>25929</v>
      </c>
      <c r="P1486" s="32" t="s">
        <v>25948</v>
      </c>
      <c r="Q1486" s="32">
        <v>1</v>
      </c>
      <c r="R1486" t="str">
        <f t="shared" si="23"/>
        <v>Нізовець Т.І. ПП, к-к г.Хмельницкий, ул.Шевченко (ринок перед вокзалом)</v>
      </c>
    </row>
    <row r="1487" spans="1:18" hidden="1" x14ac:dyDescent="0.25">
      <c r="A1487" s="32">
        <v>161041</v>
      </c>
      <c r="B1487" s="31" t="s">
        <v>10949</v>
      </c>
      <c r="C1487" s="31" t="s">
        <v>10950</v>
      </c>
      <c r="D1487" s="31" t="s">
        <v>10951</v>
      </c>
      <c r="E1487" s="31" t="s">
        <v>145</v>
      </c>
      <c r="F1487" s="31" t="s">
        <v>122</v>
      </c>
      <c r="G1487" s="31" t="s">
        <v>115</v>
      </c>
      <c r="H1487" s="31" t="s">
        <v>116</v>
      </c>
      <c r="I1487" s="31"/>
      <c r="J1487" s="31"/>
      <c r="K1487" s="31" t="s">
        <v>106</v>
      </c>
      <c r="L1487" s="31" t="s">
        <v>10954</v>
      </c>
      <c r="M1487" s="31" t="s">
        <v>25</v>
      </c>
      <c r="N1487" s="31" t="s">
        <v>25933</v>
      </c>
      <c r="O1487" s="31" t="s">
        <v>25929</v>
      </c>
      <c r="P1487" s="32" t="s">
        <v>25948</v>
      </c>
      <c r="Q1487" s="32">
        <v>1</v>
      </c>
      <c r="R1487" t="str">
        <f t="shared" si="23"/>
        <v>Нізовець Т.І. ПП, к-к г.Хмельницкий, ул.Шевченко (ринок перед вокзалом)</v>
      </c>
    </row>
    <row r="1488" spans="1:18" hidden="1" x14ac:dyDescent="0.25">
      <c r="A1488" s="32">
        <v>161045</v>
      </c>
      <c r="B1488" s="31" t="s">
        <v>10955</v>
      </c>
      <c r="C1488" s="31" t="s">
        <v>10956</v>
      </c>
      <c r="D1488" s="31" t="s">
        <v>10957</v>
      </c>
      <c r="E1488" s="31" t="s">
        <v>145</v>
      </c>
      <c r="F1488" s="31" t="s">
        <v>122</v>
      </c>
      <c r="G1488" s="31" t="s">
        <v>114</v>
      </c>
      <c r="H1488" s="31" t="s">
        <v>108</v>
      </c>
      <c r="I1488" s="31" t="s">
        <v>124</v>
      </c>
      <c r="J1488" s="31" t="s">
        <v>109</v>
      </c>
      <c r="K1488" s="31" t="s">
        <v>106</v>
      </c>
      <c r="L1488" s="31" t="s">
        <v>10956</v>
      </c>
      <c r="M1488" s="31" t="s">
        <v>26</v>
      </c>
      <c r="N1488" s="31" t="s">
        <v>25933</v>
      </c>
      <c r="O1488" s="31" t="s">
        <v>25929</v>
      </c>
      <c r="P1488" s="32" t="s">
        <v>25948</v>
      </c>
      <c r="Q1488" s="32">
        <v>1</v>
      </c>
      <c r="R1488" t="str">
        <f t="shared" si="23"/>
        <v>Нова В. ПП, буфет МВС г.Хмельницкий, ул.Заречанская (УМВС в Хм. обл)</v>
      </c>
    </row>
    <row r="1489" spans="1:18" hidden="1" x14ac:dyDescent="0.25">
      <c r="A1489" s="32">
        <v>161047</v>
      </c>
      <c r="B1489" s="31" t="s">
        <v>10963</v>
      </c>
      <c r="C1489" s="31" t="s">
        <v>10964</v>
      </c>
      <c r="D1489" s="31" t="s">
        <v>9637</v>
      </c>
      <c r="E1489" s="31" t="s">
        <v>145</v>
      </c>
      <c r="F1489" s="31" t="s">
        <v>122</v>
      </c>
      <c r="G1489" s="31" t="s">
        <v>107</v>
      </c>
      <c r="H1489" s="31" t="s">
        <v>108</v>
      </c>
      <c r="I1489" s="31" t="s">
        <v>10965</v>
      </c>
      <c r="J1489" s="31" t="s">
        <v>10966</v>
      </c>
      <c r="K1489" s="31" t="s">
        <v>106</v>
      </c>
      <c r="L1489" s="31" t="s">
        <v>10964</v>
      </c>
      <c r="M1489" s="31" t="s">
        <v>26</v>
      </c>
      <c r="N1489" s="31" t="s">
        <v>25933</v>
      </c>
      <c r="O1489" s="31" t="s">
        <v>25929</v>
      </c>
      <c r="P1489" s="32" t="s">
        <v>67</v>
      </c>
      <c r="Q1489" s="32">
        <v>1</v>
      </c>
      <c r="R1489" t="str">
        <f t="shared" si="23"/>
        <v>Новосельська Н.Я. ПП, маг. "Лан" г.Хмельницкий, просп Мира, д.54</v>
      </c>
    </row>
    <row r="1490" spans="1:18" hidden="1" x14ac:dyDescent="0.25">
      <c r="A1490" s="32">
        <v>161047</v>
      </c>
      <c r="B1490" s="31" t="s">
        <v>10963</v>
      </c>
      <c r="C1490" s="31" t="s">
        <v>10964</v>
      </c>
      <c r="D1490" s="31" t="s">
        <v>9637</v>
      </c>
      <c r="E1490" s="31" t="s">
        <v>145</v>
      </c>
      <c r="F1490" s="31" t="s">
        <v>122</v>
      </c>
      <c r="G1490" s="31" t="s">
        <v>107</v>
      </c>
      <c r="H1490" s="31" t="s">
        <v>108</v>
      </c>
      <c r="I1490" s="31"/>
      <c r="J1490" s="31"/>
      <c r="K1490" s="31" t="s">
        <v>106</v>
      </c>
      <c r="L1490" s="31" t="s">
        <v>10964</v>
      </c>
      <c r="M1490" s="31" t="s">
        <v>26</v>
      </c>
      <c r="N1490" s="31" t="s">
        <v>25933</v>
      </c>
      <c r="O1490" s="31" t="s">
        <v>25929</v>
      </c>
      <c r="P1490" s="32" t="s">
        <v>67</v>
      </c>
      <c r="Q1490" s="32">
        <v>1</v>
      </c>
      <c r="R1490" t="str">
        <f t="shared" si="23"/>
        <v>Новосельська Н.Я. ПП, маг. "Лан" г.Хмельницкий, просп Мира, д.54</v>
      </c>
    </row>
    <row r="1491" spans="1:18" hidden="1" x14ac:dyDescent="0.25">
      <c r="A1491" s="32">
        <v>161058</v>
      </c>
      <c r="B1491" s="31" t="s">
        <v>11001</v>
      </c>
      <c r="C1491" s="31" t="s">
        <v>11002</v>
      </c>
      <c r="D1491" s="31" t="s">
        <v>11003</v>
      </c>
      <c r="E1491" s="31" t="s">
        <v>145</v>
      </c>
      <c r="F1491" s="31" t="s">
        <v>122</v>
      </c>
      <c r="G1491" s="31" t="s">
        <v>107</v>
      </c>
      <c r="H1491" s="31" t="s">
        <v>108</v>
      </c>
      <c r="I1491" s="31" t="s">
        <v>11004</v>
      </c>
      <c r="J1491" s="31" t="s">
        <v>11005</v>
      </c>
      <c r="K1491" s="31" t="s">
        <v>106</v>
      </c>
      <c r="L1491" s="31" t="s">
        <v>11002</v>
      </c>
      <c r="M1491" s="31" t="s">
        <v>25</v>
      </c>
      <c r="N1491" s="31" t="s">
        <v>25933</v>
      </c>
      <c r="O1491" s="31" t="s">
        <v>25929</v>
      </c>
      <c r="P1491" s="32" t="s">
        <v>25948</v>
      </c>
      <c r="Q1491" s="32">
        <v>1</v>
      </c>
      <c r="R1491" t="str">
        <f t="shared" si="23"/>
        <v>Янішина Л.М., маг. "Продукти" г.Хмельницкий, пер.Шевченко (зупинка "Залізничний вокзал")</v>
      </c>
    </row>
    <row r="1492" spans="1:18" hidden="1" x14ac:dyDescent="0.25">
      <c r="A1492" s="32">
        <v>161058</v>
      </c>
      <c r="B1492" s="31" t="s">
        <v>11001</v>
      </c>
      <c r="C1492" s="31" t="s">
        <v>11002</v>
      </c>
      <c r="D1492" s="31" t="s">
        <v>11003</v>
      </c>
      <c r="E1492" s="31" t="s">
        <v>145</v>
      </c>
      <c r="F1492" s="31" t="s">
        <v>122</v>
      </c>
      <c r="G1492" s="31" t="s">
        <v>107</v>
      </c>
      <c r="H1492" s="31" t="s">
        <v>108</v>
      </c>
      <c r="I1492" s="31"/>
      <c r="J1492" s="31"/>
      <c r="K1492" s="31" t="s">
        <v>106</v>
      </c>
      <c r="L1492" s="31" t="s">
        <v>11006</v>
      </c>
      <c r="M1492" s="31" t="s">
        <v>25</v>
      </c>
      <c r="N1492" s="31" t="s">
        <v>25933</v>
      </c>
      <c r="O1492" s="31" t="s">
        <v>25929</v>
      </c>
      <c r="P1492" s="32" t="s">
        <v>25948</v>
      </c>
      <c r="Q1492" s="32">
        <v>1</v>
      </c>
      <c r="R1492" t="str">
        <f t="shared" si="23"/>
        <v>Янішина Л.М., маг. "Продукти" г.Хмельницкий, пер.Шевченко (зупинка "Залізничний вокзал")</v>
      </c>
    </row>
    <row r="1493" spans="1:18" hidden="1" x14ac:dyDescent="0.25">
      <c r="A1493" s="32">
        <v>161089</v>
      </c>
      <c r="B1493" s="31" t="s">
        <v>11094</v>
      </c>
      <c r="C1493" s="31" t="s">
        <v>11095</v>
      </c>
      <c r="D1493" s="31" t="s">
        <v>11096</v>
      </c>
      <c r="E1493" s="31" t="s">
        <v>145</v>
      </c>
      <c r="F1493" s="31" t="s">
        <v>122</v>
      </c>
      <c r="G1493" s="31" t="s">
        <v>107</v>
      </c>
      <c r="H1493" s="31" t="s">
        <v>108</v>
      </c>
      <c r="I1493" s="31" t="s">
        <v>124</v>
      </c>
      <c r="J1493" s="31" t="s">
        <v>109</v>
      </c>
      <c r="K1493" s="31" t="s">
        <v>106</v>
      </c>
      <c r="L1493" s="31" t="s">
        <v>11095</v>
      </c>
      <c r="M1493" s="31" t="s">
        <v>25</v>
      </c>
      <c r="N1493" s="31" t="s">
        <v>25933</v>
      </c>
      <c r="O1493" s="31" t="s">
        <v>25929</v>
      </c>
      <c r="P1493" s="32" t="s">
        <v>25948</v>
      </c>
      <c r="Q1493" s="32">
        <v>1</v>
      </c>
      <c r="R1493" t="str">
        <f t="shared" si="23"/>
        <v>Онищук О. ПП, маг. "Продукти" г.Хмельницкий, пер.Щедрина, д.3</v>
      </c>
    </row>
    <row r="1494" spans="1:18" hidden="1" x14ac:dyDescent="0.25">
      <c r="A1494" s="32">
        <v>161093</v>
      </c>
      <c r="B1494" s="31" t="s">
        <v>11105</v>
      </c>
      <c r="C1494" s="31" t="s">
        <v>11106</v>
      </c>
      <c r="D1494" s="31" t="s">
        <v>11107</v>
      </c>
      <c r="E1494" s="31" t="s">
        <v>145</v>
      </c>
      <c r="F1494" s="31" t="s">
        <v>122</v>
      </c>
      <c r="G1494" s="31" t="s">
        <v>107</v>
      </c>
      <c r="H1494" s="31" t="s">
        <v>108</v>
      </c>
      <c r="I1494" s="31" t="s">
        <v>124</v>
      </c>
      <c r="J1494" s="31" t="s">
        <v>109</v>
      </c>
      <c r="K1494" s="31" t="s">
        <v>106</v>
      </c>
      <c r="L1494" s="31" t="s">
        <v>11106</v>
      </c>
      <c r="M1494" s="31" t="s">
        <v>25</v>
      </c>
      <c r="N1494" s="31" t="s">
        <v>25933</v>
      </c>
      <c r="O1494" s="31" t="s">
        <v>25929</v>
      </c>
      <c r="P1494" s="32" t="s">
        <v>25948</v>
      </c>
      <c r="Q1494" s="32">
        <v>1</v>
      </c>
      <c r="R1494" t="str">
        <f t="shared" si="23"/>
        <v>Онищук О.М. ПП, маг. Продукти" г.Хмельницкий, ул.Щедрина, д.3</v>
      </c>
    </row>
    <row r="1495" spans="1:18" hidden="1" x14ac:dyDescent="0.25">
      <c r="A1495" s="32">
        <v>161093</v>
      </c>
      <c r="B1495" s="31" t="s">
        <v>11105</v>
      </c>
      <c r="C1495" s="31" t="s">
        <v>11106</v>
      </c>
      <c r="D1495" s="31" t="s">
        <v>11107</v>
      </c>
      <c r="E1495" s="31" t="s">
        <v>145</v>
      </c>
      <c r="F1495" s="31" t="s">
        <v>122</v>
      </c>
      <c r="G1495" s="31" t="s">
        <v>107</v>
      </c>
      <c r="H1495" s="31" t="s">
        <v>108</v>
      </c>
      <c r="I1495" s="31"/>
      <c r="J1495" s="31"/>
      <c r="K1495" s="31" t="s">
        <v>106</v>
      </c>
      <c r="L1495" s="31" t="s">
        <v>11106</v>
      </c>
      <c r="M1495" s="31" t="s">
        <v>25</v>
      </c>
      <c r="N1495" s="31" t="s">
        <v>25933</v>
      </c>
      <c r="O1495" s="31" t="s">
        <v>25929</v>
      </c>
      <c r="P1495" s="32" t="s">
        <v>25948</v>
      </c>
      <c r="Q1495" s="32">
        <v>1</v>
      </c>
      <c r="R1495" t="str">
        <f t="shared" si="23"/>
        <v>Онищук О.М. ПП, маг. Продукти" г.Хмельницкий, ул.Щедрина, д.3</v>
      </c>
    </row>
    <row r="1496" spans="1:18" hidden="1" x14ac:dyDescent="0.25">
      <c r="A1496" s="32">
        <v>161108</v>
      </c>
      <c r="B1496" s="31" t="s">
        <v>11137</v>
      </c>
      <c r="C1496" s="31" t="s">
        <v>11138</v>
      </c>
      <c r="D1496" s="31" t="s">
        <v>11139</v>
      </c>
      <c r="E1496" s="31" t="s">
        <v>145</v>
      </c>
      <c r="F1496" s="31" t="s">
        <v>122</v>
      </c>
      <c r="G1496" s="31" t="s">
        <v>149</v>
      </c>
      <c r="H1496" s="31" t="s">
        <v>108</v>
      </c>
      <c r="I1496" s="31" t="s">
        <v>11140</v>
      </c>
      <c r="J1496" s="31" t="s">
        <v>11141</v>
      </c>
      <c r="K1496" s="31" t="s">
        <v>106</v>
      </c>
      <c r="L1496" s="31" t="s">
        <v>11138</v>
      </c>
      <c r="M1496" s="31" t="s">
        <v>25</v>
      </c>
      <c r="N1496" s="31" t="s">
        <v>25933</v>
      </c>
      <c r="O1496" s="31" t="s">
        <v>25929</v>
      </c>
      <c r="P1496" s="32" t="s">
        <v>25948</v>
      </c>
      <c r="Q1496" s="32">
        <v>1</v>
      </c>
      <c r="R1496" t="str">
        <f t="shared" si="23"/>
        <v>Орловська Н.А. ПП, к-к г.Хмельницкий, ул.Проскуровская, д.60/1 (біля "Вічного вогню")</v>
      </c>
    </row>
    <row r="1497" spans="1:18" hidden="1" x14ac:dyDescent="0.25">
      <c r="A1497" s="32">
        <v>161108</v>
      </c>
      <c r="B1497" s="31" t="s">
        <v>11137</v>
      </c>
      <c r="C1497" s="31" t="s">
        <v>11138</v>
      </c>
      <c r="D1497" s="31" t="s">
        <v>11139</v>
      </c>
      <c r="E1497" s="31" t="s">
        <v>145</v>
      </c>
      <c r="F1497" s="31" t="s">
        <v>122</v>
      </c>
      <c r="G1497" s="31" t="s">
        <v>149</v>
      </c>
      <c r="H1497" s="31" t="s">
        <v>108</v>
      </c>
      <c r="I1497" s="31"/>
      <c r="J1497" s="31"/>
      <c r="K1497" s="31" t="s">
        <v>106</v>
      </c>
      <c r="L1497" s="31" t="s">
        <v>11138</v>
      </c>
      <c r="M1497" s="31" t="s">
        <v>25</v>
      </c>
      <c r="N1497" s="31" t="s">
        <v>25933</v>
      </c>
      <c r="O1497" s="31" t="s">
        <v>25929</v>
      </c>
      <c r="P1497" s="32" t="s">
        <v>25948</v>
      </c>
      <c r="Q1497" s="32">
        <v>1</v>
      </c>
      <c r="R1497" t="str">
        <f t="shared" si="23"/>
        <v>Орловська Н.А. ПП, к-к г.Хмельницкий, ул.Проскуровская, д.60/1 (біля "Вічного вогню")</v>
      </c>
    </row>
    <row r="1498" spans="1:18" hidden="1" x14ac:dyDescent="0.25">
      <c r="A1498" s="32">
        <v>161464</v>
      </c>
      <c r="B1498" s="31" t="s">
        <v>12088</v>
      </c>
      <c r="C1498" s="31" t="s">
        <v>12089</v>
      </c>
      <c r="D1498" s="31" t="s">
        <v>12090</v>
      </c>
      <c r="E1498" s="31" t="s">
        <v>145</v>
      </c>
      <c r="F1498" s="31" t="s">
        <v>122</v>
      </c>
      <c r="G1498" s="31" t="s">
        <v>107</v>
      </c>
      <c r="H1498" s="31" t="s">
        <v>108</v>
      </c>
      <c r="I1498" s="31" t="s">
        <v>12091</v>
      </c>
      <c r="J1498" s="31" t="s">
        <v>12092</v>
      </c>
      <c r="K1498" s="31" t="s">
        <v>106</v>
      </c>
      <c r="L1498" s="31" t="s">
        <v>12089</v>
      </c>
      <c r="M1498" s="31" t="s">
        <v>24</v>
      </c>
      <c r="N1498" s="31" t="s">
        <v>25933</v>
      </c>
      <c r="O1498" s="31" t="s">
        <v>25929</v>
      </c>
      <c r="P1498" s="32" t="s">
        <v>25948</v>
      </c>
      <c r="Q1498" s="32">
        <v>1</v>
      </c>
      <c r="R1498" t="str">
        <f t="shared" si="23"/>
        <v>Артемчук В.М. ПП, маг. "Подоляночка" г.Хмельницкий, ул.Молодежная, д.2/4</v>
      </c>
    </row>
    <row r="1499" spans="1:18" hidden="1" x14ac:dyDescent="0.25">
      <c r="A1499" s="32">
        <v>161464</v>
      </c>
      <c r="B1499" s="31" t="s">
        <v>12088</v>
      </c>
      <c r="C1499" s="31" t="s">
        <v>12089</v>
      </c>
      <c r="D1499" s="31" t="s">
        <v>12090</v>
      </c>
      <c r="E1499" s="31" t="s">
        <v>145</v>
      </c>
      <c r="F1499" s="31" t="s">
        <v>122</v>
      </c>
      <c r="G1499" s="31" t="s">
        <v>107</v>
      </c>
      <c r="H1499" s="31" t="s">
        <v>108</v>
      </c>
      <c r="I1499" s="31"/>
      <c r="J1499" s="31"/>
      <c r="K1499" s="31" t="s">
        <v>106</v>
      </c>
      <c r="L1499" s="31" t="s">
        <v>12093</v>
      </c>
      <c r="M1499" s="31" t="s">
        <v>24</v>
      </c>
      <c r="N1499" s="31" t="s">
        <v>25933</v>
      </c>
      <c r="O1499" s="31" t="s">
        <v>25929</v>
      </c>
      <c r="P1499" s="32" t="s">
        <v>25948</v>
      </c>
      <c r="Q1499" s="32">
        <v>1</v>
      </c>
      <c r="R1499" t="str">
        <f t="shared" si="23"/>
        <v>Артемчук В.М. ПП, маг. "Подоляночка" г.Хмельницкий, ул.Молодежная, д.2/4</v>
      </c>
    </row>
    <row r="1500" spans="1:18" hidden="1" x14ac:dyDescent="0.25">
      <c r="A1500" s="32">
        <v>161504</v>
      </c>
      <c r="B1500" s="31" t="s">
        <v>12193</v>
      </c>
      <c r="C1500" s="31" t="s">
        <v>12194</v>
      </c>
      <c r="D1500" s="31" t="s">
        <v>9606</v>
      </c>
      <c r="E1500" s="31" t="s">
        <v>145</v>
      </c>
      <c r="F1500" s="31" t="s">
        <v>122</v>
      </c>
      <c r="G1500" s="31" t="s">
        <v>149</v>
      </c>
      <c r="H1500" s="31" t="s">
        <v>108</v>
      </c>
      <c r="I1500" s="31" t="s">
        <v>124</v>
      </c>
      <c r="J1500" s="31" t="s">
        <v>109</v>
      </c>
      <c r="K1500" s="31" t="s">
        <v>106</v>
      </c>
      <c r="L1500" s="31" t="s">
        <v>12194</v>
      </c>
      <c r="M1500" s="31" t="s">
        <v>25</v>
      </c>
      <c r="N1500" s="31" t="s">
        <v>25933</v>
      </c>
      <c r="O1500" s="31" t="s">
        <v>25929</v>
      </c>
      <c r="P1500" s="32" t="s">
        <v>25948</v>
      </c>
      <c r="Q1500" s="32">
        <v>1</v>
      </c>
      <c r="R1500" t="str">
        <f t="shared" si="23"/>
        <v>Сівик ПП, к-к г.Хмельницкий, ул.Гарнизонная, д.4/1</v>
      </c>
    </row>
    <row r="1501" spans="1:18" hidden="1" x14ac:dyDescent="0.25">
      <c r="A1501" s="32">
        <v>161538</v>
      </c>
      <c r="B1501" s="31" t="s">
        <v>12292</v>
      </c>
      <c r="C1501" s="31" t="s">
        <v>12293</v>
      </c>
      <c r="D1501" s="31" t="s">
        <v>12294</v>
      </c>
      <c r="E1501" s="31" t="s">
        <v>145</v>
      </c>
      <c r="F1501" s="31" t="s">
        <v>122</v>
      </c>
      <c r="G1501" s="31" t="s">
        <v>107</v>
      </c>
      <c r="H1501" s="31" t="s">
        <v>108</v>
      </c>
      <c r="I1501" s="31" t="s">
        <v>12295</v>
      </c>
      <c r="J1501" s="31" t="s">
        <v>12296</v>
      </c>
      <c r="K1501" s="31" t="s">
        <v>106</v>
      </c>
      <c r="L1501" s="31" t="s">
        <v>12293</v>
      </c>
      <c r="M1501" s="31" t="s">
        <v>25</v>
      </c>
      <c r="N1501" s="31" t="s">
        <v>25933</v>
      </c>
      <c r="O1501" s="31" t="s">
        <v>25929</v>
      </c>
      <c r="P1501" s="32" t="s">
        <v>25948</v>
      </c>
      <c r="Q1501" s="32">
        <v>1</v>
      </c>
      <c r="R1501" t="str">
        <f t="shared" si="23"/>
        <v>Смірнова О.М. ПП, маг. "Ласунчик" г.Хмельницкий, ул.Чорновола Вячеслава, д.52/1а</v>
      </c>
    </row>
    <row r="1502" spans="1:18" hidden="1" x14ac:dyDescent="0.25">
      <c r="A1502" s="32">
        <v>161538</v>
      </c>
      <c r="B1502" s="31" t="s">
        <v>12292</v>
      </c>
      <c r="C1502" s="31" t="s">
        <v>12293</v>
      </c>
      <c r="D1502" s="31" t="s">
        <v>12294</v>
      </c>
      <c r="E1502" s="31" t="s">
        <v>145</v>
      </c>
      <c r="F1502" s="31" t="s">
        <v>122</v>
      </c>
      <c r="G1502" s="31" t="s">
        <v>107</v>
      </c>
      <c r="H1502" s="31" t="s">
        <v>108</v>
      </c>
      <c r="I1502" s="31"/>
      <c r="J1502" s="31"/>
      <c r="K1502" s="31" t="s">
        <v>106</v>
      </c>
      <c r="L1502" s="31" t="s">
        <v>12293</v>
      </c>
      <c r="M1502" s="31" t="s">
        <v>25</v>
      </c>
      <c r="N1502" s="31" t="s">
        <v>25933</v>
      </c>
      <c r="O1502" s="31" t="s">
        <v>25929</v>
      </c>
      <c r="P1502" s="32" t="s">
        <v>25948</v>
      </c>
      <c r="Q1502" s="32">
        <v>1</v>
      </c>
      <c r="R1502" t="str">
        <f t="shared" si="23"/>
        <v>Смірнова О.М. ПП, маг. "Ласунчик" г.Хмельницкий, ул.Чорновола Вячеслава, д.52/1а</v>
      </c>
    </row>
    <row r="1503" spans="1:18" hidden="1" x14ac:dyDescent="0.25">
      <c r="A1503" s="32">
        <v>161572</v>
      </c>
      <c r="B1503" s="31" t="s">
        <v>12396</v>
      </c>
      <c r="C1503" s="31" t="s">
        <v>12397</v>
      </c>
      <c r="D1503" s="31" t="s">
        <v>12398</v>
      </c>
      <c r="E1503" s="31" t="s">
        <v>145</v>
      </c>
      <c r="F1503" s="31" t="s">
        <v>122</v>
      </c>
      <c r="G1503" s="31" t="s">
        <v>298</v>
      </c>
      <c r="H1503" s="31" t="s">
        <v>108</v>
      </c>
      <c r="I1503" s="31" t="s">
        <v>6062</v>
      </c>
      <c r="J1503" s="31" t="s">
        <v>6063</v>
      </c>
      <c r="K1503" s="31" t="s">
        <v>106</v>
      </c>
      <c r="L1503" s="31" t="s">
        <v>12397</v>
      </c>
      <c r="M1503" s="31" t="s">
        <v>23</v>
      </c>
      <c r="N1503" s="31" t="s">
        <v>25933</v>
      </c>
      <c r="O1503" s="31" t="s">
        <v>25929</v>
      </c>
      <c r="P1503" s="32" t="s">
        <v>25948</v>
      </c>
      <c r="Q1503" s="32">
        <v>1</v>
      </c>
      <c r="R1503" t="str">
        <f t="shared" si="23"/>
        <v>Сорока Г.С. ПП, "Склад" г.Хмельницкий, пер.Победы, д.10б</v>
      </c>
    </row>
    <row r="1504" spans="1:18" hidden="1" x14ac:dyDescent="0.25">
      <c r="A1504" s="32">
        <v>161572</v>
      </c>
      <c r="B1504" s="31" t="s">
        <v>12396</v>
      </c>
      <c r="C1504" s="31" t="s">
        <v>12397</v>
      </c>
      <c r="D1504" s="31" t="s">
        <v>12398</v>
      </c>
      <c r="E1504" s="31" t="s">
        <v>145</v>
      </c>
      <c r="F1504" s="31" t="s">
        <v>122</v>
      </c>
      <c r="G1504" s="31" t="s">
        <v>298</v>
      </c>
      <c r="H1504" s="31" t="s">
        <v>108</v>
      </c>
      <c r="I1504" s="31"/>
      <c r="J1504" s="31"/>
      <c r="K1504" s="31" t="s">
        <v>106</v>
      </c>
      <c r="L1504" s="31" t="s">
        <v>12399</v>
      </c>
      <c r="M1504" s="31" t="s">
        <v>23</v>
      </c>
      <c r="N1504" s="31" t="s">
        <v>25933</v>
      </c>
      <c r="O1504" s="31" t="s">
        <v>25929</v>
      </c>
      <c r="P1504" s="32" t="s">
        <v>25948</v>
      </c>
      <c r="Q1504" s="32">
        <v>1</v>
      </c>
      <c r="R1504" t="str">
        <f t="shared" si="23"/>
        <v>Сорока Г.С. ПП, "Склад" г.Хмельницкий, пер.Победы, д.10б</v>
      </c>
    </row>
    <row r="1505" spans="1:18" hidden="1" x14ac:dyDescent="0.25">
      <c r="A1505" s="32">
        <v>161599</v>
      </c>
      <c r="B1505" s="31" t="s">
        <v>12455</v>
      </c>
      <c r="C1505" s="31" t="s">
        <v>12456</v>
      </c>
      <c r="D1505" s="31" t="s">
        <v>4884</v>
      </c>
      <c r="E1505" s="31" t="s">
        <v>145</v>
      </c>
      <c r="F1505" s="31" t="s">
        <v>122</v>
      </c>
      <c r="G1505" s="31" t="s">
        <v>107</v>
      </c>
      <c r="H1505" s="31" t="s">
        <v>108</v>
      </c>
      <c r="I1505" s="31" t="s">
        <v>124</v>
      </c>
      <c r="J1505" s="31" t="s">
        <v>109</v>
      </c>
      <c r="K1505" s="31" t="s">
        <v>106</v>
      </c>
      <c r="L1505" s="31" t="s">
        <v>12456</v>
      </c>
      <c r="M1505" s="31" t="s">
        <v>27</v>
      </c>
      <c r="N1505" s="31" t="s">
        <v>25933</v>
      </c>
      <c r="O1505" s="31" t="s">
        <v>25929</v>
      </c>
      <c r="P1505" s="32" t="s">
        <v>25948</v>
      </c>
      <c r="Q1505" s="32">
        <v>1</v>
      </c>
      <c r="R1505" t="str">
        <f t="shared" si="23"/>
        <v>Стасишин М.Ф. ПП, маг. "Продукти" г.Хмельницкий, ул.Мирного Панаса, д.27/2</v>
      </c>
    </row>
    <row r="1506" spans="1:18" hidden="1" x14ac:dyDescent="0.25">
      <c r="A1506" s="32">
        <v>161599</v>
      </c>
      <c r="B1506" s="31" t="s">
        <v>12455</v>
      </c>
      <c r="C1506" s="31" t="s">
        <v>12456</v>
      </c>
      <c r="D1506" s="31" t="s">
        <v>4884</v>
      </c>
      <c r="E1506" s="31" t="s">
        <v>145</v>
      </c>
      <c r="F1506" s="31" t="s">
        <v>122</v>
      </c>
      <c r="G1506" s="31" t="s">
        <v>107</v>
      </c>
      <c r="H1506" s="31" t="s">
        <v>108</v>
      </c>
      <c r="I1506" s="31"/>
      <c r="J1506" s="31"/>
      <c r="K1506" s="31" t="s">
        <v>106</v>
      </c>
      <c r="L1506" s="31" t="s">
        <v>12456</v>
      </c>
      <c r="M1506" s="31" t="s">
        <v>27</v>
      </c>
      <c r="N1506" s="31" t="s">
        <v>25933</v>
      </c>
      <c r="O1506" s="31" t="s">
        <v>25929</v>
      </c>
      <c r="P1506" s="32" t="s">
        <v>25948</v>
      </c>
      <c r="Q1506" s="32">
        <v>1</v>
      </c>
      <c r="R1506" t="str">
        <f t="shared" si="23"/>
        <v>Стасишин М.Ф. ПП, маг. "Продукти" г.Хмельницкий, ул.Мирного Панаса, д.27/2</v>
      </c>
    </row>
    <row r="1507" spans="1:18" hidden="1" x14ac:dyDescent="0.25">
      <c r="A1507" s="32">
        <v>161688</v>
      </c>
      <c r="B1507" s="31" t="s">
        <v>12671</v>
      </c>
      <c r="C1507" s="31" t="s">
        <v>12672</v>
      </c>
      <c r="D1507" s="31" t="s">
        <v>12673</v>
      </c>
      <c r="E1507" s="31" t="s">
        <v>145</v>
      </c>
      <c r="F1507" s="31" t="s">
        <v>122</v>
      </c>
      <c r="G1507" s="31" t="s">
        <v>107</v>
      </c>
      <c r="H1507" s="31" t="s">
        <v>108</v>
      </c>
      <c r="I1507" s="31" t="s">
        <v>124</v>
      </c>
      <c r="J1507" s="31" t="s">
        <v>109</v>
      </c>
      <c r="K1507" s="31" t="s">
        <v>106</v>
      </c>
      <c r="L1507" s="31" t="s">
        <v>12672</v>
      </c>
      <c r="M1507" s="31" t="s">
        <v>24</v>
      </c>
      <c r="N1507" s="31" t="s">
        <v>25933</v>
      </c>
      <c r="O1507" s="31" t="s">
        <v>25929</v>
      </c>
      <c r="P1507" s="32" t="s">
        <v>25948</v>
      </c>
      <c r="Q1507" s="32">
        <v>1</v>
      </c>
      <c r="R1507" t="str">
        <f t="shared" si="23"/>
        <v>Трубайчук А.М. ПП, маг. "Продукти" г.Хмельницкий, шоссе Львовское (круг Катион)</v>
      </c>
    </row>
    <row r="1508" spans="1:18" hidden="1" x14ac:dyDescent="0.25">
      <c r="A1508" s="32">
        <v>161768</v>
      </c>
      <c r="B1508" s="31" t="s">
        <v>12859</v>
      </c>
      <c r="C1508" s="31" t="s">
        <v>12860</v>
      </c>
      <c r="D1508" s="31" t="s">
        <v>12861</v>
      </c>
      <c r="E1508" s="31" t="s">
        <v>145</v>
      </c>
      <c r="F1508" s="31" t="s">
        <v>122</v>
      </c>
      <c r="G1508" s="31" t="s">
        <v>114</v>
      </c>
      <c r="H1508" s="31" t="s">
        <v>108</v>
      </c>
      <c r="I1508" s="31" t="s">
        <v>124</v>
      </c>
      <c r="J1508" s="31" t="s">
        <v>109</v>
      </c>
      <c r="K1508" s="31" t="s">
        <v>106</v>
      </c>
      <c r="L1508" s="31" t="s">
        <v>12860</v>
      </c>
      <c r="M1508" s="31" t="s">
        <v>26</v>
      </c>
      <c r="N1508" s="31" t="s">
        <v>25933</v>
      </c>
      <c r="O1508" s="31" t="s">
        <v>25929</v>
      </c>
      <c r="P1508" s="32" t="s">
        <v>67</v>
      </c>
      <c r="Q1508" s="32">
        <v>1</v>
      </c>
      <c r="R1508" t="str">
        <f t="shared" si="23"/>
        <v>Хмельницькгаз ПАТ по газопостачанню та газифікації, кафе г.Хмельницкий, просп Мира, д.41</v>
      </c>
    </row>
    <row r="1509" spans="1:18" hidden="1" x14ac:dyDescent="0.25">
      <c r="A1509" s="32">
        <v>161768</v>
      </c>
      <c r="B1509" s="31" t="s">
        <v>12859</v>
      </c>
      <c r="C1509" s="31" t="s">
        <v>12860</v>
      </c>
      <c r="D1509" s="31" t="s">
        <v>12861</v>
      </c>
      <c r="E1509" s="31" t="s">
        <v>145</v>
      </c>
      <c r="F1509" s="31" t="s">
        <v>122</v>
      </c>
      <c r="G1509" s="31" t="s">
        <v>114</v>
      </c>
      <c r="H1509" s="31" t="s">
        <v>108</v>
      </c>
      <c r="I1509" s="31"/>
      <c r="J1509" s="31"/>
      <c r="K1509" s="31" t="s">
        <v>106</v>
      </c>
      <c r="L1509" s="31" t="s">
        <v>12860</v>
      </c>
      <c r="M1509" s="31" t="s">
        <v>26</v>
      </c>
      <c r="N1509" s="31" t="s">
        <v>25933</v>
      </c>
      <c r="O1509" s="31" t="s">
        <v>25929</v>
      </c>
      <c r="P1509" s="32" t="s">
        <v>67</v>
      </c>
      <c r="Q1509" s="32">
        <v>1</v>
      </c>
      <c r="R1509" t="str">
        <f t="shared" si="23"/>
        <v>Хмельницькгаз ПАТ по газопостачанню та газифікації, кафе г.Хмельницкий, просп Мира, д.41</v>
      </c>
    </row>
    <row r="1510" spans="1:18" hidden="1" x14ac:dyDescent="0.25">
      <c r="A1510" s="32">
        <v>161784</v>
      </c>
      <c r="B1510" s="31" t="s">
        <v>12908</v>
      </c>
      <c r="C1510" s="31" t="s">
        <v>12909</v>
      </c>
      <c r="D1510" s="31" t="s">
        <v>12910</v>
      </c>
      <c r="E1510" s="31" t="s">
        <v>145</v>
      </c>
      <c r="F1510" s="31" t="s">
        <v>122</v>
      </c>
      <c r="G1510" s="31" t="s">
        <v>107</v>
      </c>
      <c r="H1510" s="31" t="s">
        <v>108</v>
      </c>
      <c r="I1510" s="31" t="s">
        <v>6226</v>
      </c>
      <c r="J1510" s="31" t="s">
        <v>6227</v>
      </c>
      <c r="K1510" s="31" t="s">
        <v>106</v>
      </c>
      <c r="L1510" s="31" t="s">
        <v>12909</v>
      </c>
      <c r="M1510" s="31" t="s">
        <v>25</v>
      </c>
      <c r="N1510" s="31" t="s">
        <v>25933</v>
      </c>
      <c r="O1510" s="31" t="s">
        <v>25929</v>
      </c>
      <c r="P1510" s="32" t="s">
        <v>66</v>
      </c>
      <c r="Q1510" s="32">
        <v>1</v>
      </c>
      <c r="R1510" t="str">
        <f t="shared" si="23"/>
        <v>Хохловська Н.В. ПП, маг. "Шоколадний заєць" г.Хмельницкий, ул.Курчатова, д.107 (вул. Кам'янецька, б. 38)</v>
      </c>
    </row>
    <row r="1511" spans="1:18" hidden="1" x14ac:dyDescent="0.25">
      <c r="A1511" s="32">
        <v>161824</v>
      </c>
      <c r="B1511" s="31" t="s">
        <v>12992</v>
      </c>
      <c r="C1511" s="31" t="s">
        <v>12993</v>
      </c>
      <c r="D1511" s="31" t="s">
        <v>9606</v>
      </c>
      <c r="E1511" s="31" t="s">
        <v>145</v>
      </c>
      <c r="F1511" s="31" t="s">
        <v>122</v>
      </c>
      <c r="G1511" s="31" t="s">
        <v>107</v>
      </c>
      <c r="H1511" s="31" t="s">
        <v>108</v>
      </c>
      <c r="I1511" s="31" t="s">
        <v>12994</v>
      </c>
      <c r="J1511" s="31" t="s">
        <v>12995</v>
      </c>
      <c r="K1511" s="31" t="s">
        <v>106</v>
      </c>
      <c r="L1511" s="31" t="s">
        <v>12993</v>
      </c>
      <c r="M1511" s="31" t="s">
        <v>25</v>
      </c>
      <c r="N1511" s="31" t="s">
        <v>25933</v>
      </c>
      <c r="O1511" s="31" t="s">
        <v>25929</v>
      </c>
      <c r="P1511" s="32" t="s">
        <v>25948</v>
      </c>
      <c r="Q1511" s="32">
        <v>1</v>
      </c>
      <c r="R1511" t="str">
        <f t="shared" si="23"/>
        <v>Чайківський П.В. ПП, павільйон "Смак 2" г.Хмельницкий, ул.Гарнизонная, д.4/1</v>
      </c>
    </row>
    <row r="1512" spans="1:18" hidden="1" x14ac:dyDescent="0.25">
      <c r="A1512" s="32">
        <v>161824</v>
      </c>
      <c r="B1512" s="31" t="s">
        <v>12992</v>
      </c>
      <c r="C1512" s="31" t="s">
        <v>12993</v>
      </c>
      <c r="D1512" s="31" t="s">
        <v>9606</v>
      </c>
      <c r="E1512" s="31" t="s">
        <v>145</v>
      </c>
      <c r="F1512" s="31" t="s">
        <v>122</v>
      </c>
      <c r="G1512" s="31" t="s">
        <v>107</v>
      </c>
      <c r="H1512" s="31" t="s">
        <v>108</v>
      </c>
      <c r="I1512" s="31"/>
      <c r="J1512" s="31"/>
      <c r="K1512" s="31" t="s">
        <v>106</v>
      </c>
      <c r="L1512" s="31" t="s">
        <v>12993</v>
      </c>
      <c r="M1512" s="31" t="s">
        <v>25</v>
      </c>
      <c r="N1512" s="31" t="s">
        <v>25933</v>
      </c>
      <c r="O1512" s="31" t="s">
        <v>25929</v>
      </c>
      <c r="P1512" s="32" t="s">
        <v>25948</v>
      </c>
      <c r="Q1512" s="32">
        <v>1</v>
      </c>
      <c r="R1512" t="str">
        <f t="shared" si="23"/>
        <v>Чайківський П.В. ПП, павільйон "Смак 2" г.Хмельницкий, ул.Гарнизонная, д.4/1</v>
      </c>
    </row>
    <row r="1513" spans="1:18" hidden="1" x14ac:dyDescent="0.25">
      <c r="A1513" s="32">
        <v>161866</v>
      </c>
      <c r="B1513" s="31" t="s">
        <v>13093</v>
      </c>
      <c r="C1513" s="31" t="s">
        <v>13094</v>
      </c>
      <c r="D1513" s="31" t="s">
        <v>13095</v>
      </c>
      <c r="E1513" s="31" t="s">
        <v>145</v>
      </c>
      <c r="F1513" s="31" t="s">
        <v>122</v>
      </c>
      <c r="G1513" s="31" t="s">
        <v>107</v>
      </c>
      <c r="H1513" s="31" t="s">
        <v>108</v>
      </c>
      <c r="I1513" s="31" t="s">
        <v>124</v>
      </c>
      <c r="J1513" s="31" t="s">
        <v>109</v>
      </c>
      <c r="K1513" s="31" t="s">
        <v>106</v>
      </c>
      <c r="L1513" s="31" t="s">
        <v>13094</v>
      </c>
      <c r="M1513" s="31" t="s">
        <v>25</v>
      </c>
      <c r="N1513" s="31" t="s">
        <v>25933</v>
      </c>
      <c r="O1513" s="31" t="s">
        <v>25929</v>
      </c>
      <c r="P1513" s="32" t="s">
        <v>25948</v>
      </c>
      <c r="Q1513" s="32">
        <v>1</v>
      </c>
      <c r="R1513" t="str">
        <f t="shared" si="23"/>
        <v>Чук В.І. ПП, маг. "Продукти" г.Хмельницкий, ул.Камьянецкая, д.72</v>
      </c>
    </row>
    <row r="1514" spans="1:18" hidden="1" x14ac:dyDescent="0.25">
      <c r="A1514" s="32">
        <v>161866</v>
      </c>
      <c r="B1514" s="31" t="s">
        <v>13093</v>
      </c>
      <c r="C1514" s="31" t="s">
        <v>13094</v>
      </c>
      <c r="D1514" s="31" t="s">
        <v>13095</v>
      </c>
      <c r="E1514" s="31" t="s">
        <v>145</v>
      </c>
      <c r="F1514" s="31" t="s">
        <v>122</v>
      </c>
      <c r="G1514" s="31" t="s">
        <v>107</v>
      </c>
      <c r="H1514" s="31" t="s">
        <v>108</v>
      </c>
      <c r="I1514" s="31"/>
      <c r="J1514" s="31"/>
      <c r="K1514" s="31" t="s">
        <v>106</v>
      </c>
      <c r="L1514" s="31" t="s">
        <v>13094</v>
      </c>
      <c r="M1514" s="31" t="s">
        <v>25</v>
      </c>
      <c r="N1514" s="31" t="s">
        <v>25933</v>
      </c>
      <c r="O1514" s="31" t="s">
        <v>25929</v>
      </c>
      <c r="P1514" s="32" t="s">
        <v>25948</v>
      </c>
      <c r="Q1514" s="32">
        <v>1</v>
      </c>
      <c r="R1514" t="str">
        <f t="shared" si="23"/>
        <v>Чук В.І. ПП, маг. "Продукти" г.Хмельницкий, ул.Камьянецкая, д.72</v>
      </c>
    </row>
    <row r="1515" spans="1:18" hidden="1" x14ac:dyDescent="0.25">
      <c r="A1515" s="32">
        <v>161867</v>
      </c>
      <c r="B1515" s="31" t="s">
        <v>13096</v>
      </c>
      <c r="C1515" s="31" t="s">
        <v>13097</v>
      </c>
      <c r="D1515" s="31" t="s">
        <v>13098</v>
      </c>
      <c r="E1515" s="31" t="s">
        <v>145</v>
      </c>
      <c r="F1515" s="31" t="s">
        <v>122</v>
      </c>
      <c r="G1515" s="31" t="s">
        <v>149</v>
      </c>
      <c r="H1515" s="31" t="s">
        <v>108</v>
      </c>
      <c r="I1515" s="31" t="s">
        <v>124</v>
      </c>
      <c r="J1515" s="31" t="s">
        <v>109</v>
      </c>
      <c r="K1515" s="31" t="s">
        <v>106</v>
      </c>
      <c r="L1515" s="31" t="s">
        <v>13097</v>
      </c>
      <c r="M1515" s="31" t="s">
        <v>26</v>
      </c>
      <c r="N1515" s="31" t="s">
        <v>25933</v>
      </c>
      <c r="O1515" s="31" t="s">
        <v>25929</v>
      </c>
      <c r="P1515" s="32" t="s">
        <v>25948</v>
      </c>
      <c r="Q1515" s="32">
        <v>1</v>
      </c>
      <c r="R1515" t="str">
        <f t="shared" si="23"/>
        <v>Чук Д.М. ПП, к-к "Хот-дог" г.Хмельницкий, просп Мира (остановка ТЕМП)</v>
      </c>
    </row>
    <row r="1516" spans="1:18" hidden="1" x14ac:dyDescent="0.25">
      <c r="A1516" s="32">
        <v>161867</v>
      </c>
      <c r="B1516" s="31" t="s">
        <v>13096</v>
      </c>
      <c r="C1516" s="31" t="s">
        <v>13097</v>
      </c>
      <c r="D1516" s="31" t="s">
        <v>13098</v>
      </c>
      <c r="E1516" s="31" t="s">
        <v>145</v>
      </c>
      <c r="F1516" s="31" t="s">
        <v>122</v>
      </c>
      <c r="G1516" s="31" t="s">
        <v>149</v>
      </c>
      <c r="H1516" s="31" t="s">
        <v>108</v>
      </c>
      <c r="I1516" s="31"/>
      <c r="J1516" s="31"/>
      <c r="K1516" s="31" t="s">
        <v>106</v>
      </c>
      <c r="L1516" s="31" t="s">
        <v>13097</v>
      </c>
      <c r="M1516" s="31" t="s">
        <v>26</v>
      </c>
      <c r="N1516" s="31" t="s">
        <v>25933</v>
      </c>
      <c r="O1516" s="31" t="s">
        <v>25929</v>
      </c>
      <c r="P1516" s="32" t="s">
        <v>25948</v>
      </c>
      <c r="Q1516" s="32">
        <v>1</v>
      </c>
      <c r="R1516" t="str">
        <f t="shared" si="23"/>
        <v>Чук Д.М. ПП, к-к "Хот-дог" г.Хмельницкий, просп Мира (остановка ТЕМП)</v>
      </c>
    </row>
    <row r="1517" spans="1:18" hidden="1" x14ac:dyDescent="0.25">
      <c r="A1517" s="32">
        <v>161893</v>
      </c>
      <c r="B1517" s="31" t="s">
        <v>13158</v>
      </c>
      <c r="C1517" s="31" t="s">
        <v>13159</v>
      </c>
      <c r="D1517" s="31" t="s">
        <v>13160</v>
      </c>
      <c r="E1517" s="31" t="s">
        <v>145</v>
      </c>
      <c r="F1517" s="31" t="s">
        <v>122</v>
      </c>
      <c r="G1517" s="31" t="s">
        <v>107</v>
      </c>
      <c r="H1517" s="31" t="s">
        <v>108</v>
      </c>
      <c r="I1517" s="31" t="s">
        <v>13161</v>
      </c>
      <c r="J1517" s="31" t="s">
        <v>13162</v>
      </c>
      <c r="K1517" s="31" t="s">
        <v>106</v>
      </c>
      <c r="L1517" s="31" t="s">
        <v>13159</v>
      </c>
      <c r="M1517" s="31" t="s">
        <v>24</v>
      </c>
      <c r="N1517" s="31" t="s">
        <v>25933</v>
      </c>
      <c r="O1517" s="31" t="s">
        <v>25929</v>
      </c>
      <c r="P1517" s="32" t="s">
        <v>25948</v>
      </c>
      <c r="Q1517" s="32">
        <v>1</v>
      </c>
      <c r="R1517" t="str">
        <f t="shared" si="23"/>
        <v>Шевчук С.В. ПП, маг. "Ланс-В" г.Хмельницкий, ул.Тернопольская, д.34/4</v>
      </c>
    </row>
    <row r="1518" spans="1:18" hidden="1" x14ac:dyDescent="0.25">
      <c r="A1518" s="32">
        <v>161893</v>
      </c>
      <c r="B1518" s="31" t="s">
        <v>13158</v>
      </c>
      <c r="C1518" s="31" t="s">
        <v>13159</v>
      </c>
      <c r="D1518" s="31" t="s">
        <v>13160</v>
      </c>
      <c r="E1518" s="31" t="s">
        <v>145</v>
      </c>
      <c r="F1518" s="31" t="s">
        <v>122</v>
      </c>
      <c r="G1518" s="31" t="s">
        <v>107</v>
      </c>
      <c r="H1518" s="31" t="s">
        <v>108</v>
      </c>
      <c r="I1518" s="31"/>
      <c r="J1518" s="31"/>
      <c r="K1518" s="31" t="s">
        <v>106</v>
      </c>
      <c r="L1518" s="31" t="s">
        <v>13159</v>
      </c>
      <c r="M1518" s="31" t="s">
        <v>24</v>
      </c>
      <c r="N1518" s="31" t="s">
        <v>25933</v>
      </c>
      <c r="O1518" s="31" t="s">
        <v>25929</v>
      </c>
      <c r="P1518" s="32" t="s">
        <v>25948</v>
      </c>
      <c r="Q1518" s="32">
        <v>1</v>
      </c>
      <c r="R1518" t="str">
        <f t="shared" si="23"/>
        <v>Шевчук С.В. ПП, маг. "Ланс-В" г.Хмельницкий, ул.Тернопольская, д.34/4</v>
      </c>
    </row>
    <row r="1519" spans="1:18" hidden="1" x14ac:dyDescent="0.25">
      <c r="A1519" s="32">
        <v>161903</v>
      </c>
      <c r="B1519" s="31" t="s">
        <v>13186</v>
      </c>
      <c r="C1519" s="31" t="s">
        <v>13187</v>
      </c>
      <c r="D1519" s="31" t="s">
        <v>13188</v>
      </c>
      <c r="E1519" s="31" t="s">
        <v>145</v>
      </c>
      <c r="F1519" s="31" t="s">
        <v>122</v>
      </c>
      <c r="G1519" s="31" t="s">
        <v>107</v>
      </c>
      <c r="H1519" s="31" t="s">
        <v>108</v>
      </c>
      <c r="I1519" s="31" t="s">
        <v>13189</v>
      </c>
      <c r="J1519" s="31" t="s">
        <v>13190</v>
      </c>
      <c r="K1519" s="31" t="s">
        <v>106</v>
      </c>
      <c r="L1519" s="31" t="s">
        <v>13187</v>
      </c>
      <c r="M1519" s="31" t="s">
        <v>24</v>
      </c>
      <c r="N1519" s="31" t="s">
        <v>25933</v>
      </c>
      <c r="O1519" s="31" t="s">
        <v>25929</v>
      </c>
      <c r="P1519" s="32" t="s">
        <v>25948</v>
      </c>
      <c r="Q1519" s="32">
        <v>1</v>
      </c>
      <c r="R1519" t="str">
        <f t="shared" si="23"/>
        <v>Шерепа С.А. ПП, маг. "Злагода" г.Хмельницкий, ул.Камьянецкая, д.110/1</v>
      </c>
    </row>
    <row r="1520" spans="1:18" hidden="1" x14ac:dyDescent="0.25">
      <c r="A1520" s="32">
        <v>161903</v>
      </c>
      <c r="B1520" s="31" t="s">
        <v>13186</v>
      </c>
      <c r="C1520" s="31" t="s">
        <v>13187</v>
      </c>
      <c r="D1520" s="31" t="s">
        <v>13188</v>
      </c>
      <c r="E1520" s="31" t="s">
        <v>145</v>
      </c>
      <c r="F1520" s="31" t="s">
        <v>122</v>
      </c>
      <c r="G1520" s="31" t="s">
        <v>107</v>
      </c>
      <c r="H1520" s="31" t="s">
        <v>108</v>
      </c>
      <c r="I1520" s="31"/>
      <c r="J1520" s="31"/>
      <c r="K1520" s="31" t="s">
        <v>106</v>
      </c>
      <c r="L1520" s="31" t="s">
        <v>13187</v>
      </c>
      <c r="M1520" s="31" t="s">
        <v>24</v>
      </c>
      <c r="N1520" s="31" t="s">
        <v>25933</v>
      </c>
      <c r="O1520" s="31" t="s">
        <v>25929</v>
      </c>
      <c r="P1520" s="32" t="s">
        <v>25948</v>
      </c>
      <c r="Q1520" s="32">
        <v>1</v>
      </c>
      <c r="R1520" t="str">
        <f t="shared" si="23"/>
        <v>Шерепа С.А. ПП, маг. "Злагода" г.Хмельницкий, ул.Камьянецкая, д.110/1</v>
      </c>
    </row>
    <row r="1521" spans="1:18" hidden="1" x14ac:dyDescent="0.25">
      <c r="A1521" s="32">
        <v>161952</v>
      </c>
      <c r="B1521" s="31" t="s">
        <v>13298</v>
      </c>
      <c r="C1521" s="31" t="s">
        <v>562</v>
      </c>
      <c r="D1521" s="31" t="s">
        <v>13299</v>
      </c>
      <c r="E1521" s="31" t="s">
        <v>145</v>
      </c>
      <c r="F1521" s="31" t="s">
        <v>122</v>
      </c>
      <c r="G1521" s="31" t="s">
        <v>149</v>
      </c>
      <c r="H1521" s="31" t="s">
        <v>108</v>
      </c>
      <c r="I1521" s="31" t="s">
        <v>124</v>
      </c>
      <c r="J1521" s="31" t="s">
        <v>109</v>
      </c>
      <c r="K1521" s="31" t="s">
        <v>106</v>
      </c>
      <c r="L1521" s="31" t="s">
        <v>562</v>
      </c>
      <c r="M1521" s="31" t="s">
        <v>24</v>
      </c>
      <c r="N1521" s="31" t="s">
        <v>25933</v>
      </c>
      <c r="O1521" s="31" t="s">
        <v>25929</v>
      </c>
      <c r="P1521" s="32" t="s">
        <v>67</v>
      </c>
      <c r="Q1521" s="32">
        <v>1</v>
      </c>
      <c r="R1521" t="str">
        <f t="shared" si="23"/>
        <v>Яновіцький С.О. ПП, к-к г.Хмельницкий, пер.Куприна, д.4 (зуп.Купріна)</v>
      </c>
    </row>
    <row r="1522" spans="1:18" hidden="1" x14ac:dyDescent="0.25">
      <c r="A1522" s="32">
        <v>161952</v>
      </c>
      <c r="B1522" s="31" t="s">
        <v>13298</v>
      </c>
      <c r="C1522" s="31" t="s">
        <v>562</v>
      </c>
      <c r="D1522" s="31" t="s">
        <v>13299</v>
      </c>
      <c r="E1522" s="31" t="s">
        <v>145</v>
      </c>
      <c r="F1522" s="31" t="s">
        <v>122</v>
      </c>
      <c r="G1522" s="31" t="s">
        <v>149</v>
      </c>
      <c r="H1522" s="31" t="s">
        <v>108</v>
      </c>
      <c r="I1522" s="31"/>
      <c r="J1522" s="31"/>
      <c r="K1522" s="31" t="s">
        <v>106</v>
      </c>
      <c r="L1522" s="31" t="s">
        <v>562</v>
      </c>
      <c r="M1522" s="31" t="s">
        <v>24</v>
      </c>
      <c r="N1522" s="31" t="s">
        <v>25933</v>
      </c>
      <c r="O1522" s="31" t="s">
        <v>25929</v>
      </c>
      <c r="P1522" s="32" t="s">
        <v>67</v>
      </c>
      <c r="Q1522" s="32">
        <v>1</v>
      </c>
      <c r="R1522" t="str">
        <f t="shared" si="23"/>
        <v>Яновіцький С.О. ПП, к-к г.Хмельницкий, пер.Куприна, д.4 (зуп.Купріна)</v>
      </c>
    </row>
    <row r="1523" spans="1:18" hidden="1" x14ac:dyDescent="0.25">
      <c r="A1523" s="32">
        <v>161978</v>
      </c>
      <c r="B1523" s="31" t="s">
        <v>13371</v>
      </c>
      <c r="C1523" s="31" t="s">
        <v>13372</v>
      </c>
      <c r="D1523" s="31" t="s">
        <v>13373</v>
      </c>
      <c r="E1523" s="31" t="s">
        <v>145</v>
      </c>
      <c r="F1523" s="31" t="s">
        <v>122</v>
      </c>
      <c r="G1523" s="31" t="s">
        <v>107</v>
      </c>
      <c r="H1523" s="31" t="s">
        <v>108</v>
      </c>
      <c r="I1523" s="31" t="s">
        <v>124</v>
      </c>
      <c r="J1523" s="31" t="s">
        <v>109</v>
      </c>
      <c r="K1523" s="31" t="s">
        <v>106</v>
      </c>
      <c r="L1523" s="31" t="s">
        <v>13374</v>
      </c>
      <c r="M1523" s="31" t="s">
        <v>26</v>
      </c>
      <c r="N1523" s="31" t="s">
        <v>25933</v>
      </c>
      <c r="O1523" s="31" t="s">
        <v>25929</v>
      </c>
      <c r="P1523" s="32" t="s">
        <v>25948</v>
      </c>
      <c r="Q1523" s="32">
        <v>1</v>
      </c>
      <c r="R1523" t="str">
        <f t="shared" si="23"/>
        <v>Грубальська Н.П. ПП, маг. "Продукти" г.Хмельницкий, ул.Примакова, д.1</v>
      </c>
    </row>
    <row r="1524" spans="1:18" hidden="1" x14ac:dyDescent="0.25">
      <c r="A1524" s="32">
        <v>161978</v>
      </c>
      <c r="B1524" s="31" t="s">
        <v>13371</v>
      </c>
      <c r="C1524" s="31" t="s">
        <v>13372</v>
      </c>
      <c r="D1524" s="31" t="s">
        <v>13373</v>
      </c>
      <c r="E1524" s="31" t="s">
        <v>145</v>
      </c>
      <c r="F1524" s="31" t="s">
        <v>122</v>
      </c>
      <c r="G1524" s="31" t="s">
        <v>107</v>
      </c>
      <c r="H1524" s="31" t="s">
        <v>108</v>
      </c>
      <c r="I1524" s="31"/>
      <c r="J1524" s="31"/>
      <c r="K1524" s="31" t="s">
        <v>106</v>
      </c>
      <c r="L1524" s="31" t="s">
        <v>13374</v>
      </c>
      <c r="M1524" s="31" t="s">
        <v>26</v>
      </c>
      <c r="N1524" s="31" t="s">
        <v>25933</v>
      </c>
      <c r="O1524" s="31" t="s">
        <v>25929</v>
      </c>
      <c r="P1524" s="32" t="s">
        <v>25948</v>
      </c>
      <c r="Q1524" s="32">
        <v>1</v>
      </c>
      <c r="R1524" t="str">
        <f t="shared" si="23"/>
        <v>Грубальська Н.П. ПП, маг. "Продукти" г.Хмельницкий, ул.Примакова, д.1</v>
      </c>
    </row>
    <row r="1525" spans="1:18" hidden="1" x14ac:dyDescent="0.25">
      <c r="A1525" s="32">
        <v>161978</v>
      </c>
      <c r="B1525" s="31" t="s">
        <v>13375</v>
      </c>
      <c r="C1525" s="31" t="s">
        <v>13372</v>
      </c>
      <c r="D1525" s="31" t="s">
        <v>13373</v>
      </c>
      <c r="E1525" s="31" t="s">
        <v>145</v>
      </c>
      <c r="F1525" s="31" t="s">
        <v>122</v>
      </c>
      <c r="G1525" s="31" t="s">
        <v>107</v>
      </c>
      <c r="H1525" s="31" t="s">
        <v>108</v>
      </c>
      <c r="I1525" s="31" t="s">
        <v>13376</v>
      </c>
      <c r="J1525" s="31" t="s">
        <v>13377</v>
      </c>
      <c r="K1525" s="31" t="s">
        <v>106</v>
      </c>
      <c r="L1525" s="31" t="s">
        <v>13372</v>
      </c>
      <c r="M1525" s="31" t="s">
        <v>26</v>
      </c>
      <c r="N1525" s="31" t="s">
        <v>25933</v>
      </c>
      <c r="O1525" s="31" t="s">
        <v>25929</v>
      </c>
      <c r="P1525" s="32" t="s">
        <v>25948</v>
      </c>
      <c r="Q1525" s="32">
        <v>1</v>
      </c>
      <c r="R1525" t="str">
        <f t="shared" si="23"/>
        <v>Грубальська Н.П. ПП, маг. "Продукти" г.Хмельницкий, ул.Примакова, д.1</v>
      </c>
    </row>
    <row r="1526" spans="1:18" hidden="1" x14ac:dyDescent="0.25">
      <c r="A1526" s="32">
        <v>161982</v>
      </c>
      <c r="B1526" s="31" t="s">
        <v>13389</v>
      </c>
      <c r="C1526" s="31" t="s">
        <v>13390</v>
      </c>
      <c r="D1526" s="31" t="s">
        <v>13391</v>
      </c>
      <c r="E1526" s="31" t="s">
        <v>145</v>
      </c>
      <c r="F1526" s="31" t="s">
        <v>122</v>
      </c>
      <c r="G1526" s="31" t="s">
        <v>298</v>
      </c>
      <c r="H1526" s="31" t="s">
        <v>108</v>
      </c>
      <c r="I1526" s="31" t="s">
        <v>13392</v>
      </c>
      <c r="J1526" s="31" t="s">
        <v>13393</v>
      </c>
      <c r="K1526" s="31" t="s">
        <v>106</v>
      </c>
      <c r="L1526" s="31" t="s">
        <v>13390</v>
      </c>
      <c r="M1526" s="31" t="s">
        <v>27</v>
      </c>
      <c r="N1526" s="31" t="s">
        <v>25933</v>
      </c>
      <c r="O1526" s="31" t="s">
        <v>25929</v>
      </c>
      <c r="P1526" s="32" t="s">
        <v>67</v>
      </c>
      <c r="Q1526" s="32">
        <v>1</v>
      </c>
      <c r="R1526" t="str">
        <f t="shared" si="23"/>
        <v>Аветян Г.Р. ПП, склад г.Хмельницкий, ул.Курчатова, д.18</v>
      </c>
    </row>
    <row r="1527" spans="1:18" hidden="1" x14ac:dyDescent="0.25">
      <c r="A1527" s="32">
        <v>161988</v>
      </c>
      <c r="B1527" s="31" t="s">
        <v>13408</v>
      </c>
      <c r="C1527" s="31" t="s">
        <v>13409</v>
      </c>
      <c r="D1527" s="31" t="s">
        <v>3801</v>
      </c>
      <c r="E1527" s="31" t="s">
        <v>145</v>
      </c>
      <c r="F1527" s="31" t="s">
        <v>122</v>
      </c>
      <c r="G1527" s="31" t="s">
        <v>107</v>
      </c>
      <c r="H1527" s="31" t="s">
        <v>108</v>
      </c>
      <c r="I1527" s="31" t="s">
        <v>124</v>
      </c>
      <c r="J1527" s="31" t="s">
        <v>109</v>
      </c>
      <c r="K1527" s="31" t="s">
        <v>106</v>
      </c>
      <c r="L1527" s="31" t="s">
        <v>13409</v>
      </c>
      <c r="M1527" s="31" t="s">
        <v>27</v>
      </c>
      <c r="N1527" s="31" t="s">
        <v>25933</v>
      </c>
      <c r="O1527" s="31" t="s">
        <v>25929</v>
      </c>
      <c r="P1527" s="32" t="s">
        <v>25948</v>
      </c>
      <c r="Q1527" s="32">
        <v>1</v>
      </c>
      <c r="R1527" t="str">
        <f t="shared" si="23"/>
        <v>Парма ТОВ, маг. "Парма" г.Хмельницкий, ул.Строителей, д.6</v>
      </c>
    </row>
    <row r="1528" spans="1:18" hidden="1" x14ac:dyDescent="0.25">
      <c r="A1528" s="32">
        <v>161988</v>
      </c>
      <c r="B1528" s="31" t="s">
        <v>13408</v>
      </c>
      <c r="C1528" s="31" t="s">
        <v>13409</v>
      </c>
      <c r="D1528" s="31" t="s">
        <v>3801</v>
      </c>
      <c r="E1528" s="31" t="s">
        <v>145</v>
      </c>
      <c r="F1528" s="31" t="s">
        <v>122</v>
      </c>
      <c r="G1528" s="31" t="s">
        <v>107</v>
      </c>
      <c r="H1528" s="31" t="s">
        <v>108</v>
      </c>
      <c r="I1528" s="31"/>
      <c r="J1528" s="31"/>
      <c r="K1528" s="31" t="s">
        <v>106</v>
      </c>
      <c r="L1528" s="31" t="s">
        <v>13409</v>
      </c>
      <c r="M1528" s="31" t="s">
        <v>27</v>
      </c>
      <c r="N1528" s="31" t="s">
        <v>25933</v>
      </c>
      <c r="O1528" s="31" t="s">
        <v>25929</v>
      </c>
      <c r="P1528" s="32" t="s">
        <v>25948</v>
      </c>
      <c r="Q1528" s="32">
        <v>1</v>
      </c>
      <c r="R1528" t="str">
        <f t="shared" si="23"/>
        <v>Парма ТОВ, маг. "Парма" г.Хмельницкий, ул.Строителей, д.6</v>
      </c>
    </row>
    <row r="1529" spans="1:18" hidden="1" x14ac:dyDescent="0.25">
      <c r="A1529" s="32">
        <v>162032</v>
      </c>
      <c r="B1529" s="31" t="s">
        <v>13490</v>
      </c>
      <c r="C1529" s="31" t="s">
        <v>13491</v>
      </c>
      <c r="D1529" s="31" t="s">
        <v>13492</v>
      </c>
      <c r="E1529" s="31" t="s">
        <v>145</v>
      </c>
      <c r="F1529" s="31" t="s">
        <v>122</v>
      </c>
      <c r="G1529" s="31" t="s">
        <v>164</v>
      </c>
      <c r="H1529" s="31" t="s">
        <v>108</v>
      </c>
      <c r="I1529" s="31" t="s">
        <v>13479</v>
      </c>
      <c r="J1529" s="31" t="s">
        <v>13480</v>
      </c>
      <c r="K1529" s="31" t="s">
        <v>106</v>
      </c>
      <c r="L1529" s="31" t="s">
        <v>13491</v>
      </c>
      <c r="M1529" s="31" t="s">
        <v>24</v>
      </c>
      <c r="N1529" s="31" t="s">
        <v>25933</v>
      </c>
      <c r="O1529" s="31" t="s">
        <v>25929</v>
      </c>
      <c r="P1529" s="32" t="s">
        <v>25948</v>
      </c>
      <c r="Q1529" s="32">
        <v>1</v>
      </c>
      <c r="R1529" t="str">
        <f t="shared" si="23"/>
        <v>Альянс Холдинг ТзОВ, "R 6012" г.Хмельницкий, шоссе Львовское, д.36</v>
      </c>
    </row>
    <row r="1530" spans="1:18" hidden="1" x14ac:dyDescent="0.25">
      <c r="A1530" s="32">
        <v>162033</v>
      </c>
      <c r="B1530" s="31" t="s">
        <v>13493</v>
      </c>
      <c r="C1530" s="31" t="s">
        <v>13494</v>
      </c>
      <c r="D1530" s="31" t="s">
        <v>565</v>
      </c>
      <c r="E1530" s="31" t="s">
        <v>145</v>
      </c>
      <c r="F1530" s="31" t="s">
        <v>122</v>
      </c>
      <c r="G1530" s="31" t="s">
        <v>164</v>
      </c>
      <c r="H1530" s="31" t="s">
        <v>108</v>
      </c>
      <c r="I1530" s="31" t="s">
        <v>13479</v>
      </c>
      <c r="J1530" s="31" t="s">
        <v>13480</v>
      </c>
      <c r="K1530" s="31" t="s">
        <v>106</v>
      </c>
      <c r="L1530" s="31" t="s">
        <v>13494</v>
      </c>
      <c r="M1530" s="31" t="s">
        <v>27</v>
      </c>
      <c r="N1530" s="31" t="s">
        <v>25933</v>
      </c>
      <c r="O1530" s="31" t="s">
        <v>25929</v>
      </c>
      <c r="P1530" s="32" t="s">
        <v>25948</v>
      </c>
      <c r="Q1530" s="32">
        <v>1</v>
      </c>
      <c r="R1530" t="str">
        <f t="shared" si="23"/>
        <v>Альянс Холдинг ТзОВ, "R 6013" г.Хмельницкий, ул.Трудовая, д.11</v>
      </c>
    </row>
    <row r="1531" spans="1:18" hidden="1" x14ac:dyDescent="0.25">
      <c r="A1531" s="32">
        <v>162034</v>
      </c>
      <c r="B1531" s="31" t="s">
        <v>13495</v>
      </c>
      <c r="C1531" s="31" t="s">
        <v>13496</v>
      </c>
      <c r="D1531" s="31" t="s">
        <v>13497</v>
      </c>
      <c r="E1531" s="31" t="s">
        <v>145</v>
      </c>
      <c r="F1531" s="31" t="s">
        <v>122</v>
      </c>
      <c r="G1531" s="31" t="s">
        <v>164</v>
      </c>
      <c r="H1531" s="31" t="s">
        <v>108</v>
      </c>
      <c r="I1531" s="31" t="s">
        <v>13479</v>
      </c>
      <c r="J1531" s="31" t="s">
        <v>13480</v>
      </c>
      <c r="K1531" s="31" t="s">
        <v>106</v>
      </c>
      <c r="L1531" s="31" t="s">
        <v>13496</v>
      </c>
      <c r="M1531" s="31" t="s">
        <v>25</v>
      </c>
      <c r="N1531" s="31" t="s">
        <v>25933</v>
      </c>
      <c r="O1531" s="31" t="s">
        <v>25929</v>
      </c>
      <c r="P1531" s="32" t="s">
        <v>25948</v>
      </c>
      <c r="Q1531" s="32">
        <v>1</v>
      </c>
      <c r="R1531" t="str">
        <f t="shared" si="23"/>
        <v>Альянс Холдинг ТзОВ, "R 6014" г.Хмельницкий, ул.Красовского, д.37</v>
      </c>
    </row>
    <row r="1532" spans="1:18" hidden="1" x14ac:dyDescent="0.25">
      <c r="A1532" s="32">
        <v>162090</v>
      </c>
      <c r="B1532" s="31" t="s">
        <v>13635</v>
      </c>
      <c r="C1532" s="31" t="s">
        <v>13636</v>
      </c>
      <c r="D1532" s="31" t="s">
        <v>13637</v>
      </c>
      <c r="E1532" s="31" t="s">
        <v>145</v>
      </c>
      <c r="F1532" s="31" t="s">
        <v>122</v>
      </c>
      <c r="G1532" s="31" t="s">
        <v>107</v>
      </c>
      <c r="H1532" s="31" t="s">
        <v>108</v>
      </c>
      <c r="I1532" s="31" t="s">
        <v>13638</v>
      </c>
      <c r="J1532" s="31" t="s">
        <v>13639</v>
      </c>
      <c r="K1532" s="31" t="s">
        <v>106</v>
      </c>
      <c r="L1532" s="31" t="s">
        <v>13636</v>
      </c>
      <c r="M1532" s="31" t="s">
        <v>24</v>
      </c>
      <c r="N1532" s="31" t="s">
        <v>25933</v>
      </c>
      <c r="O1532" s="31" t="s">
        <v>25929</v>
      </c>
      <c r="P1532" s="32" t="s">
        <v>25948</v>
      </c>
      <c r="Q1532" s="32">
        <v>1</v>
      </c>
      <c r="R1532" t="str">
        <f t="shared" si="23"/>
        <v>Бабій М.П. ПП, маг. "Продукти" г.Хмельницкий, ул.Камьянецкая (остановка Маслозавод)</v>
      </c>
    </row>
    <row r="1533" spans="1:18" hidden="1" x14ac:dyDescent="0.25">
      <c r="A1533" s="32">
        <v>162090</v>
      </c>
      <c r="B1533" s="31" t="s">
        <v>13635</v>
      </c>
      <c r="C1533" s="31" t="s">
        <v>13636</v>
      </c>
      <c r="D1533" s="31" t="s">
        <v>13637</v>
      </c>
      <c r="E1533" s="31" t="s">
        <v>145</v>
      </c>
      <c r="F1533" s="31" t="s">
        <v>122</v>
      </c>
      <c r="G1533" s="31" t="s">
        <v>107</v>
      </c>
      <c r="H1533" s="31" t="s">
        <v>108</v>
      </c>
      <c r="I1533" s="31"/>
      <c r="J1533" s="31"/>
      <c r="K1533" s="31" t="s">
        <v>106</v>
      </c>
      <c r="L1533" s="31" t="s">
        <v>13636</v>
      </c>
      <c r="M1533" s="31" t="s">
        <v>24</v>
      </c>
      <c r="N1533" s="31" t="s">
        <v>25933</v>
      </c>
      <c r="O1533" s="31" t="s">
        <v>25929</v>
      </c>
      <c r="P1533" s="32" t="s">
        <v>25948</v>
      </c>
      <c r="Q1533" s="32">
        <v>1</v>
      </c>
      <c r="R1533" t="str">
        <f t="shared" si="23"/>
        <v>Бабій М.П. ПП, маг. "Продукти" г.Хмельницкий, ул.Камьянецкая (остановка Маслозавод)</v>
      </c>
    </row>
    <row r="1534" spans="1:18" hidden="1" x14ac:dyDescent="0.25">
      <c r="A1534" s="32">
        <v>162125</v>
      </c>
      <c r="B1534" s="31" t="s">
        <v>13670</v>
      </c>
      <c r="C1534" s="31" t="s">
        <v>13671</v>
      </c>
      <c r="D1534" s="31" t="s">
        <v>13672</v>
      </c>
      <c r="E1534" s="31" t="s">
        <v>145</v>
      </c>
      <c r="F1534" s="31" t="s">
        <v>122</v>
      </c>
      <c r="G1534" s="31" t="s">
        <v>149</v>
      </c>
      <c r="H1534" s="31" t="s">
        <v>108</v>
      </c>
      <c r="I1534" s="31" t="s">
        <v>13673</v>
      </c>
      <c r="J1534" s="31" t="s">
        <v>13674</v>
      </c>
      <c r="K1534" s="31" t="s">
        <v>106</v>
      </c>
      <c r="L1534" s="31" t="s">
        <v>13671</v>
      </c>
      <c r="M1534" s="31" t="s">
        <v>24</v>
      </c>
      <c r="N1534" s="31" t="s">
        <v>25933</v>
      </c>
      <c r="O1534" s="31" t="s">
        <v>25929</v>
      </c>
      <c r="P1534" s="32" t="s">
        <v>25948</v>
      </c>
      <c r="Q1534" s="32">
        <v>1</v>
      </c>
      <c r="R1534" t="str">
        <f t="shared" si="23"/>
        <v>Барабаш-Хассон О.О. ПП, к-к №240 г.Хмельницкий, ул.Камьянецкая, д.112</v>
      </c>
    </row>
    <row r="1535" spans="1:18" hidden="1" x14ac:dyDescent="0.25">
      <c r="A1535" s="32">
        <v>162199</v>
      </c>
      <c r="B1535" s="31" t="s">
        <v>13833</v>
      </c>
      <c r="C1535" s="31" t="s">
        <v>13834</v>
      </c>
      <c r="D1535" s="31" t="s">
        <v>4012</v>
      </c>
      <c r="E1535" s="31" t="s">
        <v>145</v>
      </c>
      <c r="F1535" s="31" t="s">
        <v>122</v>
      </c>
      <c r="G1535" s="31" t="s">
        <v>107</v>
      </c>
      <c r="H1535" s="31" t="s">
        <v>108</v>
      </c>
      <c r="I1535" s="31"/>
      <c r="J1535" s="31"/>
      <c r="K1535" s="31" t="s">
        <v>106</v>
      </c>
      <c r="L1535" s="31" t="s">
        <v>13834</v>
      </c>
      <c r="M1535" s="31" t="s">
        <v>26</v>
      </c>
      <c r="N1535" s="31" t="s">
        <v>25933</v>
      </c>
      <c r="O1535" s="31" t="s">
        <v>25929</v>
      </c>
      <c r="P1535" s="32" t="s">
        <v>25948</v>
      </c>
      <c r="Q1535" s="32">
        <v>1</v>
      </c>
      <c r="R1535" t="str">
        <f t="shared" si="23"/>
        <v>Пасатюк І.В. ПП, маг. "Хвилинка" г.Хмельницкий, шоссе Староконстантиновское (0)</v>
      </c>
    </row>
    <row r="1536" spans="1:18" hidden="1" x14ac:dyDescent="0.25">
      <c r="A1536" s="32">
        <v>162199</v>
      </c>
      <c r="B1536" s="31" t="s">
        <v>13833</v>
      </c>
      <c r="C1536" s="31" t="s">
        <v>13834</v>
      </c>
      <c r="D1536" s="31" t="s">
        <v>4012</v>
      </c>
      <c r="E1536" s="31" t="s">
        <v>145</v>
      </c>
      <c r="F1536" s="31" t="s">
        <v>122</v>
      </c>
      <c r="G1536" s="31" t="s">
        <v>107</v>
      </c>
      <c r="H1536" s="31" t="s">
        <v>108</v>
      </c>
      <c r="I1536" s="31" t="s">
        <v>124</v>
      </c>
      <c r="J1536" s="31" t="s">
        <v>109</v>
      </c>
      <c r="K1536" s="31" t="s">
        <v>106</v>
      </c>
      <c r="L1536" s="31" t="s">
        <v>13834</v>
      </c>
      <c r="M1536" s="31" t="s">
        <v>26</v>
      </c>
      <c r="N1536" s="31" t="s">
        <v>25933</v>
      </c>
      <c r="O1536" s="31" t="s">
        <v>25929</v>
      </c>
      <c r="P1536" s="32" t="s">
        <v>25948</v>
      </c>
      <c r="Q1536" s="32">
        <v>1</v>
      </c>
      <c r="R1536" t="str">
        <f t="shared" si="23"/>
        <v>Пасатюк І.В. ПП, маг. "Хвилинка" г.Хмельницкий, шоссе Староконстантиновское (0)</v>
      </c>
    </row>
    <row r="1537" spans="1:18" hidden="1" x14ac:dyDescent="0.25">
      <c r="A1537" s="32">
        <v>162210</v>
      </c>
      <c r="B1537" s="31" t="s">
        <v>13856</v>
      </c>
      <c r="C1537" s="31" t="s">
        <v>13857</v>
      </c>
      <c r="D1537" s="31" t="s">
        <v>13858</v>
      </c>
      <c r="E1537" s="31" t="s">
        <v>145</v>
      </c>
      <c r="F1537" s="31" t="s">
        <v>122</v>
      </c>
      <c r="G1537" s="31" t="s">
        <v>149</v>
      </c>
      <c r="H1537" s="31" t="s">
        <v>108</v>
      </c>
      <c r="I1537" s="31" t="s">
        <v>124</v>
      </c>
      <c r="J1537" s="31" t="s">
        <v>109</v>
      </c>
      <c r="K1537" s="31" t="s">
        <v>106</v>
      </c>
      <c r="L1537" s="31" t="s">
        <v>13857</v>
      </c>
      <c r="M1537" s="31" t="s">
        <v>25</v>
      </c>
      <c r="N1537" s="31" t="s">
        <v>25933</v>
      </c>
      <c r="O1537" s="31" t="s">
        <v>25929</v>
      </c>
      <c r="P1537" s="32" t="s">
        <v>25948</v>
      </c>
      <c r="Q1537" s="32">
        <v>1</v>
      </c>
      <c r="R1537" t="str">
        <f t="shared" si="23"/>
        <v>Бичков В.О. ПП, к-к №471 г.Хмельницкий, пер.Шевченко, д.3а</v>
      </c>
    </row>
    <row r="1538" spans="1:18" hidden="1" x14ac:dyDescent="0.25">
      <c r="A1538" s="32">
        <v>162251</v>
      </c>
      <c r="B1538" s="31" t="s">
        <v>13963</v>
      </c>
      <c r="C1538" s="31" t="s">
        <v>13964</v>
      </c>
      <c r="D1538" s="31" t="s">
        <v>13965</v>
      </c>
      <c r="E1538" s="31" t="s">
        <v>145</v>
      </c>
      <c r="F1538" s="31" t="s">
        <v>122</v>
      </c>
      <c r="G1538" s="31" t="s">
        <v>107</v>
      </c>
      <c r="H1538" s="31" t="s">
        <v>108</v>
      </c>
      <c r="I1538" s="31" t="s">
        <v>13966</v>
      </c>
      <c r="J1538" s="31" t="s">
        <v>13967</v>
      </c>
      <c r="K1538" s="31" t="s">
        <v>106</v>
      </c>
      <c r="L1538" s="31" t="s">
        <v>13964</v>
      </c>
      <c r="M1538" s="31" t="s">
        <v>26</v>
      </c>
      <c r="N1538" s="31" t="s">
        <v>25933</v>
      </c>
      <c r="O1538" s="31" t="s">
        <v>25929</v>
      </c>
      <c r="P1538" s="32" t="s">
        <v>25948</v>
      </c>
      <c r="Q1538" s="32">
        <v>1</v>
      </c>
      <c r="R1538" t="str">
        <f t="shared" si="23"/>
        <v>Бірюліна Т.М. ПП, маг. "Келих" г.Хмельницкий, просп Мира, д.52</v>
      </c>
    </row>
    <row r="1539" spans="1:18" hidden="1" x14ac:dyDescent="0.25">
      <c r="A1539" s="32">
        <v>162251</v>
      </c>
      <c r="B1539" s="31" t="s">
        <v>13963</v>
      </c>
      <c r="C1539" s="31" t="s">
        <v>13964</v>
      </c>
      <c r="D1539" s="31" t="s">
        <v>13965</v>
      </c>
      <c r="E1539" s="31" t="s">
        <v>145</v>
      </c>
      <c r="F1539" s="31" t="s">
        <v>122</v>
      </c>
      <c r="G1539" s="31" t="s">
        <v>107</v>
      </c>
      <c r="H1539" s="31" t="s">
        <v>108</v>
      </c>
      <c r="I1539" s="31"/>
      <c r="J1539" s="31"/>
      <c r="K1539" s="31" t="s">
        <v>106</v>
      </c>
      <c r="L1539" s="31" t="s">
        <v>13964</v>
      </c>
      <c r="M1539" s="31" t="s">
        <v>26</v>
      </c>
      <c r="N1539" s="31" t="s">
        <v>25933</v>
      </c>
      <c r="O1539" s="31" t="s">
        <v>25929</v>
      </c>
      <c r="P1539" s="32" t="s">
        <v>25948</v>
      </c>
      <c r="Q1539" s="32">
        <v>1</v>
      </c>
      <c r="R1539" t="str">
        <f t="shared" ref="R1539:R1602" si="24">CONCATENATE(C1539," ",D1539)</f>
        <v>Бірюліна Т.М. ПП, маг. "Келих" г.Хмельницкий, просп Мира, д.52</v>
      </c>
    </row>
    <row r="1540" spans="1:18" hidden="1" x14ac:dyDescent="0.25">
      <c r="A1540" s="32">
        <v>162267</v>
      </c>
      <c r="B1540" s="31" t="s">
        <v>14012</v>
      </c>
      <c r="C1540" s="31" t="s">
        <v>14013</v>
      </c>
      <c r="D1540" s="31" t="s">
        <v>5466</v>
      </c>
      <c r="E1540" s="31" t="s">
        <v>145</v>
      </c>
      <c r="F1540" s="31" t="s">
        <v>122</v>
      </c>
      <c r="G1540" s="31" t="s">
        <v>149</v>
      </c>
      <c r="H1540" s="31" t="s">
        <v>108</v>
      </c>
      <c r="I1540" s="31" t="s">
        <v>14014</v>
      </c>
      <c r="J1540" s="31" t="s">
        <v>14015</v>
      </c>
      <c r="K1540" s="31" t="s">
        <v>106</v>
      </c>
      <c r="L1540" s="31" t="s">
        <v>14013</v>
      </c>
      <c r="M1540" s="31" t="s">
        <v>27</v>
      </c>
      <c r="N1540" s="31" t="s">
        <v>25933</v>
      </c>
      <c r="O1540" s="31" t="s">
        <v>25929</v>
      </c>
      <c r="P1540" s="32" t="s">
        <v>25948</v>
      </c>
      <c r="Q1540" s="32">
        <v>1</v>
      </c>
      <c r="R1540" t="str">
        <f t="shared" si="24"/>
        <v>Боборикіна Л.І. ПП, к-к №107 г.Хмельницкий, ул.Мирного Панаса, д.31</v>
      </c>
    </row>
    <row r="1541" spans="1:18" hidden="1" x14ac:dyDescent="0.25">
      <c r="A1541" s="32">
        <v>162267</v>
      </c>
      <c r="B1541" s="31" t="s">
        <v>14012</v>
      </c>
      <c r="C1541" s="31" t="s">
        <v>14013</v>
      </c>
      <c r="D1541" s="31" t="s">
        <v>5466</v>
      </c>
      <c r="E1541" s="31" t="s">
        <v>145</v>
      </c>
      <c r="F1541" s="31" t="s">
        <v>122</v>
      </c>
      <c r="G1541" s="31" t="s">
        <v>149</v>
      </c>
      <c r="H1541" s="31" t="s">
        <v>108</v>
      </c>
      <c r="I1541" s="31"/>
      <c r="J1541" s="31"/>
      <c r="K1541" s="31" t="s">
        <v>106</v>
      </c>
      <c r="L1541" s="31" t="s">
        <v>14013</v>
      </c>
      <c r="M1541" s="31" t="s">
        <v>27</v>
      </c>
      <c r="N1541" s="31" t="s">
        <v>25933</v>
      </c>
      <c r="O1541" s="31" t="s">
        <v>25929</v>
      </c>
      <c r="P1541" s="32" t="s">
        <v>25948</v>
      </c>
      <c r="Q1541" s="32">
        <v>1</v>
      </c>
      <c r="R1541" t="str">
        <f t="shared" si="24"/>
        <v>Боборикіна Л.І. ПП, к-к №107 г.Хмельницкий, ул.Мирного Панаса, д.31</v>
      </c>
    </row>
    <row r="1542" spans="1:18" hidden="1" x14ac:dyDescent="0.25">
      <c r="A1542" s="32">
        <v>162310</v>
      </c>
      <c r="B1542" s="31" t="s">
        <v>14103</v>
      </c>
      <c r="C1542" s="31" t="s">
        <v>14104</v>
      </c>
      <c r="D1542" s="31" t="s">
        <v>14105</v>
      </c>
      <c r="E1542" s="31" t="s">
        <v>145</v>
      </c>
      <c r="F1542" s="31" t="s">
        <v>122</v>
      </c>
      <c r="G1542" s="31" t="s">
        <v>107</v>
      </c>
      <c r="H1542" s="31" t="s">
        <v>108</v>
      </c>
      <c r="I1542" s="31" t="s">
        <v>124</v>
      </c>
      <c r="J1542" s="31" t="s">
        <v>109</v>
      </c>
      <c r="K1542" s="31" t="s">
        <v>106</v>
      </c>
      <c r="L1542" s="31" t="s">
        <v>14104</v>
      </c>
      <c r="M1542" s="31" t="s">
        <v>25</v>
      </c>
      <c r="N1542" s="31" t="s">
        <v>25933</v>
      </c>
      <c r="O1542" s="31" t="s">
        <v>25929</v>
      </c>
      <c r="P1542" s="32" t="s">
        <v>25948</v>
      </c>
      <c r="Q1542" s="32">
        <v>1</v>
      </c>
      <c r="R1542" t="str">
        <f t="shared" si="24"/>
        <v>Бойко О.В. ПП, маг."Марія" р-н Теофипольский Район, пгт.Базалия, ул.Дзержинского, д.42</v>
      </c>
    </row>
    <row r="1543" spans="1:18" hidden="1" x14ac:dyDescent="0.25">
      <c r="A1543" s="32">
        <v>162311</v>
      </c>
      <c r="B1543" s="31" t="s">
        <v>14106</v>
      </c>
      <c r="C1543" s="31" t="s">
        <v>14107</v>
      </c>
      <c r="D1543" s="31" t="s">
        <v>424</v>
      </c>
      <c r="E1543" s="31" t="s">
        <v>145</v>
      </c>
      <c r="F1543" s="31" t="s">
        <v>122</v>
      </c>
      <c r="G1543" s="31" t="s">
        <v>149</v>
      </c>
      <c r="H1543" s="31" t="s">
        <v>108</v>
      </c>
      <c r="I1543" s="31" t="s">
        <v>124</v>
      </c>
      <c r="J1543" s="31" t="s">
        <v>109</v>
      </c>
      <c r="K1543" s="31" t="s">
        <v>106</v>
      </c>
      <c r="L1543" s="31" t="s">
        <v>14107</v>
      </c>
      <c r="M1543" s="31" t="s">
        <v>25</v>
      </c>
      <c r="N1543" s="31" t="s">
        <v>25933</v>
      </c>
      <c r="O1543" s="31" t="s">
        <v>25929</v>
      </c>
      <c r="P1543" s="32" t="s">
        <v>25948</v>
      </c>
      <c r="Q1543" s="32">
        <v>1</v>
      </c>
      <c r="R1543" t="str">
        <f t="shared" si="24"/>
        <v>Бойко О.М. ПП, к-к № 2а г.Хмельницкий (0)</v>
      </c>
    </row>
    <row r="1544" spans="1:18" hidden="1" x14ac:dyDescent="0.25">
      <c r="A1544" s="32">
        <v>162314</v>
      </c>
      <c r="B1544" s="31" t="s">
        <v>14110</v>
      </c>
      <c r="C1544" s="31" t="s">
        <v>14111</v>
      </c>
      <c r="D1544" s="31" t="s">
        <v>14112</v>
      </c>
      <c r="E1544" s="31" t="s">
        <v>145</v>
      </c>
      <c r="F1544" s="31" t="s">
        <v>122</v>
      </c>
      <c r="G1544" s="31" t="s">
        <v>114</v>
      </c>
      <c r="H1544" s="31" t="s">
        <v>108</v>
      </c>
      <c r="I1544" s="31" t="s">
        <v>124</v>
      </c>
      <c r="J1544" s="31" t="s">
        <v>109</v>
      </c>
      <c r="K1544" s="31" t="s">
        <v>106</v>
      </c>
      <c r="L1544" s="31" t="s">
        <v>14111</v>
      </c>
      <c r="M1544" s="31" t="s">
        <v>26</v>
      </c>
      <c r="N1544" s="31" t="s">
        <v>25933</v>
      </c>
      <c r="O1544" s="31" t="s">
        <v>25929</v>
      </c>
      <c r="P1544" s="32" t="s">
        <v>25948</v>
      </c>
      <c r="Q1544" s="32">
        <v>1</v>
      </c>
      <c r="R1544" t="str">
        <f t="shared" si="24"/>
        <v>Бойченко Т.С. ПП, кафе "Тріумф" г.Хмельницкий, ул.Проскуровская, д.1</v>
      </c>
    </row>
    <row r="1545" spans="1:18" hidden="1" x14ac:dyDescent="0.25">
      <c r="A1545" s="32">
        <v>162314</v>
      </c>
      <c r="B1545" s="31" t="s">
        <v>14110</v>
      </c>
      <c r="C1545" s="31" t="s">
        <v>14111</v>
      </c>
      <c r="D1545" s="31" t="s">
        <v>14112</v>
      </c>
      <c r="E1545" s="31" t="s">
        <v>145</v>
      </c>
      <c r="F1545" s="31" t="s">
        <v>122</v>
      </c>
      <c r="G1545" s="31" t="s">
        <v>114</v>
      </c>
      <c r="H1545" s="31" t="s">
        <v>108</v>
      </c>
      <c r="I1545" s="31"/>
      <c r="J1545" s="31"/>
      <c r="K1545" s="31" t="s">
        <v>106</v>
      </c>
      <c r="L1545" s="31" t="s">
        <v>14111</v>
      </c>
      <c r="M1545" s="31" t="s">
        <v>26</v>
      </c>
      <c r="N1545" s="31" t="s">
        <v>25933</v>
      </c>
      <c r="O1545" s="31" t="s">
        <v>25929</v>
      </c>
      <c r="P1545" s="32" t="s">
        <v>25948</v>
      </c>
      <c r="Q1545" s="32">
        <v>1</v>
      </c>
      <c r="R1545" t="str">
        <f t="shared" si="24"/>
        <v>Бойченко Т.С. ПП, кафе "Тріумф" г.Хмельницкий, ул.Проскуровская, д.1</v>
      </c>
    </row>
    <row r="1546" spans="1:18" hidden="1" x14ac:dyDescent="0.25">
      <c r="A1546" s="32">
        <v>165149</v>
      </c>
      <c r="B1546" s="31" t="s">
        <v>20285</v>
      </c>
      <c r="C1546" s="31" t="s">
        <v>20286</v>
      </c>
      <c r="D1546" s="31" t="s">
        <v>20287</v>
      </c>
      <c r="E1546" s="31" t="s">
        <v>145</v>
      </c>
      <c r="F1546" s="31" t="s">
        <v>122</v>
      </c>
      <c r="G1546" s="31" t="s">
        <v>107</v>
      </c>
      <c r="H1546" s="31" t="s">
        <v>108</v>
      </c>
      <c r="I1546" s="31" t="s">
        <v>124</v>
      </c>
      <c r="J1546" s="31" t="s">
        <v>109</v>
      </c>
      <c r="K1546" s="31" t="s">
        <v>106</v>
      </c>
      <c r="L1546" s="31" t="s">
        <v>20288</v>
      </c>
      <c r="M1546" s="31" t="s">
        <v>23</v>
      </c>
      <c r="N1546" s="31" t="s">
        <v>25933</v>
      </c>
      <c r="O1546" s="31" t="s">
        <v>25929</v>
      </c>
      <c r="P1546" s="32" t="s">
        <v>25948</v>
      </c>
      <c r="Q1546" s="32">
        <v>1</v>
      </c>
      <c r="R1546" t="str">
        <f t="shared" si="24"/>
        <v>Ратекс ТОВ, маг. "Мауглі" Хмельницький, вул. Курчатова, зупинка "завод "Нева",</v>
      </c>
    </row>
    <row r="1547" spans="1:18" hidden="1" x14ac:dyDescent="0.25">
      <c r="A1547" s="32">
        <v>165150</v>
      </c>
      <c r="B1547" s="31" t="s">
        <v>20289</v>
      </c>
      <c r="C1547" s="31" t="s">
        <v>20290</v>
      </c>
      <c r="D1547" s="31" t="s">
        <v>11394</v>
      </c>
      <c r="E1547" s="31" t="s">
        <v>145</v>
      </c>
      <c r="F1547" s="31" t="s">
        <v>122</v>
      </c>
      <c r="G1547" s="31" t="s">
        <v>107</v>
      </c>
      <c r="H1547" s="31" t="s">
        <v>108</v>
      </c>
      <c r="I1547" s="31" t="s">
        <v>124</v>
      </c>
      <c r="J1547" s="31" t="s">
        <v>109</v>
      </c>
      <c r="K1547" s="31" t="s">
        <v>106</v>
      </c>
      <c r="L1547" s="31" t="s">
        <v>20290</v>
      </c>
      <c r="M1547" s="31" t="s">
        <v>23</v>
      </c>
      <c r="N1547" s="31" t="s">
        <v>25933</v>
      </c>
      <c r="O1547" s="31" t="s">
        <v>25929</v>
      </c>
      <c r="P1547" s="32" t="s">
        <v>25948</v>
      </c>
      <c r="Q1547" s="32">
        <v>1</v>
      </c>
      <c r="R1547" t="str">
        <f t="shared" si="24"/>
        <v>Ратекс ТОВ, маг. "Степашка" Хмельницький, вул. Козача, б. 56,</v>
      </c>
    </row>
    <row r="1548" spans="1:18" hidden="1" x14ac:dyDescent="0.25">
      <c r="A1548" s="32">
        <v>165151</v>
      </c>
      <c r="B1548" s="31" t="s">
        <v>20291</v>
      </c>
      <c r="C1548" s="31" t="s">
        <v>20292</v>
      </c>
      <c r="D1548" s="31" t="s">
        <v>12795</v>
      </c>
      <c r="E1548" s="31" t="s">
        <v>145</v>
      </c>
      <c r="F1548" s="31" t="s">
        <v>122</v>
      </c>
      <c r="G1548" s="31" t="s">
        <v>107</v>
      </c>
      <c r="H1548" s="31" t="s">
        <v>108</v>
      </c>
      <c r="I1548" s="31" t="s">
        <v>124</v>
      </c>
      <c r="J1548" s="31" t="s">
        <v>109</v>
      </c>
      <c r="K1548" s="31" t="s">
        <v>106</v>
      </c>
      <c r="L1548" s="31" t="s">
        <v>20292</v>
      </c>
      <c r="M1548" s="31" t="s">
        <v>23</v>
      </c>
      <c r="N1548" s="31" t="s">
        <v>25933</v>
      </c>
      <c r="O1548" s="31" t="s">
        <v>25929</v>
      </c>
      <c r="P1548" s="32" t="s">
        <v>25948</v>
      </c>
      <c r="Q1548" s="32">
        <v>1</v>
      </c>
      <c r="R1548" t="str">
        <f t="shared" si="24"/>
        <v>Ратекс ТОВ, маг. "Фея" Хмельницький, вул. Проспект Миру, б. 78,</v>
      </c>
    </row>
    <row r="1549" spans="1:18" hidden="1" x14ac:dyDescent="0.25">
      <c r="A1549" s="32">
        <v>165164</v>
      </c>
      <c r="B1549" s="31" t="s">
        <v>20316</v>
      </c>
      <c r="C1549" s="31" t="s">
        <v>20317</v>
      </c>
      <c r="D1549" s="31" t="s">
        <v>20318</v>
      </c>
      <c r="E1549" s="31" t="s">
        <v>145</v>
      </c>
      <c r="F1549" s="31" t="s">
        <v>122</v>
      </c>
      <c r="G1549" s="31" t="s">
        <v>149</v>
      </c>
      <c r="H1549" s="31" t="s">
        <v>108</v>
      </c>
      <c r="I1549" s="31" t="s">
        <v>124</v>
      </c>
      <c r="J1549" s="31" t="s">
        <v>109</v>
      </c>
      <c r="K1549" s="31" t="s">
        <v>106</v>
      </c>
      <c r="L1549" s="31" t="s">
        <v>20317</v>
      </c>
      <c r="M1549" s="31" t="s">
        <v>27</v>
      </c>
      <c r="N1549" s="31" t="s">
        <v>25933</v>
      </c>
      <c r="O1549" s="31" t="s">
        <v>25929</v>
      </c>
      <c r="P1549" s="32" t="s">
        <v>25948</v>
      </c>
      <c r="Q1549" s="32">
        <v>1</v>
      </c>
      <c r="R1549" t="str">
        <f t="shared" si="24"/>
        <v>Резнікова О.В. ПП, к-к "Печенюшка" г.Хмельницкий, шоссе Винницкое (автовокзал)</v>
      </c>
    </row>
    <row r="1550" spans="1:18" hidden="1" x14ac:dyDescent="0.25">
      <c r="A1550" s="32">
        <v>165164</v>
      </c>
      <c r="B1550" s="31" t="s">
        <v>20316</v>
      </c>
      <c r="C1550" s="31" t="s">
        <v>20317</v>
      </c>
      <c r="D1550" s="31" t="s">
        <v>20318</v>
      </c>
      <c r="E1550" s="31" t="s">
        <v>145</v>
      </c>
      <c r="F1550" s="31" t="s">
        <v>122</v>
      </c>
      <c r="G1550" s="31" t="s">
        <v>149</v>
      </c>
      <c r="H1550" s="31" t="s">
        <v>108</v>
      </c>
      <c r="I1550" s="31"/>
      <c r="J1550" s="31"/>
      <c r="K1550" s="31" t="s">
        <v>106</v>
      </c>
      <c r="L1550" s="31" t="s">
        <v>20317</v>
      </c>
      <c r="M1550" s="31" t="s">
        <v>27</v>
      </c>
      <c r="N1550" s="31" t="s">
        <v>25933</v>
      </c>
      <c r="O1550" s="31" t="s">
        <v>25929</v>
      </c>
      <c r="P1550" s="32" t="s">
        <v>25948</v>
      </c>
      <c r="Q1550" s="32">
        <v>1</v>
      </c>
      <c r="R1550" t="str">
        <f t="shared" si="24"/>
        <v>Резнікова О.В. ПП, к-к "Печенюшка" г.Хмельницкий, шоссе Винницкое (автовокзал)</v>
      </c>
    </row>
    <row r="1551" spans="1:18" hidden="1" x14ac:dyDescent="0.25">
      <c r="A1551" s="32">
        <v>165172</v>
      </c>
      <c r="B1551" s="31" t="s">
        <v>20333</v>
      </c>
      <c r="C1551" s="31" t="s">
        <v>20334</v>
      </c>
      <c r="D1551" s="31" t="s">
        <v>20335</v>
      </c>
      <c r="E1551" s="31" t="s">
        <v>145</v>
      </c>
      <c r="F1551" s="31" t="s">
        <v>122</v>
      </c>
      <c r="G1551" s="31" t="s">
        <v>114</v>
      </c>
      <c r="H1551" s="31" t="s">
        <v>108</v>
      </c>
      <c r="I1551" s="31"/>
      <c r="J1551" s="31"/>
      <c r="K1551" s="31" t="s">
        <v>106</v>
      </c>
      <c r="L1551" s="31" t="s">
        <v>20334</v>
      </c>
      <c r="M1551" s="31" t="s">
        <v>27</v>
      </c>
      <c r="N1551" s="31" t="s">
        <v>25933</v>
      </c>
      <c r="O1551" s="31" t="s">
        <v>25929</v>
      </c>
      <c r="P1551" s="32" t="s">
        <v>25948</v>
      </c>
      <c r="Q1551" s="32">
        <v>1</v>
      </c>
      <c r="R1551" t="str">
        <f t="shared" si="24"/>
        <v>Ресторан "Проскурів" ТОВ г.Хмельницкий, пер.Проскуривского Подполья, д.203</v>
      </c>
    </row>
    <row r="1552" spans="1:18" hidden="1" x14ac:dyDescent="0.25">
      <c r="A1552" s="32">
        <v>165172</v>
      </c>
      <c r="B1552" s="31" t="s">
        <v>20333</v>
      </c>
      <c r="C1552" s="31" t="s">
        <v>20334</v>
      </c>
      <c r="D1552" s="31" t="s">
        <v>20335</v>
      </c>
      <c r="E1552" s="31" t="s">
        <v>145</v>
      </c>
      <c r="F1552" s="31" t="s">
        <v>122</v>
      </c>
      <c r="G1552" s="31" t="s">
        <v>114</v>
      </c>
      <c r="H1552" s="31" t="s">
        <v>108</v>
      </c>
      <c r="I1552" s="31" t="s">
        <v>20336</v>
      </c>
      <c r="J1552" s="31" t="s">
        <v>20337</v>
      </c>
      <c r="K1552" s="31" t="s">
        <v>106</v>
      </c>
      <c r="L1552" s="31" t="s">
        <v>20334</v>
      </c>
      <c r="M1552" s="31" t="s">
        <v>27</v>
      </c>
      <c r="N1552" s="31" t="s">
        <v>25933</v>
      </c>
      <c r="O1552" s="31" t="s">
        <v>25929</v>
      </c>
      <c r="P1552" s="32" t="s">
        <v>25948</v>
      </c>
      <c r="Q1552" s="32">
        <v>1</v>
      </c>
      <c r="R1552" t="str">
        <f t="shared" si="24"/>
        <v>Ресторан "Проскурів" ТОВ г.Хмельницкий, пер.Проскуривского Подполья, д.203</v>
      </c>
    </row>
    <row r="1553" spans="1:18" hidden="1" x14ac:dyDescent="0.25">
      <c r="A1553" s="32">
        <v>165261</v>
      </c>
      <c r="B1553" s="31" t="s">
        <v>20513</v>
      </c>
      <c r="C1553" s="31" t="s">
        <v>20514</v>
      </c>
      <c r="D1553" s="31" t="s">
        <v>12235</v>
      </c>
      <c r="E1553" s="31" t="s">
        <v>145</v>
      </c>
      <c r="F1553" s="31" t="s">
        <v>122</v>
      </c>
      <c r="G1553" s="31" t="s">
        <v>114</v>
      </c>
      <c r="H1553" s="31" t="s">
        <v>108</v>
      </c>
      <c r="I1553" s="31" t="s">
        <v>124</v>
      </c>
      <c r="J1553" s="31" t="s">
        <v>109</v>
      </c>
      <c r="K1553" s="31" t="s">
        <v>106</v>
      </c>
      <c r="L1553" s="31" t="s">
        <v>20514</v>
      </c>
      <c r="M1553" s="31" t="s">
        <v>23</v>
      </c>
      <c r="N1553" s="31" t="s">
        <v>25933</v>
      </c>
      <c r="O1553" s="31" t="s">
        <v>25929</v>
      </c>
      <c r="P1553" s="32" t="s">
        <v>25948</v>
      </c>
      <c r="Q1553" s="32">
        <v>1</v>
      </c>
      <c r="R1553" t="str">
        <f t="shared" si="24"/>
        <v>Руських М.І. ПП, бар "L&amp;M" г.Хмельницкий, ул.Подольская, д.25</v>
      </c>
    </row>
    <row r="1554" spans="1:18" hidden="1" x14ac:dyDescent="0.25">
      <c r="A1554" s="32">
        <v>165305</v>
      </c>
      <c r="B1554" s="31" t="s">
        <v>20617</v>
      </c>
      <c r="C1554" s="31" t="s">
        <v>20618</v>
      </c>
      <c r="D1554" s="31" t="s">
        <v>20619</v>
      </c>
      <c r="E1554" s="31" t="s">
        <v>145</v>
      </c>
      <c r="F1554" s="31" t="s">
        <v>122</v>
      </c>
      <c r="G1554" s="31" t="s">
        <v>149</v>
      </c>
      <c r="H1554" s="31" t="s">
        <v>108</v>
      </c>
      <c r="I1554" s="31" t="s">
        <v>124</v>
      </c>
      <c r="J1554" s="31" t="s">
        <v>109</v>
      </c>
      <c r="K1554" s="31" t="s">
        <v>106</v>
      </c>
      <c r="L1554" s="31" t="s">
        <v>20618</v>
      </c>
      <c r="M1554" s="31" t="s">
        <v>27</v>
      </c>
      <c r="N1554" s="31" t="s">
        <v>25933</v>
      </c>
      <c r="O1554" s="31" t="s">
        <v>25929</v>
      </c>
      <c r="P1554" s="32" t="s">
        <v>25948</v>
      </c>
      <c r="Q1554" s="32">
        <v>1</v>
      </c>
      <c r="R1554" t="str">
        <f t="shared" si="24"/>
        <v>Самер Н.Я. ПП, маг. "Макс" г.Хмельницкий, ул.Курчатова, д.15</v>
      </c>
    </row>
    <row r="1555" spans="1:18" hidden="1" x14ac:dyDescent="0.25">
      <c r="A1555" s="32">
        <v>165306</v>
      </c>
      <c r="B1555" s="31" t="s">
        <v>20620</v>
      </c>
      <c r="C1555" s="31" t="s">
        <v>12024</v>
      </c>
      <c r="D1555" s="31" t="s">
        <v>20621</v>
      </c>
      <c r="E1555" s="31" t="s">
        <v>145</v>
      </c>
      <c r="F1555" s="31" t="s">
        <v>122</v>
      </c>
      <c r="G1555" s="31" t="s">
        <v>107</v>
      </c>
      <c r="H1555" s="31" t="s">
        <v>108</v>
      </c>
      <c r="I1555" s="31" t="s">
        <v>20622</v>
      </c>
      <c r="J1555" s="31" t="s">
        <v>20623</v>
      </c>
      <c r="K1555" s="31" t="s">
        <v>106</v>
      </c>
      <c r="L1555" s="31" t="s">
        <v>12019</v>
      </c>
      <c r="M1555" s="31" t="s">
        <v>27</v>
      </c>
      <c r="N1555" s="31" t="s">
        <v>25933</v>
      </c>
      <c r="O1555" s="31" t="s">
        <v>25929</v>
      </c>
      <c r="P1555" s="32" t="s">
        <v>67</v>
      </c>
      <c r="Q1555" s="32">
        <v>1</v>
      </c>
      <c r="R1555" t="str">
        <f t="shared" si="24"/>
        <v>Самер Н.Я. ПП, маг. "Продукти" г.Хмельницкий, пер.Каменецкий, д.124 (навпроти ДАЇ)</v>
      </c>
    </row>
    <row r="1556" spans="1:18" hidden="1" x14ac:dyDescent="0.25">
      <c r="A1556" s="32">
        <v>165306</v>
      </c>
      <c r="B1556" s="31" t="s">
        <v>20620</v>
      </c>
      <c r="C1556" s="31" t="s">
        <v>12024</v>
      </c>
      <c r="D1556" s="31" t="s">
        <v>20621</v>
      </c>
      <c r="E1556" s="31" t="s">
        <v>145</v>
      </c>
      <c r="F1556" s="31" t="s">
        <v>122</v>
      </c>
      <c r="G1556" s="31" t="s">
        <v>107</v>
      </c>
      <c r="H1556" s="31" t="s">
        <v>108</v>
      </c>
      <c r="I1556" s="31"/>
      <c r="J1556" s="31"/>
      <c r="K1556" s="31" t="s">
        <v>106</v>
      </c>
      <c r="L1556" s="31" t="s">
        <v>12024</v>
      </c>
      <c r="M1556" s="31" t="s">
        <v>27</v>
      </c>
      <c r="N1556" s="31" t="s">
        <v>25933</v>
      </c>
      <c r="O1556" s="31" t="s">
        <v>25929</v>
      </c>
      <c r="P1556" s="32" t="s">
        <v>67</v>
      </c>
      <c r="Q1556" s="32">
        <v>1</v>
      </c>
      <c r="R1556" t="str">
        <f t="shared" si="24"/>
        <v>Самер Н.Я. ПП, маг. "Продукти" г.Хмельницкий, пер.Каменецкий, д.124 (навпроти ДАЇ)</v>
      </c>
    </row>
    <row r="1557" spans="1:18" hidden="1" x14ac:dyDescent="0.25">
      <c r="A1557" s="32">
        <v>165314</v>
      </c>
      <c r="B1557" s="31" t="s">
        <v>20644</v>
      </c>
      <c r="C1557" s="31" t="s">
        <v>20645</v>
      </c>
      <c r="D1557" s="31" t="s">
        <v>8534</v>
      </c>
      <c r="E1557" s="31" t="s">
        <v>145</v>
      </c>
      <c r="F1557" s="31" t="s">
        <v>122</v>
      </c>
      <c r="G1557" s="31" t="s">
        <v>149</v>
      </c>
      <c r="H1557" s="31" t="s">
        <v>108</v>
      </c>
      <c r="I1557" s="31" t="s">
        <v>124</v>
      </c>
      <c r="J1557" s="31" t="s">
        <v>109</v>
      </c>
      <c r="K1557" s="31" t="s">
        <v>106</v>
      </c>
      <c r="L1557" s="31" t="s">
        <v>20645</v>
      </c>
      <c r="M1557" s="31" t="s">
        <v>25</v>
      </c>
      <c r="N1557" s="31" t="s">
        <v>25933</v>
      </c>
      <c r="O1557" s="31" t="s">
        <v>25929</v>
      </c>
      <c r="P1557" s="32" t="s">
        <v>25948</v>
      </c>
      <c r="Q1557" s="32">
        <v>1</v>
      </c>
      <c r="R1557" t="str">
        <f t="shared" si="24"/>
        <v>Самсоненко Б.В. ПП, к-к г.Хмельницкий, ул.Майборского, д.1</v>
      </c>
    </row>
    <row r="1558" spans="1:18" hidden="1" x14ac:dyDescent="0.25">
      <c r="A1558" s="32">
        <v>165314</v>
      </c>
      <c r="B1558" s="31" t="s">
        <v>20644</v>
      </c>
      <c r="C1558" s="31" t="s">
        <v>20645</v>
      </c>
      <c r="D1558" s="31" t="s">
        <v>8534</v>
      </c>
      <c r="E1558" s="31" t="s">
        <v>145</v>
      </c>
      <c r="F1558" s="31" t="s">
        <v>122</v>
      </c>
      <c r="G1558" s="31" t="s">
        <v>149</v>
      </c>
      <c r="H1558" s="31" t="s">
        <v>108</v>
      </c>
      <c r="I1558" s="31"/>
      <c r="J1558" s="31"/>
      <c r="K1558" s="31" t="s">
        <v>106</v>
      </c>
      <c r="L1558" s="31" t="s">
        <v>20645</v>
      </c>
      <c r="M1558" s="31" t="s">
        <v>25</v>
      </c>
      <c r="N1558" s="31" t="s">
        <v>25933</v>
      </c>
      <c r="O1558" s="31" t="s">
        <v>25929</v>
      </c>
      <c r="P1558" s="32" t="s">
        <v>25948</v>
      </c>
      <c r="Q1558" s="32">
        <v>1</v>
      </c>
      <c r="R1558" t="str">
        <f t="shared" si="24"/>
        <v>Самсоненко Б.В. ПП, к-к г.Хмельницкий, ул.Майборского, д.1</v>
      </c>
    </row>
    <row r="1559" spans="1:18" hidden="1" x14ac:dyDescent="0.25">
      <c r="A1559" s="32">
        <v>165352</v>
      </c>
      <c r="B1559" s="31" t="s">
        <v>20718</v>
      </c>
      <c r="C1559" s="31" t="s">
        <v>20719</v>
      </c>
      <c r="D1559" s="31" t="s">
        <v>20720</v>
      </c>
      <c r="E1559" s="31" t="s">
        <v>145</v>
      </c>
      <c r="F1559" s="31" t="s">
        <v>122</v>
      </c>
      <c r="G1559" s="31" t="s">
        <v>107</v>
      </c>
      <c r="H1559" s="31" t="s">
        <v>108</v>
      </c>
      <c r="I1559" s="31" t="s">
        <v>20721</v>
      </c>
      <c r="J1559" s="31" t="s">
        <v>20722</v>
      </c>
      <c r="K1559" s="31" t="s">
        <v>106</v>
      </c>
      <c r="L1559" s="31" t="s">
        <v>20719</v>
      </c>
      <c r="M1559" s="31" t="s">
        <v>27</v>
      </c>
      <c r="N1559" s="31" t="s">
        <v>25933</v>
      </c>
      <c r="O1559" s="31" t="s">
        <v>25929</v>
      </c>
      <c r="P1559" s="32" t="s">
        <v>25948</v>
      </c>
      <c r="Q1559" s="32">
        <v>1</v>
      </c>
      <c r="R1559" t="str">
        <f t="shared" si="24"/>
        <v>Селезар В.М. ПП, маг. "Продукти" г.Хмельницкий, ул.Мирного Панаса (біля училищя №9)</v>
      </c>
    </row>
    <row r="1560" spans="1:18" hidden="1" x14ac:dyDescent="0.25">
      <c r="A1560" s="32">
        <v>165352</v>
      </c>
      <c r="B1560" s="31" t="s">
        <v>20718</v>
      </c>
      <c r="C1560" s="31" t="s">
        <v>20719</v>
      </c>
      <c r="D1560" s="31" t="s">
        <v>20720</v>
      </c>
      <c r="E1560" s="31" t="s">
        <v>145</v>
      </c>
      <c r="F1560" s="31" t="s">
        <v>122</v>
      </c>
      <c r="G1560" s="31" t="s">
        <v>107</v>
      </c>
      <c r="H1560" s="31" t="s">
        <v>108</v>
      </c>
      <c r="I1560" s="31"/>
      <c r="J1560" s="31"/>
      <c r="K1560" s="31" t="s">
        <v>106</v>
      </c>
      <c r="L1560" s="31" t="s">
        <v>20719</v>
      </c>
      <c r="M1560" s="31" t="s">
        <v>27</v>
      </c>
      <c r="N1560" s="31" t="s">
        <v>25933</v>
      </c>
      <c r="O1560" s="31" t="s">
        <v>25929</v>
      </c>
      <c r="P1560" s="32" t="s">
        <v>25948</v>
      </c>
      <c r="Q1560" s="32">
        <v>1</v>
      </c>
      <c r="R1560" t="str">
        <f t="shared" si="24"/>
        <v>Селезар В.М. ПП, маг. "Продукти" г.Хмельницкий, ул.Мирного Панаса (біля училищя №9)</v>
      </c>
    </row>
    <row r="1561" spans="1:18" hidden="1" x14ac:dyDescent="0.25">
      <c r="A1561" s="32">
        <v>165437</v>
      </c>
      <c r="B1561" s="31" t="s">
        <v>20936</v>
      </c>
      <c r="C1561" s="31" t="s">
        <v>20937</v>
      </c>
      <c r="D1561" s="31" t="s">
        <v>20938</v>
      </c>
      <c r="E1561" s="31" t="s">
        <v>145</v>
      </c>
      <c r="F1561" s="31" t="s">
        <v>122</v>
      </c>
      <c r="G1561" s="31" t="s">
        <v>107</v>
      </c>
      <c r="H1561" s="31" t="s">
        <v>108</v>
      </c>
      <c r="I1561" s="31" t="s">
        <v>20939</v>
      </c>
      <c r="J1561" s="31" t="s">
        <v>20940</v>
      </c>
      <c r="K1561" s="31" t="s">
        <v>106</v>
      </c>
      <c r="L1561" s="31" t="s">
        <v>20937</v>
      </c>
      <c r="M1561" s="31" t="s">
        <v>26</v>
      </c>
      <c r="N1561" s="31" t="s">
        <v>25933</v>
      </c>
      <c r="O1561" s="31" t="s">
        <v>25929</v>
      </c>
      <c r="P1561" s="32" t="s">
        <v>25948</v>
      </c>
      <c r="Q1561" s="32">
        <v>1</v>
      </c>
      <c r="R1561" t="str">
        <f t="shared" si="24"/>
        <v>Кишкар Т.М. ПП, маг. "Успіх" Хмельницький, вул. Проспект Миру, біля НВО, б. 30,</v>
      </c>
    </row>
    <row r="1562" spans="1:18" hidden="1" x14ac:dyDescent="0.25">
      <c r="A1562" s="32">
        <v>165452</v>
      </c>
      <c r="B1562" s="31" t="s">
        <v>20964</v>
      </c>
      <c r="C1562" s="31" t="s">
        <v>20965</v>
      </c>
      <c r="D1562" s="31" t="s">
        <v>20966</v>
      </c>
      <c r="E1562" s="31" t="s">
        <v>145</v>
      </c>
      <c r="F1562" s="31" t="s">
        <v>122</v>
      </c>
      <c r="G1562" s="31" t="s">
        <v>107</v>
      </c>
      <c r="H1562" s="31" t="s">
        <v>108</v>
      </c>
      <c r="I1562" s="31" t="s">
        <v>124</v>
      </c>
      <c r="J1562" s="31" t="s">
        <v>109</v>
      </c>
      <c r="K1562" s="31" t="s">
        <v>106</v>
      </c>
      <c r="L1562" s="31" t="s">
        <v>20965</v>
      </c>
      <c r="M1562" s="31" t="s">
        <v>25</v>
      </c>
      <c r="N1562" s="31" t="s">
        <v>25933</v>
      </c>
      <c r="O1562" s="31" t="s">
        <v>25929</v>
      </c>
      <c r="P1562" s="32" t="s">
        <v>25948</v>
      </c>
      <c r="Q1562" s="32">
        <v>1</v>
      </c>
      <c r="R1562" t="str">
        <f t="shared" si="24"/>
        <v>Скакун Т.І. ПП, маг. "Продукти" р-н Старосинявский Район, с.Паплинцы, ул.Добромир, д.1</v>
      </c>
    </row>
    <row r="1563" spans="1:18" hidden="1" x14ac:dyDescent="0.25">
      <c r="A1563" s="32">
        <v>165516</v>
      </c>
      <c r="B1563" s="31" t="s">
        <v>21095</v>
      </c>
      <c r="C1563" s="31" t="s">
        <v>21096</v>
      </c>
      <c r="D1563" s="31" t="s">
        <v>21097</v>
      </c>
      <c r="E1563" s="31" t="s">
        <v>145</v>
      </c>
      <c r="F1563" s="31" t="s">
        <v>122</v>
      </c>
      <c r="G1563" s="31" t="s">
        <v>149</v>
      </c>
      <c r="H1563" s="31" t="s">
        <v>108</v>
      </c>
      <c r="I1563" s="31" t="s">
        <v>124</v>
      </c>
      <c r="J1563" s="31" t="s">
        <v>109</v>
      </c>
      <c r="K1563" s="31" t="s">
        <v>106</v>
      </c>
      <c r="L1563" s="31" t="s">
        <v>21096</v>
      </c>
      <c r="M1563" s="31" t="s">
        <v>25</v>
      </c>
      <c r="N1563" s="31" t="s">
        <v>25933</v>
      </c>
      <c r="O1563" s="31" t="s">
        <v>25929</v>
      </c>
      <c r="P1563" s="32" t="s">
        <v>25948</v>
      </c>
      <c r="Q1563" s="32">
        <v>1</v>
      </c>
      <c r="R1563" t="str">
        <f t="shared" si="24"/>
        <v>Смірнова О.М. ПП, к-к "Ласунчик" г.Хмельницкий, ул.Чорновола Вячеслава, д.52/1</v>
      </c>
    </row>
    <row r="1564" spans="1:18" hidden="1" x14ac:dyDescent="0.25">
      <c r="A1564" s="32">
        <v>165555</v>
      </c>
      <c r="B1564" s="31" t="s">
        <v>21186</v>
      </c>
      <c r="C1564" s="31" t="s">
        <v>21187</v>
      </c>
      <c r="D1564" s="31" t="s">
        <v>21188</v>
      </c>
      <c r="E1564" s="31" t="s">
        <v>145</v>
      </c>
      <c r="F1564" s="31" t="s">
        <v>122</v>
      </c>
      <c r="G1564" s="31" t="s">
        <v>107</v>
      </c>
      <c r="H1564" s="31" t="s">
        <v>108</v>
      </c>
      <c r="I1564" s="31" t="s">
        <v>124</v>
      </c>
      <c r="J1564" s="31" t="s">
        <v>109</v>
      </c>
      <c r="K1564" s="31" t="s">
        <v>106</v>
      </c>
      <c r="L1564" s="31" t="s">
        <v>21187</v>
      </c>
      <c r="M1564" s="31" t="s">
        <v>26</v>
      </c>
      <c r="N1564" s="31" t="s">
        <v>25933</v>
      </c>
      <c r="O1564" s="31" t="s">
        <v>25929</v>
      </c>
      <c r="P1564" s="32" t="s">
        <v>25948</v>
      </c>
      <c r="Q1564" s="32">
        <v>1</v>
      </c>
      <c r="R1564" t="str">
        <f t="shared" si="24"/>
        <v>Сорока Н.А. ПП, маг. "Парнас №1" г.Хмельницкий, просп Мира (0)</v>
      </c>
    </row>
    <row r="1565" spans="1:18" hidden="1" x14ac:dyDescent="0.25">
      <c r="A1565" s="32">
        <v>165579</v>
      </c>
      <c r="B1565" s="31" t="s">
        <v>21220</v>
      </c>
      <c r="C1565" s="31" t="s">
        <v>21221</v>
      </c>
      <c r="D1565" s="31" t="s">
        <v>21222</v>
      </c>
      <c r="E1565" s="31" t="s">
        <v>145</v>
      </c>
      <c r="F1565" s="31" t="s">
        <v>122</v>
      </c>
      <c r="G1565" s="31" t="s">
        <v>149</v>
      </c>
      <c r="H1565" s="31" t="s">
        <v>108</v>
      </c>
      <c r="I1565" s="31" t="s">
        <v>124</v>
      </c>
      <c r="J1565" s="31" t="s">
        <v>109</v>
      </c>
      <c r="K1565" s="31" t="s">
        <v>106</v>
      </c>
      <c r="L1565" s="31" t="s">
        <v>21221</v>
      </c>
      <c r="M1565" s="31" t="s">
        <v>25</v>
      </c>
      <c r="N1565" s="31" t="s">
        <v>25933</v>
      </c>
      <c r="O1565" s="31" t="s">
        <v>25929</v>
      </c>
      <c r="P1565" s="32" t="s">
        <v>25948</v>
      </c>
      <c r="Q1565" s="32">
        <v>1</v>
      </c>
      <c r="R1565" t="str">
        <f t="shared" si="24"/>
        <v>Спиридонова А.Б. ПП, торгова палатка р-н Староконстантиновский Район, с.Капустин, ул.Садовая, д.2</v>
      </c>
    </row>
    <row r="1566" spans="1:18" hidden="1" x14ac:dyDescent="0.25">
      <c r="A1566" s="32">
        <v>165628</v>
      </c>
      <c r="B1566" s="31" t="s">
        <v>21318</v>
      </c>
      <c r="C1566" s="31" t="s">
        <v>21319</v>
      </c>
      <c r="D1566" s="31" t="s">
        <v>5870</v>
      </c>
      <c r="E1566" s="31" t="s">
        <v>145</v>
      </c>
      <c r="F1566" s="31" t="s">
        <v>122</v>
      </c>
      <c r="G1566" s="31" t="s">
        <v>107</v>
      </c>
      <c r="H1566" s="31" t="s">
        <v>108</v>
      </c>
      <c r="I1566" s="31" t="s">
        <v>124</v>
      </c>
      <c r="J1566" s="31" t="s">
        <v>109</v>
      </c>
      <c r="K1566" s="31" t="s">
        <v>106</v>
      </c>
      <c r="L1566" s="31" t="s">
        <v>21319</v>
      </c>
      <c r="M1566" s="31" t="s">
        <v>24</v>
      </c>
      <c r="N1566" s="31" t="s">
        <v>25933</v>
      </c>
      <c r="O1566" s="31" t="s">
        <v>25929</v>
      </c>
      <c r="P1566" s="32" t="s">
        <v>25948</v>
      </c>
      <c r="Q1566" s="32">
        <v>1</v>
      </c>
      <c r="R1566" t="str">
        <f t="shared" si="24"/>
        <v>Степанова О.В. ПП, маг. "Продукти" г.Хмельницкий, ул.Городовикова, д.4</v>
      </c>
    </row>
    <row r="1567" spans="1:18" hidden="1" x14ac:dyDescent="0.25">
      <c r="A1567" s="32">
        <v>165628</v>
      </c>
      <c r="B1567" s="31" t="s">
        <v>21318</v>
      </c>
      <c r="C1567" s="31" t="s">
        <v>21319</v>
      </c>
      <c r="D1567" s="31" t="s">
        <v>5870</v>
      </c>
      <c r="E1567" s="31" t="s">
        <v>145</v>
      </c>
      <c r="F1567" s="31" t="s">
        <v>122</v>
      </c>
      <c r="G1567" s="31" t="s">
        <v>107</v>
      </c>
      <c r="H1567" s="31" t="s">
        <v>108</v>
      </c>
      <c r="I1567" s="31"/>
      <c r="J1567" s="31"/>
      <c r="K1567" s="31" t="s">
        <v>106</v>
      </c>
      <c r="L1567" s="31" t="s">
        <v>21319</v>
      </c>
      <c r="M1567" s="31" t="s">
        <v>24</v>
      </c>
      <c r="N1567" s="31" t="s">
        <v>25933</v>
      </c>
      <c r="O1567" s="31" t="s">
        <v>25929</v>
      </c>
      <c r="P1567" s="32" t="s">
        <v>25948</v>
      </c>
      <c r="Q1567" s="32">
        <v>1</v>
      </c>
      <c r="R1567" t="str">
        <f t="shared" si="24"/>
        <v>Степанова О.В. ПП, маг. "Продукти" г.Хмельницкий, ул.Городовикова, д.4</v>
      </c>
    </row>
    <row r="1568" spans="1:18" hidden="1" x14ac:dyDescent="0.25">
      <c r="A1568" s="32">
        <v>165730</v>
      </c>
      <c r="B1568" s="31" t="s">
        <v>21538</v>
      </c>
      <c r="C1568" s="31" t="s">
        <v>21539</v>
      </c>
      <c r="D1568" s="31" t="s">
        <v>21540</v>
      </c>
      <c r="E1568" s="31" t="s">
        <v>145</v>
      </c>
      <c r="F1568" s="31" t="s">
        <v>122</v>
      </c>
      <c r="G1568" s="31" t="s">
        <v>107</v>
      </c>
      <c r="H1568" s="31" t="s">
        <v>108</v>
      </c>
      <c r="I1568" s="31"/>
      <c r="J1568" s="31"/>
      <c r="K1568" s="31" t="s">
        <v>106</v>
      </c>
      <c r="L1568" s="31" t="s">
        <v>21541</v>
      </c>
      <c r="M1568" s="31" t="s">
        <v>26</v>
      </c>
      <c r="N1568" s="31" t="s">
        <v>25933</v>
      </c>
      <c r="O1568" s="31" t="s">
        <v>25929</v>
      </c>
      <c r="P1568" s="32" t="s">
        <v>25948</v>
      </c>
      <c r="Q1568" s="32">
        <v>1</v>
      </c>
      <c r="R1568" t="str">
        <f t="shared" si="24"/>
        <v>Магаляс С.М. ПП, маг. "Продукти" г.Хмельницкий, шоссе Староконстантиновское, д.3а/1</v>
      </c>
    </row>
    <row r="1569" spans="1:18" hidden="1" x14ac:dyDescent="0.25">
      <c r="A1569" s="32">
        <v>165730</v>
      </c>
      <c r="B1569" s="31" t="s">
        <v>21538</v>
      </c>
      <c r="C1569" s="31" t="s">
        <v>21539</v>
      </c>
      <c r="D1569" s="31" t="s">
        <v>21540</v>
      </c>
      <c r="E1569" s="31" t="s">
        <v>145</v>
      </c>
      <c r="F1569" s="31" t="s">
        <v>122</v>
      </c>
      <c r="G1569" s="31" t="s">
        <v>107</v>
      </c>
      <c r="H1569" s="31" t="s">
        <v>108</v>
      </c>
      <c r="I1569" s="31" t="s">
        <v>21542</v>
      </c>
      <c r="J1569" s="31" t="s">
        <v>21543</v>
      </c>
      <c r="K1569" s="31" t="s">
        <v>106</v>
      </c>
      <c r="L1569" s="31" t="s">
        <v>21539</v>
      </c>
      <c r="M1569" s="31" t="s">
        <v>26</v>
      </c>
      <c r="N1569" s="31" t="s">
        <v>25933</v>
      </c>
      <c r="O1569" s="31" t="s">
        <v>25929</v>
      </c>
      <c r="P1569" s="32" t="s">
        <v>25948</v>
      </c>
      <c r="Q1569" s="32">
        <v>1</v>
      </c>
      <c r="R1569" t="str">
        <f t="shared" si="24"/>
        <v>Магаляс С.М. ПП, маг. "Продукти" г.Хмельницкий, шоссе Староконстантиновское, д.3а/1</v>
      </c>
    </row>
    <row r="1570" spans="1:18" hidden="1" x14ac:dyDescent="0.25">
      <c r="A1570" s="32">
        <v>165826</v>
      </c>
      <c r="B1570" s="31" t="s">
        <v>21714</v>
      </c>
      <c r="C1570" s="31" t="s">
        <v>21715</v>
      </c>
      <c r="D1570" s="31" t="s">
        <v>21716</v>
      </c>
      <c r="E1570" s="31" t="s">
        <v>145</v>
      </c>
      <c r="F1570" s="31" t="s">
        <v>122</v>
      </c>
      <c r="G1570" s="31" t="s">
        <v>107</v>
      </c>
      <c r="H1570" s="31" t="s">
        <v>108</v>
      </c>
      <c r="I1570" s="31" t="s">
        <v>124</v>
      </c>
      <c r="J1570" s="31" t="s">
        <v>109</v>
      </c>
      <c r="K1570" s="31" t="s">
        <v>106</v>
      </c>
      <c r="L1570" s="31" t="s">
        <v>21715</v>
      </c>
      <c r="M1570" s="31" t="s">
        <v>24</v>
      </c>
      <c r="N1570" s="31" t="s">
        <v>25933</v>
      </c>
      <c r="O1570" s="31" t="s">
        <v>25929</v>
      </c>
      <c r="P1570" s="32" t="s">
        <v>25948</v>
      </c>
      <c r="Q1570" s="32">
        <v>1</v>
      </c>
      <c r="R1570" t="str">
        <f t="shared" si="24"/>
        <v>Троян-С ТОВ,маг "Продукти" г.Хмельницкий, ул.Разина, д.1 (дит.Лікарня)</v>
      </c>
    </row>
    <row r="1571" spans="1:18" hidden="1" x14ac:dyDescent="0.25">
      <c r="A1571" s="32">
        <v>165826</v>
      </c>
      <c r="B1571" s="31" t="s">
        <v>21714</v>
      </c>
      <c r="C1571" s="31" t="s">
        <v>21715</v>
      </c>
      <c r="D1571" s="31" t="s">
        <v>21716</v>
      </c>
      <c r="E1571" s="31" t="s">
        <v>145</v>
      </c>
      <c r="F1571" s="31" t="s">
        <v>122</v>
      </c>
      <c r="G1571" s="31" t="s">
        <v>107</v>
      </c>
      <c r="H1571" s="31" t="s">
        <v>108</v>
      </c>
      <c r="I1571" s="31"/>
      <c r="J1571" s="31"/>
      <c r="K1571" s="31" t="s">
        <v>106</v>
      </c>
      <c r="L1571" s="31" t="s">
        <v>21715</v>
      </c>
      <c r="M1571" s="31" t="s">
        <v>24</v>
      </c>
      <c r="N1571" s="31" t="s">
        <v>25933</v>
      </c>
      <c r="O1571" s="31" t="s">
        <v>25929</v>
      </c>
      <c r="P1571" s="32" t="s">
        <v>25948</v>
      </c>
      <c r="Q1571" s="32">
        <v>1</v>
      </c>
      <c r="R1571" t="str">
        <f t="shared" si="24"/>
        <v>Троян-С ТОВ,маг "Продукти" г.Хмельницкий, ул.Разина, д.1 (дит.Лікарня)</v>
      </c>
    </row>
    <row r="1572" spans="1:18" hidden="1" x14ac:dyDescent="0.25">
      <c r="A1572" s="32">
        <v>165973</v>
      </c>
      <c r="B1572" s="31" t="s">
        <v>22089</v>
      </c>
      <c r="C1572" s="31" t="s">
        <v>22090</v>
      </c>
      <c r="D1572" s="31" t="s">
        <v>13672</v>
      </c>
      <c r="E1572" s="31" t="s">
        <v>145</v>
      </c>
      <c r="F1572" s="31" t="s">
        <v>122</v>
      </c>
      <c r="G1572" s="31" t="s">
        <v>149</v>
      </c>
      <c r="H1572" s="31" t="s">
        <v>108</v>
      </c>
      <c r="I1572" s="31" t="s">
        <v>22091</v>
      </c>
      <c r="J1572" s="31" t="s">
        <v>22092</v>
      </c>
      <c r="K1572" s="31" t="s">
        <v>106</v>
      </c>
      <c r="L1572" s="31" t="s">
        <v>22090</v>
      </c>
      <c r="M1572" s="31" t="s">
        <v>24</v>
      </c>
      <c r="N1572" s="31" t="s">
        <v>25933</v>
      </c>
      <c r="O1572" s="31" t="s">
        <v>25929</v>
      </c>
      <c r="P1572" s="32" t="s">
        <v>25948</v>
      </c>
      <c r="Q1572" s="32">
        <v>1</v>
      </c>
      <c r="R1572" t="str">
        <f t="shared" si="24"/>
        <v>Хадіфа В.К. ПП, к-к "Чернігівське" г.Хмельницкий, ул.Камьянецкая, д.112</v>
      </c>
    </row>
    <row r="1573" spans="1:18" hidden="1" x14ac:dyDescent="0.25">
      <c r="A1573" s="32">
        <v>165981</v>
      </c>
      <c r="B1573" s="31" t="s">
        <v>22104</v>
      </c>
      <c r="C1573" s="31" t="s">
        <v>22105</v>
      </c>
      <c r="D1573" s="31" t="s">
        <v>22106</v>
      </c>
      <c r="E1573" s="31" t="s">
        <v>145</v>
      </c>
      <c r="F1573" s="31" t="s">
        <v>122</v>
      </c>
      <c r="G1573" s="31" t="s">
        <v>149</v>
      </c>
      <c r="H1573" s="31" t="s">
        <v>108</v>
      </c>
      <c r="I1573" s="31" t="s">
        <v>22107</v>
      </c>
      <c r="J1573" s="31" t="s">
        <v>22108</v>
      </c>
      <c r="K1573" s="31" t="s">
        <v>106</v>
      </c>
      <c r="L1573" s="31" t="s">
        <v>22105</v>
      </c>
      <c r="M1573" s="31" t="s">
        <v>24</v>
      </c>
      <c r="N1573" s="31" t="s">
        <v>25933</v>
      </c>
      <c r="O1573" s="31" t="s">
        <v>25929</v>
      </c>
      <c r="P1573" s="32" t="s">
        <v>25948</v>
      </c>
      <c r="Q1573" s="32">
        <v>1</v>
      </c>
      <c r="R1573" t="str">
        <f t="shared" si="24"/>
        <v>Харітонова Л.М. ПП,  к-к №901 г.Хмельницкий, ул.Институтская, д.3 (зуп. "Будинок побуту")</v>
      </c>
    </row>
    <row r="1574" spans="1:18" hidden="1" x14ac:dyDescent="0.25">
      <c r="A1574" s="32">
        <v>166015</v>
      </c>
      <c r="B1574" s="31" t="s">
        <v>22151</v>
      </c>
      <c r="C1574" s="31" t="s">
        <v>22152</v>
      </c>
      <c r="D1574" s="31" t="s">
        <v>19921</v>
      </c>
      <c r="E1574" s="31" t="s">
        <v>145</v>
      </c>
      <c r="F1574" s="31" t="s">
        <v>122</v>
      </c>
      <c r="G1574" s="31" t="s">
        <v>107</v>
      </c>
      <c r="H1574" s="31" t="s">
        <v>108</v>
      </c>
      <c r="I1574" s="31" t="s">
        <v>124</v>
      </c>
      <c r="J1574" s="31" t="s">
        <v>109</v>
      </c>
      <c r="K1574" s="31" t="s">
        <v>106</v>
      </c>
      <c r="L1574" s="31" t="s">
        <v>22152</v>
      </c>
      <c r="M1574" s="31" t="s">
        <v>24</v>
      </c>
      <c r="N1574" s="31" t="s">
        <v>25933</v>
      </c>
      <c r="O1574" s="31" t="s">
        <v>25929</v>
      </c>
      <c r="P1574" s="32" t="s">
        <v>25948</v>
      </c>
      <c r="Q1574" s="32">
        <v>1</v>
      </c>
      <c r="R1574" t="str">
        <f t="shared" si="24"/>
        <v>Хм.філія Концерну "Військторгсер", маг. №17 г.Хмельницкий, ул.Казацкая, д.54</v>
      </c>
    </row>
    <row r="1575" spans="1:18" hidden="1" x14ac:dyDescent="0.25">
      <c r="A1575" s="32">
        <v>166015</v>
      </c>
      <c r="B1575" s="31" t="s">
        <v>22151</v>
      </c>
      <c r="C1575" s="31" t="s">
        <v>22152</v>
      </c>
      <c r="D1575" s="31" t="s">
        <v>19921</v>
      </c>
      <c r="E1575" s="31" t="s">
        <v>145</v>
      </c>
      <c r="F1575" s="31" t="s">
        <v>122</v>
      </c>
      <c r="G1575" s="31" t="s">
        <v>107</v>
      </c>
      <c r="H1575" s="31" t="s">
        <v>108</v>
      </c>
      <c r="I1575" s="31"/>
      <c r="J1575" s="31"/>
      <c r="K1575" s="31" t="s">
        <v>106</v>
      </c>
      <c r="L1575" s="31" t="s">
        <v>22152</v>
      </c>
      <c r="M1575" s="31" t="s">
        <v>24</v>
      </c>
      <c r="N1575" s="31" t="s">
        <v>25933</v>
      </c>
      <c r="O1575" s="31" t="s">
        <v>25929</v>
      </c>
      <c r="P1575" s="32" t="s">
        <v>25948</v>
      </c>
      <c r="Q1575" s="32">
        <v>1</v>
      </c>
      <c r="R1575" t="str">
        <f t="shared" si="24"/>
        <v>Хм.філія Концерну "Військторгсер", маг. №17 г.Хмельницкий, ул.Казацкая, д.54</v>
      </c>
    </row>
    <row r="1576" spans="1:18" hidden="1" x14ac:dyDescent="0.25">
      <c r="A1576" s="32">
        <v>166039</v>
      </c>
      <c r="B1576" s="31" t="s">
        <v>22199</v>
      </c>
      <c r="C1576" s="31" t="s">
        <v>22200</v>
      </c>
      <c r="D1576" s="31" t="s">
        <v>22201</v>
      </c>
      <c r="E1576" s="31" t="s">
        <v>145</v>
      </c>
      <c r="F1576" s="31" t="s">
        <v>122</v>
      </c>
      <c r="G1576" s="31" t="s">
        <v>298</v>
      </c>
      <c r="H1576" s="31" t="s">
        <v>108</v>
      </c>
      <c r="I1576" s="31" t="s">
        <v>124</v>
      </c>
      <c r="J1576" s="31" t="s">
        <v>109</v>
      </c>
      <c r="K1576" s="31" t="s">
        <v>106</v>
      </c>
      <c r="L1576" s="31" t="s">
        <v>22202</v>
      </c>
      <c r="M1576" s="31" t="s">
        <v>27</v>
      </c>
      <c r="N1576" s="31" t="s">
        <v>25933</v>
      </c>
      <c r="O1576" s="31" t="s">
        <v>25929</v>
      </c>
      <c r="P1576" s="32" t="s">
        <v>25948</v>
      </c>
      <c r="Q1576" s="32">
        <v>1</v>
      </c>
      <c r="R1576" t="str">
        <f t="shared" si="24"/>
        <v>(КООП) Хмельницька міжрайбаза облспоживспілки ДП, склад г.Хмельницкий, ул.Кооперативная, д.5</v>
      </c>
    </row>
    <row r="1577" spans="1:18" hidden="1" x14ac:dyDescent="0.25">
      <c r="A1577" s="32">
        <v>166099</v>
      </c>
      <c r="B1577" s="31" t="s">
        <v>22322</v>
      </c>
      <c r="C1577" s="31" t="s">
        <v>22323</v>
      </c>
      <c r="D1577" s="31" t="s">
        <v>10171</v>
      </c>
      <c r="E1577" s="31" t="s">
        <v>145</v>
      </c>
      <c r="F1577" s="31" t="s">
        <v>122</v>
      </c>
      <c r="G1577" s="31" t="s">
        <v>107</v>
      </c>
      <c r="H1577" s="31" t="s">
        <v>108</v>
      </c>
      <c r="I1577" s="31" t="s">
        <v>124</v>
      </c>
      <c r="J1577" s="31" t="s">
        <v>109</v>
      </c>
      <c r="K1577" s="31" t="s">
        <v>106</v>
      </c>
      <c r="L1577" s="31" t="s">
        <v>22323</v>
      </c>
      <c r="M1577" s="31" t="s">
        <v>24</v>
      </c>
      <c r="N1577" s="31" t="s">
        <v>25933</v>
      </c>
      <c r="O1577" s="31" t="s">
        <v>25929</v>
      </c>
      <c r="P1577" s="32" t="s">
        <v>25948</v>
      </c>
      <c r="Q1577" s="32">
        <v>1</v>
      </c>
      <c r="R1577" t="str">
        <f t="shared" si="24"/>
        <v>Целіх І.П. ФОП, маг. "Галина +" г.Хмельницкий, ул.Тернопольская, д.19/1</v>
      </c>
    </row>
    <row r="1578" spans="1:18" hidden="1" x14ac:dyDescent="0.25">
      <c r="A1578" s="32">
        <v>166359</v>
      </c>
      <c r="B1578" s="31" t="s">
        <v>22955</v>
      </c>
      <c r="C1578" s="31" t="s">
        <v>22956</v>
      </c>
      <c r="D1578" s="31" t="s">
        <v>22957</v>
      </c>
      <c r="E1578" s="31" t="s">
        <v>145</v>
      </c>
      <c r="F1578" s="31" t="s">
        <v>122</v>
      </c>
      <c r="G1578" s="31" t="s">
        <v>149</v>
      </c>
      <c r="H1578" s="31" t="s">
        <v>108</v>
      </c>
      <c r="I1578" s="31" t="s">
        <v>124</v>
      </c>
      <c r="J1578" s="31" t="s">
        <v>109</v>
      </c>
      <c r="K1578" s="31" t="s">
        <v>106</v>
      </c>
      <c r="L1578" s="31" t="s">
        <v>22956</v>
      </c>
      <c r="M1578" s="31" t="s">
        <v>26</v>
      </c>
      <c r="N1578" s="31" t="s">
        <v>25933</v>
      </c>
      <c r="O1578" s="31" t="s">
        <v>25929</v>
      </c>
      <c r="P1578" s="32" t="s">
        <v>25948</v>
      </c>
      <c r="Q1578" s="32">
        <v>1</v>
      </c>
      <c r="R1578" t="str">
        <f t="shared" si="24"/>
        <v>Бєлова Л.С. ПП, к-к №139 г.Хмельницкий, ул.Проскуровская, д.44</v>
      </c>
    </row>
    <row r="1579" spans="1:18" hidden="1" x14ac:dyDescent="0.25">
      <c r="A1579" s="32">
        <v>166359</v>
      </c>
      <c r="B1579" s="31" t="s">
        <v>22955</v>
      </c>
      <c r="C1579" s="31" t="s">
        <v>22956</v>
      </c>
      <c r="D1579" s="31" t="s">
        <v>22957</v>
      </c>
      <c r="E1579" s="31" t="s">
        <v>145</v>
      </c>
      <c r="F1579" s="31" t="s">
        <v>122</v>
      </c>
      <c r="G1579" s="31" t="s">
        <v>149</v>
      </c>
      <c r="H1579" s="31" t="s">
        <v>108</v>
      </c>
      <c r="I1579" s="31"/>
      <c r="J1579" s="31"/>
      <c r="K1579" s="31" t="s">
        <v>106</v>
      </c>
      <c r="L1579" s="31" t="s">
        <v>22958</v>
      </c>
      <c r="M1579" s="31" t="s">
        <v>26</v>
      </c>
      <c r="N1579" s="31" t="s">
        <v>25933</v>
      </c>
      <c r="O1579" s="31" t="s">
        <v>25929</v>
      </c>
      <c r="P1579" s="32" t="s">
        <v>25948</v>
      </c>
      <c r="Q1579" s="32">
        <v>1</v>
      </c>
      <c r="R1579" t="str">
        <f t="shared" si="24"/>
        <v>Бєлова Л.С. ПП, к-к №139 г.Хмельницкий, ул.Проскуровская, д.44</v>
      </c>
    </row>
    <row r="1580" spans="1:18" hidden="1" x14ac:dyDescent="0.25">
      <c r="A1580" s="32">
        <v>166846</v>
      </c>
      <c r="B1580" s="31" t="s">
        <v>4333</v>
      </c>
      <c r="C1580" s="31" t="s">
        <v>4334</v>
      </c>
      <c r="D1580" s="31" t="s">
        <v>4336</v>
      </c>
      <c r="E1580" s="31" t="s">
        <v>145</v>
      </c>
      <c r="F1580" s="31" t="s">
        <v>122</v>
      </c>
      <c r="G1580" s="31" t="s">
        <v>107</v>
      </c>
      <c r="H1580" s="31" t="s">
        <v>108</v>
      </c>
      <c r="I1580" s="31"/>
      <c r="J1580" s="31"/>
      <c r="K1580" s="31" t="s">
        <v>106</v>
      </c>
      <c r="L1580" s="31" t="s">
        <v>4334</v>
      </c>
      <c r="M1580" s="31" t="s">
        <v>23</v>
      </c>
      <c r="N1580" s="31" t="s">
        <v>25933</v>
      </c>
      <c r="O1580" s="31" t="s">
        <v>25929</v>
      </c>
      <c r="P1580" s="32" t="s">
        <v>25948</v>
      </c>
      <c r="Q1580" s="32">
        <v>1</v>
      </c>
      <c r="R1580" t="str">
        <f t="shared" si="24"/>
        <v>Ратекс ТОВ, маг. "Шоколадний заєць" вул. Кам'янецька б. 38, к. зупин,  Хмельницький, Хмельницька Область</v>
      </c>
    </row>
    <row r="1581" spans="1:18" hidden="1" x14ac:dyDescent="0.25">
      <c r="A1581" s="32">
        <v>832416</v>
      </c>
      <c r="B1581" s="31" t="s">
        <v>23578</v>
      </c>
      <c r="C1581" s="31" t="s">
        <v>7796</v>
      </c>
      <c r="D1581" s="31" t="s">
        <v>5380</v>
      </c>
      <c r="E1581" s="31" t="s">
        <v>145</v>
      </c>
      <c r="F1581" s="31" t="s">
        <v>122</v>
      </c>
      <c r="G1581" s="31" t="s">
        <v>107</v>
      </c>
      <c r="H1581" s="31" t="s">
        <v>108</v>
      </c>
      <c r="I1581" s="31" t="s">
        <v>7798</v>
      </c>
      <c r="J1581" s="31" t="s">
        <v>7799</v>
      </c>
      <c r="K1581" s="31" t="s">
        <v>106</v>
      </c>
      <c r="L1581" s="31" t="s">
        <v>7796</v>
      </c>
      <c r="M1581" s="31" t="s">
        <v>24</v>
      </c>
      <c r="N1581" s="31" t="s">
        <v>25933</v>
      </c>
      <c r="O1581" s="31" t="s">
        <v>25929</v>
      </c>
      <c r="P1581" s="32" t="s">
        <v>25948</v>
      </c>
      <c r="Q1581" s="32">
        <v>1</v>
      </c>
      <c r="R1581" t="str">
        <f t="shared" si="24"/>
        <v>Броцька М.Б. ПП, маг. "Продукти" г.Хмельницкий, шоссе Львовское, д.0 (0)</v>
      </c>
    </row>
    <row r="1582" spans="1:18" hidden="1" x14ac:dyDescent="0.25">
      <c r="A1582" s="32">
        <v>824594</v>
      </c>
      <c r="B1582" s="31" t="s">
        <v>23603</v>
      </c>
      <c r="C1582" s="31" t="s">
        <v>23604</v>
      </c>
      <c r="D1582" s="31" t="s">
        <v>23605</v>
      </c>
      <c r="E1582" s="31" t="s">
        <v>145</v>
      </c>
      <c r="F1582" s="31" t="s">
        <v>122</v>
      </c>
      <c r="G1582" s="31" t="s">
        <v>107</v>
      </c>
      <c r="H1582" s="31" t="s">
        <v>108</v>
      </c>
      <c r="I1582" s="31" t="s">
        <v>4094</v>
      </c>
      <c r="J1582" s="31" t="s">
        <v>4095</v>
      </c>
      <c r="K1582" s="31" t="s">
        <v>106</v>
      </c>
      <c r="L1582" s="31" t="s">
        <v>23606</v>
      </c>
      <c r="M1582" s="31" t="s">
        <v>23</v>
      </c>
      <c r="N1582" s="31" t="s">
        <v>25933</v>
      </c>
      <c r="O1582" s="31" t="s">
        <v>25929</v>
      </c>
      <c r="P1582" s="32" t="s">
        <v>67</v>
      </c>
      <c r="Q1582" s="32">
        <v>1</v>
      </c>
      <c r="R1582" t="str">
        <f t="shared" si="24"/>
        <v>Бриндак О.П. ПП, маг. "Світ чаю" г.Хмельницкий, шоссе Староконстантиновское, д.2/1 А</v>
      </c>
    </row>
    <row r="1583" spans="1:18" hidden="1" x14ac:dyDescent="0.25">
      <c r="A1583" s="32">
        <v>162476</v>
      </c>
      <c r="B1583" s="31" t="s">
        <v>14449</v>
      </c>
      <c r="C1583" s="31" t="s">
        <v>14450</v>
      </c>
      <c r="D1583" s="31" t="s">
        <v>14451</v>
      </c>
      <c r="E1583" s="31" t="s">
        <v>145</v>
      </c>
      <c r="F1583" s="31" t="s">
        <v>122</v>
      </c>
      <c r="G1583" s="31" t="s">
        <v>149</v>
      </c>
      <c r="H1583" s="31" t="s">
        <v>108</v>
      </c>
      <c r="I1583" s="31" t="s">
        <v>14452</v>
      </c>
      <c r="J1583" s="31" t="s">
        <v>14453</v>
      </c>
      <c r="K1583" s="31" t="s">
        <v>106</v>
      </c>
      <c r="L1583" s="31" t="s">
        <v>14450</v>
      </c>
      <c r="M1583" s="31" t="s">
        <v>25</v>
      </c>
      <c r="N1583" s="31" t="s">
        <v>25933</v>
      </c>
      <c r="O1583" s="31" t="s">
        <v>25929</v>
      </c>
      <c r="P1583" s="32" t="s">
        <v>25948</v>
      </c>
      <c r="Q1583" s="32">
        <v>1</v>
      </c>
      <c r="R1583" t="str">
        <f t="shared" si="24"/>
        <v>Васільєва О.В. ПП, к-к №558 г.Хмельницкий, пер.Красовского (район обл.лікарні)</v>
      </c>
    </row>
    <row r="1584" spans="1:18" hidden="1" x14ac:dyDescent="0.25">
      <c r="A1584" s="32">
        <v>162476</v>
      </c>
      <c r="B1584" s="31" t="s">
        <v>14449</v>
      </c>
      <c r="C1584" s="31" t="s">
        <v>14450</v>
      </c>
      <c r="D1584" s="31" t="s">
        <v>14451</v>
      </c>
      <c r="E1584" s="31" t="s">
        <v>145</v>
      </c>
      <c r="F1584" s="31" t="s">
        <v>122</v>
      </c>
      <c r="G1584" s="31" t="s">
        <v>149</v>
      </c>
      <c r="H1584" s="31" t="s">
        <v>108</v>
      </c>
      <c r="I1584" s="31"/>
      <c r="J1584" s="31"/>
      <c r="K1584" s="31" t="s">
        <v>106</v>
      </c>
      <c r="L1584" s="31" t="s">
        <v>14450</v>
      </c>
      <c r="M1584" s="31" t="s">
        <v>25</v>
      </c>
      <c r="N1584" s="31" t="s">
        <v>25933</v>
      </c>
      <c r="O1584" s="31" t="s">
        <v>25929</v>
      </c>
      <c r="P1584" s="32" t="s">
        <v>25948</v>
      </c>
      <c r="Q1584" s="32">
        <v>1</v>
      </c>
      <c r="R1584" t="str">
        <f t="shared" si="24"/>
        <v>Васільєва О.В. ПП, к-к №558 г.Хмельницкий, пер.Красовского (район обл.лікарні)</v>
      </c>
    </row>
    <row r="1585" spans="1:18" hidden="1" x14ac:dyDescent="0.25">
      <c r="A1585" s="32">
        <v>162484</v>
      </c>
      <c r="B1585" s="31" t="s">
        <v>14467</v>
      </c>
      <c r="C1585" s="31" t="s">
        <v>14468</v>
      </c>
      <c r="D1585" s="31" t="s">
        <v>14469</v>
      </c>
      <c r="E1585" s="31" t="s">
        <v>145</v>
      </c>
      <c r="F1585" s="31" t="s">
        <v>122</v>
      </c>
      <c r="G1585" s="31" t="s">
        <v>107</v>
      </c>
      <c r="H1585" s="31" t="s">
        <v>108</v>
      </c>
      <c r="I1585" s="31"/>
      <c r="J1585" s="31"/>
      <c r="K1585" s="31" t="s">
        <v>106</v>
      </c>
      <c r="L1585" s="31" t="s">
        <v>14468</v>
      </c>
      <c r="M1585" s="31" t="s">
        <v>27</v>
      </c>
      <c r="N1585" s="31" t="s">
        <v>25933</v>
      </c>
      <c r="O1585" s="31" t="s">
        <v>25929</v>
      </c>
      <c r="P1585" s="32" t="s">
        <v>25948</v>
      </c>
      <c r="Q1585" s="32">
        <v>1</v>
      </c>
      <c r="R1585" t="str">
        <f t="shared" si="24"/>
        <v>Велика Л.М. ПП, маг. "Рукавичка" г.Хмельницкий, ул.Проскуривского Подполья, д.69</v>
      </c>
    </row>
    <row r="1586" spans="1:18" hidden="1" x14ac:dyDescent="0.25">
      <c r="A1586" s="32">
        <v>162484</v>
      </c>
      <c r="B1586" s="31" t="s">
        <v>14467</v>
      </c>
      <c r="C1586" s="31" t="s">
        <v>14468</v>
      </c>
      <c r="D1586" s="31" t="s">
        <v>14469</v>
      </c>
      <c r="E1586" s="31" t="s">
        <v>145</v>
      </c>
      <c r="F1586" s="31" t="s">
        <v>122</v>
      </c>
      <c r="G1586" s="31" t="s">
        <v>107</v>
      </c>
      <c r="H1586" s="31" t="s">
        <v>108</v>
      </c>
      <c r="I1586" s="31" t="s">
        <v>124</v>
      </c>
      <c r="J1586" s="31" t="s">
        <v>109</v>
      </c>
      <c r="K1586" s="31" t="s">
        <v>106</v>
      </c>
      <c r="L1586" s="31" t="s">
        <v>14468</v>
      </c>
      <c r="M1586" s="31" t="s">
        <v>27</v>
      </c>
      <c r="N1586" s="31" t="s">
        <v>25933</v>
      </c>
      <c r="O1586" s="31" t="s">
        <v>25929</v>
      </c>
      <c r="P1586" s="32" t="s">
        <v>25948</v>
      </c>
      <c r="Q1586" s="32">
        <v>1</v>
      </c>
      <c r="R1586" t="str">
        <f t="shared" si="24"/>
        <v>Велика Л.М. ПП, маг. "Рукавичка" г.Хмельницкий, ул.Проскуривского Подполья, д.69</v>
      </c>
    </row>
    <row r="1587" spans="1:18" hidden="1" x14ac:dyDescent="0.25">
      <c r="A1587" s="32">
        <v>162552</v>
      </c>
      <c r="B1587" s="31" t="s">
        <v>14608</v>
      </c>
      <c r="C1587" s="31" t="s">
        <v>14609</v>
      </c>
      <c r="D1587" s="31" t="s">
        <v>14610</v>
      </c>
      <c r="E1587" s="31" t="s">
        <v>145</v>
      </c>
      <c r="F1587" s="31" t="s">
        <v>122</v>
      </c>
      <c r="G1587" s="31" t="s">
        <v>107</v>
      </c>
      <c r="H1587" s="31" t="s">
        <v>108</v>
      </c>
      <c r="I1587" s="31" t="s">
        <v>14611</v>
      </c>
      <c r="J1587" s="31" t="s">
        <v>14612</v>
      </c>
      <c r="K1587" s="31" t="s">
        <v>106</v>
      </c>
      <c r="L1587" s="31" t="s">
        <v>14609</v>
      </c>
      <c r="M1587" s="31" t="s">
        <v>27</v>
      </c>
      <c r="N1587" s="31" t="s">
        <v>25933</v>
      </c>
      <c r="O1587" s="31" t="s">
        <v>25929</v>
      </c>
      <c r="P1587" s="32" t="s">
        <v>25948</v>
      </c>
      <c r="Q1587" s="32">
        <v>1</v>
      </c>
      <c r="R1587" t="str">
        <f t="shared" si="24"/>
        <v>Вовк О.І. ПП, маг. "Продукти" г.Хмельницкий, ул.Тихая, д.2 (Лезнево -2)</v>
      </c>
    </row>
    <row r="1588" spans="1:18" hidden="1" x14ac:dyDescent="0.25">
      <c r="A1588" s="32">
        <v>162552</v>
      </c>
      <c r="B1588" s="31" t="s">
        <v>14608</v>
      </c>
      <c r="C1588" s="31" t="s">
        <v>14609</v>
      </c>
      <c r="D1588" s="31" t="s">
        <v>14610</v>
      </c>
      <c r="E1588" s="31" t="s">
        <v>145</v>
      </c>
      <c r="F1588" s="31" t="s">
        <v>122</v>
      </c>
      <c r="G1588" s="31" t="s">
        <v>107</v>
      </c>
      <c r="H1588" s="31" t="s">
        <v>108</v>
      </c>
      <c r="I1588" s="31"/>
      <c r="J1588" s="31"/>
      <c r="K1588" s="31" t="s">
        <v>106</v>
      </c>
      <c r="L1588" s="31" t="s">
        <v>14609</v>
      </c>
      <c r="M1588" s="31" t="s">
        <v>27</v>
      </c>
      <c r="N1588" s="31" t="s">
        <v>25933</v>
      </c>
      <c r="O1588" s="31" t="s">
        <v>25929</v>
      </c>
      <c r="P1588" s="32" t="s">
        <v>25948</v>
      </c>
      <c r="Q1588" s="32">
        <v>1</v>
      </c>
      <c r="R1588" t="str">
        <f t="shared" si="24"/>
        <v>Вовк О.І. ПП, маг. "Продукти" г.Хмельницкий, ул.Тихая, д.2 (Лезнево -2)</v>
      </c>
    </row>
    <row r="1589" spans="1:18" hidden="1" x14ac:dyDescent="0.25">
      <c r="A1589" s="32">
        <v>162614</v>
      </c>
      <c r="B1589" s="31" t="s">
        <v>14741</v>
      </c>
      <c r="C1589" s="31" t="s">
        <v>14742</v>
      </c>
      <c r="D1589" s="31" t="s">
        <v>11656</v>
      </c>
      <c r="E1589" s="31" t="s">
        <v>145</v>
      </c>
      <c r="F1589" s="31" t="s">
        <v>122</v>
      </c>
      <c r="G1589" s="31" t="s">
        <v>107</v>
      </c>
      <c r="H1589" s="31" t="s">
        <v>108</v>
      </c>
      <c r="I1589" s="31"/>
      <c r="J1589" s="31"/>
      <c r="K1589" s="31" t="s">
        <v>106</v>
      </c>
      <c r="L1589" s="31" t="s">
        <v>14743</v>
      </c>
      <c r="M1589" s="31" t="s">
        <v>27</v>
      </c>
      <c r="N1589" s="31" t="s">
        <v>25933</v>
      </c>
      <c r="O1589" s="31" t="s">
        <v>25929</v>
      </c>
      <c r="P1589" s="32" t="s">
        <v>25948</v>
      </c>
      <c r="Q1589" s="32">
        <v>1</v>
      </c>
      <c r="R1589" t="str">
        <f t="shared" si="24"/>
        <v>(Сез ТРТ) ВПУ №4 ПП,"ВПУ №4" г.Хмельницкий, ул.Институтская, д.10</v>
      </c>
    </row>
    <row r="1590" spans="1:18" hidden="1" x14ac:dyDescent="0.25">
      <c r="A1590" s="32">
        <v>162614</v>
      </c>
      <c r="B1590" s="31" t="s">
        <v>14741</v>
      </c>
      <c r="C1590" s="31" t="s">
        <v>14742</v>
      </c>
      <c r="D1590" s="31" t="s">
        <v>11656</v>
      </c>
      <c r="E1590" s="31" t="s">
        <v>145</v>
      </c>
      <c r="F1590" s="31" t="s">
        <v>122</v>
      </c>
      <c r="G1590" s="31" t="s">
        <v>107</v>
      </c>
      <c r="H1590" s="31" t="s">
        <v>108</v>
      </c>
      <c r="I1590" s="31" t="s">
        <v>124</v>
      </c>
      <c r="J1590" s="31" t="s">
        <v>109</v>
      </c>
      <c r="K1590" s="31" t="s">
        <v>106</v>
      </c>
      <c r="L1590" s="31" t="s">
        <v>14743</v>
      </c>
      <c r="M1590" s="31" t="s">
        <v>27</v>
      </c>
      <c r="N1590" s="31" t="s">
        <v>25933</v>
      </c>
      <c r="O1590" s="31" t="s">
        <v>25929</v>
      </c>
      <c r="P1590" s="32" t="s">
        <v>25948</v>
      </c>
      <c r="Q1590" s="32">
        <v>1</v>
      </c>
      <c r="R1590" t="str">
        <f t="shared" si="24"/>
        <v>(Сез ТРТ) ВПУ №4 ПП,"ВПУ №4" г.Хмельницкий, ул.Институтская, д.10</v>
      </c>
    </row>
    <row r="1591" spans="1:18" hidden="1" x14ac:dyDescent="0.25">
      <c r="A1591" s="32">
        <v>162776</v>
      </c>
      <c r="B1591" s="31" t="s">
        <v>15112</v>
      </c>
      <c r="C1591" s="31" t="s">
        <v>15113</v>
      </c>
      <c r="D1591" s="31" t="s">
        <v>15114</v>
      </c>
      <c r="E1591" s="31" t="s">
        <v>145</v>
      </c>
      <c r="F1591" s="31" t="s">
        <v>122</v>
      </c>
      <c r="G1591" s="31" t="s">
        <v>149</v>
      </c>
      <c r="H1591" s="31" t="s">
        <v>108</v>
      </c>
      <c r="I1591" s="31" t="s">
        <v>124</v>
      </c>
      <c r="J1591" s="31" t="s">
        <v>109</v>
      </c>
      <c r="K1591" s="31" t="s">
        <v>106</v>
      </c>
      <c r="L1591" s="31" t="s">
        <v>15113</v>
      </c>
      <c r="M1591" s="31" t="s">
        <v>27</v>
      </c>
      <c r="N1591" s="31" t="s">
        <v>25933</v>
      </c>
      <c r="O1591" s="31" t="s">
        <v>25929</v>
      </c>
      <c r="P1591" s="32" t="s">
        <v>25948</v>
      </c>
      <c r="Q1591" s="32">
        <v>1</v>
      </c>
      <c r="R1591" t="str">
        <f t="shared" si="24"/>
        <v>Гончар І.Я. ПП, к-к "Фруктовий рай" Хмельницький, вул. Проскурівського Підпілля, навпроти м-у Мисливство-рибальство,</v>
      </c>
    </row>
    <row r="1592" spans="1:18" hidden="1" x14ac:dyDescent="0.25">
      <c r="A1592" s="32">
        <v>162975</v>
      </c>
      <c r="B1592" s="31" t="s">
        <v>15552</v>
      </c>
      <c r="C1592" s="31" t="s">
        <v>15553</v>
      </c>
      <c r="D1592" s="31" t="s">
        <v>11306</v>
      </c>
      <c r="E1592" s="31" t="s">
        <v>145</v>
      </c>
      <c r="F1592" s="31" t="s">
        <v>122</v>
      </c>
      <c r="G1592" s="31" t="s">
        <v>107</v>
      </c>
      <c r="H1592" s="31" t="s">
        <v>108</v>
      </c>
      <c r="I1592" s="31" t="s">
        <v>15554</v>
      </c>
      <c r="J1592" s="31" t="s">
        <v>109</v>
      </c>
      <c r="K1592" s="31" t="s">
        <v>106</v>
      </c>
      <c r="L1592" s="31" t="s">
        <v>15555</v>
      </c>
      <c r="M1592" s="31" t="s">
        <v>27</v>
      </c>
      <c r="N1592" s="31" t="s">
        <v>25933</v>
      </c>
      <c r="O1592" s="31" t="s">
        <v>25929</v>
      </c>
      <c r="P1592" s="32" t="s">
        <v>25948</v>
      </c>
      <c r="Q1592" s="32">
        <v>1</v>
      </c>
      <c r="R1592" t="str">
        <f t="shared" si="24"/>
        <v>Бугаєва А.Б. ПП, маг. "Жовтень" г.Хмельницкий, ул.Курчатова, д.70</v>
      </c>
    </row>
    <row r="1593" spans="1:18" hidden="1" x14ac:dyDescent="0.25">
      <c r="A1593" s="32">
        <v>162370</v>
      </c>
      <c r="B1593" s="31" t="s">
        <v>14224</v>
      </c>
      <c r="C1593" s="31" t="s">
        <v>14225</v>
      </c>
      <c r="D1593" s="31" t="s">
        <v>10763</v>
      </c>
      <c r="E1593" s="31" t="s">
        <v>145</v>
      </c>
      <c r="F1593" s="31" t="s">
        <v>122</v>
      </c>
      <c r="G1593" s="31" t="s">
        <v>114</v>
      </c>
      <c r="H1593" s="31" t="s">
        <v>108</v>
      </c>
      <c r="I1593" s="31" t="s">
        <v>124</v>
      </c>
      <c r="J1593" s="31" t="s">
        <v>109</v>
      </c>
      <c r="K1593" s="31" t="s">
        <v>106</v>
      </c>
      <c r="L1593" s="31" t="s">
        <v>14225</v>
      </c>
      <c r="M1593" s="31" t="s">
        <v>26</v>
      </c>
      <c r="N1593" s="31" t="s">
        <v>25933</v>
      </c>
      <c r="O1593" s="31" t="s">
        <v>25929</v>
      </c>
      <c r="P1593" s="32" t="s">
        <v>25948</v>
      </c>
      <c r="Q1593" s="32">
        <v>1</v>
      </c>
      <c r="R1593" t="str">
        <f t="shared" si="24"/>
        <v>Браво ТОВ, кафе-бар "СВ" г.Хмельницкий, пер.Свободы, д.1а</v>
      </c>
    </row>
    <row r="1594" spans="1:18" hidden="1" x14ac:dyDescent="0.25">
      <c r="A1594" s="32">
        <v>162378</v>
      </c>
      <c r="B1594" s="31" t="s">
        <v>14248</v>
      </c>
      <c r="C1594" s="31" t="s">
        <v>14249</v>
      </c>
      <c r="D1594" s="31" t="s">
        <v>14250</v>
      </c>
      <c r="E1594" s="31" t="s">
        <v>145</v>
      </c>
      <c r="F1594" s="31" t="s">
        <v>122</v>
      </c>
      <c r="G1594" s="31" t="s">
        <v>107</v>
      </c>
      <c r="H1594" s="31" t="s">
        <v>108</v>
      </c>
      <c r="I1594" s="31" t="s">
        <v>14251</v>
      </c>
      <c r="J1594" s="31" t="s">
        <v>14252</v>
      </c>
      <c r="K1594" s="31" t="s">
        <v>106</v>
      </c>
      <c r="L1594" s="31" t="s">
        <v>14253</v>
      </c>
      <c r="M1594" s="31" t="s">
        <v>24</v>
      </c>
      <c r="N1594" s="31" t="s">
        <v>25933</v>
      </c>
      <c r="O1594" s="31" t="s">
        <v>25929</v>
      </c>
      <c r="P1594" s="32" t="s">
        <v>25948</v>
      </c>
      <c r="Q1594" s="32">
        <v>1</v>
      </c>
      <c r="R1594" t="str">
        <f t="shared" si="24"/>
        <v>Бриндікова М.В.ПП,маг "Продукти" г.Хмельницкий, пер.Куприна, д.4 (остановка)</v>
      </c>
    </row>
    <row r="1595" spans="1:18" hidden="1" x14ac:dyDescent="0.25">
      <c r="A1595" s="32">
        <v>162378</v>
      </c>
      <c r="B1595" s="31" t="s">
        <v>14248</v>
      </c>
      <c r="C1595" s="31" t="s">
        <v>14249</v>
      </c>
      <c r="D1595" s="31" t="s">
        <v>14250</v>
      </c>
      <c r="E1595" s="31" t="s">
        <v>145</v>
      </c>
      <c r="F1595" s="31" t="s">
        <v>122</v>
      </c>
      <c r="G1595" s="31" t="s">
        <v>107</v>
      </c>
      <c r="H1595" s="31" t="s">
        <v>108</v>
      </c>
      <c r="I1595" s="31"/>
      <c r="J1595" s="31"/>
      <c r="K1595" s="31" t="s">
        <v>106</v>
      </c>
      <c r="L1595" s="31" t="s">
        <v>14249</v>
      </c>
      <c r="M1595" s="31" t="s">
        <v>24</v>
      </c>
      <c r="N1595" s="31" t="s">
        <v>25933</v>
      </c>
      <c r="O1595" s="31" t="s">
        <v>25929</v>
      </c>
      <c r="P1595" s="32" t="s">
        <v>25948</v>
      </c>
      <c r="Q1595" s="32">
        <v>1</v>
      </c>
      <c r="R1595" t="str">
        <f t="shared" si="24"/>
        <v>Бриндікова М.В.ПП,маг "Продукти" г.Хмельницкий, пер.Куприна, д.4 (остановка)</v>
      </c>
    </row>
    <row r="1596" spans="1:18" hidden="1" x14ac:dyDescent="0.25">
      <c r="A1596" s="32">
        <v>162398</v>
      </c>
      <c r="B1596" s="31" t="s">
        <v>14278</v>
      </c>
      <c r="C1596" s="31" t="s">
        <v>14279</v>
      </c>
      <c r="D1596" s="31" t="s">
        <v>14280</v>
      </c>
      <c r="E1596" s="31" t="s">
        <v>145</v>
      </c>
      <c r="F1596" s="31" t="s">
        <v>122</v>
      </c>
      <c r="G1596" s="31" t="s">
        <v>107</v>
      </c>
      <c r="H1596" s="31" t="s">
        <v>108</v>
      </c>
      <c r="I1596" s="31" t="s">
        <v>14281</v>
      </c>
      <c r="J1596" s="31" t="s">
        <v>14282</v>
      </c>
      <c r="K1596" s="31" t="s">
        <v>106</v>
      </c>
      <c r="L1596" s="31" t="s">
        <v>14279</v>
      </c>
      <c r="M1596" s="31" t="s">
        <v>24</v>
      </c>
      <c r="N1596" s="31" t="s">
        <v>25933</v>
      </c>
      <c r="O1596" s="31" t="s">
        <v>25929</v>
      </c>
      <c r="P1596" s="32" t="s">
        <v>25948</v>
      </c>
      <c r="Q1596" s="32">
        <v>1</v>
      </c>
      <c r="R1596" t="str">
        <f t="shared" si="24"/>
        <v>Буга С.В. ПП, маг. "Смак" г.Хмельницкий, ул.Камьянецкая (ост. маслозавод)</v>
      </c>
    </row>
    <row r="1597" spans="1:18" hidden="1" x14ac:dyDescent="0.25">
      <c r="A1597" s="32">
        <v>162402</v>
      </c>
      <c r="B1597" s="31" t="s">
        <v>14291</v>
      </c>
      <c r="C1597" s="31" t="s">
        <v>14292</v>
      </c>
      <c r="D1597" s="31" t="s">
        <v>14293</v>
      </c>
      <c r="E1597" s="31" t="s">
        <v>145</v>
      </c>
      <c r="F1597" s="31" t="s">
        <v>122</v>
      </c>
      <c r="G1597" s="31" t="s">
        <v>107</v>
      </c>
      <c r="H1597" s="31" t="s">
        <v>108</v>
      </c>
      <c r="I1597" s="31" t="s">
        <v>14294</v>
      </c>
      <c r="J1597" s="31" t="s">
        <v>14295</v>
      </c>
      <c r="K1597" s="31" t="s">
        <v>106</v>
      </c>
      <c r="L1597" s="31" t="s">
        <v>14292</v>
      </c>
      <c r="M1597" s="31" t="s">
        <v>27</v>
      </c>
      <c r="N1597" s="31" t="s">
        <v>25933</v>
      </c>
      <c r="O1597" s="31" t="s">
        <v>25929</v>
      </c>
      <c r="P1597" s="32" t="s">
        <v>67</v>
      </c>
      <c r="Q1597" s="32">
        <v>1</v>
      </c>
      <c r="R1597" t="str">
        <f t="shared" si="24"/>
        <v>Бугаєва А.Б. ПП, маг.  "Жовтень" г.Хмельницкий, ул.Волочиская, д.181</v>
      </c>
    </row>
    <row r="1598" spans="1:18" hidden="1" x14ac:dyDescent="0.25">
      <c r="A1598" s="32">
        <v>162402</v>
      </c>
      <c r="B1598" s="31" t="s">
        <v>14291</v>
      </c>
      <c r="C1598" s="31" t="s">
        <v>14292</v>
      </c>
      <c r="D1598" s="31" t="s">
        <v>14293</v>
      </c>
      <c r="E1598" s="31" t="s">
        <v>145</v>
      </c>
      <c r="F1598" s="31" t="s">
        <v>122</v>
      </c>
      <c r="G1598" s="31" t="s">
        <v>107</v>
      </c>
      <c r="H1598" s="31" t="s">
        <v>108</v>
      </c>
      <c r="I1598" s="31"/>
      <c r="J1598" s="31"/>
      <c r="K1598" s="31" t="s">
        <v>106</v>
      </c>
      <c r="L1598" s="31" t="s">
        <v>14292</v>
      </c>
      <c r="M1598" s="31" t="s">
        <v>27</v>
      </c>
      <c r="N1598" s="31" t="s">
        <v>25933</v>
      </c>
      <c r="O1598" s="31" t="s">
        <v>25929</v>
      </c>
      <c r="P1598" s="32" t="s">
        <v>67</v>
      </c>
      <c r="Q1598" s="32">
        <v>1</v>
      </c>
      <c r="R1598" t="str">
        <f t="shared" si="24"/>
        <v>Бугаєва А.Б. ПП, маг.  "Жовтень" г.Хмельницкий, ул.Волочиская, д.181</v>
      </c>
    </row>
    <row r="1599" spans="1:18" hidden="1" x14ac:dyDescent="0.25">
      <c r="A1599" s="32">
        <v>162408</v>
      </c>
      <c r="B1599" s="31" t="s">
        <v>14313</v>
      </c>
      <c r="C1599" s="31" t="s">
        <v>14314</v>
      </c>
      <c r="D1599" s="31" t="s">
        <v>7810</v>
      </c>
      <c r="E1599" s="31" t="s">
        <v>145</v>
      </c>
      <c r="F1599" s="31" t="s">
        <v>122</v>
      </c>
      <c r="G1599" s="31" t="s">
        <v>114</v>
      </c>
      <c r="H1599" s="31" t="s">
        <v>108</v>
      </c>
      <c r="I1599" s="31" t="s">
        <v>3351</v>
      </c>
      <c r="J1599" s="31" t="s">
        <v>3352</v>
      </c>
      <c r="K1599" s="31" t="s">
        <v>106</v>
      </c>
      <c r="L1599" s="31" t="s">
        <v>14314</v>
      </c>
      <c r="M1599" s="31" t="s">
        <v>25</v>
      </c>
      <c r="N1599" s="31" t="s">
        <v>25933</v>
      </c>
      <c r="O1599" s="31" t="s">
        <v>25929</v>
      </c>
      <c r="P1599" s="32" t="s">
        <v>25948</v>
      </c>
      <c r="Q1599" s="32">
        <v>1</v>
      </c>
      <c r="R1599" t="str">
        <f t="shared" si="24"/>
        <v>Будний І.К. ПП, маг.-закусочна "Привокзальне" г.Хмельницкий, пер.Шевченко, д.66 (АС-2)</v>
      </c>
    </row>
    <row r="1600" spans="1:18" hidden="1" x14ac:dyDescent="0.25">
      <c r="A1600" s="32">
        <v>159980</v>
      </c>
      <c r="B1600" s="31" t="s">
        <v>8008</v>
      </c>
      <c r="C1600" s="31" t="s">
        <v>8009</v>
      </c>
      <c r="D1600" s="31" t="s">
        <v>8007</v>
      </c>
      <c r="E1600" s="31" t="s">
        <v>145</v>
      </c>
      <c r="F1600" s="31" t="s">
        <v>122</v>
      </c>
      <c r="G1600" s="31" t="s">
        <v>107</v>
      </c>
      <c r="H1600" s="31" t="s">
        <v>108</v>
      </c>
      <c r="I1600" s="31" t="s">
        <v>8010</v>
      </c>
      <c r="J1600" s="31" t="s">
        <v>8011</v>
      </c>
      <c r="K1600" s="31" t="s">
        <v>106</v>
      </c>
      <c r="L1600" s="31" t="s">
        <v>8009</v>
      </c>
      <c r="M1600" s="31" t="s">
        <v>24</v>
      </c>
      <c r="N1600" s="31" t="s">
        <v>25933</v>
      </c>
      <c r="O1600" s="31" t="s">
        <v>25929</v>
      </c>
      <c r="P1600" s="32" t="s">
        <v>25948</v>
      </c>
      <c r="Q1600" s="32">
        <v>1</v>
      </c>
      <c r="R1600" t="str">
        <f t="shared" si="24"/>
        <v>Вінничук О.В. ПП, маг. "Молодість" г.Хмельницкий, шоссе Львовское, д.53/1</v>
      </c>
    </row>
    <row r="1601" spans="1:18" hidden="1" x14ac:dyDescent="0.25">
      <c r="A1601" s="32">
        <v>159980</v>
      </c>
      <c r="B1601" s="31" t="s">
        <v>8008</v>
      </c>
      <c r="C1601" s="31" t="s">
        <v>8009</v>
      </c>
      <c r="D1601" s="31" t="s">
        <v>8007</v>
      </c>
      <c r="E1601" s="31" t="s">
        <v>145</v>
      </c>
      <c r="F1601" s="31" t="s">
        <v>122</v>
      </c>
      <c r="G1601" s="31" t="s">
        <v>107</v>
      </c>
      <c r="H1601" s="31" t="s">
        <v>108</v>
      </c>
      <c r="I1601" s="31"/>
      <c r="J1601" s="31"/>
      <c r="K1601" s="31" t="s">
        <v>106</v>
      </c>
      <c r="L1601" s="31" t="s">
        <v>8009</v>
      </c>
      <c r="M1601" s="31" t="s">
        <v>24</v>
      </c>
      <c r="N1601" s="31" t="s">
        <v>25933</v>
      </c>
      <c r="O1601" s="31" t="s">
        <v>25929</v>
      </c>
      <c r="P1601" s="32" t="s">
        <v>25948</v>
      </c>
      <c r="Q1601" s="32">
        <v>1</v>
      </c>
      <c r="R1601" t="str">
        <f t="shared" si="24"/>
        <v>Вінничук О.В. ПП, маг. "Молодість" г.Хмельницкий, шоссе Львовское, д.53/1</v>
      </c>
    </row>
    <row r="1602" spans="1:18" hidden="1" x14ac:dyDescent="0.25">
      <c r="A1602" s="32">
        <v>159981</v>
      </c>
      <c r="B1602" s="31" t="s">
        <v>8012</v>
      </c>
      <c r="C1602" s="31" t="s">
        <v>8013</v>
      </c>
      <c r="D1602" s="31" t="s">
        <v>8014</v>
      </c>
      <c r="E1602" s="31" t="s">
        <v>145</v>
      </c>
      <c r="F1602" s="31" t="s">
        <v>122</v>
      </c>
      <c r="G1602" s="31" t="s">
        <v>107</v>
      </c>
      <c r="H1602" s="31" t="s">
        <v>108</v>
      </c>
      <c r="I1602" s="31" t="s">
        <v>124</v>
      </c>
      <c r="J1602" s="31" t="s">
        <v>109</v>
      </c>
      <c r="K1602" s="31" t="s">
        <v>106</v>
      </c>
      <c r="L1602" s="31" t="s">
        <v>8013</v>
      </c>
      <c r="M1602" s="31" t="s">
        <v>25</v>
      </c>
      <c r="N1602" s="31" t="s">
        <v>25933</v>
      </c>
      <c r="O1602" s="31" t="s">
        <v>25929</v>
      </c>
      <c r="P1602" s="32" t="s">
        <v>25948</v>
      </c>
      <c r="Q1602" s="32">
        <v>1</v>
      </c>
      <c r="R1602" t="str">
        <f t="shared" si="24"/>
        <v>Віннічук Н.К. ПП, маг. г.Хмельницкий, пер.Шевченко, д.11</v>
      </c>
    </row>
    <row r="1603" spans="1:18" hidden="1" x14ac:dyDescent="0.25">
      <c r="A1603" s="32">
        <v>159991</v>
      </c>
      <c r="B1603" s="31" t="s">
        <v>8040</v>
      </c>
      <c r="C1603" s="31" t="s">
        <v>8041</v>
      </c>
      <c r="D1603" s="31" t="s">
        <v>8042</v>
      </c>
      <c r="E1603" s="31" t="s">
        <v>145</v>
      </c>
      <c r="F1603" s="31" t="s">
        <v>122</v>
      </c>
      <c r="G1603" s="31" t="s">
        <v>107</v>
      </c>
      <c r="H1603" s="31" t="s">
        <v>108</v>
      </c>
      <c r="I1603" s="31" t="s">
        <v>8043</v>
      </c>
      <c r="J1603" s="31" t="s">
        <v>8044</v>
      </c>
      <c r="K1603" s="31" t="s">
        <v>106</v>
      </c>
      <c r="L1603" s="31" t="s">
        <v>8041</v>
      </c>
      <c r="M1603" s="31" t="s">
        <v>26</v>
      </c>
      <c r="N1603" s="31" t="s">
        <v>25933</v>
      </c>
      <c r="O1603" s="31" t="s">
        <v>25929</v>
      </c>
      <c r="P1603" s="32" t="s">
        <v>25948</v>
      </c>
      <c r="Q1603" s="32">
        <v>1</v>
      </c>
      <c r="R1603" t="str">
        <f t="shared" ref="R1603:R1666" si="25">CONCATENATE(C1603," ",D1603)</f>
        <v>Вовк С.В. ПП, маг. "Смак" г.Хмельницкий, ул.Заречанская, д.48/1</v>
      </c>
    </row>
    <row r="1604" spans="1:18" hidden="1" x14ac:dyDescent="0.25">
      <c r="A1604" s="32">
        <v>160036</v>
      </c>
      <c r="B1604" s="31" t="s">
        <v>8168</v>
      </c>
      <c r="C1604" s="31" t="s">
        <v>8169</v>
      </c>
      <c r="D1604" s="31" t="s">
        <v>8170</v>
      </c>
      <c r="E1604" s="31" t="s">
        <v>145</v>
      </c>
      <c r="F1604" s="31" t="s">
        <v>122</v>
      </c>
      <c r="G1604" s="31" t="s">
        <v>149</v>
      </c>
      <c r="H1604" s="31" t="s">
        <v>108</v>
      </c>
      <c r="I1604" s="31" t="s">
        <v>8171</v>
      </c>
      <c r="J1604" s="31" t="s">
        <v>8172</v>
      </c>
      <c r="K1604" s="31" t="s">
        <v>106</v>
      </c>
      <c r="L1604" s="31" t="s">
        <v>8169</v>
      </c>
      <c r="M1604" s="31" t="s">
        <v>27</v>
      </c>
      <c r="N1604" s="31" t="s">
        <v>25933</v>
      </c>
      <c r="O1604" s="31" t="s">
        <v>25929</v>
      </c>
      <c r="P1604" s="32" t="s">
        <v>67</v>
      </c>
      <c r="Q1604" s="32">
        <v>1</v>
      </c>
      <c r="R1604" t="str">
        <f t="shared" si="25"/>
        <v>Волошина О. А. ПП, к-к г.Хмельницкий, ул.Курчатова, д.20</v>
      </c>
    </row>
    <row r="1605" spans="1:18" hidden="1" x14ac:dyDescent="0.25">
      <c r="A1605" s="32">
        <v>160036</v>
      </c>
      <c r="B1605" s="31" t="s">
        <v>8168</v>
      </c>
      <c r="C1605" s="31" t="s">
        <v>8169</v>
      </c>
      <c r="D1605" s="31" t="s">
        <v>8170</v>
      </c>
      <c r="E1605" s="31" t="s">
        <v>145</v>
      </c>
      <c r="F1605" s="31" t="s">
        <v>122</v>
      </c>
      <c r="G1605" s="31" t="s">
        <v>149</v>
      </c>
      <c r="H1605" s="31" t="s">
        <v>108</v>
      </c>
      <c r="I1605" s="31"/>
      <c r="J1605" s="31"/>
      <c r="K1605" s="31" t="s">
        <v>106</v>
      </c>
      <c r="L1605" s="31" t="s">
        <v>8169</v>
      </c>
      <c r="M1605" s="31" t="s">
        <v>27</v>
      </c>
      <c r="N1605" s="31" t="s">
        <v>25933</v>
      </c>
      <c r="O1605" s="31" t="s">
        <v>25929</v>
      </c>
      <c r="P1605" s="32" t="s">
        <v>67</v>
      </c>
      <c r="Q1605" s="32">
        <v>1</v>
      </c>
      <c r="R1605" t="str">
        <f t="shared" si="25"/>
        <v>Волошина О. А. ПП, к-к г.Хмельницкий, ул.Курчатова, д.20</v>
      </c>
    </row>
    <row r="1606" spans="1:18" hidden="1" x14ac:dyDescent="0.25">
      <c r="A1606" s="32">
        <v>160105</v>
      </c>
      <c r="B1606" s="31" t="s">
        <v>8373</v>
      </c>
      <c r="C1606" s="31" t="s">
        <v>8374</v>
      </c>
      <c r="D1606" s="31" t="s">
        <v>8375</v>
      </c>
      <c r="E1606" s="31" t="s">
        <v>145</v>
      </c>
      <c r="F1606" s="31" t="s">
        <v>122</v>
      </c>
      <c r="G1606" s="31" t="s">
        <v>107</v>
      </c>
      <c r="H1606" s="31" t="s">
        <v>108</v>
      </c>
      <c r="I1606" s="31" t="s">
        <v>8376</v>
      </c>
      <c r="J1606" s="31" t="s">
        <v>8377</v>
      </c>
      <c r="K1606" s="31" t="s">
        <v>106</v>
      </c>
      <c r="L1606" s="31" t="s">
        <v>8374</v>
      </c>
      <c r="M1606" s="31" t="s">
        <v>26</v>
      </c>
      <c r="N1606" s="31" t="s">
        <v>25933</v>
      </c>
      <c r="O1606" s="31" t="s">
        <v>25929</v>
      </c>
      <c r="P1606" s="32" t="s">
        <v>25948</v>
      </c>
      <c r="Q1606" s="32">
        <v>1</v>
      </c>
      <c r="R1606" t="str">
        <f t="shared" si="25"/>
        <v>Глушко В.М. ПП, маг. "Горобина" г.Хмельницкий, ул.Заречанская, д.6/5</v>
      </c>
    </row>
    <row r="1607" spans="1:18" hidden="1" x14ac:dyDescent="0.25">
      <c r="A1607" s="32">
        <v>160105</v>
      </c>
      <c r="B1607" s="31" t="s">
        <v>8373</v>
      </c>
      <c r="C1607" s="31" t="s">
        <v>8374</v>
      </c>
      <c r="D1607" s="31" t="s">
        <v>8375</v>
      </c>
      <c r="E1607" s="31" t="s">
        <v>145</v>
      </c>
      <c r="F1607" s="31" t="s">
        <v>122</v>
      </c>
      <c r="G1607" s="31" t="s">
        <v>107</v>
      </c>
      <c r="H1607" s="31" t="s">
        <v>108</v>
      </c>
      <c r="I1607" s="31"/>
      <c r="J1607" s="31"/>
      <c r="K1607" s="31" t="s">
        <v>106</v>
      </c>
      <c r="L1607" s="31" t="s">
        <v>8374</v>
      </c>
      <c r="M1607" s="31" t="s">
        <v>26</v>
      </c>
      <c r="N1607" s="31" t="s">
        <v>25933</v>
      </c>
      <c r="O1607" s="31" t="s">
        <v>25929</v>
      </c>
      <c r="P1607" s="32" t="s">
        <v>25948</v>
      </c>
      <c r="Q1607" s="32">
        <v>1</v>
      </c>
      <c r="R1607" t="str">
        <f t="shared" si="25"/>
        <v>Глушко В.М. ПП, маг. "Горобина" г.Хмельницкий, ул.Заречанская, д.6/5</v>
      </c>
    </row>
    <row r="1608" spans="1:18" hidden="1" x14ac:dyDescent="0.25">
      <c r="A1608" s="32">
        <v>160149</v>
      </c>
      <c r="B1608" s="31" t="s">
        <v>8508</v>
      </c>
      <c r="C1608" s="31" t="s">
        <v>8509</v>
      </c>
      <c r="D1608" s="31" t="s">
        <v>8510</v>
      </c>
      <c r="E1608" s="31" t="s">
        <v>145</v>
      </c>
      <c r="F1608" s="31" t="s">
        <v>122</v>
      </c>
      <c r="G1608" s="31" t="s">
        <v>298</v>
      </c>
      <c r="H1608" s="31" t="s">
        <v>108</v>
      </c>
      <c r="I1608" s="31" t="s">
        <v>8511</v>
      </c>
      <c r="J1608" s="31" t="s">
        <v>8512</v>
      </c>
      <c r="K1608" s="31" t="s">
        <v>106</v>
      </c>
      <c r="L1608" s="31" t="s">
        <v>8509</v>
      </c>
      <c r="M1608" s="31" t="s">
        <v>27</v>
      </c>
      <c r="N1608" s="31" t="s">
        <v>25933</v>
      </c>
      <c r="O1608" s="31" t="s">
        <v>25929</v>
      </c>
      <c r="P1608" s="32" t="s">
        <v>25948</v>
      </c>
      <c r="Q1608" s="32">
        <v>1</v>
      </c>
      <c r="R1608" t="str">
        <f t="shared" si="25"/>
        <v>Горський В.А. ПП, склад г.Хмельницкий, ул.Строителей, д.6/1</v>
      </c>
    </row>
    <row r="1609" spans="1:18" hidden="1" x14ac:dyDescent="0.25">
      <c r="A1609" s="32">
        <v>160161</v>
      </c>
      <c r="B1609" s="31" t="s">
        <v>8532</v>
      </c>
      <c r="C1609" s="31" t="s">
        <v>8533</v>
      </c>
      <c r="D1609" s="31" t="s">
        <v>8534</v>
      </c>
      <c r="E1609" s="31" t="s">
        <v>145</v>
      </c>
      <c r="F1609" s="31" t="s">
        <v>122</v>
      </c>
      <c r="G1609" s="31" t="s">
        <v>107</v>
      </c>
      <c r="H1609" s="31" t="s">
        <v>108</v>
      </c>
      <c r="I1609" s="31" t="s">
        <v>8535</v>
      </c>
      <c r="J1609" s="31" t="s">
        <v>8536</v>
      </c>
      <c r="K1609" s="31" t="s">
        <v>106</v>
      </c>
      <c r="L1609" s="31" t="s">
        <v>8533</v>
      </c>
      <c r="M1609" s="31" t="s">
        <v>25</v>
      </c>
      <c r="N1609" s="31" t="s">
        <v>25933</v>
      </c>
      <c r="O1609" s="31" t="s">
        <v>25929</v>
      </c>
      <c r="P1609" s="32" t="s">
        <v>25948</v>
      </c>
      <c r="Q1609" s="32">
        <v>1</v>
      </c>
      <c r="R1609" t="str">
        <f t="shared" si="25"/>
        <v>Грач С.В. ПП, маг. "Продукти" г.Хмельницкий, ул.Майборского, д.1</v>
      </c>
    </row>
    <row r="1610" spans="1:18" hidden="1" x14ac:dyDescent="0.25">
      <c r="A1610" s="32">
        <v>160161</v>
      </c>
      <c r="B1610" s="31" t="s">
        <v>8532</v>
      </c>
      <c r="C1610" s="31" t="s">
        <v>8533</v>
      </c>
      <c r="D1610" s="31" t="s">
        <v>8534</v>
      </c>
      <c r="E1610" s="31" t="s">
        <v>145</v>
      </c>
      <c r="F1610" s="31" t="s">
        <v>122</v>
      </c>
      <c r="G1610" s="31" t="s">
        <v>107</v>
      </c>
      <c r="H1610" s="31" t="s">
        <v>108</v>
      </c>
      <c r="I1610" s="31"/>
      <c r="J1610" s="31"/>
      <c r="K1610" s="31" t="s">
        <v>106</v>
      </c>
      <c r="L1610" s="31" t="s">
        <v>8533</v>
      </c>
      <c r="M1610" s="31" t="s">
        <v>25</v>
      </c>
      <c r="N1610" s="31" t="s">
        <v>25933</v>
      </c>
      <c r="O1610" s="31" t="s">
        <v>25929</v>
      </c>
      <c r="P1610" s="32" t="s">
        <v>25948</v>
      </c>
      <c r="Q1610" s="32">
        <v>1</v>
      </c>
      <c r="R1610" t="str">
        <f t="shared" si="25"/>
        <v>Грач С.В. ПП, маг. "Продукти" г.Хмельницкий, ул.Майборского, д.1</v>
      </c>
    </row>
    <row r="1611" spans="1:18" hidden="1" x14ac:dyDescent="0.25">
      <c r="A1611" s="32">
        <v>160164</v>
      </c>
      <c r="B1611" s="31" t="s">
        <v>8543</v>
      </c>
      <c r="C1611" s="31" t="s">
        <v>8544</v>
      </c>
      <c r="D1611" s="31" t="s">
        <v>8545</v>
      </c>
      <c r="E1611" s="31" t="s">
        <v>145</v>
      </c>
      <c r="F1611" s="31" t="s">
        <v>122</v>
      </c>
      <c r="G1611" s="31" t="s">
        <v>114</v>
      </c>
      <c r="H1611" s="31" t="s">
        <v>108</v>
      </c>
      <c r="I1611" s="31" t="s">
        <v>124</v>
      </c>
      <c r="J1611" s="31" t="s">
        <v>109</v>
      </c>
      <c r="K1611" s="31" t="s">
        <v>106</v>
      </c>
      <c r="L1611" s="31" t="s">
        <v>8544</v>
      </c>
      <c r="M1611" s="31" t="s">
        <v>25</v>
      </c>
      <c r="N1611" s="31" t="s">
        <v>25933</v>
      </c>
      <c r="O1611" s="31" t="s">
        <v>25929</v>
      </c>
      <c r="P1611" s="32" t="s">
        <v>25948</v>
      </c>
      <c r="Q1611" s="32">
        <v>1</v>
      </c>
      <c r="R1611" t="str">
        <f t="shared" si="25"/>
        <v>Григорчук І.В. ПП, кафе "2000" р-н Теофипольский Район, пгт.Теофиполь (напротив Вавитала)</v>
      </c>
    </row>
    <row r="1612" spans="1:18" hidden="1" x14ac:dyDescent="0.25">
      <c r="A1612" s="32">
        <v>160169</v>
      </c>
      <c r="B1612" s="31" t="s">
        <v>8552</v>
      </c>
      <c r="C1612" s="31" t="s">
        <v>8553</v>
      </c>
      <c r="D1612" s="31" t="s">
        <v>4757</v>
      </c>
      <c r="E1612" s="31" t="s">
        <v>145</v>
      </c>
      <c r="F1612" s="31" t="s">
        <v>122</v>
      </c>
      <c r="G1612" s="31" t="s">
        <v>107</v>
      </c>
      <c r="H1612" s="31" t="s">
        <v>108</v>
      </c>
      <c r="I1612" s="31" t="s">
        <v>124</v>
      </c>
      <c r="J1612" s="31" t="s">
        <v>109</v>
      </c>
      <c r="K1612" s="31" t="s">
        <v>106</v>
      </c>
      <c r="L1612" s="31" t="s">
        <v>8553</v>
      </c>
      <c r="M1612" s="31" t="s">
        <v>27</v>
      </c>
      <c r="N1612" s="31" t="s">
        <v>25933</v>
      </c>
      <c r="O1612" s="31" t="s">
        <v>25929</v>
      </c>
      <c r="P1612" s="32" t="s">
        <v>25948</v>
      </c>
      <c r="Q1612" s="32">
        <v>1</v>
      </c>
      <c r="R1612" t="str">
        <f t="shared" si="25"/>
        <v>Гринник М.М. ПП, маг. "Ірен" г.Хмельницкий, ул.Примакова, д.25</v>
      </c>
    </row>
    <row r="1613" spans="1:18" hidden="1" x14ac:dyDescent="0.25">
      <c r="A1613" s="32">
        <v>160169</v>
      </c>
      <c r="B1613" s="31" t="s">
        <v>8552</v>
      </c>
      <c r="C1613" s="31" t="s">
        <v>8553</v>
      </c>
      <c r="D1613" s="31" t="s">
        <v>4757</v>
      </c>
      <c r="E1613" s="31" t="s">
        <v>145</v>
      </c>
      <c r="F1613" s="31" t="s">
        <v>122</v>
      </c>
      <c r="G1613" s="31" t="s">
        <v>107</v>
      </c>
      <c r="H1613" s="31" t="s">
        <v>108</v>
      </c>
      <c r="I1613" s="31"/>
      <c r="J1613" s="31"/>
      <c r="K1613" s="31" t="s">
        <v>106</v>
      </c>
      <c r="L1613" s="31" t="s">
        <v>8553</v>
      </c>
      <c r="M1613" s="31" t="s">
        <v>27</v>
      </c>
      <c r="N1613" s="31" t="s">
        <v>25933</v>
      </c>
      <c r="O1613" s="31" t="s">
        <v>25929</v>
      </c>
      <c r="P1613" s="32" t="s">
        <v>25948</v>
      </c>
      <c r="Q1613" s="32">
        <v>1</v>
      </c>
      <c r="R1613" t="str">
        <f t="shared" si="25"/>
        <v>Гринник М.М. ПП, маг. "Ірен" г.Хмельницкий, ул.Примакова, д.25</v>
      </c>
    </row>
    <row r="1614" spans="1:18" hidden="1" x14ac:dyDescent="0.25">
      <c r="A1614" s="32">
        <v>160206</v>
      </c>
      <c r="B1614" s="31" t="s">
        <v>8621</v>
      </c>
      <c r="C1614" s="31" t="s">
        <v>8622</v>
      </c>
      <c r="D1614" s="31" t="s">
        <v>8623</v>
      </c>
      <c r="E1614" s="31" t="s">
        <v>145</v>
      </c>
      <c r="F1614" s="31" t="s">
        <v>122</v>
      </c>
      <c r="G1614" s="31" t="s">
        <v>107</v>
      </c>
      <c r="H1614" s="31" t="s">
        <v>108</v>
      </c>
      <c r="I1614" s="31" t="s">
        <v>8624</v>
      </c>
      <c r="J1614" s="31" t="s">
        <v>8625</v>
      </c>
      <c r="K1614" s="31" t="s">
        <v>106</v>
      </c>
      <c r="L1614" s="31" t="s">
        <v>8622</v>
      </c>
      <c r="M1614" s="31" t="s">
        <v>27</v>
      </c>
      <c r="N1614" s="31" t="s">
        <v>25933</v>
      </c>
      <c r="O1614" s="31" t="s">
        <v>25929</v>
      </c>
      <c r="P1614" s="32" t="s">
        <v>25948</v>
      </c>
      <c r="Q1614" s="32">
        <v>1</v>
      </c>
      <c r="R1614" t="str">
        <f t="shared" si="25"/>
        <v>Гуменчук С.М. ПП, маг. "Продукти" г.Хмельницкий, ул.Курчатова, д.90</v>
      </c>
    </row>
    <row r="1615" spans="1:18" hidden="1" x14ac:dyDescent="0.25">
      <c r="A1615" s="32">
        <v>160206</v>
      </c>
      <c r="B1615" s="31" t="s">
        <v>8621</v>
      </c>
      <c r="C1615" s="31" t="s">
        <v>8622</v>
      </c>
      <c r="D1615" s="31" t="s">
        <v>8623</v>
      </c>
      <c r="E1615" s="31" t="s">
        <v>145</v>
      </c>
      <c r="F1615" s="31" t="s">
        <v>122</v>
      </c>
      <c r="G1615" s="31" t="s">
        <v>107</v>
      </c>
      <c r="H1615" s="31" t="s">
        <v>108</v>
      </c>
      <c r="I1615" s="31"/>
      <c r="J1615" s="31"/>
      <c r="K1615" s="31" t="s">
        <v>106</v>
      </c>
      <c r="L1615" s="31" t="s">
        <v>8622</v>
      </c>
      <c r="M1615" s="31" t="s">
        <v>27</v>
      </c>
      <c r="N1615" s="31" t="s">
        <v>25933</v>
      </c>
      <c r="O1615" s="31" t="s">
        <v>25929</v>
      </c>
      <c r="P1615" s="32" t="s">
        <v>25948</v>
      </c>
      <c r="Q1615" s="32">
        <v>1</v>
      </c>
      <c r="R1615" t="str">
        <f t="shared" si="25"/>
        <v>Гуменчук С.М. ПП, маг. "Продукти" г.Хмельницкий, ул.Курчатова, д.90</v>
      </c>
    </row>
    <row r="1616" spans="1:18" hidden="1" x14ac:dyDescent="0.25">
      <c r="A1616" s="32">
        <v>160324</v>
      </c>
      <c r="B1616" s="31" t="s">
        <v>8924</v>
      </c>
      <c r="C1616" s="31" t="s">
        <v>8925</v>
      </c>
      <c r="D1616" s="31" t="s">
        <v>8926</v>
      </c>
      <c r="E1616" s="31" t="s">
        <v>145</v>
      </c>
      <c r="F1616" s="31" t="s">
        <v>122</v>
      </c>
      <c r="G1616" s="31" t="s">
        <v>149</v>
      </c>
      <c r="H1616" s="31" t="s">
        <v>108</v>
      </c>
      <c r="I1616" s="31" t="s">
        <v>8927</v>
      </c>
      <c r="J1616" s="31" t="s">
        <v>8928</v>
      </c>
      <c r="K1616" s="31" t="s">
        <v>106</v>
      </c>
      <c r="L1616" s="31" t="s">
        <v>8925</v>
      </c>
      <c r="M1616" s="31" t="s">
        <v>26</v>
      </c>
      <c r="N1616" s="31" t="s">
        <v>25933</v>
      </c>
      <c r="O1616" s="31" t="s">
        <v>25929</v>
      </c>
      <c r="P1616" s="32" t="s">
        <v>25948</v>
      </c>
      <c r="Q1616" s="32">
        <v>1</v>
      </c>
      <c r="R1616" t="str">
        <f t="shared" si="25"/>
        <v>Дуднік С.В. ПП, к-к №113 г.Хмельницкий, ул.Свободы (ост. ЦУМ)</v>
      </c>
    </row>
    <row r="1617" spans="1:18" hidden="1" x14ac:dyDescent="0.25">
      <c r="A1617" s="32">
        <v>160385</v>
      </c>
      <c r="B1617" s="31" t="s">
        <v>9100</v>
      </c>
      <c r="C1617" s="31" t="s">
        <v>9101</v>
      </c>
      <c r="D1617" s="31" t="s">
        <v>9102</v>
      </c>
      <c r="E1617" s="31" t="s">
        <v>145</v>
      </c>
      <c r="F1617" s="31" t="s">
        <v>122</v>
      </c>
      <c r="G1617" s="31" t="s">
        <v>107</v>
      </c>
      <c r="H1617" s="31" t="s">
        <v>108</v>
      </c>
      <c r="I1617" s="31" t="s">
        <v>9103</v>
      </c>
      <c r="J1617" s="31" t="s">
        <v>9104</v>
      </c>
      <c r="K1617" s="31" t="s">
        <v>106</v>
      </c>
      <c r="L1617" s="31" t="s">
        <v>9101</v>
      </c>
      <c r="M1617" s="31" t="s">
        <v>27</v>
      </c>
      <c r="N1617" s="31" t="s">
        <v>25933</v>
      </c>
      <c r="O1617" s="31" t="s">
        <v>25929</v>
      </c>
      <c r="P1617" s="32" t="s">
        <v>25948</v>
      </c>
      <c r="Q1617" s="32">
        <v>1</v>
      </c>
      <c r="R1617" t="str">
        <f t="shared" si="25"/>
        <v>Заморока В.В. ПП, маг. "Промінь" г.Хмельницкий, ул.Профсоюзная, д.96</v>
      </c>
    </row>
    <row r="1618" spans="1:18" hidden="1" x14ac:dyDescent="0.25">
      <c r="A1618" s="32">
        <v>160385</v>
      </c>
      <c r="B1618" s="31" t="s">
        <v>9100</v>
      </c>
      <c r="C1618" s="31" t="s">
        <v>9101</v>
      </c>
      <c r="D1618" s="31" t="s">
        <v>9102</v>
      </c>
      <c r="E1618" s="31" t="s">
        <v>145</v>
      </c>
      <c r="F1618" s="31" t="s">
        <v>122</v>
      </c>
      <c r="G1618" s="31" t="s">
        <v>107</v>
      </c>
      <c r="H1618" s="31" t="s">
        <v>108</v>
      </c>
      <c r="I1618" s="31"/>
      <c r="J1618" s="31"/>
      <c r="K1618" s="31" t="s">
        <v>106</v>
      </c>
      <c r="L1618" s="31" t="s">
        <v>9101</v>
      </c>
      <c r="M1618" s="31" t="s">
        <v>27</v>
      </c>
      <c r="N1618" s="31" t="s">
        <v>25933</v>
      </c>
      <c r="O1618" s="31" t="s">
        <v>25929</v>
      </c>
      <c r="P1618" s="32" t="s">
        <v>25948</v>
      </c>
      <c r="Q1618" s="32">
        <v>1</v>
      </c>
      <c r="R1618" t="str">
        <f t="shared" si="25"/>
        <v>Заморока В.В. ПП, маг. "Промінь" г.Хмельницкий, ул.Профсоюзная, д.96</v>
      </c>
    </row>
    <row r="1619" spans="1:18" hidden="1" x14ac:dyDescent="0.25">
      <c r="A1619" s="32">
        <v>160425</v>
      </c>
      <c r="B1619" s="31" t="s">
        <v>9207</v>
      </c>
      <c r="C1619" s="31" t="s">
        <v>9208</v>
      </c>
      <c r="D1619" s="31" t="s">
        <v>9209</v>
      </c>
      <c r="E1619" s="31" t="s">
        <v>145</v>
      </c>
      <c r="F1619" s="31" t="s">
        <v>122</v>
      </c>
      <c r="G1619" s="31" t="s">
        <v>107</v>
      </c>
      <c r="H1619" s="31" t="s">
        <v>108</v>
      </c>
      <c r="I1619" s="31" t="s">
        <v>124</v>
      </c>
      <c r="J1619" s="31" t="s">
        <v>109</v>
      </c>
      <c r="K1619" s="31" t="s">
        <v>106</v>
      </c>
      <c r="L1619" s="31" t="s">
        <v>9208</v>
      </c>
      <c r="M1619" s="31" t="s">
        <v>25</v>
      </c>
      <c r="N1619" s="31" t="s">
        <v>25933</v>
      </c>
      <c r="O1619" s="31" t="s">
        <v>25929</v>
      </c>
      <c r="P1619" s="32" t="s">
        <v>25948</v>
      </c>
      <c r="Q1619" s="32">
        <v>1</v>
      </c>
      <c r="R1619" t="str">
        <f t="shared" si="25"/>
        <v>Іванчик А.С. ПП, маг. "Продукти" р-н Красиловский Район, с.Росоловцы, д.3 (Школьная)</v>
      </c>
    </row>
    <row r="1620" spans="1:18" hidden="1" x14ac:dyDescent="0.25">
      <c r="A1620" s="32">
        <v>160440</v>
      </c>
      <c r="B1620" s="31" t="s">
        <v>9237</v>
      </c>
      <c r="C1620" s="31" t="s">
        <v>9238</v>
      </c>
      <c r="D1620" s="31" t="s">
        <v>9239</v>
      </c>
      <c r="E1620" s="31" t="s">
        <v>145</v>
      </c>
      <c r="F1620" s="31" t="s">
        <v>122</v>
      </c>
      <c r="G1620" s="31" t="s">
        <v>107</v>
      </c>
      <c r="H1620" s="31" t="s">
        <v>108</v>
      </c>
      <c r="I1620" s="31" t="s">
        <v>124</v>
      </c>
      <c r="J1620" s="31" t="s">
        <v>109</v>
      </c>
      <c r="K1620" s="31" t="s">
        <v>106</v>
      </c>
      <c r="L1620" s="31" t="s">
        <v>9238</v>
      </c>
      <c r="M1620" s="31" t="s">
        <v>25</v>
      </c>
      <c r="N1620" s="31" t="s">
        <v>25933</v>
      </c>
      <c r="O1620" s="31" t="s">
        <v>25929</v>
      </c>
      <c r="P1620" s="32" t="s">
        <v>25948</v>
      </c>
      <c r="Q1620" s="32">
        <v>1</v>
      </c>
      <c r="R1620" t="str">
        <f t="shared" si="25"/>
        <v>Ілекта-сервіс ПП, маг. "Продукти" г.Хмельницкий, пер.Франко Ивана, д.18</v>
      </c>
    </row>
    <row r="1621" spans="1:18" hidden="1" x14ac:dyDescent="0.25">
      <c r="A1621" s="32">
        <v>160440</v>
      </c>
      <c r="B1621" s="31" t="s">
        <v>9237</v>
      </c>
      <c r="C1621" s="31" t="s">
        <v>9238</v>
      </c>
      <c r="D1621" s="31" t="s">
        <v>9239</v>
      </c>
      <c r="E1621" s="31" t="s">
        <v>145</v>
      </c>
      <c r="F1621" s="31" t="s">
        <v>122</v>
      </c>
      <c r="G1621" s="31" t="s">
        <v>107</v>
      </c>
      <c r="H1621" s="31" t="s">
        <v>108</v>
      </c>
      <c r="I1621" s="31"/>
      <c r="J1621" s="31"/>
      <c r="K1621" s="31" t="s">
        <v>106</v>
      </c>
      <c r="L1621" s="31" t="s">
        <v>9238</v>
      </c>
      <c r="M1621" s="31" t="s">
        <v>25</v>
      </c>
      <c r="N1621" s="31" t="s">
        <v>25933</v>
      </c>
      <c r="O1621" s="31" t="s">
        <v>25929</v>
      </c>
      <c r="P1621" s="32" t="s">
        <v>25948</v>
      </c>
      <c r="Q1621" s="32">
        <v>1</v>
      </c>
      <c r="R1621" t="str">
        <f t="shared" si="25"/>
        <v>Ілекта-сервіс ПП, маг. "Продукти" г.Хмельницкий, пер.Франко Ивана, д.18</v>
      </c>
    </row>
    <row r="1622" spans="1:18" hidden="1" x14ac:dyDescent="0.25">
      <c r="A1622" s="32">
        <v>160448</v>
      </c>
      <c r="B1622" s="31" t="s">
        <v>9265</v>
      </c>
      <c r="C1622" s="31" t="s">
        <v>9266</v>
      </c>
      <c r="D1622" s="31" t="s">
        <v>9267</v>
      </c>
      <c r="E1622" s="31" t="s">
        <v>145</v>
      </c>
      <c r="F1622" s="31" t="s">
        <v>122</v>
      </c>
      <c r="G1622" s="31" t="s">
        <v>114</v>
      </c>
      <c r="H1622" s="31" t="s">
        <v>108</v>
      </c>
      <c r="I1622" s="31" t="s">
        <v>9268</v>
      </c>
      <c r="J1622" s="31" t="s">
        <v>9269</v>
      </c>
      <c r="K1622" s="31" t="s">
        <v>106</v>
      </c>
      <c r="L1622" s="31" t="s">
        <v>9270</v>
      </c>
      <c r="M1622" s="31" t="s">
        <v>26</v>
      </c>
      <c r="N1622" s="31" t="s">
        <v>25933</v>
      </c>
      <c r="O1622" s="31" t="s">
        <v>25929</v>
      </c>
      <c r="P1622" s="32" t="s">
        <v>25948</v>
      </c>
      <c r="Q1622" s="32">
        <v>1</v>
      </c>
      <c r="R1622" t="str">
        <f t="shared" si="25"/>
        <v>(КООП) Їдальня №33 КП г.Хмельницкий, ул.Соборная, д.55</v>
      </c>
    </row>
    <row r="1623" spans="1:18" hidden="1" x14ac:dyDescent="0.25">
      <c r="A1623" s="32">
        <v>160471</v>
      </c>
      <c r="B1623" s="31" t="s">
        <v>9343</v>
      </c>
      <c r="C1623" s="31" t="s">
        <v>9344</v>
      </c>
      <c r="D1623" s="31" t="s">
        <v>9345</v>
      </c>
      <c r="E1623" s="31" t="s">
        <v>145</v>
      </c>
      <c r="F1623" s="31" t="s">
        <v>122</v>
      </c>
      <c r="G1623" s="31" t="s">
        <v>107</v>
      </c>
      <c r="H1623" s="31" t="s">
        <v>108</v>
      </c>
      <c r="I1623" s="31" t="s">
        <v>9346</v>
      </c>
      <c r="J1623" s="31" t="s">
        <v>9347</v>
      </c>
      <c r="K1623" s="31" t="s">
        <v>106</v>
      </c>
      <c r="L1623" s="31" t="s">
        <v>9344</v>
      </c>
      <c r="M1623" s="31" t="s">
        <v>24</v>
      </c>
      <c r="N1623" s="31" t="s">
        <v>25933</v>
      </c>
      <c r="O1623" s="31" t="s">
        <v>25929</v>
      </c>
      <c r="P1623" s="32" t="s">
        <v>25948</v>
      </c>
      <c r="Q1623" s="32">
        <v>1</v>
      </c>
      <c r="R1623" t="str">
        <f t="shared" si="25"/>
        <v>Капустяк І.М.ПП,маг "Продукти №845" г.Хмельницкий, ул.Хотовицкого (-)</v>
      </c>
    </row>
    <row r="1624" spans="1:18" hidden="1" x14ac:dyDescent="0.25">
      <c r="A1624" s="32">
        <v>160471</v>
      </c>
      <c r="B1624" s="31" t="s">
        <v>9343</v>
      </c>
      <c r="C1624" s="31" t="s">
        <v>9344</v>
      </c>
      <c r="D1624" s="31" t="s">
        <v>9345</v>
      </c>
      <c r="E1624" s="31" t="s">
        <v>145</v>
      </c>
      <c r="F1624" s="31" t="s">
        <v>122</v>
      </c>
      <c r="G1624" s="31" t="s">
        <v>107</v>
      </c>
      <c r="H1624" s="31" t="s">
        <v>108</v>
      </c>
      <c r="I1624" s="31"/>
      <c r="J1624" s="31"/>
      <c r="K1624" s="31" t="s">
        <v>106</v>
      </c>
      <c r="L1624" s="31" t="s">
        <v>9344</v>
      </c>
      <c r="M1624" s="31" t="s">
        <v>24</v>
      </c>
      <c r="N1624" s="31" t="s">
        <v>25933</v>
      </c>
      <c r="O1624" s="31" t="s">
        <v>25929</v>
      </c>
      <c r="P1624" s="32" t="s">
        <v>25948</v>
      </c>
      <c r="Q1624" s="32">
        <v>1</v>
      </c>
      <c r="R1624" t="str">
        <f t="shared" si="25"/>
        <v>Капустяк І.М.ПП,маг "Продукти №845" г.Хмельницкий, ул.Хотовицкого (-)</v>
      </c>
    </row>
    <row r="1625" spans="1:18" hidden="1" x14ac:dyDescent="0.25">
      <c r="A1625" s="32">
        <v>160473</v>
      </c>
      <c r="B1625" s="31" t="s">
        <v>9351</v>
      </c>
      <c r="C1625" s="31" t="s">
        <v>9352</v>
      </c>
      <c r="D1625" s="31" t="s">
        <v>9353</v>
      </c>
      <c r="E1625" s="31" t="s">
        <v>145</v>
      </c>
      <c r="F1625" s="31" t="s">
        <v>122</v>
      </c>
      <c r="G1625" s="31" t="s">
        <v>114</v>
      </c>
      <c r="H1625" s="31" t="s">
        <v>108</v>
      </c>
      <c r="I1625" s="31" t="s">
        <v>124</v>
      </c>
      <c r="J1625" s="31" t="s">
        <v>109</v>
      </c>
      <c r="K1625" s="31" t="s">
        <v>106</v>
      </c>
      <c r="L1625" s="31" t="s">
        <v>9352</v>
      </c>
      <c r="M1625" s="31" t="s">
        <v>26</v>
      </c>
      <c r="N1625" s="31" t="s">
        <v>25933</v>
      </c>
      <c r="O1625" s="31" t="s">
        <v>25929</v>
      </c>
      <c r="P1625" s="32" t="s">
        <v>25948</v>
      </c>
      <c r="Q1625" s="32">
        <v>1</v>
      </c>
      <c r="R1625" t="str">
        <f t="shared" si="25"/>
        <v>Кареліна Т.В. ПП, кафе "Ірис" г.Хмельницкий, просп Мира (поворот на Озерную)</v>
      </c>
    </row>
    <row r="1626" spans="1:18" hidden="1" x14ac:dyDescent="0.25">
      <c r="A1626" s="32">
        <v>160476</v>
      </c>
      <c r="B1626" s="31" t="s">
        <v>9362</v>
      </c>
      <c r="C1626" s="31" t="s">
        <v>9363</v>
      </c>
      <c r="D1626" s="31" t="s">
        <v>9364</v>
      </c>
      <c r="E1626" s="31" t="s">
        <v>145</v>
      </c>
      <c r="F1626" s="31" t="s">
        <v>122</v>
      </c>
      <c r="G1626" s="31" t="s">
        <v>107</v>
      </c>
      <c r="H1626" s="31" t="s">
        <v>108</v>
      </c>
      <c r="I1626" s="31" t="s">
        <v>9365</v>
      </c>
      <c r="J1626" s="31" t="s">
        <v>9366</v>
      </c>
      <c r="K1626" s="31" t="s">
        <v>106</v>
      </c>
      <c r="L1626" s="31" t="s">
        <v>9363</v>
      </c>
      <c r="M1626" s="31" t="s">
        <v>25</v>
      </c>
      <c r="N1626" s="31" t="s">
        <v>25933</v>
      </c>
      <c r="O1626" s="31" t="s">
        <v>25929</v>
      </c>
      <c r="P1626" s="32" t="s">
        <v>67</v>
      </c>
      <c r="Q1626" s="32">
        <v>1</v>
      </c>
      <c r="R1626" t="str">
        <f t="shared" si="25"/>
        <v>Карпець С.В. ПП, маг. "Агропродукт" г.Хмельницкий, ул.Прибужская, д.24</v>
      </c>
    </row>
    <row r="1627" spans="1:18" hidden="1" x14ac:dyDescent="0.25">
      <c r="A1627" s="32">
        <v>160476</v>
      </c>
      <c r="B1627" s="31" t="s">
        <v>9362</v>
      </c>
      <c r="C1627" s="31" t="s">
        <v>9363</v>
      </c>
      <c r="D1627" s="31" t="s">
        <v>9364</v>
      </c>
      <c r="E1627" s="31" t="s">
        <v>145</v>
      </c>
      <c r="F1627" s="31" t="s">
        <v>122</v>
      </c>
      <c r="G1627" s="31" t="s">
        <v>107</v>
      </c>
      <c r="H1627" s="31" t="s">
        <v>108</v>
      </c>
      <c r="I1627" s="31"/>
      <c r="J1627" s="31"/>
      <c r="K1627" s="31" t="s">
        <v>106</v>
      </c>
      <c r="L1627" s="31" t="s">
        <v>9363</v>
      </c>
      <c r="M1627" s="31" t="s">
        <v>25</v>
      </c>
      <c r="N1627" s="31" t="s">
        <v>25933</v>
      </c>
      <c r="O1627" s="31" t="s">
        <v>25929</v>
      </c>
      <c r="P1627" s="32" t="s">
        <v>67</v>
      </c>
      <c r="Q1627" s="32">
        <v>1</v>
      </c>
      <c r="R1627" t="str">
        <f t="shared" si="25"/>
        <v>Карпець С.В. ПП, маг. "Агропродукт" г.Хмельницкий, ул.Прибужская, д.24</v>
      </c>
    </row>
    <row r="1628" spans="1:18" hidden="1" x14ac:dyDescent="0.25">
      <c r="A1628" s="32">
        <v>160493</v>
      </c>
      <c r="B1628" s="31" t="s">
        <v>9404</v>
      </c>
      <c r="C1628" s="31" t="s">
        <v>9405</v>
      </c>
      <c r="D1628" s="31" t="s">
        <v>9406</v>
      </c>
      <c r="E1628" s="31" t="s">
        <v>145</v>
      </c>
      <c r="F1628" s="31" t="s">
        <v>122</v>
      </c>
      <c r="G1628" s="31" t="s">
        <v>107</v>
      </c>
      <c r="H1628" s="31" t="s">
        <v>108</v>
      </c>
      <c r="I1628" s="31" t="s">
        <v>9407</v>
      </c>
      <c r="J1628" s="31" t="s">
        <v>9408</v>
      </c>
      <c r="K1628" s="31" t="s">
        <v>106</v>
      </c>
      <c r="L1628" s="31" t="s">
        <v>9405</v>
      </c>
      <c r="M1628" s="31" t="s">
        <v>26</v>
      </c>
      <c r="N1628" s="31" t="s">
        <v>25933</v>
      </c>
      <c r="O1628" s="31" t="s">
        <v>25929</v>
      </c>
      <c r="P1628" s="32" t="s">
        <v>25948</v>
      </c>
      <c r="Q1628" s="32">
        <v>1</v>
      </c>
      <c r="R1628" t="str">
        <f t="shared" si="25"/>
        <v>Антонова Т.Л. ПП, маг. "Ксена" г.Хмельницкий, ул.Галана, д.4</v>
      </c>
    </row>
    <row r="1629" spans="1:18" hidden="1" x14ac:dyDescent="0.25">
      <c r="A1629" s="32">
        <v>160493</v>
      </c>
      <c r="B1629" s="31" t="s">
        <v>9404</v>
      </c>
      <c r="C1629" s="31" t="s">
        <v>9405</v>
      </c>
      <c r="D1629" s="31" t="s">
        <v>9406</v>
      </c>
      <c r="E1629" s="31" t="s">
        <v>145</v>
      </c>
      <c r="F1629" s="31" t="s">
        <v>122</v>
      </c>
      <c r="G1629" s="31" t="s">
        <v>107</v>
      </c>
      <c r="H1629" s="31" t="s">
        <v>108</v>
      </c>
      <c r="I1629" s="31"/>
      <c r="J1629" s="31"/>
      <c r="K1629" s="31" t="s">
        <v>106</v>
      </c>
      <c r="L1629" s="31" t="s">
        <v>9409</v>
      </c>
      <c r="M1629" s="31" t="s">
        <v>26</v>
      </c>
      <c r="N1629" s="31" t="s">
        <v>25933</v>
      </c>
      <c r="O1629" s="31" t="s">
        <v>25929</v>
      </c>
      <c r="P1629" s="32" t="s">
        <v>25948</v>
      </c>
      <c r="Q1629" s="32">
        <v>1</v>
      </c>
      <c r="R1629" t="str">
        <f t="shared" si="25"/>
        <v>Антонова Т.Л. ПП, маг. "Ксена" г.Хмельницкий, ул.Галана, д.4</v>
      </c>
    </row>
    <row r="1630" spans="1:18" hidden="1" x14ac:dyDescent="0.25">
      <c r="A1630" s="32">
        <v>160578</v>
      </c>
      <c r="B1630" s="31" t="s">
        <v>9635</v>
      </c>
      <c r="C1630" s="31" t="s">
        <v>9636</v>
      </c>
      <c r="D1630" s="31" t="s">
        <v>9637</v>
      </c>
      <c r="E1630" s="31" t="s">
        <v>145</v>
      </c>
      <c r="F1630" s="31" t="s">
        <v>122</v>
      </c>
      <c r="G1630" s="31" t="s">
        <v>299</v>
      </c>
      <c r="H1630" s="31" t="s">
        <v>108</v>
      </c>
      <c r="I1630" s="31" t="s">
        <v>9638</v>
      </c>
      <c r="J1630" s="31" t="s">
        <v>9639</v>
      </c>
      <c r="K1630" s="31" t="s">
        <v>106</v>
      </c>
      <c r="L1630" s="31" t="s">
        <v>9636</v>
      </c>
      <c r="M1630" s="31" t="s">
        <v>26</v>
      </c>
      <c r="N1630" s="31" t="s">
        <v>25933</v>
      </c>
      <c r="O1630" s="31" t="s">
        <v>25929</v>
      </c>
      <c r="P1630" s="32" t="s">
        <v>67</v>
      </c>
      <c r="Q1630" s="32">
        <v>1</v>
      </c>
      <c r="R1630" t="str">
        <f t="shared" si="25"/>
        <v>Колосок ТОВ ТП, маг. "Колосок" г.Хмельницкий, просп Мира, д.54</v>
      </c>
    </row>
    <row r="1631" spans="1:18" hidden="1" x14ac:dyDescent="0.25">
      <c r="A1631" s="32">
        <v>160584</v>
      </c>
      <c r="B1631" s="31" t="s">
        <v>9655</v>
      </c>
      <c r="C1631" s="31" t="s">
        <v>9656</v>
      </c>
      <c r="D1631" s="31" t="s">
        <v>6171</v>
      </c>
      <c r="E1631" s="31" t="s">
        <v>145</v>
      </c>
      <c r="F1631" s="31" t="s">
        <v>122</v>
      </c>
      <c r="G1631" s="31" t="s">
        <v>115</v>
      </c>
      <c r="H1631" s="31" t="s">
        <v>116</v>
      </c>
      <c r="I1631" s="31" t="s">
        <v>9657</v>
      </c>
      <c r="J1631" s="31" t="s">
        <v>9658</v>
      </c>
      <c r="K1631" s="31" t="s">
        <v>106</v>
      </c>
      <c r="L1631" s="31" t="s">
        <v>9656</v>
      </c>
      <c r="M1631" s="31" t="s">
        <v>24</v>
      </c>
      <c r="N1631" s="31" t="s">
        <v>25933</v>
      </c>
      <c r="O1631" s="31" t="s">
        <v>25929</v>
      </c>
      <c r="P1631" s="32" t="s">
        <v>25948</v>
      </c>
      <c r="Q1631" s="32">
        <v>1</v>
      </c>
      <c r="R1631" t="str">
        <f t="shared" si="25"/>
        <v>Комарова Т.С. ПП, к-к № 949 г.Хмельницкий, ул.Институтская, д.14</v>
      </c>
    </row>
    <row r="1632" spans="1:18" hidden="1" x14ac:dyDescent="0.25">
      <c r="A1632" s="32">
        <v>160594</v>
      </c>
      <c r="B1632" s="31" t="s">
        <v>9679</v>
      </c>
      <c r="C1632" s="31" t="s">
        <v>9680</v>
      </c>
      <c r="D1632" s="31" t="s">
        <v>9681</v>
      </c>
      <c r="E1632" s="31" t="s">
        <v>145</v>
      </c>
      <c r="F1632" s="31" t="s">
        <v>122</v>
      </c>
      <c r="G1632" s="31" t="s">
        <v>107</v>
      </c>
      <c r="H1632" s="31" t="s">
        <v>108</v>
      </c>
      <c r="I1632" s="31" t="s">
        <v>124</v>
      </c>
      <c r="J1632" s="31" t="s">
        <v>109</v>
      </c>
      <c r="K1632" s="31" t="s">
        <v>106</v>
      </c>
      <c r="L1632" s="31" t="s">
        <v>9680</v>
      </c>
      <c r="M1632" s="31" t="s">
        <v>25</v>
      </c>
      <c r="N1632" s="31" t="s">
        <v>25933</v>
      </c>
      <c r="O1632" s="31" t="s">
        <v>25929</v>
      </c>
      <c r="P1632" s="32" t="s">
        <v>25948</v>
      </c>
      <c r="Q1632" s="32">
        <v>1</v>
      </c>
      <c r="R1632" t="str">
        <f t="shared" si="25"/>
        <v>Кондратюк В.В. ПП, маг. "У Валентини" р-н Красиловский Район, с.Росоловцы, д.11 (біля школи)</v>
      </c>
    </row>
    <row r="1633" spans="1:18" hidden="1" x14ac:dyDescent="0.25">
      <c r="A1633" s="32">
        <v>160599</v>
      </c>
      <c r="B1633" s="31" t="s">
        <v>9695</v>
      </c>
      <c r="C1633" s="31" t="s">
        <v>9696</v>
      </c>
      <c r="D1633" s="31" t="s">
        <v>9697</v>
      </c>
      <c r="E1633" s="31" t="s">
        <v>145</v>
      </c>
      <c r="F1633" s="31" t="s">
        <v>122</v>
      </c>
      <c r="G1633" s="31" t="s">
        <v>107</v>
      </c>
      <c r="H1633" s="31" t="s">
        <v>108</v>
      </c>
      <c r="I1633" s="31" t="s">
        <v>9698</v>
      </c>
      <c r="J1633" s="31" t="s">
        <v>9699</v>
      </c>
      <c r="K1633" s="31" t="s">
        <v>106</v>
      </c>
      <c r="L1633" s="31" t="s">
        <v>9696</v>
      </c>
      <c r="M1633" s="31" t="s">
        <v>26</v>
      </c>
      <c r="N1633" s="31" t="s">
        <v>25933</v>
      </c>
      <c r="O1633" s="31" t="s">
        <v>25929</v>
      </c>
      <c r="P1633" s="32" t="s">
        <v>67</v>
      </c>
      <c r="Q1633" s="32">
        <v>1</v>
      </c>
      <c r="R1633" t="str">
        <f t="shared" si="25"/>
        <v>Кондратюк Р.П. ПП, маг. "Саланг" г.Хмельницкий, просп Мира, д.80/1</v>
      </c>
    </row>
    <row r="1634" spans="1:18" hidden="1" x14ac:dyDescent="0.25">
      <c r="A1634" s="32">
        <v>160599</v>
      </c>
      <c r="B1634" s="31" t="s">
        <v>9695</v>
      </c>
      <c r="C1634" s="31" t="s">
        <v>9696</v>
      </c>
      <c r="D1634" s="31" t="s">
        <v>9697</v>
      </c>
      <c r="E1634" s="31" t="s">
        <v>145</v>
      </c>
      <c r="F1634" s="31" t="s">
        <v>122</v>
      </c>
      <c r="G1634" s="31" t="s">
        <v>107</v>
      </c>
      <c r="H1634" s="31" t="s">
        <v>108</v>
      </c>
      <c r="I1634" s="31"/>
      <c r="J1634" s="31"/>
      <c r="K1634" s="31" t="s">
        <v>106</v>
      </c>
      <c r="L1634" s="31" t="s">
        <v>9696</v>
      </c>
      <c r="M1634" s="31" t="s">
        <v>26</v>
      </c>
      <c r="N1634" s="31" t="s">
        <v>25933</v>
      </c>
      <c r="O1634" s="31" t="s">
        <v>25929</v>
      </c>
      <c r="P1634" s="32" t="s">
        <v>67</v>
      </c>
      <c r="Q1634" s="32">
        <v>1</v>
      </c>
      <c r="R1634" t="str">
        <f t="shared" si="25"/>
        <v>Кондратюк Р.П. ПП, маг. "Саланг" г.Хмельницкий, просп Мира, д.80/1</v>
      </c>
    </row>
    <row r="1635" spans="1:18" hidden="1" x14ac:dyDescent="0.25">
      <c r="A1635" s="32">
        <v>160604</v>
      </c>
      <c r="B1635" s="31" t="s">
        <v>9711</v>
      </c>
      <c r="C1635" s="31" t="s">
        <v>6278</v>
      </c>
      <c r="D1635" s="31" t="s">
        <v>9712</v>
      </c>
      <c r="E1635" s="31" t="s">
        <v>145</v>
      </c>
      <c r="F1635" s="31" t="s">
        <v>122</v>
      </c>
      <c r="G1635" s="31" t="s">
        <v>107</v>
      </c>
      <c r="H1635" s="31" t="s">
        <v>108</v>
      </c>
      <c r="I1635" s="31" t="s">
        <v>124</v>
      </c>
      <c r="J1635" s="31" t="s">
        <v>109</v>
      </c>
      <c r="K1635" s="31" t="s">
        <v>106</v>
      </c>
      <c r="L1635" s="31" t="s">
        <v>6278</v>
      </c>
      <c r="M1635" s="31" t="s">
        <v>25</v>
      </c>
      <c r="N1635" s="31" t="s">
        <v>25933</v>
      </c>
      <c r="O1635" s="31" t="s">
        <v>25929</v>
      </c>
      <c r="P1635" s="32" t="s">
        <v>67</v>
      </c>
      <c r="Q1635" s="32">
        <v>1</v>
      </c>
      <c r="R1635" t="str">
        <f t="shared" si="25"/>
        <v>Конопко М.Г. ПП, маг. "Продукти" г.Хмельницкий, ул.Зеньковского Василия, д.88</v>
      </c>
    </row>
    <row r="1636" spans="1:18" hidden="1" x14ac:dyDescent="0.25">
      <c r="A1636" s="32">
        <v>160604</v>
      </c>
      <c r="B1636" s="31" t="s">
        <v>9711</v>
      </c>
      <c r="C1636" s="31" t="s">
        <v>6278</v>
      </c>
      <c r="D1636" s="31" t="s">
        <v>9712</v>
      </c>
      <c r="E1636" s="31" t="s">
        <v>145</v>
      </c>
      <c r="F1636" s="31" t="s">
        <v>122</v>
      </c>
      <c r="G1636" s="31" t="s">
        <v>107</v>
      </c>
      <c r="H1636" s="31" t="s">
        <v>108</v>
      </c>
      <c r="I1636" s="31"/>
      <c r="J1636" s="31"/>
      <c r="K1636" s="31" t="s">
        <v>106</v>
      </c>
      <c r="L1636" s="31" t="s">
        <v>9713</v>
      </c>
      <c r="M1636" s="31" t="s">
        <v>25</v>
      </c>
      <c r="N1636" s="31" t="s">
        <v>25933</v>
      </c>
      <c r="O1636" s="31" t="s">
        <v>25929</v>
      </c>
      <c r="P1636" s="32" t="s">
        <v>67</v>
      </c>
      <c r="Q1636" s="32">
        <v>1</v>
      </c>
      <c r="R1636" t="str">
        <f t="shared" si="25"/>
        <v>Конопко М.Г. ПП, маг. "Продукти" г.Хмельницкий, ул.Зеньковского Василия, д.88</v>
      </c>
    </row>
    <row r="1637" spans="1:18" hidden="1" x14ac:dyDescent="0.25">
      <c r="A1637" s="32">
        <v>160625</v>
      </c>
      <c r="B1637" s="31" t="s">
        <v>9766</v>
      </c>
      <c r="C1637" s="31" t="s">
        <v>9767</v>
      </c>
      <c r="D1637" s="31" t="s">
        <v>9768</v>
      </c>
      <c r="E1637" s="31" t="s">
        <v>145</v>
      </c>
      <c r="F1637" s="31" t="s">
        <v>122</v>
      </c>
      <c r="G1637" s="31" t="s">
        <v>149</v>
      </c>
      <c r="H1637" s="31" t="s">
        <v>108</v>
      </c>
      <c r="I1637" s="31" t="s">
        <v>9769</v>
      </c>
      <c r="J1637" s="31" t="s">
        <v>9770</v>
      </c>
      <c r="K1637" s="31" t="s">
        <v>106</v>
      </c>
      <c r="L1637" s="31" t="s">
        <v>9767</v>
      </c>
      <c r="M1637" s="31" t="s">
        <v>27</v>
      </c>
      <c r="N1637" s="31" t="s">
        <v>25933</v>
      </c>
      <c r="O1637" s="31" t="s">
        <v>25929</v>
      </c>
      <c r="P1637" s="32" t="s">
        <v>25948</v>
      </c>
      <c r="Q1637" s="32">
        <v>1</v>
      </c>
      <c r="R1637" t="str">
        <f t="shared" si="25"/>
        <v>Багрій Л.І. ПП, к-к г.Хмельницкий, ул.Строителей, д.29</v>
      </c>
    </row>
    <row r="1638" spans="1:18" hidden="1" x14ac:dyDescent="0.25">
      <c r="A1638" s="32">
        <v>160625</v>
      </c>
      <c r="B1638" s="31" t="s">
        <v>9766</v>
      </c>
      <c r="C1638" s="31" t="s">
        <v>9767</v>
      </c>
      <c r="D1638" s="31" t="s">
        <v>9768</v>
      </c>
      <c r="E1638" s="31" t="s">
        <v>145</v>
      </c>
      <c r="F1638" s="31" t="s">
        <v>122</v>
      </c>
      <c r="G1638" s="31" t="s">
        <v>149</v>
      </c>
      <c r="H1638" s="31" t="s">
        <v>108</v>
      </c>
      <c r="I1638" s="31"/>
      <c r="J1638" s="31"/>
      <c r="K1638" s="31" t="s">
        <v>106</v>
      </c>
      <c r="L1638" s="31" t="s">
        <v>9771</v>
      </c>
      <c r="M1638" s="31" t="s">
        <v>27</v>
      </c>
      <c r="N1638" s="31" t="s">
        <v>25933</v>
      </c>
      <c r="O1638" s="31" t="s">
        <v>25929</v>
      </c>
      <c r="P1638" s="32" t="s">
        <v>25948</v>
      </c>
      <c r="Q1638" s="32">
        <v>1</v>
      </c>
      <c r="R1638" t="str">
        <f t="shared" si="25"/>
        <v>Багрій Л.І. ПП, к-к г.Хмельницкий, ул.Строителей, д.29</v>
      </c>
    </row>
    <row r="1639" spans="1:18" hidden="1" x14ac:dyDescent="0.25">
      <c r="A1639" s="32">
        <v>160658</v>
      </c>
      <c r="B1639" s="31" t="s">
        <v>9858</v>
      </c>
      <c r="C1639" s="31" t="s">
        <v>9859</v>
      </c>
      <c r="D1639" s="31" t="s">
        <v>9860</v>
      </c>
      <c r="E1639" s="31" t="s">
        <v>145</v>
      </c>
      <c r="F1639" s="31" t="s">
        <v>122</v>
      </c>
      <c r="G1639" s="31" t="s">
        <v>107</v>
      </c>
      <c r="H1639" s="31" t="s">
        <v>108</v>
      </c>
      <c r="I1639" s="31" t="s">
        <v>9861</v>
      </c>
      <c r="J1639" s="31" t="s">
        <v>9862</v>
      </c>
      <c r="K1639" s="31" t="s">
        <v>106</v>
      </c>
      <c r="L1639" s="31" t="s">
        <v>9859</v>
      </c>
      <c r="M1639" s="31" t="s">
        <v>26</v>
      </c>
      <c r="N1639" s="31" t="s">
        <v>25933</v>
      </c>
      <c r="O1639" s="31" t="s">
        <v>25929</v>
      </c>
      <c r="P1639" s="32" t="s">
        <v>25948</v>
      </c>
      <c r="Q1639" s="32">
        <v>1</v>
      </c>
      <c r="R1639" t="str">
        <f t="shared" si="25"/>
        <v>Красуцька Є.В. ПП, маг. "Продукти" г.Хмельницкий, ул.Заречанская, д.6/1</v>
      </c>
    </row>
    <row r="1640" spans="1:18" hidden="1" x14ac:dyDescent="0.25">
      <c r="A1640" s="32">
        <v>160658</v>
      </c>
      <c r="B1640" s="31" t="s">
        <v>9858</v>
      </c>
      <c r="C1640" s="31" t="s">
        <v>9859</v>
      </c>
      <c r="D1640" s="31" t="s">
        <v>9860</v>
      </c>
      <c r="E1640" s="31" t="s">
        <v>145</v>
      </c>
      <c r="F1640" s="31" t="s">
        <v>122</v>
      </c>
      <c r="G1640" s="31" t="s">
        <v>107</v>
      </c>
      <c r="H1640" s="31" t="s">
        <v>108</v>
      </c>
      <c r="I1640" s="31"/>
      <c r="J1640" s="31"/>
      <c r="K1640" s="31" t="s">
        <v>106</v>
      </c>
      <c r="L1640" s="31" t="s">
        <v>9859</v>
      </c>
      <c r="M1640" s="31" t="s">
        <v>26</v>
      </c>
      <c r="N1640" s="31" t="s">
        <v>25933</v>
      </c>
      <c r="O1640" s="31" t="s">
        <v>25929</v>
      </c>
      <c r="P1640" s="32" t="s">
        <v>25948</v>
      </c>
      <c r="Q1640" s="32">
        <v>1</v>
      </c>
      <c r="R1640" t="str">
        <f t="shared" si="25"/>
        <v>Красуцька Є.В. ПП, маг. "Продукти" г.Хмельницкий, ул.Заречанская, д.6/1</v>
      </c>
    </row>
    <row r="1641" spans="1:18" hidden="1" x14ac:dyDescent="0.25">
      <c r="A1641" s="32">
        <v>508106</v>
      </c>
      <c r="B1641" s="31" t="s">
        <v>3950</v>
      </c>
      <c r="C1641" s="31" t="s">
        <v>3951</v>
      </c>
      <c r="D1641" s="31" t="s">
        <v>3952</v>
      </c>
      <c r="E1641" s="31" t="s">
        <v>145</v>
      </c>
      <c r="F1641" s="31" t="s">
        <v>122</v>
      </c>
      <c r="G1641" s="31" t="s">
        <v>107</v>
      </c>
      <c r="H1641" s="31" t="s">
        <v>108</v>
      </c>
      <c r="I1641" s="31" t="s">
        <v>3953</v>
      </c>
      <c r="J1641" s="31" t="s">
        <v>3954</v>
      </c>
      <c r="K1641" s="31" t="s">
        <v>106</v>
      </c>
      <c r="L1641" s="31" t="s">
        <v>3951</v>
      </c>
      <c r="M1641" s="31" t="s">
        <v>25</v>
      </c>
      <c r="N1641" s="31" t="s">
        <v>25933</v>
      </c>
      <c r="O1641" s="31" t="s">
        <v>25929</v>
      </c>
      <c r="P1641" s="32" t="s">
        <v>67</v>
      </c>
      <c r="Q1641" s="32">
        <v>1</v>
      </c>
      <c r="R1641" t="str">
        <f t="shared" si="25"/>
        <v>Маланчук В.В. ПП, маг. "Продукти" г.Хмельницкий, ул.Чорновола Вячеслава, д.176/1</v>
      </c>
    </row>
    <row r="1642" spans="1:18" hidden="1" x14ac:dyDescent="0.25">
      <c r="A1642" s="32">
        <v>600655</v>
      </c>
      <c r="B1642" s="31" t="s">
        <v>4935</v>
      </c>
      <c r="C1642" s="31" t="s">
        <v>4936</v>
      </c>
      <c r="D1642" s="31" t="s">
        <v>4937</v>
      </c>
      <c r="E1642" s="31" t="s">
        <v>145</v>
      </c>
      <c r="F1642" s="31" t="s">
        <v>122</v>
      </c>
      <c r="G1642" s="31" t="s">
        <v>114</v>
      </c>
      <c r="H1642" s="31" t="s">
        <v>108</v>
      </c>
      <c r="I1642" s="31" t="s">
        <v>124</v>
      </c>
      <c r="J1642" s="31" t="s">
        <v>109</v>
      </c>
      <c r="K1642" s="31" t="s">
        <v>106</v>
      </c>
      <c r="L1642" s="31" t="s">
        <v>4936</v>
      </c>
      <c r="M1642" s="31" t="s">
        <v>26</v>
      </c>
      <c r="N1642" s="31" t="s">
        <v>25933</v>
      </c>
      <c r="O1642" s="31" t="s">
        <v>25929</v>
      </c>
      <c r="P1642" s="32" t="s">
        <v>67</v>
      </c>
      <c r="Q1642" s="32">
        <v>1</v>
      </c>
      <c r="R1642" t="str">
        <f t="shared" si="25"/>
        <v>Кондитерська лавка ПП г.Хмельницкий, ул.Проскуривского Подполья, д.71</v>
      </c>
    </row>
    <row r="1643" spans="1:18" hidden="1" x14ac:dyDescent="0.25">
      <c r="A1643" s="32">
        <v>385503</v>
      </c>
      <c r="B1643" s="31" t="s">
        <v>1279</v>
      </c>
      <c r="C1643" s="31" t="s">
        <v>1280</v>
      </c>
      <c r="D1643" s="31" t="s">
        <v>1281</v>
      </c>
      <c r="E1643" s="31" t="s">
        <v>145</v>
      </c>
      <c r="F1643" s="31" t="s">
        <v>122</v>
      </c>
      <c r="G1643" s="31" t="s">
        <v>114</v>
      </c>
      <c r="H1643" s="31" t="s">
        <v>108</v>
      </c>
      <c r="I1643" s="31" t="s">
        <v>1283</v>
      </c>
      <c r="J1643" s="31" t="s">
        <v>1284</v>
      </c>
      <c r="K1643" s="31" t="s">
        <v>106</v>
      </c>
      <c r="L1643" s="31" t="s">
        <v>1282</v>
      </c>
      <c r="M1643" s="31" t="s">
        <v>26</v>
      </c>
      <c r="N1643" s="31" t="s">
        <v>25933</v>
      </c>
      <c r="O1643" s="31" t="s">
        <v>25929</v>
      </c>
      <c r="P1643" s="32" t="s">
        <v>25948</v>
      </c>
      <c r="Q1643" s="32">
        <v>1</v>
      </c>
      <c r="R1643" t="str">
        <f t="shared" si="25"/>
        <v>(КООП) Господарник ПСК, кафе "Бістро" г.Хмельницкий, ул.Герцена, д.10</v>
      </c>
    </row>
    <row r="1644" spans="1:18" hidden="1" x14ac:dyDescent="0.25">
      <c r="A1644" s="32">
        <v>385504</v>
      </c>
      <c r="B1644" s="31" t="s">
        <v>1285</v>
      </c>
      <c r="C1644" s="31" t="s">
        <v>1286</v>
      </c>
      <c r="D1644" s="31" t="s">
        <v>1287</v>
      </c>
      <c r="E1644" s="31" t="s">
        <v>145</v>
      </c>
      <c r="F1644" s="31" t="s">
        <v>122</v>
      </c>
      <c r="G1644" s="31" t="s">
        <v>114</v>
      </c>
      <c r="H1644" s="31" t="s">
        <v>108</v>
      </c>
      <c r="I1644" s="31" t="s">
        <v>124</v>
      </c>
      <c r="J1644" s="31" t="s">
        <v>109</v>
      </c>
      <c r="K1644" s="31" t="s">
        <v>106</v>
      </c>
      <c r="L1644" s="31" t="s">
        <v>1286</v>
      </c>
      <c r="M1644" s="31" t="s">
        <v>27</v>
      </c>
      <c r="N1644" s="31" t="s">
        <v>25933</v>
      </c>
      <c r="O1644" s="31" t="s">
        <v>25929</v>
      </c>
      <c r="P1644" s="32" t="s">
        <v>25948</v>
      </c>
      <c r="Q1644" s="32">
        <v>1</v>
      </c>
      <c r="R1644" t="str">
        <f t="shared" si="25"/>
        <v>Хмура О.В. ПП, кафетерій "Подільські пиріжки" г.Хмельницкий, шоссе Винницкое (0)</v>
      </c>
    </row>
    <row r="1645" spans="1:18" hidden="1" x14ac:dyDescent="0.25">
      <c r="A1645" s="32">
        <v>385683</v>
      </c>
      <c r="B1645" s="31" t="s">
        <v>1552</v>
      </c>
      <c r="C1645" s="31" t="s">
        <v>1553</v>
      </c>
      <c r="D1645" s="31" t="s">
        <v>1281</v>
      </c>
      <c r="E1645" s="31" t="s">
        <v>145</v>
      </c>
      <c r="F1645" s="31" t="s">
        <v>122</v>
      </c>
      <c r="G1645" s="31" t="s">
        <v>149</v>
      </c>
      <c r="H1645" s="31" t="s">
        <v>108</v>
      </c>
      <c r="I1645" s="31" t="s">
        <v>1283</v>
      </c>
      <c r="J1645" s="31" t="s">
        <v>1284</v>
      </c>
      <c r="K1645" s="31" t="s">
        <v>106</v>
      </c>
      <c r="L1645" s="31" t="s">
        <v>1554</v>
      </c>
      <c r="M1645" s="31" t="s">
        <v>26</v>
      </c>
      <c r="N1645" s="31" t="s">
        <v>25933</v>
      </c>
      <c r="O1645" s="31" t="s">
        <v>25929</v>
      </c>
      <c r="P1645" s="32" t="s">
        <v>25948</v>
      </c>
      <c r="Q1645" s="32">
        <v>1</v>
      </c>
      <c r="R1645" t="str">
        <f t="shared" si="25"/>
        <v>(КООП) Господарник ПСК, к-к г.Хмельницкий, ул.Герцена, д.10</v>
      </c>
    </row>
    <row r="1646" spans="1:18" hidden="1" x14ac:dyDescent="0.25">
      <c r="A1646" s="32">
        <v>386143</v>
      </c>
      <c r="B1646" s="31" t="s">
        <v>2135</v>
      </c>
      <c r="C1646" s="31" t="s">
        <v>2136</v>
      </c>
      <c r="D1646" s="31" t="s">
        <v>2275</v>
      </c>
      <c r="E1646" s="31" t="s">
        <v>145</v>
      </c>
      <c r="F1646" s="31" t="s">
        <v>122</v>
      </c>
      <c r="G1646" s="31" t="s">
        <v>107</v>
      </c>
      <c r="H1646" s="31" t="s">
        <v>108</v>
      </c>
      <c r="I1646" s="31" t="s">
        <v>124</v>
      </c>
      <c r="J1646" s="31" t="s">
        <v>109</v>
      </c>
      <c r="K1646" s="31" t="s">
        <v>106</v>
      </c>
      <c r="L1646" s="31" t="s">
        <v>2136</v>
      </c>
      <c r="M1646" s="31" t="s">
        <v>25</v>
      </c>
      <c r="N1646" s="31" t="s">
        <v>25933</v>
      </c>
      <c r="O1646" s="31" t="s">
        <v>25929</v>
      </c>
      <c r="P1646" s="32" t="s">
        <v>25948</v>
      </c>
      <c r="Q1646" s="32">
        <v>1</v>
      </c>
      <c r="R1646" t="str">
        <f t="shared" si="25"/>
        <v>Нейт Фуд ТОВ, маг. "Трійка №2" г.Хмельницкий, ул.Камьянецкая, д.52/2</v>
      </c>
    </row>
    <row r="1647" spans="1:18" hidden="1" x14ac:dyDescent="0.25">
      <c r="A1647" s="32">
        <v>386255</v>
      </c>
      <c r="B1647" s="31" t="s">
        <v>2512</v>
      </c>
      <c r="C1647" s="31" t="s">
        <v>2513</v>
      </c>
      <c r="D1647" s="31" t="s">
        <v>2514</v>
      </c>
      <c r="E1647" s="31" t="s">
        <v>145</v>
      </c>
      <c r="F1647" s="31" t="s">
        <v>122</v>
      </c>
      <c r="G1647" s="31" t="s">
        <v>107</v>
      </c>
      <c r="H1647" s="31" t="s">
        <v>108</v>
      </c>
      <c r="I1647" s="31" t="s">
        <v>124</v>
      </c>
      <c r="J1647" s="31" t="s">
        <v>109</v>
      </c>
      <c r="K1647" s="31" t="s">
        <v>106</v>
      </c>
      <c r="L1647" s="31" t="s">
        <v>2513</v>
      </c>
      <c r="M1647" s="31" t="s">
        <v>24</v>
      </c>
      <c r="N1647" s="31" t="s">
        <v>25933</v>
      </c>
      <c r="O1647" s="31" t="s">
        <v>25929</v>
      </c>
      <c r="P1647" s="32" t="s">
        <v>25948</v>
      </c>
      <c r="Q1647" s="32">
        <v>1</v>
      </c>
      <c r="R1647" t="str">
        <f t="shared" si="25"/>
        <v>Ковтонюк О.Г. ПП, маг. "Маркадонна" г.Хмельницкий, шоссе Львовское, д.51</v>
      </c>
    </row>
    <row r="1648" spans="1:18" hidden="1" x14ac:dyDescent="0.25">
      <c r="A1648" s="32">
        <v>386364</v>
      </c>
      <c r="B1648" s="31" t="s">
        <v>2750</v>
      </c>
      <c r="C1648" s="31" t="s">
        <v>2751</v>
      </c>
      <c r="D1648" s="31" t="s">
        <v>2752</v>
      </c>
      <c r="E1648" s="31" t="s">
        <v>145</v>
      </c>
      <c r="F1648" s="31" t="s">
        <v>122</v>
      </c>
      <c r="G1648" s="31" t="s">
        <v>107</v>
      </c>
      <c r="H1648" s="31" t="s">
        <v>108</v>
      </c>
      <c r="I1648" s="31"/>
      <c r="J1648" s="31"/>
      <c r="K1648" s="31" t="s">
        <v>106</v>
      </c>
      <c r="L1648" s="31" t="s">
        <v>2751</v>
      </c>
      <c r="M1648" s="31" t="s">
        <v>25</v>
      </c>
      <c r="N1648" s="31" t="s">
        <v>25933</v>
      </c>
      <c r="O1648" s="31" t="s">
        <v>25929</v>
      </c>
      <c r="P1648" s="32" t="s">
        <v>25948</v>
      </c>
      <c r="Q1648" s="32">
        <v>1</v>
      </c>
      <c r="R1648" t="str">
        <f t="shared" si="25"/>
        <v>Шульжин О.П. ПП, маг. "Продукти" г.Хмельницкий, ул.Зеньковского Василия (0)</v>
      </c>
    </row>
    <row r="1649" spans="1:18" hidden="1" x14ac:dyDescent="0.25">
      <c r="A1649" s="32">
        <v>386528</v>
      </c>
      <c r="B1649" s="31" t="s">
        <v>3088</v>
      </c>
      <c r="C1649" s="31" t="s">
        <v>3089</v>
      </c>
      <c r="D1649" s="31" t="s">
        <v>3090</v>
      </c>
      <c r="E1649" s="31" t="s">
        <v>145</v>
      </c>
      <c r="F1649" s="31" t="s">
        <v>122</v>
      </c>
      <c r="G1649" s="31" t="s">
        <v>107</v>
      </c>
      <c r="H1649" s="31" t="s">
        <v>108</v>
      </c>
      <c r="I1649" s="31" t="s">
        <v>3091</v>
      </c>
      <c r="J1649" s="31" t="s">
        <v>3092</v>
      </c>
      <c r="K1649" s="31" t="s">
        <v>106</v>
      </c>
      <c r="L1649" s="31" t="s">
        <v>3093</v>
      </c>
      <c r="M1649" s="31" t="s">
        <v>26</v>
      </c>
      <c r="N1649" s="31" t="s">
        <v>25933</v>
      </c>
      <c r="O1649" s="31" t="s">
        <v>25929</v>
      </c>
      <c r="P1649" s="32" t="s">
        <v>25948</v>
      </c>
      <c r="Q1649" s="32">
        <v>1</v>
      </c>
      <c r="R1649" t="str">
        <f t="shared" si="25"/>
        <v>Войтюк Л.С. ПП, маг. "Бріз" г.Хмельницкий, просп Мира (св)</v>
      </c>
    </row>
    <row r="1650" spans="1:18" hidden="1" x14ac:dyDescent="0.25">
      <c r="A1650" s="32">
        <v>386582</v>
      </c>
      <c r="B1650" s="31" t="s">
        <v>3194</v>
      </c>
      <c r="C1650" s="31" t="s">
        <v>3195</v>
      </c>
      <c r="D1650" s="31" t="s">
        <v>3196</v>
      </c>
      <c r="E1650" s="31" t="s">
        <v>145</v>
      </c>
      <c r="F1650" s="31" t="s">
        <v>122</v>
      </c>
      <c r="G1650" s="31" t="s">
        <v>107</v>
      </c>
      <c r="H1650" s="31" t="s">
        <v>108</v>
      </c>
      <c r="I1650" s="31" t="s">
        <v>3197</v>
      </c>
      <c r="J1650" s="31" t="s">
        <v>3198</v>
      </c>
      <c r="K1650" s="31" t="s">
        <v>106</v>
      </c>
      <c r="L1650" s="31" t="s">
        <v>3195</v>
      </c>
      <c r="M1650" s="31" t="s">
        <v>24</v>
      </c>
      <c r="N1650" s="31" t="s">
        <v>25933</v>
      </c>
      <c r="O1650" s="31" t="s">
        <v>25929</v>
      </c>
      <c r="P1650" s="32" t="s">
        <v>25948</v>
      </c>
      <c r="Q1650" s="32">
        <v>1</v>
      </c>
      <c r="R1650" t="str">
        <f t="shared" si="25"/>
        <v>Бойчук Н.І. ПП, маг. "Меркурій" г.Хмельницкий, шоссе Львовское (.)</v>
      </c>
    </row>
    <row r="1651" spans="1:18" hidden="1" x14ac:dyDescent="0.25">
      <c r="A1651" s="32">
        <v>386655</v>
      </c>
      <c r="B1651" s="31" t="s">
        <v>3348</v>
      </c>
      <c r="C1651" s="31" t="s">
        <v>3349</v>
      </c>
      <c r="D1651" s="31" t="s">
        <v>3350</v>
      </c>
      <c r="E1651" s="31" t="s">
        <v>145</v>
      </c>
      <c r="F1651" s="31" t="s">
        <v>122</v>
      </c>
      <c r="G1651" s="31" t="s">
        <v>107</v>
      </c>
      <c r="H1651" s="31" t="s">
        <v>108</v>
      </c>
      <c r="I1651" s="31" t="s">
        <v>3351</v>
      </c>
      <c r="J1651" s="31" t="s">
        <v>3352</v>
      </c>
      <c r="K1651" s="31" t="s">
        <v>106</v>
      </c>
      <c r="L1651" s="31" t="s">
        <v>3349</v>
      </c>
      <c r="M1651" s="31" t="s">
        <v>25</v>
      </c>
      <c r="N1651" s="31" t="s">
        <v>25933</v>
      </c>
      <c r="O1651" s="31" t="s">
        <v>25929</v>
      </c>
      <c r="P1651" s="32" t="s">
        <v>67</v>
      </c>
      <c r="Q1651" s="32">
        <v>1</v>
      </c>
      <c r="R1651" t="str">
        <f t="shared" si="25"/>
        <v>Будний І.К. ПП, маг. "Продукти" г.Хмельницкий, шоссе Винницкое (зуп. "Автовокзал")</v>
      </c>
    </row>
    <row r="1652" spans="1:18" hidden="1" x14ac:dyDescent="0.25">
      <c r="A1652" s="32">
        <v>386697</v>
      </c>
      <c r="B1652" s="31" t="s">
        <v>3386</v>
      </c>
      <c r="C1652" s="31" t="s">
        <v>3387</v>
      </c>
      <c r="D1652" s="31" t="s">
        <v>3388</v>
      </c>
      <c r="E1652" s="31" t="s">
        <v>145</v>
      </c>
      <c r="F1652" s="31" t="s">
        <v>122</v>
      </c>
      <c r="G1652" s="31" t="s">
        <v>107</v>
      </c>
      <c r="H1652" s="31" t="s">
        <v>108</v>
      </c>
      <c r="I1652" s="31" t="s">
        <v>3389</v>
      </c>
      <c r="J1652" s="31" t="s">
        <v>3390</v>
      </c>
      <c r="K1652" s="31" t="s">
        <v>106</v>
      </c>
      <c r="L1652" s="31" t="s">
        <v>3387</v>
      </c>
      <c r="M1652" s="31" t="s">
        <v>26</v>
      </c>
      <c r="N1652" s="31" t="s">
        <v>25933</v>
      </c>
      <c r="O1652" s="31" t="s">
        <v>25929</v>
      </c>
      <c r="P1652" s="32" t="s">
        <v>25948</v>
      </c>
      <c r="Q1652" s="32">
        <v>1</v>
      </c>
      <c r="R1652" t="str">
        <f t="shared" si="25"/>
        <v>Цурак І.І. ПП, маг. "Принцип №11" г.Хмельницкий, ул.Кармелюка (0)</v>
      </c>
    </row>
    <row r="1653" spans="1:18" hidden="1" x14ac:dyDescent="0.25">
      <c r="A1653" s="32">
        <v>386768</v>
      </c>
      <c r="B1653" s="31" t="s">
        <v>3527</v>
      </c>
      <c r="C1653" s="31" t="s">
        <v>3528</v>
      </c>
      <c r="D1653" s="31" t="s">
        <v>3529</v>
      </c>
      <c r="E1653" s="31" t="s">
        <v>145</v>
      </c>
      <c r="F1653" s="31" t="s">
        <v>122</v>
      </c>
      <c r="G1653" s="31" t="s">
        <v>107</v>
      </c>
      <c r="H1653" s="31" t="s">
        <v>108</v>
      </c>
      <c r="I1653" s="31" t="s">
        <v>779</v>
      </c>
      <c r="J1653" s="31" t="s">
        <v>780</v>
      </c>
      <c r="K1653" s="31" t="s">
        <v>106</v>
      </c>
      <c r="L1653" s="31" t="s">
        <v>3528</v>
      </c>
      <c r="M1653" s="31" t="s">
        <v>23</v>
      </c>
      <c r="N1653" s="31" t="s">
        <v>25933</v>
      </c>
      <c r="O1653" s="31" t="s">
        <v>25929</v>
      </c>
      <c r="P1653" s="32" t="s">
        <v>25948</v>
      </c>
      <c r="Q1653" s="32">
        <v>1</v>
      </c>
      <c r="R1653" t="str">
        <f t="shared" si="25"/>
        <v>Лісоводський А.П. ПП, маг. "Продукти" г.Хмельницкий, ул.Железняка, д.30/1</v>
      </c>
    </row>
    <row r="1654" spans="1:18" hidden="1" x14ac:dyDescent="0.25">
      <c r="A1654" s="32">
        <v>748340</v>
      </c>
      <c r="B1654" s="31" t="s">
        <v>4020</v>
      </c>
      <c r="C1654" s="31" t="s">
        <v>4021</v>
      </c>
      <c r="D1654" s="31" t="s">
        <v>4022</v>
      </c>
      <c r="E1654" s="31" t="s">
        <v>145</v>
      </c>
      <c r="F1654" s="31" t="s">
        <v>122</v>
      </c>
      <c r="G1654" s="31" t="s">
        <v>149</v>
      </c>
      <c r="H1654" s="31" t="s">
        <v>108</v>
      </c>
      <c r="I1654" s="31" t="s">
        <v>4023</v>
      </c>
      <c r="J1654" s="31" t="s">
        <v>4024</v>
      </c>
      <c r="K1654" s="31" t="s">
        <v>106</v>
      </c>
      <c r="L1654" s="31" t="s">
        <v>4025</v>
      </c>
      <c r="M1654" s="31" t="s">
        <v>25</v>
      </c>
      <c r="N1654" s="31" t="s">
        <v>25933</v>
      </c>
      <c r="O1654" s="31" t="s">
        <v>25929</v>
      </c>
      <c r="P1654" s="32" t="s">
        <v>67</v>
      </c>
      <c r="Q1654" s="32">
        <v>1</v>
      </c>
      <c r="R1654" t="str">
        <f t="shared" si="25"/>
        <v>Макарова Т. ПП, к-к г.Хмельницкий, ул.Гарнизонная (біля Вопака)</v>
      </c>
    </row>
    <row r="1655" spans="1:18" hidden="1" x14ac:dyDescent="0.25">
      <c r="A1655" s="32">
        <v>748343</v>
      </c>
      <c r="B1655" s="31" t="s">
        <v>4039</v>
      </c>
      <c r="C1655" s="31" t="s">
        <v>4040</v>
      </c>
      <c r="D1655" s="31" t="s">
        <v>4041</v>
      </c>
      <c r="E1655" s="31" t="s">
        <v>145</v>
      </c>
      <c r="F1655" s="31" t="s">
        <v>122</v>
      </c>
      <c r="G1655" s="31" t="s">
        <v>107</v>
      </c>
      <c r="H1655" s="31" t="s">
        <v>108</v>
      </c>
      <c r="I1655" s="31" t="s">
        <v>4042</v>
      </c>
      <c r="J1655" s="31" t="s">
        <v>4043</v>
      </c>
      <c r="K1655" s="31" t="s">
        <v>106</v>
      </c>
      <c r="L1655" s="31" t="s">
        <v>4040</v>
      </c>
      <c r="M1655" s="31" t="s">
        <v>24</v>
      </c>
      <c r="N1655" s="31" t="s">
        <v>25933</v>
      </c>
      <c r="O1655" s="31" t="s">
        <v>25929</v>
      </c>
      <c r="P1655" s="32" t="s">
        <v>25948</v>
      </c>
      <c r="Q1655" s="32">
        <v>1</v>
      </c>
      <c r="R1655" t="str">
        <f t="shared" si="25"/>
        <v>Слободанюк В.І. ПП, маг. "Юлія" г.Хмельницкий, ул.Молодежная, д.4-А</v>
      </c>
    </row>
    <row r="1656" spans="1:18" hidden="1" x14ac:dyDescent="0.25">
      <c r="A1656" s="32">
        <v>748345</v>
      </c>
      <c r="B1656" s="31" t="s">
        <v>4049</v>
      </c>
      <c r="C1656" s="31" t="s">
        <v>4050</v>
      </c>
      <c r="D1656" s="31" t="s">
        <v>4051</v>
      </c>
      <c r="E1656" s="31" t="s">
        <v>145</v>
      </c>
      <c r="F1656" s="31" t="s">
        <v>122</v>
      </c>
      <c r="G1656" s="31" t="s">
        <v>107</v>
      </c>
      <c r="H1656" s="31" t="s">
        <v>108</v>
      </c>
      <c r="I1656" s="31" t="s">
        <v>4047</v>
      </c>
      <c r="J1656" s="31" t="s">
        <v>4048</v>
      </c>
      <c r="K1656" s="31" t="s">
        <v>106</v>
      </c>
      <c r="L1656" s="31" t="s">
        <v>4045</v>
      </c>
      <c r="M1656" s="31" t="s">
        <v>25</v>
      </c>
      <c r="N1656" s="31" t="s">
        <v>25933</v>
      </c>
      <c r="O1656" s="31" t="s">
        <v>25929</v>
      </c>
      <c r="P1656" s="32" t="s">
        <v>25948</v>
      </c>
      <c r="Q1656" s="32">
        <v>1</v>
      </c>
      <c r="R1656" t="str">
        <f t="shared" si="25"/>
        <v>Хмелюк І.В. ПП,маг. "М'ясничок" г.Хмельницкий, ул.Нижняя Береговая, д.41</v>
      </c>
    </row>
    <row r="1657" spans="1:18" hidden="1" x14ac:dyDescent="0.25">
      <c r="A1657" s="32">
        <v>857235</v>
      </c>
      <c r="B1657" s="31" t="s">
        <v>5711</v>
      </c>
      <c r="C1657" s="31" t="s">
        <v>5712</v>
      </c>
      <c r="D1657" s="31" t="s">
        <v>5713</v>
      </c>
      <c r="E1657" s="31" t="s">
        <v>145</v>
      </c>
      <c r="F1657" s="31" t="s">
        <v>122</v>
      </c>
      <c r="G1657" s="31" t="s">
        <v>107</v>
      </c>
      <c r="H1657" s="31" t="s">
        <v>108</v>
      </c>
      <c r="I1657" s="31" t="s">
        <v>5714</v>
      </c>
      <c r="J1657" s="31" t="s">
        <v>5715</v>
      </c>
      <c r="K1657" s="31" t="s">
        <v>106</v>
      </c>
      <c r="L1657" s="31" t="s">
        <v>5712</v>
      </c>
      <c r="M1657" s="31" t="s">
        <v>26</v>
      </c>
      <c r="N1657" s="31" t="s">
        <v>25933</v>
      </c>
      <c r="O1657" s="31" t="s">
        <v>25929</v>
      </c>
      <c r="P1657" s="32" t="s">
        <v>25948</v>
      </c>
      <c r="Q1657" s="32">
        <v>1</v>
      </c>
      <c r="R1657" t="str">
        <f t="shared" si="25"/>
        <v>Бикова М.М. ПП, маг. "Домашній" г.Хмельницкий, ул.Свободы, д.3 А</v>
      </c>
    </row>
    <row r="1658" spans="1:18" hidden="1" x14ac:dyDescent="0.25">
      <c r="A1658" s="32">
        <v>879077</v>
      </c>
      <c r="B1658" s="31" t="s">
        <v>5976</v>
      </c>
      <c r="C1658" s="31" t="s">
        <v>4045</v>
      </c>
      <c r="D1658" s="31" t="s">
        <v>5977</v>
      </c>
      <c r="E1658" s="31" t="s">
        <v>145</v>
      </c>
      <c r="F1658" s="31" t="s">
        <v>122</v>
      </c>
      <c r="G1658" s="31" t="s">
        <v>107</v>
      </c>
      <c r="H1658" s="31" t="s">
        <v>108</v>
      </c>
      <c r="I1658" s="31" t="s">
        <v>4047</v>
      </c>
      <c r="J1658" s="31" t="s">
        <v>4048</v>
      </c>
      <c r="K1658" s="31" t="s">
        <v>106</v>
      </c>
      <c r="L1658" s="31" t="s">
        <v>4045</v>
      </c>
      <c r="M1658" s="31" t="s">
        <v>27</v>
      </c>
      <c r="N1658" s="31" t="s">
        <v>25933</v>
      </c>
      <c r="O1658" s="31" t="s">
        <v>25929</v>
      </c>
      <c r="P1658" s="32" t="s">
        <v>25948</v>
      </c>
      <c r="Q1658" s="32">
        <v>1</v>
      </c>
      <c r="R1658" t="str">
        <f t="shared" si="25"/>
        <v>Хмелюк І.В. ПП, маг. "М'ясничок" г.Хмельницкий, ул.Курчатова, д.1/а</v>
      </c>
    </row>
    <row r="1659" spans="1:18" hidden="1" x14ac:dyDescent="0.25">
      <c r="A1659" s="32">
        <v>439299</v>
      </c>
      <c r="B1659" s="31" t="s">
        <v>945</v>
      </c>
      <c r="C1659" s="31" t="s">
        <v>946</v>
      </c>
      <c r="D1659" s="31" t="s">
        <v>947</v>
      </c>
      <c r="E1659" s="31" t="s">
        <v>145</v>
      </c>
      <c r="F1659" s="31" t="s">
        <v>122</v>
      </c>
      <c r="G1659" s="31" t="s">
        <v>149</v>
      </c>
      <c r="H1659" s="31" t="s">
        <v>108</v>
      </c>
      <c r="I1659" s="31" t="s">
        <v>948</v>
      </c>
      <c r="J1659" s="31" t="s">
        <v>949</v>
      </c>
      <c r="K1659" s="31" t="s">
        <v>106</v>
      </c>
      <c r="L1659" s="31" t="s">
        <v>946</v>
      </c>
      <c r="M1659" s="31" t="s">
        <v>25</v>
      </c>
      <c r="N1659" s="31" t="s">
        <v>25933</v>
      </c>
      <c r="O1659" s="31" t="s">
        <v>25929</v>
      </c>
      <c r="P1659" s="32" t="s">
        <v>25948</v>
      </c>
      <c r="Q1659" s="32">
        <v>1</v>
      </c>
      <c r="R1659" t="str">
        <f t="shared" si="25"/>
        <v>Пилипчик І.В. ПП, к-к р-н Красиловский Район, с.Кузьмин, д.6 (ул. Циалковского)</v>
      </c>
    </row>
    <row r="1660" spans="1:18" hidden="1" x14ac:dyDescent="0.25">
      <c r="A1660" s="32">
        <v>840527</v>
      </c>
      <c r="B1660" s="31" t="s">
        <v>3783</v>
      </c>
      <c r="C1660" s="31" t="s">
        <v>3784</v>
      </c>
      <c r="D1660" s="31" t="s">
        <v>3785</v>
      </c>
      <c r="E1660" s="31" t="s">
        <v>145</v>
      </c>
      <c r="F1660" s="31" t="s">
        <v>122</v>
      </c>
      <c r="G1660" s="31" t="s">
        <v>149</v>
      </c>
      <c r="H1660" s="31" t="s">
        <v>108</v>
      </c>
      <c r="I1660" s="31" t="s">
        <v>124</v>
      </c>
      <c r="J1660" s="31" t="s">
        <v>109</v>
      </c>
      <c r="K1660" s="31" t="s">
        <v>106</v>
      </c>
      <c r="L1660" s="31" t="s">
        <v>3784</v>
      </c>
      <c r="M1660" s="31" t="s">
        <v>25</v>
      </c>
      <c r="N1660" s="31" t="s">
        <v>25933</v>
      </c>
      <c r="O1660" s="31" t="s">
        <v>25929</v>
      </c>
      <c r="P1660" s="32" t="s">
        <v>67</v>
      </c>
      <c r="Q1660" s="32">
        <v>1</v>
      </c>
      <c r="R1660" t="str">
        <f t="shared" si="25"/>
        <v>Бондар С.Д. ПП, кіоск г.Хмельницкий, ул.Трембовецкой, д.40</v>
      </c>
    </row>
    <row r="1661" spans="1:18" hidden="1" x14ac:dyDescent="0.25">
      <c r="A1661" s="32">
        <v>840611</v>
      </c>
      <c r="B1661" s="31" t="s">
        <v>3794</v>
      </c>
      <c r="C1661" s="31" t="s">
        <v>3795</v>
      </c>
      <c r="D1661" s="31" t="s">
        <v>3796</v>
      </c>
      <c r="E1661" s="31" t="s">
        <v>145</v>
      </c>
      <c r="F1661" s="31" t="s">
        <v>122</v>
      </c>
      <c r="G1661" s="31" t="s">
        <v>149</v>
      </c>
      <c r="H1661" s="31" t="s">
        <v>108</v>
      </c>
      <c r="I1661" s="31" t="s">
        <v>3797</v>
      </c>
      <c r="J1661" s="31" t="s">
        <v>3798</v>
      </c>
      <c r="K1661" s="31" t="s">
        <v>106</v>
      </c>
      <c r="L1661" s="31" t="s">
        <v>3795</v>
      </c>
      <c r="M1661" s="31" t="s">
        <v>25</v>
      </c>
      <c r="N1661" s="31" t="s">
        <v>25933</v>
      </c>
      <c r="O1661" s="31" t="s">
        <v>25929</v>
      </c>
      <c r="P1661" s="32" t="s">
        <v>25948</v>
      </c>
      <c r="Q1661" s="32">
        <v>1</v>
      </c>
      <c r="R1661" t="str">
        <f t="shared" si="25"/>
        <v>Каретнік Л.Є. ПП, к-к "Кондитерські вироби" г.Хмельницкий, ул.Чорновола Вячеслава, д.88</v>
      </c>
    </row>
    <row r="1662" spans="1:18" hidden="1" x14ac:dyDescent="0.25">
      <c r="A1662" s="32">
        <v>827455</v>
      </c>
      <c r="B1662" s="31" t="s">
        <v>4111</v>
      </c>
      <c r="C1662" s="31" t="s">
        <v>4112</v>
      </c>
      <c r="D1662" s="31" t="s">
        <v>4113</v>
      </c>
      <c r="E1662" s="31" t="s">
        <v>145</v>
      </c>
      <c r="F1662" s="31" t="s">
        <v>122</v>
      </c>
      <c r="G1662" s="31" t="s">
        <v>107</v>
      </c>
      <c r="H1662" s="31" t="s">
        <v>108</v>
      </c>
      <c r="I1662" s="31" t="s">
        <v>4094</v>
      </c>
      <c r="J1662" s="31" t="s">
        <v>4095</v>
      </c>
      <c r="K1662" s="31" t="s">
        <v>106</v>
      </c>
      <c r="L1662" s="31" t="s">
        <v>4112</v>
      </c>
      <c r="M1662" s="31" t="s">
        <v>23</v>
      </c>
      <c r="N1662" s="31" t="s">
        <v>25933</v>
      </c>
      <c r="O1662" s="31" t="s">
        <v>25929</v>
      </c>
      <c r="P1662" s="32" t="s">
        <v>67</v>
      </c>
      <c r="Q1662" s="32">
        <v>1</v>
      </c>
      <c r="R1662" t="str">
        <f t="shared" si="25"/>
        <v>Бриндак О.П. ПП, ТМ "Твоя кава" маг. "Офіс Центр" г.Хмельницкий, ул.Подольская, д.93</v>
      </c>
    </row>
    <row r="1663" spans="1:18" hidden="1" x14ac:dyDescent="0.25">
      <c r="A1663" s="32">
        <v>827456</v>
      </c>
      <c r="B1663" s="31" t="s">
        <v>4114</v>
      </c>
      <c r="C1663" s="31" t="s">
        <v>4115</v>
      </c>
      <c r="D1663" s="31" t="s">
        <v>4116</v>
      </c>
      <c r="E1663" s="31" t="s">
        <v>145</v>
      </c>
      <c r="F1663" s="31" t="s">
        <v>122</v>
      </c>
      <c r="G1663" s="31" t="s">
        <v>107</v>
      </c>
      <c r="H1663" s="31" t="s">
        <v>108</v>
      </c>
      <c r="I1663" s="31" t="s">
        <v>4094</v>
      </c>
      <c r="J1663" s="31" t="s">
        <v>4095</v>
      </c>
      <c r="K1663" s="31" t="s">
        <v>106</v>
      </c>
      <c r="L1663" s="31" t="s">
        <v>4115</v>
      </c>
      <c r="M1663" s="31" t="s">
        <v>23</v>
      </c>
      <c r="N1663" s="31" t="s">
        <v>25933</v>
      </c>
      <c r="O1663" s="31" t="s">
        <v>25929</v>
      </c>
      <c r="P1663" s="32" t="s">
        <v>25948</v>
      </c>
      <c r="Q1663" s="32">
        <v>1</v>
      </c>
      <c r="R1663" t="str">
        <f t="shared" si="25"/>
        <v>Бриндак О.П. ПП, ТМ "Твоя кава" маг. "Насолода" г.Хмельницкий, ул.Заречанская, д.0</v>
      </c>
    </row>
    <row r="1664" spans="1:18" hidden="1" x14ac:dyDescent="0.25">
      <c r="A1664" s="32">
        <v>827457</v>
      </c>
      <c r="B1664" s="31" t="s">
        <v>4117</v>
      </c>
      <c r="C1664" s="31" t="s">
        <v>4118</v>
      </c>
      <c r="D1664" s="31" t="s">
        <v>4119</v>
      </c>
      <c r="E1664" s="31" t="s">
        <v>145</v>
      </c>
      <c r="F1664" s="31" t="s">
        <v>122</v>
      </c>
      <c r="G1664" s="31" t="s">
        <v>107</v>
      </c>
      <c r="H1664" s="31" t="s">
        <v>108</v>
      </c>
      <c r="I1664" s="31" t="s">
        <v>4094</v>
      </c>
      <c r="J1664" s="31" t="s">
        <v>4095</v>
      </c>
      <c r="K1664" s="31" t="s">
        <v>106</v>
      </c>
      <c r="L1664" s="31" t="s">
        <v>4118</v>
      </c>
      <c r="M1664" s="31" t="s">
        <v>23</v>
      </c>
      <c r="N1664" s="31" t="s">
        <v>25933</v>
      </c>
      <c r="O1664" s="31" t="s">
        <v>25929</v>
      </c>
      <c r="P1664" s="32" t="s">
        <v>25948</v>
      </c>
      <c r="Q1664" s="32">
        <v>1</v>
      </c>
      <c r="R1664" t="str">
        <f t="shared" si="25"/>
        <v>Бриндак О.П. ПП, ТМ "Твоя кава" маг. "Планета" г.Хмельницкий, пер.Садовый, д.5</v>
      </c>
    </row>
    <row r="1665" spans="1:18" hidden="1" x14ac:dyDescent="0.25">
      <c r="A1665" s="32">
        <v>827458</v>
      </c>
      <c r="B1665" s="31" t="s">
        <v>4120</v>
      </c>
      <c r="C1665" s="31" t="s">
        <v>4121</v>
      </c>
      <c r="D1665" s="31" t="s">
        <v>4122</v>
      </c>
      <c r="E1665" s="31" t="s">
        <v>145</v>
      </c>
      <c r="F1665" s="31" t="s">
        <v>122</v>
      </c>
      <c r="G1665" s="31" t="s">
        <v>107</v>
      </c>
      <c r="H1665" s="31" t="s">
        <v>108</v>
      </c>
      <c r="I1665" s="31" t="s">
        <v>4094</v>
      </c>
      <c r="J1665" s="31" t="s">
        <v>4095</v>
      </c>
      <c r="K1665" s="31" t="s">
        <v>106</v>
      </c>
      <c r="L1665" s="31" t="s">
        <v>4121</v>
      </c>
      <c r="M1665" s="31" t="s">
        <v>23</v>
      </c>
      <c r="N1665" s="31" t="s">
        <v>25933</v>
      </c>
      <c r="O1665" s="31" t="s">
        <v>25929</v>
      </c>
      <c r="P1665" s="32" t="s">
        <v>67</v>
      </c>
      <c r="Q1665" s="32">
        <v>1</v>
      </c>
      <c r="R1665" t="str">
        <f t="shared" si="25"/>
        <v>Бриндак О.П. ПП, ТМ "Твоя кава" маг. "Центробувь" г.Хмельницкий, просп Мира, д.72/5</v>
      </c>
    </row>
    <row r="1666" spans="1:18" hidden="1" x14ac:dyDescent="0.25">
      <c r="A1666" s="32">
        <v>421264</v>
      </c>
      <c r="B1666" s="31" t="s">
        <v>4315</v>
      </c>
      <c r="C1666" s="31" t="s">
        <v>4316</v>
      </c>
      <c r="D1666" s="31" t="s">
        <v>4317</v>
      </c>
      <c r="E1666" s="31" t="s">
        <v>145</v>
      </c>
      <c r="F1666" s="31" t="s">
        <v>122</v>
      </c>
      <c r="G1666" s="31" t="s">
        <v>107</v>
      </c>
      <c r="H1666" s="31" t="s">
        <v>108</v>
      </c>
      <c r="I1666" s="31" t="s">
        <v>124</v>
      </c>
      <c r="J1666" s="31" t="s">
        <v>109</v>
      </c>
      <c r="K1666" s="31" t="s">
        <v>106</v>
      </c>
      <c r="L1666" s="31" t="s">
        <v>4316</v>
      </c>
      <c r="M1666" s="31" t="s">
        <v>23</v>
      </c>
      <c r="N1666" s="31" t="s">
        <v>25933</v>
      </c>
      <c r="O1666" s="31" t="s">
        <v>25929</v>
      </c>
      <c r="P1666" s="32" t="s">
        <v>25948</v>
      </c>
      <c r="Q1666" s="32">
        <v>1</v>
      </c>
      <c r="R1666" t="str">
        <f t="shared" si="25"/>
        <v>Ратекс ТОВ, маг. "Лімпопо 2" Хмельницький, вул. Курчатова, б. 4/2,</v>
      </c>
    </row>
    <row r="1667" spans="1:18" hidden="1" x14ac:dyDescent="0.25">
      <c r="A1667" s="32">
        <v>421265</v>
      </c>
      <c r="B1667" s="31" t="s">
        <v>4319</v>
      </c>
      <c r="C1667" s="31" t="s">
        <v>4320</v>
      </c>
      <c r="D1667" s="31" t="s">
        <v>4321</v>
      </c>
      <c r="E1667" s="31" t="s">
        <v>145</v>
      </c>
      <c r="F1667" s="31" t="s">
        <v>122</v>
      </c>
      <c r="G1667" s="31" t="s">
        <v>107</v>
      </c>
      <c r="H1667" s="31" t="s">
        <v>108</v>
      </c>
      <c r="I1667" s="31" t="s">
        <v>124</v>
      </c>
      <c r="J1667" s="31" t="s">
        <v>109</v>
      </c>
      <c r="K1667" s="31" t="s">
        <v>106</v>
      </c>
      <c r="L1667" s="31" t="s">
        <v>4323</v>
      </c>
      <c r="M1667" s="31" t="s">
        <v>23</v>
      </c>
      <c r="N1667" s="31" t="s">
        <v>25933</v>
      </c>
      <c r="O1667" s="31" t="s">
        <v>25929</v>
      </c>
      <c r="P1667" s="32" t="s">
        <v>25948</v>
      </c>
      <c r="Q1667" s="32">
        <v>1</v>
      </c>
      <c r="R1667" t="str">
        <f t="shared" ref="R1667:R1730" si="26">CONCATENATE(C1667," ",D1667)</f>
        <v>Левін О.М. ПП, маг. "Прометей" Хмельницький, вул. Інститутська, зупинка, "Будинок молоді",</v>
      </c>
    </row>
    <row r="1668" spans="1:18" hidden="1" x14ac:dyDescent="0.25">
      <c r="A1668" s="32">
        <v>421266</v>
      </c>
      <c r="B1668" s="31" t="s">
        <v>4324</v>
      </c>
      <c r="C1668" s="31" t="s">
        <v>4325</v>
      </c>
      <c r="D1668" s="31" t="s">
        <v>4326</v>
      </c>
      <c r="E1668" s="31" t="s">
        <v>145</v>
      </c>
      <c r="F1668" s="31" t="s">
        <v>122</v>
      </c>
      <c r="G1668" s="31" t="s">
        <v>107</v>
      </c>
      <c r="H1668" s="31" t="s">
        <v>108</v>
      </c>
      <c r="I1668" s="31" t="s">
        <v>124</v>
      </c>
      <c r="J1668" s="31" t="s">
        <v>109</v>
      </c>
      <c r="K1668" s="31" t="s">
        <v>106</v>
      </c>
      <c r="L1668" s="31" t="s">
        <v>4328</v>
      </c>
      <c r="M1668" s="31" t="s">
        <v>23</v>
      </c>
      <c r="N1668" s="31" t="s">
        <v>25933</v>
      </c>
      <c r="O1668" s="31" t="s">
        <v>25929</v>
      </c>
      <c r="P1668" s="32" t="s">
        <v>25948</v>
      </c>
      <c r="Q1668" s="32">
        <v>1</v>
      </c>
      <c r="R1668" t="str">
        <f t="shared" si="26"/>
        <v>Гончар С.Б. ПП, маг. "Русалонька" Хмельницький, вул. Мирного Панаса,</v>
      </c>
    </row>
    <row r="1669" spans="1:18" hidden="1" x14ac:dyDescent="0.25">
      <c r="A1669" s="32">
        <v>421267</v>
      </c>
      <c r="B1669" s="31" t="s">
        <v>4329</v>
      </c>
      <c r="C1669" s="31" t="s">
        <v>4330</v>
      </c>
      <c r="D1669" s="31" t="s">
        <v>4331</v>
      </c>
      <c r="E1669" s="31" t="s">
        <v>145</v>
      </c>
      <c r="F1669" s="31" t="s">
        <v>122</v>
      </c>
      <c r="G1669" s="31" t="s">
        <v>107</v>
      </c>
      <c r="H1669" s="31" t="s">
        <v>108</v>
      </c>
      <c r="I1669" s="31" t="s">
        <v>124</v>
      </c>
      <c r="J1669" s="31" t="s">
        <v>109</v>
      </c>
      <c r="K1669" s="31" t="s">
        <v>106</v>
      </c>
      <c r="L1669" s="31" t="s">
        <v>4330</v>
      </c>
      <c r="M1669" s="31" t="s">
        <v>23</v>
      </c>
      <c r="N1669" s="31" t="s">
        <v>25933</v>
      </c>
      <c r="O1669" s="31" t="s">
        <v>25929</v>
      </c>
      <c r="P1669" s="32" t="s">
        <v>25948</v>
      </c>
      <c r="Q1669" s="32">
        <v>1</v>
      </c>
      <c r="R1669" t="str">
        <f t="shared" si="26"/>
        <v>Ратекс ТОВ, маг. "Том і Джеррі" Хмельницький, вул. Львівське Шосе, б. 49,</v>
      </c>
    </row>
    <row r="1670" spans="1:18" hidden="1" x14ac:dyDescent="0.25">
      <c r="A1670" s="32">
        <v>421268</v>
      </c>
      <c r="B1670" s="31" t="s">
        <v>4333</v>
      </c>
      <c r="C1670" s="31" t="s">
        <v>4334</v>
      </c>
      <c r="D1670" s="31" t="s">
        <v>4335</v>
      </c>
      <c r="E1670" s="31" t="s">
        <v>145</v>
      </c>
      <c r="F1670" s="31" t="s">
        <v>122</v>
      </c>
      <c r="G1670" s="31" t="s">
        <v>107</v>
      </c>
      <c r="H1670" s="31" t="s">
        <v>108</v>
      </c>
      <c r="I1670" s="31" t="s">
        <v>124</v>
      </c>
      <c r="J1670" s="31" t="s">
        <v>109</v>
      </c>
      <c r="K1670" s="31" t="s">
        <v>106</v>
      </c>
      <c r="L1670" s="31" t="s">
        <v>4337</v>
      </c>
      <c r="M1670" s="31" t="s">
        <v>23</v>
      </c>
      <c r="N1670" s="31" t="s">
        <v>25933</v>
      </c>
      <c r="O1670" s="31" t="s">
        <v>25929</v>
      </c>
      <c r="P1670" s="32" t="s">
        <v>25948</v>
      </c>
      <c r="Q1670" s="32">
        <v>1</v>
      </c>
      <c r="R1670" t="str">
        <f t="shared" si="26"/>
        <v>Ратекс ТОВ, маг. "Шоколадний заєць" Хмельницький, вул. Кам'янецька, б. 38,  зупин</v>
      </c>
    </row>
    <row r="1671" spans="1:18" hidden="1" x14ac:dyDescent="0.25">
      <c r="A1671" s="32">
        <v>421316</v>
      </c>
      <c r="B1671" s="31" t="s">
        <v>4407</v>
      </c>
      <c r="C1671" s="31" t="s">
        <v>4408</v>
      </c>
      <c r="D1671" s="31" t="s">
        <v>4409</v>
      </c>
      <c r="E1671" s="31" t="s">
        <v>145</v>
      </c>
      <c r="F1671" s="31" t="s">
        <v>122</v>
      </c>
      <c r="G1671" s="31" t="s">
        <v>115</v>
      </c>
      <c r="H1671" s="31" t="s">
        <v>116</v>
      </c>
      <c r="I1671" s="31" t="s">
        <v>4410</v>
      </c>
      <c r="J1671" s="31" t="s">
        <v>4411</v>
      </c>
      <c r="K1671" s="31" t="s">
        <v>106</v>
      </c>
      <c r="L1671" s="31" t="s">
        <v>4408</v>
      </c>
      <c r="M1671" s="31" t="s">
        <v>25</v>
      </c>
      <c r="N1671" s="31" t="s">
        <v>25933</v>
      </c>
      <c r="O1671" s="31" t="s">
        <v>25929</v>
      </c>
      <c r="P1671" s="32" t="s">
        <v>25948</v>
      </c>
      <c r="Q1671" s="32">
        <v>1</v>
      </c>
      <c r="R1671" t="str">
        <f t="shared" si="26"/>
        <v>Бачеріков Ю.Г. ПП, лоток г.Хмельницкий, ул.Камьянецкая, д.163</v>
      </c>
    </row>
    <row r="1672" spans="1:18" hidden="1" x14ac:dyDescent="0.25">
      <c r="A1672" s="32">
        <v>421340</v>
      </c>
      <c r="B1672" s="31" t="s">
        <v>4466</v>
      </c>
      <c r="C1672" s="31" t="s">
        <v>4467</v>
      </c>
      <c r="D1672" s="31" t="s">
        <v>4468</v>
      </c>
      <c r="E1672" s="31" t="s">
        <v>145</v>
      </c>
      <c r="F1672" s="31" t="s">
        <v>122</v>
      </c>
      <c r="G1672" s="31" t="s">
        <v>107</v>
      </c>
      <c r="H1672" s="31" t="s">
        <v>108</v>
      </c>
      <c r="I1672" s="31" t="s">
        <v>124</v>
      </c>
      <c r="J1672" s="31" t="s">
        <v>109</v>
      </c>
      <c r="K1672" s="31" t="s">
        <v>106</v>
      </c>
      <c r="L1672" s="31" t="s">
        <v>4467</v>
      </c>
      <c r="M1672" s="31" t="s">
        <v>26</v>
      </c>
      <c r="N1672" s="31" t="s">
        <v>25933</v>
      </c>
      <c r="O1672" s="31" t="s">
        <v>25929</v>
      </c>
      <c r="P1672" s="32" t="s">
        <v>25948</v>
      </c>
      <c r="Q1672" s="32">
        <v>1</v>
      </c>
      <c r="R1672" t="str">
        <f t="shared" si="26"/>
        <v>Гавловський І.Ф. ПП, маг. "Продукти" г.Хмельницкий, ул.Заречанская, д.22/2</v>
      </c>
    </row>
    <row r="1673" spans="1:18" hidden="1" x14ac:dyDescent="0.25">
      <c r="A1673" s="32">
        <v>421341</v>
      </c>
      <c r="B1673" s="31" t="s">
        <v>4469</v>
      </c>
      <c r="C1673" s="31" t="s">
        <v>4467</v>
      </c>
      <c r="D1673" s="31" t="s">
        <v>4470</v>
      </c>
      <c r="E1673" s="31" t="s">
        <v>145</v>
      </c>
      <c r="F1673" s="31" t="s">
        <v>122</v>
      </c>
      <c r="G1673" s="31" t="s">
        <v>107</v>
      </c>
      <c r="H1673" s="31" t="s">
        <v>108</v>
      </c>
      <c r="I1673" s="31" t="s">
        <v>124</v>
      </c>
      <c r="J1673" s="31" t="s">
        <v>109</v>
      </c>
      <c r="K1673" s="31" t="s">
        <v>106</v>
      </c>
      <c r="L1673" s="31" t="s">
        <v>4467</v>
      </c>
      <c r="M1673" s="31" t="s">
        <v>25</v>
      </c>
      <c r="N1673" s="31" t="s">
        <v>25933</v>
      </c>
      <c r="O1673" s="31" t="s">
        <v>25929</v>
      </c>
      <c r="P1673" s="32" t="s">
        <v>25948</v>
      </c>
      <c r="Q1673" s="32">
        <v>1</v>
      </c>
      <c r="R1673" t="str">
        <f t="shared" si="26"/>
        <v>Гавловський І.Ф. ПП, маг. "Продукти" г.Хмельницкий, ул.Рыбалко, д.8/1</v>
      </c>
    </row>
    <row r="1674" spans="1:18" hidden="1" x14ac:dyDescent="0.25">
      <c r="A1674" s="32">
        <v>421362</v>
      </c>
      <c r="B1674" s="31" t="s">
        <v>4503</v>
      </c>
      <c r="C1674" s="31" t="s">
        <v>4504</v>
      </c>
      <c r="D1674" s="31" t="s">
        <v>4505</v>
      </c>
      <c r="E1674" s="31" t="s">
        <v>145</v>
      </c>
      <c r="F1674" s="31" t="s">
        <v>122</v>
      </c>
      <c r="G1674" s="31" t="s">
        <v>149</v>
      </c>
      <c r="H1674" s="31" t="s">
        <v>108</v>
      </c>
      <c r="I1674" s="31" t="s">
        <v>124</v>
      </c>
      <c r="J1674" s="31" t="s">
        <v>109</v>
      </c>
      <c r="K1674" s="31" t="s">
        <v>106</v>
      </c>
      <c r="L1674" s="31" t="s">
        <v>4504</v>
      </c>
      <c r="M1674" s="31" t="s">
        <v>25</v>
      </c>
      <c r="N1674" s="31" t="s">
        <v>25933</v>
      </c>
      <c r="O1674" s="31" t="s">
        <v>25929</v>
      </c>
      <c r="P1674" s="32" t="s">
        <v>25948</v>
      </c>
      <c r="Q1674" s="32">
        <v>1</v>
      </c>
      <c r="R1674" t="str">
        <f t="shared" si="26"/>
        <v>Кошельник О.М. ПП,  к-к №874 г.Хмельницкий, ул.Шевченко, д.99 (около автовокзала)</v>
      </c>
    </row>
    <row r="1675" spans="1:18" hidden="1" x14ac:dyDescent="0.25">
      <c r="A1675" s="32">
        <v>421374</v>
      </c>
      <c r="B1675" s="31" t="s">
        <v>4535</v>
      </c>
      <c r="C1675" s="31" t="s">
        <v>4536</v>
      </c>
      <c r="D1675" s="31" t="s">
        <v>4537</v>
      </c>
      <c r="E1675" s="31" t="s">
        <v>145</v>
      </c>
      <c r="F1675" s="31" t="s">
        <v>122</v>
      </c>
      <c r="G1675" s="31" t="s">
        <v>107</v>
      </c>
      <c r="H1675" s="31" t="s">
        <v>108</v>
      </c>
      <c r="I1675" s="31" t="s">
        <v>124</v>
      </c>
      <c r="J1675" s="31" t="s">
        <v>109</v>
      </c>
      <c r="K1675" s="31" t="s">
        <v>106</v>
      </c>
      <c r="L1675" s="31" t="s">
        <v>4536</v>
      </c>
      <c r="M1675" s="31" t="s">
        <v>27</v>
      </c>
      <c r="N1675" s="31" t="s">
        <v>25933</v>
      </c>
      <c r="O1675" s="31" t="s">
        <v>25929</v>
      </c>
      <c r="P1675" s="32" t="s">
        <v>25948</v>
      </c>
      <c r="Q1675" s="32">
        <v>1</v>
      </c>
      <c r="R1675" t="str">
        <f t="shared" si="26"/>
        <v>Нагребецька В.Г. ПП, маг. "Юлія" г.Хмельницкий, ул.Железняка, д.8/1</v>
      </c>
    </row>
    <row r="1676" spans="1:18" hidden="1" x14ac:dyDescent="0.25">
      <c r="A1676" s="32">
        <v>421403</v>
      </c>
      <c r="B1676" s="31" t="s">
        <v>4580</v>
      </c>
      <c r="C1676" s="31" t="s">
        <v>4581</v>
      </c>
      <c r="D1676" s="31" t="s">
        <v>4582</v>
      </c>
      <c r="E1676" s="31" t="s">
        <v>145</v>
      </c>
      <c r="F1676" s="31" t="s">
        <v>122</v>
      </c>
      <c r="G1676" s="31" t="s">
        <v>149</v>
      </c>
      <c r="H1676" s="31" t="s">
        <v>108</v>
      </c>
      <c r="I1676" s="31" t="s">
        <v>124</v>
      </c>
      <c r="J1676" s="31" t="s">
        <v>109</v>
      </c>
      <c r="K1676" s="31" t="s">
        <v>106</v>
      </c>
      <c r="L1676" s="31" t="s">
        <v>4581</v>
      </c>
      <c r="M1676" s="31" t="s">
        <v>25</v>
      </c>
      <c r="N1676" s="31" t="s">
        <v>25933</v>
      </c>
      <c r="O1676" s="31" t="s">
        <v>25929</v>
      </c>
      <c r="P1676" s="32" t="s">
        <v>25948</v>
      </c>
      <c r="Q1676" s="32">
        <v>1</v>
      </c>
      <c r="R1676" t="str">
        <f t="shared" si="26"/>
        <v>Ящишен В.Л. ПП, к-к №306 "Едельвейс" г.Хмельницкий, ул.Щорса (-)</v>
      </c>
    </row>
    <row r="1677" spans="1:18" hidden="1" x14ac:dyDescent="0.25">
      <c r="A1677" s="32">
        <v>421434</v>
      </c>
      <c r="B1677" s="31" t="s">
        <v>4613</v>
      </c>
      <c r="C1677" s="31" t="s">
        <v>4614</v>
      </c>
      <c r="D1677" s="31" t="s">
        <v>3847</v>
      </c>
      <c r="E1677" s="31" t="s">
        <v>145</v>
      </c>
      <c r="F1677" s="31" t="s">
        <v>122</v>
      </c>
      <c r="G1677" s="31" t="s">
        <v>107</v>
      </c>
      <c r="H1677" s="31" t="s">
        <v>108</v>
      </c>
      <c r="I1677" s="31" t="s">
        <v>4615</v>
      </c>
      <c r="J1677" s="31" t="s">
        <v>4616</v>
      </c>
      <c r="K1677" s="31" t="s">
        <v>106</v>
      </c>
      <c r="L1677" s="31" t="s">
        <v>4614</v>
      </c>
      <c r="M1677" s="31" t="s">
        <v>26</v>
      </c>
      <c r="N1677" s="31" t="s">
        <v>25933</v>
      </c>
      <c r="O1677" s="31" t="s">
        <v>25929</v>
      </c>
      <c r="P1677" s="32" t="s">
        <v>25948</v>
      </c>
      <c r="Q1677" s="32">
        <v>1</v>
      </c>
      <c r="R1677" t="str">
        <f t="shared" si="26"/>
        <v>Гребилюк А.А.. ПП, маг. "Продукти" г.Хмельницкий, просп Мира, д.66</v>
      </c>
    </row>
    <row r="1678" spans="1:18" hidden="1" x14ac:dyDescent="0.25">
      <c r="A1678" s="32">
        <v>421436</v>
      </c>
      <c r="B1678" s="31" t="s">
        <v>4621</v>
      </c>
      <c r="C1678" s="31" t="s">
        <v>4622</v>
      </c>
      <c r="D1678" s="31" t="s">
        <v>4623</v>
      </c>
      <c r="E1678" s="31" t="s">
        <v>145</v>
      </c>
      <c r="F1678" s="31" t="s">
        <v>122</v>
      </c>
      <c r="G1678" s="31" t="s">
        <v>107</v>
      </c>
      <c r="H1678" s="31" t="s">
        <v>108</v>
      </c>
      <c r="I1678" s="31" t="s">
        <v>124</v>
      </c>
      <c r="J1678" s="31" t="s">
        <v>109</v>
      </c>
      <c r="K1678" s="31" t="s">
        <v>106</v>
      </c>
      <c r="L1678" s="31" t="s">
        <v>4622</v>
      </c>
      <c r="M1678" s="31" t="s">
        <v>25</v>
      </c>
      <c r="N1678" s="31" t="s">
        <v>25933</v>
      </c>
      <c r="O1678" s="31" t="s">
        <v>25929</v>
      </c>
      <c r="P1678" s="32" t="s">
        <v>25948</v>
      </c>
      <c r="Q1678" s="32">
        <v>1</v>
      </c>
      <c r="R1678" t="str">
        <f t="shared" si="26"/>
        <v>Недашковська К.І. ПП, маг. р-н Красиловский Район, с.Росоловцы (0)</v>
      </c>
    </row>
    <row r="1679" spans="1:18" hidden="1" x14ac:dyDescent="0.25">
      <c r="A1679" s="32">
        <v>421460</v>
      </c>
      <c r="B1679" s="31" t="s">
        <v>4687</v>
      </c>
      <c r="C1679" s="31" t="s">
        <v>4688</v>
      </c>
      <c r="D1679" s="31" t="s">
        <v>4689</v>
      </c>
      <c r="E1679" s="31" t="s">
        <v>145</v>
      </c>
      <c r="F1679" s="31" t="s">
        <v>122</v>
      </c>
      <c r="G1679" s="31" t="s">
        <v>107</v>
      </c>
      <c r="H1679" s="31" t="s">
        <v>108</v>
      </c>
      <c r="I1679" s="31" t="s">
        <v>124</v>
      </c>
      <c r="J1679" s="31" t="s">
        <v>109</v>
      </c>
      <c r="K1679" s="31" t="s">
        <v>106</v>
      </c>
      <c r="L1679" s="31" t="s">
        <v>4688</v>
      </c>
      <c r="M1679" s="31" t="s">
        <v>26</v>
      </c>
      <c r="N1679" s="31" t="s">
        <v>25933</v>
      </c>
      <c r="O1679" s="31" t="s">
        <v>25929</v>
      </c>
      <c r="P1679" s="32" t="s">
        <v>25948</v>
      </c>
      <c r="Q1679" s="32">
        <v>1</v>
      </c>
      <c r="R1679" t="str">
        <f t="shared" si="26"/>
        <v>Федорук О.Я. ПП, маг. "Продукти" г.Хмельницкий, ул.Заречанская (маг. "Сільпо")</v>
      </c>
    </row>
    <row r="1680" spans="1:18" hidden="1" x14ac:dyDescent="0.25">
      <c r="A1680" s="32">
        <v>421461</v>
      </c>
      <c r="B1680" s="31" t="s">
        <v>4690</v>
      </c>
      <c r="C1680" s="31" t="s">
        <v>4691</v>
      </c>
      <c r="D1680" s="31" t="s">
        <v>4692</v>
      </c>
      <c r="E1680" s="31" t="s">
        <v>145</v>
      </c>
      <c r="F1680" s="31" t="s">
        <v>122</v>
      </c>
      <c r="G1680" s="31" t="s">
        <v>107</v>
      </c>
      <c r="H1680" s="31" t="s">
        <v>108</v>
      </c>
      <c r="I1680" s="31" t="s">
        <v>124</v>
      </c>
      <c r="J1680" s="31" t="s">
        <v>109</v>
      </c>
      <c r="K1680" s="31" t="s">
        <v>106</v>
      </c>
      <c r="L1680" s="31" t="s">
        <v>4691</v>
      </c>
      <c r="M1680" s="31" t="s">
        <v>27</v>
      </c>
      <c r="N1680" s="31" t="s">
        <v>25933</v>
      </c>
      <c r="O1680" s="31" t="s">
        <v>25929</v>
      </c>
      <c r="P1680" s="32" t="s">
        <v>25948</v>
      </c>
      <c r="Q1680" s="32">
        <v>1</v>
      </c>
      <c r="R1680" t="str">
        <f t="shared" si="26"/>
        <v>Микитюк О.А. ПП, маг. "Продукти" г.Хмельницкий, ул.Мирного Панаса (-)</v>
      </c>
    </row>
    <row r="1681" spans="1:18" hidden="1" x14ac:dyDescent="0.25">
      <c r="A1681" s="32">
        <v>421467</v>
      </c>
      <c r="B1681" s="31" t="s">
        <v>4713</v>
      </c>
      <c r="C1681" s="31" t="s">
        <v>4714</v>
      </c>
      <c r="D1681" s="31" t="s">
        <v>4715</v>
      </c>
      <c r="E1681" s="31" t="s">
        <v>145</v>
      </c>
      <c r="F1681" s="31" t="s">
        <v>122</v>
      </c>
      <c r="G1681" s="31" t="s">
        <v>107</v>
      </c>
      <c r="H1681" s="31" t="s">
        <v>108</v>
      </c>
      <c r="I1681" s="31" t="s">
        <v>124</v>
      </c>
      <c r="J1681" s="31" t="s">
        <v>109</v>
      </c>
      <c r="K1681" s="31" t="s">
        <v>106</v>
      </c>
      <c r="L1681" s="31" t="s">
        <v>4714</v>
      </c>
      <c r="M1681" s="31" t="s">
        <v>27</v>
      </c>
      <c r="N1681" s="31" t="s">
        <v>25933</v>
      </c>
      <c r="O1681" s="31" t="s">
        <v>25929</v>
      </c>
      <c r="P1681" s="32" t="s">
        <v>25948</v>
      </c>
      <c r="Q1681" s="32">
        <v>1</v>
      </c>
      <c r="R1681" t="str">
        <f t="shared" si="26"/>
        <v>Пилипенко Л.А. ПП, маг. "Смачний маркет" г.Хмельницкий, ул.Тернопольская, д.34а</v>
      </c>
    </row>
    <row r="1682" spans="1:18" hidden="1" x14ac:dyDescent="0.25">
      <c r="A1682" s="32">
        <v>421469</v>
      </c>
      <c r="B1682" s="31" t="s">
        <v>4720</v>
      </c>
      <c r="C1682" s="31" t="s">
        <v>4721</v>
      </c>
      <c r="D1682" s="31" t="s">
        <v>4715</v>
      </c>
      <c r="E1682" s="31" t="s">
        <v>145</v>
      </c>
      <c r="F1682" s="31" t="s">
        <v>122</v>
      </c>
      <c r="G1682" s="31" t="s">
        <v>299</v>
      </c>
      <c r="H1682" s="31" t="s">
        <v>108</v>
      </c>
      <c r="I1682" s="31" t="s">
        <v>124</v>
      </c>
      <c r="J1682" s="31" t="s">
        <v>109</v>
      </c>
      <c r="K1682" s="31" t="s">
        <v>106</v>
      </c>
      <c r="L1682" s="31" t="s">
        <v>4721</v>
      </c>
      <c r="M1682" s="31" t="s">
        <v>27</v>
      </c>
      <c r="N1682" s="31" t="s">
        <v>25933</v>
      </c>
      <c r="O1682" s="31" t="s">
        <v>25929</v>
      </c>
      <c r="P1682" s="32" t="s">
        <v>25948</v>
      </c>
      <c r="Q1682" s="32">
        <v>1</v>
      </c>
      <c r="R1682" t="str">
        <f t="shared" si="26"/>
        <v>Пилипенко А.М. ПП, маг. "Смачний маркет" г.Хмельницкий, ул.Тернопольская, д.34а</v>
      </c>
    </row>
    <row r="1683" spans="1:18" hidden="1" x14ac:dyDescent="0.25">
      <c r="A1683" s="32">
        <v>421473</v>
      </c>
      <c r="B1683" s="31" t="s">
        <v>4738</v>
      </c>
      <c r="C1683" s="31" t="s">
        <v>4739</v>
      </c>
      <c r="D1683" s="31" t="s">
        <v>4740</v>
      </c>
      <c r="E1683" s="31" t="s">
        <v>145</v>
      </c>
      <c r="F1683" s="31" t="s">
        <v>122</v>
      </c>
      <c r="G1683" s="31" t="s">
        <v>113</v>
      </c>
      <c r="H1683" s="31" t="s">
        <v>108</v>
      </c>
      <c r="I1683" s="31" t="s">
        <v>4741</v>
      </c>
      <c r="J1683" s="31" t="s">
        <v>4742</v>
      </c>
      <c r="K1683" s="31" t="s">
        <v>106</v>
      </c>
      <c r="L1683" s="31" t="s">
        <v>4739</v>
      </c>
      <c r="M1683" s="31" t="s">
        <v>24</v>
      </c>
      <c r="N1683" s="31" t="s">
        <v>25933</v>
      </c>
      <c r="O1683" s="31" t="s">
        <v>25929</v>
      </c>
      <c r="P1683" s="32" t="s">
        <v>25948</v>
      </c>
      <c r="Q1683" s="32">
        <v>1</v>
      </c>
      <c r="R1683" t="str">
        <f t="shared" si="26"/>
        <v>Ковбель Т.В. ПП, маг. "Хлібний" г.Хмельницкий, шоссе Львовское (Зупинка "Завод "Катіон")</v>
      </c>
    </row>
    <row r="1684" spans="1:18" hidden="1" x14ac:dyDescent="0.25">
      <c r="A1684" s="32">
        <v>421474</v>
      </c>
      <c r="B1684" s="31" t="s">
        <v>4743</v>
      </c>
      <c r="C1684" s="31" t="s">
        <v>4739</v>
      </c>
      <c r="D1684" s="31" t="s">
        <v>4744</v>
      </c>
      <c r="E1684" s="31" t="s">
        <v>145</v>
      </c>
      <c r="F1684" s="31" t="s">
        <v>122</v>
      </c>
      <c r="G1684" s="31" t="s">
        <v>107</v>
      </c>
      <c r="H1684" s="31" t="s">
        <v>108</v>
      </c>
      <c r="I1684" s="31" t="s">
        <v>124</v>
      </c>
      <c r="J1684" s="31" t="s">
        <v>109</v>
      </c>
      <c r="K1684" s="31" t="s">
        <v>106</v>
      </c>
      <c r="L1684" s="31" t="s">
        <v>4739</v>
      </c>
      <c r="M1684" s="31" t="s">
        <v>27</v>
      </c>
      <c r="N1684" s="31" t="s">
        <v>25933</v>
      </c>
      <c r="O1684" s="31" t="s">
        <v>25929</v>
      </c>
      <c r="P1684" s="32" t="s">
        <v>25948</v>
      </c>
      <c r="Q1684" s="32">
        <v>1</v>
      </c>
      <c r="R1684" t="str">
        <f t="shared" si="26"/>
        <v>Ковбель Т.В. ПП, маг. "Хлібний" г.Хмельницкий, ул.Мирного Панаса, д.30/1</v>
      </c>
    </row>
    <row r="1685" spans="1:18" hidden="1" x14ac:dyDescent="0.25">
      <c r="A1685" s="32">
        <v>421483</v>
      </c>
      <c r="B1685" s="31" t="s">
        <v>4778</v>
      </c>
      <c r="C1685" s="31" t="s">
        <v>4779</v>
      </c>
      <c r="D1685" s="31" t="s">
        <v>4780</v>
      </c>
      <c r="E1685" s="31" t="s">
        <v>145</v>
      </c>
      <c r="F1685" s="31" t="s">
        <v>122</v>
      </c>
      <c r="G1685" s="31" t="s">
        <v>107</v>
      </c>
      <c r="H1685" s="31" t="s">
        <v>108</v>
      </c>
      <c r="I1685" s="31" t="s">
        <v>124</v>
      </c>
      <c r="J1685" s="31" t="s">
        <v>109</v>
      </c>
      <c r="K1685" s="31" t="s">
        <v>106</v>
      </c>
      <c r="L1685" s="31" t="s">
        <v>4779</v>
      </c>
      <c r="M1685" s="31" t="s">
        <v>25</v>
      </c>
      <c r="N1685" s="31" t="s">
        <v>25933</v>
      </c>
      <c r="O1685" s="31" t="s">
        <v>25929</v>
      </c>
      <c r="P1685" s="32" t="s">
        <v>25948</v>
      </c>
      <c r="Q1685" s="32">
        <v>1</v>
      </c>
      <c r="R1685" t="str">
        <f t="shared" si="26"/>
        <v>Валівоць О.В. ПП, маг. "Верест" г.Хмельницкий, ул.Красовского (район обл. больницы)</v>
      </c>
    </row>
    <row r="1686" spans="1:18" hidden="1" x14ac:dyDescent="0.25">
      <c r="A1686" s="32">
        <v>421491</v>
      </c>
      <c r="B1686" s="31" t="s">
        <v>4805</v>
      </c>
      <c r="C1686" s="31" t="s">
        <v>2513</v>
      </c>
      <c r="D1686" s="31" t="s">
        <v>2514</v>
      </c>
      <c r="E1686" s="31" t="s">
        <v>145</v>
      </c>
      <c r="F1686" s="31" t="s">
        <v>122</v>
      </c>
      <c r="G1686" s="31" t="s">
        <v>107</v>
      </c>
      <c r="H1686" s="31" t="s">
        <v>108</v>
      </c>
      <c r="I1686" s="31" t="s">
        <v>124</v>
      </c>
      <c r="J1686" s="31" t="s">
        <v>109</v>
      </c>
      <c r="K1686" s="31" t="s">
        <v>106</v>
      </c>
      <c r="L1686" s="31" t="s">
        <v>2513</v>
      </c>
      <c r="M1686" s="31" t="s">
        <v>24</v>
      </c>
      <c r="N1686" s="31" t="s">
        <v>25933</v>
      </c>
      <c r="O1686" s="31" t="s">
        <v>25929</v>
      </c>
      <c r="P1686" s="32" t="s">
        <v>25948</v>
      </c>
      <c r="Q1686" s="32">
        <v>1</v>
      </c>
      <c r="R1686" t="str">
        <f t="shared" si="26"/>
        <v>Ковтонюк О.Г. ПП, маг. "Маркадонна" г.Хмельницкий, шоссе Львовское, д.51</v>
      </c>
    </row>
    <row r="1687" spans="1:18" hidden="1" x14ac:dyDescent="0.25">
      <c r="A1687" s="32">
        <v>421496</v>
      </c>
      <c r="B1687" s="31" t="s">
        <v>4825</v>
      </c>
      <c r="C1687" s="31" t="s">
        <v>4826</v>
      </c>
      <c r="D1687" s="31" t="s">
        <v>4827</v>
      </c>
      <c r="E1687" s="31" t="s">
        <v>145</v>
      </c>
      <c r="F1687" s="31" t="s">
        <v>122</v>
      </c>
      <c r="G1687" s="31" t="s">
        <v>107</v>
      </c>
      <c r="H1687" s="31" t="s">
        <v>108</v>
      </c>
      <c r="I1687" s="31" t="s">
        <v>124</v>
      </c>
      <c r="J1687" s="31" t="s">
        <v>109</v>
      </c>
      <c r="K1687" s="31" t="s">
        <v>106</v>
      </c>
      <c r="L1687" s="31" t="s">
        <v>4826</v>
      </c>
      <c r="M1687" s="31" t="s">
        <v>27</v>
      </c>
      <c r="N1687" s="31" t="s">
        <v>25933</v>
      </c>
      <c r="O1687" s="31" t="s">
        <v>25929</v>
      </c>
      <c r="P1687" s="32" t="s">
        <v>25948</v>
      </c>
      <c r="Q1687" s="32">
        <v>1</v>
      </c>
      <c r="R1687" t="str">
        <f t="shared" si="26"/>
        <v>Кравченко І.В. ПП, маг. "Продукти" г.Хмельницкий, шоссе Староконстантиновское (ост. АЗС)</v>
      </c>
    </row>
    <row r="1688" spans="1:18" hidden="1" x14ac:dyDescent="0.25">
      <c r="A1688" s="32">
        <v>421510</v>
      </c>
      <c r="B1688" s="31" t="s">
        <v>4887</v>
      </c>
      <c r="C1688" s="31" t="s">
        <v>4888</v>
      </c>
      <c r="D1688" s="31" t="s">
        <v>4889</v>
      </c>
      <c r="E1688" s="31" t="s">
        <v>145</v>
      </c>
      <c r="F1688" s="31" t="s">
        <v>122</v>
      </c>
      <c r="G1688" s="31" t="s">
        <v>149</v>
      </c>
      <c r="H1688" s="31" t="s">
        <v>108</v>
      </c>
      <c r="I1688" s="31" t="s">
        <v>4890</v>
      </c>
      <c r="J1688" s="31" t="s">
        <v>4891</v>
      </c>
      <c r="K1688" s="31" t="s">
        <v>106</v>
      </c>
      <c r="L1688" s="31" t="s">
        <v>4888</v>
      </c>
      <c r="M1688" s="31" t="s">
        <v>25</v>
      </c>
      <c r="N1688" s="31" t="s">
        <v>25933</v>
      </c>
      <c r="O1688" s="31" t="s">
        <v>25929</v>
      </c>
      <c r="P1688" s="32" t="s">
        <v>25948</v>
      </c>
      <c r="Q1688" s="32">
        <v>1</v>
      </c>
      <c r="R1688" t="str">
        <f t="shared" si="26"/>
        <v>Лисенко В.Г. ПП, маг. "Продукти" г.Хмельницкий, пер.Шевченко, д.83</v>
      </c>
    </row>
    <row r="1689" spans="1:18" hidden="1" x14ac:dyDescent="0.25">
      <c r="A1689" s="32">
        <v>161746</v>
      </c>
      <c r="B1689" s="31" t="s">
        <v>12822</v>
      </c>
      <c r="C1689" s="31" t="s">
        <v>12819</v>
      </c>
      <c r="D1689" s="31" t="s">
        <v>12820</v>
      </c>
      <c r="E1689" s="31" t="s">
        <v>145</v>
      </c>
      <c r="F1689" s="31" t="s">
        <v>122</v>
      </c>
      <c r="G1689" s="31" t="s">
        <v>149</v>
      </c>
      <c r="H1689" s="31" t="s">
        <v>108</v>
      </c>
      <c r="I1689" s="31" t="s">
        <v>12816</v>
      </c>
      <c r="J1689" s="31" t="s">
        <v>12817</v>
      </c>
      <c r="K1689" s="31" t="s">
        <v>110</v>
      </c>
      <c r="L1689" s="31" t="s">
        <v>12819</v>
      </c>
      <c r="M1689" s="31" t="s">
        <v>23</v>
      </c>
      <c r="N1689" s="31" t="s">
        <v>25933</v>
      </c>
      <c r="O1689" s="31" t="s">
        <v>25929</v>
      </c>
      <c r="P1689" s="32" t="s">
        <v>66</v>
      </c>
      <c r="Q1689" s="32">
        <v>1</v>
      </c>
      <c r="R1689" t="str">
        <f t="shared" si="26"/>
        <v>Фоміна В.В. ПП, к-к "Іскринка" г.Хмельницкий, ул.Курчатова, д.107 (вул. Гагаріна б. 17)</v>
      </c>
    </row>
    <row r="1690" spans="1:18" hidden="1" x14ac:dyDescent="0.25">
      <c r="A1690" s="32">
        <v>161754</v>
      </c>
      <c r="B1690" s="31" t="s">
        <v>12844</v>
      </c>
      <c r="C1690" s="31" t="s">
        <v>12845</v>
      </c>
      <c r="D1690" s="31" t="s">
        <v>12846</v>
      </c>
      <c r="E1690" s="31" t="s">
        <v>145</v>
      </c>
      <c r="F1690" s="31" t="s">
        <v>122</v>
      </c>
      <c r="G1690" s="31" t="s">
        <v>107</v>
      </c>
      <c r="H1690" s="31" t="s">
        <v>108</v>
      </c>
      <c r="I1690" s="31" t="s">
        <v>12847</v>
      </c>
      <c r="J1690" s="31" t="s">
        <v>12848</v>
      </c>
      <c r="K1690" s="31" t="s">
        <v>110</v>
      </c>
      <c r="L1690" s="31" t="s">
        <v>12845</v>
      </c>
      <c r="M1690" s="31" t="s">
        <v>26</v>
      </c>
      <c r="N1690" s="31" t="s">
        <v>25933</v>
      </c>
      <c r="O1690" s="31" t="s">
        <v>25929</v>
      </c>
      <c r="P1690" s="32" t="s">
        <v>66</v>
      </c>
      <c r="Q1690" s="32">
        <v>1</v>
      </c>
      <c r="R1690" t="str">
        <f t="shared" si="26"/>
        <v>Харченко Л.І. ПП, маг. "Ковбасна хата" г.Хмельницкий, шоссе Староконстантиновское, д.7б</v>
      </c>
    </row>
    <row r="1691" spans="1:18" hidden="1" x14ac:dyDescent="0.25">
      <c r="A1691" s="32">
        <v>161754</v>
      </c>
      <c r="B1691" s="31" t="s">
        <v>12844</v>
      </c>
      <c r="C1691" s="31" t="s">
        <v>12845</v>
      </c>
      <c r="D1691" s="31" t="s">
        <v>12846</v>
      </c>
      <c r="E1691" s="31" t="s">
        <v>145</v>
      </c>
      <c r="F1691" s="31" t="s">
        <v>122</v>
      </c>
      <c r="G1691" s="31" t="s">
        <v>107</v>
      </c>
      <c r="H1691" s="31" t="s">
        <v>108</v>
      </c>
      <c r="I1691" s="31"/>
      <c r="J1691" s="31"/>
      <c r="K1691" s="31" t="s">
        <v>110</v>
      </c>
      <c r="L1691" s="31" t="s">
        <v>12845</v>
      </c>
      <c r="M1691" s="31" t="s">
        <v>26</v>
      </c>
      <c r="N1691" s="31" t="s">
        <v>25933</v>
      </c>
      <c r="O1691" s="31" t="s">
        <v>25929</v>
      </c>
      <c r="P1691" s="32" t="s">
        <v>66</v>
      </c>
      <c r="Q1691" s="32">
        <v>1</v>
      </c>
      <c r="R1691" t="str">
        <f t="shared" si="26"/>
        <v>Харченко Л.І. ПП, маг. "Ковбасна хата" г.Хмельницкий, шоссе Староконстантиновское, д.7б</v>
      </c>
    </row>
    <row r="1692" spans="1:18" hidden="1" x14ac:dyDescent="0.25">
      <c r="A1692" s="32">
        <v>161766</v>
      </c>
      <c r="B1692" s="31" t="s">
        <v>12854</v>
      </c>
      <c r="C1692" s="31" t="s">
        <v>12855</v>
      </c>
      <c r="D1692" s="31" t="s">
        <v>12856</v>
      </c>
      <c r="E1692" s="31" t="s">
        <v>145</v>
      </c>
      <c r="F1692" s="31" t="s">
        <v>122</v>
      </c>
      <c r="G1692" s="31" t="s">
        <v>107</v>
      </c>
      <c r="H1692" s="31" t="s">
        <v>108</v>
      </c>
      <c r="I1692" s="31" t="s">
        <v>12857</v>
      </c>
      <c r="J1692" s="31" t="s">
        <v>12858</v>
      </c>
      <c r="K1692" s="31" t="s">
        <v>110</v>
      </c>
      <c r="L1692" s="31" t="s">
        <v>12855</v>
      </c>
      <c r="M1692" s="31" t="s">
        <v>27</v>
      </c>
      <c r="N1692" s="31" t="s">
        <v>25933</v>
      </c>
      <c r="O1692" s="31" t="s">
        <v>25929</v>
      </c>
      <c r="P1692" s="32" t="s">
        <v>66</v>
      </c>
      <c r="Q1692" s="32">
        <v>1</v>
      </c>
      <c r="R1692" t="str">
        <f t="shared" si="26"/>
        <v>Корнійчук І.П. ПП, маг. "Продукти " Рута" г.Хмельницкий, пер.Свободы, д.2</v>
      </c>
    </row>
    <row r="1693" spans="1:18" hidden="1" x14ac:dyDescent="0.25">
      <c r="A1693" s="32">
        <v>161772</v>
      </c>
      <c r="B1693" s="31" t="s">
        <v>12862</v>
      </c>
      <c r="C1693" s="31" t="s">
        <v>12863</v>
      </c>
      <c r="D1693" s="31" t="s">
        <v>4101</v>
      </c>
      <c r="E1693" s="31" t="s">
        <v>145</v>
      </c>
      <c r="F1693" s="31" t="s">
        <v>122</v>
      </c>
      <c r="G1693" s="31" t="s">
        <v>107</v>
      </c>
      <c r="H1693" s="31" t="s">
        <v>108</v>
      </c>
      <c r="I1693" s="31" t="s">
        <v>12864</v>
      </c>
      <c r="J1693" s="31" t="s">
        <v>12865</v>
      </c>
      <c r="K1693" s="31" t="s">
        <v>110</v>
      </c>
      <c r="L1693" s="31" t="s">
        <v>12863</v>
      </c>
      <c r="M1693" s="31" t="s">
        <v>26</v>
      </c>
      <c r="N1693" s="31" t="s">
        <v>25933</v>
      </c>
      <c r="O1693" s="31" t="s">
        <v>25929</v>
      </c>
      <c r="P1693" s="32" t="s">
        <v>67</v>
      </c>
      <c r="Q1693" s="32">
        <v>0.5</v>
      </c>
      <c r="R1693" t="str">
        <f t="shared" si="26"/>
        <v>Мала С.В. ПП, маг. г.Хмельницкий, ул.Проскуровская, д.50</v>
      </c>
    </row>
    <row r="1694" spans="1:18" hidden="1" x14ac:dyDescent="0.25">
      <c r="A1694" s="32">
        <v>161772</v>
      </c>
      <c r="B1694" s="31" t="s">
        <v>12866</v>
      </c>
      <c r="C1694" s="31" t="s">
        <v>12863</v>
      </c>
      <c r="D1694" s="31" t="s">
        <v>4101</v>
      </c>
      <c r="E1694" s="31" t="s">
        <v>145</v>
      </c>
      <c r="F1694" s="31" t="s">
        <v>122</v>
      </c>
      <c r="G1694" s="31" t="s">
        <v>107</v>
      </c>
      <c r="H1694" s="31" t="s">
        <v>108</v>
      </c>
      <c r="I1694" s="31" t="s">
        <v>124</v>
      </c>
      <c r="J1694" s="31" t="s">
        <v>109</v>
      </c>
      <c r="K1694" s="31" t="s">
        <v>110</v>
      </c>
      <c r="L1694" s="31" t="s">
        <v>12867</v>
      </c>
      <c r="M1694" s="31" t="s">
        <v>26</v>
      </c>
      <c r="N1694" s="31" t="s">
        <v>25933</v>
      </c>
      <c r="O1694" s="31" t="s">
        <v>25929</v>
      </c>
      <c r="P1694" s="32" t="s">
        <v>67</v>
      </c>
      <c r="Q1694" s="32">
        <v>0.5</v>
      </c>
      <c r="R1694" t="str">
        <f t="shared" si="26"/>
        <v>Мала С.В. ПП, маг. г.Хмельницкий, ул.Проскуровская, д.50</v>
      </c>
    </row>
    <row r="1695" spans="1:18" hidden="1" x14ac:dyDescent="0.25">
      <c r="A1695" s="32">
        <v>161774</v>
      </c>
      <c r="B1695" s="31" t="s">
        <v>12873</v>
      </c>
      <c r="C1695" s="31" t="s">
        <v>12874</v>
      </c>
      <c r="D1695" s="31" t="s">
        <v>989</v>
      </c>
      <c r="E1695" s="31" t="s">
        <v>145</v>
      </c>
      <c r="F1695" s="31" t="s">
        <v>122</v>
      </c>
      <c r="G1695" s="31" t="s">
        <v>107</v>
      </c>
      <c r="H1695" s="31" t="s">
        <v>108</v>
      </c>
      <c r="I1695" s="31" t="s">
        <v>12875</v>
      </c>
      <c r="J1695" s="31" t="s">
        <v>12876</v>
      </c>
      <c r="K1695" s="31" t="s">
        <v>110</v>
      </c>
      <c r="L1695" s="31" t="s">
        <v>12874</v>
      </c>
      <c r="M1695" s="31" t="s">
        <v>24</v>
      </c>
      <c r="N1695" s="31" t="s">
        <v>25933</v>
      </c>
      <c r="O1695" s="31" t="s">
        <v>25929</v>
      </c>
      <c r="P1695" s="32" t="s">
        <v>66</v>
      </c>
      <c r="Q1695" s="32">
        <v>1</v>
      </c>
      <c r="R1695" t="str">
        <f t="shared" si="26"/>
        <v>Найдук К.В. ПП, маг. "Продукти" г.Хмельницкий, ул.Камьянецкая, д.173</v>
      </c>
    </row>
    <row r="1696" spans="1:18" hidden="1" x14ac:dyDescent="0.25">
      <c r="A1696" s="32">
        <v>161774</v>
      </c>
      <c r="B1696" s="31" t="s">
        <v>12873</v>
      </c>
      <c r="C1696" s="31" t="s">
        <v>12874</v>
      </c>
      <c r="D1696" s="31" t="s">
        <v>989</v>
      </c>
      <c r="E1696" s="31" t="s">
        <v>145</v>
      </c>
      <c r="F1696" s="31" t="s">
        <v>122</v>
      </c>
      <c r="G1696" s="31" t="s">
        <v>107</v>
      </c>
      <c r="H1696" s="31" t="s">
        <v>108</v>
      </c>
      <c r="I1696" s="31"/>
      <c r="J1696" s="31"/>
      <c r="K1696" s="31" t="s">
        <v>110</v>
      </c>
      <c r="L1696" s="31" t="s">
        <v>12877</v>
      </c>
      <c r="M1696" s="31" t="s">
        <v>24</v>
      </c>
      <c r="N1696" s="31" t="s">
        <v>25933</v>
      </c>
      <c r="O1696" s="31" t="s">
        <v>25929</v>
      </c>
      <c r="P1696" s="32" t="s">
        <v>66</v>
      </c>
      <c r="Q1696" s="32">
        <v>1</v>
      </c>
      <c r="R1696" t="str">
        <f t="shared" si="26"/>
        <v>Найдук К.В. ПП, маг. "Продукти" г.Хмельницкий, ул.Камьянецкая, д.173</v>
      </c>
    </row>
    <row r="1697" spans="1:18" hidden="1" x14ac:dyDescent="0.25">
      <c r="A1697" s="32">
        <v>161775</v>
      </c>
      <c r="B1697" s="31" t="s">
        <v>12878</v>
      </c>
      <c r="C1697" s="31" t="s">
        <v>12879</v>
      </c>
      <c r="D1697" s="31" t="s">
        <v>12880</v>
      </c>
      <c r="E1697" s="31" t="s">
        <v>145</v>
      </c>
      <c r="F1697" s="31" t="s">
        <v>122</v>
      </c>
      <c r="G1697" s="31" t="s">
        <v>107</v>
      </c>
      <c r="H1697" s="31" t="s">
        <v>108</v>
      </c>
      <c r="I1697" s="31" t="s">
        <v>124</v>
      </c>
      <c r="J1697" s="31" t="s">
        <v>109</v>
      </c>
      <c r="K1697" s="31" t="s">
        <v>110</v>
      </c>
      <c r="L1697" s="31" t="s">
        <v>12879</v>
      </c>
      <c r="M1697" s="31" t="s">
        <v>25</v>
      </c>
      <c r="N1697" s="31" t="s">
        <v>25933</v>
      </c>
      <c r="O1697" s="31" t="s">
        <v>25929</v>
      </c>
      <c r="P1697" s="32" t="s">
        <v>66</v>
      </c>
      <c r="Q1697" s="32">
        <v>1</v>
      </c>
      <c r="R1697" t="str">
        <f t="shared" si="26"/>
        <v>Хмельовський ПП, маг. "Владушка" г.Хмельницкий, ул.Щорса, д.20</v>
      </c>
    </row>
    <row r="1698" spans="1:18" hidden="1" x14ac:dyDescent="0.25">
      <c r="A1698" s="32">
        <v>161775</v>
      </c>
      <c r="B1698" s="31" t="s">
        <v>12878</v>
      </c>
      <c r="C1698" s="31" t="s">
        <v>12879</v>
      </c>
      <c r="D1698" s="31" t="s">
        <v>12880</v>
      </c>
      <c r="E1698" s="31" t="s">
        <v>145</v>
      </c>
      <c r="F1698" s="31" t="s">
        <v>122</v>
      </c>
      <c r="G1698" s="31" t="s">
        <v>107</v>
      </c>
      <c r="H1698" s="31" t="s">
        <v>108</v>
      </c>
      <c r="I1698" s="31"/>
      <c r="J1698" s="31"/>
      <c r="K1698" s="31" t="s">
        <v>110</v>
      </c>
      <c r="L1698" s="31" t="s">
        <v>12879</v>
      </c>
      <c r="M1698" s="31" t="s">
        <v>25</v>
      </c>
      <c r="N1698" s="31" t="s">
        <v>25933</v>
      </c>
      <c r="O1698" s="31" t="s">
        <v>25929</v>
      </c>
      <c r="P1698" s="32" t="s">
        <v>66</v>
      </c>
      <c r="Q1698" s="32">
        <v>1</v>
      </c>
      <c r="R1698" t="str">
        <f t="shared" si="26"/>
        <v>Хмельовський ПП, маг. "Владушка" г.Хмельницкий, ул.Щорса, д.20</v>
      </c>
    </row>
    <row r="1699" spans="1:18" hidden="1" x14ac:dyDescent="0.25">
      <c r="A1699" s="32">
        <v>161781</v>
      </c>
      <c r="B1699" s="31" t="s">
        <v>12893</v>
      </c>
      <c r="C1699" s="31" t="s">
        <v>12894</v>
      </c>
      <c r="D1699" s="31" t="s">
        <v>12895</v>
      </c>
      <c r="E1699" s="31" t="s">
        <v>145</v>
      </c>
      <c r="F1699" s="31" t="s">
        <v>122</v>
      </c>
      <c r="G1699" s="31" t="s">
        <v>107</v>
      </c>
      <c r="H1699" s="31" t="s">
        <v>108</v>
      </c>
      <c r="I1699" s="31" t="s">
        <v>12896</v>
      </c>
      <c r="J1699" s="31" t="s">
        <v>12897</v>
      </c>
      <c r="K1699" s="31" t="s">
        <v>110</v>
      </c>
      <c r="L1699" s="31" t="s">
        <v>12894</v>
      </c>
      <c r="M1699" s="31" t="s">
        <v>27</v>
      </c>
      <c r="N1699" s="31" t="s">
        <v>25933</v>
      </c>
      <c r="O1699" s="31" t="s">
        <v>25929</v>
      </c>
      <c r="P1699" s="32" t="s">
        <v>66</v>
      </c>
      <c r="Q1699" s="32">
        <v>1</v>
      </c>
      <c r="R1699" t="str">
        <f t="shared" si="26"/>
        <v>Єфімова О.В. ПП, маг. "Рустас" г.Хмельницкий, ул.Мирного Панаса, д.32/5</v>
      </c>
    </row>
    <row r="1700" spans="1:18" hidden="1" x14ac:dyDescent="0.25">
      <c r="A1700" s="32">
        <v>161781</v>
      </c>
      <c r="B1700" s="31" t="s">
        <v>12893</v>
      </c>
      <c r="C1700" s="31" t="s">
        <v>12894</v>
      </c>
      <c r="D1700" s="31" t="s">
        <v>12895</v>
      </c>
      <c r="E1700" s="31" t="s">
        <v>145</v>
      </c>
      <c r="F1700" s="31" t="s">
        <v>122</v>
      </c>
      <c r="G1700" s="31" t="s">
        <v>107</v>
      </c>
      <c r="H1700" s="31" t="s">
        <v>108</v>
      </c>
      <c r="I1700" s="31"/>
      <c r="J1700" s="31"/>
      <c r="K1700" s="31" t="s">
        <v>110</v>
      </c>
      <c r="L1700" s="31" t="s">
        <v>12898</v>
      </c>
      <c r="M1700" s="31" t="s">
        <v>27</v>
      </c>
      <c r="N1700" s="31" t="s">
        <v>25933</v>
      </c>
      <c r="O1700" s="31" t="s">
        <v>25929</v>
      </c>
      <c r="P1700" s="32" t="s">
        <v>66</v>
      </c>
      <c r="Q1700" s="32">
        <v>1</v>
      </c>
      <c r="R1700" t="str">
        <f t="shared" si="26"/>
        <v>Єфімова О.В. ПП, маг. "Рустас" г.Хмельницкий, ул.Мирного Панаса, д.32/5</v>
      </c>
    </row>
    <row r="1701" spans="1:18" hidden="1" x14ac:dyDescent="0.25">
      <c r="A1701" s="32">
        <v>161782</v>
      </c>
      <c r="B1701" s="31" t="s">
        <v>12899</v>
      </c>
      <c r="C1701" s="31" t="s">
        <v>12900</v>
      </c>
      <c r="D1701" s="31" t="s">
        <v>12369</v>
      </c>
      <c r="E1701" s="31" t="s">
        <v>145</v>
      </c>
      <c r="F1701" s="31" t="s">
        <v>122</v>
      </c>
      <c r="G1701" s="31" t="s">
        <v>107</v>
      </c>
      <c r="H1701" s="31" t="s">
        <v>108</v>
      </c>
      <c r="I1701" s="31" t="s">
        <v>12901</v>
      </c>
      <c r="J1701" s="31" t="s">
        <v>12902</v>
      </c>
      <c r="K1701" s="31" t="s">
        <v>110</v>
      </c>
      <c r="L1701" s="31" t="s">
        <v>12900</v>
      </c>
      <c r="M1701" s="31" t="s">
        <v>27</v>
      </c>
      <c r="N1701" s="31" t="s">
        <v>25933</v>
      </c>
      <c r="O1701" s="31" t="s">
        <v>25929</v>
      </c>
      <c r="P1701" s="32" t="s">
        <v>66</v>
      </c>
      <c r="Q1701" s="32">
        <v>0.5</v>
      </c>
      <c r="R1701" t="str">
        <f t="shared" si="26"/>
        <v>Жеменик І.Б. ПП, маг. "Реал" г.Хмельницкий, ул.Мирного Панаса, д.35</v>
      </c>
    </row>
    <row r="1702" spans="1:18" hidden="1" x14ac:dyDescent="0.25">
      <c r="A1702" s="32">
        <v>161782</v>
      </c>
      <c r="B1702" s="31" t="s">
        <v>12899</v>
      </c>
      <c r="C1702" s="31" t="s">
        <v>12900</v>
      </c>
      <c r="D1702" s="31" t="s">
        <v>12369</v>
      </c>
      <c r="E1702" s="31" t="s">
        <v>145</v>
      </c>
      <c r="F1702" s="31" t="s">
        <v>122</v>
      </c>
      <c r="G1702" s="31" t="s">
        <v>107</v>
      </c>
      <c r="H1702" s="31" t="s">
        <v>108</v>
      </c>
      <c r="I1702" s="31"/>
      <c r="J1702" s="31"/>
      <c r="K1702" s="31" t="s">
        <v>110</v>
      </c>
      <c r="L1702" s="31" t="s">
        <v>12903</v>
      </c>
      <c r="M1702" s="31" t="s">
        <v>27</v>
      </c>
      <c r="N1702" s="31" t="s">
        <v>25933</v>
      </c>
      <c r="O1702" s="31" t="s">
        <v>25929</v>
      </c>
      <c r="P1702" s="32" t="s">
        <v>66</v>
      </c>
      <c r="Q1702" s="32">
        <v>0.5</v>
      </c>
      <c r="R1702" t="str">
        <f t="shared" si="26"/>
        <v>Жеменик І.Б. ПП, маг. "Реал" г.Хмельницкий, ул.Мирного Панаса, д.35</v>
      </c>
    </row>
    <row r="1703" spans="1:18" hidden="1" x14ac:dyDescent="0.25">
      <c r="A1703" s="32">
        <v>161783</v>
      </c>
      <c r="B1703" s="31" t="s">
        <v>12904</v>
      </c>
      <c r="C1703" s="31" t="s">
        <v>12905</v>
      </c>
      <c r="D1703" s="31" t="s">
        <v>10274</v>
      </c>
      <c r="E1703" s="31" t="s">
        <v>145</v>
      </c>
      <c r="F1703" s="31" t="s">
        <v>122</v>
      </c>
      <c r="G1703" s="31" t="s">
        <v>107</v>
      </c>
      <c r="H1703" s="31" t="s">
        <v>108</v>
      </c>
      <c r="I1703" s="31" t="s">
        <v>124</v>
      </c>
      <c r="J1703" s="31" t="s">
        <v>109</v>
      </c>
      <c r="K1703" s="31" t="s">
        <v>110</v>
      </c>
      <c r="L1703" s="31" t="s">
        <v>12906</v>
      </c>
      <c r="M1703" s="31" t="s">
        <v>23</v>
      </c>
      <c r="N1703" s="31" t="s">
        <v>25933</v>
      </c>
      <c r="O1703" s="31" t="s">
        <v>25929</v>
      </c>
      <c r="P1703" s="32" t="s">
        <v>66</v>
      </c>
      <c r="Q1703" s="32">
        <v>1</v>
      </c>
      <c r="R1703" t="str">
        <f t="shared" si="26"/>
        <v>Хохловська Н.В. ПП, маг. "Ласощі" г.Хмельницкий, ул.Курчатова, д.107 (вул. Шевченка)</v>
      </c>
    </row>
    <row r="1704" spans="1:18" hidden="1" x14ac:dyDescent="0.25">
      <c r="A1704" s="32">
        <v>161783</v>
      </c>
      <c r="B1704" s="31" t="s">
        <v>12907</v>
      </c>
      <c r="C1704" s="31" t="s">
        <v>12905</v>
      </c>
      <c r="D1704" s="31" t="s">
        <v>10274</v>
      </c>
      <c r="E1704" s="31" t="s">
        <v>145</v>
      </c>
      <c r="F1704" s="31" t="s">
        <v>122</v>
      </c>
      <c r="G1704" s="31" t="s">
        <v>107</v>
      </c>
      <c r="H1704" s="31" t="s">
        <v>108</v>
      </c>
      <c r="I1704" s="31" t="s">
        <v>6226</v>
      </c>
      <c r="J1704" s="31" t="s">
        <v>6227</v>
      </c>
      <c r="K1704" s="31" t="s">
        <v>110</v>
      </c>
      <c r="L1704" s="31" t="s">
        <v>12905</v>
      </c>
      <c r="M1704" s="31" t="s">
        <v>23</v>
      </c>
      <c r="N1704" s="31" t="s">
        <v>25933</v>
      </c>
      <c r="O1704" s="31" t="s">
        <v>25929</v>
      </c>
      <c r="P1704" s="32" t="s">
        <v>66</v>
      </c>
      <c r="Q1704" s="32">
        <v>1</v>
      </c>
      <c r="R1704" t="str">
        <f t="shared" si="26"/>
        <v>Хохловська Н.В. ПП, маг. "Ласощі" г.Хмельницкий, ул.Курчатова, д.107 (вул. Шевченка)</v>
      </c>
    </row>
    <row r="1705" spans="1:18" hidden="1" x14ac:dyDescent="0.25">
      <c r="A1705" s="32">
        <v>161788</v>
      </c>
      <c r="B1705" s="31" t="s">
        <v>12919</v>
      </c>
      <c r="C1705" s="31" t="s">
        <v>12920</v>
      </c>
      <c r="D1705" s="31" t="s">
        <v>12921</v>
      </c>
      <c r="E1705" s="31" t="s">
        <v>145</v>
      </c>
      <c r="F1705" s="31" t="s">
        <v>122</v>
      </c>
      <c r="G1705" s="31" t="s">
        <v>107</v>
      </c>
      <c r="H1705" s="31" t="s">
        <v>108</v>
      </c>
      <c r="I1705" s="31" t="s">
        <v>124</v>
      </c>
      <c r="J1705" s="31" t="s">
        <v>109</v>
      </c>
      <c r="K1705" s="31" t="s">
        <v>110</v>
      </c>
      <c r="L1705" s="31" t="s">
        <v>12922</v>
      </c>
      <c r="M1705" s="31" t="s">
        <v>23</v>
      </c>
      <c r="N1705" s="31" t="s">
        <v>25933</v>
      </c>
      <c r="O1705" s="31" t="s">
        <v>25929</v>
      </c>
      <c r="P1705" s="32" t="s">
        <v>66</v>
      </c>
      <c r="Q1705" s="32">
        <v>1</v>
      </c>
      <c r="R1705" t="str">
        <f t="shared" si="26"/>
        <v>Цапін М.М. ПП, маг. "Попелюшка" г.Хмельницкий, ул.Курчатова, д.107 (вул. Красовського (обласна лікарня))</v>
      </c>
    </row>
    <row r="1706" spans="1:18" hidden="1" x14ac:dyDescent="0.25">
      <c r="A1706" s="32">
        <v>161788</v>
      </c>
      <c r="B1706" s="31" t="s">
        <v>12923</v>
      </c>
      <c r="C1706" s="31" t="s">
        <v>12920</v>
      </c>
      <c r="D1706" s="31" t="s">
        <v>12921</v>
      </c>
      <c r="E1706" s="31" t="s">
        <v>145</v>
      </c>
      <c r="F1706" s="31" t="s">
        <v>122</v>
      </c>
      <c r="G1706" s="31" t="s">
        <v>107</v>
      </c>
      <c r="H1706" s="31" t="s">
        <v>108</v>
      </c>
      <c r="I1706" s="31" t="s">
        <v>10010</v>
      </c>
      <c r="J1706" s="31" t="s">
        <v>10011</v>
      </c>
      <c r="K1706" s="31" t="s">
        <v>110</v>
      </c>
      <c r="L1706" s="31" t="s">
        <v>12920</v>
      </c>
      <c r="M1706" s="31" t="s">
        <v>23</v>
      </c>
      <c r="N1706" s="31" t="s">
        <v>25933</v>
      </c>
      <c r="O1706" s="31" t="s">
        <v>25929</v>
      </c>
      <c r="P1706" s="32" t="s">
        <v>66</v>
      </c>
      <c r="Q1706" s="32">
        <v>1</v>
      </c>
      <c r="R1706" t="str">
        <f t="shared" si="26"/>
        <v>Цапін М.М. ПП, маг. "Попелюшка" г.Хмельницкий, ул.Курчатова, д.107 (вул. Красовського (обласна лікарня))</v>
      </c>
    </row>
    <row r="1707" spans="1:18" hidden="1" x14ac:dyDescent="0.25">
      <c r="A1707" s="32">
        <v>161796</v>
      </c>
      <c r="B1707" s="31" t="s">
        <v>12930</v>
      </c>
      <c r="C1707" s="31" t="s">
        <v>12931</v>
      </c>
      <c r="D1707" s="31" t="s">
        <v>12932</v>
      </c>
      <c r="E1707" s="31" t="s">
        <v>145</v>
      </c>
      <c r="F1707" s="31" t="s">
        <v>122</v>
      </c>
      <c r="G1707" s="31" t="s">
        <v>107</v>
      </c>
      <c r="H1707" s="31" t="s">
        <v>108</v>
      </c>
      <c r="I1707" s="31" t="s">
        <v>12933</v>
      </c>
      <c r="J1707" s="31" t="s">
        <v>12934</v>
      </c>
      <c r="K1707" s="31" t="s">
        <v>110</v>
      </c>
      <c r="L1707" s="31" t="s">
        <v>12931</v>
      </c>
      <c r="M1707" s="31" t="s">
        <v>25</v>
      </c>
      <c r="N1707" s="31" t="s">
        <v>25933</v>
      </c>
      <c r="O1707" s="31" t="s">
        <v>25929</v>
      </c>
      <c r="P1707" s="32" t="s">
        <v>66</v>
      </c>
      <c r="Q1707" s="32">
        <v>1</v>
      </c>
      <c r="R1707" t="str">
        <f t="shared" si="26"/>
        <v>Целіх Г.М. ПП, маг. "Віста" г.Хмельницкий, ул.Водопроводная, д.57</v>
      </c>
    </row>
    <row r="1708" spans="1:18" hidden="1" x14ac:dyDescent="0.25">
      <c r="A1708" s="32">
        <v>161796</v>
      </c>
      <c r="B1708" s="31" t="s">
        <v>12930</v>
      </c>
      <c r="C1708" s="31" t="s">
        <v>12931</v>
      </c>
      <c r="D1708" s="31" t="s">
        <v>12932</v>
      </c>
      <c r="E1708" s="31" t="s">
        <v>145</v>
      </c>
      <c r="F1708" s="31" t="s">
        <v>122</v>
      </c>
      <c r="G1708" s="31" t="s">
        <v>107</v>
      </c>
      <c r="H1708" s="31" t="s">
        <v>108</v>
      </c>
      <c r="I1708" s="31"/>
      <c r="J1708" s="31"/>
      <c r="K1708" s="31" t="s">
        <v>110</v>
      </c>
      <c r="L1708" s="31" t="s">
        <v>12931</v>
      </c>
      <c r="M1708" s="31" t="s">
        <v>25</v>
      </c>
      <c r="N1708" s="31" t="s">
        <v>25933</v>
      </c>
      <c r="O1708" s="31" t="s">
        <v>25929</v>
      </c>
      <c r="P1708" s="32" t="s">
        <v>66</v>
      </c>
      <c r="Q1708" s="32">
        <v>1</v>
      </c>
      <c r="R1708" t="str">
        <f t="shared" si="26"/>
        <v>Целіх Г.М. ПП, маг. "Віста" г.Хмельницкий, ул.Водопроводная, д.57</v>
      </c>
    </row>
    <row r="1709" spans="1:18" hidden="1" x14ac:dyDescent="0.25">
      <c r="A1709" s="32">
        <v>161819</v>
      </c>
      <c r="B1709" s="31" t="s">
        <v>12975</v>
      </c>
      <c r="C1709" s="31" t="s">
        <v>12976</v>
      </c>
      <c r="D1709" s="31" t="s">
        <v>12977</v>
      </c>
      <c r="E1709" s="31" t="s">
        <v>145</v>
      </c>
      <c r="F1709" s="31" t="s">
        <v>122</v>
      </c>
      <c r="G1709" s="31" t="s">
        <v>107</v>
      </c>
      <c r="H1709" s="31" t="s">
        <v>108</v>
      </c>
      <c r="I1709" s="31" t="s">
        <v>12978</v>
      </c>
      <c r="J1709" s="31" t="s">
        <v>12979</v>
      </c>
      <c r="K1709" s="31" t="s">
        <v>110</v>
      </c>
      <c r="L1709" s="31" t="s">
        <v>12976</v>
      </c>
      <c r="M1709" s="31" t="s">
        <v>26</v>
      </c>
      <c r="N1709" s="31" t="s">
        <v>25933</v>
      </c>
      <c r="O1709" s="31" t="s">
        <v>25929</v>
      </c>
      <c r="P1709" s="32" t="s">
        <v>66</v>
      </c>
      <c r="Q1709" s="32">
        <v>1</v>
      </c>
      <c r="R1709" t="str">
        <f t="shared" si="26"/>
        <v>Ождар С.Ф. ПП, маг. "Продукти" г.Хмельницкий, пер.Гагарина, д.35</v>
      </c>
    </row>
    <row r="1710" spans="1:18" hidden="1" x14ac:dyDescent="0.25">
      <c r="A1710" s="32">
        <v>161819</v>
      </c>
      <c r="B1710" s="31" t="s">
        <v>12980</v>
      </c>
      <c r="C1710" s="31" t="s">
        <v>12976</v>
      </c>
      <c r="D1710" s="31" t="s">
        <v>12977</v>
      </c>
      <c r="E1710" s="31" t="s">
        <v>145</v>
      </c>
      <c r="F1710" s="31" t="s">
        <v>122</v>
      </c>
      <c r="G1710" s="31" t="s">
        <v>107</v>
      </c>
      <c r="H1710" s="31" t="s">
        <v>108</v>
      </c>
      <c r="I1710" s="31" t="s">
        <v>12981</v>
      </c>
      <c r="J1710" s="31" t="s">
        <v>12982</v>
      </c>
      <c r="K1710" s="31" t="s">
        <v>110</v>
      </c>
      <c r="L1710" s="31" t="s">
        <v>12983</v>
      </c>
      <c r="M1710" s="31" t="s">
        <v>26</v>
      </c>
      <c r="N1710" s="31" t="s">
        <v>25933</v>
      </c>
      <c r="O1710" s="31" t="s">
        <v>25929</v>
      </c>
      <c r="P1710" s="32" t="s">
        <v>66</v>
      </c>
      <c r="Q1710" s="32">
        <v>1</v>
      </c>
      <c r="R1710" t="str">
        <f t="shared" si="26"/>
        <v>Ождар С.Ф. ПП, маг. "Продукти" г.Хмельницкий, пер.Гагарина, д.35</v>
      </c>
    </row>
    <row r="1711" spans="1:18" hidden="1" x14ac:dyDescent="0.25">
      <c r="A1711" s="32">
        <v>161819</v>
      </c>
      <c r="B1711" s="31" t="s">
        <v>12980</v>
      </c>
      <c r="C1711" s="31" t="s">
        <v>12976</v>
      </c>
      <c r="D1711" s="31" t="s">
        <v>12977</v>
      </c>
      <c r="E1711" s="31" t="s">
        <v>145</v>
      </c>
      <c r="F1711" s="31" t="s">
        <v>122</v>
      </c>
      <c r="G1711" s="31" t="s">
        <v>107</v>
      </c>
      <c r="H1711" s="31" t="s">
        <v>108</v>
      </c>
      <c r="I1711" s="31"/>
      <c r="J1711" s="31"/>
      <c r="K1711" s="31" t="s">
        <v>110</v>
      </c>
      <c r="L1711" s="31" t="s">
        <v>12983</v>
      </c>
      <c r="M1711" s="31" t="s">
        <v>26</v>
      </c>
      <c r="N1711" s="31" t="s">
        <v>25933</v>
      </c>
      <c r="O1711" s="31" t="s">
        <v>25929</v>
      </c>
      <c r="P1711" s="32" t="s">
        <v>66</v>
      </c>
      <c r="Q1711" s="32">
        <v>1</v>
      </c>
      <c r="R1711" t="str">
        <f t="shared" si="26"/>
        <v>Ождар С.Ф. ПП, маг. "Продукти" г.Хмельницкий, пер.Гагарина, д.35</v>
      </c>
    </row>
    <row r="1712" spans="1:18" hidden="1" x14ac:dyDescent="0.25">
      <c r="A1712" s="32">
        <v>161835</v>
      </c>
      <c r="B1712" s="31" t="s">
        <v>13011</v>
      </c>
      <c r="C1712" s="31" t="s">
        <v>13012</v>
      </c>
      <c r="D1712" s="31" t="s">
        <v>13013</v>
      </c>
      <c r="E1712" s="31" t="s">
        <v>145</v>
      </c>
      <c r="F1712" s="31" t="s">
        <v>122</v>
      </c>
      <c r="G1712" s="31" t="s">
        <v>107</v>
      </c>
      <c r="H1712" s="31" t="s">
        <v>108</v>
      </c>
      <c r="I1712" s="31" t="s">
        <v>13014</v>
      </c>
      <c r="J1712" s="31" t="s">
        <v>13015</v>
      </c>
      <c r="K1712" s="31" t="s">
        <v>110</v>
      </c>
      <c r="L1712" s="31" t="s">
        <v>13016</v>
      </c>
      <c r="M1712" s="31" t="s">
        <v>26</v>
      </c>
      <c r="N1712" s="31" t="s">
        <v>25933</v>
      </c>
      <c r="O1712" s="31" t="s">
        <v>25929</v>
      </c>
      <c r="P1712" s="32" t="s">
        <v>66</v>
      </c>
      <c r="Q1712" s="32">
        <v>0</v>
      </c>
      <c r="R1712" t="str">
        <f t="shared" si="26"/>
        <v>(Сез ТРТ) Черкасов О.В. ПП, к-к "Іриска" г.Хмельницкий, ул.Институтская (біля маг. "Гурман 1)</v>
      </c>
    </row>
    <row r="1713" spans="1:18" hidden="1" x14ac:dyDescent="0.25">
      <c r="A1713" s="32">
        <v>161835</v>
      </c>
      <c r="B1713" s="31" t="s">
        <v>13011</v>
      </c>
      <c r="C1713" s="31" t="s">
        <v>13012</v>
      </c>
      <c r="D1713" s="31" t="s">
        <v>13013</v>
      </c>
      <c r="E1713" s="31" t="s">
        <v>145</v>
      </c>
      <c r="F1713" s="31" t="s">
        <v>122</v>
      </c>
      <c r="G1713" s="31" t="s">
        <v>107</v>
      </c>
      <c r="H1713" s="31" t="s">
        <v>108</v>
      </c>
      <c r="I1713" s="31"/>
      <c r="J1713" s="31"/>
      <c r="K1713" s="31" t="s">
        <v>110</v>
      </c>
      <c r="L1713" s="31" t="s">
        <v>13016</v>
      </c>
      <c r="M1713" s="31" t="s">
        <v>26</v>
      </c>
      <c r="N1713" s="31" t="s">
        <v>25933</v>
      </c>
      <c r="O1713" s="31" t="s">
        <v>25929</v>
      </c>
      <c r="P1713" s="32" t="s">
        <v>66</v>
      </c>
      <c r="Q1713" s="32">
        <v>0</v>
      </c>
      <c r="R1713" t="str">
        <f t="shared" si="26"/>
        <v>(Сез ТРТ) Черкасов О.В. ПП, к-к "Іриска" г.Хмельницкий, ул.Институтская (біля маг. "Гурман 1)</v>
      </c>
    </row>
    <row r="1714" spans="1:18" hidden="1" x14ac:dyDescent="0.25">
      <c r="A1714" s="32">
        <v>161836</v>
      </c>
      <c r="B1714" s="31" t="s">
        <v>13017</v>
      </c>
      <c r="C1714" s="31" t="s">
        <v>13018</v>
      </c>
      <c r="D1714" s="31" t="s">
        <v>13019</v>
      </c>
      <c r="E1714" s="31" t="s">
        <v>145</v>
      </c>
      <c r="F1714" s="31" t="s">
        <v>122</v>
      </c>
      <c r="G1714" s="31" t="s">
        <v>107</v>
      </c>
      <c r="H1714" s="31" t="s">
        <v>108</v>
      </c>
      <c r="I1714" s="31" t="s">
        <v>13014</v>
      </c>
      <c r="J1714" s="31" t="s">
        <v>13015</v>
      </c>
      <c r="K1714" s="31" t="s">
        <v>110</v>
      </c>
      <c r="L1714" s="31" t="s">
        <v>13018</v>
      </c>
      <c r="M1714" s="31" t="s">
        <v>26</v>
      </c>
      <c r="N1714" s="31" t="s">
        <v>25933</v>
      </c>
      <c r="O1714" s="31" t="s">
        <v>25929</v>
      </c>
      <c r="P1714" s="32" t="s">
        <v>66</v>
      </c>
      <c r="Q1714" s="32">
        <v>1</v>
      </c>
      <c r="R1714" t="str">
        <f t="shared" si="26"/>
        <v>Черкасов О.В. ПП, маг. "Родзинка" г.Хмельницкий, ул.Заречанская (ост. Эллектроника)</v>
      </c>
    </row>
    <row r="1715" spans="1:18" hidden="1" x14ac:dyDescent="0.25">
      <c r="A1715" s="32">
        <v>161836</v>
      </c>
      <c r="B1715" s="31" t="s">
        <v>13017</v>
      </c>
      <c r="C1715" s="31" t="s">
        <v>13018</v>
      </c>
      <c r="D1715" s="31" t="s">
        <v>13019</v>
      </c>
      <c r="E1715" s="31" t="s">
        <v>145</v>
      </c>
      <c r="F1715" s="31" t="s">
        <v>122</v>
      </c>
      <c r="G1715" s="31" t="s">
        <v>107</v>
      </c>
      <c r="H1715" s="31" t="s">
        <v>108</v>
      </c>
      <c r="I1715" s="31"/>
      <c r="J1715" s="31"/>
      <c r="K1715" s="31" t="s">
        <v>110</v>
      </c>
      <c r="L1715" s="31" t="s">
        <v>13018</v>
      </c>
      <c r="M1715" s="31" t="s">
        <v>26</v>
      </c>
      <c r="N1715" s="31" t="s">
        <v>25933</v>
      </c>
      <c r="O1715" s="31" t="s">
        <v>25929</v>
      </c>
      <c r="P1715" s="32" t="s">
        <v>66</v>
      </c>
      <c r="Q1715" s="32">
        <v>1</v>
      </c>
      <c r="R1715" t="str">
        <f t="shared" si="26"/>
        <v>Черкасов О.В. ПП, маг. "Родзинка" г.Хмельницкий, ул.Заречанская (ост. Эллектроника)</v>
      </c>
    </row>
    <row r="1716" spans="1:18" hidden="1" x14ac:dyDescent="0.25">
      <c r="A1716" s="32">
        <v>161848</v>
      </c>
      <c r="B1716" s="31" t="s">
        <v>13043</v>
      </c>
      <c r="C1716" s="31" t="s">
        <v>13044</v>
      </c>
      <c r="D1716" s="31" t="s">
        <v>13045</v>
      </c>
      <c r="E1716" s="31" t="s">
        <v>145</v>
      </c>
      <c r="F1716" s="31" t="s">
        <v>122</v>
      </c>
      <c r="G1716" s="31" t="s">
        <v>107</v>
      </c>
      <c r="H1716" s="31" t="s">
        <v>108</v>
      </c>
      <c r="I1716" s="31" t="s">
        <v>13046</v>
      </c>
      <c r="J1716" s="31" t="s">
        <v>13047</v>
      </c>
      <c r="K1716" s="31" t="s">
        <v>110</v>
      </c>
      <c r="L1716" s="31" t="s">
        <v>13044</v>
      </c>
      <c r="M1716" s="31" t="s">
        <v>24</v>
      </c>
      <c r="N1716" s="31" t="s">
        <v>25933</v>
      </c>
      <c r="O1716" s="31" t="s">
        <v>25929</v>
      </c>
      <c r="P1716" s="32" t="s">
        <v>66</v>
      </c>
      <c r="Q1716" s="32">
        <v>1</v>
      </c>
      <c r="R1716" t="str">
        <f t="shared" si="26"/>
        <v>Чичковський О.Ю. ПП, маг. "Продукти" г.Хмельницкий, ул.Тернопольская, д.22/1</v>
      </c>
    </row>
    <row r="1717" spans="1:18" hidden="1" x14ac:dyDescent="0.25">
      <c r="A1717" s="32">
        <v>161848</v>
      </c>
      <c r="B1717" s="31" t="s">
        <v>13043</v>
      </c>
      <c r="C1717" s="31" t="s">
        <v>13044</v>
      </c>
      <c r="D1717" s="31" t="s">
        <v>13045</v>
      </c>
      <c r="E1717" s="31" t="s">
        <v>145</v>
      </c>
      <c r="F1717" s="31" t="s">
        <v>122</v>
      </c>
      <c r="G1717" s="31" t="s">
        <v>107</v>
      </c>
      <c r="H1717" s="31" t="s">
        <v>108</v>
      </c>
      <c r="I1717" s="31"/>
      <c r="J1717" s="31"/>
      <c r="K1717" s="31" t="s">
        <v>110</v>
      </c>
      <c r="L1717" s="31" t="s">
        <v>13044</v>
      </c>
      <c r="M1717" s="31" t="s">
        <v>24</v>
      </c>
      <c r="N1717" s="31" t="s">
        <v>25933</v>
      </c>
      <c r="O1717" s="31" t="s">
        <v>25929</v>
      </c>
      <c r="P1717" s="32" t="s">
        <v>66</v>
      </c>
      <c r="Q1717" s="32">
        <v>1</v>
      </c>
      <c r="R1717" t="str">
        <f t="shared" si="26"/>
        <v>Чичковський О.Ю. ПП, маг. "Продукти" г.Хмельницкий, ул.Тернопольская, д.22/1</v>
      </c>
    </row>
    <row r="1718" spans="1:18" hidden="1" x14ac:dyDescent="0.25">
      <c r="A1718" s="32">
        <v>161910</v>
      </c>
      <c r="B1718" s="31" t="s">
        <v>13198</v>
      </c>
      <c r="C1718" s="31" t="s">
        <v>13199</v>
      </c>
      <c r="D1718" s="31" t="s">
        <v>13200</v>
      </c>
      <c r="E1718" s="31" t="s">
        <v>145</v>
      </c>
      <c r="F1718" s="31" t="s">
        <v>122</v>
      </c>
      <c r="G1718" s="31" t="s">
        <v>107</v>
      </c>
      <c r="H1718" s="31" t="s">
        <v>108</v>
      </c>
      <c r="I1718" s="31" t="s">
        <v>124</v>
      </c>
      <c r="J1718" s="31" t="s">
        <v>109</v>
      </c>
      <c r="K1718" s="31" t="s">
        <v>110</v>
      </c>
      <c r="L1718" s="31" t="s">
        <v>13199</v>
      </c>
      <c r="M1718" s="31" t="s">
        <v>25</v>
      </c>
      <c r="N1718" s="31" t="s">
        <v>25933</v>
      </c>
      <c r="O1718" s="31" t="s">
        <v>25929</v>
      </c>
      <c r="P1718" s="32" t="s">
        <v>66</v>
      </c>
      <c r="Q1718" s="32">
        <v>1</v>
      </c>
      <c r="R1718" t="str">
        <f t="shared" si="26"/>
        <v>Школа №7, маг. "Даринка" г.Хмельницкий, ул.Заводская (Школа №7)</v>
      </c>
    </row>
    <row r="1719" spans="1:18" hidden="1" x14ac:dyDescent="0.25">
      <c r="A1719" s="32">
        <v>161910</v>
      </c>
      <c r="B1719" s="31" t="s">
        <v>13198</v>
      </c>
      <c r="C1719" s="31" t="s">
        <v>13199</v>
      </c>
      <c r="D1719" s="31" t="s">
        <v>13200</v>
      </c>
      <c r="E1719" s="31" t="s">
        <v>145</v>
      </c>
      <c r="F1719" s="31" t="s">
        <v>122</v>
      </c>
      <c r="G1719" s="31" t="s">
        <v>107</v>
      </c>
      <c r="H1719" s="31" t="s">
        <v>108</v>
      </c>
      <c r="I1719" s="31"/>
      <c r="J1719" s="31"/>
      <c r="K1719" s="31" t="s">
        <v>110</v>
      </c>
      <c r="L1719" s="31" t="s">
        <v>13199</v>
      </c>
      <c r="M1719" s="31" t="s">
        <v>25</v>
      </c>
      <c r="N1719" s="31" t="s">
        <v>25933</v>
      </c>
      <c r="O1719" s="31" t="s">
        <v>25929</v>
      </c>
      <c r="P1719" s="32" t="s">
        <v>66</v>
      </c>
      <c r="Q1719" s="32">
        <v>1</v>
      </c>
      <c r="R1719" t="str">
        <f t="shared" si="26"/>
        <v>Школа №7, маг. "Даринка" г.Хмельницкий, ул.Заводская (Школа №7)</v>
      </c>
    </row>
    <row r="1720" spans="1:18" hidden="1" x14ac:dyDescent="0.25">
      <c r="A1720" s="32">
        <v>161921</v>
      </c>
      <c r="B1720" s="31" t="s">
        <v>13217</v>
      </c>
      <c r="C1720" s="31" t="s">
        <v>13218</v>
      </c>
      <c r="D1720" s="31" t="s">
        <v>13219</v>
      </c>
      <c r="E1720" s="31" t="s">
        <v>145</v>
      </c>
      <c r="F1720" s="31" t="s">
        <v>122</v>
      </c>
      <c r="G1720" s="31" t="s">
        <v>107</v>
      </c>
      <c r="H1720" s="31" t="s">
        <v>108</v>
      </c>
      <c r="I1720" s="31" t="s">
        <v>13220</v>
      </c>
      <c r="J1720" s="31" t="s">
        <v>13221</v>
      </c>
      <c r="K1720" s="31" t="s">
        <v>110</v>
      </c>
      <c r="L1720" s="31" t="s">
        <v>13218</v>
      </c>
      <c r="M1720" s="31" t="s">
        <v>24</v>
      </c>
      <c r="N1720" s="31" t="s">
        <v>25933</v>
      </c>
      <c r="O1720" s="31" t="s">
        <v>25929</v>
      </c>
      <c r="P1720" s="32" t="s">
        <v>66</v>
      </c>
      <c r="Q1720" s="32">
        <v>1</v>
      </c>
      <c r="R1720" t="str">
        <f t="shared" si="26"/>
        <v>Семенова Н.Д. ПП, маг. "Лідер" г.Хмельницкий, ул.Институтская, д.20/1</v>
      </c>
    </row>
    <row r="1721" spans="1:18" hidden="1" x14ac:dyDescent="0.25">
      <c r="A1721" s="32">
        <v>161921</v>
      </c>
      <c r="B1721" s="31" t="s">
        <v>13217</v>
      </c>
      <c r="C1721" s="31" t="s">
        <v>13218</v>
      </c>
      <c r="D1721" s="31" t="s">
        <v>13219</v>
      </c>
      <c r="E1721" s="31" t="s">
        <v>145</v>
      </c>
      <c r="F1721" s="31" t="s">
        <v>122</v>
      </c>
      <c r="G1721" s="31" t="s">
        <v>107</v>
      </c>
      <c r="H1721" s="31" t="s">
        <v>108</v>
      </c>
      <c r="I1721" s="31"/>
      <c r="J1721" s="31"/>
      <c r="K1721" s="31" t="s">
        <v>110</v>
      </c>
      <c r="L1721" s="31" t="s">
        <v>13222</v>
      </c>
      <c r="M1721" s="31" t="s">
        <v>24</v>
      </c>
      <c r="N1721" s="31" t="s">
        <v>25933</v>
      </c>
      <c r="O1721" s="31" t="s">
        <v>25929</v>
      </c>
      <c r="P1721" s="32" t="s">
        <v>66</v>
      </c>
      <c r="Q1721" s="32">
        <v>1</v>
      </c>
      <c r="R1721" t="str">
        <f t="shared" si="26"/>
        <v>Семенова Н.Д. ПП, маг. "Лідер" г.Хмельницкий, ул.Институтская, д.20/1</v>
      </c>
    </row>
    <row r="1722" spans="1:18" hidden="1" x14ac:dyDescent="0.25">
      <c r="A1722" s="32">
        <v>161926</v>
      </c>
      <c r="B1722" s="31" t="s">
        <v>13229</v>
      </c>
      <c r="C1722" s="31" t="s">
        <v>13230</v>
      </c>
      <c r="D1722" s="31" t="s">
        <v>13231</v>
      </c>
      <c r="E1722" s="31" t="s">
        <v>145</v>
      </c>
      <c r="F1722" s="31" t="s">
        <v>122</v>
      </c>
      <c r="G1722" s="31" t="s">
        <v>107</v>
      </c>
      <c r="H1722" s="31" t="s">
        <v>108</v>
      </c>
      <c r="I1722" s="31" t="s">
        <v>3231</v>
      </c>
      <c r="J1722" s="31" t="s">
        <v>3232</v>
      </c>
      <c r="K1722" s="31" t="s">
        <v>110</v>
      </c>
      <c r="L1722" s="31" t="s">
        <v>13232</v>
      </c>
      <c r="M1722" s="31" t="s">
        <v>25</v>
      </c>
      <c r="N1722" s="31" t="s">
        <v>25933</v>
      </c>
      <c r="O1722" s="31" t="s">
        <v>25929</v>
      </c>
      <c r="P1722" s="32" t="s">
        <v>66</v>
      </c>
      <c r="Q1722" s="32">
        <v>1</v>
      </c>
      <c r="R1722" t="str">
        <f t="shared" si="26"/>
        <v>Шульжин С.М. ПП, маг."Продукти" г.Хмельницкий (Книжковцы)</v>
      </c>
    </row>
    <row r="1723" spans="1:18" hidden="1" x14ac:dyDescent="0.25">
      <c r="A1723" s="32">
        <v>161926</v>
      </c>
      <c r="B1723" s="31" t="s">
        <v>13229</v>
      </c>
      <c r="C1723" s="31" t="s">
        <v>13230</v>
      </c>
      <c r="D1723" s="31" t="s">
        <v>13231</v>
      </c>
      <c r="E1723" s="31" t="s">
        <v>145</v>
      </c>
      <c r="F1723" s="31" t="s">
        <v>122</v>
      </c>
      <c r="G1723" s="31" t="s">
        <v>107</v>
      </c>
      <c r="H1723" s="31" t="s">
        <v>108</v>
      </c>
      <c r="I1723" s="31"/>
      <c r="J1723" s="31"/>
      <c r="K1723" s="31" t="s">
        <v>110</v>
      </c>
      <c r="L1723" s="31" t="s">
        <v>13233</v>
      </c>
      <c r="M1723" s="31" t="s">
        <v>25</v>
      </c>
      <c r="N1723" s="31" t="s">
        <v>25933</v>
      </c>
      <c r="O1723" s="31" t="s">
        <v>25929</v>
      </c>
      <c r="P1723" s="32" t="s">
        <v>66</v>
      </c>
      <c r="Q1723" s="32">
        <v>1</v>
      </c>
      <c r="R1723" t="str">
        <f t="shared" si="26"/>
        <v>Шульжин С.М. ПП, маг."Продукти" г.Хмельницкий (Книжковцы)</v>
      </c>
    </row>
    <row r="1724" spans="1:18" hidden="1" x14ac:dyDescent="0.25">
      <c r="A1724" s="32">
        <v>161928</v>
      </c>
      <c r="B1724" s="31" t="s">
        <v>13239</v>
      </c>
      <c r="C1724" s="31" t="s">
        <v>10580</v>
      </c>
      <c r="D1724" s="31" t="s">
        <v>13240</v>
      </c>
      <c r="E1724" s="31" t="s">
        <v>145</v>
      </c>
      <c r="F1724" s="31" t="s">
        <v>122</v>
      </c>
      <c r="G1724" s="31" t="s">
        <v>107</v>
      </c>
      <c r="H1724" s="31" t="s">
        <v>108</v>
      </c>
      <c r="I1724" s="31" t="s">
        <v>13241</v>
      </c>
      <c r="J1724" s="31" t="s">
        <v>13242</v>
      </c>
      <c r="K1724" s="31" t="s">
        <v>110</v>
      </c>
      <c r="L1724" s="31" t="s">
        <v>10580</v>
      </c>
      <c r="M1724" s="31" t="s">
        <v>27</v>
      </c>
      <c r="N1724" s="31" t="s">
        <v>25933</v>
      </c>
      <c r="O1724" s="31" t="s">
        <v>25929</v>
      </c>
      <c r="P1724" s="32" t="s">
        <v>67</v>
      </c>
      <c r="Q1724" s="32">
        <v>0.5</v>
      </c>
      <c r="R1724" t="str">
        <f t="shared" si="26"/>
        <v>Мерва О.М. ПП, маг. "Фаворит" г.Хмельницкий, ул.Мирного Панаса, д.23</v>
      </c>
    </row>
    <row r="1725" spans="1:18" hidden="1" x14ac:dyDescent="0.25">
      <c r="A1725" s="32">
        <v>161928</v>
      </c>
      <c r="B1725" s="31" t="s">
        <v>13239</v>
      </c>
      <c r="C1725" s="31" t="s">
        <v>10580</v>
      </c>
      <c r="D1725" s="31" t="s">
        <v>13240</v>
      </c>
      <c r="E1725" s="31" t="s">
        <v>145</v>
      </c>
      <c r="F1725" s="31" t="s">
        <v>122</v>
      </c>
      <c r="G1725" s="31" t="s">
        <v>107</v>
      </c>
      <c r="H1725" s="31" t="s">
        <v>108</v>
      </c>
      <c r="I1725" s="31"/>
      <c r="J1725" s="31"/>
      <c r="K1725" s="31" t="s">
        <v>110</v>
      </c>
      <c r="L1725" s="31" t="s">
        <v>11373</v>
      </c>
      <c r="M1725" s="31" t="s">
        <v>27</v>
      </c>
      <c r="N1725" s="31" t="s">
        <v>25933</v>
      </c>
      <c r="O1725" s="31" t="s">
        <v>25929</v>
      </c>
      <c r="P1725" s="32" t="s">
        <v>67</v>
      </c>
      <c r="Q1725" s="32">
        <v>0.5</v>
      </c>
      <c r="R1725" t="str">
        <f t="shared" si="26"/>
        <v>Мерва О.М. ПП, маг. "Фаворит" г.Хмельницкий, ул.Мирного Панаса, д.23</v>
      </c>
    </row>
    <row r="1726" spans="1:18" hidden="1" x14ac:dyDescent="0.25">
      <c r="A1726" s="32">
        <v>161931</v>
      </c>
      <c r="B1726" s="31" t="s">
        <v>13248</v>
      </c>
      <c r="C1726" s="31" t="s">
        <v>13249</v>
      </c>
      <c r="D1726" s="31" t="s">
        <v>13250</v>
      </c>
      <c r="E1726" s="31" t="s">
        <v>145</v>
      </c>
      <c r="F1726" s="31" t="s">
        <v>122</v>
      </c>
      <c r="G1726" s="31" t="s">
        <v>107</v>
      </c>
      <c r="H1726" s="31" t="s">
        <v>108</v>
      </c>
      <c r="I1726" s="31" t="s">
        <v>13251</v>
      </c>
      <c r="J1726" s="31" t="s">
        <v>13252</v>
      </c>
      <c r="K1726" s="31" t="s">
        <v>110</v>
      </c>
      <c r="L1726" s="31" t="s">
        <v>13253</v>
      </c>
      <c r="M1726" s="31" t="s">
        <v>24</v>
      </c>
      <c r="N1726" s="31" t="s">
        <v>25933</v>
      </c>
      <c r="O1726" s="31" t="s">
        <v>25929</v>
      </c>
      <c r="P1726" s="32" t="s">
        <v>66</v>
      </c>
      <c r="Q1726" s="32">
        <v>1</v>
      </c>
      <c r="R1726" t="str">
        <f t="shared" si="26"/>
        <v>Данелія Р.В. ПП, маг."Ювіс" г.Хмельницкий, ул.Франко Ивана, д.11</v>
      </c>
    </row>
    <row r="1727" spans="1:18" hidden="1" x14ac:dyDescent="0.25">
      <c r="A1727" s="32">
        <v>161931</v>
      </c>
      <c r="B1727" s="31" t="s">
        <v>13248</v>
      </c>
      <c r="C1727" s="31" t="s">
        <v>13249</v>
      </c>
      <c r="D1727" s="31" t="s">
        <v>13250</v>
      </c>
      <c r="E1727" s="31" t="s">
        <v>145</v>
      </c>
      <c r="F1727" s="31" t="s">
        <v>122</v>
      </c>
      <c r="G1727" s="31" t="s">
        <v>107</v>
      </c>
      <c r="H1727" s="31" t="s">
        <v>108</v>
      </c>
      <c r="I1727" s="31"/>
      <c r="J1727" s="31"/>
      <c r="K1727" s="31" t="s">
        <v>110</v>
      </c>
      <c r="L1727" s="31" t="s">
        <v>13254</v>
      </c>
      <c r="M1727" s="31" t="s">
        <v>24</v>
      </c>
      <c r="N1727" s="31" t="s">
        <v>25933</v>
      </c>
      <c r="O1727" s="31" t="s">
        <v>25929</v>
      </c>
      <c r="P1727" s="32" t="s">
        <v>66</v>
      </c>
      <c r="Q1727" s="32">
        <v>1</v>
      </c>
      <c r="R1727" t="str">
        <f t="shared" si="26"/>
        <v>Данелія Р.В. ПП, маг."Ювіс" г.Хмельницкий, ул.Франко Ивана, д.11</v>
      </c>
    </row>
    <row r="1728" spans="1:18" hidden="1" x14ac:dyDescent="0.25">
      <c r="A1728" s="32">
        <v>161942</v>
      </c>
      <c r="B1728" s="31" t="s">
        <v>13270</v>
      </c>
      <c r="C1728" s="31" t="s">
        <v>13271</v>
      </c>
      <c r="D1728" s="31" t="s">
        <v>13272</v>
      </c>
      <c r="E1728" s="31" t="s">
        <v>145</v>
      </c>
      <c r="F1728" s="31" t="s">
        <v>122</v>
      </c>
      <c r="G1728" s="31" t="s">
        <v>107</v>
      </c>
      <c r="H1728" s="31" t="s">
        <v>108</v>
      </c>
      <c r="I1728" s="31" t="s">
        <v>13273</v>
      </c>
      <c r="J1728" s="31" t="s">
        <v>13274</v>
      </c>
      <c r="K1728" s="31" t="s">
        <v>110</v>
      </c>
      <c r="L1728" s="31" t="s">
        <v>13271</v>
      </c>
      <c r="M1728" s="31" t="s">
        <v>25</v>
      </c>
      <c r="N1728" s="31" t="s">
        <v>25933</v>
      </c>
      <c r="O1728" s="31" t="s">
        <v>25929</v>
      </c>
      <c r="P1728" s="32" t="s">
        <v>66</v>
      </c>
      <c r="Q1728" s="32">
        <v>0.5</v>
      </c>
      <c r="R1728" t="str">
        <f t="shared" si="26"/>
        <v>Лопес О.І. ПП, павільйон"Кондитерські вироби" г.Хмельницкий, ул.Гарнизонная (ринок)</v>
      </c>
    </row>
    <row r="1729" spans="1:18" hidden="1" x14ac:dyDescent="0.25">
      <c r="A1729" s="32">
        <v>161942</v>
      </c>
      <c r="B1729" s="31" t="s">
        <v>13270</v>
      </c>
      <c r="C1729" s="31" t="s">
        <v>13271</v>
      </c>
      <c r="D1729" s="31" t="s">
        <v>13272</v>
      </c>
      <c r="E1729" s="31" t="s">
        <v>145</v>
      </c>
      <c r="F1729" s="31" t="s">
        <v>122</v>
      </c>
      <c r="G1729" s="31" t="s">
        <v>107</v>
      </c>
      <c r="H1729" s="31" t="s">
        <v>108</v>
      </c>
      <c r="I1729" s="31"/>
      <c r="J1729" s="31"/>
      <c r="K1729" s="31" t="s">
        <v>110</v>
      </c>
      <c r="L1729" s="31" t="s">
        <v>13275</v>
      </c>
      <c r="M1729" s="31" t="s">
        <v>25</v>
      </c>
      <c r="N1729" s="31" t="s">
        <v>25933</v>
      </c>
      <c r="O1729" s="31" t="s">
        <v>25929</v>
      </c>
      <c r="P1729" s="32" t="s">
        <v>66</v>
      </c>
      <c r="Q1729" s="32">
        <v>0.5</v>
      </c>
      <c r="R1729" t="str">
        <f t="shared" si="26"/>
        <v>Лопес О.І. ПП, павільйон"Кондитерські вироби" г.Хмельницкий, ул.Гарнизонная (ринок)</v>
      </c>
    </row>
    <row r="1730" spans="1:18" hidden="1" x14ac:dyDescent="0.25">
      <c r="A1730" s="32">
        <v>161969</v>
      </c>
      <c r="B1730" s="31" t="s">
        <v>13353</v>
      </c>
      <c r="C1730" s="31" t="s">
        <v>13354</v>
      </c>
      <c r="D1730" s="31" t="s">
        <v>13355</v>
      </c>
      <c r="E1730" s="31" t="s">
        <v>145</v>
      </c>
      <c r="F1730" s="31" t="s">
        <v>122</v>
      </c>
      <c r="G1730" s="31" t="s">
        <v>107</v>
      </c>
      <c r="H1730" s="31" t="s">
        <v>108</v>
      </c>
      <c r="I1730" s="31" t="s">
        <v>11472</v>
      </c>
      <c r="J1730" s="31" t="s">
        <v>11473</v>
      </c>
      <c r="K1730" s="31" t="s">
        <v>110</v>
      </c>
      <c r="L1730" s="31" t="s">
        <v>13354</v>
      </c>
      <c r="M1730" s="31" t="s">
        <v>25</v>
      </c>
      <c r="N1730" s="31" t="s">
        <v>25933</v>
      </c>
      <c r="O1730" s="31" t="s">
        <v>25929</v>
      </c>
      <c r="P1730" s="32" t="s">
        <v>66</v>
      </c>
      <c r="Q1730" s="32">
        <v>1</v>
      </c>
      <c r="R1730" t="str">
        <f t="shared" si="26"/>
        <v>Білик Л.М. ПП, маг. "Щедрик" г.Хмельницкий, ул.Чорновола Вячеслава, д.23</v>
      </c>
    </row>
    <row r="1731" spans="1:18" hidden="1" x14ac:dyDescent="0.25">
      <c r="A1731" s="32">
        <v>161969</v>
      </c>
      <c r="B1731" s="31" t="s">
        <v>13353</v>
      </c>
      <c r="C1731" s="31" t="s">
        <v>13354</v>
      </c>
      <c r="D1731" s="31" t="s">
        <v>13355</v>
      </c>
      <c r="E1731" s="31" t="s">
        <v>145</v>
      </c>
      <c r="F1731" s="31" t="s">
        <v>122</v>
      </c>
      <c r="G1731" s="31" t="s">
        <v>107</v>
      </c>
      <c r="H1731" s="31" t="s">
        <v>108</v>
      </c>
      <c r="I1731" s="31"/>
      <c r="J1731" s="31"/>
      <c r="K1731" s="31" t="s">
        <v>110</v>
      </c>
      <c r="L1731" s="31" t="s">
        <v>13356</v>
      </c>
      <c r="M1731" s="31" t="s">
        <v>25</v>
      </c>
      <c r="N1731" s="31" t="s">
        <v>25933</v>
      </c>
      <c r="O1731" s="31" t="s">
        <v>25929</v>
      </c>
      <c r="P1731" s="32" t="s">
        <v>66</v>
      </c>
      <c r="Q1731" s="32">
        <v>1</v>
      </c>
      <c r="R1731" t="str">
        <f t="shared" ref="R1731:R1794" si="27">CONCATENATE(C1731," ",D1731)</f>
        <v>Білик Л.М. ПП, маг. "Щедрик" г.Хмельницкий, ул.Чорновола Вячеслава, д.23</v>
      </c>
    </row>
    <row r="1732" spans="1:18" hidden="1" x14ac:dyDescent="0.25">
      <c r="A1732" s="32">
        <v>161974</v>
      </c>
      <c r="B1732" s="31" t="s">
        <v>13363</v>
      </c>
      <c r="C1732" s="31" t="s">
        <v>13364</v>
      </c>
      <c r="D1732" s="31" t="s">
        <v>13365</v>
      </c>
      <c r="E1732" s="31" t="s">
        <v>145</v>
      </c>
      <c r="F1732" s="31" t="s">
        <v>122</v>
      </c>
      <c r="G1732" s="31" t="s">
        <v>107</v>
      </c>
      <c r="H1732" s="31" t="s">
        <v>108</v>
      </c>
      <c r="I1732" s="31" t="s">
        <v>13366</v>
      </c>
      <c r="J1732" s="31" t="s">
        <v>13367</v>
      </c>
      <c r="K1732" s="31" t="s">
        <v>110</v>
      </c>
      <c r="L1732" s="31" t="s">
        <v>13364</v>
      </c>
      <c r="M1732" s="31" t="s">
        <v>26</v>
      </c>
      <c r="N1732" s="31" t="s">
        <v>25933</v>
      </c>
      <c r="O1732" s="31" t="s">
        <v>25929</v>
      </c>
      <c r="P1732" s="32" t="s">
        <v>67</v>
      </c>
      <c r="Q1732" s="32">
        <v>1</v>
      </c>
      <c r="R1732" t="str">
        <f t="shared" si="27"/>
        <v>Ясенов Є.В. ПП, маг. "Вікторія №1" г.Хмельницкий, ул.Заречанская, д.24</v>
      </c>
    </row>
    <row r="1733" spans="1:18" hidden="1" x14ac:dyDescent="0.25">
      <c r="A1733" s="32">
        <v>161974</v>
      </c>
      <c r="B1733" s="31" t="s">
        <v>13363</v>
      </c>
      <c r="C1733" s="31" t="s">
        <v>13364</v>
      </c>
      <c r="D1733" s="31" t="s">
        <v>13365</v>
      </c>
      <c r="E1733" s="31" t="s">
        <v>145</v>
      </c>
      <c r="F1733" s="31" t="s">
        <v>122</v>
      </c>
      <c r="G1733" s="31" t="s">
        <v>107</v>
      </c>
      <c r="H1733" s="31" t="s">
        <v>108</v>
      </c>
      <c r="I1733" s="31"/>
      <c r="J1733" s="31"/>
      <c r="K1733" s="31" t="s">
        <v>110</v>
      </c>
      <c r="L1733" s="31" t="s">
        <v>13364</v>
      </c>
      <c r="M1733" s="31" t="s">
        <v>26</v>
      </c>
      <c r="N1733" s="31" t="s">
        <v>25933</v>
      </c>
      <c r="O1733" s="31" t="s">
        <v>25929</v>
      </c>
      <c r="P1733" s="32" t="s">
        <v>67</v>
      </c>
      <c r="Q1733" s="32">
        <v>1</v>
      </c>
      <c r="R1733" t="str">
        <f t="shared" si="27"/>
        <v>Ясенов Є.В. ПП, маг. "Вікторія №1" г.Хмельницкий, ул.Заречанская, д.24</v>
      </c>
    </row>
    <row r="1734" spans="1:18" hidden="1" x14ac:dyDescent="0.25">
      <c r="A1734" s="32">
        <v>161981</v>
      </c>
      <c r="B1734" s="31" t="s">
        <v>13384</v>
      </c>
      <c r="C1734" s="31" t="s">
        <v>13385</v>
      </c>
      <c r="D1734" s="31" t="s">
        <v>13386</v>
      </c>
      <c r="E1734" s="31" t="s">
        <v>145</v>
      </c>
      <c r="F1734" s="31" t="s">
        <v>122</v>
      </c>
      <c r="G1734" s="31" t="s">
        <v>107</v>
      </c>
      <c r="H1734" s="31" t="s">
        <v>108</v>
      </c>
      <c r="I1734" s="31" t="s">
        <v>13387</v>
      </c>
      <c r="J1734" s="31" t="s">
        <v>13388</v>
      </c>
      <c r="K1734" s="31" t="s">
        <v>110</v>
      </c>
      <c r="L1734" s="31" t="s">
        <v>13385</v>
      </c>
      <c r="M1734" s="31" t="s">
        <v>25</v>
      </c>
      <c r="N1734" s="31" t="s">
        <v>25933</v>
      </c>
      <c r="O1734" s="31" t="s">
        <v>25929</v>
      </c>
      <c r="P1734" s="32" t="s">
        <v>66</v>
      </c>
      <c r="Q1734" s="32">
        <v>1</v>
      </c>
      <c r="R1734" t="str">
        <f t="shared" si="27"/>
        <v>Ящишен В.Л. ПП, маг. "Троя" г.Хмельницкий, ул.Пилотская, д.74а (між буд. 74-76)</v>
      </c>
    </row>
    <row r="1735" spans="1:18" hidden="1" x14ac:dyDescent="0.25">
      <c r="A1735" s="32">
        <v>161981</v>
      </c>
      <c r="B1735" s="31" t="s">
        <v>13384</v>
      </c>
      <c r="C1735" s="31" t="s">
        <v>13385</v>
      </c>
      <c r="D1735" s="31" t="s">
        <v>13386</v>
      </c>
      <c r="E1735" s="31" t="s">
        <v>145</v>
      </c>
      <c r="F1735" s="31" t="s">
        <v>122</v>
      </c>
      <c r="G1735" s="31" t="s">
        <v>107</v>
      </c>
      <c r="H1735" s="31" t="s">
        <v>108</v>
      </c>
      <c r="I1735" s="31"/>
      <c r="J1735" s="31"/>
      <c r="K1735" s="31" t="s">
        <v>110</v>
      </c>
      <c r="L1735" s="31" t="s">
        <v>13385</v>
      </c>
      <c r="M1735" s="31" t="s">
        <v>25</v>
      </c>
      <c r="N1735" s="31" t="s">
        <v>25933</v>
      </c>
      <c r="O1735" s="31" t="s">
        <v>25929</v>
      </c>
      <c r="P1735" s="32" t="s">
        <v>66</v>
      </c>
      <c r="Q1735" s="32">
        <v>1</v>
      </c>
      <c r="R1735" t="str">
        <f t="shared" si="27"/>
        <v>Ящишен В.Л. ПП, маг. "Троя" г.Хмельницкий, ул.Пилотская, д.74а (між буд. 74-76)</v>
      </c>
    </row>
    <row r="1736" spans="1:18" hidden="1" x14ac:dyDescent="0.25">
      <c r="A1736" s="32">
        <v>160337</v>
      </c>
      <c r="B1736" s="31" t="s">
        <v>8965</v>
      </c>
      <c r="C1736" s="31" t="s">
        <v>8966</v>
      </c>
      <c r="D1736" s="31" t="s">
        <v>8967</v>
      </c>
      <c r="E1736" s="31" t="s">
        <v>145</v>
      </c>
      <c r="F1736" s="31" t="s">
        <v>122</v>
      </c>
      <c r="G1736" s="31" t="s">
        <v>107</v>
      </c>
      <c r="H1736" s="31" t="s">
        <v>108</v>
      </c>
      <c r="I1736" s="31" t="s">
        <v>8968</v>
      </c>
      <c r="J1736" s="31" t="s">
        <v>8969</v>
      </c>
      <c r="K1736" s="31" t="s">
        <v>110</v>
      </c>
      <c r="L1736" s="31" t="s">
        <v>8966</v>
      </c>
      <c r="M1736" s="31" t="s">
        <v>25</v>
      </c>
      <c r="N1736" s="31" t="s">
        <v>25933</v>
      </c>
      <c r="O1736" s="31" t="s">
        <v>25929</v>
      </c>
      <c r="P1736" s="32" t="s">
        <v>66</v>
      </c>
      <c r="Q1736" s="32">
        <v>1</v>
      </c>
      <c r="R1736" t="str">
        <f t="shared" si="27"/>
        <v>Дячок Н.С. ПП, маг. "Тетра №1" г.Хмельницкий, ул.Трудовая, д.53</v>
      </c>
    </row>
    <row r="1737" spans="1:18" hidden="1" x14ac:dyDescent="0.25">
      <c r="A1737" s="32">
        <v>160337</v>
      </c>
      <c r="B1737" s="31" t="s">
        <v>8965</v>
      </c>
      <c r="C1737" s="31" t="s">
        <v>8966</v>
      </c>
      <c r="D1737" s="31" t="s">
        <v>8967</v>
      </c>
      <c r="E1737" s="31" t="s">
        <v>145</v>
      </c>
      <c r="F1737" s="31" t="s">
        <v>122</v>
      </c>
      <c r="G1737" s="31" t="s">
        <v>107</v>
      </c>
      <c r="H1737" s="31" t="s">
        <v>108</v>
      </c>
      <c r="I1737" s="31"/>
      <c r="J1737" s="31"/>
      <c r="K1737" s="31" t="s">
        <v>110</v>
      </c>
      <c r="L1737" s="31" t="s">
        <v>8966</v>
      </c>
      <c r="M1737" s="31" t="s">
        <v>25</v>
      </c>
      <c r="N1737" s="31" t="s">
        <v>25933</v>
      </c>
      <c r="O1737" s="31" t="s">
        <v>25929</v>
      </c>
      <c r="P1737" s="32" t="s">
        <v>66</v>
      </c>
      <c r="Q1737" s="32">
        <v>1</v>
      </c>
      <c r="R1737" t="str">
        <f t="shared" si="27"/>
        <v>Дячок Н.С. ПП, маг. "Тетра №1" г.Хмельницкий, ул.Трудовая, д.53</v>
      </c>
    </row>
    <row r="1738" spans="1:18" hidden="1" x14ac:dyDescent="0.25">
      <c r="A1738" s="32">
        <v>160338</v>
      </c>
      <c r="B1738" s="31" t="s">
        <v>8970</v>
      </c>
      <c r="C1738" s="31" t="s">
        <v>8971</v>
      </c>
      <c r="D1738" s="31" t="s">
        <v>8972</v>
      </c>
      <c r="E1738" s="31" t="s">
        <v>145</v>
      </c>
      <c r="F1738" s="31" t="s">
        <v>122</v>
      </c>
      <c r="G1738" s="31" t="s">
        <v>107</v>
      </c>
      <c r="H1738" s="31" t="s">
        <v>108</v>
      </c>
      <c r="I1738" s="31" t="s">
        <v>8968</v>
      </c>
      <c r="J1738" s="31" t="s">
        <v>8969</v>
      </c>
      <c r="K1738" s="31" t="s">
        <v>110</v>
      </c>
      <c r="L1738" s="31" t="s">
        <v>8971</v>
      </c>
      <c r="M1738" s="31" t="s">
        <v>25</v>
      </c>
      <c r="N1738" s="31" t="s">
        <v>25933</v>
      </c>
      <c r="O1738" s="31" t="s">
        <v>25929</v>
      </c>
      <c r="P1738" s="32" t="s">
        <v>66</v>
      </c>
      <c r="Q1738" s="32">
        <v>1</v>
      </c>
      <c r="R1738" t="str">
        <f t="shared" si="27"/>
        <v>Дячок Н.С. ПП, маг. "Тетра" г.Хмельницкий, ул.Трудовая, д.40</v>
      </c>
    </row>
    <row r="1739" spans="1:18" hidden="1" x14ac:dyDescent="0.25">
      <c r="A1739" s="32">
        <v>160338</v>
      </c>
      <c r="B1739" s="31" t="s">
        <v>8970</v>
      </c>
      <c r="C1739" s="31" t="s">
        <v>8971</v>
      </c>
      <c r="D1739" s="31" t="s">
        <v>8972</v>
      </c>
      <c r="E1739" s="31" t="s">
        <v>145</v>
      </c>
      <c r="F1739" s="31" t="s">
        <v>122</v>
      </c>
      <c r="G1739" s="31" t="s">
        <v>107</v>
      </c>
      <c r="H1739" s="31" t="s">
        <v>108</v>
      </c>
      <c r="I1739" s="31"/>
      <c r="J1739" s="31"/>
      <c r="K1739" s="31" t="s">
        <v>110</v>
      </c>
      <c r="L1739" s="31" t="s">
        <v>8971</v>
      </c>
      <c r="M1739" s="31" t="s">
        <v>25</v>
      </c>
      <c r="N1739" s="31" t="s">
        <v>25933</v>
      </c>
      <c r="O1739" s="31" t="s">
        <v>25929</v>
      </c>
      <c r="P1739" s="32" t="s">
        <v>66</v>
      </c>
      <c r="Q1739" s="32">
        <v>1</v>
      </c>
      <c r="R1739" t="str">
        <f t="shared" si="27"/>
        <v>Дячок Н.С. ПП, маг. "Тетра" г.Хмельницкий, ул.Трудовая, д.40</v>
      </c>
    </row>
    <row r="1740" spans="1:18" hidden="1" x14ac:dyDescent="0.25">
      <c r="A1740" s="32">
        <v>160346</v>
      </c>
      <c r="B1740" s="31" t="s">
        <v>8986</v>
      </c>
      <c r="C1740" s="31" t="s">
        <v>8987</v>
      </c>
      <c r="D1740" s="31" t="s">
        <v>7859</v>
      </c>
      <c r="E1740" s="31" t="s">
        <v>145</v>
      </c>
      <c r="F1740" s="31" t="s">
        <v>122</v>
      </c>
      <c r="G1740" s="31" t="s">
        <v>155</v>
      </c>
      <c r="H1740" s="31" t="s">
        <v>108</v>
      </c>
      <c r="I1740" s="31" t="s">
        <v>3912</v>
      </c>
      <c r="J1740" s="31" t="s">
        <v>3913</v>
      </c>
      <c r="K1740" s="31" t="s">
        <v>110</v>
      </c>
      <c r="L1740" s="31" t="s">
        <v>3910</v>
      </c>
      <c r="M1740" s="31" t="s">
        <v>23</v>
      </c>
      <c r="N1740" s="31" t="s">
        <v>25933</v>
      </c>
      <c r="O1740" s="31" t="s">
        <v>25929</v>
      </c>
      <c r="P1740" s="32" t="s">
        <v>66</v>
      </c>
      <c r="Q1740" s="32">
        <v>1</v>
      </c>
      <c r="R1740" t="str">
        <f t="shared" si="27"/>
        <v>Експресс-продукти ТзОВ, маг. "Споживчий кошик" г.Хмельницкий, ул.Тернопольская, д.2</v>
      </c>
    </row>
    <row r="1741" spans="1:18" hidden="1" x14ac:dyDescent="0.25">
      <c r="A1741" s="32">
        <v>160346</v>
      </c>
      <c r="B1741" s="31" t="s">
        <v>8986</v>
      </c>
      <c r="C1741" s="31" t="s">
        <v>8987</v>
      </c>
      <c r="D1741" s="31" t="s">
        <v>7859</v>
      </c>
      <c r="E1741" s="31" t="s">
        <v>145</v>
      </c>
      <c r="F1741" s="31" t="s">
        <v>122</v>
      </c>
      <c r="G1741" s="31" t="s">
        <v>155</v>
      </c>
      <c r="H1741" s="31" t="s">
        <v>108</v>
      </c>
      <c r="I1741" s="31"/>
      <c r="J1741" s="31"/>
      <c r="K1741" s="31" t="s">
        <v>110</v>
      </c>
      <c r="L1741" s="31" t="s">
        <v>8987</v>
      </c>
      <c r="M1741" s="31" t="s">
        <v>23</v>
      </c>
      <c r="N1741" s="31" t="s">
        <v>25933</v>
      </c>
      <c r="O1741" s="31" t="s">
        <v>25929</v>
      </c>
      <c r="P1741" s="32" t="s">
        <v>66</v>
      </c>
      <c r="Q1741" s="32">
        <v>1</v>
      </c>
      <c r="R1741" t="str">
        <f t="shared" si="27"/>
        <v>Експресс-продукти ТзОВ, маг. "Споживчий кошик" г.Хмельницкий, ул.Тернопольская, д.2</v>
      </c>
    </row>
    <row r="1742" spans="1:18" hidden="1" x14ac:dyDescent="0.25">
      <c r="A1742" s="32">
        <v>160359</v>
      </c>
      <c r="B1742" s="31" t="s">
        <v>9016</v>
      </c>
      <c r="C1742" s="31" t="s">
        <v>9017</v>
      </c>
      <c r="D1742" s="31" t="s">
        <v>9018</v>
      </c>
      <c r="E1742" s="31" t="s">
        <v>145</v>
      </c>
      <c r="F1742" s="31" t="s">
        <v>122</v>
      </c>
      <c r="G1742" s="31" t="s">
        <v>107</v>
      </c>
      <c r="H1742" s="31" t="s">
        <v>108</v>
      </c>
      <c r="I1742" s="31" t="s">
        <v>9019</v>
      </c>
      <c r="J1742" s="31" t="s">
        <v>9020</v>
      </c>
      <c r="K1742" s="31" t="s">
        <v>110</v>
      </c>
      <c r="L1742" s="31" t="s">
        <v>9017</v>
      </c>
      <c r="M1742" s="31" t="s">
        <v>26</v>
      </c>
      <c r="N1742" s="31" t="s">
        <v>25933</v>
      </c>
      <c r="O1742" s="31" t="s">
        <v>25929</v>
      </c>
      <c r="P1742" s="32" t="s">
        <v>67</v>
      </c>
      <c r="Q1742" s="32">
        <v>0.5</v>
      </c>
      <c r="R1742" t="str">
        <f t="shared" si="27"/>
        <v>Жилович О.А. ПП, маг. "Щедрик" г.Хмельницкий, просп Мира, д.92/1</v>
      </c>
    </row>
    <row r="1743" spans="1:18" hidden="1" x14ac:dyDescent="0.25">
      <c r="A1743" s="32">
        <v>160363</v>
      </c>
      <c r="B1743" s="31" t="s">
        <v>9021</v>
      </c>
      <c r="C1743" s="31" t="s">
        <v>9022</v>
      </c>
      <c r="D1743" s="31" t="s">
        <v>9023</v>
      </c>
      <c r="E1743" s="31" t="s">
        <v>145</v>
      </c>
      <c r="F1743" s="31" t="s">
        <v>122</v>
      </c>
      <c r="G1743" s="31" t="s">
        <v>107</v>
      </c>
      <c r="H1743" s="31" t="s">
        <v>108</v>
      </c>
      <c r="I1743" s="31" t="s">
        <v>9024</v>
      </c>
      <c r="J1743" s="31" t="s">
        <v>9025</v>
      </c>
      <c r="K1743" s="31" t="s">
        <v>110</v>
      </c>
      <c r="L1743" s="31" t="s">
        <v>9022</v>
      </c>
      <c r="M1743" s="31" t="s">
        <v>27</v>
      </c>
      <c r="N1743" s="31" t="s">
        <v>25933</v>
      </c>
      <c r="O1743" s="31" t="s">
        <v>25929</v>
      </c>
      <c r="P1743" s="32" t="s">
        <v>66</v>
      </c>
      <c r="Q1743" s="32">
        <v>1</v>
      </c>
      <c r="R1743" t="str">
        <f t="shared" si="27"/>
        <v>Жук Г.В. ПП, маг. "Золотий вагончик" г.Хмельницкий, ул.Вокзальная, д.175/1</v>
      </c>
    </row>
    <row r="1744" spans="1:18" hidden="1" x14ac:dyDescent="0.25">
      <c r="A1744" s="32">
        <v>160363</v>
      </c>
      <c r="B1744" s="31" t="s">
        <v>9021</v>
      </c>
      <c r="C1744" s="31" t="s">
        <v>9022</v>
      </c>
      <c r="D1744" s="31" t="s">
        <v>9023</v>
      </c>
      <c r="E1744" s="31" t="s">
        <v>145</v>
      </c>
      <c r="F1744" s="31" t="s">
        <v>122</v>
      </c>
      <c r="G1744" s="31" t="s">
        <v>107</v>
      </c>
      <c r="H1744" s="31" t="s">
        <v>108</v>
      </c>
      <c r="I1744" s="31"/>
      <c r="J1744" s="31"/>
      <c r="K1744" s="31" t="s">
        <v>110</v>
      </c>
      <c r="L1744" s="31" t="s">
        <v>9022</v>
      </c>
      <c r="M1744" s="31" t="s">
        <v>27</v>
      </c>
      <c r="N1744" s="31" t="s">
        <v>25933</v>
      </c>
      <c r="O1744" s="31" t="s">
        <v>25929</v>
      </c>
      <c r="P1744" s="32" t="s">
        <v>66</v>
      </c>
      <c r="Q1744" s="32">
        <v>1</v>
      </c>
      <c r="R1744" t="str">
        <f t="shared" si="27"/>
        <v>Жук Г.В. ПП, маг. "Золотий вагончик" г.Хмельницкий, ул.Вокзальная, д.175/1</v>
      </c>
    </row>
    <row r="1745" spans="1:18" hidden="1" x14ac:dyDescent="0.25">
      <c r="A1745" s="32">
        <v>160365</v>
      </c>
      <c r="B1745" s="31" t="s">
        <v>9031</v>
      </c>
      <c r="C1745" s="31" t="s">
        <v>9032</v>
      </c>
      <c r="D1745" s="31" t="s">
        <v>6171</v>
      </c>
      <c r="E1745" s="31" t="s">
        <v>145</v>
      </c>
      <c r="F1745" s="31" t="s">
        <v>122</v>
      </c>
      <c r="G1745" s="31" t="s">
        <v>107</v>
      </c>
      <c r="H1745" s="31" t="s">
        <v>108</v>
      </c>
      <c r="I1745" s="31" t="s">
        <v>9033</v>
      </c>
      <c r="J1745" s="31" t="s">
        <v>9034</v>
      </c>
      <c r="K1745" s="31" t="s">
        <v>110</v>
      </c>
      <c r="L1745" s="31" t="s">
        <v>9032</v>
      </c>
      <c r="M1745" s="31" t="s">
        <v>24</v>
      </c>
      <c r="N1745" s="31" t="s">
        <v>25933</v>
      </c>
      <c r="O1745" s="31" t="s">
        <v>25929</v>
      </c>
      <c r="P1745" s="32" t="s">
        <v>66</v>
      </c>
      <c r="Q1745" s="32">
        <v>1</v>
      </c>
      <c r="R1745" t="str">
        <f t="shared" si="27"/>
        <v>Журба Л.В. ПП, маг. "Жасмін" г.Хмельницкий, ул.Институтская, д.14</v>
      </c>
    </row>
    <row r="1746" spans="1:18" hidden="1" x14ac:dyDescent="0.25">
      <c r="A1746" s="32">
        <v>160365</v>
      </c>
      <c r="B1746" s="31" t="s">
        <v>9031</v>
      </c>
      <c r="C1746" s="31" t="s">
        <v>9032</v>
      </c>
      <c r="D1746" s="31" t="s">
        <v>6171</v>
      </c>
      <c r="E1746" s="31" t="s">
        <v>145</v>
      </c>
      <c r="F1746" s="31" t="s">
        <v>122</v>
      </c>
      <c r="G1746" s="31" t="s">
        <v>107</v>
      </c>
      <c r="H1746" s="31" t="s">
        <v>108</v>
      </c>
      <c r="I1746" s="31"/>
      <c r="J1746" s="31"/>
      <c r="K1746" s="31" t="s">
        <v>110</v>
      </c>
      <c r="L1746" s="31" t="s">
        <v>9032</v>
      </c>
      <c r="M1746" s="31" t="s">
        <v>24</v>
      </c>
      <c r="N1746" s="31" t="s">
        <v>25933</v>
      </c>
      <c r="O1746" s="31" t="s">
        <v>25929</v>
      </c>
      <c r="P1746" s="32" t="s">
        <v>66</v>
      </c>
      <c r="Q1746" s="32">
        <v>1</v>
      </c>
      <c r="R1746" t="str">
        <f t="shared" si="27"/>
        <v>Журба Л.В. ПП, маг. "Жасмін" г.Хмельницкий, ул.Институтская, д.14</v>
      </c>
    </row>
    <row r="1747" spans="1:18" hidden="1" x14ac:dyDescent="0.25">
      <c r="A1747" s="32">
        <v>160374</v>
      </c>
      <c r="B1747" s="31" t="s">
        <v>9057</v>
      </c>
      <c r="C1747" s="31" t="s">
        <v>9058</v>
      </c>
      <c r="D1747" s="31" t="s">
        <v>7492</v>
      </c>
      <c r="E1747" s="31" t="s">
        <v>145</v>
      </c>
      <c r="F1747" s="31" t="s">
        <v>122</v>
      </c>
      <c r="G1747" s="31" t="s">
        <v>107</v>
      </c>
      <c r="H1747" s="31" t="s">
        <v>108</v>
      </c>
      <c r="I1747" s="31" t="s">
        <v>9059</v>
      </c>
      <c r="J1747" s="31" t="s">
        <v>9060</v>
      </c>
      <c r="K1747" s="31" t="s">
        <v>110</v>
      </c>
      <c r="L1747" s="31" t="s">
        <v>9061</v>
      </c>
      <c r="M1747" s="31" t="s">
        <v>23</v>
      </c>
      <c r="N1747" s="31" t="s">
        <v>25933</v>
      </c>
      <c r="O1747" s="31" t="s">
        <v>25929</v>
      </c>
      <c r="P1747" s="32" t="s">
        <v>66</v>
      </c>
      <c r="Q1747" s="32">
        <v>1</v>
      </c>
      <c r="R1747" t="str">
        <f t="shared" si="27"/>
        <v>Заєць С.М. ПП, маг. "Хлібосол" г.Хмельницкий, ул.Трудовая, д.1/1</v>
      </c>
    </row>
    <row r="1748" spans="1:18" hidden="1" x14ac:dyDescent="0.25">
      <c r="A1748" s="32">
        <v>160407</v>
      </c>
      <c r="B1748" s="31" t="s">
        <v>9161</v>
      </c>
      <c r="C1748" s="31" t="s">
        <v>9162</v>
      </c>
      <c r="D1748" s="31" t="s">
        <v>7414</v>
      </c>
      <c r="E1748" s="31" t="s">
        <v>145</v>
      </c>
      <c r="F1748" s="31" t="s">
        <v>122</v>
      </c>
      <c r="G1748" s="31" t="s">
        <v>149</v>
      </c>
      <c r="H1748" s="31" t="s">
        <v>108</v>
      </c>
      <c r="I1748" s="31" t="s">
        <v>9163</v>
      </c>
      <c r="J1748" s="31" t="s">
        <v>9164</v>
      </c>
      <c r="K1748" s="31" t="s">
        <v>110</v>
      </c>
      <c r="L1748" s="31" t="s">
        <v>9162</v>
      </c>
      <c r="M1748" s="31" t="s">
        <v>25</v>
      </c>
      <c r="N1748" s="31" t="s">
        <v>25933</v>
      </c>
      <c r="O1748" s="31" t="s">
        <v>25929</v>
      </c>
      <c r="P1748" s="32" t="s">
        <v>67</v>
      </c>
      <c r="Q1748" s="32">
        <v>0.5</v>
      </c>
      <c r="R1748" t="str">
        <f t="shared" si="27"/>
        <v>Зозуля П.В. ПП, к-к №62 "Вікторія" г.Хмельницкий, пер.Шевченко, д.55</v>
      </c>
    </row>
    <row r="1749" spans="1:18" hidden="1" x14ac:dyDescent="0.25">
      <c r="A1749" s="32">
        <v>160407</v>
      </c>
      <c r="B1749" s="31" t="s">
        <v>9161</v>
      </c>
      <c r="C1749" s="31" t="s">
        <v>9162</v>
      </c>
      <c r="D1749" s="31" t="s">
        <v>7414</v>
      </c>
      <c r="E1749" s="31" t="s">
        <v>145</v>
      </c>
      <c r="F1749" s="31" t="s">
        <v>122</v>
      </c>
      <c r="G1749" s="31" t="s">
        <v>149</v>
      </c>
      <c r="H1749" s="31" t="s">
        <v>108</v>
      </c>
      <c r="I1749" s="31"/>
      <c r="J1749" s="31"/>
      <c r="K1749" s="31" t="s">
        <v>110</v>
      </c>
      <c r="L1749" s="31" t="s">
        <v>9162</v>
      </c>
      <c r="M1749" s="31" t="s">
        <v>25</v>
      </c>
      <c r="N1749" s="31" t="s">
        <v>25933</v>
      </c>
      <c r="O1749" s="31" t="s">
        <v>25929</v>
      </c>
      <c r="P1749" s="32" t="s">
        <v>67</v>
      </c>
      <c r="Q1749" s="32">
        <v>0.5</v>
      </c>
      <c r="R1749" t="str">
        <f t="shared" si="27"/>
        <v>Зозуля П.В. ПП, к-к №62 "Вікторія" г.Хмельницкий, пер.Шевченко, д.55</v>
      </c>
    </row>
    <row r="1750" spans="1:18" hidden="1" x14ac:dyDescent="0.25">
      <c r="A1750" s="32">
        <v>160409</v>
      </c>
      <c r="B1750" s="31" t="s">
        <v>9168</v>
      </c>
      <c r="C1750" s="31" t="s">
        <v>9169</v>
      </c>
      <c r="D1750" s="31" t="s">
        <v>9170</v>
      </c>
      <c r="E1750" s="31" t="s">
        <v>145</v>
      </c>
      <c r="F1750" s="31" t="s">
        <v>122</v>
      </c>
      <c r="G1750" s="31" t="s">
        <v>164</v>
      </c>
      <c r="H1750" s="31" t="s">
        <v>108</v>
      </c>
      <c r="I1750" s="31" t="s">
        <v>3880</v>
      </c>
      <c r="J1750" s="31" t="s">
        <v>3881</v>
      </c>
      <c r="K1750" s="31" t="s">
        <v>110</v>
      </c>
      <c r="L1750" s="31" t="s">
        <v>9171</v>
      </c>
      <c r="M1750" s="31" t="s">
        <v>27</v>
      </c>
      <c r="N1750" s="31" t="s">
        <v>25933</v>
      </c>
      <c r="O1750" s="31" t="s">
        <v>25929</v>
      </c>
      <c r="P1750" s="32" t="s">
        <v>67</v>
      </c>
      <c r="Q1750" s="32">
        <v>0.5</v>
      </c>
      <c r="R1750" t="str">
        <f t="shared" si="27"/>
        <v>ВОГ РІТЕЙЛ ТОВ, АЗС №*9 "Грузевиця" р-н Хмельницкий Район, с.Грузевица (заправка)</v>
      </c>
    </row>
    <row r="1751" spans="1:18" hidden="1" x14ac:dyDescent="0.25">
      <c r="A1751" s="32">
        <v>160412</v>
      </c>
      <c r="B1751" s="31" t="s">
        <v>9178</v>
      </c>
      <c r="C1751" s="31" t="s">
        <v>9179</v>
      </c>
      <c r="D1751" s="31" t="s">
        <v>9180</v>
      </c>
      <c r="E1751" s="31" t="s">
        <v>145</v>
      </c>
      <c r="F1751" s="31" t="s">
        <v>122</v>
      </c>
      <c r="G1751" s="31" t="s">
        <v>164</v>
      </c>
      <c r="H1751" s="31" t="s">
        <v>108</v>
      </c>
      <c r="I1751" s="31" t="s">
        <v>3880</v>
      </c>
      <c r="J1751" s="31" t="s">
        <v>3881</v>
      </c>
      <c r="K1751" s="31" t="s">
        <v>110</v>
      </c>
      <c r="L1751" s="31" t="s">
        <v>9179</v>
      </c>
      <c r="M1751" s="31" t="s">
        <v>27</v>
      </c>
      <c r="N1751" s="31" t="s">
        <v>25933</v>
      </c>
      <c r="O1751" s="31" t="s">
        <v>25929</v>
      </c>
      <c r="P1751" s="32" t="s">
        <v>67</v>
      </c>
      <c r="Q1751" s="32">
        <v>0.5</v>
      </c>
      <c r="R1751" t="str">
        <f t="shared" si="27"/>
        <v>ВОГ РІТЕЙЛ ТОВ, АЗС №12 "Західно-Окружна" г.Хмельницкий, ул.Западная Окружная, д.5/2</v>
      </c>
    </row>
    <row r="1752" spans="1:18" hidden="1" x14ac:dyDescent="0.25">
      <c r="A1752" s="32">
        <v>160442</v>
      </c>
      <c r="B1752" s="31" t="s">
        <v>9240</v>
      </c>
      <c r="C1752" s="31" t="s">
        <v>9241</v>
      </c>
      <c r="D1752" s="31" t="s">
        <v>9242</v>
      </c>
      <c r="E1752" s="31" t="s">
        <v>145</v>
      </c>
      <c r="F1752" s="31" t="s">
        <v>122</v>
      </c>
      <c r="G1752" s="31" t="s">
        <v>114</v>
      </c>
      <c r="H1752" s="31" t="s">
        <v>108</v>
      </c>
      <c r="I1752" s="31" t="s">
        <v>9243</v>
      </c>
      <c r="J1752" s="31" t="s">
        <v>9244</v>
      </c>
      <c r="K1752" s="31" t="s">
        <v>110</v>
      </c>
      <c r="L1752" s="31" t="s">
        <v>9241</v>
      </c>
      <c r="M1752" s="31" t="s">
        <v>26</v>
      </c>
      <c r="N1752" s="31" t="s">
        <v>25933</v>
      </c>
      <c r="O1752" s="31" t="s">
        <v>25929</v>
      </c>
      <c r="P1752" s="32" t="s">
        <v>25948</v>
      </c>
      <c r="Q1752" s="32">
        <v>0</v>
      </c>
      <c r="R1752" t="str">
        <f t="shared" si="27"/>
        <v>Ілмаз Х. ПП, кафе "Карнетта" г.Хмельницкий, ул.Владимирская (площа)</v>
      </c>
    </row>
    <row r="1753" spans="1:18" hidden="1" x14ac:dyDescent="0.25">
      <c r="A1753" s="32">
        <v>160442</v>
      </c>
      <c r="B1753" s="31" t="s">
        <v>9240</v>
      </c>
      <c r="C1753" s="31" t="s">
        <v>9241</v>
      </c>
      <c r="D1753" s="31" t="s">
        <v>9242</v>
      </c>
      <c r="E1753" s="31" t="s">
        <v>145</v>
      </c>
      <c r="F1753" s="31" t="s">
        <v>122</v>
      </c>
      <c r="G1753" s="31" t="s">
        <v>114</v>
      </c>
      <c r="H1753" s="31" t="s">
        <v>108</v>
      </c>
      <c r="I1753" s="31"/>
      <c r="J1753" s="31"/>
      <c r="K1753" s="31" t="s">
        <v>110</v>
      </c>
      <c r="L1753" s="31" t="s">
        <v>9241</v>
      </c>
      <c r="M1753" s="31" t="s">
        <v>26</v>
      </c>
      <c r="N1753" s="31" t="s">
        <v>25933</v>
      </c>
      <c r="O1753" s="31" t="s">
        <v>25929</v>
      </c>
      <c r="P1753" s="32" t="s">
        <v>25948</v>
      </c>
      <c r="Q1753" s="32">
        <v>0</v>
      </c>
      <c r="R1753" t="str">
        <f t="shared" si="27"/>
        <v>Ілмаз Х. ПП, кафе "Карнетта" г.Хмельницкий, ул.Владимирская (площа)</v>
      </c>
    </row>
    <row r="1754" spans="1:18" hidden="1" x14ac:dyDescent="0.25">
      <c r="A1754" s="32">
        <v>160444</v>
      </c>
      <c r="B1754" s="31" t="s">
        <v>9250</v>
      </c>
      <c r="C1754" s="31" t="s">
        <v>9251</v>
      </c>
      <c r="D1754" s="31" t="s">
        <v>9252</v>
      </c>
      <c r="E1754" s="31" t="s">
        <v>145</v>
      </c>
      <c r="F1754" s="31" t="s">
        <v>122</v>
      </c>
      <c r="G1754" s="31" t="s">
        <v>107</v>
      </c>
      <c r="H1754" s="31" t="s">
        <v>108</v>
      </c>
      <c r="I1754" s="31" t="s">
        <v>9253</v>
      </c>
      <c r="J1754" s="31" t="s">
        <v>9254</v>
      </c>
      <c r="K1754" s="31" t="s">
        <v>110</v>
      </c>
      <c r="L1754" s="31" t="s">
        <v>9251</v>
      </c>
      <c r="M1754" s="31" t="s">
        <v>25</v>
      </c>
      <c r="N1754" s="31" t="s">
        <v>25933</v>
      </c>
      <c r="O1754" s="31" t="s">
        <v>25929</v>
      </c>
      <c r="P1754" s="32" t="s">
        <v>66</v>
      </c>
      <c r="Q1754" s="32">
        <v>1</v>
      </c>
      <c r="R1754" t="str">
        <f t="shared" si="27"/>
        <v>Ільчук О.А. ПП, маг. "Райдуга" г.Хмельницкий, ул.Циолковского, д.7</v>
      </c>
    </row>
    <row r="1755" spans="1:18" hidden="1" x14ac:dyDescent="0.25">
      <c r="A1755" s="32">
        <v>160444</v>
      </c>
      <c r="B1755" s="31" t="s">
        <v>9250</v>
      </c>
      <c r="C1755" s="31" t="s">
        <v>9251</v>
      </c>
      <c r="D1755" s="31" t="s">
        <v>9252</v>
      </c>
      <c r="E1755" s="31" t="s">
        <v>145</v>
      </c>
      <c r="F1755" s="31" t="s">
        <v>122</v>
      </c>
      <c r="G1755" s="31" t="s">
        <v>107</v>
      </c>
      <c r="H1755" s="31" t="s">
        <v>108</v>
      </c>
      <c r="I1755" s="31"/>
      <c r="J1755" s="31"/>
      <c r="K1755" s="31" t="s">
        <v>110</v>
      </c>
      <c r="L1755" s="31" t="s">
        <v>9251</v>
      </c>
      <c r="M1755" s="31" t="s">
        <v>25</v>
      </c>
      <c r="N1755" s="31" t="s">
        <v>25933</v>
      </c>
      <c r="O1755" s="31" t="s">
        <v>25929</v>
      </c>
      <c r="P1755" s="32" t="s">
        <v>66</v>
      </c>
      <c r="Q1755" s="32">
        <v>1</v>
      </c>
      <c r="R1755" t="str">
        <f t="shared" si="27"/>
        <v>Ільчук О.А. ПП, маг. "Райдуга" г.Хмельницкий, ул.Циолковского, д.7</v>
      </c>
    </row>
    <row r="1756" spans="1:18" hidden="1" x14ac:dyDescent="0.25">
      <c r="A1756" s="32">
        <v>160457</v>
      </c>
      <c r="B1756" s="31" t="s">
        <v>9301</v>
      </c>
      <c r="C1756" s="31" t="s">
        <v>9302</v>
      </c>
      <c r="D1756" s="31" t="s">
        <v>9303</v>
      </c>
      <c r="E1756" s="31" t="s">
        <v>145</v>
      </c>
      <c r="F1756" s="31" t="s">
        <v>122</v>
      </c>
      <c r="G1756" s="31" t="s">
        <v>107</v>
      </c>
      <c r="H1756" s="31" t="s">
        <v>108</v>
      </c>
      <c r="I1756" s="31" t="s">
        <v>9304</v>
      </c>
      <c r="J1756" s="31" t="s">
        <v>9305</v>
      </c>
      <c r="K1756" s="31" t="s">
        <v>110</v>
      </c>
      <c r="L1756" s="31" t="s">
        <v>9302</v>
      </c>
      <c r="M1756" s="31" t="s">
        <v>27</v>
      </c>
      <c r="N1756" s="31" t="s">
        <v>25933</v>
      </c>
      <c r="O1756" s="31" t="s">
        <v>25929</v>
      </c>
      <c r="P1756" s="32" t="s">
        <v>66</v>
      </c>
      <c r="Q1756" s="32">
        <v>1</v>
      </c>
      <c r="R1756" t="str">
        <f t="shared" si="27"/>
        <v>Кальяненко Ю.І. ПП, маг.  "Версаль" г.Хмельницкий, ул.Мирного Панаса, д.30</v>
      </c>
    </row>
    <row r="1757" spans="1:18" hidden="1" x14ac:dyDescent="0.25">
      <c r="A1757" s="32">
        <v>160457</v>
      </c>
      <c r="B1757" s="31" t="s">
        <v>9301</v>
      </c>
      <c r="C1757" s="31" t="s">
        <v>9302</v>
      </c>
      <c r="D1757" s="31" t="s">
        <v>9303</v>
      </c>
      <c r="E1757" s="31" t="s">
        <v>145</v>
      </c>
      <c r="F1757" s="31" t="s">
        <v>122</v>
      </c>
      <c r="G1757" s="31" t="s">
        <v>107</v>
      </c>
      <c r="H1757" s="31" t="s">
        <v>108</v>
      </c>
      <c r="I1757" s="31"/>
      <c r="J1757" s="31"/>
      <c r="K1757" s="31" t="s">
        <v>110</v>
      </c>
      <c r="L1757" s="31" t="s">
        <v>9302</v>
      </c>
      <c r="M1757" s="31" t="s">
        <v>27</v>
      </c>
      <c r="N1757" s="31" t="s">
        <v>25933</v>
      </c>
      <c r="O1757" s="31" t="s">
        <v>25929</v>
      </c>
      <c r="P1757" s="32" t="s">
        <v>66</v>
      </c>
      <c r="Q1757" s="32">
        <v>1</v>
      </c>
      <c r="R1757" t="str">
        <f t="shared" si="27"/>
        <v>Кальяненко Ю.І. ПП, маг.  "Версаль" г.Хмельницкий, ул.Мирного Панаса, д.30</v>
      </c>
    </row>
    <row r="1758" spans="1:18" hidden="1" x14ac:dyDescent="0.25">
      <c r="A1758" s="32">
        <v>160467</v>
      </c>
      <c r="B1758" s="31" t="s">
        <v>9326</v>
      </c>
      <c r="C1758" s="31" t="s">
        <v>9327</v>
      </c>
      <c r="D1758" s="31" t="s">
        <v>9328</v>
      </c>
      <c r="E1758" s="31" t="s">
        <v>145</v>
      </c>
      <c r="F1758" s="31" t="s">
        <v>122</v>
      </c>
      <c r="G1758" s="31" t="s">
        <v>107</v>
      </c>
      <c r="H1758" s="31" t="s">
        <v>108</v>
      </c>
      <c r="I1758" s="31" t="s">
        <v>9330</v>
      </c>
      <c r="J1758" s="31" t="s">
        <v>9331</v>
      </c>
      <c r="K1758" s="31" t="s">
        <v>110</v>
      </c>
      <c r="L1758" s="31" t="s">
        <v>9327</v>
      </c>
      <c r="M1758" s="31" t="s">
        <v>25</v>
      </c>
      <c r="N1758" s="31" t="s">
        <v>25933</v>
      </c>
      <c r="O1758" s="31" t="s">
        <v>25929</v>
      </c>
      <c r="P1758" s="32" t="s">
        <v>67</v>
      </c>
      <c r="Q1758" s="32">
        <v>0.5</v>
      </c>
      <c r="R1758" t="str">
        <f t="shared" si="27"/>
        <v>Каноє ПП, маг. "Каное" г.Хмельницкий, ул.Майборского, д.16</v>
      </c>
    </row>
    <row r="1759" spans="1:18" hidden="1" x14ac:dyDescent="0.25">
      <c r="A1759" s="32">
        <v>160467</v>
      </c>
      <c r="B1759" s="31" t="s">
        <v>9326</v>
      </c>
      <c r="C1759" s="31" t="s">
        <v>9327</v>
      </c>
      <c r="D1759" s="31" t="s">
        <v>9328</v>
      </c>
      <c r="E1759" s="31" t="s">
        <v>145</v>
      </c>
      <c r="F1759" s="31" t="s">
        <v>122</v>
      </c>
      <c r="G1759" s="31" t="s">
        <v>107</v>
      </c>
      <c r="H1759" s="31" t="s">
        <v>108</v>
      </c>
      <c r="I1759" s="31"/>
      <c r="J1759" s="31"/>
      <c r="K1759" s="31" t="s">
        <v>110</v>
      </c>
      <c r="L1759" s="31" t="s">
        <v>9327</v>
      </c>
      <c r="M1759" s="31" t="s">
        <v>25</v>
      </c>
      <c r="N1759" s="31" t="s">
        <v>25933</v>
      </c>
      <c r="O1759" s="31" t="s">
        <v>25929</v>
      </c>
      <c r="P1759" s="32" t="s">
        <v>67</v>
      </c>
      <c r="Q1759" s="32">
        <v>0.5</v>
      </c>
      <c r="R1759" t="str">
        <f t="shared" si="27"/>
        <v>Каноє ПП, маг. "Каное" г.Хмельницкий, ул.Майборского, д.16</v>
      </c>
    </row>
    <row r="1760" spans="1:18" hidden="1" x14ac:dyDescent="0.25">
      <c r="A1760" s="32">
        <v>160474</v>
      </c>
      <c r="B1760" s="31" t="s">
        <v>9354</v>
      </c>
      <c r="C1760" s="31" t="s">
        <v>9355</v>
      </c>
      <c r="D1760" s="31" t="s">
        <v>9356</v>
      </c>
      <c r="E1760" s="31" t="s">
        <v>145</v>
      </c>
      <c r="F1760" s="31" t="s">
        <v>122</v>
      </c>
      <c r="G1760" s="31" t="s">
        <v>107</v>
      </c>
      <c r="H1760" s="31" t="s">
        <v>108</v>
      </c>
      <c r="I1760" s="31" t="s">
        <v>9357</v>
      </c>
      <c r="J1760" s="31" t="s">
        <v>9358</v>
      </c>
      <c r="K1760" s="31" t="s">
        <v>110</v>
      </c>
      <c r="L1760" s="31" t="s">
        <v>9355</v>
      </c>
      <c r="M1760" s="31" t="s">
        <v>27</v>
      </c>
      <c r="N1760" s="31" t="s">
        <v>25933</v>
      </c>
      <c r="O1760" s="31" t="s">
        <v>25929</v>
      </c>
      <c r="P1760" s="32" t="s">
        <v>66</v>
      </c>
      <c r="Q1760" s="32">
        <v>1</v>
      </c>
      <c r="R1760" t="str">
        <f t="shared" si="27"/>
        <v>Кареліна Т.В. ПП, маг. "Іріс" г.Хмельницкий, ул.Камьянецкая, д.48</v>
      </c>
    </row>
    <row r="1761" spans="1:18" hidden="1" x14ac:dyDescent="0.25">
      <c r="A1761" s="32">
        <v>160474</v>
      </c>
      <c r="B1761" s="31" t="s">
        <v>9354</v>
      </c>
      <c r="C1761" s="31" t="s">
        <v>9355</v>
      </c>
      <c r="D1761" s="31" t="s">
        <v>9356</v>
      </c>
      <c r="E1761" s="31" t="s">
        <v>145</v>
      </c>
      <c r="F1761" s="31" t="s">
        <v>122</v>
      </c>
      <c r="G1761" s="31" t="s">
        <v>107</v>
      </c>
      <c r="H1761" s="31" t="s">
        <v>108</v>
      </c>
      <c r="I1761" s="31"/>
      <c r="J1761" s="31"/>
      <c r="K1761" s="31" t="s">
        <v>110</v>
      </c>
      <c r="L1761" s="31" t="s">
        <v>9355</v>
      </c>
      <c r="M1761" s="31" t="s">
        <v>27</v>
      </c>
      <c r="N1761" s="31" t="s">
        <v>25933</v>
      </c>
      <c r="O1761" s="31" t="s">
        <v>25929</v>
      </c>
      <c r="P1761" s="32" t="s">
        <v>66</v>
      </c>
      <c r="Q1761" s="32">
        <v>1</v>
      </c>
      <c r="R1761" t="str">
        <f t="shared" si="27"/>
        <v>Кареліна Т.В. ПП, маг. "Іріс" г.Хмельницкий, ул.Камьянецкая, д.48</v>
      </c>
    </row>
    <row r="1762" spans="1:18" hidden="1" x14ac:dyDescent="0.25">
      <c r="A1762" s="32">
        <v>160479</v>
      </c>
      <c r="B1762" s="31" t="s">
        <v>9371</v>
      </c>
      <c r="C1762" s="31" t="s">
        <v>9372</v>
      </c>
      <c r="D1762" s="31" t="s">
        <v>9373</v>
      </c>
      <c r="E1762" s="31" t="s">
        <v>145</v>
      </c>
      <c r="F1762" s="31" t="s">
        <v>122</v>
      </c>
      <c r="G1762" s="31" t="s">
        <v>107</v>
      </c>
      <c r="H1762" s="31" t="s">
        <v>108</v>
      </c>
      <c r="I1762" s="31" t="s">
        <v>9374</v>
      </c>
      <c r="J1762" s="31" t="s">
        <v>9375</v>
      </c>
      <c r="K1762" s="31" t="s">
        <v>110</v>
      </c>
      <c r="L1762" s="31" t="s">
        <v>9372</v>
      </c>
      <c r="M1762" s="31" t="s">
        <v>25</v>
      </c>
      <c r="N1762" s="31" t="s">
        <v>25933</v>
      </c>
      <c r="O1762" s="31" t="s">
        <v>25929</v>
      </c>
      <c r="P1762" s="32" t="s">
        <v>66</v>
      </c>
      <c r="Q1762" s="32">
        <v>1</v>
      </c>
      <c r="R1762" t="str">
        <f t="shared" si="27"/>
        <v>Катеринчук В.С. ПП, маг."Продукти" г.Хмельницкий, ул.Пилотская, д.1 (областная)</v>
      </c>
    </row>
    <row r="1763" spans="1:18" hidden="1" x14ac:dyDescent="0.25">
      <c r="A1763" s="32">
        <v>160479</v>
      </c>
      <c r="B1763" s="31" t="s">
        <v>9371</v>
      </c>
      <c r="C1763" s="31" t="s">
        <v>9372</v>
      </c>
      <c r="D1763" s="31" t="s">
        <v>9373</v>
      </c>
      <c r="E1763" s="31" t="s">
        <v>145</v>
      </c>
      <c r="F1763" s="31" t="s">
        <v>122</v>
      </c>
      <c r="G1763" s="31" t="s">
        <v>107</v>
      </c>
      <c r="H1763" s="31" t="s">
        <v>108</v>
      </c>
      <c r="I1763" s="31"/>
      <c r="J1763" s="31"/>
      <c r="K1763" s="31" t="s">
        <v>110</v>
      </c>
      <c r="L1763" s="31" t="s">
        <v>9372</v>
      </c>
      <c r="M1763" s="31" t="s">
        <v>25</v>
      </c>
      <c r="N1763" s="31" t="s">
        <v>25933</v>
      </c>
      <c r="O1763" s="31" t="s">
        <v>25929</v>
      </c>
      <c r="P1763" s="32" t="s">
        <v>66</v>
      </c>
      <c r="Q1763" s="32">
        <v>1</v>
      </c>
      <c r="R1763" t="str">
        <f t="shared" si="27"/>
        <v>Катеринчук В.С. ПП, маг."Продукти" г.Хмельницкий, ул.Пилотская, д.1 (областная)</v>
      </c>
    </row>
    <row r="1764" spans="1:18" hidden="1" x14ac:dyDescent="0.25">
      <c r="A1764" s="32">
        <v>160485</v>
      </c>
      <c r="B1764" s="31" t="s">
        <v>9382</v>
      </c>
      <c r="C1764" s="31" t="s">
        <v>9383</v>
      </c>
      <c r="D1764" s="31" t="s">
        <v>9384</v>
      </c>
      <c r="E1764" s="31" t="s">
        <v>145</v>
      </c>
      <c r="F1764" s="31" t="s">
        <v>122</v>
      </c>
      <c r="G1764" s="31" t="s">
        <v>107</v>
      </c>
      <c r="H1764" s="31" t="s">
        <v>108</v>
      </c>
      <c r="I1764" s="31" t="s">
        <v>9385</v>
      </c>
      <c r="J1764" s="31" t="s">
        <v>9386</v>
      </c>
      <c r="K1764" s="31" t="s">
        <v>110</v>
      </c>
      <c r="L1764" s="31" t="s">
        <v>9383</v>
      </c>
      <c r="M1764" s="31" t="s">
        <v>27</v>
      </c>
      <c r="N1764" s="31" t="s">
        <v>25933</v>
      </c>
      <c r="O1764" s="31" t="s">
        <v>25929</v>
      </c>
      <c r="P1764" s="32" t="s">
        <v>67</v>
      </c>
      <c r="Q1764" s="32">
        <v>1</v>
      </c>
      <c r="R1764" t="str">
        <f t="shared" si="27"/>
        <v>Каштан ТзОВ, маг. "Каштан" г.Хмельницкий, ул.Пяскерского, д.6</v>
      </c>
    </row>
    <row r="1765" spans="1:18" hidden="1" x14ac:dyDescent="0.25">
      <c r="A1765" s="32">
        <v>160485</v>
      </c>
      <c r="B1765" s="31" t="s">
        <v>9382</v>
      </c>
      <c r="C1765" s="31" t="s">
        <v>9383</v>
      </c>
      <c r="D1765" s="31" t="s">
        <v>9384</v>
      </c>
      <c r="E1765" s="31" t="s">
        <v>145</v>
      </c>
      <c r="F1765" s="31" t="s">
        <v>122</v>
      </c>
      <c r="G1765" s="31" t="s">
        <v>107</v>
      </c>
      <c r="H1765" s="31" t="s">
        <v>108</v>
      </c>
      <c r="I1765" s="31"/>
      <c r="J1765" s="31"/>
      <c r="K1765" s="31" t="s">
        <v>110</v>
      </c>
      <c r="L1765" s="31" t="s">
        <v>9383</v>
      </c>
      <c r="M1765" s="31" t="s">
        <v>27</v>
      </c>
      <c r="N1765" s="31" t="s">
        <v>25933</v>
      </c>
      <c r="O1765" s="31" t="s">
        <v>25929</v>
      </c>
      <c r="P1765" s="32" t="s">
        <v>67</v>
      </c>
      <c r="Q1765" s="32">
        <v>1</v>
      </c>
      <c r="R1765" t="str">
        <f t="shared" si="27"/>
        <v>Каштан ТзОВ, маг. "Каштан" г.Хмельницкий, ул.Пяскерского, д.6</v>
      </c>
    </row>
    <row r="1766" spans="1:18" hidden="1" x14ac:dyDescent="0.25">
      <c r="A1766" s="32">
        <v>160487</v>
      </c>
      <c r="B1766" s="31" t="s">
        <v>9387</v>
      </c>
      <c r="C1766" s="31" t="s">
        <v>9388</v>
      </c>
      <c r="D1766" s="31" t="s">
        <v>9389</v>
      </c>
      <c r="E1766" s="31" t="s">
        <v>145</v>
      </c>
      <c r="F1766" s="31" t="s">
        <v>122</v>
      </c>
      <c r="G1766" s="31" t="s">
        <v>107</v>
      </c>
      <c r="H1766" s="31" t="s">
        <v>108</v>
      </c>
      <c r="I1766" s="31" t="s">
        <v>9390</v>
      </c>
      <c r="J1766" s="31" t="s">
        <v>9391</v>
      </c>
      <c r="K1766" s="31" t="s">
        <v>110</v>
      </c>
      <c r="L1766" s="31" t="s">
        <v>9388</v>
      </c>
      <c r="M1766" s="31" t="s">
        <v>27</v>
      </c>
      <c r="N1766" s="31" t="s">
        <v>25933</v>
      </c>
      <c r="O1766" s="31" t="s">
        <v>25929</v>
      </c>
      <c r="P1766" s="32" t="s">
        <v>66</v>
      </c>
      <c r="Q1766" s="32">
        <v>1</v>
      </c>
      <c r="R1766" t="str">
        <f t="shared" si="27"/>
        <v>Асауляк Л.Ю. ПП, маг. "Фаворит" г.Хмельницкий, ул.Вишневая, д.76</v>
      </c>
    </row>
    <row r="1767" spans="1:18" hidden="1" x14ac:dyDescent="0.25">
      <c r="A1767" s="32">
        <v>160487</v>
      </c>
      <c r="B1767" s="31" t="s">
        <v>9387</v>
      </c>
      <c r="C1767" s="31" t="s">
        <v>9388</v>
      </c>
      <c r="D1767" s="31" t="s">
        <v>9389</v>
      </c>
      <c r="E1767" s="31" t="s">
        <v>145</v>
      </c>
      <c r="F1767" s="31" t="s">
        <v>122</v>
      </c>
      <c r="G1767" s="31" t="s">
        <v>107</v>
      </c>
      <c r="H1767" s="31" t="s">
        <v>108</v>
      </c>
      <c r="I1767" s="31"/>
      <c r="J1767" s="31"/>
      <c r="K1767" s="31" t="s">
        <v>110</v>
      </c>
      <c r="L1767" s="31" t="s">
        <v>9392</v>
      </c>
      <c r="M1767" s="31" t="s">
        <v>27</v>
      </c>
      <c r="N1767" s="31" t="s">
        <v>25933</v>
      </c>
      <c r="O1767" s="31" t="s">
        <v>25929</v>
      </c>
      <c r="P1767" s="32" t="s">
        <v>66</v>
      </c>
      <c r="Q1767" s="32">
        <v>1</v>
      </c>
      <c r="R1767" t="str">
        <f t="shared" si="27"/>
        <v>Асауляк Л.Ю. ПП, маг. "Фаворит" г.Хмельницкий, ул.Вишневая, д.76</v>
      </c>
    </row>
    <row r="1768" spans="1:18" hidden="1" x14ac:dyDescent="0.25">
      <c r="A1768" s="32">
        <v>160514</v>
      </c>
      <c r="B1768" s="31" t="s">
        <v>9440</v>
      </c>
      <c r="C1768" s="31" t="s">
        <v>9441</v>
      </c>
      <c r="D1768" s="31" t="s">
        <v>2514</v>
      </c>
      <c r="E1768" s="31" t="s">
        <v>145</v>
      </c>
      <c r="F1768" s="31" t="s">
        <v>122</v>
      </c>
      <c r="G1768" s="31" t="s">
        <v>107</v>
      </c>
      <c r="H1768" s="31" t="s">
        <v>108</v>
      </c>
      <c r="I1768" s="31" t="s">
        <v>9442</v>
      </c>
      <c r="J1768" s="31" t="s">
        <v>9443</v>
      </c>
      <c r="K1768" s="31" t="s">
        <v>110</v>
      </c>
      <c r="L1768" s="31" t="s">
        <v>9441</v>
      </c>
      <c r="M1768" s="31" t="s">
        <v>24</v>
      </c>
      <c r="N1768" s="31" t="s">
        <v>25933</v>
      </c>
      <c r="O1768" s="31" t="s">
        <v>25929</v>
      </c>
      <c r="P1768" s="32" t="s">
        <v>66</v>
      </c>
      <c r="Q1768" s="32">
        <v>0.5</v>
      </c>
      <c r="R1768" t="str">
        <f t="shared" si="27"/>
        <v>Гницак А.А. ПП, маг. "Гурман №2" г.Хмельницкий, шоссе Львовское, д.51</v>
      </c>
    </row>
    <row r="1769" spans="1:18" hidden="1" x14ac:dyDescent="0.25">
      <c r="A1769" s="32">
        <v>160514</v>
      </c>
      <c r="B1769" s="31" t="s">
        <v>9440</v>
      </c>
      <c r="C1769" s="31" t="s">
        <v>9441</v>
      </c>
      <c r="D1769" s="31" t="s">
        <v>2514</v>
      </c>
      <c r="E1769" s="31" t="s">
        <v>145</v>
      </c>
      <c r="F1769" s="31" t="s">
        <v>122</v>
      </c>
      <c r="G1769" s="31" t="s">
        <v>107</v>
      </c>
      <c r="H1769" s="31" t="s">
        <v>108</v>
      </c>
      <c r="I1769" s="31"/>
      <c r="J1769" s="31"/>
      <c r="K1769" s="31" t="s">
        <v>110</v>
      </c>
      <c r="L1769" s="31" t="s">
        <v>9444</v>
      </c>
      <c r="M1769" s="31" t="s">
        <v>24</v>
      </c>
      <c r="N1769" s="31" t="s">
        <v>25933</v>
      </c>
      <c r="O1769" s="31" t="s">
        <v>25929</v>
      </c>
      <c r="P1769" s="32" t="s">
        <v>66</v>
      </c>
      <c r="Q1769" s="32">
        <v>0.5</v>
      </c>
      <c r="R1769" t="str">
        <f t="shared" si="27"/>
        <v>Гницак А.А. ПП, маг. "Гурман №2" г.Хмельницкий, шоссе Львовское, д.51</v>
      </c>
    </row>
    <row r="1770" spans="1:18" hidden="1" x14ac:dyDescent="0.25">
      <c r="A1770" s="32">
        <v>160522</v>
      </c>
      <c r="B1770" s="31" t="s">
        <v>9469</v>
      </c>
      <c r="C1770" s="31" t="s">
        <v>9470</v>
      </c>
      <c r="D1770" s="31" t="s">
        <v>9471</v>
      </c>
      <c r="E1770" s="31" t="s">
        <v>145</v>
      </c>
      <c r="F1770" s="31" t="s">
        <v>122</v>
      </c>
      <c r="G1770" s="31" t="s">
        <v>107</v>
      </c>
      <c r="H1770" s="31" t="s">
        <v>108</v>
      </c>
      <c r="I1770" s="31" t="s">
        <v>9472</v>
      </c>
      <c r="J1770" s="31" t="s">
        <v>9473</v>
      </c>
      <c r="K1770" s="31" t="s">
        <v>110</v>
      </c>
      <c r="L1770" s="31" t="s">
        <v>9470</v>
      </c>
      <c r="M1770" s="31" t="s">
        <v>24</v>
      </c>
      <c r="N1770" s="31" t="s">
        <v>25933</v>
      </c>
      <c r="O1770" s="31" t="s">
        <v>25929</v>
      </c>
      <c r="P1770" s="32" t="s">
        <v>66</v>
      </c>
      <c r="Q1770" s="32">
        <v>1</v>
      </c>
      <c r="R1770" t="str">
        <f t="shared" si="27"/>
        <v>Кметь М.М. ПП, маг. "Тарас" г.Хмельницкий, ул.Тернопольская, д.34</v>
      </c>
    </row>
    <row r="1771" spans="1:18" hidden="1" x14ac:dyDescent="0.25">
      <c r="A1771" s="32">
        <v>160523</v>
      </c>
      <c r="B1771" s="31" t="s">
        <v>9474</v>
      </c>
      <c r="C1771" s="31" t="s">
        <v>9475</v>
      </c>
      <c r="D1771" s="31" t="s">
        <v>1494</v>
      </c>
      <c r="E1771" s="31" t="s">
        <v>145</v>
      </c>
      <c r="F1771" s="31" t="s">
        <v>122</v>
      </c>
      <c r="G1771" s="31" t="s">
        <v>149</v>
      </c>
      <c r="H1771" s="31" t="s">
        <v>108</v>
      </c>
      <c r="I1771" s="31" t="s">
        <v>9476</v>
      </c>
      <c r="J1771" s="31" t="s">
        <v>9477</v>
      </c>
      <c r="K1771" s="31" t="s">
        <v>110</v>
      </c>
      <c r="L1771" s="31" t="s">
        <v>9475</v>
      </c>
      <c r="M1771" s="31" t="s">
        <v>27</v>
      </c>
      <c r="N1771" s="31" t="s">
        <v>25933</v>
      </c>
      <c r="O1771" s="31" t="s">
        <v>25929</v>
      </c>
      <c r="P1771" s="32" t="s">
        <v>67</v>
      </c>
      <c r="Q1771" s="32">
        <v>0.5</v>
      </c>
      <c r="R1771" t="str">
        <f t="shared" si="27"/>
        <v>Кобалія Г.Ш. ПП, к-к №123 г.Хмельницкий, шоссе Львовское (ринок)</v>
      </c>
    </row>
    <row r="1772" spans="1:18" hidden="1" x14ac:dyDescent="0.25">
      <c r="A1772" s="32">
        <v>160523</v>
      </c>
      <c r="B1772" s="31" t="s">
        <v>9474</v>
      </c>
      <c r="C1772" s="31" t="s">
        <v>9475</v>
      </c>
      <c r="D1772" s="31" t="s">
        <v>1494</v>
      </c>
      <c r="E1772" s="31" t="s">
        <v>145</v>
      </c>
      <c r="F1772" s="31" t="s">
        <v>122</v>
      </c>
      <c r="G1772" s="31" t="s">
        <v>149</v>
      </c>
      <c r="H1772" s="31" t="s">
        <v>108</v>
      </c>
      <c r="I1772" s="31"/>
      <c r="J1772" s="31"/>
      <c r="K1772" s="31" t="s">
        <v>110</v>
      </c>
      <c r="L1772" s="31" t="s">
        <v>9475</v>
      </c>
      <c r="M1772" s="31" t="s">
        <v>27</v>
      </c>
      <c r="N1772" s="31" t="s">
        <v>25933</v>
      </c>
      <c r="O1772" s="31" t="s">
        <v>25929</v>
      </c>
      <c r="P1772" s="32" t="s">
        <v>67</v>
      </c>
      <c r="Q1772" s="32">
        <v>0.5</v>
      </c>
      <c r="R1772" t="str">
        <f t="shared" si="27"/>
        <v>Кобалія Г.Ш. ПП, к-к №123 г.Хмельницкий, шоссе Львовское (ринок)</v>
      </c>
    </row>
    <row r="1773" spans="1:18" hidden="1" x14ac:dyDescent="0.25">
      <c r="A1773" s="32">
        <v>160529</v>
      </c>
      <c r="B1773" s="31" t="s">
        <v>9494</v>
      </c>
      <c r="C1773" s="31" t="s">
        <v>6862</v>
      </c>
      <c r="D1773" s="31" t="s">
        <v>9495</v>
      </c>
      <c r="E1773" s="31" t="s">
        <v>145</v>
      </c>
      <c r="F1773" s="31" t="s">
        <v>122</v>
      </c>
      <c r="G1773" s="31" t="s">
        <v>107</v>
      </c>
      <c r="H1773" s="31" t="s">
        <v>108</v>
      </c>
      <c r="I1773" s="31" t="s">
        <v>5974</v>
      </c>
      <c r="J1773" s="31" t="s">
        <v>5975</v>
      </c>
      <c r="K1773" s="31" t="s">
        <v>110</v>
      </c>
      <c r="L1773" s="31" t="s">
        <v>6862</v>
      </c>
      <c r="M1773" s="31" t="s">
        <v>23</v>
      </c>
      <c r="N1773" s="31" t="s">
        <v>25933</v>
      </c>
      <c r="O1773" s="31" t="s">
        <v>25929</v>
      </c>
      <c r="P1773" s="32" t="s">
        <v>66</v>
      </c>
      <c r="Q1773" s="32">
        <v>1</v>
      </c>
      <c r="R1773" t="str">
        <f t="shared" si="27"/>
        <v>КОВА ПП, маг. "Хмельницькі делікатеси" г.Хмельницкий, ул.Хотовицкого, д.7</v>
      </c>
    </row>
    <row r="1774" spans="1:18" hidden="1" x14ac:dyDescent="0.25">
      <c r="A1774" s="32">
        <v>160529</v>
      </c>
      <c r="B1774" s="31" t="s">
        <v>9494</v>
      </c>
      <c r="C1774" s="31" t="s">
        <v>6862</v>
      </c>
      <c r="D1774" s="31" t="s">
        <v>9495</v>
      </c>
      <c r="E1774" s="31" t="s">
        <v>145</v>
      </c>
      <c r="F1774" s="31" t="s">
        <v>122</v>
      </c>
      <c r="G1774" s="31" t="s">
        <v>107</v>
      </c>
      <c r="H1774" s="31" t="s">
        <v>108</v>
      </c>
      <c r="I1774" s="31"/>
      <c r="J1774" s="31"/>
      <c r="K1774" s="31" t="s">
        <v>110</v>
      </c>
      <c r="L1774" s="31" t="s">
        <v>6862</v>
      </c>
      <c r="M1774" s="31" t="s">
        <v>23</v>
      </c>
      <c r="N1774" s="31" t="s">
        <v>25933</v>
      </c>
      <c r="O1774" s="31" t="s">
        <v>25929</v>
      </c>
      <c r="P1774" s="32" t="s">
        <v>66</v>
      </c>
      <c r="Q1774" s="32">
        <v>1</v>
      </c>
      <c r="R1774" t="str">
        <f t="shared" si="27"/>
        <v>КОВА ПП, маг. "Хмельницькі делікатеси" г.Хмельницкий, ул.Хотовицкого, д.7</v>
      </c>
    </row>
    <row r="1775" spans="1:18" hidden="1" x14ac:dyDescent="0.25">
      <c r="A1775" s="32">
        <v>160533</v>
      </c>
      <c r="B1775" s="31" t="s">
        <v>9504</v>
      </c>
      <c r="C1775" s="31" t="s">
        <v>9505</v>
      </c>
      <c r="D1775" s="31" t="s">
        <v>9506</v>
      </c>
      <c r="E1775" s="31" t="s">
        <v>145</v>
      </c>
      <c r="F1775" s="31" t="s">
        <v>122</v>
      </c>
      <c r="G1775" s="31" t="s">
        <v>107</v>
      </c>
      <c r="H1775" s="31" t="s">
        <v>108</v>
      </c>
      <c r="I1775" s="31" t="s">
        <v>9507</v>
      </c>
      <c r="J1775" s="31" t="s">
        <v>9508</v>
      </c>
      <c r="K1775" s="31" t="s">
        <v>110</v>
      </c>
      <c r="L1775" s="31" t="s">
        <v>9505</v>
      </c>
      <c r="M1775" s="31" t="s">
        <v>25</v>
      </c>
      <c r="N1775" s="31" t="s">
        <v>25933</v>
      </c>
      <c r="O1775" s="31" t="s">
        <v>25929</v>
      </c>
      <c r="P1775" s="32" t="s">
        <v>66</v>
      </c>
      <c r="Q1775" s="32">
        <v>1</v>
      </c>
      <c r="R1775" t="str">
        <f t="shared" si="27"/>
        <v>Коваль Л.М. ПП, маг. "Лідія" г.Хмельницкий, ул.Свободы (ост. ЦНТИ)</v>
      </c>
    </row>
    <row r="1776" spans="1:18" hidden="1" x14ac:dyDescent="0.25">
      <c r="A1776" s="32">
        <v>160533</v>
      </c>
      <c r="B1776" s="31" t="s">
        <v>9504</v>
      </c>
      <c r="C1776" s="31" t="s">
        <v>9505</v>
      </c>
      <c r="D1776" s="31" t="s">
        <v>9506</v>
      </c>
      <c r="E1776" s="31" t="s">
        <v>145</v>
      </c>
      <c r="F1776" s="31" t="s">
        <v>122</v>
      </c>
      <c r="G1776" s="31" t="s">
        <v>107</v>
      </c>
      <c r="H1776" s="31" t="s">
        <v>108</v>
      </c>
      <c r="I1776" s="31"/>
      <c r="J1776" s="31"/>
      <c r="K1776" s="31" t="s">
        <v>110</v>
      </c>
      <c r="L1776" s="31" t="s">
        <v>9505</v>
      </c>
      <c r="M1776" s="31" t="s">
        <v>25</v>
      </c>
      <c r="N1776" s="31" t="s">
        <v>25933</v>
      </c>
      <c r="O1776" s="31" t="s">
        <v>25929</v>
      </c>
      <c r="P1776" s="32" t="s">
        <v>66</v>
      </c>
      <c r="Q1776" s="32">
        <v>1</v>
      </c>
      <c r="R1776" t="str">
        <f t="shared" si="27"/>
        <v>Коваль Л.М. ПП, маг. "Лідія" г.Хмельницкий, ул.Свободы (ост. ЦНТИ)</v>
      </c>
    </row>
    <row r="1777" spans="1:18" hidden="1" x14ac:dyDescent="0.25">
      <c r="A1777" s="32">
        <v>160541</v>
      </c>
      <c r="B1777" s="31" t="s">
        <v>9531</v>
      </c>
      <c r="C1777" s="31" t="s">
        <v>9532</v>
      </c>
      <c r="D1777" s="31" t="s">
        <v>9533</v>
      </c>
      <c r="E1777" s="31" t="s">
        <v>145</v>
      </c>
      <c r="F1777" s="31" t="s">
        <v>122</v>
      </c>
      <c r="G1777" s="31" t="s">
        <v>107</v>
      </c>
      <c r="H1777" s="31" t="s">
        <v>108</v>
      </c>
      <c r="I1777" s="31" t="s">
        <v>9534</v>
      </c>
      <c r="J1777" s="31" t="s">
        <v>9535</v>
      </c>
      <c r="K1777" s="31" t="s">
        <v>110</v>
      </c>
      <c r="L1777" s="31" t="s">
        <v>9532</v>
      </c>
      <c r="M1777" s="31" t="s">
        <v>25</v>
      </c>
      <c r="N1777" s="31" t="s">
        <v>25933</v>
      </c>
      <c r="O1777" s="31" t="s">
        <v>25929</v>
      </c>
      <c r="P1777" s="32" t="s">
        <v>66</v>
      </c>
      <c r="Q1777" s="32">
        <v>1</v>
      </c>
      <c r="R1777" t="str">
        <f t="shared" si="27"/>
        <v>Ковальчук В.В. ПП, маг. "Берестьє" г.Хмельницкий, ул.Гарнизонная, д.4а</v>
      </c>
    </row>
    <row r="1778" spans="1:18" hidden="1" x14ac:dyDescent="0.25">
      <c r="A1778" s="32">
        <v>160541</v>
      </c>
      <c r="B1778" s="31" t="s">
        <v>9531</v>
      </c>
      <c r="C1778" s="31" t="s">
        <v>9532</v>
      </c>
      <c r="D1778" s="31" t="s">
        <v>9533</v>
      </c>
      <c r="E1778" s="31" t="s">
        <v>145</v>
      </c>
      <c r="F1778" s="31" t="s">
        <v>122</v>
      </c>
      <c r="G1778" s="31" t="s">
        <v>107</v>
      </c>
      <c r="H1778" s="31" t="s">
        <v>108</v>
      </c>
      <c r="I1778" s="31"/>
      <c r="J1778" s="31"/>
      <c r="K1778" s="31" t="s">
        <v>110</v>
      </c>
      <c r="L1778" s="31" t="s">
        <v>9532</v>
      </c>
      <c r="M1778" s="31" t="s">
        <v>25</v>
      </c>
      <c r="N1778" s="31" t="s">
        <v>25933</v>
      </c>
      <c r="O1778" s="31" t="s">
        <v>25929</v>
      </c>
      <c r="P1778" s="32" t="s">
        <v>66</v>
      </c>
      <c r="Q1778" s="32">
        <v>1</v>
      </c>
      <c r="R1778" t="str">
        <f t="shared" si="27"/>
        <v>Ковальчук В.В. ПП, маг. "Берестьє" г.Хмельницкий, ул.Гарнизонная, д.4а</v>
      </c>
    </row>
    <row r="1779" spans="1:18" hidden="1" x14ac:dyDescent="0.25">
      <c r="A1779" s="32">
        <v>160566</v>
      </c>
      <c r="B1779" s="31" t="s">
        <v>9604</v>
      </c>
      <c r="C1779" s="31" t="s">
        <v>9605</v>
      </c>
      <c r="D1779" s="31" t="s">
        <v>9606</v>
      </c>
      <c r="E1779" s="31" t="s">
        <v>145</v>
      </c>
      <c r="F1779" s="31" t="s">
        <v>122</v>
      </c>
      <c r="G1779" s="31" t="s">
        <v>115</v>
      </c>
      <c r="H1779" s="31" t="s">
        <v>116</v>
      </c>
      <c r="I1779" s="31" t="s">
        <v>9607</v>
      </c>
      <c r="J1779" s="31" t="s">
        <v>9608</v>
      </c>
      <c r="K1779" s="31" t="s">
        <v>110</v>
      </c>
      <c r="L1779" s="31" t="s">
        <v>9605</v>
      </c>
      <c r="M1779" s="31" t="s">
        <v>25</v>
      </c>
      <c r="N1779" s="31" t="s">
        <v>25933</v>
      </c>
      <c r="O1779" s="31" t="s">
        <v>25929</v>
      </c>
      <c r="P1779" s="32" t="s">
        <v>66</v>
      </c>
      <c r="Q1779" s="32">
        <v>0.5</v>
      </c>
      <c r="R1779" t="str">
        <f t="shared" si="27"/>
        <v>Козяр В.М. ПП, к- к №1 г.Хмельницкий, ул.Гарнизонная, д.4/1</v>
      </c>
    </row>
    <row r="1780" spans="1:18" hidden="1" x14ac:dyDescent="0.25">
      <c r="A1780" s="32">
        <v>160566</v>
      </c>
      <c r="B1780" s="31" t="s">
        <v>9604</v>
      </c>
      <c r="C1780" s="31" t="s">
        <v>9605</v>
      </c>
      <c r="D1780" s="31" t="s">
        <v>9606</v>
      </c>
      <c r="E1780" s="31" t="s">
        <v>145</v>
      </c>
      <c r="F1780" s="31" t="s">
        <v>122</v>
      </c>
      <c r="G1780" s="31" t="s">
        <v>115</v>
      </c>
      <c r="H1780" s="31" t="s">
        <v>116</v>
      </c>
      <c r="I1780" s="31"/>
      <c r="J1780" s="31"/>
      <c r="K1780" s="31" t="s">
        <v>110</v>
      </c>
      <c r="L1780" s="31" t="s">
        <v>9605</v>
      </c>
      <c r="M1780" s="31" t="s">
        <v>25</v>
      </c>
      <c r="N1780" s="31" t="s">
        <v>25933</v>
      </c>
      <c r="O1780" s="31" t="s">
        <v>25929</v>
      </c>
      <c r="P1780" s="32" t="s">
        <v>66</v>
      </c>
      <c r="Q1780" s="32">
        <v>0.5</v>
      </c>
      <c r="R1780" t="str">
        <f t="shared" si="27"/>
        <v>Козяр В.М. ПП, к- к №1 г.Хмельницкий, ул.Гарнизонная, д.4/1</v>
      </c>
    </row>
    <row r="1781" spans="1:18" hidden="1" x14ac:dyDescent="0.25">
      <c r="A1781" s="32">
        <v>160577</v>
      </c>
      <c r="B1781" s="31" t="s">
        <v>9630</v>
      </c>
      <c r="C1781" s="31" t="s">
        <v>9631</v>
      </c>
      <c r="D1781" s="31" t="s">
        <v>9632</v>
      </c>
      <c r="E1781" s="31" t="s">
        <v>145</v>
      </c>
      <c r="F1781" s="31" t="s">
        <v>122</v>
      </c>
      <c r="G1781" s="31" t="s">
        <v>107</v>
      </c>
      <c r="H1781" s="31" t="s">
        <v>108</v>
      </c>
      <c r="I1781" s="31" t="s">
        <v>9633</v>
      </c>
      <c r="J1781" s="31" t="s">
        <v>9634</v>
      </c>
      <c r="K1781" s="31" t="s">
        <v>110</v>
      </c>
      <c r="L1781" s="31" t="s">
        <v>9631</v>
      </c>
      <c r="M1781" s="31" t="s">
        <v>27</v>
      </c>
      <c r="N1781" s="31" t="s">
        <v>25933</v>
      </c>
      <c r="O1781" s="31" t="s">
        <v>25929</v>
      </c>
      <c r="P1781" s="32" t="s">
        <v>66</v>
      </c>
      <c r="Q1781" s="32">
        <v>0.5</v>
      </c>
      <c r="R1781" t="str">
        <f t="shared" si="27"/>
        <v>Колосовська М.М. ПП, маг. "Аура" г.Хмельницкий, пер.Дубинина, д.8</v>
      </c>
    </row>
    <row r="1782" spans="1:18" hidden="1" x14ac:dyDescent="0.25">
      <c r="A1782" s="32">
        <v>160577</v>
      </c>
      <c r="B1782" s="31" t="s">
        <v>9630</v>
      </c>
      <c r="C1782" s="31" t="s">
        <v>9631</v>
      </c>
      <c r="D1782" s="31" t="s">
        <v>9632</v>
      </c>
      <c r="E1782" s="31" t="s">
        <v>145</v>
      </c>
      <c r="F1782" s="31" t="s">
        <v>122</v>
      </c>
      <c r="G1782" s="31" t="s">
        <v>107</v>
      </c>
      <c r="H1782" s="31" t="s">
        <v>108</v>
      </c>
      <c r="I1782" s="31"/>
      <c r="J1782" s="31"/>
      <c r="K1782" s="31" t="s">
        <v>110</v>
      </c>
      <c r="L1782" s="31" t="s">
        <v>9631</v>
      </c>
      <c r="M1782" s="31" t="s">
        <v>27</v>
      </c>
      <c r="N1782" s="31" t="s">
        <v>25933</v>
      </c>
      <c r="O1782" s="31" t="s">
        <v>25929</v>
      </c>
      <c r="P1782" s="32" t="s">
        <v>66</v>
      </c>
      <c r="Q1782" s="32">
        <v>0.5</v>
      </c>
      <c r="R1782" t="str">
        <f t="shared" si="27"/>
        <v>Колосовська М.М. ПП, маг. "Аура" г.Хмельницкий, пер.Дубинина, д.8</v>
      </c>
    </row>
    <row r="1783" spans="1:18" hidden="1" x14ac:dyDescent="0.25">
      <c r="A1783" s="32">
        <v>160600</v>
      </c>
      <c r="B1783" s="31" t="s">
        <v>9700</v>
      </c>
      <c r="C1783" s="31" t="s">
        <v>9701</v>
      </c>
      <c r="D1783" s="31" t="s">
        <v>9702</v>
      </c>
      <c r="E1783" s="31" t="s">
        <v>145</v>
      </c>
      <c r="F1783" s="31" t="s">
        <v>122</v>
      </c>
      <c r="G1783" s="31" t="s">
        <v>107</v>
      </c>
      <c r="H1783" s="31" t="s">
        <v>108</v>
      </c>
      <c r="I1783" s="31" t="s">
        <v>9698</v>
      </c>
      <c r="J1783" s="31" t="s">
        <v>9699</v>
      </c>
      <c r="K1783" s="31" t="s">
        <v>110</v>
      </c>
      <c r="L1783" s="31" t="s">
        <v>9701</v>
      </c>
      <c r="M1783" s="31" t="s">
        <v>26</v>
      </c>
      <c r="N1783" s="31" t="s">
        <v>25933</v>
      </c>
      <c r="O1783" s="31" t="s">
        <v>25929</v>
      </c>
      <c r="P1783" s="32" t="s">
        <v>66</v>
      </c>
      <c r="Q1783" s="32">
        <v>1</v>
      </c>
      <c r="R1783" t="str">
        <f t="shared" si="27"/>
        <v>Кондратюк Р.П. ПП, маг. "Юлія" г.Хмельницкий, просп Мира (ост Костел)</v>
      </c>
    </row>
    <row r="1784" spans="1:18" hidden="1" x14ac:dyDescent="0.25">
      <c r="A1784" s="32">
        <v>843914</v>
      </c>
      <c r="B1784" s="31" t="s">
        <v>5063</v>
      </c>
      <c r="C1784" s="31" t="s">
        <v>5064</v>
      </c>
      <c r="D1784" s="31" t="s">
        <v>5065</v>
      </c>
      <c r="E1784" s="31" t="s">
        <v>145</v>
      </c>
      <c r="F1784" s="31" t="s">
        <v>122</v>
      </c>
      <c r="G1784" s="31" t="s">
        <v>107</v>
      </c>
      <c r="H1784" s="31" t="s">
        <v>108</v>
      </c>
      <c r="I1784" s="31" t="s">
        <v>5066</v>
      </c>
      <c r="J1784" s="31" t="s">
        <v>5067</v>
      </c>
      <c r="K1784" s="31" t="s">
        <v>106</v>
      </c>
      <c r="L1784" s="31" t="s">
        <v>5064</v>
      </c>
      <c r="M1784" s="31" t="s">
        <v>24</v>
      </c>
      <c r="N1784" s="31" t="s">
        <v>25933</v>
      </c>
      <c r="O1784" s="31" t="s">
        <v>25929</v>
      </c>
      <c r="P1784" s="32" t="s">
        <v>25948</v>
      </c>
      <c r="Q1784" s="32">
        <v>1</v>
      </c>
      <c r="R1784" t="str">
        <f t="shared" si="27"/>
        <v>Маслова С.П. ПП, маг. "Асорті" г.Хмельницкий, просп Мира, д.99/3-А</v>
      </c>
    </row>
    <row r="1785" spans="1:18" hidden="1" x14ac:dyDescent="0.25">
      <c r="A1785" s="32">
        <v>783568</v>
      </c>
      <c r="B1785" s="31" t="s">
        <v>6687</v>
      </c>
      <c r="C1785" s="31" t="s">
        <v>6688</v>
      </c>
      <c r="D1785" s="31" t="s">
        <v>6689</v>
      </c>
      <c r="E1785" s="31" t="s">
        <v>145</v>
      </c>
      <c r="F1785" s="31" t="s">
        <v>122</v>
      </c>
      <c r="G1785" s="31" t="s">
        <v>114</v>
      </c>
      <c r="H1785" s="31" t="s">
        <v>108</v>
      </c>
      <c r="I1785" s="31" t="s">
        <v>124</v>
      </c>
      <c r="J1785" s="31" t="s">
        <v>109</v>
      </c>
      <c r="K1785" s="31" t="s">
        <v>106</v>
      </c>
      <c r="L1785" s="31" t="s">
        <v>6688</v>
      </c>
      <c r="M1785" s="31" t="s">
        <v>25</v>
      </c>
      <c r="N1785" s="31" t="s">
        <v>25933</v>
      </c>
      <c r="O1785" s="31" t="s">
        <v>25929</v>
      </c>
      <c r="P1785" s="32" t="s">
        <v>25948</v>
      </c>
      <c r="Q1785" s="32">
        <v>1</v>
      </c>
      <c r="R1785" t="str">
        <f t="shared" si="27"/>
        <v>Гуменюк В.А. ПП, кафе "Сопрано" г.Хмельницкий, ул.Шевченко (зупинка "ДЮСШ 3")</v>
      </c>
    </row>
    <row r="1786" spans="1:18" hidden="1" x14ac:dyDescent="0.25">
      <c r="A1786" s="32">
        <v>784168</v>
      </c>
      <c r="B1786" s="31" t="s">
        <v>6732</v>
      </c>
      <c r="C1786" s="31" t="s">
        <v>6733</v>
      </c>
      <c r="D1786" s="31" t="s">
        <v>6734</v>
      </c>
      <c r="E1786" s="31" t="s">
        <v>145</v>
      </c>
      <c r="F1786" s="31" t="s">
        <v>122</v>
      </c>
      <c r="G1786" s="31" t="s">
        <v>107</v>
      </c>
      <c r="H1786" s="31" t="s">
        <v>108</v>
      </c>
      <c r="I1786" s="31" t="s">
        <v>124</v>
      </c>
      <c r="J1786" s="31" t="s">
        <v>109</v>
      </c>
      <c r="K1786" s="31" t="s">
        <v>106</v>
      </c>
      <c r="L1786" s="31" t="s">
        <v>6733</v>
      </c>
      <c r="M1786" s="31" t="s">
        <v>25</v>
      </c>
      <c r="N1786" s="31" t="s">
        <v>25933</v>
      </c>
      <c r="O1786" s="31" t="s">
        <v>25929</v>
      </c>
      <c r="P1786" s="32" t="s">
        <v>25948</v>
      </c>
      <c r="Q1786" s="32">
        <v>1</v>
      </c>
      <c r="R1786" t="str">
        <f t="shared" si="27"/>
        <v>Білик Л.М. ПП, маг. "Продукти" г.Хмельницкий, ул.Пилотская, д.117</v>
      </c>
    </row>
    <row r="1787" spans="1:18" hidden="1" x14ac:dyDescent="0.25">
      <c r="A1787" s="32">
        <v>832346</v>
      </c>
      <c r="B1787" s="31" t="s">
        <v>6852</v>
      </c>
      <c r="C1787" s="31" t="s">
        <v>6853</v>
      </c>
      <c r="D1787" s="31" t="s">
        <v>6854</v>
      </c>
      <c r="E1787" s="31" t="s">
        <v>145</v>
      </c>
      <c r="F1787" s="31" t="s">
        <v>122</v>
      </c>
      <c r="G1787" s="31" t="s">
        <v>107</v>
      </c>
      <c r="H1787" s="31" t="s">
        <v>108</v>
      </c>
      <c r="I1787" s="31" t="s">
        <v>6855</v>
      </c>
      <c r="J1787" s="31" t="s">
        <v>6856</v>
      </c>
      <c r="K1787" s="31" t="s">
        <v>106</v>
      </c>
      <c r="L1787" s="31" t="s">
        <v>6857</v>
      </c>
      <c r="M1787" s="31" t="s">
        <v>26</v>
      </c>
      <c r="N1787" s="31" t="s">
        <v>25933</v>
      </c>
      <c r="O1787" s="31" t="s">
        <v>25929</v>
      </c>
      <c r="P1787" s="32" t="s">
        <v>67</v>
      </c>
      <c r="Q1787" s="32">
        <v>1</v>
      </c>
      <c r="R1787" t="str">
        <f t="shared" si="27"/>
        <v>Луковський А.Л. ПП, маг. "Продукти" г.Хмельницкий, ул.Заречанская, д.16 (за "Все до столу")</v>
      </c>
    </row>
    <row r="1788" spans="1:18" hidden="1" x14ac:dyDescent="0.25">
      <c r="A1788" s="32">
        <v>798088</v>
      </c>
      <c r="B1788" s="31" t="s">
        <v>6889</v>
      </c>
      <c r="C1788" s="31" t="s">
        <v>6890</v>
      </c>
      <c r="D1788" s="31" t="s">
        <v>6891</v>
      </c>
      <c r="E1788" s="31" t="s">
        <v>145</v>
      </c>
      <c r="F1788" s="31" t="s">
        <v>122</v>
      </c>
      <c r="G1788" s="31" t="s">
        <v>111</v>
      </c>
      <c r="H1788" s="31" t="s">
        <v>112</v>
      </c>
      <c r="I1788" s="31" t="s">
        <v>6892</v>
      </c>
      <c r="J1788" s="31" t="s">
        <v>109</v>
      </c>
      <c r="K1788" s="31" t="s">
        <v>106</v>
      </c>
      <c r="L1788" s="31" t="s">
        <v>6890</v>
      </c>
      <c r="M1788" s="31" t="s">
        <v>25</v>
      </c>
      <c r="N1788" s="31" t="s">
        <v>25933</v>
      </c>
      <c r="O1788" s="31" t="s">
        <v>25929</v>
      </c>
      <c r="P1788" s="32" t="s">
        <v>66</v>
      </c>
      <c r="Q1788" s="32">
        <v>1</v>
      </c>
      <c r="R1788" t="str">
        <f t="shared" si="27"/>
        <v>ХМЕЛЬНИЦЬКОБЛЕНЕРГО" ПАТ  ЛОКСП "ЯБЛУНЕВИЙ САД" р-н Ярмолинецкий Район, с.Жилинцы, д.0 (0)</v>
      </c>
    </row>
    <row r="1789" spans="1:18" hidden="1" x14ac:dyDescent="0.25">
      <c r="A1789" s="32">
        <v>839228</v>
      </c>
      <c r="B1789" s="31" t="s">
        <v>6931</v>
      </c>
      <c r="C1789" s="31" t="s">
        <v>6932</v>
      </c>
      <c r="D1789" s="31" t="s">
        <v>6933</v>
      </c>
      <c r="E1789" s="31" t="s">
        <v>145</v>
      </c>
      <c r="F1789" s="31" t="s">
        <v>122</v>
      </c>
      <c r="G1789" s="31" t="s">
        <v>111</v>
      </c>
      <c r="H1789" s="31" t="s">
        <v>112</v>
      </c>
      <c r="I1789" s="31" t="s">
        <v>6934</v>
      </c>
      <c r="J1789" s="31" t="s">
        <v>6935</v>
      </c>
      <c r="K1789" s="31" t="s">
        <v>106</v>
      </c>
      <c r="L1789" s="31" t="s">
        <v>6932</v>
      </c>
      <c r="M1789" s="31" t="s">
        <v>24</v>
      </c>
      <c r="N1789" s="31" t="s">
        <v>25933</v>
      </c>
      <c r="O1789" s="31" t="s">
        <v>25929</v>
      </c>
      <c r="P1789" s="32" t="s">
        <v>25948</v>
      </c>
      <c r="Q1789" s="32">
        <v>1</v>
      </c>
      <c r="R1789" t="str">
        <f t="shared" si="27"/>
        <v>Спецкомунтранс ХКП г.Хмельницкий, ул.Толстого, д.1</v>
      </c>
    </row>
    <row r="1790" spans="1:18" hidden="1" x14ac:dyDescent="0.25">
      <c r="A1790" s="32">
        <v>839231</v>
      </c>
      <c r="B1790" s="31" t="s">
        <v>6942</v>
      </c>
      <c r="C1790" s="31" t="s">
        <v>6943</v>
      </c>
      <c r="D1790" s="31" t="s">
        <v>6944</v>
      </c>
      <c r="E1790" s="31" t="s">
        <v>145</v>
      </c>
      <c r="F1790" s="31" t="s">
        <v>122</v>
      </c>
      <c r="G1790" s="31" t="s">
        <v>111</v>
      </c>
      <c r="H1790" s="31" t="s">
        <v>112</v>
      </c>
      <c r="I1790" s="31" t="s">
        <v>3752</v>
      </c>
      <c r="J1790" s="31" t="s">
        <v>6945</v>
      </c>
      <c r="K1790" s="31" t="s">
        <v>106</v>
      </c>
      <c r="L1790" s="31" t="s">
        <v>6943</v>
      </c>
      <c r="M1790" s="31" t="s">
        <v>26</v>
      </c>
      <c r="N1790" s="31" t="s">
        <v>25933</v>
      </c>
      <c r="O1790" s="31" t="s">
        <v>25929</v>
      </c>
      <c r="P1790" s="32" t="s">
        <v>25948</v>
      </c>
      <c r="Q1790" s="32">
        <v>1</v>
      </c>
      <c r="R1790" t="str">
        <f t="shared" si="27"/>
        <v>Укрсоцбанк ППО ПАТ г.Хмельницкий, ул.Соборная, д.34</v>
      </c>
    </row>
    <row r="1791" spans="1:18" hidden="1" x14ac:dyDescent="0.25">
      <c r="A1791" s="32">
        <v>839234</v>
      </c>
      <c r="B1791" s="31" t="s">
        <v>6951</v>
      </c>
      <c r="C1791" s="31" t="s">
        <v>6952</v>
      </c>
      <c r="D1791" s="31" t="s">
        <v>6953</v>
      </c>
      <c r="E1791" s="31" t="s">
        <v>145</v>
      </c>
      <c r="F1791" s="31" t="s">
        <v>122</v>
      </c>
      <c r="G1791" s="31" t="s">
        <v>149</v>
      </c>
      <c r="H1791" s="31" t="s">
        <v>108</v>
      </c>
      <c r="I1791" s="31" t="s">
        <v>124</v>
      </c>
      <c r="J1791" s="31" t="s">
        <v>109</v>
      </c>
      <c r="K1791" s="31" t="s">
        <v>106</v>
      </c>
      <c r="L1791" s="31" t="s">
        <v>6952</v>
      </c>
      <c r="M1791" s="31" t="s">
        <v>27</v>
      </c>
      <c r="N1791" s="31" t="s">
        <v>25933</v>
      </c>
      <c r="O1791" s="31" t="s">
        <v>25929</v>
      </c>
      <c r="P1791" s="32" t="s">
        <v>25948</v>
      </c>
      <c r="Q1791" s="32">
        <v>1</v>
      </c>
      <c r="R1791" t="str">
        <f t="shared" si="27"/>
        <v>Романова С.П. ПП, к-к "Хлібний" г.Хмельницкий, ул.Мирного Панаса, д.0 (район автостоянки)</v>
      </c>
    </row>
    <row r="1792" spans="1:18" hidden="1" x14ac:dyDescent="0.25">
      <c r="A1792" s="32">
        <v>792815</v>
      </c>
      <c r="B1792" s="31" t="s">
        <v>6975</v>
      </c>
      <c r="C1792" s="31" t="s">
        <v>6976</v>
      </c>
      <c r="D1792" s="31" t="s">
        <v>6977</v>
      </c>
      <c r="E1792" s="31" t="s">
        <v>145</v>
      </c>
      <c r="F1792" s="31" t="s">
        <v>122</v>
      </c>
      <c r="G1792" s="31" t="s">
        <v>107</v>
      </c>
      <c r="H1792" s="31" t="s">
        <v>108</v>
      </c>
      <c r="I1792" s="31" t="s">
        <v>6978</v>
      </c>
      <c r="J1792" s="31" t="s">
        <v>6979</v>
      </c>
      <c r="K1792" s="31" t="s">
        <v>106</v>
      </c>
      <c r="L1792" s="31" t="s">
        <v>6976</v>
      </c>
      <c r="M1792" s="31" t="s">
        <v>26</v>
      </c>
      <c r="N1792" s="31" t="s">
        <v>25933</v>
      </c>
      <c r="O1792" s="31" t="s">
        <v>25929</v>
      </c>
      <c r="P1792" s="32" t="s">
        <v>25948</v>
      </c>
      <c r="Q1792" s="32">
        <v>1</v>
      </c>
      <c r="R1792" t="str">
        <f t="shared" si="27"/>
        <v>Площинська Л.П. ПП, маг. "Продукти" г.Хмельницкий, ул.Рыбалко (за музичною школою)</v>
      </c>
    </row>
    <row r="1793" spans="1:18" hidden="1" x14ac:dyDescent="0.25">
      <c r="A1793" s="32">
        <v>468408</v>
      </c>
      <c r="B1793" s="31" t="s">
        <v>776</v>
      </c>
      <c r="C1793" s="31" t="s">
        <v>777</v>
      </c>
      <c r="D1793" s="31" t="s">
        <v>778</v>
      </c>
      <c r="E1793" s="31" t="s">
        <v>145</v>
      </c>
      <c r="F1793" s="31" t="s">
        <v>122</v>
      </c>
      <c r="G1793" s="31" t="s">
        <v>107</v>
      </c>
      <c r="H1793" s="31" t="s">
        <v>108</v>
      </c>
      <c r="I1793" s="31" t="s">
        <v>779</v>
      </c>
      <c r="J1793" s="31" t="s">
        <v>780</v>
      </c>
      <c r="K1793" s="31" t="s">
        <v>106</v>
      </c>
      <c r="L1793" s="31" t="s">
        <v>777</v>
      </c>
      <c r="M1793" s="31" t="s">
        <v>24</v>
      </c>
      <c r="N1793" s="31" t="s">
        <v>25933</v>
      </c>
      <c r="O1793" s="31" t="s">
        <v>25929</v>
      </c>
      <c r="P1793" s="32" t="s">
        <v>25948</v>
      </c>
      <c r="Q1793" s="32">
        <v>1</v>
      </c>
      <c r="R1793" t="str">
        <f t="shared" si="27"/>
        <v>Лісоводський А.П. ПП, маг. "Вкусняшка" г.Хмельницкий, шоссе Львовское, д.14 Д (ринок)</v>
      </c>
    </row>
    <row r="1794" spans="1:18" hidden="1" x14ac:dyDescent="0.25">
      <c r="A1794" s="32">
        <v>468410</v>
      </c>
      <c r="B1794" s="31" t="s">
        <v>782</v>
      </c>
      <c r="C1794" s="31" t="s">
        <v>783</v>
      </c>
      <c r="D1794" s="31" t="s">
        <v>784</v>
      </c>
      <c r="E1794" s="31" t="s">
        <v>145</v>
      </c>
      <c r="F1794" s="31" t="s">
        <v>122</v>
      </c>
      <c r="G1794" s="31" t="s">
        <v>107</v>
      </c>
      <c r="H1794" s="31" t="s">
        <v>108</v>
      </c>
      <c r="I1794" s="31" t="s">
        <v>124</v>
      </c>
      <c r="J1794" s="31" t="s">
        <v>109</v>
      </c>
      <c r="K1794" s="31" t="s">
        <v>106</v>
      </c>
      <c r="L1794" s="31" t="s">
        <v>783</v>
      </c>
      <c r="M1794" s="31" t="s">
        <v>25</v>
      </c>
      <c r="N1794" s="31" t="s">
        <v>25933</v>
      </c>
      <c r="O1794" s="31" t="s">
        <v>25929</v>
      </c>
      <c r="P1794" s="32" t="s">
        <v>25948</v>
      </c>
      <c r="Q1794" s="32">
        <v>1</v>
      </c>
      <c r="R1794" t="str">
        <f t="shared" si="27"/>
        <v>Поляруш В.В. ПП, маг. "Житниця" г.Хмельницкий, ул.Заводская, д.53</v>
      </c>
    </row>
    <row r="1795" spans="1:18" hidden="1" x14ac:dyDescent="0.25">
      <c r="A1795" s="32">
        <v>468894</v>
      </c>
      <c r="B1795" s="31" t="s">
        <v>790</v>
      </c>
      <c r="C1795" s="31" t="s">
        <v>791</v>
      </c>
      <c r="D1795" s="31" t="s">
        <v>792</v>
      </c>
      <c r="E1795" s="31" t="s">
        <v>145</v>
      </c>
      <c r="F1795" s="31" t="s">
        <v>122</v>
      </c>
      <c r="G1795" s="31" t="s">
        <v>149</v>
      </c>
      <c r="H1795" s="31" t="s">
        <v>108</v>
      </c>
      <c r="I1795" s="31" t="s">
        <v>793</v>
      </c>
      <c r="J1795" s="31" t="s">
        <v>794</v>
      </c>
      <c r="K1795" s="31" t="s">
        <v>106</v>
      </c>
      <c r="L1795" s="31" t="s">
        <v>791</v>
      </c>
      <c r="M1795" s="31" t="s">
        <v>26</v>
      </c>
      <c r="N1795" s="31" t="s">
        <v>25933</v>
      </c>
      <c r="O1795" s="31" t="s">
        <v>25929</v>
      </c>
      <c r="P1795" s="32" t="s">
        <v>67</v>
      </c>
      <c r="Q1795" s="32">
        <v>1</v>
      </c>
      <c r="R1795" t="str">
        <f t="shared" ref="R1795:R1858" si="28">CONCATENATE(C1795," ",D1795)</f>
        <v>Ящук С.В. ПП, к-к г.Хмельницкий, ул.Проскуровская, д.44 (біля к-к №139 (Бєлова))</v>
      </c>
    </row>
    <row r="1796" spans="1:18" hidden="1" x14ac:dyDescent="0.25">
      <c r="A1796" s="32">
        <v>435070</v>
      </c>
      <c r="B1796" s="31" t="s">
        <v>1019</v>
      </c>
      <c r="C1796" s="31" t="s">
        <v>474</v>
      </c>
      <c r="D1796" s="31" t="s">
        <v>1020</v>
      </c>
      <c r="E1796" s="31" t="s">
        <v>145</v>
      </c>
      <c r="F1796" s="31" t="s">
        <v>122</v>
      </c>
      <c r="G1796" s="31" t="s">
        <v>107</v>
      </c>
      <c r="H1796" s="31" t="s">
        <v>108</v>
      </c>
      <c r="I1796" s="31" t="s">
        <v>124</v>
      </c>
      <c r="J1796" s="31" t="s">
        <v>109</v>
      </c>
      <c r="K1796" s="31" t="s">
        <v>106</v>
      </c>
      <c r="L1796" s="31" t="s">
        <v>474</v>
      </c>
      <c r="M1796" s="31" t="s">
        <v>24</v>
      </c>
      <c r="N1796" s="31" t="s">
        <v>25933</v>
      </c>
      <c r="O1796" s="31" t="s">
        <v>25929</v>
      </c>
      <c r="P1796" s="32" t="s">
        <v>25948</v>
      </c>
      <c r="Q1796" s="32">
        <v>1</v>
      </c>
      <c r="R1796" t="str">
        <f t="shared" si="28"/>
        <v>Волиньтабак ТОВ, маг. "Тютюн-Алкоголь" г.Хмельницкий, ул.Куприна (ринок "Дубово", остановка)</v>
      </c>
    </row>
    <row r="1797" spans="1:18" hidden="1" x14ac:dyDescent="0.25">
      <c r="A1797" s="32">
        <v>423123</v>
      </c>
      <c r="B1797" s="31" t="s">
        <v>1060</v>
      </c>
      <c r="C1797" s="31" t="s">
        <v>1061</v>
      </c>
      <c r="D1797" s="31" t="s">
        <v>781</v>
      </c>
      <c r="E1797" s="31" t="s">
        <v>145</v>
      </c>
      <c r="F1797" s="31" t="s">
        <v>122</v>
      </c>
      <c r="G1797" s="31" t="s">
        <v>107</v>
      </c>
      <c r="H1797" s="31" t="s">
        <v>108</v>
      </c>
      <c r="I1797" s="31" t="s">
        <v>1062</v>
      </c>
      <c r="J1797" s="31" t="s">
        <v>1063</v>
      </c>
      <c r="K1797" s="31" t="s">
        <v>106</v>
      </c>
      <c r="L1797" s="31" t="s">
        <v>1061</v>
      </c>
      <c r="M1797" s="31" t="s">
        <v>23</v>
      </c>
      <c r="N1797" s="31" t="s">
        <v>25933</v>
      </c>
      <c r="O1797" s="31" t="s">
        <v>25929</v>
      </c>
      <c r="P1797" s="32" t="s">
        <v>25948</v>
      </c>
      <c r="Q1797" s="32">
        <v>1</v>
      </c>
      <c r="R1797" t="str">
        <f t="shared" si="28"/>
        <v>Гермес ТОВ, маг. "Партнер-1" г.Хмельницкий, ул.Чорновола Вячеслава, д.7</v>
      </c>
    </row>
    <row r="1798" spans="1:18" hidden="1" x14ac:dyDescent="0.25">
      <c r="A1798" s="32">
        <v>423202</v>
      </c>
      <c r="B1798" s="31" t="s">
        <v>1125</v>
      </c>
      <c r="C1798" s="31" t="s">
        <v>1126</v>
      </c>
      <c r="D1798" s="31" t="s">
        <v>1127</v>
      </c>
      <c r="E1798" s="31" t="s">
        <v>145</v>
      </c>
      <c r="F1798" s="31" t="s">
        <v>122</v>
      </c>
      <c r="G1798" s="31" t="s">
        <v>149</v>
      </c>
      <c r="H1798" s="31" t="s">
        <v>108</v>
      </c>
      <c r="I1798" s="31" t="s">
        <v>1128</v>
      </c>
      <c r="J1798" s="31" t="s">
        <v>1129</v>
      </c>
      <c r="K1798" s="31" t="s">
        <v>106</v>
      </c>
      <c r="L1798" s="31" t="s">
        <v>1126</v>
      </c>
      <c r="M1798" s="31" t="s">
        <v>24</v>
      </c>
      <c r="N1798" s="31" t="s">
        <v>25933</v>
      </c>
      <c r="O1798" s="31" t="s">
        <v>25929</v>
      </c>
      <c r="P1798" s="32" t="s">
        <v>25948</v>
      </c>
      <c r="Q1798" s="32">
        <v>1</v>
      </c>
      <c r="R1798" t="str">
        <f t="shared" si="28"/>
        <v>Городецький Я.В. ПП, к-к г.Хмельницкий, шоссе Львовское (ринок "Скіф")</v>
      </c>
    </row>
    <row r="1799" spans="1:18" hidden="1" x14ac:dyDescent="0.25">
      <c r="A1799" s="32">
        <v>847053</v>
      </c>
      <c r="B1799" s="31" t="s">
        <v>5218</v>
      </c>
      <c r="C1799" s="31" t="s">
        <v>5219</v>
      </c>
      <c r="D1799" s="31" t="s">
        <v>5220</v>
      </c>
      <c r="E1799" s="31" t="s">
        <v>145</v>
      </c>
      <c r="F1799" s="31" t="s">
        <v>122</v>
      </c>
      <c r="G1799" s="31" t="s">
        <v>107</v>
      </c>
      <c r="H1799" s="31" t="s">
        <v>108</v>
      </c>
      <c r="I1799" s="31" t="s">
        <v>5221</v>
      </c>
      <c r="J1799" s="31" t="s">
        <v>5222</v>
      </c>
      <c r="K1799" s="31" t="s">
        <v>106</v>
      </c>
      <c r="L1799" s="31" t="s">
        <v>5219</v>
      </c>
      <c r="M1799" s="31" t="s">
        <v>25</v>
      </c>
      <c r="N1799" s="31" t="s">
        <v>25933</v>
      </c>
      <c r="O1799" s="31" t="s">
        <v>25929</v>
      </c>
      <c r="P1799" s="32" t="s">
        <v>25948</v>
      </c>
      <c r="Q1799" s="32">
        <v>1</v>
      </c>
      <c r="R1799" t="str">
        <f t="shared" si="28"/>
        <v>Мельник В.О. ПП, склад г.Хмельницкий, ул.Гарнизонная, д.4 (ринок "Альтона")</v>
      </c>
    </row>
    <row r="1800" spans="1:18" hidden="1" x14ac:dyDescent="0.25">
      <c r="A1800" s="32">
        <v>828361</v>
      </c>
      <c r="B1800" s="31" t="s">
        <v>7011</v>
      </c>
      <c r="C1800" s="31" t="s">
        <v>7012</v>
      </c>
      <c r="D1800" s="31" t="s">
        <v>4113</v>
      </c>
      <c r="E1800" s="31" t="s">
        <v>145</v>
      </c>
      <c r="F1800" s="31" t="s">
        <v>122</v>
      </c>
      <c r="G1800" s="31" t="s">
        <v>107</v>
      </c>
      <c r="H1800" s="31" t="s">
        <v>108</v>
      </c>
      <c r="I1800" s="31" t="s">
        <v>7013</v>
      </c>
      <c r="J1800" s="31" t="s">
        <v>7014</v>
      </c>
      <c r="K1800" s="31" t="s">
        <v>106</v>
      </c>
      <c r="L1800" s="31" t="s">
        <v>7015</v>
      </c>
      <c r="M1800" s="31" t="s">
        <v>25</v>
      </c>
      <c r="N1800" s="31" t="s">
        <v>25933</v>
      </c>
      <c r="O1800" s="31" t="s">
        <v>25929</v>
      </c>
      <c r="P1800" s="32" t="s">
        <v>25948</v>
      </c>
      <c r="Q1800" s="32">
        <v>1</v>
      </c>
      <c r="R1800" t="str">
        <f t="shared" si="28"/>
        <v>Костюк М.С. ПП, кавярня г.Хмельницкий, ул.Подольская, д.93</v>
      </c>
    </row>
    <row r="1801" spans="1:18" hidden="1" x14ac:dyDescent="0.25">
      <c r="A1801" s="32">
        <v>828917</v>
      </c>
      <c r="B1801" s="31" t="s">
        <v>7023</v>
      </c>
      <c r="C1801" s="31" t="s">
        <v>7024</v>
      </c>
      <c r="D1801" s="31" t="s">
        <v>7025</v>
      </c>
      <c r="E1801" s="31" t="s">
        <v>145</v>
      </c>
      <c r="F1801" s="31" t="s">
        <v>122</v>
      </c>
      <c r="G1801" s="31" t="s">
        <v>149</v>
      </c>
      <c r="H1801" s="31" t="s">
        <v>108</v>
      </c>
      <c r="I1801" s="31" t="s">
        <v>124</v>
      </c>
      <c r="J1801" s="31" t="s">
        <v>109</v>
      </c>
      <c r="K1801" s="31" t="s">
        <v>106</v>
      </c>
      <c r="L1801" s="31" t="s">
        <v>7024</v>
      </c>
      <c r="M1801" s="31" t="s">
        <v>25</v>
      </c>
      <c r="N1801" s="31" t="s">
        <v>25933</v>
      </c>
      <c r="O1801" s="31" t="s">
        <v>25929</v>
      </c>
      <c r="P1801" s="32" t="s">
        <v>25948</v>
      </c>
      <c r="Q1801" s="32">
        <v>1</v>
      </c>
      <c r="R1801" t="str">
        <f t="shared" si="28"/>
        <v>Кавярня "Філармонія" г.Хмельницкий, ул.Камьянецкая, д.0 (Обласна філармонія)</v>
      </c>
    </row>
    <row r="1802" spans="1:18" hidden="1" x14ac:dyDescent="0.25">
      <c r="A1802" s="32">
        <v>166571</v>
      </c>
      <c r="B1802" s="31" t="s">
        <v>23285</v>
      </c>
      <c r="C1802" s="31" t="s">
        <v>23286</v>
      </c>
      <c r="D1802" s="31" t="s">
        <v>23287</v>
      </c>
      <c r="E1802" s="31" t="s">
        <v>145</v>
      </c>
      <c r="F1802" s="31" t="s">
        <v>122</v>
      </c>
      <c r="G1802" s="31" t="s">
        <v>114</v>
      </c>
      <c r="H1802" s="31" t="s">
        <v>108</v>
      </c>
      <c r="I1802" s="31" t="s">
        <v>23288</v>
      </c>
      <c r="J1802" s="31" t="s">
        <v>23289</v>
      </c>
      <c r="K1802" s="31" t="s">
        <v>106</v>
      </c>
      <c r="L1802" s="31" t="s">
        <v>23290</v>
      </c>
      <c r="M1802" s="31" t="s">
        <v>26</v>
      </c>
      <c r="N1802" s="31" t="s">
        <v>25933</v>
      </c>
      <c r="O1802" s="31" t="s">
        <v>25929</v>
      </c>
      <c r="P1802" s="32" t="s">
        <v>67</v>
      </c>
      <c r="Q1802" s="32">
        <v>1</v>
      </c>
      <c r="R1802" t="str">
        <f t="shared" si="28"/>
        <v>Зарічанка ТзОВ, кафе"Старий млин" г.Хмельницкий, ул.Заречанская, д.40</v>
      </c>
    </row>
    <row r="1803" spans="1:18" hidden="1" x14ac:dyDescent="0.25">
      <c r="A1803" s="32">
        <v>166805</v>
      </c>
      <c r="B1803" s="31" t="s">
        <v>4315</v>
      </c>
      <c r="C1803" s="31" t="s">
        <v>4316</v>
      </c>
      <c r="D1803" s="31" t="s">
        <v>4318</v>
      </c>
      <c r="E1803" s="31" t="s">
        <v>145</v>
      </c>
      <c r="F1803" s="31" t="s">
        <v>122</v>
      </c>
      <c r="G1803" s="31" t="s">
        <v>107</v>
      </c>
      <c r="H1803" s="31" t="s">
        <v>108</v>
      </c>
      <c r="I1803" s="31"/>
      <c r="J1803" s="31"/>
      <c r="K1803" s="31" t="s">
        <v>106</v>
      </c>
      <c r="L1803" s="31" t="s">
        <v>4316</v>
      </c>
      <c r="M1803" s="31" t="s">
        <v>23</v>
      </c>
      <c r="N1803" s="31" t="s">
        <v>25933</v>
      </c>
      <c r="O1803" s="31" t="s">
        <v>25929</v>
      </c>
      <c r="P1803" s="32" t="s">
        <v>25948</v>
      </c>
      <c r="Q1803" s="32">
        <v>1</v>
      </c>
      <c r="R1803" t="str">
        <f t="shared" si="28"/>
        <v>Ратекс ТОВ, маг. "Лімпопо 2" вул. Курчатова б. 4/2,  Хмельницький, Хмельницька Область</v>
      </c>
    </row>
    <row r="1804" spans="1:18" hidden="1" x14ac:dyDescent="0.25">
      <c r="A1804" s="32">
        <v>166806</v>
      </c>
      <c r="B1804" s="31" t="s">
        <v>4319</v>
      </c>
      <c r="C1804" s="31" t="s">
        <v>4323</v>
      </c>
      <c r="D1804" s="31" t="s">
        <v>4322</v>
      </c>
      <c r="E1804" s="31" t="s">
        <v>145</v>
      </c>
      <c r="F1804" s="31" t="s">
        <v>122</v>
      </c>
      <c r="G1804" s="31" t="s">
        <v>107</v>
      </c>
      <c r="H1804" s="31" t="s">
        <v>108</v>
      </c>
      <c r="I1804" s="31"/>
      <c r="J1804" s="31"/>
      <c r="K1804" s="31" t="s">
        <v>106</v>
      </c>
      <c r="L1804" s="31" t="s">
        <v>4323</v>
      </c>
      <c r="M1804" s="31" t="s">
        <v>23</v>
      </c>
      <c r="N1804" s="31" t="s">
        <v>25933</v>
      </c>
      <c r="O1804" s="31" t="s">
        <v>25929</v>
      </c>
      <c r="P1804" s="32" t="s">
        <v>25948</v>
      </c>
      <c r="Q1804" s="32">
        <v>1</v>
      </c>
      <c r="R1804" t="str">
        <f t="shared" si="28"/>
        <v>Ратекс ТОВ, маг. "Прометей" вул. Інститутська, зупинка, "Будинок молоді"  Хмельницький, Хмельницька Область</v>
      </c>
    </row>
    <row r="1805" spans="1:18" hidden="1" x14ac:dyDescent="0.25">
      <c r="A1805" s="32">
        <v>166807</v>
      </c>
      <c r="B1805" s="31" t="s">
        <v>4324</v>
      </c>
      <c r="C1805" s="31" t="s">
        <v>4328</v>
      </c>
      <c r="D1805" s="31" t="s">
        <v>4327</v>
      </c>
      <c r="E1805" s="31" t="s">
        <v>145</v>
      </c>
      <c r="F1805" s="31" t="s">
        <v>122</v>
      </c>
      <c r="G1805" s="31" t="s">
        <v>107</v>
      </c>
      <c r="H1805" s="31" t="s">
        <v>108</v>
      </c>
      <c r="I1805" s="31"/>
      <c r="J1805" s="31"/>
      <c r="K1805" s="31" t="s">
        <v>106</v>
      </c>
      <c r="L1805" s="31" t="s">
        <v>4328</v>
      </c>
      <c r="M1805" s="31" t="s">
        <v>23</v>
      </c>
      <c r="N1805" s="31" t="s">
        <v>25933</v>
      </c>
      <c r="O1805" s="31" t="s">
        <v>25929</v>
      </c>
      <c r="P1805" s="32" t="s">
        <v>25948</v>
      </c>
      <c r="Q1805" s="32">
        <v>1</v>
      </c>
      <c r="R1805" t="str">
        <f t="shared" si="28"/>
        <v>Ратекс ТОВ, маг. "Русалонька" вул. Мирного Панаса  Хмельницький, Хмельницька Область</v>
      </c>
    </row>
    <row r="1806" spans="1:18" hidden="1" x14ac:dyDescent="0.25">
      <c r="A1806" s="32">
        <v>166809</v>
      </c>
      <c r="B1806" s="31" t="s">
        <v>23332</v>
      </c>
      <c r="C1806" s="31" t="s">
        <v>23333</v>
      </c>
      <c r="D1806" s="31" t="s">
        <v>6225</v>
      </c>
      <c r="E1806" s="31" t="s">
        <v>145</v>
      </c>
      <c r="F1806" s="31" t="s">
        <v>122</v>
      </c>
      <c r="G1806" s="31" t="s">
        <v>107</v>
      </c>
      <c r="H1806" s="31" t="s">
        <v>108</v>
      </c>
      <c r="I1806" s="31" t="s">
        <v>23334</v>
      </c>
      <c r="J1806" s="31" t="s">
        <v>23335</v>
      </c>
      <c r="K1806" s="31" t="s">
        <v>106</v>
      </c>
      <c r="L1806" s="31" t="s">
        <v>23333</v>
      </c>
      <c r="M1806" s="31" t="s">
        <v>24</v>
      </c>
      <c r="N1806" s="31" t="s">
        <v>25933</v>
      </c>
      <c r="O1806" s="31" t="s">
        <v>25929</v>
      </c>
      <c r="P1806" s="32" t="s">
        <v>25948</v>
      </c>
      <c r="Q1806" s="32">
        <v>1</v>
      </c>
      <c r="R1806" t="str">
        <f t="shared" si="28"/>
        <v>Нассер О.В. ПП, маг. "Продукти" г.Хмельницкий, ул.Проскуровская, д.109</v>
      </c>
    </row>
    <row r="1807" spans="1:18" hidden="1" x14ac:dyDescent="0.25">
      <c r="A1807" s="32">
        <v>166809</v>
      </c>
      <c r="B1807" s="31" t="s">
        <v>23336</v>
      </c>
      <c r="C1807" s="31" t="s">
        <v>23333</v>
      </c>
      <c r="D1807" s="31" t="s">
        <v>6225</v>
      </c>
      <c r="E1807" s="31" t="s">
        <v>145</v>
      </c>
      <c r="F1807" s="31" t="s">
        <v>122</v>
      </c>
      <c r="G1807" s="31" t="s">
        <v>107</v>
      </c>
      <c r="H1807" s="31" t="s">
        <v>108</v>
      </c>
      <c r="I1807" s="31" t="s">
        <v>124</v>
      </c>
      <c r="J1807" s="31" t="s">
        <v>109</v>
      </c>
      <c r="K1807" s="31" t="s">
        <v>106</v>
      </c>
      <c r="L1807" s="31" t="s">
        <v>23337</v>
      </c>
      <c r="M1807" s="31" t="s">
        <v>24</v>
      </c>
      <c r="N1807" s="31" t="s">
        <v>25933</v>
      </c>
      <c r="O1807" s="31" t="s">
        <v>25929</v>
      </c>
      <c r="P1807" s="32" t="s">
        <v>25948</v>
      </c>
      <c r="Q1807" s="32">
        <v>1</v>
      </c>
      <c r="R1807" t="str">
        <f t="shared" si="28"/>
        <v>Нассер О.В. ПП, маг. "Продукти" г.Хмельницкий, ул.Проскуровская, д.109</v>
      </c>
    </row>
    <row r="1808" spans="1:18" hidden="1" x14ac:dyDescent="0.25">
      <c r="A1808" s="32">
        <v>166829</v>
      </c>
      <c r="B1808" s="31" t="s">
        <v>4329</v>
      </c>
      <c r="C1808" s="31" t="s">
        <v>4330</v>
      </c>
      <c r="D1808" s="31" t="s">
        <v>4332</v>
      </c>
      <c r="E1808" s="31" t="s">
        <v>145</v>
      </c>
      <c r="F1808" s="31" t="s">
        <v>122</v>
      </c>
      <c r="G1808" s="31" t="s">
        <v>107</v>
      </c>
      <c r="H1808" s="31" t="s">
        <v>108</v>
      </c>
      <c r="I1808" s="31"/>
      <c r="J1808" s="31"/>
      <c r="K1808" s="31" t="s">
        <v>106</v>
      </c>
      <c r="L1808" s="31" t="s">
        <v>4330</v>
      </c>
      <c r="M1808" s="31" t="s">
        <v>23</v>
      </c>
      <c r="N1808" s="31" t="s">
        <v>25933</v>
      </c>
      <c r="O1808" s="31" t="s">
        <v>25929</v>
      </c>
      <c r="P1808" s="32" t="s">
        <v>25948</v>
      </c>
      <c r="Q1808" s="32">
        <v>1</v>
      </c>
      <c r="R1808" t="str">
        <f t="shared" si="28"/>
        <v>Ратекс ТОВ, маг. "Том і Джеррі" вул. Львівське Шосе б. 49,  Хмельницький, Хмельницька Область</v>
      </c>
    </row>
    <row r="1809" spans="1:18" hidden="1" x14ac:dyDescent="0.25">
      <c r="A1809" s="32">
        <v>159731</v>
      </c>
      <c r="B1809" s="31" t="s">
        <v>7272</v>
      </c>
      <c r="C1809" s="31" t="s">
        <v>7273</v>
      </c>
      <c r="D1809" s="31" t="s">
        <v>7274</v>
      </c>
      <c r="E1809" s="31" t="s">
        <v>145</v>
      </c>
      <c r="F1809" s="31" t="s">
        <v>122</v>
      </c>
      <c r="G1809" s="31" t="s">
        <v>107</v>
      </c>
      <c r="H1809" s="31" t="s">
        <v>108</v>
      </c>
      <c r="I1809" s="31" t="s">
        <v>124</v>
      </c>
      <c r="J1809" s="31" t="s">
        <v>109</v>
      </c>
      <c r="K1809" s="31" t="s">
        <v>106</v>
      </c>
      <c r="L1809" s="31" t="s">
        <v>7273</v>
      </c>
      <c r="M1809" s="31" t="s">
        <v>25</v>
      </c>
      <c r="N1809" s="31" t="s">
        <v>25933</v>
      </c>
      <c r="O1809" s="31" t="s">
        <v>25929</v>
      </c>
      <c r="P1809" s="32" t="s">
        <v>25948</v>
      </c>
      <c r="Q1809" s="32">
        <v>1</v>
      </c>
      <c r="R1809" t="str">
        <f t="shared" si="28"/>
        <v>Альміз Л.П. ПП, маг. "Продукти" г.Хмельницкий, ул.Владимирская, д.85</v>
      </c>
    </row>
    <row r="1810" spans="1:18" hidden="1" x14ac:dyDescent="0.25">
      <c r="A1810" s="32">
        <v>159731</v>
      </c>
      <c r="B1810" s="31" t="s">
        <v>7272</v>
      </c>
      <c r="C1810" s="31" t="s">
        <v>7273</v>
      </c>
      <c r="D1810" s="31" t="s">
        <v>7274</v>
      </c>
      <c r="E1810" s="31" t="s">
        <v>145</v>
      </c>
      <c r="F1810" s="31" t="s">
        <v>122</v>
      </c>
      <c r="G1810" s="31" t="s">
        <v>107</v>
      </c>
      <c r="H1810" s="31" t="s">
        <v>108</v>
      </c>
      <c r="I1810" s="31"/>
      <c r="J1810" s="31"/>
      <c r="K1810" s="31" t="s">
        <v>106</v>
      </c>
      <c r="L1810" s="31" t="s">
        <v>7273</v>
      </c>
      <c r="M1810" s="31" t="s">
        <v>25</v>
      </c>
      <c r="N1810" s="31" t="s">
        <v>25933</v>
      </c>
      <c r="O1810" s="31" t="s">
        <v>25929</v>
      </c>
      <c r="P1810" s="32" t="s">
        <v>25948</v>
      </c>
      <c r="Q1810" s="32">
        <v>1</v>
      </c>
      <c r="R1810" t="str">
        <f t="shared" si="28"/>
        <v>Альміз Л.П. ПП, маг. "Продукти" г.Хмельницкий, ул.Владимирская, д.85</v>
      </c>
    </row>
    <row r="1811" spans="1:18" hidden="1" x14ac:dyDescent="0.25">
      <c r="A1811" s="32">
        <v>159776</v>
      </c>
      <c r="B1811" s="31" t="s">
        <v>7398</v>
      </c>
      <c r="C1811" s="31" t="s">
        <v>7399</v>
      </c>
      <c r="D1811" s="31" t="s">
        <v>7400</v>
      </c>
      <c r="E1811" s="31" t="s">
        <v>145</v>
      </c>
      <c r="F1811" s="31" t="s">
        <v>122</v>
      </c>
      <c r="G1811" s="31" t="s">
        <v>107</v>
      </c>
      <c r="H1811" s="31" t="s">
        <v>108</v>
      </c>
      <c r="I1811" s="31" t="s">
        <v>124</v>
      </c>
      <c r="J1811" s="31" t="s">
        <v>109</v>
      </c>
      <c r="K1811" s="31" t="s">
        <v>106</v>
      </c>
      <c r="L1811" s="31" t="s">
        <v>7399</v>
      </c>
      <c r="M1811" s="31" t="s">
        <v>27</v>
      </c>
      <c r="N1811" s="31" t="s">
        <v>25933</v>
      </c>
      <c r="O1811" s="31" t="s">
        <v>25929</v>
      </c>
      <c r="P1811" s="32" t="s">
        <v>25948</v>
      </c>
      <c r="Q1811" s="32">
        <v>1</v>
      </c>
      <c r="R1811" t="str">
        <f t="shared" si="28"/>
        <v>Бабій М.П. ПП, маг. "Краяни" г.Хмельницкий, пер.Каменецкий (0)</v>
      </c>
    </row>
    <row r="1812" spans="1:18" hidden="1" x14ac:dyDescent="0.25">
      <c r="A1812" s="32">
        <v>159776</v>
      </c>
      <c r="B1812" s="31" t="s">
        <v>7398</v>
      </c>
      <c r="C1812" s="31" t="s">
        <v>7399</v>
      </c>
      <c r="D1812" s="31" t="s">
        <v>7400</v>
      </c>
      <c r="E1812" s="31" t="s">
        <v>145</v>
      </c>
      <c r="F1812" s="31" t="s">
        <v>122</v>
      </c>
      <c r="G1812" s="31" t="s">
        <v>107</v>
      </c>
      <c r="H1812" s="31" t="s">
        <v>108</v>
      </c>
      <c r="I1812" s="31"/>
      <c r="J1812" s="31"/>
      <c r="K1812" s="31" t="s">
        <v>106</v>
      </c>
      <c r="L1812" s="31" t="s">
        <v>7399</v>
      </c>
      <c r="M1812" s="31" t="s">
        <v>27</v>
      </c>
      <c r="N1812" s="31" t="s">
        <v>25933</v>
      </c>
      <c r="O1812" s="31" t="s">
        <v>25929</v>
      </c>
      <c r="P1812" s="32" t="s">
        <v>25948</v>
      </c>
      <c r="Q1812" s="32">
        <v>1</v>
      </c>
      <c r="R1812" t="str">
        <f t="shared" si="28"/>
        <v>Бабій М.П. ПП, маг. "Краяни" г.Хмельницкий, пер.Каменецкий (0)</v>
      </c>
    </row>
    <row r="1813" spans="1:18" hidden="1" x14ac:dyDescent="0.25">
      <c r="A1813" s="32">
        <v>159796</v>
      </c>
      <c r="B1813" s="31" t="s">
        <v>7455</v>
      </c>
      <c r="C1813" s="31" t="s">
        <v>7456</v>
      </c>
      <c r="D1813" s="31" t="s">
        <v>7457</v>
      </c>
      <c r="E1813" s="31" t="s">
        <v>145</v>
      </c>
      <c r="F1813" s="31" t="s">
        <v>122</v>
      </c>
      <c r="G1813" s="31" t="s">
        <v>107</v>
      </c>
      <c r="H1813" s="31" t="s">
        <v>108</v>
      </c>
      <c r="I1813" s="31" t="s">
        <v>124</v>
      </c>
      <c r="J1813" s="31" t="s">
        <v>109</v>
      </c>
      <c r="K1813" s="31" t="s">
        <v>106</v>
      </c>
      <c r="L1813" s="31" t="s">
        <v>7456</v>
      </c>
      <c r="M1813" s="31" t="s">
        <v>24</v>
      </c>
      <c r="N1813" s="31" t="s">
        <v>25933</v>
      </c>
      <c r="O1813" s="31" t="s">
        <v>25929</v>
      </c>
      <c r="P1813" s="32" t="s">
        <v>25948</v>
      </c>
      <c r="Q1813" s="32">
        <v>1</v>
      </c>
      <c r="R1813" t="str">
        <f t="shared" si="28"/>
        <v>Басова І.В. ПП, к-к г.Хмельницкий, ул.Институтская, д.17</v>
      </c>
    </row>
    <row r="1814" spans="1:18" hidden="1" x14ac:dyDescent="0.25">
      <c r="A1814" s="32">
        <v>159796</v>
      </c>
      <c r="B1814" s="31" t="s">
        <v>7455</v>
      </c>
      <c r="C1814" s="31" t="s">
        <v>7456</v>
      </c>
      <c r="D1814" s="31" t="s">
        <v>7457</v>
      </c>
      <c r="E1814" s="31" t="s">
        <v>145</v>
      </c>
      <c r="F1814" s="31" t="s">
        <v>122</v>
      </c>
      <c r="G1814" s="31" t="s">
        <v>107</v>
      </c>
      <c r="H1814" s="31" t="s">
        <v>108</v>
      </c>
      <c r="I1814" s="31"/>
      <c r="J1814" s="31"/>
      <c r="K1814" s="31" t="s">
        <v>106</v>
      </c>
      <c r="L1814" s="31" t="s">
        <v>7456</v>
      </c>
      <c r="M1814" s="31" t="s">
        <v>24</v>
      </c>
      <c r="N1814" s="31" t="s">
        <v>25933</v>
      </c>
      <c r="O1814" s="31" t="s">
        <v>25929</v>
      </c>
      <c r="P1814" s="32" t="s">
        <v>25948</v>
      </c>
      <c r="Q1814" s="32">
        <v>1</v>
      </c>
      <c r="R1814" t="str">
        <f t="shared" si="28"/>
        <v>Басова І.В. ПП, к-к г.Хмельницкий, ул.Институтская, д.17</v>
      </c>
    </row>
    <row r="1815" spans="1:18" hidden="1" x14ac:dyDescent="0.25">
      <c r="A1815" s="32">
        <v>159809</v>
      </c>
      <c r="B1815" s="31" t="s">
        <v>7490</v>
      </c>
      <c r="C1815" s="31" t="s">
        <v>7491</v>
      </c>
      <c r="D1815" s="31" t="s">
        <v>424</v>
      </c>
      <c r="E1815" s="31" t="s">
        <v>145</v>
      </c>
      <c r="F1815" s="31" t="s">
        <v>122</v>
      </c>
      <c r="G1815" s="31" t="s">
        <v>111</v>
      </c>
      <c r="H1815" s="31" t="s">
        <v>112</v>
      </c>
      <c r="I1815" s="31" t="s">
        <v>124</v>
      </c>
      <c r="J1815" s="31" t="s">
        <v>109</v>
      </c>
      <c r="K1815" s="31" t="s">
        <v>106</v>
      </c>
      <c r="L1815" s="31" t="s">
        <v>7491</v>
      </c>
      <c r="M1815" s="31" t="s">
        <v>23</v>
      </c>
      <c r="N1815" s="31" t="s">
        <v>25933</v>
      </c>
      <c r="O1815" s="31" t="s">
        <v>25929</v>
      </c>
      <c r="P1815" s="32" t="s">
        <v>25948</v>
      </c>
      <c r="Q1815" s="32">
        <v>1</v>
      </c>
      <c r="R1815" t="str">
        <f t="shared" si="28"/>
        <v>Бельфер Л.В. ПП, школа №26 г.Хмельницкий (0)</v>
      </c>
    </row>
    <row r="1816" spans="1:18" hidden="1" x14ac:dyDescent="0.25">
      <c r="A1816" s="32">
        <v>159809</v>
      </c>
      <c r="B1816" s="31" t="s">
        <v>7490</v>
      </c>
      <c r="C1816" s="31" t="s">
        <v>7491</v>
      </c>
      <c r="D1816" s="31" t="s">
        <v>424</v>
      </c>
      <c r="E1816" s="31" t="s">
        <v>145</v>
      </c>
      <c r="F1816" s="31" t="s">
        <v>122</v>
      </c>
      <c r="G1816" s="31" t="s">
        <v>111</v>
      </c>
      <c r="H1816" s="31" t="s">
        <v>112</v>
      </c>
      <c r="I1816" s="31"/>
      <c r="J1816" s="31"/>
      <c r="K1816" s="31" t="s">
        <v>106</v>
      </c>
      <c r="L1816" s="31" t="s">
        <v>7491</v>
      </c>
      <c r="M1816" s="31" t="s">
        <v>23</v>
      </c>
      <c r="N1816" s="31" t="s">
        <v>25933</v>
      </c>
      <c r="O1816" s="31" t="s">
        <v>25929</v>
      </c>
      <c r="P1816" s="32" t="s">
        <v>25948</v>
      </c>
      <c r="Q1816" s="32">
        <v>1</v>
      </c>
      <c r="R1816" t="str">
        <f t="shared" si="28"/>
        <v>Бельфер Л.В. ПП, школа №26 г.Хмельницкий (0)</v>
      </c>
    </row>
    <row r="1817" spans="1:18" hidden="1" x14ac:dyDescent="0.25">
      <c r="A1817" s="32">
        <v>159825</v>
      </c>
      <c r="B1817" s="31" t="s">
        <v>7544</v>
      </c>
      <c r="C1817" s="31" t="s">
        <v>7545</v>
      </c>
      <c r="D1817" s="31" t="s">
        <v>7546</v>
      </c>
      <c r="E1817" s="31" t="s">
        <v>145</v>
      </c>
      <c r="F1817" s="31" t="s">
        <v>122</v>
      </c>
      <c r="G1817" s="31" t="s">
        <v>107</v>
      </c>
      <c r="H1817" s="31" t="s">
        <v>108</v>
      </c>
      <c r="I1817" s="31" t="s">
        <v>4069</v>
      </c>
      <c r="J1817" s="31" t="s">
        <v>4070</v>
      </c>
      <c r="K1817" s="31" t="s">
        <v>106</v>
      </c>
      <c r="L1817" s="31" t="s">
        <v>7547</v>
      </c>
      <c r="M1817" s="31" t="s">
        <v>27</v>
      </c>
      <c r="N1817" s="31" t="s">
        <v>25933</v>
      </c>
      <c r="O1817" s="31" t="s">
        <v>25929</v>
      </c>
      <c r="P1817" s="32" t="s">
        <v>66</v>
      </c>
      <c r="Q1817" s="32">
        <v>1</v>
      </c>
      <c r="R1817" t="str">
        <f t="shared" si="28"/>
        <v>Дідик С.В. ПП, маг. "Володар" г.Хмельницкий, ул.Лесогриниветская, д.16</v>
      </c>
    </row>
    <row r="1818" spans="1:18" hidden="1" x14ac:dyDescent="0.25">
      <c r="A1818" s="32">
        <v>159825</v>
      </c>
      <c r="B1818" s="31" t="s">
        <v>7544</v>
      </c>
      <c r="C1818" s="31" t="s">
        <v>7545</v>
      </c>
      <c r="D1818" s="31" t="s">
        <v>7546</v>
      </c>
      <c r="E1818" s="31" t="s">
        <v>145</v>
      </c>
      <c r="F1818" s="31" t="s">
        <v>122</v>
      </c>
      <c r="G1818" s="31" t="s">
        <v>107</v>
      </c>
      <c r="H1818" s="31" t="s">
        <v>108</v>
      </c>
      <c r="I1818" s="31"/>
      <c r="J1818" s="31"/>
      <c r="K1818" s="31" t="s">
        <v>106</v>
      </c>
      <c r="L1818" s="31" t="s">
        <v>7548</v>
      </c>
      <c r="M1818" s="31" t="s">
        <v>27</v>
      </c>
      <c r="N1818" s="31" t="s">
        <v>25933</v>
      </c>
      <c r="O1818" s="31" t="s">
        <v>25929</v>
      </c>
      <c r="P1818" s="32" t="s">
        <v>66</v>
      </c>
      <c r="Q1818" s="32">
        <v>1</v>
      </c>
      <c r="R1818" t="str">
        <f t="shared" si="28"/>
        <v>Дідик С.В. ПП, маг. "Володар" г.Хмельницкий, ул.Лесогриниветская, д.16</v>
      </c>
    </row>
    <row r="1819" spans="1:18" hidden="1" x14ac:dyDescent="0.25">
      <c r="A1819" s="32">
        <v>159826</v>
      </c>
      <c r="B1819" s="31" t="s">
        <v>7549</v>
      </c>
      <c r="C1819" s="31" t="s">
        <v>7550</v>
      </c>
      <c r="D1819" s="31" t="s">
        <v>7551</v>
      </c>
      <c r="E1819" s="31" t="s">
        <v>145</v>
      </c>
      <c r="F1819" s="31" t="s">
        <v>122</v>
      </c>
      <c r="G1819" s="31" t="s">
        <v>107</v>
      </c>
      <c r="H1819" s="31" t="s">
        <v>108</v>
      </c>
      <c r="I1819" s="31" t="s">
        <v>124</v>
      </c>
      <c r="J1819" s="31" t="s">
        <v>109</v>
      </c>
      <c r="K1819" s="31" t="s">
        <v>106</v>
      </c>
      <c r="L1819" s="31" t="s">
        <v>7550</v>
      </c>
      <c r="M1819" s="31" t="s">
        <v>27</v>
      </c>
      <c r="N1819" s="31" t="s">
        <v>25933</v>
      </c>
      <c r="O1819" s="31" t="s">
        <v>25929</v>
      </c>
      <c r="P1819" s="32" t="s">
        <v>25948</v>
      </c>
      <c r="Q1819" s="32">
        <v>1</v>
      </c>
      <c r="R1819" t="str">
        <f t="shared" si="28"/>
        <v>Бесіда Н.І. ПП, маг. "Продукти" г.Хмельницкий, ул.Железняка, д.1а</v>
      </c>
    </row>
    <row r="1820" spans="1:18" hidden="1" x14ac:dyDescent="0.25">
      <c r="A1820" s="32">
        <v>159826</v>
      </c>
      <c r="B1820" s="31" t="s">
        <v>7549</v>
      </c>
      <c r="C1820" s="31" t="s">
        <v>7550</v>
      </c>
      <c r="D1820" s="31" t="s">
        <v>7551</v>
      </c>
      <c r="E1820" s="31" t="s">
        <v>145</v>
      </c>
      <c r="F1820" s="31" t="s">
        <v>122</v>
      </c>
      <c r="G1820" s="31" t="s">
        <v>107</v>
      </c>
      <c r="H1820" s="31" t="s">
        <v>108</v>
      </c>
      <c r="I1820" s="31"/>
      <c r="J1820" s="31"/>
      <c r="K1820" s="31" t="s">
        <v>106</v>
      </c>
      <c r="L1820" s="31" t="s">
        <v>7550</v>
      </c>
      <c r="M1820" s="31" t="s">
        <v>27</v>
      </c>
      <c r="N1820" s="31" t="s">
        <v>25933</v>
      </c>
      <c r="O1820" s="31" t="s">
        <v>25929</v>
      </c>
      <c r="P1820" s="32" t="s">
        <v>25948</v>
      </c>
      <c r="Q1820" s="32">
        <v>1</v>
      </c>
      <c r="R1820" t="str">
        <f t="shared" si="28"/>
        <v>Бесіда Н.І. ПП, маг. "Продукти" г.Хмельницкий, ул.Железняка, д.1а</v>
      </c>
    </row>
    <row r="1821" spans="1:18" hidden="1" x14ac:dyDescent="0.25">
      <c r="A1821" s="32">
        <v>159841</v>
      </c>
      <c r="B1821" s="31" t="s">
        <v>7590</v>
      </c>
      <c r="C1821" s="31" t="s">
        <v>7591</v>
      </c>
      <c r="D1821" s="31" t="s">
        <v>3382</v>
      </c>
      <c r="E1821" s="31" t="s">
        <v>145</v>
      </c>
      <c r="F1821" s="31" t="s">
        <v>122</v>
      </c>
      <c r="G1821" s="31" t="s">
        <v>149</v>
      </c>
      <c r="H1821" s="31" t="s">
        <v>108</v>
      </c>
      <c r="I1821" s="31" t="s">
        <v>7592</v>
      </c>
      <c r="J1821" s="31" t="s">
        <v>7593</v>
      </c>
      <c r="K1821" s="31" t="s">
        <v>106</v>
      </c>
      <c r="L1821" s="31" t="s">
        <v>7591</v>
      </c>
      <c r="M1821" s="31" t="s">
        <v>26</v>
      </c>
      <c r="N1821" s="31" t="s">
        <v>25933</v>
      </c>
      <c r="O1821" s="31" t="s">
        <v>25929</v>
      </c>
      <c r="P1821" s="32" t="s">
        <v>25948</v>
      </c>
      <c r="Q1821" s="32">
        <v>1</v>
      </c>
      <c r="R1821" t="str">
        <f t="shared" si="28"/>
        <v>Білик С.В. ПП, к-к №918 г.Хмельницкий, ул.Камьянецкая, д.3</v>
      </c>
    </row>
    <row r="1822" spans="1:18" hidden="1" x14ac:dyDescent="0.25">
      <c r="A1822" s="32">
        <v>159843</v>
      </c>
      <c r="B1822" s="31" t="s">
        <v>7594</v>
      </c>
      <c r="C1822" s="31" t="s">
        <v>7595</v>
      </c>
      <c r="D1822" s="31" t="s">
        <v>7596</v>
      </c>
      <c r="E1822" s="31" t="s">
        <v>145</v>
      </c>
      <c r="F1822" s="31" t="s">
        <v>122</v>
      </c>
      <c r="G1822" s="31" t="s">
        <v>149</v>
      </c>
      <c r="H1822" s="31" t="s">
        <v>108</v>
      </c>
      <c r="I1822" s="31" t="s">
        <v>124</v>
      </c>
      <c r="J1822" s="31" t="s">
        <v>109</v>
      </c>
      <c r="K1822" s="31" t="s">
        <v>106</v>
      </c>
      <c r="L1822" s="31" t="s">
        <v>7595</v>
      </c>
      <c r="M1822" s="31" t="s">
        <v>26</v>
      </c>
      <c r="N1822" s="31" t="s">
        <v>25933</v>
      </c>
      <c r="O1822" s="31" t="s">
        <v>25929</v>
      </c>
      <c r="P1822" s="32" t="s">
        <v>67</v>
      </c>
      <c r="Q1822" s="32">
        <v>1</v>
      </c>
      <c r="R1822" t="str">
        <f t="shared" si="28"/>
        <v>Білик Т.В. к-к "Нон-Стоп" Хмельницький, вул. Соборна, б. 3,</v>
      </c>
    </row>
    <row r="1823" spans="1:18" hidden="1" x14ac:dyDescent="0.25">
      <c r="A1823" s="32">
        <v>161294</v>
      </c>
      <c r="B1823" s="31" t="s">
        <v>11665</v>
      </c>
      <c r="C1823" s="31" t="s">
        <v>11666</v>
      </c>
      <c r="D1823" s="31" t="s">
        <v>11667</v>
      </c>
      <c r="E1823" s="31" t="s">
        <v>145</v>
      </c>
      <c r="F1823" s="31" t="s">
        <v>122</v>
      </c>
      <c r="G1823" s="31" t="s">
        <v>107</v>
      </c>
      <c r="H1823" s="31" t="s">
        <v>108</v>
      </c>
      <c r="I1823" s="31" t="s">
        <v>11668</v>
      </c>
      <c r="J1823" s="31" t="s">
        <v>109</v>
      </c>
      <c r="K1823" s="31" t="s">
        <v>106</v>
      </c>
      <c r="L1823" s="31" t="s">
        <v>11666</v>
      </c>
      <c r="M1823" s="31" t="s">
        <v>27</v>
      </c>
      <c r="N1823" s="31" t="s">
        <v>25933</v>
      </c>
      <c r="O1823" s="31" t="s">
        <v>25929</v>
      </c>
      <c r="P1823" s="32" t="s">
        <v>25948</v>
      </c>
      <c r="Q1823" s="32">
        <v>1</v>
      </c>
      <c r="R1823" t="str">
        <f t="shared" si="28"/>
        <v>ППО ХФ Концерну радіозв'язку радіо і зв'язку г.Хмельницкий, просп Мира, д.43</v>
      </c>
    </row>
    <row r="1824" spans="1:18" hidden="1" x14ac:dyDescent="0.25">
      <c r="A1824" s="32">
        <v>161306</v>
      </c>
      <c r="B1824" s="31" t="s">
        <v>11694</v>
      </c>
      <c r="C1824" s="31" t="s">
        <v>11695</v>
      </c>
      <c r="D1824" s="31" t="s">
        <v>11696</v>
      </c>
      <c r="E1824" s="31" t="s">
        <v>145</v>
      </c>
      <c r="F1824" s="31" t="s">
        <v>122</v>
      </c>
      <c r="G1824" s="31" t="s">
        <v>107</v>
      </c>
      <c r="H1824" s="31" t="s">
        <v>108</v>
      </c>
      <c r="I1824" s="31" t="s">
        <v>11697</v>
      </c>
      <c r="J1824" s="31" t="s">
        <v>11698</v>
      </c>
      <c r="K1824" s="31" t="s">
        <v>106</v>
      </c>
      <c r="L1824" s="31" t="s">
        <v>11695</v>
      </c>
      <c r="M1824" s="31" t="s">
        <v>26</v>
      </c>
      <c r="N1824" s="31" t="s">
        <v>25933</v>
      </c>
      <c r="O1824" s="31" t="s">
        <v>25929</v>
      </c>
      <c r="P1824" s="32" t="s">
        <v>25948</v>
      </c>
      <c r="Q1824" s="32">
        <v>1</v>
      </c>
      <c r="R1824" t="str">
        <f t="shared" si="28"/>
        <v>Провесінь ТОВ, маг. "Провесінь" г.Хмельницкий, просп Мира, д.88</v>
      </c>
    </row>
    <row r="1825" spans="1:18" hidden="1" x14ac:dyDescent="0.25">
      <c r="A1825" s="32">
        <v>161306</v>
      </c>
      <c r="B1825" s="31" t="s">
        <v>11694</v>
      </c>
      <c r="C1825" s="31" t="s">
        <v>11695</v>
      </c>
      <c r="D1825" s="31" t="s">
        <v>11696</v>
      </c>
      <c r="E1825" s="31" t="s">
        <v>145</v>
      </c>
      <c r="F1825" s="31" t="s">
        <v>122</v>
      </c>
      <c r="G1825" s="31" t="s">
        <v>107</v>
      </c>
      <c r="H1825" s="31" t="s">
        <v>108</v>
      </c>
      <c r="I1825" s="31"/>
      <c r="J1825" s="31"/>
      <c r="K1825" s="31" t="s">
        <v>106</v>
      </c>
      <c r="L1825" s="31" t="s">
        <v>11695</v>
      </c>
      <c r="M1825" s="31" t="s">
        <v>26</v>
      </c>
      <c r="N1825" s="31" t="s">
        <v>25933</v>
      </c>
      <c r="O1825" s="31" t="s">
        <v>25929</v>
      </c>
      <c r="P1825" s="32" t="s">
        <v>25948</v>
      </c>
      <c r="Q1825" s="32">
        <v>1</v>
      </c>
      <c r="R1825" t="str">
        <f t="shared" si="28"/>
        <v>Провесінь ТОВ, маг. "Провесінь" г.Хмельницкий, просп Мира, д.88</v>
      </c>
    </row>
    <row r="1826" spans="1:18" hidden="1" x14ac:dyDescent="0.25">
      <c r="A1826" s="32">
        <v>161361</v>
      </c>
      <c r="B1826" s="31" t="s">
        <v>11832</v>
      </c>
      <c r="C1826" s="31" t="s">
        <v>11833</v>
      </c>
      <c r="D1826" s="31" t="s">
        <v>11834</v>
      </c>
      <c r="E1826" s="31" t="s">
        <v>145</v>
      </c>
      <c r="F1826" s="31" t="s">
        <v>122</v>
      </c>
      <c r="G1826" s="31" t="s">
        <v>107</v>
      </c>
      <c r="H1826" s="31" t="s">
        <v>108</v>
      </c>
      <c r="I1826" s="31" t="s">
        <v>124</v>
      </c>
      <c r="J1826" s="31" t="s">
        <v>109</v>
      </c>
      <c r="K1826" s="31" t="s">
        <v>106</v>
      </c>
      <c r="L1826" s="31" t="s">
        <v>11833</v>
      </c>
      <c r="M1826" s="31" t="s">
        <v>26</v>
      </c>
      <c r="N1826" s="31" t="s">
        <v>25933</v>
      </c>
      <c r="O1826" s="31" t="s">
        <v>25929</v>
      </c>
      <c r="P1826" s="32" t="s">
        <v>25948</v>
      </c>
      <c r="Q1826" s="32">
        <v>1</v>
      </c>
      <c r="R1826" t="str">
        <f t="shared" si="28"/>
        <v>Рикун А.П. ПП, маг. "Ковбасна хата" г.Хмельницкий, шоссе Староконстантиновское, д.3</v>
      </c>
    </row>
    <row r="1827" spans="1:18" hidden="1" x14ac:dyDescent="0.25">
      <c r="A1827" s="32">
        <v>161396</v>
      </c>
      <c r="B1827" s="31" t="s">
        <v>11925</v>
      </c>
      <c r="C1827" s="31" t="s">
        <v>11926</v>
      </c>
      <c r="D1827" s="31" t="s">
        <v>11927</v>
      </c>
      <c r="E1827" s="31" t="s">
        <v>145</v>
      </c>
      <c r="F1827" s="31" t="s">
        <v>122</v>
      </c>
      <c r="G1827" s="31" t="s">
        <v>149</v>
      </c>
      <c r="H1827" s="31" t="s">
        <v>108</v>
      </c>
      <c r="I1827" s="31" t="s">
        <v>5570</v>
      </c>
      <c r="J1827" s="31" t="s">
        <v>5571</v>
      </c>
      <c r="K1827" s="31" t="s">
        <v>106</v>
      </c>
      <c r="L1827" s="31" t="s">
        <v>11926</v>
      </c>
      <c r="M1827" s="31" t="s">
        <v>26</v>
      </c>
      <c r="N1827" s="31" t="s">
        <v>25933</v>
      </c>
      <c r="O1827" s="31" t="s">
        <v>25929</v>
      </c>
      <c r="P1827" s="32" t="s">
        <v>25948</v>
      </c>
      <c r="Q1827" s="32">
        <v>1</v>
      </c>
      <c r="R1827" t="str">
        <f t="shared" si="28"/>
        <v>Рудницька А.Ю. ПП, к-к 414 (111) г.Хмельницкий, просп Мира, д.76</v>
      </c>
    </row>
    <row r="1828" spans="1:18" hidden="1" x14ac:dyDescent="0.25">
      <c r="A1828" s="32">
        <v>161419</v>
      </c>
      <c r="B1828" s="31" t="s">
        <v>11996</v>
      </c>
      <c r="C1828" s="31" t="s">
        <v>11997</v>
      </c>
      <c r="D1828" s="31" t="s">
        <v>11998</v>
      </c>
      <c r="E1828" s="31" t="s">
        <v>145</v>
      </c>
      <c r="F1828" s="31" t="s">
        <v>122</v>
      </c>
      <c r="G1828" s="31" t="s">
        <v>107</v>
      </c>
      <c r="H1828" s="31" t="s">
        <v>108</v>
      </c>
      <c r="I1828" s="31" t="s">
        <v>124</v>
      </c>
      <c r="J1828" s="31" t="s">
        <v>109</v>
      </c>
      <c r="K1828" s="31" t="s">
        <v>106</v>
      </c>
      <c r="L1828" s="31" t="s">
        <v>11997</v>
      </c>
      <c r="M1828" s="31" t="s">
        <v>24</v>
      </c>
      <c r="N1828" s="31" t="s">
        <v>25933</v>
      </c>
      <c r="O1828" s="31" t="s">
        <v>25929</v>
      </c>
      <c r="P1828" s="32" t="s">
        <v>25948</v>
      </c>
      <c r="Q1828" s="32">
        <v>1</v>
      </c>
      <c r="R1828" t="str">
        <f t="shared" si="28"/>
        <v>Савчук В.В. ПП, буфет г.Хмельницкий, ул.Сковороды, д.1</v>
      </c>
    </row>
    <row r="1829" spans="1:18" hidden="1" x14ac:dyDescent="0.25">
      <c r="A1829" s="32">
        <v>161419</v>
      </c>
      <c r="B1829" s="31" t="s">
        <v>11996</v>
      </c>
      <c r="C1829" s="31" t="s">
        <v>11997</v>
      </c>
      <c r="D1829" s="31" t="s">
        <v>11998</v>
      </c>
      <c r="E1829" s="31" t="s">
        <v>145</v>
      </c>
      <c r="F1829" s="31" t="s">
        <v>122</v>
      </c>
      <c r="G1829" s="31" t="s">
        <v>107</v>
      </c>
      <c r="H1829" s="31" t="s">
        <v>108</v>
      </c>
      <c r="I1829" s="31"/>
      <c r="J1829" s="31"/>
      <c r="K1829" s="31" t="s">
        <v>106</v>
      </c>
      <c r="L1829" s="31" t="s">
        <v>11997</v>
      </c>
      <c r="M1829" s="31" t="s">
        <v>24</v>
      </c>
      <c r="N1829" s="31" t="s">
        <v>25933</v>
      </c>
      <c r="O1829" s="31" t="s">
        <v>25929</v>
      </c>
      <c r="P1829" s="32" t="s">
        <v>25948</v>
      </c>
      <c r="Q1829" s="32">
        <v>1</v>
      </c>
      <c r="R1829" t="str">
        <f t="shared" si="28"/>
        <v>Савчук В.В. ПП, буфет г.Хмельницкий, ул.Сковороды, д.1</v>
      </c>
    </row>
    <row r="1830" spans="1:18" hidden="1" x14ac:dyDescent="0.25">
      <c r="A1830" s="32">
        <v>161461</v>
      </c>
      <c r="B1830" s="31" t="s">
        <v>12073</v>
      </c>
      <c r="C1830" s="31" t="s">
        <v>12074</v>
      </c>
      <c r="D1830" s="31" t="s">
        <v>12075</v>
      </c>
      <c r="E1830" s="31" t="s">
        <v>145</v>
      </c>
      <c r="F1830" s="31" t="s">
        <v>122</v>
      </c>
      <c r="G1830" s="31" t="s">
        <v>115</v>
      </c>
      <c r="H1830" s="31" t="s">
        <v>116</v>
      </c>
      <c r="I1830" s="31" t="s">
        <v>124</v>
      </c>
      <c r="J1830" s="31" t="s">
        <v>109</v>
      </c>
      <c r="K1830" s="31" t="s">
        <v>106</v>
      </c>
      <c r="L1830" s="31" t="s">
        <v>12074</v>
      </c>
      <c r="M1830" s="31" t="s">
        <v>26</v>
      </c>
      <c r="N1830" s="31" t="s">
        <v>25933</v>
      </c>
      <c r="O1830" s="31" t="s">
        <v>25929</v>
      </c>
      <c r="P1830" s="32" t="s">
        <v>25948</v>
      </c>
      <c r="Q1830" s="32">
        <v>1</v>
      </c>
      <c r="R1830" t="str">
        <f t="shared" si="28"/>
        <v>Селезар В.М. ПП, лоток г.Хмельницкий, просп Мира, д.61/1</v>
      </c>
    </row>
    <row r="1831" spans="1:18" hidden="1" x14ac:dyDescent="0.25">
      <c r="A1831" s="32">
        <v>161461</v>
      </c>
      <c r="B1831" s="31" t="s">
        <v>12073</v>
      </c>
      <c r="C1831" s="31" t="s">
        <v>12074</v>
      </c>
      <c r="D1831" s="31" t="s">
        <v>12075</v>
      </c>
      <c r="E1831" s="31" t="s">
        <v>145</v>
      </c>
      <c r="F1831" s="31" t="s">
        <v>122</v>
      </c>
      <c r="G1831" s="31" t="s">
        <v>115</v>
      </c>
      <c r="H1831" s="31" t="s">
        <v>116</v>
      </c>
      <c r="I1831" s="31"/>
      <c r="J1831" s="31"/>
      <c r="K1831" s="31" t="s">
        <v>106</v>
      </c>
      <c r="L1831" s="31" t="s">
        <v>12074</v>
      </c>
      <c r="M1831" s="31" t="s">
        <v>26</v>
      </c>
      <c r="N1831" s="31" t="s">
        <v>25933</v>
      </c>
      <c r="O1831" s="31" t="s">
        <v>25929</v>
      </c>
      <c r="P1831" s="32" t="s">
        <v>25948</v>
      </c>
      <c r="Q1831" s="32">
        <v>1</v>
      </c>
      <c r="R1831" t="str">
        <f t="shared" si="28"/>
        <v>Селезар В.М. ПП, лоток г.Хмельницкий, просп Мира, д.61/1</v>
      </c>
    </row>
    <row r="1832" spans="1:18" hidden="1" x14ac:dyDescent="0.25">
      <c r="A1832" s="32">
        <v>576028</v>
      </c>
      <c r="B1832" s="31" t="s">
        <v>24266</v>
      </c>
      <c r="C1832" s="31" t="s">
        <v>24267</v>
      </c>
      <c r="D1832" s="31" t="s">
        <v>24268</v>
      </c>
      <c r="E1832" s="31" t="s">
        <v>145</v>
      </c>
      <c r="F1832" s="31" t="s">
        <v>122</v>
      </c>
      <c r="G1832" s="31" t="s">
        <v>107</v>
      </c>
      <c r="H1832" s="31" t="s">
        <v>108</v>
      </c>
      <c r="I1832" s="31" t="s">
        <v>24269</v>
      </c>
      <c r="J1832" s="31" t="s">
        <v>24270</v>
      </c>
      <c r="K1832" s="31" t="s">
        <v>110</v>
      </c>
      <c r="L1832" s="31" t="s">
        <v>24267</v>
      </c>
      <c r="M1832" s="31" t="s">
        <v>27</v>
      </c>
      <c r="N1832" s="31" t="s">
        <v>25933</v>
      </c>
      <c r="O1832" s="31" t="s">
        <v>25929</v>
      </c>
      <c r="P1832" s="32" t="s">
        <v>67</v>
      </c>
      <c r="Q1832" s="32">
        <v>0.5</v>
      </c>
      <c r="R1832" t="str">
        <f t="shared" si="28"/>
        <v>Возна Т.М. ММ, маг. "Продуктовий" г.Хмельницкий, ул.Лесогриниветская, д.26</v>
      </c>
    </row>
    <row r="1833" spans="1:18" hidden="1" x14ac:dyDescent="0.25">
      <c r="A1833" s="32">
        <v>756305</v>
      </c>
      <c r="B1833" s="31" t="s">
        <v>24271</v>
      </c>
      <c r="C1833" s="31" t="s">
        <v>24272</v>
      </c>
      <c r="D1833" s="31" t="s">
        <v>24273</v>
      </c>
      <c r="E1833" s="31" t="s">
        <v>145</v>
      </c>
      <c r="F1833" s="31" t="s">
        <v>122</v>
      </c>
      <c r="G1833" s="31" t="s">
        <v>107</v>
      </c>
      <c r="H1833" s="31" t="s">
        <v>108</v>
      </c>
      <c r="I1833" s="31" t="s">
        <v>24274</v>
      </c>
      <c r="J1833" s="31" t="s">
        <v>24275</v>
      </c>
      <c r="K1833" s="31" t="s">
        <v>110</v>
      </c>
      <c r="L1833" s="31" t="s">
        <v>24272</v>
      </c>
      <c r="M1833" s="31" t="s">
        <v>27</v>
      </c>
      <c r="N1833" s="31" t="s">
        <v>25933</v>
      </c>
      <c r="O1833" s="31" t="s">
        <v>25929</v>
      </c>
      <c r="P1833" s="32" t="s">
        <v>66</v>
      </c>
      <c r="Q1833" s="32">
        <v>0.5</v>
      </c>
      <c r="R1833" t="str">
        <f t="shared" si="28"/>
        <v>Середюк О.М. ПП, маг. "Все для Вас" г.Хмельницкий, ул.Винницкая, д.1</v>
      </c>
    </row>
    <row r="1834" spans="1:18" hidden="1" x14ac:dyDescent="0.25">
      <c r="A1834" s="32">
        <v>823474</v>
      </c>
      <c r="B1834" s="31" t="s">
        <v>24427</v>
      </c>
      <c r="C1834" s="31" t="s">
        <v>24428</v>
      </c>
      <c r="D1834" s="31" t="s">
        <v>24429</v>
      </c>
      <c r="E1834" s="31" t="s">
        <v>145</v>
      </c>
      <c r="F1834" s="31" t="s">
        <v>122</v>
      </c>
      <c r="G1834" s="31" t="s">
        <v>107</v>
      </c>
      <c r="H1834" s="31" t="s">
        <v>108</v>
      </c>
      <c r="I1834" s="31" t="s">
        <v>4706</v>
      </c>
      <c r="J1834" s="31" t="s">
        <v>4707</v>
      </c>
      <c r="K1834" s="31" t="s">
        <v>110</v>
      </c>
      <c r="L1834" s="31" t="s">
        <v>24428</v>
      </c>
      <c r="M1834" s="31" t="s">
        <v>27</v>
      </c>
      <c r="N1834" s="31" t="s">
        <v>25933</v>
      </c>
      <c r="O1834" s="31" t="s">
        <v>25929</v>
      </c>
      <c r="P1834" s="32" t="s">
        <v>67</v>
      </c>
      <c r="Q1834" s="32">
        <v>0.5</v>
      </c>
      <c r="R1834" t="str">
        <f t="shared" si="28"/>
        <v>Шепурева Ю.М. ПП, маг. Продукти" г.Хмельницкий, ул.Восточная, д.1</v>
      </c>
    </row>
    <row r="1835" spans="1:18" hidden="1" x14ac:dyDescent="0.25">
      <c r="A1835" s="32">
        <v>647253</v>
      </c>
      <c r="B1835" s="31" t="s">
        <v>24977</v>
      </c>
      <c r="C1835" s="31" t="s">
        <v>24978</v>
      </c>
      <c r="D1835" s="31" t="s">
        <v>24979</v>
      </c>
      <c r="E1835" s="31" t="s">
        <v>145</v>
      </c>
      <c r="F1835" s="31" t="s">
        <v>122</v>
      </c>
      <c r="G1835" s="31" t="s">
        <v>107</v>
      </c>
      <c r="H1835" s="31" t="s">
        <v>108</v>
      </c>
      <c r="I1835" s="31" t="s">
        <v>24980</v>
      </c>
      <c r="J1835" s="31" t="s">
        <v>24981</v>
      </c>
      <c r="K1835" s="31" t="s">
        <v>110</v>
      </c>
      <c r="L1835" s="31" t="s">
        <v>24978</v>
      </c>
      <c r="M1835" s="31" t="s">
        <v>25</v>
      </c>
      <c r="N1835" s="31" t="s">
        <v>25933</v>
      </c>
      <c r="O1835" s="31" t="s">
        <v>25929</v>
      </c>
      <c r="P1835" s="32" t="s">
        <v>66</v>
      </c>
      <c r="Q1835" s="32">
        <v>1</v>
      </c>
      <c r="R1835" t="str">
        <f t="shared" si="28"/>
        <v>Каськова А.Ф. ПП, маг. "Солодощі" г.Хмельницкий, ул.Проскуровская, д.48</v>
      </c>
    </row>
    <row r="1836" spans="1:18" hidden="1" x14ac:dyDescent="0.25">
      <c r="A1836" s="32">
        <v>581532</v>
      </c>
      <c r="B1836" s="31" t="s">
        <v>24189</v>
      </c>
      <c r="C1836" s="31" t="s">
        <v>24190</v>
      </c>
      <c r="D1836" s="31" t="s">
        <v>24191</v>
      </c>
      <c r="E1836" s="31" t="s">
        <v>145</v>
      </c>
      <c r="F1836" s="31" t="s">
        <v>122</v>
      </c>
      <c r="G1836" s="31" t="s">
        <v>107</v>
      </c>
      <c r="H1836" s="31" t="s">
        <v>108</v>
      </c>
      <c r="I1836" s="31" t="s">
        <v>24192</v>
      </c>
      <c r="J1836" s="31" t="s">
        <v>24193</v>
      </c>
      <c r="K1836" s="31" t="s">
        <v>110</v>
      </c>
      <c r="L1836" s="31" t="s">
        <v>24190</v>
      </c>
      <c r="M1836" s="31" t="s">
        <v>26</v>
      </c>
      <c r="N1836" s="31" t="s">
        <v>25933</v>
      </c>
      <c r="O1836" s="31" t="s">
        <v>25929</v>
      </c>
      <c r="P1836" s="32" t="s">
        <v>67</v>
      </c>
      <c r="Q1836" s="32">
        <v>1</v>
      </c>
      <c r="R1836" t="str">
        <f t="shared" si="28"/>
        <v>Салій В.В. ПП, маг. "М'ясна лавка" г.Хмельницкий, просп Мира, д.71/1</v>
      </c>
    </row>
    <row r="1837" spans="1:18" hidden="1" x14ac:dyDescent="0.25">
      <c r="A1837" s="32">
        <v>581533</v>
      </c>
      <c r="B1837" s="31" t="s">
        <v>24194</v>
      </c>
      <c r="C1837" s="31" t="s">
        <v>24195</v>
      </c>
      <c r="D1837" s="31" t="s">
        <v>24196</v>
      </c>
      <c r="E1837" s="31" t="s">
        <v>145</v>
      </c>
      <c r="F1837" s="31" t="s">
        <v>122</v>
      </c>
      <c r="G1837" s="31" t="s">
        <v>155</v>
      </c>
      <c r="H1837" s="31" t="s">
        <v>108</v>
      </c>
      <c r="I1837" s="31" t="s">
        <v>24197</v>
      </c>
      <c r="J1837" s="31" t="s">
        <v>24198</v>
      </c>
      <c r="K1837" s="31" t="s">
        <v>110</v>
      </c>
      <c r="L1837" s="31" t="s">
        <v>24195</v>
      </c>
      <c r="M1837" s="31" t="s">
        <v>23</v>
      </c>
      <c r="N1837" s="31" t="s">
        <v>25933</v>
      </c>
      <c r="O1837" s="31" t="s">
        <v>25929</v>
      </c>
      <c r="P1837" s="32" t="s">
        <v>66</v>
      </c>
      <c r="Q1837" s="32">
        <v>1</v>
      </c>
      <c r="R1837" t="str">
        <f t="shared" si="28"/>
        <v>Рудий В.О. ПП, маг. "Щедрослав" г.Хмельницкий, ул.Проскуривского Подполья, д.207/1</v>
      </c>
    </row>
    <row r="1838" spans="1:18" hidden="1" x14ac:dyDescent="0.25">
      <c r="A1838" s="32">
        <v>499973</v>
      </c>
      <c r="B1838" s="31" t="s">
        <v>24220</v>
      </c>
      <c r="C1838" s="31" t="s">
        <v>23676</v>
      </c>
      <c r="D1838" s="31" t="s">
        <v>24221</v>
      </c>
      <c r="E1838" s="31" t="s">
        <v>145</v>
      </c>
      <c r="F1838" s="31" t="s">
        <v>122</v>
      </c>
      <c r="G1838" s="31" t="s">
        <v>107</v>
      </c>
      <c r="H1838" s="31" t="s">
        <v>108</v>
      </c>
      <c r="I1838" s="31" t="s">
        <v>476</v>
      </c>
      <c r="J1838" s="31" t="s">
        <v>477</v>
      </c>
      <c r="K1838" s="31" t="s">
        <v>110</v>
      </c>
      <c r="L1838" s="31" t="s">
        <v>23676</v>
      </c>
      <c r="M1838" s="31" t="s">
        <v>26</v>
      </c>
      <c r="N1838" s="31" t="s">
        <v>25933</v>
      </c>
      <c r="O1838" s="31" t="s">
        <v>25929</v>
      </c>
      <c r="P1838" s="32" t="s">
        <v>67</v>
      </c>
      <c r="Q1838" s="32">
        <v>0.5</v>
      </c>
      <c r="R1838" t="str">
        <f t="shared" si="28"/>
        <v>Волиньтабак ТОВ, маг. "Кутовий" г.Хмельницкий, пер.Свободы, д.3 а</v>
      </c>
    </row>
    <row r="1839" spans="1:18" hidden="1" x14ac:dyDescent="0.25">
      <c r="A1839" s="32">
        <v>514528</v>
      </c>
      <c r="B1839" s="31" t="s">
        <v>24227</v>
      </c>
      <c r="C1839" s="31" t="s">
        <v>24228</v>
      </c>
      <c r="D1839" s="31" t="s">
        <v>24229</v>
      </c>
      <c r="E1839" s="31" t="s">
        <v>145</v>
      </c>
      <c r="F1839" s="31" t="s">
        <v>122</v>
      </c>
      <c r="G1839" s="31" t="s">
        <v>107</v>
      </c>
      <c r="H1839" s="31" t="s">
        <v>108</v>
      </c>
      <c r="I1839" s="31" t="s">
        <v>24230</v>
      </c>
      <c r="J1839" s="31" t="s">
        <v>24231</v>
      </c>
      <c r="K1839" s="31" t="s">
        <v>110</v>
      </c>
      <c r="L1839" s="31" t="s">
        <v>24228</v>
      </c>
      <c r="M1839" s="31" t="s">
        <v>25</v>
      </c>
      <c r="N1839" s="31" t="s">
        <v>25933</v>
      </c>
      <c r="O1839" s="31" t="s">
        <v>25929</v>
      </c>
      <c r="P1839" s="32" t="s">
        <v>66</v>
      </c>
      <c r="Q1839" s="32">
        <v>1</v>
      </c>
      <c r="R1839" t="str">
        <f t="shared" si="28"/>
        <v>Присяжнюк Д.С. ПП, маг. "Продукти" г.Хмельницкий, ул.Горького, д.20</v>
      </c>
    </row>
    <row r="1840" spans="1:18" hidden="1" x14ac:dyDescent="0.25">
      <c r="A1840" s="32">
        <v>705068</v>
      </c>
      <c r="B1840" s="31" t="s">
        <v>24712</v>
      </c>
      <c r="C1840" s="31" t="s">
        <v>24713</v>
      </c>
      <c r="D1840" s="31" t="s">
        <v>24714</v>
      </c>
      <c r="E1840" s="31" t="s">
        <v>145</v>
      </c>
      <c r="F1840" s="31" t="s">
        <v>122</v>
      </c>
      <c r="G1840" s="31" t="s">
        <v>107</v>
      </c>
      <c r="H1840" s="31" t="s">
        <v>108</v>
      </c>
      <c r="I1840" s="31" t="s">
        <v>24715</v>
      </c>
      <c r="J1840" s="31" t="s">
        <v>24716</v>
      </c>
      <c r="K1840" s="31" t="s">
        <v>110</v>
      </c>
      <c r="L1840" s="31" t="s">
        <v>24713</v>
      </c>
      <c r="M1840" s="31" t="s">
        <v>25</v>
      </c>
      <c r="N1840" s="31" t="s">
        <v>25933</v>
      </c>
      <c r="O1840" s="31" t="s">
        <v>25929</v>
      </c>
      <c r="P1840" s="32" t="s">
        <v>67</v>
      </c>
      <c r="Q1840" s="32">
        <v>1</v>
      </c>
      <c r="R1840" t="str">
        <f t="shared" si="28"/>
        <v>Лесюк Р.Я. ПП, маг. "Ранок" г.Хмельницкий, ул.Чорновола Вячеслава, д.33</v>
      </c>
    </row>
    <row r="1841" spans="1:18" hidden="1" x14ac:dyDescent="0.25">
      <c r="A1841" s="32">
        <v>745519</v>
      </c>
      <c r="B1841" s="31" t="s">
        <v>24770</v>
      </c>
      <c r="C1841" s="31" t="s">
        <v>24771</v>
      </c>
      <c r="D1841" s="31" t="s">
        <v>23065</v>
      </c>
      <c r="E1841" s="31" t="s">
        <v>145</v>
      </c>
      <c r="F1841" s="31" t="s">
        <v>122</v>
      </c>
      <c r="G1841" s="31" t="s">
        <v>107</v>
      </c>
      <c r="H1841" s="31" t="s">
        <v>108</v>
      </c>
      <c r="I1841" s="31" t="s">
        <v>24772</v>
      </c>
      <c r="J1841" s="31" t="s">
        <v>24773</v>
      </c>
      <c r="K1841" s="31" t="s">
        <v>110</v>
      </c>
      <c r="L1841" s="31" t="s">
        <v>24771</v>
      </c>
      <c r="M1841" s="31" t="s">
        <v>24</v>
      </c>
      <c r="N1841" s="31" t="s">
        <v>25933</v>
      </c>
      <c r="O1841" s="31" t="s">
        <v>25929</v>
      </c>
      <c r="P1841" s="32" t="s">
        <v>66</v>
      </c>
      <c r="Q1841" s="32">
        <v>1</v>
      </c>
      <c r="R1841" t="str">
        <f t="shared" si="28"/>
        <v>Квасницький В.А. ПП, маг. "Продукти" г.Хмельницкий, шоссе Львовское (0)</v>
      </c>
    </row>
    <row r="1842" spans="1:18" hidden="1" x14ac:dyDescent="0.25">
      <c r="A1842" s="32">
        <v>464472</v>
      </c>
      <c r="B1842" s="31" t="s">
        <v>24853</v>
      </c>
      <c r="C1842" s="31" t="s">
        <v>6586</v>
      </c>
      <c r="D1842" s="31" t="s">
        <v>2514</v>
      </c>
      <c r="E1842" s="31" t="s">
        <v>145</v>
      </c>
      <c r="F1842" s="31" t="s">
        <v>122</v>
      </c>
      <c r="G1842" s="31" t="s">
        <v>107</v>
      </c>
      <c r="H1842" s="31" t="s">
        <v>108</v>
      </c>
      <c r="I1842" s="31" t="s">
        <v>6588</v>
      </c>
      <c r="J1842" s="31" t="s">
        <v>6589</v>
      </c>
      <c r="K1842" s="31" t="s">
        <v>110</v>
      </c>
      <c r="L1842" s="31" t="s">
        <v>6586</v>
      </c>
      <c r="M1842" s="31" t="s">
        <v>24</v>
      </c>
      <c r="N1842" s="31" t="s">
        <v>25933</v>
      </c>
      <c r="O1842" s="31" t="s">
        <v>25929</v>
      </c>
      <c r="P1842" s="32" t="s">
        <v>66</v>
      </c>
      <c r="Q1842" s="32">
        <v>1</v>
      </c>
      <c r="R1842" t="str">
        <f t="shared" si="28"/>
        <v>Масловська Н.П. ПП, маг. "Продукти" г.Хмельницкий, шоссе Львовское, д.51</v>
      </c>
    </row>
    <row r="1843" spans="1:18" hidden="1" x14ac:dyDescent="0.25">
      <c r="A1843" s="32">
        <v>823741</v>
      </c>
      <c r="B1843" s="31" t="s">
        <v>23597</v>
      </c>
      <c r="C1843" s="31" t="s">
        <v>23598</v>
      </c>
      <c r="D1843" s="31" t="s">
        <v>23599</v>
      </c>
      <c r="E1843" s="31" t="s">
        <v>145</v>
      </c>
      <c r="F1843" s="31" t="s">
        <v>122</v>
      </c>
      <c r="G1843" s="31" t="s">
        <v>107</v>
      </c>
      <c r="H1843" s="31" t="s">
        <v>108</v>
      </c>
      <c r="I1843" s="31" t="s">
        <v>1998</v>
      </c>
      <c r="J1843" s="31" t="s">
        <v>1999</v>
      </c>
      <c r="K1843" s="31" t="s">
        <v>110</v>
      </c>
      <c r="L1843" s="31" t="s">
        <v>23598</v>
      </c>
      <c r="M1843" s="31" t="s">
        <v>27</v>
      </c>
      <c r="N1843" s="31" t="s">
        <v>25933</v>
      </c>
      <c r="O1843" s="31" t="s">
        <v>25929</v>
      </c>
      <c r="P1843" s="32" t="s">
        <v>66</v>
      </c>
      <c r="Q1843" s="32">
        <v>0.5</v>
      </c>
      <c r="R1843" t="str">
        <f t="shared" si="28"/>
        <v>Гончар Я.Г. ПП, маг. "Фруктовий" г.Хмельницкий, ул.Курчатова (зупинка "Паркова")</v>
      </c>
    </row>
    <row r="1844" spans="1:18" hidden="1" x14ac:dyDescent="0.25">
      <c r="A1844" s="32">
        <v>504258</v>
      </c>
      <c r="B1844" s="31" t="s">
        <v>23967</v>
      </c>
      <c r="C1844" s="31" t="s">
        <v>23968</v>
      </c>
      <c r="D1844" s="31" t="s">
        <v>23969</v>
      </c>
      <c r="E1844" s="31" t="s">
        <v>145</v>
      </c>
      <c r="F1844" s="31" t="s">
        <v>122</v>
      </c>
      <c r="G1844" s="31" t="s">
        <v>107</v>
      </c>
      <c r="H1844" s="31" t="s">
        <v>108</v>
      </c>
      <c r="I1844" s="31" t="s">
        <v>16041</v>
      </c>
      <c r="J1844" s="31" t="s">
        <v>16042</v>
      </c>
      <c r="K1844" s="31" t="s">
        <v>110</v>
      </c>
      <c r="L1844" s="31" t="s">
        <v>23968</v>
      </c>
      <c r="M1844" s="31" t="s">
        <v>25</v>
      </c>
      <c r="N1844" s="31" t="s">
        <v>25933</v>
      </c>
      <c r="O1844" s="31" t="s">
        <v>25929</v>
      </c>
      <c r="P1844" s="32" t="s">
        <v>66</v>
      </c>
      <c r="Q1844" s="32">
        <v>1</v>
      </c>
      <c r="R1844" t="str">
        <f t="shared" si="28"/>
        <v>Завтрак М.В. ПП, маг. "Зоряний" г.Хмельницкий, пер.Гагарина, д.26</v>
      </c>
    </row>
    <row r="1845" spans="1:18" hidden="1" x14ac:dyDescent="0.25">
      <c r="A1845" s="32">
        <v>463569</v>
      </c>
      <c r="B1845" s="31" t="s">
        <v>23976</v>
      </c>
      <c r="C1845" s="31" t="s">
        <v>23977</v>
      </c>
      <c r="D1845" s="31" t="s">
        <v>23978</v>
      </c>
      <c r="E1845" s="31" t="s">
        <v>145</v>
      </c>
      <c r="F1845" s="31" t="s">
        <v>122</v>
      </c>
      <c r="G1845" s="31" t="s">
        <v>114</v>
      </c>
      <c r="H1845" s="31" t="s">
        <v>108</v>
      </c>
      <c r="I1845" s="31" t="s">
        <v>23979</v>
      </c>
      <c r="J1845" s="31" t="s">
        <v>23980</v>
      </c>
      <c r="K1845" s="31" t="s">
        <v>110</v>
      </c>
      <c r="L1845" s="31" t="s">
        <v>23977</v>
      </c>
      <c r="M1845" s="31" t="s">
        <v>25</v>
      </c>
      <c r="N1845" s="31" t="s">
        <v>25933</v>
      </c>
      <c r="O1845" s="31" t="s">
        <v>25929</v>
      </c>
      <c r="P1845" s="32" t="s">
        <v>66</v>
      </c>
      <c r="Q1845" s="32">
        <v>0.5</v>
      </c>
      <c r="R1845" t="str">
        <f t="shared" si="28"/>
        <v>Собко А.І. ПП, ресторан-готель "Собкофф" г.Хмельницкий, ул.Прибужская, д.15/1</v>
      </c>
    </row>
    <row r="1846" spans="1:18" hidden="1" x14ac:dyDescent="0.25">
      <c r="A1846" s="32">
        <v>433067</v>
      </c>
      <c r="B1846" s="31" t="s">
        <v>24374</v>
      </c>
      <c r="C1846" s="31" t="s">
        <v>24375</v>
      </c>
      <c r="D1846" s="31" t="s">
        <v>2012</v>
      </c>
      <c r="E1846" s="31" t="s">
        <v>145</v>
      </c>
      <c r="F1846" s="31" t="s">
        <v>122</v>
      </c>
      <c r="G1846" s="31" t="s">
        <v>107</v>
      </c>
      <c r="H1846" s="31" t="s">
        <v>108</v>
      </c>
      <c r="I1846" s="31" t="s">
        <v>1165</v>
      </c>
      <c r="J1846" s="31" t="s">
        <v>1166</v>
      </c>
      <c r="K1846" s="31" t="s">
        <v>110</v>
      </c>
      <c r="L1846" s="31" t="s">
        <v>24375</v>
      </c>
      <c r="M1846" s="31" t="s">
        <v>26</v>
      </c>
      <c r="N1846" s="31" t="s">
        <v>25933</v>
      </c>
      <c r="O1846" s="31" t="s">
        <v>25929</v>
      </c>
      <c r="P1846" s="32" t="s">
        <v>66</v>
      </c>
      <c r="Q1846" s="32">
        <v>1</v>
      </c>
      <c r="R1846" t="str">
        <f t="shared" si="28"/>
        <v>Кушнір Л.М. ПП, маг. "Вино" г.Хмельницкий, просп Мира, д.69</v>
      </c>
    </row>
    <row r="1847" spans="1:18" hidden="1" x14ac:dyDescent="0.25">
      <c r="A1847" s="32">
        <v>743841</v>
      </c>
      <c r="B1847" s="31" t="s">
        <v>24744</v>
      </c>
      <c r="C1847" s="31" t="s">
        <v>6862</v>
      </c>
      <c r="D1847" s="31" t="s">
        <v>24745</v>
      </c>
      <c r="E1847" s="31" t="s">
        <v>145</v>
      </c>
      <c r="F1847" s="31" t="s">
        <v>122</v>
      </c>
      <c r="G1847" s="31" t="s">
        <v>107</v>
      </c>
      <c r="H1847" s="31" t="s">
        <v>108</v>
      </c>
      <c r="I1847" s="31" t="s">
        <v>5974</v>
      </c>
      <c r="J1847" s="31" t="s">
        <v>5975</v>
      </c>
      <c r="K1847" s="31" t="s">
        <v>110</v>
      </c>
      <c r="L1847" s="31" t="s">
        <v>6862</v>
      </c>
      <c r="M1847" s="31" t="s">
        <v>23</v>
      </c>
      <c r="N1847" s="31" t="s">
        <v>25933</v>
      </c>
      <c r="O1847" s="31" t="s">
        <v>25929</v>
      </c>
      <c r="P1847" s="32" t="s">
        <v>66</v>
      </c>
      <c r="Q1847" s="32">
        <v>1</v>
      </c>
      <c r="R1847" t="str">
        <f t="shared" si="28"/>
        <v>КОВА ПП, маг. "Хмельницькі делікатеси" г.Хмельницкий, ул.Заречанская, д.12 А</v>
      </c>
    </row>
    <row r="1848" spans="1:18" hidden="1" x14ac:dyDescent="0.25">
      <c r="A1848" s="32">
        <v>744303</v>
      </c>
      <c r="B1848" s="31" t="s">
        <v>24746</v>
      </c>
      <c r="C1848" s="31" t="s">
        <v>24747</v>
      </c>
      <c r="D1848" s="31" t="s">
        <v>24748</v>
      </c>
      <c r="E1848" s="31" t="s">
        <v>145</v>
      </c>
      <c r="F1848" s="31" t="s">
        <v>122</v>
      </c>
      <c r="G1848" s="31" t="s">
        <v>115</v>
      </c>
      <c r="H1848" s="31" t="s">
        <v>116</v>
      </c>
      <c r="I1848" s="31" t="s">
        <v>6377</v>
      </c>
      <c r="J1848" s="31" t="s">
        <v>6378</v>
      </c>
      <c r="K1848" s="31" t="s">
        <v>110</v>
      </c>
      <c r="L1848" s="31" t="s">
        <v>24749</v>
      </c>
      <c r="M1848" s="31" t="s">
        <v>27</v>
      </c>
      <c r="N1848" s="31" t="s">
        <v>25933</v>
      </c>
      <c r="O1848" s="31" t="s">
        <v>25929</v>
      </c>
      <c r="P1848" s="32" t="s">
        <v>66</v>
      </c>
      <c r="Q1848" s="32">
        <v>1</v>
      </c>
      <c r="R1848" t="str">
        <f t="shared" si="28"/>
        <v>(Сез ТРТ) Поворознюк Є.Є. ПП, лоток "ПЕД" г.Хмельницкий, пер.Проскуривского Подполья, д.139</v>
      </c>
    </row>
    <row r="1849" spans="1:18" hidden="1" x14ac:dyDescent="0.25">
      <c r="A1849" s="32">
        <v>582142</v>
      </c>
      <c r="B1849" s="31" t="s">
        <v>25058</v>
      </c>
      <c r="C1849" s="31" t="s">
        <v>25059</v>
      </c>
      <c r="D1849" s="31" t="s">
        <v>8055</v>
      </c>
      <c r="E1849" s="31" t="s">
        <v>145</v>
      </c>
      <c r="F1849" s="31" t="s">
        <v>122</v>
      </c>
      <c r="G1849" s="31" t="s">
        <v>107</v>
      </c>
      <c r="H1849" s="31" t="s">
        <v>108</v>
      </c>
      <c r="I1849" s="31" t="s">
        <v>25060</v>
      </c>
      <c r="J1849" s="31" t="s">
        <v>25061</v>
      </c>
      <c r="K1849" s="31" t="s">
        <v>110</v>
      </c>
      <c r="L1849" s="31" t="s">
        <v>25062</v>
      </c>
      <c r="M1849" s="31" t="s">
        <v>27</v>
      </c>
      <c r="N1849" s="31" t="s">
        <v>25933</v>
      </c>
      <c r="O1849" s="31" t="s">
        <v>25929</v>
      </c>
      <c r="P1849" s="32" t="s">
        <v>66</v>
      </c>
      <c r="Q1849" s="32">
        <v>1</v>
      </c>
      <c r="R1849" t="str">
        <f t="shared" si="28"/>
        <v>Дудка І.О. ПП, маг. "Продукти" г.Хмельницкий, шоссе Винницкое (ост. Автовокзал)</v>
      </c>
    </row>
    <row r="1850" spans="1:18" hidden="1" x14ac:dyDescent="0.25">
      <c r="A1850" s="32">
        <v>349702</v>
      </c>
      <c r="B1850" s="31" t="s">
        <v>25394</v>
      </c>
      <c r="C1850" s="31" t="s">
        <v>25395</v>
      </c>
      <c r="D1850" s="31" t="s">
        <v>19486</v>
      </c>
      <c r="E1850" s="31" t="s">
        <v>145</v>
      </c>
      <c r="F1850" s="31" t="s">
        <v>122</v>
      </c>
      <c r="G1850" s="31" t="s">
        <v>107</v>
      </c>
      <c r="H1850" s="31" t="s">
        <v>108</v>
      </c>
      <c r="I1850" s="31" t="s">
        <v>25396</v>
      </c>
      <c r="J1850" s="31" t="s">
        <v>25397</v>
      </c>
      <c r="K1850" s="31" t="s">
        <v>110</v>
      </c>
      <c r="L1850" s="31" t="s">
        <v>25395</v>
      </c>
      <c r="M1850" s="31" t="s">
        <v>27</v>
      </c>
      <c r="N1850" s="31" t="s">
        <v>25933</v>
      </c>
      <c r="O1850" s="31" t="s">
        <v>25929</v>
      </c>
      <c r="P1850" s="32" t="s">
        <v>66</v>
      </c>
      <c r="Q1850" s="32">
        <v>1</v>
      </c>
      <c r="R1850" t="str">
        <f t="shared" si="28"/>
        <v>Крижанівська А.С. ПП, маг. "Щедрик" г.Хмельницкий, ул.Мирного Панаса, д.32</v>
      </c>
    </row>
    <row r="1851" spans="1:18" hidden="1" x14ac:dyDescent="0.25">
      <c r="A1851" s="32">
        <v>676174</v>
      </c>
      <c r="B1851" s="31" t="s">
        <v>25598</v>
      </c>
      <c r="C1851" s="31" t="s">
        <v>777</v>
      </c>
      <c r="D1851" s="31" t="s">
        <v>25599</v>
      </c>
      <c r="E1851" s="31" t="s">
        <v>145</v>
      </c>
      <c r="F1851" s="31" t="s">
        <v>122</v>
      </c>
      <c r="G1851" s="31" t="s">
        <v>107</v>
      </c>
      <c r="H1851" s="31" t="s">
        <v>108</v>
      </c>
      <c r="I1851" s="31" t="s">
        <v>779</v>
      </c>
      <c r="J1851" s="31" t="s">
        <v>780</v>
      </c>
      <c r="K1851" s="31" t="s">
        <v>110</v>
      </c>
      <c r="L1851" s="31" t="s">
        <v>777</v>
      </c>
      <c r="M1851" s="31" t="s">
        <v>27</v>
      </c>
      <c r="N1851" s="31" t="s">
        <v>25933</v>
      </c>
      <c r="O1851" s="31" t="s">
        <v>25929</v>
      </c>
      <c r="P1851" s="32" t="s">
        <v>66</v>
      </c>
      <c r="Q1851" s="32">
        <v>1</v>
      </c>
      <c r="R1851" t="str">
        <f t="shared" si="28"/>
        <v>Лісоводський А.П. ПП, маг. "Вкусняшка" г.Хмельницкий, ул.Курчатова (Восток)</v>
      </c>
    </row>
    <row r="1852" spans="1:18" hidden="1" x14ac:dyDescent="0.25">
      <c r="A1852" s="32">
        <v>676203</v>
      </c>
      <c r="B1852" s="31" t="s">
        <v>25629</v>
      </c>
      <c r="C1852" s="31" t="s">
        <v>25630</v>
      </c>
      <c r="D1852" s="31" t="s">
        <v>25631</v>
      </c>
      <c r="E1852" s="31" t="s">
        <v>145</v>
      </c>
      <c r="F1852" s="31" t="s">
        <v>122</v>
      </c>
      <c r="G1852" s="31" t="s">
        <v>107</v>
      </c>
      <c r="H1852" s="31" t="s">
        <v>108</v>
      </c>
      <c r="I1852" s="31" t="s">
        <v>25632</v>
      </c>
      <c r="J1852" s="31" t="s">
        <v>25633</v>
      </c>
      <c r="K1852" s="31" t="s">
        <v>110</v>
      </c>
      <c r="L1852" s="31" t="s">
        <v>25630</v>
      </c>
      <c r="M1852" s="31" t="s">
        <v>25</v>
      </c>
      <c r="N1852" s="31" t="s">
        <v>25933</v>
      </c>
      <c r="O1852" s="31" t="s">
        <v>25929</v>
      </c>
      <c r="P1852" s="32" t="s">
        <v>66</v>
      </c>
      <c r="Q1852" s="32">
        <v>0.5</v>
      </c>
      <c r="R1852" t="str">
        <f t="shared" si="28"/>
        <v>Собольський В.Я. ПП, маг. "Продукти" г.Хмельницкий, ул.Юбилейная, д.1</v>
      </c>
    </row>
    <row r="1853" spans="1:18" hidden="1" x14ac:dyDescent="0.25">
      <c r="A1853" s="32">
        <v>663774</v>
      </c>
      <c r="B1853" s="31" t="s">
        <v>25720</v>
      </c>
      <c r="C1853" s="31" t="s">
        <v>25721</v>
      </c>
      <c r="D1853" s="31" t="s">
        <v>24357</v>
      </c>
      <c r="E1853" s="31" t="s">
        <v>145</v>
      </c>
      <c r="F1853" s="31" t="s">
        <v>122</v>
      </c>
      <c r="G1853" s="31" t="s">
        <v>107</v>
      </c>
      <c r="H1853" s="31" t="s">
        <v>108</v>
      </c>
      <c r="I1853" s="31" t="s">
        <v>25722</v>
      </c>
      <c r="J1853" s="31" t="s">
        <v>25723</v>
      </c>
      <c r="K1853" s="31" t="s">
        <v>110</v>
      </c>
      <c r="L1853" s="31" t="s">
        <v>25721</v>
      </c>
      <c r="M1853" s="31" t="s">
        <v>24</v>
      </c>
      <c r="N1853" s="31" t="s">
        <v>25933</v>
      </c>
      <c r="O1853" s="31" t="s">
        <v>25929</v>
      </c>
      <c r="P1853" s="32" t="s">
        <v>66</v>
      </c>
      <c r="Q1853" s="32">
        <v>1</v>
      </c>
      <c r="R1853" t="str">
        <f t="shared" si="28"/>
        <v>Опохлюк Л.М. ПП, маг. "Продукти" г.Хмельницкий, ул.Сковороды, д.14/1</v>
      </c>
    </row>
    <row r="1854" spans="1:18" hidden="1" x14ac:dyDescent="0.25">
      <c r="A1854" s="32">
        <v>663774</v>
      </c>
      <c r="B1854" s="31" t="s">
        <v>25724</v>
      </c>
      <c r="C1854" s="31" t="s">
        <v>25721</v>
      </c>
      <c r="D1854" s="31" t="s">
        <v>24357</v>
      </c>
      <c r="E1854" s="31" t="s">
        <v>145</v>
      </c>
      <c r="F1854" s="31" t="s">
        <v>122</v>
      </c>
      <c r="G1854" s="31" t="s">
        <v>107</v>
      </c>
      <c r="H1854" s="31" t="s">
        <v>108</v>
      </c>
      <c r="I1854" s="31" t="s">
        <v>25725</v>
      </c>
      <c r="J1854" s="31" t="s">
        <v>25726</v>
      </c>
      <c r="K1854" s="31" t="s">
        <v>110</v>
      </c>
      <c r="L1854" s="31" t="s">
        <v>25727</v>
      </c>
      <c r="M1854" s="31" t="s">
        <v>24</v>
      </c>
      <c r="N1854" s="31" t="s">
        <v>25933</v>
      </c>
      <c r="O1854" s="31" t="s">
        <v>25929</v>
      </c>
      <c r="P1854" s="32" t="s">
        <v>66</v>
      </c>
      <c r="Q1854" s="32">
        <v>1</v>
      </c>
      <c r="R1854" t="str">
        <f t="shared" si="28"/>
        <v>Опохлюк Л.М. ПП, маг. "Продукти" г.Хмельницкий, ул.Сковороды, д.14/1</v>
      </c>
    </row>
    <row r="1855" spans="1:18" hidden="1" x14ac:dyDescent="0.25">
      <c r="A1855" s="32">
        <v>663776</v>
      </c>
      <c r="B1855" s="31" t="s">
        <v>25728</v>
      </c>
      <c r="C1855" s="31" t="s">
        <v>25729</v>
      </c>
      <c r="D1855" s="31" t="s">
        <v>25730</v>
      </c>
      <c r="E1855" s="31" t="s">
        <v>145</v>
      </c>
      <c r="F1855" s="31" t="s">
        <v>122</v>
      </c>
      <c r="G1855" s="31" t="s">
        <v>107</v>
      </c>
      <c r="H1855" s="31" t="s">
        <v>108</v>
      </c>
      <c r="I1855" s="31" t="s">
        <v>779</v>
      </c>
      <c r="J1855" s="31" t="s">
        <v>780</v>
      </c>
      <c r="K1855" s="31" t="s">
        <v>110</v>
      </c>
      <c r="L1855" s="31" t="s">
        <v>25729</v>
      </c>
      <c r="M1855" s="31" t="s">
        <v>25</v>
      </c>
      <c r="N1855" s="31" t="s">
        <v>25933</v>
      </c>
      <c r="O1855" s="31" t="s">
        <v>25929</v>
      </c>
      <c r="P1855" s="32" t="s">
        <v>66</v>
      </c>
      <c r="Q1855" s="32">
        <v>1</v>
      </c>
      <c r="R1855" t="str">
        <f t="shared" si="28"/>
        <v>Лісоводський А.П. ПП, маг. "Авоська" г.Хмельницкий, ул.Гагарина, д.32</v>
      </c>
    </row>
    <row r="1856" spans="1:18" hidden="1" x14ac:dyDescent="0.25">
      <c r="A1856" s="32">
        <v>674178</v>
      </c>
      <c r="B1856" s="31" t="s">
        <v>25555</v>
      </c>
      <c r="C1856" s="31" t="s">
        <v>25556</v>
      </c>
      <c r="D1856" s="31" t="s">
        <v>25557</v>
      </c>
      <c r="E1856" s="31" t="s">
        <v>145</v>
      </c>
      <c r="F1856" s="31" t="s">
        <v>122</v>
      </c>
      <c r="G1856" s="31" t="s">
        <v>107</v>
      </c>
      <c r="H1856" s="31" t="s">
        <v>108</v>
      </c>
      <c r="I1856" s="31" t="s">
        <v>25558</v>
      </c>
      <c r="J1856" s="31" t="s">
        <v>25559</v>
      </c>
      <c r="K1856" s="31" t="s">
        <v>110</v>
      </c>
      <c r="L1856" s="31" t="s">
        <v>25556</v>
      </c>
      <c r="M1856" s="31" t="s">
        <v>24</v>
      </c>
      <c r="N1856" s="31" t="s">
        <v>25933</v>
      </c>
      <c r="O1856" s="31" t="s">
        <v>25929</v>
      </c>
      <c r="P1856" s="32" t="s">
        <v>66</v>
      </c>
      <c r="Q1856" s="32">
        <v>1</v>
      </c>
      <c r="R1856" t="str">
        <f t="shared" si="28"/>
        <v>Гуменна С.А. ПП, маг. "Ейрена" г.Хмельницкий, ул.Институтская, д.6</v>
      </c>
    </row>
    <row r="1857" spans="1:18" hidden="1" x14ac:dyDescent="0.25">
      <c r="A1857" s="32">
        <v>568795</v>
      </c>
      <c r="B1857" s="31" t="s">
        <v>25687</v>
      </c>
      <c r="C1857" s="31" t="s">
        <v>9058</v>
      </c>
      <c r="D1857" s="31" t="s">
        <v>25688</v>
      </c>
      <c r="E1857" s="31" t="s">
        <v>145</v>
      </c>
      <c r="F1857" s="31" t="s">
        <v>122</v>
      </c>
      <c r="G1857" s="31" t="s">
        <v>107</v>
      </c>
      <c r="H1857" s="31" t="s">
        <v>108</v>
      </c>
      <c r="I1857" s="31" t="s">
        <v>9059</v>
      </c>
      <c r="J1857" s="31" t="s">
        <v>9060</v>
      </c>
      <c r="K1857" s="31" t="s">
        <v>110</v>
      </c>
      <c r="L1857" s="31" t="s">
        <v>25689</v>
      </c>
      <c r="M1857" s="31" t="s">
        <v>23</v>
      </c>
      <c r="N1857" s="31" t="s">
        <v>25933</v>
      </c>
      <c r="O1857" s="31" t="s">
        <v>25929</v>
      </c>
      <c r="P1857" s="32" t="s">
        <v>66</v>
      </c>
      <c r="Q1857" s="32">
        <v>1</v>
      </c>
      <c r="R1857" t="str">
        <f t="shared" si="28"/>
        <v>Заєць С.М. ПП, маг. "Хлібосол" г.Хмельницкий, просп Мира, д.58/2</v>
      </c>
    </row>
    <row r="1858" spans="1:18" hidden="1" x14ac:dyDescent="0.25">
      <c r="A1858" s="32">
        <v>444060</v>
      </c>
      <c r="B1858" s="31" t="s">
        <v>25855</v>
      </c>
      <c r="C1858" s="31" t="s">
        <v>25856</v>
      </c>
      <c r="D1858" s="31" t="s">
        <v>25857</v>
      </c>
      <c r="E1858" s="31" t="s">
        <v>145</v>
      </c>
      <c r="F1858" s="31" t="s">
        <v>122</v>
      </c>
      <c r="G1858" s="31" t="s">
        <v>107</v>
      </c>
      <c r="H1858" s="31" t="s">
        <v>108</v>
      </c>
      <c r="I1858" s="31" t="s">
        <v>24230</v>
      </c>
      <c r="J1858" s="31" t="s">
        <v>24231</v>
      </c>
      <c r="K1858" s="31" t="s">
        <v>110</v>
      </c>
      <c r="L1858" s="31" t="s">
        <v>25856</v>
      </c>
      <c r="M1858" s="31" t="s">
        <v>24</v>
      </c>
      <c r="N1858" s="31" t="s">
        <v>25933</v>
      </c>
      <c r="O1858" s="31" t="s">
        <v>25929</v>
      </c>
      <c r="P1858" s="32" t="s">
        <v>66</v>
      </c>
      <c r="Q1858" s="32">
        <v>1</v>
      </c>
      <c r="R1858" t="str">
        <f t="shared" si="28"/>
        <v>Присяжнюк Д.С. ПП, маг. "Продуктова крамниця" г.Хмельницкий, ул.Гастелло, д.17</v>
      </c>
    </row>
    <row r="1859" spans="1:18" hidden="1" x14ac:dyDescent="0.25">
      <c r="A1859" s="32">
        <v>458151</v>
      </c>
      <c r="B1859" s="31" t="s">
        <v>25907</v>
      </c>
      <c r="C1859" s="31" t="s">
        <v>474</v>
      </c>
      <c r="D1859" s="31" t="s">
        <v>25908</v>
      </c>
      <c r="E1859" s="31" t="s">
        <v>145</v>
      </c>
      <c r="F1859" s="31" t="s">
        <v>122</v>
      </c>
      <c r="G1859" s="31" t="s">
        <v>107</v>
      </c>
      <c r="H1859" s="31" t="s">
        <v>108</v>
      </c>
      <c r="I1859" s="31" t="s">
        <v>476</v>
      </c>
      <c r="J1859" s="31" t="s">
        <v>477</v>
      </c>
      <c r="K1859" s="31" t="s">
        <v>110</v>
      </c>
      <c r="L1859" s="31" t="s">
        <v>474</v>
      </c>
      <c r="M1859" s="31" t="s">
        <v>26</v>
      </c>
      <c r="N1859" s="31" t="s">
        <v>25933</v>
      </c>
      <c r="O1859" s="31" t="s">
        <v>25929</v>
      </c>
      <c r="P1859" s="32" t="s">
        <v>67</v>
      </c>
      <c r="Q1859" s="32">
        <v>0.5</v>
      </c>
      <c r="R1859" t="str">
        <f t="shared" ref="R1859:R1922" si="29">CONCATENATE(C1859," ",D1859)</f>
        <v>Волиньтабак ТОВ, маг. "Тютюн-Алкоголь" г.Хмельницкий, шоссе Староконстантиновское (зупинкАЗС)</v>
      </c>
    </row>
    <row r="1860" spans="1:18" hidden="1" x14ac:dyDescent="0.25">
      <c r="A1860" s="32">
        <v>826306</v>
      </c>
      <c r="B1860" s="31" t="s">
        <v>25744</v>
      </c>
      <c r="C1860" s="31" t="s">
        <v>25745</v>
      </c>
      <c r="D1860" s="31" t="s">
        <v>22062</v>
      </c>
      <c r="E1860" s="31" t="s">
        <v>145</v>
      </c>
      <c r="F1860" s="31" t="s">
        <v>122</v>
      </c>
      <c r="G1860" s="31" t="s">
        <v>107</v>
      </c>
      <c r="H1860" s="31" t="s">
        <v>108</v>
      </c>
      <c r="I1860" s="31" t="s">
        <v>4094</v>
      </c>
      <c r="J1860" s="31" t="s">
        <v>4095</v>
      </c>
      <c r="K1860" s="31" t="s">
        <v>110</v>
      </c>
      <c r="L1860" s="31" t="s">
        <v>25745</v>
      </c>
      <c r="M1860" s="31" t="s">
        <v>23</v>
      </c>
      <c r="N1860" s="31" t="s">
        <v>25933</v>
      </c>
      <c r="O1860" s="31" t="s">
        <v>25929</v>
      </c>
      <c r="P1860" s="32" t="s">
        <v>66</v>
      </c>
      <c r="Q1860" s="32">
        <v>1</v>
      </c>
      <c r="R1860" t="str">
        <f t="shared" si="29"/>
        <v>Бриндак О.П. ПП, ТМ "Твоя кава" маг. "Сільпо" г.Хмельницкий, ул.Заречанская, д.34</v>
      </c>
    </row>
    <row r="1861" spans="1:18" hidden="1" x14ac:dyDescent="0.25">
      <c r="A1861" s="32">
        <v>466712</v>
      </c>
      <c r="B1861" s="31" t="s">
        <v>24851</v>
      </c>
      <c r="C1861" s="31" t="s">
        <v>3419</v>
      </c>
      <c r="D1861" s="31" t="s">
        <v>24852</v>
      </c>
      <c r="E1861" s="31" t="s">
        <v>145</v>
      </c>
      <c r="F1861" s="31" t="s">
        <v>122</v>
      </c>
      <c r="G1861" s="31" t="s">
        <v>107</v>
      </c>
      <c r="H1861" s="31" t="s">
        <v>108</v>
      </c>
      <c r="I1861" s="31" t="s">
        <v>18918</v>
      </c>
      <c r="J1861" s="31" t="s">
        <v>18919</v>
      </c>
      <c r="K1861" s="31" t="s">
        <v>110</v>
      </c>
      <c r="L1861" s="31" t="s">
        <v>3419</v>
      </c>
      <c r="M1861" s="31" t="s">
        <v>26</v>
      </c>
      <c r="N1861" s="31" t="s">
        <v>25933</v>
      </c>
      <c r="O1861" s="31" t="s">
        <v>25929</v>
      </c>
      <c r="P1861" s="32" t="s">
        <v>66</v>
      </c>
      <c r="Q1861" s="32">
        <v>1</v>
      </c>
      <c r="R1861" t="str">
        <f t="shared" si="29"/>
        <v>Нестерук О.А. ПП, маг. "Юніон" г.Хмельницкий, ул.Подольская (-)</v>
      </c>
    </row>
    <row r="1862" spans="1:18" hidden="1" x14ac:dyDescent="0.25">
      <c r="A1862" s="32">
        <v>809191</v>
      </c>
      <c r="B1862" s="31" t="s">
        <v>24919</v>
      </c>
      <c r="C1862" s="31" t="s">
        <v>777</v>
      </c>
      <c r="D1862" s="31" t="s">
        <v>24920</v>
      </c>
      <c r="E1862" s="31" t="s">
        <v>145</v>
      </c>
      <c r="F1862" s="31" t="s">
        <v>122</v>
      </c>
      <c r="G1862" s="31" t="s">
        <v>107</v>
      </c>
      <c r="H1862" s="31" t="s">
        <v>108</v>
      </c>
      <c r="I1862" s="31" t="s">
        <v>779</v>
      </c>
      <c r="J1862" s="31" t="s">
        <v>780</v>
      </c>
      <c r="K1862" s="31" t="s">
        <v>110</v>
      </c>
      <c r="L1862" s="31" t="s">
        <v>777</v>
      </c>
      <c r="M1862" s="31" t="s">
        <v>27</v>
      </c>
      <c r="N1862" s="31" t="s">
        <v>25933</v>
      </c>
      <c r="O1862" s="31" t="s">
        <v>25929</v>
      </c>
      <c r="P1862" s="32" t="s">
        <v>66</v>
      </c>
      <c r="Q1862" s="32">
        <v>1</v>
      </c>
      <c r="R1862" t="str">
        <f t="shared" si="29"/>
        <v>Лісоводський А.П. ПП, маг. "Вкусняшка" г.Хмельницкий, ул.Курчатова, д.0</v>
      </c>
    </row>
    <row r="1863" spans="1:18" hidden="1" x14ac:dyDescent="0.25">
      <c r="A1863" s="32">
        <v>332158</v>
      </c>
      <c r="B1863" s="31" t="s">
        <v>25331</v>
      </c>
      <c r="C1863" s="31" t="s">
        <v>25332</v>
      </c>
      <c r="D1863" s="31" t="s">
        <v>19732</v>
      </c>
      <c r="E1863" s="31" t="s">
        <v>145</v>
      </c>
      <c r="F1863" s="31" t="s">
        <v>122</v>
      </c>
      <c r="G1863" s="31" t="s">
        <v>107</v>
      </c>
      <c r="H1863" s="31" t="s">
        <v>108</v>
      </c>
      <c r="I1863" s="31" t="s">
        <v>25333</v>
      </c>
      <c r="J1863" s="31" t="s">
        <v>25334</v>
      </c>
      <c r="K1863" s="31" t="s">
        <v>110</v>
      </c>
      <c r="L1863" s="31" t="s">
        <v>25332</v>
      </c>
      <c r="M1863" s="31" t="s">
        <v>25</v>
      </c>
      <c r="N1863" s="31" t="s">
        <v>25933</v>
      </c>
      <c r="O1863" s="31" t="s">
        <v>25929</v>
      </c>
      <c r="P1863" s="32" t="s">
        <v>67</v>
      </c>
      <c r="Q1863" s="32">
        <v>0.5</v>
      </c>
      <c r="R1863" t="str">
        <f t="shared" si="29"/>
        <v>Піонтковський В.В. ПП, маг. "Продовольчий" г.Хмельницкий, ул.Майборского, д.4</v>
      </c>
    </row>
    <row r="1864" spans="1:18" hidden="1" x14ac:dyDescent="0.25">
      <c r="A1864" s="32">
        <v>663501</v>
      </c>
      <c r="B1864" s="31" t="s">
        <v>25705</v>
      </c>
      <c r="C1864" s="31" t="s">
        <v>6736</v>
      </c>
      <c r="D1864" s="31" t="s">
        <v>25706</v>
      </c>
      <c r="E1864" s="31" t="s">
        <v>145</v>
      </c>
      <c r="F1864" s="31" t="s">
        <v>122</v>
      </c>
      <c r="G1864" s="31" t="s">
        <v>107</v>
      </c>
      <c r="H1864" s="31" t="s">
        <v>108</v>
      </c>
      <c r="I1864" s="31" t="s">
        <v>6738</v>
      </c>
      <c r="J1864" s="31" t="s">
        <v>6739</v>
      </c>
      <c r="K1864" s="31" t="s">
        <v>110</v>
      </c>
      <c r="L1864" s="31" t="s">
        <v>6736</v>
      </c>
      <c r="M1864" s="31" t="s">
        <v>25</v>
      </c>
      <c r="N1864" s="31" t="s">
        <v>25933</v>
      </c>
      <c r="O1864" s="31" t="s">
        <v>25929</v>
      </c>
      <c r="P1864" s="32" t="s">
        <v>66</v>
      </c>
      <c r="Q1864" s="32">
        <v>1</v>
      </c>
      <c r="R1864" t="str">
        <f t="shared" si="29"/>
        <v>Окуневський І.Ю. ПП, маг. "Продукти" г.Хмельницкий, пер.Красовского, д.2</v>
      </c>
    </row>
    <row r="1865" spans="1:18" hidden="1" x14ac:dyDescent="0.25">
      <c r="A1865" s="32">
        <v>663502</v>
      </c>
      <c r="B1865" s="31" t="s">
        <v>25707</v>
      </c>
      <c r="C1865" s="31" t="s">
        <v>15058</v>
      </c>
      <c r="D1865" s="31" t="s">
        <v>25708</v>
      </c>
      <c r="E1865" s="31" t="s">
        <v>145</v>
      </c>
      <c r="F1865" s="31" t="s">
        <v>122</v>
      </c>
      <c r="G1865" s="31" t="s">
        <v>107</v>
      </c>
      <c r="H1865" s="31" t="s">
        <v>108</v>
      </c>
      <c r="I1865" s="31" t="s">
        <v>12857</v>
      </c>
      <c r="J1865" s="31" t="s">
        <v>12858</v>
      </c>
      <c r="K1865" s="31" t="s">
        <v>110</v>
      </c>
      <c r="L1865" s="31" t="s">
        <v>15058</v>
      </c>
      <c r="M1865" s="31" t="s">
        <v>26</v>
      </c>
      <c r="N1865" s="31" t="s">
        <v>25933</v>
      </c>
      <c r="O1865" s="31" t="s">
        <v>25929</v>
      </c>
      <c r="P1865" s="32" t="s">
        <v>67</v>
      </c>
      <c r="Q1865" s="32">
        <v>0.5</v>
      </c>
      <c r="R1865" t="str">
        <f t="shared" si="29"/>
        <v>Корнійчук І.П. ПП, маг. "Продукти" г.Хмельницкий, ул.Рыбалко (біля будинку №22)</v>
      </c>
    </row>
    <row r="1866" spans="1:18" hidden="1" x14ac:dyDescent="0.25">
      <c r="A1866" s="32">
        <v>663504</v>
      </c>
      <c r="B1866" s="31" t="s">
        <v>25712</v>
      </c>
      <c r="C1866" s="31" t="s">
        <v>25713</v>
      </c>
      <c r="D1866" s="31" t="s">
        <v>25714</v>
      </c>
      <c r="E1866" s="31" t="s">
        <v>145</v>
      </c>
      <c r="F1866" s="31" t="s">
        <v>122</v>
      </c>
      <c r="G1866" s="31" t="s">
        <v>107</v>
      </c>
      <c r="H1866" s="31" t="s">
        <v>108</v>
      </c>
      <c r="I1866" s="31" t="s">
        <v>4627</v>
      </c>
      <c r="J1866" s="31" t="s">
        <v>4628</v>
      </c>
      <c r="K1866" s="31" t="s">
        <v>110</v>
      </c>
      <c r="L1866" s="31" t="s">
        <v>25713</v>
      </c>
      <c r="M1866" s="31" t="s">
        <v>27</v>
      </c>
      <c r="N1866" s="31" t="s">
        <v>25933</v>
      </c>
      <c r="O1866" s="31" t="s">
        <v>25929</v>
      </c>
      <c r="P1866" s="32" t="s">
        <v>66</v>
      </c>
      <c r="Q1866" s="32">
        <v>1</v>
      </c>
      <c r="R1866" t="str">
        <f t="shared" si="29"/>
        <v>Гончар С.А. ПП, к-к "Солодка хатинка" г.Хмельницкий, ул.Мирного Панаса, д.10/3</v>
      </c>
    </row>
    <row r="1867" spans="1:18" hidden="1" x14ac:dyDescent="0.25">
      <c r="A1867" s="32">
        <v>794180</v>
      </c>
      <c r="B1867" s="31" t="s">
        <v>25829</v>
      </c>
      <c r="C1867" s="31" t="s">
        <v>25830</v>
      </c>
      <c r="D1867" s="31" t="s">
        <v>25831</v>
      </c>
      <c r="E1867" s="31" t="s">
        <v>145</v>
      </c>
      <c r="F1867" s="31" t="s">
        <v>122</v>
      </c>
      <c r="G1867" s="31" t="s">
        <v>107</v>
      </c>
      <c r="H1867" s="31" t="s">
        <v>108</v>
      </c>
      <c r="I1867" s="31" t="s">
        <v>18450</v>
      </c>
      <c r="J1867" s="31" t="s">
        <v>18451</v>
      </c>
      <c r="K1867" s="31" t="s">
        <v>110</v>
      </c>
      <c r="L1867" s="31" t="s">
        <v>25830</v>
      </c>
      <c r="M1867" s="31" t="s">
        <v>26</v>
      </c>
      <c r="N1867" s="31" t="s">
        <v>25933</v>
      </c>
      <c r="O1867" s="31" t="s">
        <v>25929</v>
      </c>
      <c r="P1867" s="32" t="s">
        <v>67</v>
      </c>
      <c r="Q1867" s="32">
        <v>0.5</v>
      </c>
      <c r="R1867" t="str">
        <f t="shared" si="29"/>
        <v>Мельник І.М. ПП, маг. "Продукти" г.Хмельницкий, ул.Щербакова, д.24/2 (0)</v>
      </c>
    </row>
    <row r="1868" spans="1:18" hidden="1" x14ac:dyDescent="0.25">
      <c r="A1868" s="32">
        <v>399193</v>
      </c>
      <c r="B1868" s="31" t="s">
        <v>421</v>
      </c>
      <c r="C1868" s="31" t="s">
        <v>422</v>
      </c>
      <c r="D1868" s="31" t="s">
        <v>423</v>
      </c>
      <c r="E1868" s="31" t="s">
        <v>145</v>
      </c>
      <c r="F1868" s="31" t="s">
        <v>122</v>
      </c>
      <c r="G1868" s="31" t="s">
        <v>107</v>
      </c>
      <c r="H1868" s="31" t="s">
        <v>108</v>
      </c>
      <c r="I1868" s="31" t="s">
        <v>124</v>
      </c>
      <c r="J1868" s="31" t="s">
        <v>109</v>
      </c>
      <c r="K1868" s="31" t="s">
        <v>106</v>
      </c>
      <c r="L1868" s="31" t="s">
        <v>422</v>
      </c>
      <c r="M1868" s="31" t="s">
        <v>24</v>
      </c>
      <c r="N1868" s="31" t="s">
        <v>25933</v>
      </c>
      <c r="O1868" s="31" t="s">
        <v>25929</v>
      </c>
      <c r="P1868" s="32" t="s">
        <v>25948</v>
      </c>
      <c r="Q1868" s="32">
        <v>1</v>
      </c>
      <c r="R1868" t="str">
        <f t="shared" si="29"/>
        <v>Янковська І.В. ПП, маг. "Щедрий кошик" г.Хмельницкий, ул.Институтская (0)</v>
      </c>
    </row>
    <row r="1869" spans="1:18" hidden="1" x14ac:dyDescent="0.25">
      <c r="A1869" s="32">
        <v>399253</v>
      </c>
      <c r="B1869" s="31" t="s">
        <v>561</v>
      </c>
      <c r="C1869" s="31" t="s">
        <v>562</v>
      </c>
      <c r="D1869" s="31" t="s">
        <v>563</v>
      </c>
      <c r="E1869" s="31" t="s">
        <v>145</v>
      </c>
      <c r="F1869" s="31" t="s">
        <v>122</v>
      </c>
      <c r="G1869" s="31" t="s">
        <v>107</v>
      </c>
      <c r="H1869" s="31" t="s">
        <v>108</v>
      </c>
      <c r="I1869" s="31" t="s">
        <v>124</v>
      </c>
      <c r="J1869" s="31" t="s">
        <v>109</v>
      </c>
      <c r="K1869" s="31" t="s">
        <v>106</v>
      </c>
      <c r="L1869" s="31" t="s">
        <v>562</v>
      </c>
      <c r="M1869" s="31" t="s">
        <v>25</v>
      </c>
      <c r="N1869" s="31" t="s">
        <v>25933</v>
      </c>
      <c r="O1869" s="31" t="s">
        <v>25929</v>
      </c>
      <c r="P1869" s="32" t="s">
        <v>67</v>
      </c>
      <c r="Q1869" s="32">
        <v>1</v>
      </c>
      <c r="R1869" t="str">
        <f t="shared" si="29"/>
        <v>Яновіцький С.О. ПП, к-к г.Хмельницкий, ул.Майборского (0)</v>
      </c>
    </row>
    <row r="1870" spans="1:18" hidden="1" x14ac:dyDescent="0.25">
      <c r="A1870" s="32">
        <v>399254</v>
      </c>
      <c r="B1870" s="31" t="s">
        <v>564</v>
      </c>
      <c r="C1870" s="31" t="s">
        <v>562</v>
      </c>
      <c r="D1870" s="31" t="s">
        <v>565</v>
      </c>
      <c r="E1870" s="31" t="s">
        <v>145</v>
      </c>
      <c r="F1870" s="31" t="s">
        <v>122</v>
      </c>
      <c r="G1870" s="31" t="s">
        <v>107</v>
      </c>
      <c r="H1870" s="31" t="s">
        <v>108</v>
      </c>
      <c r="I1870" s="31" t="s">
        <v>124</v>
      </c>
      <c r="J1870" s="31" t="s">
        <v>109</v>
      </c>
      <c r="K1870" s="31" t="s">
        <v>106</v>
      </c>
      <c r="L1870" s="31" t="s">
        <v>562</v>
      </c>
      <c r="M1870" s="31" t="s">
        <v>25</v>
      </c>
      <c r="N1870" s="31" t="s">
        <v>25933</v>
      </c>
      <c r="O1870" s="31" t="s">
        <v>25929</v>
      </c>
      <c r="P1870" s="32" t="s">
        <v>25948</v>
      </c>
      <c r="Q1870" s="32">
        <v>1</v>
      </c>
      <c r="R1870" t="str">
        <f t="shared" si="29"/>
        <v>Яновіцький С.О. ПП, к-к г.Хмельницкий, ул.Трудовая, д.11</v>
      </c>
    </row>
    <row r="1871" spans="1:18" hidden="1" x14ac:dyDescent="0.25">
      <c r="A1871" s="32">
        <v>399256</v>
      </c>
      <c r="B1871" s="31" t="s">
        <v>571</v>
      </c>
      <c r="C1871" s="31" t="s">
        <v>562</v>
      </c>
      <c r="D1871" s="31" t="s">
        <v>572</v>
      </c>
      <c r="E1871" s="31" t="s">
        <v>145</v>
      </c>
      <c r="F1871" s="31" t="s">
        <v>122</v>
      </c>
      <c r="G1871" s="31" t="s">
        <v>107</v>
      </c>
      <c r="H1871" s="31" t="s">
        <v>108</v>
      </c>
      <c r="I1871" s="31" t="s">
        <v>124</v>
      </c>
      <c r="J1871" s="31" t="s">
        <v>109</v>
      </c>
      <c r="K1871" s="31" t="s">
        <v>106</v>
      </c>
      <c r="L1871" s="31" t="s">
        <v>562</v>
      </c>
      <c r="M1871" s="31" t="s">
        <v>25</v>
      </c>
      <c r="N1871" s="31" t="s">
        <v>25933</v>
      </c>
      <c r="O1871" s="31" t="s">
        <v>25929</v>
      </c>
      <c r="P1871" s="32" t="s">
        <v>67</v>
      </c>
      <c r="Q1871" s="32">
        <v>1</v>
      </c>
      <c r="R1871" t="str">
        <f t="shared" si="29"/>
        <v>Яновіцький С.О. ПП, к-к г.Хмельницкий, ул.Довженко Александра (0)</v>
      </c>
    </row>
    <row r="1872" spans="1:18" hidden="1" x14ac:dyDescent="0.25">
      <c r="A1872" s="32">
        <v>399257</v>
      </c>
      <c r="B1872" s="31" t="s">
        <v>573</v>
      </c>
      <c r="C1872" s="31" t="s">
        <v>574</v>
      </c>
      <c r="D1872" s="31" t="s">
        <v>575</v>
      </c>
      <c r="E1872" s="31" t="s">
        <v>145</v>
      </c>
      <c r="F1872" s="31" t="s">
        <v>122</v>
      </c>
      <c r="G1872" s="31" t="s">
        <v>107</v>
      </c>
      <c r="H1872" s="31" t="s">
        <v>108</v>
      </c>
      <c r="I1872" s="31" t="s">
        <v>124</v>
      </c>
      <c r="J1872" s="31" t="s">
        <v>109</v>
      </c>
      <c r="K1872" s="31" t="s">
        <v>106</v>
      </c>
      <c r="L1872" s="31" t="s">
        <v>574</v>
      </c>
      <c r="M1872" s="31" t="s">
        <v>25</v>
      </c>
      <c r="N1872" s="31" t="s">
        <v>25933</v>
      </c>
      <c r="O1872" s="31" t="s">
        <v>25929</v>
      </c>
      <c r="P1872" s="32" t="s">
        <v>25948</v>
      </c>
      <c r="Q1872" s="32">
        <v>1</v>
      </c>
      <c r="R1872" t="str">
        <f t="shared" si="29"/>
        <v>Чапкін П.Г. ПП, маг. "Продукти" г.Хмельницкий, ул.Чорновола Вячеслава, д.1</v>
      </c>
    </row>
    <row r="1873" spans="1:18" hidden="1" x14ac:dyDescent="0.25">
      <c r="A1873" s="32">
        <v>399262</v>
      </c>
      <c r="B1873" s="31" t="s">
        <v>587</v>
      </c>
      <c r="C1873" s="31" t="s">
        <v>588</v>
      </c>
      <c r="D1873" s="31" t="s">
        <v>589</v>
      </c>
      <c r="E1873" s="31" t="s">
        <v>145</v>
      </c>
      <c r="F1873" s="31" t="s">
        <v>122</v>
      </c>
      <c r="G1873" s="31" t="s">
        <v>107</v>
      </c>
      <c r="H1873" s="31" t="s">
        <v>108</v>
      </c>
      <c r="I1873" s="31" t="s">
        <v>124</v>
      </c>
      <c r="J1873" s="31" t="s">
        <v>109</v>
      </c>
      <c r="K1873" s="31" t="s">
        <v>106</v>
      </c>
      <c r="L1873" s="31" t="s">
        <v>588</v>
      </c>
      <c r="M1873" s="31" t="s">
        <v>25</v>
      </c>
      <c r="N1873" s="31" t="s">
        <v>25933</v>
      </c>
      <c r="O1873" s="31" t="s">
        <v>25929</v>
      </c>
      <c r="P1873" s="32" t="s">
        <v>25948</v>
      </c>
      <c r="Q1873" s="32">
        <v>1</v>
      </c>
      <c r="R1873" t="str">
        <f t="shared" si="29"/>
        <v>Мурадова Г.М. ПП, маг. "Продукти" р-н Теофипольский Район, с.Михиринцы (0)</v>
      </c>
    </row>
    <row r="1874" spans="1:18" hidden="1" x14ac:dyDescent="0.25">
      <c r="A1874" s="32">
        <v>399305</v>
      </c>
      <c r="B1874" s="31" t="s">
        <v>681</v>
      </c>
      <c r="C1874" s="31" t="s">
        <v>682</v>
      </c>
      <c r="D1874" s="31" t="s">
        <v>597</v>
      </c>
      <c r="E1874" s="31" t="s">
        <v>145</v>
      </c>
      <c r="F1874" s="31" t="s">
        <v>122</v>
      </c>
      <c r="G1874" s="31" t="s">
        <v>149</v>
      </c>
      <c r="H1874" s="31" t="s">
        <v>108</v>
      </c>
      <c r="I1874" s="31" t="s">
        <v>683</v>
      </c>
      <c r="J1874" s="31" t="s">
        <v>684</v>
      </c>
      <c r="K1874" s="31" t="s">
        <v>106</v>
      </c>
      <c r="L1874" s="31" t="s">
        <v>682</v>
      </c>
      <c r="M1874" s="31" t="s">
        <v>27</v>
      </c>
      <c r="N1874" s="31" t="s">
        <v>25933</v>
      </c>
      <c r="O1874" s="31" t="s">
        <v>25929</v>
      </c>
      <c r="P1874" s="32" t="s">
        <v>67</v>
      </c>
      <c r="Q1874" s="32">
        <v>1</v>
      </c>
      <c r="R1874" t="str">
        <f t="shared" si="29"/>
        <v>Шутяк І.В. ПП, к-к "Фаворит" г.Хмельницкий, ул.Курчатова (зуп. "Олімпійська")</v>
      </c>
    </row>
    <row r="1875" spans="1:18" hidden="1" x14ac:dyDescent="0.25">
      <c r="A1875" s="32">
        <v>399317</v>
      </c>
      <c r="B1875" s="31" t="s">
        <v>709</v>
      </c>
      <c r="C1875" s="31" t="s">
        <v>710</v>
      </c>
      <c r="D1875" s="31" t="s">
        <v>711</v>
      </c>
      <c r="E1875" s="31" t="s">
        <v>145</v>
      </c>
      <c r="F1875" s="31" t="s">
        <v>122</v>
      </c>
      <c r="G1875" s="31" t="s">
        <v>149</v>
      </c>
      <c r="H1875" s="31" t="s">
        <v>108</v>
      </c>
      <c r="I1875" s="31" t="s">
        <v>683</v>
      </c>
      <c r="J1875" s="31" t="s">
        <v>684</v>
      </c>
      <c r="K1875" s="31" t="s">
        <v>106</v>
      </c>
      <c r="L1875" s="31" t="s">
        <v>710</v>
      </c>
      <c r="M1875" s="31" t="s">
        <v>27</v>
      </c>
      <c r="N1875" s="31" t="s">
        <v>25933</v>
      </c>
      <c r="O1875" s="31" t="s">
        <v>25929</v>
      </c>
      <c r="P1875" s="32" t="s">
        <v>67</v>
      </c>
      <c r="Q1875" s="32">
        <v>1</v>
      </c>
      <c r="R1875" t="str">
        <f t="shared" si="29"/>
        <v>Шутяк І.В. ПП, к-к "Насолода" г.Хмельницкий, ул.Курчатова (зуп. "Насолода")</v>
      </c>
    </row>
    <row r="1876" spans="1:18" hidden="1" x14ac:dyDescent="0.25">
      <c r="A1876" s="32">
        <v>543559</v>
      </c>
      <c r="B1876" s="31" t="s">
        <v>811</v>
      </c>
      <c r="C1876" s="31" t="s">
        <v>812</v>
      </c>
      <c r="D1876" s="31" t="s">
        <v>813</v>
      </c>
      <c r="E1876" s="31" t="s">
        <v>145</v>
      </c>
      <c r="F1876" s="31" t="s">
        <v>122</v>
      </c>
      <c r="G1876" s="31" t="s">
        <v>107</v>
      </c>
      <c r="H1876" s="31" t="s">
        <v>108</v>
      </c>
      <c r="I1876" s="31" t="s">
        <v>814</v>
      </c>
      <c r="J1876" s="31" t="s">
        <v>815</v>
      </c>
      <c r="K1876" s="31" t="s">
        <v>106</v>
      </c>
      <c r="L1876" s="31" t="s">
        <v>812</v>
      </c>
      <c r="M1876" s="31" t="s">
        <v>26</v>
      </c>
      <c r="N1876" s="31" t="s">
        <v>25933</v>
      </c>
      <c r="O1876" s="31" t="s">
        <v>25929</v>
      </c>
      <c r="P1876" s="32" t="s">
        <v>25948</v>
      </c>
      <c r="Q1876" s="32">
        <v>1</v>
      </c>
      <c r="R1876" t="str">
        <f t="shared" si="29"/>
        <v>Кушнір Н.В. ПП, маг. "Продукти" г.Хмельницкий, просп Мира, д.44</v>
      </c>
    </row>
    <row r="1877" spans="1:18" hidden="1" x14ac:dyDescent="0.25">
      <c r="A1877" s="32">
        <v>545089</v>
      </c>
      <c r="B1877" s="31" t="s">
        <v>849</v>
      </c>
      <c r="C1877" s="31" t="s">
        <v>850</v>
      </c>
      <c r="D1877" s="31" t="s">
        <v>851</v>
      </c>
      <c r="E1877" s="31" t="s">
        <v>145</v>
      </c>
      <c r="F1877" s="31" t="s">
        <v>122</v>
      </c>
      <c r="G1877" s="31" t="s">
        <v>107</v>
      </c>
      <c r="H1877" s="31" t="s">
        <v>108</v>
      </c>
      <c r="I1877" s="31" t="s">
        <v>124</v>
      </c>
      <c r="J1877" s="31" t="s">
        <v>109</v>
      </c>
      <c r="K1877" s="31" t="s">
        <v>106</v>
      </c>
      <c r="L1877" s="31" t="s">
        <v>850</v>
      </c>
      <c r="M1877" s="31" t="s">
        <v>25</v>
      </c>
      <c r="N1877" s="31" t="s">
        <v>25933</v>
      </c>
      <c r="O1877" s="31" t="s">
        <v>25929</v>
      </c>
      <c r="P1877" s="32" t="s">
        <v>25948</v>
      </c>
      <c r="Q1877" s="32">
        <v>1</v>
      </c>
      <c r="R1877" t="str">
        <f t="shared" si="29"/>
        <v>Чапкіна Г.П. ПП, маг. "Продукти" г.Хмельницкий, ул.Чорновола Вячеслава (зупинка "Адвіс")</v>
      </c>
    </row>
    <row r="1878" spans="1:18" hidden="1" x14ac:dyDescent="0.25">
      <c r="A1878" s="32">
        <v>486941</v>
      </c>
      <c r="B1878" s="31" t="s">
        <v>1167</v>
      </c>
      <c r="C1878" s="31" t="s">
        <v>1168</v>
      </c>
      <c r="D1878" s="31" t="s">
        <v>1169</v>
      </c>
      <c r="E1878" s="31" t="s">
        <v>145</v>
      </c>
      <c r="F1878" s="31" t="s">
        <v>122</v>
      </c>
      <c r="G1878" s="31" t="s">
        <v>107</v>
      </c>
      <c r="H1878" s="31" t="s">
        <v>108</v>
      </c>
      <c r="I1878" s="31" t="s">
        <v>124</v>
      </c>
      <c r="J1878" s="31" t="s">
        <v>109</v>
      </c>
      <c r="K1878" s="31" t="s">
        <v>106</v>
      </c>
      <c r="L1878" s="31" t="s">
        <v>1168</v>
      </c>
      <c r="M1878" s="31" t="s">
        <v>25</v>
      </c>
      <c r="N1878" s="31" t="s">
        <v>25933</v>
      </c>
      <c r="O1878" s="31" t="s">
        <v>25929</v>
      </c>
      <c r="P1878" s="32" t="s">
        <v>25948</v>
      </c>
      <c r="Q1878" s="32">
        <v>1</v>
      </c>
      <c r="R1878" t="str">
        <f t="shared" si="29"/>
        <v>Кушнір Н.В. ПП, маг. "Натуральні вина" г.Хмельницкий, пер.Франко Ивана, д.10</v>
      </c>
    </row>
    <row r="1879" spans="1:18" hidden="1" x14ac:dyDescent="0.25">
      <c r="A1879" s="32">
        <v>520005</v>
      </c>
      <c r="B1879" s="31" t="s">
        <v>3848</v>
      </c>
      <c r="C1879" s="31" t="s">
        <v>3849</v>
      </c>
      <c r="D1879" s="31" t="s">
        <v>3850</v>
      </c>
      <c r="E1879" s="31" t="s">
        <v>145</v>
      </c>
      <c r="F1879" s="31" t="s">
        <v>122</v>
      </c>
      <c r="G1879" s="31" t="s">
        <v>107</v>
      </c>
      <c r="H1879" s="31" t="s">
        <v>108</v>
      </c>
      <c r="I1879" s="31" t="s">
        <v>124</v>
      </c>
      <c r="J1879" s="31" t="s">
        <v>109</v>
      </c>
      <c r="K1879" s="31" t="s">
        <v>106</v>
      </c>
      <c r="L1879" s="31" t="s">
        <v>3849</v>
      </c>
      <c r="M1879" s="31" t="s">
        <v>25</v>
      </c>
      <c r="N1879" s="31" t="s">
        <v>25933</v>
      </c>
      <c r="O1879" s="31" t="s">
        <v>25929</v>
      </c>
      <c r="P1879" s="32" t="s">
        <v>25948</v>
      </c>
      <c r="Q1879" s="32">
        <v>1</v>
      </c>
      <c r="R1879" t="str">
        <f t="shared" si="29"/>
        <v>Продун О.М. ПП, к-к "Оля" г.Хмельницкий, ул.Довженко Александра (конечная ост.)</v>
      </c>
    </row>
    <row r="1880" spans="1:18" hidden="1" x14ac:dyDescent="0.25">
      <c r="A1880" s="32">
        <v>160600</v>
      </c>
      <c r="B1880" s="31" t="s">
        <v>9700</v>
      </c>
      <c r="C1880" s="31" t="s">
        <v>9701</v>
      </c>
      <c r="D1880" s="31" t="s">
        <v>9702</v>
      </c>
      <c r="E1880" s="31" t="s">
        <v>145</v>
      </c>
      <c r="F1880" s="31" t="s">
        <v>122</v>
      </c>
      <c r="G1880" s="31" t="s">
        <v>107</v>
      </c>
      <c r="H1880" s="31" t="s">
        <v>108</v>
      </c>
      <c r="I1880" s="31"/>
      <c r="J1880" s="31"/>
      <c r="K1880" s="31" t="s">
        <v>110</v>
      </c>
      <c r="L1880" s="31" t="s">
        <v>9701</v>
      </c>
      <c r="M1880" s="31" t="s">
        <v>26</v>
      </c>
      <c r="N1880" s="31" t="s">
        <v>25933</v>
      </c>
      <c r="O1880" s="31" t="s">
        <v>25929</v>
      </c>
      <c r="P1880" s="32" t="s">
        <v>66</v>
      </c>
      <c r="Q1880" s="32">
        <v>1</v>
      </c>
      <c r="R1880" t="str">
        <f t="shared" si="29"/>
        <v>Кондратюк Р.П. ПП, маг. "Юлія" г.Хмельницкий, просп Мира (ост Костел)</v>
      </c>
    </row>
    <row r="1881" spans="1:18" hidden="1" x14ac:dyDescent="0.25">
      <c r="A1881" s="32">
        <v>160607</v>
      </c>
      <c r="B1881" s="31" t="s">
        <v>9717</v>
      </c>
      <c r="C1881" s="31" t="s">
        <v>9718</v>
      </c>
      <c r="D1881" s="31" t="s">
        <v>9719</v>
      </c>
      <c r="E1881" s="31" t="s">
        <v>145</v>
      </c>
      <c r="F1881" s="31" t="s">
        <v>122</v>
      </c>
      <c r="G1881" s="31" t="s">
        <v>107</v>
      </c>
      <c r="H1881" s="31" t="s">
        <v>108</v>
      </c>
      <c r="I1881" s="31" t="s">
        <v>9720</v>
      </c>
      <c r="J1881" s="31" t="s">
        <v>9721</v>
      </c>
      <c r="K1881" s="31" t="s">
        <v>110</v>
      </c>
      <c r="L1881" s="31" t="s">
        <v>9718</v>
      </c>
      <c r="M1881" s="31" t="s">
        <v>25</v>
      </c>
      <c r="N1881" s="31" t="s">
        <v>25933</v>
      </c>
      <c r="O1881" s="31" t="s">
        <v>25929</v>
      </c>
      <c r="P1881" s="32" t="s">
        <v>66</v>
      </c>
      <c r="Q1881" s="32">
        <v>0.5</v>
      </c>
      <c r="R1881" t="str">
        <f t="shared" si="29"/>
        <v>Контакт ТОВ, маг. "Контакт" г.Хмельницкий, ул.Майборского (-)</v>
      </c>
    </row>
    <row r="1882" spans="1:18" hidden="1" x14ac:dyDescent="0.25">
      <c r="A1882" s="32">
        <v>160607</v>
      </c>
      <c r="B1882" s="31" t="s">
        <v>9717</v>
      </c>
      <c r="C1882" s="31" t="s">
        <v>9718</v>
      </c>
      <c r="D1882" s="31" t="s">
        <v>9719</v>
      </c>
      <c r="E1882" s="31" t="s">
        <v>145</v>
      </c>
      <c r="F1882" s="31" t="s">
        <v>122</v>
      </c>
      <c r="G1882" s="31" t="s">
        <v>107</v>
      </c>
      <c r="H1882" s="31" t="s">
        <v>108</v>
      </c>
      <c r="I1882" s="31"/>
      <c r="J1882" s="31"/>
      <c r="K1882" s="31" t="s">
        <v>110</v>
      </c>
      <c r="L1882" s="31" t="s">
        <v>9718</v>
      </c>
      <c r="M1882" s="31" t="s">
        <v>25</v>
      </c>
      <c r="N1882" s="31" t="s">
        <v>25933</v>
      </c>
      <c r="O1882" s="31" t="s">
        <v>25929</v>
      </c>
      <c r="P1882" s="32" t="s">
        <v>66</v>
      </c>
      <c r="Q1882" s="32">
        <v>0.5</v>
      </c>
      <c r="R1882" t="str">
        <f t="shared" si="29"/>
        <v>Контакт ТОВ, маг. "Контакт" г.Хмельницкий, ул.Майборского (-)</v>
      </c>
    </row>
    <row r="1883" spans="1:18" hidden="1" x14ac:dyDescent="0.25">
      <c r="A1883" s="32">
        <v>160617</v>
      </c>
      <c r="B1883" s="31" t="s">
        <v>9751</v>
      </c>
      <c r="C1883" s="31" t="s">
        <v>9752</v>
      </c>
      <c r="D1883" s="31" t="s">
        <v>9753</v>
      </c>
      <c r="E1883" s="31" t="s">
        <v>145</v>
      </c>
      <c r="F1883" s="31" t="s">
        <v>122</v>
      </c>
      <c r="G1883" s="31" t="s">
        <v>107</v>
      </c>
      <c r="H1883" s="31" t="s">
        <v>108</v>
      </c>
      <c r="I1883" s="31" t="s">
        <v>9754</v>
      </c>
      <c r="J1883" s="31" t="s">
        <v>9755</v>
      </c>
      <c r="K1883" s="31" t="s">
        <v>110</v>
      </c>
      <c r="L1883" s="31" t="s">
        <v>9752</v>
      </c>
      <c r="M1883" s="31" t="s">
        <v>25</v>
      </c>
      <c r="N1883" s="31" t="s">
        <v>25933</v>
      </c>
      <c r="O1883" s="31" t="s">
        <v>25929</v>
      </c>
      <c r="P1883" s="32" t="s">
        <v>67</v>
      </c>
      <c r="Q1883" s="32">
        <v>0.5</v>
      </c>
      <c r="R1883" t="str">
        <f t="shared" si="29"/>
        <v>Дідик Г.П. ПП, маг. "Дари" г.Хмельницкий, ул.Майборского, д.15 (зупинка "Поліклініка №3")</v>
      </c>
    </row>
    <row r="1884" spans="1:18" hidden="1" x14ac:dyDescent="0.25">
      <c r="A1884" s="32">
        <v>160617</v>
      </c>
      <c r="B1884" s="31" t="s">
        <v>9751</v>
      </c>
      <c r="C1884" s="31" t="s">
        <v>9752</v>
      </c>
      <c r="D1884" s="31" t="s">
        <v>9753</v>
      </c>
      <c r="E1884" s="31" t="s">
        <v>145</v>
      </c>
      <c r="F1884" s="31" t="s">
        <v>122</v>
      </c>
      <c r="G1884" s="31" t="s">
        <v>107</v>
      </c>
      <c r="H1884" s="31" t="s">
        <v>108</v>
      </c>
      <c r="I1884" s="31"/>
      <c r="J1884" s="31"/>
      <c r="K1884" s="31" t="s">
        <v>110</v>
      </c>
      <c r="L1884" s="31" t="s">
        <v>9756</v>
      </c>
      <c r="M1884" s="31" t="s">
        <v>25</v>
      </c>
      <c r="N1884" s="31" t="s">
        <v>25933</v>
      </c>
      <c r="O1884" s="31" t="s">
        <v>25929</v>
      </c>
      <c r="P1884" s="32" t="s">
        <v>67</v>
      </c>
      <c r="Q1884" s="32">
        <v>0.5</v>
      </c>
      <c r="R1884" t="str">
        <f t="shared" si="29"/>
        <v>Дідик Г.П. ПП, маг. "Дари" г.Хмельницкий, ул.Майборского, д.15 (зупинка "Поліклініка №3")</v>
      </c>
    </row>
    <row r="1885" spans="1:18" hidden="1" x14ac:dyDescent="0.25">
      <c r="A1885" s="32">
        <v>160631</v>
      </c>
      <c r="B1885" s="31" t="s">
        <v>9785</v>
      </c>
      <c r="C1885" s="31" t="s">
        <v>9786</v>
      </c>
      <c r="D1885" s="31" t="s">
        <v>9787</v>
      </c>
      <c r="E1885" s="31" t="s">
        <v>145</v>
      </c>
      <c r="F1885" s="31" t="s">
        <v>122</v>
      </c>
      <c r="G1885" s="31" t="s">
        <v>107</v>
      </c>
      <c r="H1885" s="31" t="s">
        <v>108</v>
      </c>
      <c r="I1885" s="31" t="s">
        <v>9788</v>
      </c>
      <c r="J1885" s="31" t="s">
        <v>9789</v>
      </c>
      <c r="K1885" s="31" t="s">
        <v>110</v>
      </c>
      <c r="L1885" s="31" t="s">
        <v>9786</v>
      </c>
      <c r="M1885" s="31" t="s">
        <v>25</v>
      </c>
      <c r="N1885" s="31" t="s">
        <v>25933</v>
      </c>
      <c r="O1885" s="31" t="s">
        <v>25929</v>
      </c>
      <c r="P1885" s="32" t="s">
        <v>67</v>
      </c>
      <c r="Q1885" s="32">
        <v>1</v>
      </c>
      <c r="R1885" t="str">
        <f t="shared" si="29"/>
        <v>Костюк З.І. ПП, маг. "Едем" г.Хмельницкий, ул.Некрасова, д.1/1</v>
      </c>
    </row>
    <row r="1886" spans="1:18" hidden="1" x14ac:dyDescent="0.25">
      <c r="A1886" s="32">
        <v>160631</v>
      </c>
      <c r="B1886" s="31" t="s">
        <v>9785</v>
      </c>
      <c r="C1886" s="31" t="s">
        <v>9786</v>
      </c>
      <c r="D1886" s="31" t="s">
        <v>9787</v>
      </c>
      <c r="E1886" s="31" t="s">
        <v>145</v>
      </c>
      <c r="F1886" s="31" t="s">
        <v>122</v>
      </c>
      <c r="G1886" s="31" t="s">
        <v>107</v>
      </c>
      <c r="H1886" s="31" t="s">
        <v>108</v>
      </c>
      <c r="I1886" s="31"/>
      <c r="J1886" s="31"/>
      <c r="K1886" s="31" t="s">
        <v>110</v>
      </c>
      <c r="L1886" s="31" t="s">
        <v>9786</v>
      </c>
      <c r="M1886" s="31" t="s">
        <v>25</v>
      </c>
      <c r="N1886" s="31" t="s">
        <v>25933</v>
      </c>
      <c r="O1886" s="31" t="s">
        <v>25929</v>
      </c>
      <c r="P1886" s="32" t="s">
        <v>67</v>
      </c>
      <c r="Q1886" s="32">
        <v>1</v>
      </c>
      <c r="R1886" t="str">
        <f t="shared" si="29"/>
        <v>Костюк З.І. ПП, маг. "Едем" г.Хмельницкий, ул.Некрасова, д.1/1</v>
      </c>
    </row>
    <row r="1887" spans="1:18" hidden="1" x14ac:dyDescent="0.25">
      <c r="A1887" s="32">
        <v>160638</v>
      </c>
      <c r="B1887" s="31" t="s">
        <v>9803</v>
      </c>
      <c r="C1887" s="31" t="s">
        <v>9804</v>
      </c>
      <c r="D1887" s="31" t="s">
        <v>9805</v>
      </c>
      <c r="E1887" s="31" t="s">
        <v>145</v>
      </c>
      <c r="F1887" s="31" t="s">
        <v>122</v>
      </c>
      <c r="G1887" s="31" t="s">
        <v>107</v>
      </c>
      <c r="H1887" s="31" t="s">
        <v>108</v>
      </c>
      <c r="I1887" s="31" t="s">
        <v>9806</v>
      </c>
      <c r="J1887" s="31" t="s">
        <v>9807</v>
      </c>
      <c r="K1887" s="31" t="s">
        <v>110</v>
      </c>
      <c r="L1887" s="31" t="s">
        <v>9804</v>
      </c>
      <c r="M1887" s="31" t="s">
        <v>26</v>
      </c>
      <c r="N1887" s="31" t="s">
        <v>25933</v>
      </c>
      <c r="O1887" s="31" t="s">
        <v>25929</v>
      </c>
      <c r="P1887" s="32" t="s">
        <v>67</v>
      </c>
      <c r="Q1887" s="32">
        <v>1</v>
      </c>
      <c r="R1887" t="str">
        <f t="shared" si="29"/>
        <v>Ніщун О.І. ПП, маг. "Діоніс" г.Хмельницкий, пер.Победы, д.6/1</v>
      </c>
    </row>
    <row r="1888" spans="1:18" hidden="1" x14ac:dyDescent="0.25">
      <c r="A1888" s="32">
        <v>160638</v>
      </c>
      <c r="B1888" s="31" t="s">
        <v>9803</v>
      </c>
      <c r="C1888" s="31" t="s">
        <v>9804</v>
      </c>
      <c r="D1888" s="31" t="s">
        <v>9805</v>
      </c>
      <c r="E1888" s="31" t="s">
        <v>145</v>
      </c>
      <c r="F1888" s="31" t="s">
        <v>122</v>
      </c>
      <c r="G1888" s="31" t="s">
        <v>107</v>
      </c>
      <c r="H1888" s="31" t="s">
        <v>108</v>
      </c>
      <c r="I1888" s="31"/>
      <c r="J1888" s="31"/>
      <c r="K1888" s="31" t="s">
        <v>110</v>
      </c>
      <c r="L1888" s="31" t="s">
        <v>9808</v>
      </c>
      <c r="M1888" s="31" t="s">
        <v>26</v>
      </c>
      <c r="N1888" s="31" t="s">
        <v>25933</v>
      </c>
      <c r="O1888" s="31" t="s">
        <v>25929</v>
      </c>
      <c r="P1888" s="32" t="s">
        <v>67</v>
      </c>
      <c r="Q1888" s="32">
        <v>1</v>
      </c>
      <c r="R1888" t="str">
        <f t="shared" si="29"/>
        <v>Ніщун О.І. ПП, маг. "Діоніс" г.Хмельницкий, пер.Победы, д.6/1</v>
      </c>
    </row>
    <row r="1889" spans="1:18" hidden="1" x14ac:dyDescent="0.25">
      <c r="A1889" s="32">
        <v>160669</v>
      </c>
      <c r="B1889" s="31" t="s">
        <v>9880</v>
      </c>
      <c r="C1889" s="31" t="s">
        <v>9881</v>
      </c>
      <c r="D1889" s="31" t="s">
        <v>9882</v>
      </c>
      <c r="E1889" s="31" t="s">
        <v>145</v>
      </c>
      <c r="F1889" s="31" t="s">
        <v>122</v>
      </c>
      <c r="G1889" s="31" t="s">
        <v>107</v>
      </c>
      <c r="H1889" s="31" t="s">
        <v>108</v>
      </c>
      <c r="I1889" s="31" t="s">
        <v>9883</v>
      </c>
      <c r="J1889" s="31" t="s">
        <v>9884</v>
      </c>
      <c r="K1889" s="31" t="s">
        <v>110</v>
      </c>
      <c r="L1889" s="31" t="s">
        <v>9885</v>
      </c>
      <c r="M1889" s="31" t="s">
        <v>24</v>
      </c>
      <c r="N1889" s="31" t="s">
        <v>25933</v>
      </c>
      <c r="O1889" s="31" t="s">
        <v>25929</v>
      </c>
      <c r="P1889" s="32" t="s">
        <v>67</v>
      </c>
      <c r="Q1889" s="32">
        <v>0.5</v>
      </c>
      <c r="R1889" t="str">
        <f t="shared" si="29"/>
        <v>Криштанович О.В. ПП, маг. "Продукти" г.Хмельницкий, ул.Верхняя Береговая, д.9а</v>
      </c>
    </row>
    <row r="1890" spans="1:18" hidden="1" x14ac:dyDescent="0.25">
      <c r="A1890" s="32">
        <v>160669</v>
      </c>
      <c r="B1890" s="31" t="s">
        <v>9880</v>
      </c>
      <c r="C1890" s="31" t="s">
        <v>9881</v>
      </c>
      <c r="D1890" s="31" t="s">
        <v>9882</v>
      </c>
      <c r="E1890" s="31" t="s">
        <v>145</v>
      </c>
      <c r="F1890" s="31" t="s">
        <v>122</v>
      </c>
      <c r="G1890" s="31" t="s">
        <v>107</v>
      </c>
      <c r="H1890" s="31" t="s">
        <v>108</v>
      </c>
      <c r="I1890" s="31"/>
      <c r="J1890" s="31"/>
      <c r="K1890" s="31" t="s">
        <v>110</v>
      </c>
      <c r="L1890" s="31" t="s">
        <v>9881</v>
      </c>
      <c r="M1890" s="31" t="s">
        <v>24</v>
      </c>
      <c r="N1890" s="31" t="s">
        <v>25933</v>
      </c>
      <c r="O1890" s="31" t="s">
        <v>25929</v>
      </c>
      <c r="P1890" s="32" t="s">
        <v>67</v>
      </c>
      <c r="Q1890" s="32">
        <v>0.5</v>
      </c>
      <c r="R1890" t="str">
        <f t="shared" si="29"/>
        <v>Криштанович О.В. ПП, маг. "Продукти" г.Хмельницкий, ул.Верхняя Береговая, д.9а</v>
      </c>
    </row>
    <row r="1891" spans="1:18" hidden="1" x14ac:dyDescent="0.25">
      <c r="A1891" s="32">
        <v>160672</v>
      </c>
      <c r="B1891" s="31" t="s">
        <v>9892</v>
      </c>
      <c r="C1891" s="31" t="s">
        <v>9893</v>
      </c>
      <c r="D1891" s="31" t="s">
        <v>9894</v>
      </c>
      <c r="E1891" s="31" t="s">
        <v>145</v>
      </c>
      <c r="F1891" s="31" t="s">
        <v>122</v>
      </c>
      <c r="G1891" s="31" t="s">
        <v>107</v>
      </c>
      <c r="H1891" s="31" t="s">
        <v>108</v>
      </c>
      <c r="I1891" s="31" t="s">
        <v>124</v>
      </c>
      <c r="J1891" s="31" t="s">
        <v>109</v>
      </c>
      <c r="K1891" s="31" t="s">
        <v>110</v>
      </c>
      <c r="L1891" s="31" t="s">
        <v>9893</v>
      </c>
      <c r="M1891" s="31" t="s">
        <v>24</v>
      </c>
      <c r="N1891" s="31" t="s">
        <v>25933</v>
      </c>
      <c r="O1891" s="31" t="s">
        <v>25929</v>
      </c>
      <c r="P1891" s="32" t="s">
        <v>66</v>
      </c>
      <c r="Q1891" s="32">
        <v>1</v>
      </c>
      <c r="R1891" t="str">
        <f t="shared" si="29"/>
        <v>Крупа К.О. ПП, маг. "Крупинка" г.Хмельницкий, шоссе Львовское, д. (р-н вулканізації)</v>
      </c>
    </row>
    <row r="1892" spans="1:18" hidden="1" x14ac:dyDescent="0.25">
      <c r="A1892" s="32">
        <v>160672</v>
      </c>
      <c r="B1892" s="31" t="s">
        <v>9892</v>
      </c>
      <c r="C1892" s="31" t="s">
        <v>9893</v>
      </c>
      <c r="D1892" s="31" t="s">
        <v>9894</v>
      </c>
      <c r="E1892" s="31" t="s">
        <v>145</v>
      </c>
      <c r="F1892" s="31" t="s">
        <v>122</v>
      </c>
      <c r="G1892" s="31" t="s">
        <v>107</v>
      </c>
      <c r="H1892" s="31" t="s">
        <v>108</v>
      </c>
      <c r="I1892" s="31"/>
      <c r="J1892" s="31"/>
      <c r="K1892" s="31" t="s">
        <v>110</v>
      </c>
      <c r="L1892" s="31" t="s">
        <v>9893</v>
      </c>
      <c r="M1892" s="31" t="s">
        <v>24</v>
      </c>
      <c r="N1892" s="31" t="s">
        <v>25933</v>
      </c>
      <c r="O1892" s="31" t="s">
        <v>25929</v>
      </c>
      <c r="P1892" s="32" t="s">
        <v>66</v>
      </c>
      <c r="Q1892" s="32">
        <v>1</v>
      </c>
      <c r="R1892" t="str">
        <f t="shared" si="29"/>
        <v>Крупа К.О. ПП, маг. "Крупинка" г.Хмельницкий, шоссе Львовское, д. (р-н вулканізації)</v>
      </c>
    </row>
    <row r="1893" spans="1:18" hidden="1" x14ac:dyDescent="0.25">
      <c r="A1893" s="32">
        <v>160674</v>
      </c>
      <c r="B1893" s="31" t="s">
        <v>9902</v>
      </c>
      <c r="C1893" s="31" t="s">
        <v>9903</v>
      </c>
      <c r="D1893" s="31" t="s">
        <v>9904</v>
      </c>
      <c r="E1893" s="31" t="s">
        <v>145</v>
      </c>
      <c r="F1893" s="31" t="s">
        <v>122</v>
      </c>
      <c r="G1893" s="31" t="s">
        <v>107</v>
      </c>
      <c r="H1893" s="31" t="s">
        <v>108</v>
      </c>
      <c r="I1893" s="31" t="s">
        <v>9900</v>
      </c>
      <c r="J1893" s="31" t="s">
        <v>9901</v>
      </c>
      <c r="K1893" s="31" t="s">
        <v>110</v>
      </c>
      <c r="L1893" s="31" t="s">
        <v>9903</v>
      </c>
      <c r="M1893" s="31" t="s">
        <v>23</v>
      </c>
      <c r="N1893" s="31" t="s">
        <v>25933</v>
      </c>
      <c r="O1893" s="31" t="s">
        <v>25929</v>
      </c>
      <c r="P1893" s="32" t="s">
        <v>66</v>
      </c>
      <c r="Q1893" s="32">
        <v>1</v>
      </c>
      <c r="R1893" t="str">
        <f t="shared" si="29"/>
        <v>Кубюк Н.Г. ПП, маг. "Фея" г.Хмельницкий, ул.Курчатова, д.78 (вул. Пр-т Миру б. 78)</v>
      </c>
    </row>
    <row r="1894" spans="1:18" hidden="1" x14ac:dyDescent="0.25">
      <c r="A1894" s="32">
        <v>160692</v>
      </c>
      <c r="B1894" s="31" t="s">
        <v>9935</v>
      </c>
      <c r="C1894" s="31" t="s">
        <v>9936</v>
      </c>
      <c r="D1894" s="31" t="s">
        <v>9937</v>
      </c>
      <c r="E1894" s="31" t="s">
        <v>145</v>
      </c>
      <c r="F1894" s="31" t="s">
        <v>122</v>
      </c>
      <c r="G1894" s="31" t="s">
        <v>149</v>
      </c>
      <c r="H1894" s="31" t="s">
        <v>108</v>
      </c>
      <c r="I1894" s="31" t="s">
        <v>9938</v>
      </c>
      <c r="J1894" s="31" t="s">
        <v>9939</v>
      </c>
      <c r="K1894" s="31" t="s">
        <v>110</v>
      </c>
      <c r="L1894" s="31" t="s">
        <v>9936</v>
      </c>
      <c r="M1894" s="31" t="s">
        <v>26</v>
      </c>
      <c r="N1894" s="31" t="s">
        <v>25933</v>
      </c>
      <c r="O1894" s="31" t="s">
        <v>25929</v>
      </c>
      <c r="P1894" s="32" t="s">
        <v>67</v>
      </c>
      <c r="Q1894" s="32">
        <v>0.5</v>
      </c>
      <c r="R1894" t="str">
        <f t="shared" si="29"/>
        <v>Курнаєв М.В. ПП, к-к №351 г.Хмельницкий, просп Мира, д.46</v>
      </c>
    </row>
    <row r="1895" spans="1:18" hidden="1" x14ac:dyDescent="0.25">
      <c r="A1895" s="32">
        <v>160693</v>
      </c>
      <c r="B1895" s="31" t="s">
        <v>9940</v>
      </c>
      <c r="C1895" s="31" t="s">
        <v>9941</v>
      </c>
      <c r="D1895" s="31" t="s">
        <v>9637</v>
      </c>
      <c r="E1895" s="31" t="s">
        <v>145</v>
      </c>
      <c r="F1895" s="31" t="s">
        <v>122</v>
      </c>
      <c r="G1895" s="31" t="s">
        <v>107</v>
      </c>
      <c r="H1895" s="31" t="s">
        <v>108</v>
      </c>
      <c r="I1895" s="31" t="s">
        <v>9938</v>
      </c>
      <c r="J1895" s="31" t="s">
        <v>9939</v>
      </c>
      <c r="K1895" s="31" t="s">
        <v>110</v>
      </c>
      <c r="L1895" s="31" t="s">
        <v>9941</v>
      </c>
      <c r="M1895" s="31" t="s">
        <v>26</v>
      </c>
      <c r="N1895" s="31" t="s">
        <v>25933</v>
      </c>
      <c r="O1895" s="31" t="s">
        <v>25929</v>
      </c>
      <c r="P1895" s="32" t="s">
        <v>66</v>
      </c>
      <c r="Q1895" s="32">
        <v>1</v>
      </c>
      <c r="R1895" t="str">
        <f t="shared" si="29"/>
        <v>Курнаєв М.В. ПП, маг. "Аліна" г.Хмельницкий, просп Мира, д.54</v>
      </c>
    </row>
    <row r="1896" spans="1:18" hidden="1" x14ac:dyDescent="0.25">
      <c r="A1896" s="32">
        <v>160693</v>
      </c>
      <c r="B1896" s="31" t="s">
        <v>9940</v>
      </c>
      <c r="C1896" s="31" t="s">
        <v>9941</v>
      </c>
      <c r="D1896" s="31" t="s">
        <v>9637</v>
      </c>
      <c r="E1896" s="31" t="s">
        <v>145</v>
      </c>
      <c r="F1896" s="31" t="s">
        <v>122</v>
      </c>
      <c r="G1896" s="31" t="s">
        <v>107</v>
      </c>
      <c r="H1896" s="31" t="s">
        <v>108</v>
      </c>
      <c r="I1896" s="31"/>
      <c r="J1896" s="31"/>
      <c r="K1896" s="31" t="s">
        <v>110</v>
      </c>
      <c r="L1896" s="31" t="s">
        <v>9942</v>
      </c>
      <c r="M1896" s="31" t="s">
        <v>26</v>
      </c>
      <c r="N1896" s="31" t="s">
        <v>25933</v>
      </c>
      <c r="O1896" s="31" t="s">
        <v>25929</v>
      </c>
      <c r="P1896" s="32" t="s">
        <v>66</v>
      </c>
      <c r="Q1896" s="32">
        <v>1</v>
      </c>
      <c r="R1896" t="str">
        <f t="shared" si="29"/>
        <v>Курнаєв М.В. ПП, маг. "Аліна" г.Хмельницкий, просп Мира, д.54</v>
      </c>
    </row>
    <row r="1897" spans="1:18" hidden="1" x14ac:dyDescent="0.25">
      <c r="A1897" s="32">
        <v>160694</v>
      </c>
      <c r="B1897" s="31" t="s">
        <v>9943</v>
      </c>
      <c r="C1897" s="31" t="s">
        <v>9944</v>
      </c>
      <c r="D1897" s="31" t="s">
        <v>9945</v>
      </c>
      <c r="E1897" s="31" t="s">
        <v>145</v>
      </c>
      <c r="F1897" s="31" t="s">
        <v>122</v>
      </c>
      <c r="G1897" s="31" t="s">
        <v>107</v>
      </c>
      <c r="H1897" s="31" t="s">
        <v>108</v>
      </c>
      <c r="I1897" s="31" t="s">
        <v>9946</v>
      </c>
      <c r="J1897" s="31" t="s">
        <v>9947</v>
      </c>
      <c r="K1897" s="31" t="s">
        <v>110</v>
      </c>
      <c r="L1897" s="31" t="s">
        <v>9944</v>
      </c>
      <c r="M1897" s="31" t="s">
        <v>25</v>
      </c>
      <c r="N1897" s="31" t="s">
        <v>25933</v>
      </c>
      <c r="O1897" s="31" t="s">
        <v>25929</v>
      </c>
      <c r="P1897" s="32" t="s">
        <v>66</v>
      </c>
      <c r="Q1897" s="32">
        <v>1</v>
      </c>
      <c r="R1897" t="str">
        <f t="shared" si="29"/>
        <v>Курнаєва Н.А. ПП, маг. "Анна" г.Хмельницкий, пер.Шевченко, д.81</v>
      </c>
    </row>
    <row r="1898" spans="1:18" hidden="1" x14ac:dyDescent="0.25">
      <c r="A1898" s="32">
        <v>160694</v>
      </c>
      <c r="B1898" s="31" t="s">
        <v>9943</v>
      </c>
      <c r="C1898" s="31" t="s">
        <v>9944</v>
      </c>
      <c r="D1898" s="31" t="s">
        <v>9945</v>
      </c>
      <c r="E1898" s="31" t="s">
        <v>145</v>
      </c>
      <c r="F1898" s="31" t="s">
        <v>122</v>
      </c>
      <c r="G1898" s="31" t="s">
        <v>107</v>
      </c>
      <c r="H1898" s="31" t="s">
        <v>108</v>
      </c>
      <c r="I1898" s="31"/>
      <c r="J1898" s="31"/>
      <c r="K1898" s="31" t="s">
        <v>110</v>
      </c>
      <c r="L1898" s="31" t="s">
        <v>9944</v>
      </c>
      <c r="M1898" s="31" t="s">
        <v>25</v>
      </c>
      <c r="N1898" s="31" t="s">
        <v>25933</v>
      </c>
      <c r="O1898" s="31" t="s">
        <v>25929</v>
      </c>
      <c r="P1898" s="32" t="s">
        <v>66</v>
      </c>
      <c r="Q1898" s="32">
        <v>1</v>
      </c>
      <c r="R1898" t="str">
        <f t="shared" si="29"/>
        <v>Курнаєва Н.А. ПП, маг. "Анна" г.Хмельницкий, пер.Шевченко, д.81</v>
      </c>
    </row>
    <row r="1899" spans="1:18" hidden="1" x14ac:dyDescent="0.25">
      <c r="A1899" s="32">
        <v>160717</v>
      </c>
      <c r="B1899" s="31" t="s">
        <v>10005</v>
      </c>
      <c r="C1899" s="31" t="s">
        <v>10006</v>
      </c>
      <c r="D1899" s="31" t="s">
        <v>10007</v>
      </c>
      <c r="E1899" s="31" t="s">
        <v>145</v>
      </c>
      <c r="F1899" s="31" t="s">
        <v>122</v>
      </c>
      <c r="G1899" s="31" t="s">
        <v>149</v>
      </c>
      <c r="H1899" s="31" t="s">
        <v>108</v>
      </c>
      <c r="I1899" s="31" t="s">
        <v>124</v>
      </c>
      <c r="J1899" s="31" t="s">
        <v>109</v>
      </c>
      <c r="K1899" s="31" t="s">
        <v>110</v>
      </c>
      <c r="L1899" s="31" t="s">
        <v>10008</v>
      </c>
      <c r="M1899" s="31" t="s">
        <v>23</v>
      </c>
      <c r="N1899" s="31" t="s">
        <v>25933</v>
      </c>
      <c r="O1899" s="31" t="s">
        <v>25929</v>
      </c>
      <c r="P1899" s="32" t="s">
        <v>66</v>
      </c>
      <c r="Q1899" s="32">
        <v>1</v>
      </c>
      <c r="R1899" t="str">
        <f t="shared" si="29"/>
        <v>Цапін М.М. ПП, к-к "Зарічанський" г.Хмельницкий, ул.Курчатова, д.107 (вул. Зарічанська б. 14)</v>
      </c>
    </row>
    <row r="1900" spans="1:18" hidden="1" x14ac:dyDescent="0.25">
      <c r="A1900" s="32">
        <v>160717</v>
      </c>
      <c r="B1900" s="31" t="s">
        <v>10009</v>
      </c>
      <c r="C1900" s="31" t="s">
        <v>10006</v>
      </c>
      <c r="D1900" s="31" t="s">
        <v>10007</v>
      </c>
      <c r="E1900" s="31" t="s">
        <v>145</v>
      </c>
      <c r="F1900" s="31" t="s">
        <v>122</v>
      </c>
      <c r="G1900" s="31" t="s">
        <v>149</v>
      </c>
      <c r="H1900" s="31" t="s">
        <v>108</v>
      </c>
      <c r="I1900" s="31" t="s">
        <v>10010</v>
      </c>
      <c r="J1900" s="31" t="s">
        <v>10011</v>
      </c>
      <c r="K1900" s="31" t="s">
        <v>110</v>
      </c>
      <c r="L1900" s="31" t="s">
        <v>10006</v>
      </c>
      <c r="M1900" s="31" t="s">
        <v>23</v>
      </c>
      <c r="N1900" s="31" t="s">
        <v>25933</v>
      </c>
      <c r="O1900" s="31" t="s">
        <v>25929</v>
      </c>
      <c r="P1900" s="32" t="s">
        <v>66</v>
      </c>
      <c r="Q1900" s="32">
        <v>1</v>
      </c>
      <c r="R1900" t="str">
        <f t="shared" si="29"/>
        <v>Цапін М.М. ПП, к-к "Зарічанський" г.Хмельницкий, ул.Курчатова, д.107 (вул. Зарічанська б. 14)</v>
      </c>
    </row>
    <row r="1901" spans="1:18" hidden="1" x14ac:dyDescent="0.25">
      <c r="A1901" s="32">
        <v>160718</v>
      </c>
      <c r="B1901" s="31" t="s">
        <v>10012</v>
      </c>
      <c r="C1901" s="31" t="s">
        <v>10013</v>
      </c>
      <c r="D1901" s="31" t="s">
        <v>10014</v>
      </c>
      <c r="E1901" s="31" t="s">
        <v>145</v>
      </c>
      <c r="F1901" s="31" t="s">
        <v>122</v>
      </c>
      <c r="G1901" s="31" t="s">
        <v>149</v>
      </c>
      <c r="H1901" s="31" t="s">
        <v>108</v>
      </c>
      <c r="I1901" s="31" t="s">
        <v>124</v>
      </c>
      <c r="J1901" s="31" t="s">
        <v>109</v>
      </c>
      <c r="K1901" s="31" t="s">
        <v>110</v>
      </c>
      <c r="L1901" s="31" t="s">
        <v>10015</v>
      </c>
      <c r="M1901" s="31" t="s">
        <v>23</v>
      </c>
      <c r="N1901" s="31" t="s">
        <v>25933</v>
      </c>
      <c r="O1901" s="31" t="s">
        <v>25929</v>
      </c>
      <c r="P1901" s="32" t="s">
        <v>66</v>
      </c>
      <c r="Q1901" s="32">
        <v>1</v>
      </c>
      <c r="R1901" t="str">
        <f t="shared" si="29"/>
        <v>Левін О.М. ПП, к-к "П'ятачок" г.Хмельницкий, ул.Курчатова, д.107 (вул. Кам'янецька б. 81)</v>
      </c>
    </row>
    <row r="1902" spans="1:18" hidden="1" x14ac:dyDescent="0.25">
      <c r="A1902" s="32">
        <v>160718</v>
      </c>
      <c r="B1902" s="31" t="s">
        <v>10016</v>
      </c>
      <c r="C1902" s="31" t="s">
        <v>10013</v>
      </c>
      <c r="D1902" s="31" t="s">
        <v>10014</v>
      </c>
      <c r="E1902" s="31" t="s">
        <v>145</v>
      </c>
      <c r="F1902" s="31" t="s">
        <v>122</v>
      </c>
      <c r="G1902" s="31" t="s">
        <v>149</v>
      </c>
      <c r="H1902" s="31" t="s">
        <v>108</v>
      </c>
      <c r="I1902" s="31" t="s">
        <v>10017</v>
      </c>
      <c r="J1902" s="31" t="s">
        <v>10018</v>
      </c>
      <c r="K1902" s="31" t="s">
        <v>110</v>
      </c>
      <c r="L1902" s="31" t="s">
        <v>10013</v>
      </c>
      <c r="M1902" s="31" t="s">
        <v>23</v>
      </c>
      <c r="N1902" s="31" t="s">
        <v>25933</v>
      </c>
      <c r="O1902" s="31" t="s">
        <v>25929</v>
      </c>
      <c r="P1902" s="32" t="s">
        <v>66</v>
      </c>
      <c r="Q1902" s="32">
        <v>1</v>
      </c>
      <c r="R1902" t="str">
        <f t="shared" si="29"/>
        <v>Левін О.М. ПП, к-к "П'ятачок" г.Хмельницкий, ул.Курчатова, д.107 (вул. Кам'янецька б. 81)</v>
      </c>
    </row>
    <row r="1903" spans="1:18" hidden="1" x14ac:dyDescent="0.25">
      <c r="A1903" s="32">
        <v>160719</v>
      </c>
      <c r="B1903" s="31" t="s">
        <v>10019</v>
      </c>
      <c r="C1903" s="31" t="s">
        <v>10020</v>
      </c>
      <c r="D1903" s="31" t="s">
        <v>10021</v>
      </c>
      <c r="E1903" s="31" t="s">
        <v>145</v>
      </c>
      <c r="F1903" s="31" t="s">
        <v>122</v>
      </c>
      <c r="G1903" s="31" t="s">
        <v>107</v>
      </c>
      <c r="H1903" s="31" t="s">
        <v>108</v>
      </c>
      <c r="I1903" s="31" t="s">
        <v>10022</v>
      </c>
      <c r="J1903" s="31" t="s">
        <v>10023</v>
      </c>
      <c r="K1903" s="31" t="s">
        <v>110</v>
      </c>
      <c r="L1903" s="31" t="s">
        <v>10020</v>
      </c>
      <c r="M1903" s="31" t="s">
        <v>27</v>
      </c>
      <c r="N1903" s="31" t="s">
        <v>25933</v>
      </c>
      <c r="O1903" s="31" t="s">
        <v>25929</v>
      </c>
      <c r="P1903" s="32" t="s">
        <v>66</v>
      </c>
      <c r="Q1903" s="32">
        <v>0.5</v>
      </c>
      <c r="R1903" t="str">
        <f t="shared" si="29"/>
        <v>Лазарук С.Д. ПП, маг. "Арія" г.Хмельницкий, ул.Мирного Панаса, д.25</v>
      </c>
    </row>
    <row r="1904" spans="1:18" hidden="1" x14ac:dyDescent="0.25">
      <c r="A1904" s="32">
        <v>160719</v>
      </c>
      <c r="B1904" s="31" t="s">
        <v>10019</v>
      </c>
      <c r="C1904" s="31" t="s">
        <v>10020</v>
      </c>
      <c r="D1904" s="31" t="s">
        <v>10021</v>
      </c>
      <c r="E1904" s="31" t="s">
        <v>145</v>
      </c>
      <c r="F1904" s="31" t="s">
        <v>122</v>
      </c>
      <c r="G1904" s="31" t="s">
        <v>107</v>
      </c>
      <c r="H1904" s="31" t="s">
        <v>108</v>
      </c>
      <c r="I1904" s="31"/>
      <c r="J1904" s="31"/>
      <c r="K1904" s="31" t="s">
        <v>110</v>
      </c>
      <c r="L1904" s="31" t="s">
        <v>10020</v>
      </c>
      <c r="M1904" s="31" t="s">
        <v>27</v>
      </c>
      <c r="N1904" s="31" t="s">
        <v>25933</v>
      </c>
      <c r="O1904" s="31" t="s">
        <v>25929</v>
      </c>
      <c r="P1904" s="32" t="s">
        <v>66</v>
      </c>
      <c r="Q1904" s="32">
        <v>0.5</v>
      </c>
      <c r="R1904" t="str">
        <f t="shared" si="29"/>
        <v>Лазарук С.Д. ПП, маг. "Арія" г.Хмельницкий, ул.Мирного Панаса, д.25</v>
      </c>
    </row>
    <row r="1905" spans="1:18" hidden="1" x14ac:dyDescent="0.25">
      <c r="A1905" s="32">
        <v>160729</v>
      </c>
      <c r="B1905" s="31" t="s">
        <v>10034</v>
      </c>
      <c r="C1905" s="31" t="s">
        <v>10035</v>
      </c>
      <c r="D1905" s="31" t="s">
        <v>10036</v>
      </c>
      <c r="E1905" s="31" t="s">
        <v>145</v>
      </c>
      <c r="F1905" s="31" t="s">
        <v>122</v>
      </c>
      <c r="G1905" s="31" t="s">
        <v>149</v>
      </c>
      <c r="H1905" s="31" t="s">
        <v>108</v>
      </c>
      <c r="I1905" s="31" t="s">
        <v>124</v>
      </c>
      <c r="J1905" s="31" t="s">
        <v>109</v>
      </c>
      <c r="K1905" s="31" t="s">
        <v>110</v>
      </c>
      <c r="L1905" s="31" t="s">
        <v>10037</v>
      </c>
      <c r="M1905" s="31" t="s">
        <v>23</v>
      </c>
      <c r="N1905" s="31" t="s">
        <v>25933</v>
      </c>
      <c r="O1905" s="31" t="s">
        <v>25929</v>
      </c>
      <c r="P1905" s="32" t="s">
        <v>66</v>
      </c>
      <c r="Q1905" s="32">
        <v>1</v>
      </c>
      <c r="R1905" t="str">
        <f t="shared" si="29"/>
        <v>Гончар С.Б. ПП, к-к "Незнайка" г.Хмельницкий, ул.Курчатова, д. (вул. Кам'янецька)</v>
      </c>
    </row>
    <row r="1906" spans="1:18" hidden="1" x14ac:dyDescent="0.25">
      <c r="A1906" s="32">
        <v>160729</v>
      </c>
      <c r="B1906" s="31" t="s">
        <v>10038</v>
      </c>
      <c r="C1906" s="31" t="s">
        <v>10035</v>
      </c>
      <c r="D1906" s="31" t="s">
        <v>10036</v>
      </c>
      <c r="E1906" s="31" t="s">
        <v>145</v>
      </c>
      <c r="F1906" s="31" t="s">
        <v>122</v>
      </c>
      <c r="G1906" s="31" t="s">
        <v>149</v>
      </c>
      <c r="H1906" s="31" t="s">
        <v>108</v>
      </c>
      <c r="I1906" s="31" t="s">
        <v>8467</v>
      </c>
      <c r="J1906" s="31" t="s">
        <v>8468</v>
      </c>
      <c r="K1906" s="31" t="s">
        <v>110</v>
      </c>
      <c r="L1906" s="31" t="s">
        <v>10035</v>
      </c>
      <c r="M1906" s="31" t="s">
        <v>23</v>
      </c>
      <c r="N1906" s="31" t="s">
        <v>25933</v>
      </c>
      <c r="O1906" s="31" t="s">
        <v>25929</v>
      </c>
      <c r="P1906" s="32" t="s">
        <v>66</v>
      </c>
      <c r="Q1906" s="32">
        <v>1</v>
      </c>
      <c r="R1906" t="str">
        <f t="shared" si="29"/>
        <v>Гончар С.Б. ПП, к-к "Незнайка" г.Хмельницкий, ул.Курчатова, д. (вул. Кам'янецька)</v>
      </c>
    </row>
    <row r="1907" spans="1:18" hidden="1" x14ac:dyDescent="0.25">
      <c r="A1907" s="32">
        <v>160730</v>
      </c>
      <c r="B1907" s="31" t="s">
        <v>10039</v>
      </c>
      <c r="C1907" s="31" t="s">
        <v>4320</v>
      </c>
      <c r="D1907" s="31" t="s">
        <v>10040</v>
      </c>
      <c r="E1907" s="31" t="s">
        <v>145</v>
      </c>
      <c r="F1907" s="31" t="s">
        <v>122</v>
      </c>
      <c r="G1907" s="31" t="s">
        <v>149</v>
      </c>
      <c r="H1907" s="31" t="s">
        <v>108</v>
      </c>
      <c r="I1907" s="31" t="s">
        <v>10017</v>
      </c>
      <c r="J1907" s="31" t="s">
        <v>10018</v>
      </c>
      <c r="K1907" s="31" t="s">
        <v>110</v>
      </c>
      <c r="L1907" s="31" t="s">
        <v>4320</v>
      </c>
      <c r="M1907" s="31" t="s">
        <v>23</v>
      </c>
      <c r="N1907" s="31" t="s">
        <v>25933</v>
      </c>
      <c r="O1907" s="31" t="s">
        <v>25929</v>
      </c>
      <c r="P1907" s="32" t="s">
        <v>66</v>
      </c>
      <c r="Q1907" s="32">
        <v>1</v>
      </c>
      <c r="R1907" t="str">
        <f t="shared" si="29"/>
        <v>Левін О.М. ПП, маг. "Прометей" г.Хмельницкий, ул.Курчатова, д.107 (вул. Інститутська)</v>
      </c>
    </row>
    <row r="1908" spans="1:18" hidden="1" x14ac:dyDescent="0.25">
      <c r="A1908" s="32">
        <v>160772</v>
      </c>
      <c r="B1908" s="31" t="s">
        <v>10144</v>
      </c>
      <c r="C1908" s="31" t="s">
        <v>10145</v>
      </c>
      <c r="D1908" s="31" t="s">
        <v>4432</v>
      </c>
      <c r="E1908" s="31" t="s">
        <v>145</v>
      </c>
      <c r="F1908" s="31" t="s">
        <v>122</v>
      </c>
      <c r="G1908" s="31" t="s">
        <v>107</v>
      </c>
      <c r="H1908" s="31" t="s">
        <v>108</v>
      </c>
      <c r="I1908" s="31" t="s">
        <v>10146</v>
      </c>
      <c r="J1908" s="31" t="s">
        <v>10147</v>
      </c>
      <c r="K1908" s="31" t="s">
        <v>110</v>
      </c>
      <c r="L1908" s="31" t="s">
        <v>10145</v>
      </c>
      <c r="M1908" s="31" t="s">
        <v>27</v>
      </c>
      <c r="N1908" s="31" t="s">
        <v>25933</v>
      </c>
      <c r="O1908" s="31" t="s">
        <v>25929</v>
      </c>
      <c r="P1908" s="32" t="s">
        <v>66</v>
      </c>
      <c r="Q1908" s="32">
        <v>1</v>
      </c>
      <c r="R1908" t="str">
        <f t="shared" si="29"/>
        <v>Ліхневська Т.А. ПП, маг. "Світоч" г.Хмельницкий, ул.Курчатова, д.1а</v>
      </c>
    </row>
    <row r="1909" spans="1:18" hidden="1" x14ac:dyDescent="0.25">
      <c r="A1909" s="32">
        <v>160772</v>
      </c>
      <c r="B1909" s="31" t="s">
        <v>10144</v>
      </c>
      <c r="C1909" s="31" t="s">
        <v>10145</v>
      </c>
      <c r="D1909" s="31" t="s">
        <v>4432</v>
      </c>
      <c r="E1909" s="31" t="s">
        <v>145</v>
      </c>
      <c r="F1909" s="31" t="s">
        <v>122</v>
      </c>
      <c r="G1909" s="31" t="s">
        <v>107</v>
      </c>
      <c r="H1909" s="31" t="s">
        <v>108</v>
      </c>
      <c r="I1909" s="31"/>
      <c r="J1909" s="31"/>
      <c r="K1909" s="31" t="s">
        <v>110</v>
      </c>
      <c r="L1909" s="31" t="s">
        <v>10148</v>
      </c>
      <c r="M1909" s="31" t="s">
        <v>27</v>
      </c>
      <c r="N1909" s="31" t="s">
        <v>25933</v>
      </c>
      <c r="O1909" s="31" t="s">
        <v>25929</v>
      </c>
      <c r="P1909" s="32" t="s">
        <v>66</v>
      </c>
      <c r="Q1909" s="32">
        <v>1</v>
      </c>
      <c r="R1909" t="str">
        <f t="shared" si="29"/>
        <v>Ліхневська Т.А. ПП, маг. "Світоч" г.Хмельницкий, ул.Курчатова, д.1а</v>
      </c>
    </row>
    <row r="1910" spans="1:18" hidden="1" x14ac:dyDescent="0.25">
      <c r="A1910" s="32">
        <v>160781</v>
      </c>
      <c r="B1910" s="31" t="s">
        <v>10169</v>
      </c>
      <c r="C1910" s="31" t="s">
        <v>10170</v>
      </c>
      <c r="D1910" s="31" t="s">
        <v>10171</v>
      </c>
      <c r="E1910" s="31" t="s">
        <v>145</v>
      </c>
      <c r="F1910" s="31" t="s">
        <v>122</v>
      </c>
      <c r="G1910" s="31" t="s">
        <v>107</v>
      </c>
      <c r="H1910" s="31" t="s">
        <v>108</v>
      </c>
      <c r="I1910" s="31" t="s">
        <v>10172</v>
      </c>
      <c r="J1910" s="31" t="s">
        <v>10173</v>
      </c>
      <c r="K1910" s="31" t="s">
        <v>110</v>
      </c>
      <c r="L1910" s="31" t="s">
        <v>10170</v>
      </c>
      <c r="M1910" s="31" t="s">
        <v>24</v>
      </c>
      <c r="N1910" s="31" t="s">
        <v>25933</v>
      </c>
      <c r="O1910" s="31" t="s">
        <v>25929</v>
      </c>
      <c r="P1910" s="32" t="s">
        <v>66</v>
      </c>
      <c r="Q1910" s="32">
        <v>1</v>
      </c>
      <c r="R1910" t="str">
        <f t="shared" si="29"/>
        <v>Лозіна Н.І. ПП, маг. "Галина плюс" г.Хмельницкий, ул.Тернопольская, д.19/1</v>
      </c>
    </row>
    <row r="1911" spans="1:18" hidden="1" x14ac:dyDescent="0.25">
      <c r="A1911" s="32">
        <v>160781</v>
      </c>
      <c r="B1911" s="31" t="s">
        <v>10169</v>
      </c>
      <c r="C1911" s="31" t="s">
        <v>10170</v>
      </c>
      <c r="D1911" s="31" t="s">
        <v>10171</v>
      </c>
      <c r="E1911" s="31" t="s">
        <v>145</v>
      </c>
      <c r="F1911" s="31" t="s">
        <v>122</v>
      </c>
      <c r="G1911" s="31" t="s">
        <v>107</v>
      </c>
      <c r="H1911" s="31" t="s">
        <v>108</v>
      </c>
      <c r="I1911" s="31"/>
      <c r="J1911" s="31"/>
      <c r="K1911" s="31" t="s">
        <v>110</v>
      </c>
      <c r="L1911" s="31" t="s">
        <v>10170</v>
      </c>
      <c r="M1911" s="31" t="s">
        <v>24</v>
      </c>
      <c r="N1911" s="31" t="s">
        <v>25933</v>
      </c>
      <c r="O1911" s="31" t="s">
        <v>25929</v>
      </c>
      <c r="P1911" s="32" t="s">
        <v>66</v>
      </c>
      <c r="Q1911" s="32">
        <v>1</v>
      </c>
      <c r="R1911" t="str">
        <f t="shared" si="29"/>
        <v>Лозіна Н.І. ПП, маг. "Галина плюс" г.Хмельницкий, ул.Тернопольская, д.19/1</v>
      </c>
    </row>
    <row r="1912" spans="1:18" hidden="1" x14ac:dyDescent="0.25">
      <c r="A1912" s="32">
        <v>160784</v>
      </c>
      <c r="B1912" s="31" t="s">
        <v>10177</v>
      </c>
      <c r="C1912" s="31" t="s">
        <v>10178</v>
      </c>
      <c r="D1912" s="31" t="s">
        <v>10179</v>
      </c>
      <c r="E1912" s="31" t="s">
        <v>145</v>
      </c>
      <c r="F1912" s="31" t="s">
        <v>122</v>
      </c>
      <c r="G1912" s="31" t="s">
        <v>111</v>
      </c>
      <c r="H1912" s="31" t="s">
        <v>112</v>
      </c>
      <c r="I1912" s="31" t="s">
        <v>10180</v>
      </c>
      <c r="J1912" s="31" t="s">
        <v>10181</v>
      </c>
      <c r="K1912" s="31" t="s">
        <v>110</v>
      </c>
      <c r="L1912" s="31" t="s">
        <v>10180</v>
      </c>
      <c r="M1912" s="31" t="s">
        <v>27</v>
      </c>
      <c r="N1912" s="31" t="s">
        <v>25933</v>
      </c>
      <c r="O1912" s="31" t="s">
        <v>25929</v>
      </c>
      <c r="P1912" s="32" t="s">
        <v>67</v>
      </c>
      <c r="Q1912" s="32">
        <v>0.5</v>
      </c>
      <c r="R1912" t="str">
        <f t="shared" si="29"/>
        <v>(Сез ТРТ) Локомотивне ДЕПО Гречани ДГТО ПЗЗ г.Хмельницкий, ул.Волочиская, д.10</v>
      </c>
    </row>
    <row r="1913" spans="1:18" hidden="1" x14ac:dyDescent="0.25">
      <c r="A1913" s="32">
        <v>160815</v>
      </c>
      <c r="B1913" s="31" t="s">
        <v>10259</v>
      </c>
      <c r="C1913" s="31" t="s">
        <v>10260</v>
      </c>
      <c r="D1913" s="31" t="s">
        <v>10261</v>
      </c>
      <c r="E1913" s="31" t="s">
        <v>145</v>
      </c>
      <c r="F1913" s="31" t="s">
        <v>122</v>
      </c>
      <c r="G1913" s="31" t="s">
        <v>107</v>
      </c>
      <c r="H1913" s="31" t="s">
        <v>108</v>
      </c>
      <c r="I1913" s="31" t="s">
        <v>10262</v>
      </c>
      <c r="J1913" s="31" t="s">
        <v>10263</v>
      </c>
      <c r="K1913" s="31" t="s">
        <v>110</v>
      </c>
      <c r="L1913" s="31" t="s">
        <v>10260</v>
      </c>
      <c r="M1913" s="31" t="s">
        <v>25</v>
      </c>
      <c r="N1913" s="31" t="s">
        <v>25933</v>
      </c>
      <c r="O1913" s="31" t="s">
        <v>25929</v>
      </c>
      <c r="P1913" s="32" t="s">
        <v>66</v>
      </c>
      <c r="Q1913" s="32">
        <v>1</v>
      </c>
      <c r="R1913" t="str">
        <f t="shared" si="29"/>
        <v>Магазин "Галич" ТОВ, маг. "Галич" г.Хмельницкий, пер.Шевченко, д.3</v>
      </c>
    </row>
    <row r="1914" spans="1:18" hidden="1" x14ac:dyDescent="0.25">
      <c r="A1914" s="32">
        <v>160816</v>
      </c>
      <c r="B1914" s="31" t="s">
        <v>10264</v>
      </c>
      <c r="C1914" s="31" t="s">
        <v>10265</v>
      </c>
      <c r="D1914" s="31" t="s">
        <v>10266</v>
      </c>
      <c r="E1914" s="31" t="s">
        <v>145</v>
      </c>
      <c r="F1914" s="31" t="s">
        <v>122</v>
      </c>
      <c r="G1914" s="31" t="s">
        <v>107</v>
      </c>
      <c r="H1914" s="31" t="s">
        <v>108</v>
      </c>
      <c r="I1914" s="31" t="s">
        <v>10262</v>
      </c>
      <c r="J1914" s="31" t="s">
        <v>10263</v>
      </c>
      <c r="K1914" s="31" t="s">
        <v>110</v>
      </c>
      <c r="L1914" s="31" t="s">
        <v>10265</v>
      </c>
      <c r="M1914" s="31" t="s">
        <v>27</v>
      </c>
      <c r="N1914" s="31" t="s">
        <v>25933</v>
      </c>
      <c r="O1914" s="31" t="s">
        <v>25929</v>
      </c>
      <c r="P1914" s="32" t="s">
        <v>66</v>
      </c>
      <c r="Q1914" s="32">
        <v>1</v>
      </c>
      <c r="R1914" t="str">
        <f t="shared" si="29"/>
        <v>Магазин "Галич" ТОВ, маг. "Околиця" г.Хмельницкий, ул.Курчатова, д.63/2</v>
      </c>
    </row>
    <row r="1915" spans="1:18" hidden="1" x14ac:dyDescent="0.25">
      <c r="A1915" s="32">
        <v>160817</v>
      </c>
      <c r="B1915" s="31" t="s">
        <v>10267</v>
      </c>
      <c r="C1915" s="31" t="s">
        <v>10268</v>
      </c>
      <c r="D1915" s="31" t="s">
        <v>10269</v>
      </c>
      <c r="E1915" s="31" t="s">
        <v>145</v>
      </c>
      <c r="F1915" s="31" t="s">
        <v>122</v>
      </c>
      <c r="G1915" s="31" t="s">
        <v>149</v>
      </c>
      <c r="H1915" s="31" t="s">
        <v>108</v>
      </c>
      <c r="I1915" s="31" t="s">
        <v>10270</v>
      </c>
      <c r="J1915" s="31" t="s">
        <v>10271</v>
      </c>
      <c r="K1915" s="31" t="s">
        <v>110</v>
      </c>
      <c r="L1915" s="31" t="s">
        <v>10268</v>
      </c>
      <c r="M1915" s="31" t="s">
        <v>23</v>
      </c>
      <c r="N1915" s="31" t="s">
        <v>25933</v>
      </c>
      <c r="O1915" s="31" t="s">
        <v>25929</v>
      </c>
      <c r="P1915" s="32" t="s">
        <v>66</v>
      </c>
      <c r="Q1915" s="32">
        <v>1</v>
      </c>
      <c r="R1915" t="str">
        <f t="shared" si="29"/>
        <v>Мазур Л.М. ПП, к-к г.Хмельницкий, просп Мира, д.60/4</v>
      </c>
    </row>
    <row r="1916" spans="1:18" hidden="1" x14ac:dyDescent="0.25">
      <c r="A1916" s="32">
        <v>160818</v>
      </c>
      <c r="B1916" s="31" t="s">
        <v>10272</v>
      </c>
      <c r="C1916" s="31" t="s">
        <v>10273</v>
      </c>
      <c r="D1916" s="31" t="s">
        <v>10274</v>
      </c>
      <c r="E1916" s="31" t="s">
        <v>145</v>
      </c>
      <c r="F1916" s="31" t="s">
        <v>122</v>
      </c>
      <c r="G1916" s="31" t="s">
        <v>149</v>
      </c>
      <c r="H1916" s="31" t="s">
        <v>108</v>
      </c>
      <c r="I1916" s="31" t="s">
        <v>124</v>
      </c>
      <c r="J1916" s="31" t="s">
        <v>109</v>
      </c>
      <c r="K1916" s="31" t="s">
        <v>110</v>
      </c>
      <c r="L1916" s="31" t="s">
        <v>10275</v>
      </c>
      <c r="M1916" s="31" t="s">
        <v>23</v>
      </c>
      <c r="N1916" s="31" t="s">
        <v>25933</v>
      </c>
      <c r="O1916" s="31" t="s">
        <v>25929</v>
      </c>
      <c r="P1916" s="32" t="s">
        <v>66</v>
      </c>
      <c r="Q1916" s="32">
        <v>1</v>
      </c>
      <c r="R1916" t="str">
        <f t="shared" si="29"/>
        <v>Мазур Л.М. ПП, к-к "Антошка" г.Хмельницкий, ул.Курчатова, д.107 (вул. Шевченка)</v>
      </c>
    </row>
    <row r="1917" spans="1:18" hidden="1" x14ac:dyDescent="0.25">
      <c r="A1917" s="32">
        <v>160818</v>
      </c>
      <c r="B1917" s="31" t="s">
        <v>10276</v>
      </c>
      <c r="C1917" s="31" t="s">
        <v>10273</v>
      </c>
      <c r="D1917" s="31" t="s">
        <v>10274</v>
      </c>
      <c r="E1917" s="31" t="s">
        <v>145</v>
      </c>
      <c r="F1917" s="31" t="s">
        <v>122</v>
      </c>
      <c r="G1917" s="31" t="s">
        <v>149</v>
      </c>
      <c r="H1917" s="31" t="s">
        <v>108</v>
      </c>
      <c r="I1917" s="31" t="s">
        <v>10270</v>
      </c>
      <c r="J1917" s="31" t="s">
        <v>10271</v>
      </c>
      <c r="K1917" s="31" t="s">
        <v>110</v>
      </c>
      <c r="L1917" s="31" t="s">
        <v>10273</v>
      </c>
      <c r="M1917" s="31" t="s">
        <v>23</v>
      </c>
      <c r="N1917" s="31" t="s">
        <v>25933</v>
      </c>
      <c r="O1917" s="31" t="s">
        <v>25929</v>
      </c>
      <c r="P1917" s="32" t="s">
        <v>66</v>
      </c>
      <c r="Q1917" s="32">
        <v>1</v>
      </c>
      <c r="R1917" t="str">
        <f t="shared" si="29"/>
        <v>Мазур Л.М. ПП, к-к "Антошка" г.Хмельницкий, ул.Курчатова, д.107 (вул. Шевченка)</v>
      </c>
    </row>
    <row r="1918" spans="1:18" hidden="1" x14ac:dyDescent="0.25">
      <c r="A1918" s="32">
        <v>160831</v>
      </c>
      <c r="B1918" s="31" t="s">
        <v>10309</v>
      </c>
      <c r="C1918" s="31" t="s">
        <v>10310</v>
      </c>
      <c r="D1918" s="31" t="s">
        <v>10311</v>
      </c>
      <c r="E1918" s="31" t="s">
        <v>145</v>
      </c>
      <c r="F1918" s="31" t="s">
        <v>122</v>
      </c>
      <c r="G1918" s="31" t="s">
        <v>149</v>
      </c>
      <c r="H1918" s="31" t="s">
        <v>108</v>
      </c>
      <c r="I1918" s="31" t="s">
        <v>10312</v>
      </c>
      <c r="J1918" s="31" t="s">
        <v>10313</v>
      </c>
      <c r="K1918" s="31" t="s">
        <v>110</v>
      </c>
      <c r="L1918" s="31" t="s">
        <v>10310</v>
      </c>
      <c r="M1918" s="31" t="s">
        <v>26</v>
      </c>
      <c r="N1918" s="31" t="s">
        <v>25933</v>
      </c>
      <c r="O1918" s="31" t="s">
        <v>25929</v>
      </c>
      <c r="P1918" s="32" t="s">
        <v>67</v>
      </c>
      <c r="Q1918" s="32">
        <v>1</v>
      </c>
      <c r="R1918" t="str">
        <f t="shared" si="29"/>
        <v>Макогончук В.В. ПП, к-к №24 г.Хмельницкий, ул.Заречанская (ост Победы)</v>
      </c>
    </row>
    <row r="1919" spans="1:18" hidden="1" x14ac:dyDescent="0.25">
      <c r="A1919" s="32">
        <v>160842</v>
      </c>
      <c r="B1919" s="31" t="s">
        <v>10352</v>
      </c>
      <c r="C1919" s="31" t="s">
        <v>10353</v>
      </c>
      <c r="D1919" s="31" t="s">
        <v>10354</v>
      </c>
      <c r="E1919" s="31" t="s">
        <v>145</v>
      </c>
      <c r="F1919" s="31" t="s">
        <v>122</v>
      </c>
      <c r="G1919" s="31" t="s">
        <v>107</v>
      </c>
      <c r="H1919" s="31" t="s">
        <v>108</v>
      </c>
      <c r="I1919" s="31" t="s">
        <v>10355</v>
      </c>
      <c r="J1919" s="31" t="s">
        <v>10356</v>
      </c>
      <c r="K1919" s="31" t="s">
        <v>110</v>
      </c>
      <c r="L1919" s="31" t="s">
        <v>10353</v>
      </c>
      <c r="M1919" s="31" t="s">
        <v>26</v>
      </c>
      <c r="N1919" s="31" t="s">
        <v>25933</v>
      </c>
      <c r="O1919" s="31" t="s">
        <v>25929</v>
      </c>
      <c r="P1919" s="32" t="s">
        <v>66</v>
      </c>
      <c r="Q1919" s="32">
        <v>1</v>
      </c>
      <c r="R1919" t="str">
        <f t="shared" si="29"/>
        <v>Малюта А.М. ПП, маг. "Подолянка" г.Хмельницкий, ул.Примакова, д.7</v>
      </c>
    </row>
    <row r="1920" spans="1:18" hidden="1" x14ac:dyDescent="0.25">
      <c r="A1920" s="32">
        <v>160842</v>
      </c>
      <c r="B1920" s="31" t="s">
        <v>10352</v>
      </c>
      <c r="C1920" s="31" t="s">
        <v>10353</v>
      </c>
      <c r="D1920" s="31" t="s">
        <v>10354</v>
      </c>
      <c r="E1920" s="31" t="s">
        <v>145</v>
      </c>
      <c r="F1920" s="31" t="s">
        <v>122</v>
      </c>
      <c r="G1920" s="31" t="s">
        <v>107</v>
      </c>
      <c r="H1920" s="31" t="s">
        <v>108</v>
      </c>
      <c r="I1920" s="31"/>
      <c r="J1920" s="31"/>
      <c r="K1920" s="31" t="s">
        <v>110</v>
      </c>
      <c r="L1920" s="31" t="s">
        <v>10357</v>
      </c>
      <c r="M1920" s="31" t="s">
        <v>26</v>
      </c>
      <c r="N1920" s="31" t="s">
        <v>25933</v>
      </c>
      <c r="O1920" s="31" t="s">
        <v>25929</v>
      </c>
      <c r="P1920" s="32" t="s">
        <v>66</v>
      </c>
      <c r="Q1920" s="32">
        <v>1</v>
      </c>
      <c r="R1920" t="str">
        <f t="shared" si="29"/>
        <v>Малюта А.М. ПП, маг. "Подолянка" г.Хмельницкий, ул.Примакова, д.7</v>
      </c>
    </row>
    <row r="1921" spans="1:18" hidden="1" x14ac:dyDescent="0.25">
      <c r="A1921" s="32">
        <v>161725</v>
      </c>
      <c r="B1921" s="31" t="s">
        <v>12767</v>
      </c>
      <c r="C1921" s="31" t="s">
        <v>12768</v>
      </c>
      <c r="D1921" s="31" t="s">
        <v>565</v>
      </c>
      <c r="E1921" s="31" t="s">
        <v>145</v>
      </c>
      <c r="F1921" s="31" t="s">
        <v>122</v>
      </c>
      <c r="G1921" s="31" t="s">
        <v>155</v>
      </c>
      <c r="H1921" s="31" t="s">
        <v>108</v>
      </c>
      <c r="I1921" s="31" t="s">
        <v>12762</v>
      </c>
      <c r="J1921" s="31" t="s">
        <v>12763</v>
      </c>
      <c r="K1921" s="31" t="s">
        <v>110</v>
      </c>
      <c r="L1921" s="31" t="s">
        <v>12768</v>
      </c>
      <c r="M1921" s="31" t="s">
        <v>23</v>
      </c>
      <c r="N1921" s="31" t="s">
        <v>25933</v>
      </c>
      <c r="O1921" s="31" t="s">
        <v>25929</v>
      </c>
      <c r="P1921" s="32" t="s">
        <v>66</v>
      </c>
      <c r="Q1921" s="32">
        <v>1</v>
      </c>
      <c r="R1921" t="str">
        <f t="shared" si="29"/>
        <v>Фірма "Бакалія" ПрАТ, маг. "Економ №1" г.Хмельницкий, ул.Трудовая, д.11</v>
      </c>
    </row>
    <row r="1922" spans="1:18" hidden="1" x14ac:dyDescent="0.25">
      <c r="A1922" s="32">
        <v>161726</v>
      </c>
      <c r="B1922" s="31" t="s">
        <v>12769</v>
      </c>
      <c r="C1922" s="31" t="s">
        <v>12770</v>
      </c>
      <c r="D1922" s="31" t="s">
        <v>12771</v>
      </c>
      <c r="E1922" s="31" t="s">
        <v>145</v>
      </c>
      <c r="F1922" s="31" t="s">
        <v>122</v>
      </c>
      <c r="G1922" s="31" t="s">
        <v>155</v>
      </c>
      <c r="H1922" s="31" t="s">
        <v>108</v>
      </c>
      <c r="I1922" s="31" t="s">
        <v>12762</v>
      </c>
      <c r="J1922" s="31" t="s">
        <v>12763</v>
      </c>
      <c r="K1922" s="31" t="s">
        <v>110</v>
      </c>
      <c r="L1922" s="31" t="s">
        <v>12770</v>
      </c>
      <c r="M1922" s="31" t="s">
        <v>23</v>
      </c>
      <c r="N1922" s="31" t="s">
        <v>25933</v>
      </c>
      <c r="O1922" s="31" t="s">
        <v>25929</v>
      </c>
      <c r="P1922" s="32" t="s">
        <v>66</v>
      </c>
      <c r="Q1922" s="32">
        <v>1</v>
      </c>
      <c r="R1922" t="str">
        <f t="shared" si="29"/>
        <v>Фірма "Бакалія" ПрАТ, маг. "Економ №10" г.Хмельницкий, шоссе Львовское, д.18</v>
      </c>
    </row>
    <row r="1923" spans="1:18" hidden="1" x14ac:dyDescent="0.25">
      <c r="A1923" s="32">
        <v>161728</v>
      </c>
      <c r="B1923" s="31" t="s">
        <v>12775</v>
      </c>
      <c r="C1923" s="31" t="s">
        <v>12776</v>
      </c>
      <c r="D1923" s="31" t="s">
        <v>12777</v>
      </c>
      <c r="E1923" s="31" t="s">
        <v>145</v>
      </c>
      <c r="F1923" s="31" t="s">
        <v>122</v>
      </c>
      <c r="G1923" s="31" t="s">
        <v>155</v>
      </c>
      <c r="H1923" s="31" t="s">
        <v>108</v>
      </c>
      <c r="I1923" s="31" t="s">
        <v>12762</v>
      </c>
      <c r="J1923" s="31" t="s">
        <v>12763</v>
      </c>
      <c r="K1923" s="31" t="s">
        <v>110</v>
      </c>
      <c r="L1923" s="31" t="s">
        <v>12776</v>
      </c>
      <c r="M1923" s="31" t="s">
        <v>23</v>
      </c>
      <c r="N1923" s="31" t="s">
        <v>25933</v>
      </c>
      <c r="O1923" s="31" t="s">
        <v>25929</v>
      </c>
      <c r="P1923" s="32" t="s">
        <v>66</v>
      </c>
      <c r="Q1923" s="32">
        <v>1</v>
      </c>
      <c r="R1923" t="str">
        <f t="shared" ref="R1923:R1986" si="30">CONCATENATE(C1923," ",D1923)</f>
        <v>Фірма "Бакалія" ПрАТ, маг. "Економ №4" г.Хмельницкий, просп Мира, д.80</v>
      </c>
    </row>
    <row r="1924" spans="1:18" hidden="1" x14ac:dyDescent="0.25">
      <c r="A1924" s="32">
        <v>161730</v>
      </c>
      <c r="B1924" s="31" t="s">
        <v>12778</v>
      </c>
      <c r="C1924" s="31" t="s">
        <v>12779</v>
      </c>
      <c r="D1924" s="31" t="s">
        <v>12780</v>
      </c>
      <c r="E1924" s="31" t="s">
        <v>145</v>
      </c>
      <c r="F1924" s="31" t="s">
        <v>122</v>
      </c>
      <c r="G1924" s="31" t="s">
        <v>7052</v>
      </c>
      <c r="H1924" s="31" t="s">
        <v>166</v>
      </c>
      <c r="I1924" s="31" t="s">
        <v>12762</v>
      </c>
      <c r="J1924" s="31" t="s">
        <v>12763</v>
      </c>
      <c r="K1924" s="31" t="s">
        <v>110</v>
      </c>
      <c r="L1924" s="31" t="s">
        <v>12779</v>
      </c>
      <c r="M1924" s="31" t="s">
        <v>23</v>
      </c>
      <c r="N1924" s="31" t="s">
        <v>25933</v>
      </c>
      <c r="O1924" s="31" t="s">
        <v>25929</v>
      </c>
      <c r="P1924" s="32" t="s">
        <v>66</v>
      </c>
      <c r="Q1924" s="32">
        <v>1</v>
      </c>
      <c r="R1924" t="str">
        <f t="shared" si="30"/>
        <v>Фірма "Бакалія" ПрАТ, маг. "Кеш&amp;Керри" г.Хмельницкий, пер.Шевченко, д.70а</v>
      </c>
    </row>
    <row r="1925" spans="1:18" hidden="1" x14ac:dyDescent="0.25">
      <c r="A1925" s="32">
        <v>161745</v>
      </c>
      <c r="B1925" s="31" t="s">
        <v>12811</v>
      </c>
      <c r="C1925" s="31" t="s">
        <v>12812</v>
      </c>
      <c r="D1925" s="31" t="s">
        <v>12813</v>
      </c>
      <c r="E1925" s="31" t="s">
        <v>145</v>
      </c>
      <c r="F1925" s="31" t="s">
        <v>122</v>
      </c>
      <c r="G1925" s="31" t="s">
        <v>149</v>
      </c>
      <c r="H1925" s="31" t="s">
        <v>108</v>
      </c>
      <c r="I1925" s="31" t="s">
        <v>124</v>
      </c>
      <c r="J1925" s="31" t="s">
        <v>109</v>
      </c>
      <c r="K1925" s="31" t="s">
        <v>110</v>
      </c>
      <c r="L1925" s="31" t="s">
        <v>12814</v>
      </c>
      <c r="M1925" s="31" t="s">
        <v>23</v>
      </c>
      <c r="N1925" s="31" t="s">
        <v>25933</v>
      </c>
      <c r="O1925" s="31" t="s">
        <v>25929</v>
      </c>
      <c r="P1925" s="32" t="s">
        <v>66</v>
      </c>
      <c r="Q1925" s="32">
        <v>1</v>
      </c>
      <c r="R1925" t="str">
        <f t="shared" si="30"/>
        <v>Фоміна В.В. ПП, к-к "Золота рибка" г.Хмельницкий, ул.Курчатова, д.107 (вул. Маршала Рибалко б. 55)</v>
      </c>
    </row>
    <row r="1926" spans="1:18" hidden="1" x14ac:dyDescent="0.25">
      <c r="A1926" s="32">
        <v>161745</v>
      </c>
      <c r="B1926" s="31" t="s">
        <v>12815</v>
      </c>
      <c r="C1926" s="31" t="s">
        <v>12812</v>
      </c>
      <c r="D1926" s="31" t="s">
        <v>12813</v>
      </c>
      <c r="E1926" s="31" t="s">
        <v>145</v>
      </c>
      <c r="F1926" s="31" t="s">
        <v>122</v>
      </c>
      <c r="G1926" s="31" t="s">
        <v>149</v>
      </c>
      <c r="H1926" s="31" t="s">
        <v>108</v>
      </c>
      <c r="I1926" s="31" t="s">
        <v>12816</v>
      </c>
      <c r="J1926" s="31" t="s">
        <v>12817</v>
      </c>
      <c r="K1926" s="31" t="s">
        <v>110</v>
      </c>
      <c r="L1926" s="31" t="s">
        <v>12812</v>
      </c>
      <c r="M1926" s="31" t="s">
        <v>23</v>
      </c>
      <c r="N1926" s="31" t="s">
        <v>25933</v>
      </c>
      <c r="O1926" s="31" t="s">
        <v>25929</v>
      </c>
      <c r="P1926" s="32" t="s">
        <v>66</v>
      </c>
      <c r="Q1926" s="32">
        <v>1</v>
      </c>
      <c r="R1926" t="str">
        <f t="shared" si="30"/>
        <v>Фоміна В.В. ПП, к-к "Золота рибка" г.Хмельницкий, ул.Курчатова, д.107 (вул. Маршала Рибалко б. 55)</v>
      </c>
    </row>
    <row r="1927" spans="1:18" hidden="1" x14ac:dyDescent="0.25">
      <c r="A1927" s="32">
        <v>161746</v>
      </c>
      <c r="B1927" s="31" t="s">
        <v>12818</v>
      </c>
      <c r="C1927" s="31" t="s">
        <v>12819</v>
      </c>
      <c r="D1927" s="31" t="s">
        <v>12820</v>
      </c>
      <c r="E1927" s="31" t="s">
        <v>145</v>
      </c>
      <c r="F1927" s="31" t="s">
        <v>122</v>
      </c>
      <c r="G1927" s="31" t="s">
        <v>149</v>
      </c>
      <c r="H1927" s="31" t="s">
        <v>108</v>
      </c>
      <c r="I1927" s="31" t="s">
        <v>124</v>
      </c>
      <c r="J1927" s="31" t="s">
        <v>109</v>
      </c>
      <c r="K1927" s="31" t="s">
        <v>110</v>
      </c>
      <c r="L1927" s="31" t="s">
        <v>12821</v>
      </c>
      <c r="M1927" s="31" t="s">
        <v>23</v>
      </c>
      <c r="N1927" s="31" t="s">
        <v>25933</v>
      </c>
      <c r="O1927" s="31" t="s">
        <v>25929</v>
      </c>
      <c r="P1927" s="32" t="s">
        <v>66</v>
      </c>
      <c r="Q1927" s="32">
        <v>1</v>
      </c>
      <c r="R1927" t="str">
        <f t="shared" si="30"/>
        <v>Фоміна В.В. ПП, к-к "Іскринка" г.Хмельницкий, ул.Курчатова, д.107 (вул. Гагаріна б. 17)</v>
      </c>
    </row>
    <row r="1928" spans="1:18" hidden="1" x14ac:dyDescent="0.25">
      <c r="A1928" s="32">
        <v>166273</v>
      </c>
      <c r="B1928" s="31" t="s">
        <v>22741</v>
      </c>
      <c r="C1928" s="31" t="s">
        <v>22742</v>
      </c>
      <c r="D1928" s="31" t="s">
        <v>22743</v>
      </c>
      <c r="E1928" s="31" t="s">
        <v>145</v>
      </c>
      <c r="F1928" s="31" t="s">
        <v>122</v>
      </c>
      <c r="G1928" s="31" t="s">
        <v>149</v>
      </c>
      <c r="H1928" s="31" t="s">
        <v>108</v>
      </c>
      <c r="I1928" s="31"/>
      <c r="J1928" s="31"/>
      <c r="K1928" s="31" t="s">
        <v>110</v>
      </c>
      <c r="L1928" s="31" t="s">
        <v>22742</v>
      </c>
      <c r="M1928" s="31" t="s">
        <v>25</v>
      </c>
      <c r="N1928" s="31" t="s">
        <v>25933</v>
      </c>
      <c r="O1928" s="31" t="s">
        <v>25929</v>
      </c>
      <c r="P1928" s="32" t="s">
        <v>66</v>
      </c>
      <c r="Q1928" s="32">
        <v>1</v>
      </c>
      <c r="R1928" t="str">
        <f t="shared" si="30"/>
        <v>Шепельський В.Ф. ПП, к-к №157 г.Хмельницкий, ул.Гайдара, д.27/1</v>
      </c>
    </row>
    <row r="1929" spans="1:18" hidden="1" x14ac:dyDescent="0.25">
      <c r="A1929" s="32">
        <v>166273</v>
      </c>
      <c r="B1929" s="31" t="s">
        <v>22741</v>
      </c>
      <c r="C1929" s="31" t="s">
        <v>22742</v>
      </c>
      <c r="D1929" s="31" t="s">
        <v>22743</v>
      </c>
      <c r="E1929" s="31" t="s">
        <v>145</v>
      </c>
      <c r="F1929" s="31" t="s">
        <v>122</v>
      </c>
      <c r="G1929" s="31" t="s">
        <v>149</v>
      </c>
      <c r="H1929" s="31" t="s">
        <v>108</v>
      </c>
      <c r="I1929" s="31" t="s">
        <v>22744</v>
      </c>
      <c r="J1929" s="31" t="s">
        <v>22745</v>
      </c>
      <c r="K1929" s="31" t="s">
        <v>110</v>
      </c>
      <c r="L1929" s="31" t="s">
        <v>22742</v>
      </c>
      <c r="M1929" s="31" t="s">
        <v>25</v>
      </c>
      <c r="N1929" s="31" t="s">
        <v>25933</v>
      </c>
      <c r="O1929" s="31" t="s">
        <v>25929</v>
      </c>
      <c r="P1929" s="32" t="s">
        <v>66</v>
      </c>
      <c r="Q1929" s="32">
        <v>1</v>
      </c>
      <c r="R1929" t="str">
        <f t="shared" si="30"/>
        <v>Шепельський В.Ф. ПП, к-к №157 г.Хмельницкий, ул.Гайдара, д.27/1</v>
      </c>
    </row>
    <row r="1930" spans="1:18" hidden="1" x14ac:dyDescent="0.25">
      <c r="A1930" s="32">
        <v>166291</v>
      </c>
      <c r="B1930" s="31" t="s">
        <v>22795</v>
      </c>
      <c r="C1930" s="31" t="s">
        <v>22796</v>
      </c>
      <c r="D1930" s="31" t="s">
        <v>22797</v>
      </c>
      <c r="E1930" s="31" t="s">
        <v>145</v>
      </c>
      <c r="F1930" s="31" t="s">
        <v>122</v>
      </c>
      <c r="G1930" s="31" t="s">
        <v>107</v>
      </c>
      <c r="H1930" s="31" t="s">
        <v>108</v>
      </c>
      <c r="I1930" s="31" t="s">
        <v>22798</v>
      </c>
      <c r="J1930" s="31" t="s">
        <v>22799</v>
      </c>
      <c r="K1930" s="31" t="s">
        <v>110</v>
      </c>
      <c r="L1930" s="31" t="s">
        <v>22796</v>
      </c>
      <c r="M1930" s="31" t="s">
        <v>24</v>
      </c>
      <c r="N1930" s="31" t="s">
        <v>25933</v>
      </c>
      <c r="O1930" s="31" t="s">
        <v>25929</v>
      </c>
      <c r="P1930" s="32" t="s">
        <v>67</v>
      </c>
      <c r="Q1930" s="32">
        <v>0.5</v>
      </c>
      <c r="R1930" t="str">
        <f t="shared" si="30"/>
        <v>Шильнікова Л.С. ПП маг. "Любаша" г.Хмельницкий, ул.Руданского, д.1</v>
      </c>
    </row>
    <row r="1931" spans="1:18" hidden="1" x14ac:dyDescent="0.25">
      <c r="A1931" s="32">
        <v>166291</v>
      </c>
      <c r="B1931" s="31" t="s">
        <v>22795</v>
      </c>
      <c r="C1931" s="31" t="s">
        <v>22796</v>
      </c>
      <c r="D1931" s="31" t="s">
        <v>22797</v>
      </c>
      <c r="E1931" s="31" t="s">
        <v>145</v>
      </c>
      <c r="F1931" s="31" t="s">
        <v>122</v>
      </c>
      <c r="G1931" s="31" t="s">
        <v>107</v>
      </c>
      <c r="H1931" s="31" t="s">
        <v>108</v>
      </c>
      <c r="I1931" s="31"/>
      <c r="J1931" s="31"/>
      <c r="K1931" s="31" t="s">
        <v>110</v>
      </c>
      <c r="L1931" s="31" t="s">
        <v>22796</v>
      </c>
      <c r="M1931" s="31" t="s">
        <v>24</v>
      </c>
      <c r="N1931" s="31" t="s">
        <v>25933</v>
      </c>
      <c r="O1931" s="31" t="s">
        <v>25929</v>
      </c>
      <c r="P1931" s="32" t="s">
        <v>67</v>
      </c>
      <c r="Q1931" s="32">
        <v>0.5</v>
      </c>
      <c r="R1931" t="str">
        <f t="shared" si="30"/>
        <v>Шильнікова Л.С. ПП маг. "Любаша" г.Хмельницкий, ул.Руданского, д.1</v>
      </c>
    </row>
    <row r="1932" spans="1:18" hidden="1" x14ac:dyDescent="0.25">
      <c r="A1932" s="32">
        <v>166305</v>
      </c>
      <c r="B1932" s="31" t="s">
        <v>22826</v>
      </c>
      <c r="C1932" s="31" t="s">
        <v>22827</v>
      </c>
      <c r="D1932" s="31" t="s">
        <v>9471</v>
      </c>
      <c r="E1932" s="31" t="s">
        <v>145</v>
      </c>
      <c r="F1932" s="31" t="s">
        <v>122</v>
      </c>
      <c r="G1932" s="31" t="s">
        <v>107</v>
      </c>
      <c r="H1932" s="31" t="s">
        <v>108</v>
      </c>
      <c r="I1932" s="31" t="s">
        <v>22828</v>
      </c>
      <c r="J1932" s="31" t="s">
        <v>22829</v>
      </c>
      <c r="K1932" s="31" t="s">
        <v>110</v>
      </c>
      <c r="L1932" s="31" t="s">
        <v>22827</v>
      </c>
      <c r="M1932" s="31" t="s">
        <v>23</v>
      </c>
      <c r="N1932" s="31" t="s">
        <v>25933</v>
      </c>
      <c r="O1932" s="31" t="s">
        <v>25929</v>
      </c>
      <c r="P1932" s="32" t="s">
        <v>66</v>
      </c>
      <c r="Q1932" s="32">
        <v>1</v>
      </c>
      <c r="R1932" t="str">
        <f t="shared" si="30"/>
        <v>Миронець М.В. ПП, маг. "Хлібосол 09" г.Хмельницкий, ул.Тернопольская, д.34</v>
      </c>
    </row>
    <row r="1933" spans="1:18" hidden="1" x14ac:dyDescent="0.25">
      <c r="A1933" s="32">
        <v>166319</v>
      </c>
      <c r="B1933" s="31" t="s">
        <v>22866</v>
      </c>
      <c r="C1933" s="31" t="s">
        <v>22867</v>
      </c>
      <c r="D1933" s="31" t="s">
        <v>22868</v>
      </c>
      <c r="E1933" s="31" t="s">
        <v>145</v>
      </c>
      <c r="F1933" s="31" t="s">
        <v>122</v>
      </c>
      <c r="G1933" s="31" t="s">
        <v>107</v>
      </c>
      <c r="H1933" s="31" t="s">
        <v>108</v>
      </c>
      <c r="I1933" s="31" t="s">
        <v>22869</v>
      </c>
      <c r="J1933" s="31" t="s">
        <v>22870</v>
      </c>
      <c r="K1933" s="31" t="s">
        <v>110</v>
      </c>
      <c r="L1933" s="31" t="s">
        <v>22867</v>
      </c>
      <c r="M1933" s="31" t="s">
        <v>26</v>
      </c>
      <c r="N1933" s="31" t="s">
        <v>25933</v>
      </c>
      <c r="O1933" s="31" t="s">
        <v>25929</v>
      </c>
      <c r="P1933" s="32" t="s">
        <v>67</v>
      </c>
      <c r="Q1933" s="32">
        <v>1</v>
      </c>
      <c r="R1933" t="str">
        <f t="shared" si="30"/>
        <v>Шпичко С.П. ПП, маг. "ЛеАн" г.Хмельницкий, ул.Заречанская, д.8</v>
      </c>
    </row>
    <row r="1934" spans="1:18" hidden="1" x14ac:dyDescent="0.25">
      <c r="A1934" s="32">
        <v>166319</v>
      </c>
      <c r="B1934" s="31" t="s">
        <v>22866</v>
      </c>
      <c r="C1934" s="31" t="s">
        <v>22867</v>
      </c>
      <c r="D1934" s="31" t="s">
        <v>22868</v>
      </c>
      <c r="E1934" s="31" t="s">
        <v>145</v>
      </c>
      <c r="F1934" s="31" t="s">
        <v>122</v>
      </c>
      <c r="G1934" s="31" t="s">
        <v>107</v>
      </c>
      <c r="H1934" s="31" t="s">
        <v>108</v>
      </c>
      <c r="I1934" s="31"/>
      <c r="J1934" s="31"/>
      <c r="K1934" s="31" t="s">
        <v>110</v>
      </c>
      <c r="L1934" s="31" t="s">
        <v>22867</v>
      </c>
      <c r="M1934" s="31" t="s">
        <v>26</v>
      </c>
      <c r="N1934" s="31" t="s">
        <v>25933</v>
      </c>
      <c r="O1934" s="31" t="s">
        <v>25929</v>
      </c>
      <c r="P1934" s="32" t="s">
        <v>67</v>
      </c>
      <c r="Q1934" s="32">
        <v>1</v>
      </c>
      <c r="R1934" t="str">
        <f t="shared" si="30"/>
        <v>Шпичко С.П. ПП, маг. "ЛеАн" г.Хмельницкий, ул.Заречанская, д.8</v>
      </c>
    </row>
    <row r="1935" spans="1:18" hidden="1" x14ac:dyDescent="0.25">
      <c r="A1935" s="32">
        <v>166340</v>
      </c>
      <c r="B1935" s="31" t="s">
        <v>22919</v>
      </c>
      <c r="C1935" s="31" t="s">
        <v>22920</v>
      </c>
      <c r="D1935" s="31" t="s">
        <v>9471</v>
      </c>
      <c r="E1935" s="31" t="s">
        <v>145</v>
      </c>
      <c r="F1935" s="31" t="s">
        <v>122</v>
      </c>
      <c r="G1935" s="31" t="s">
        <v>149</v>
      </c>
      <c r="H1935" s="31" t="s">
        <v>108</v>
      </c>
      <c r="I1935" s="31" t="s">
        <v>22921</v>
      </c>
      <c r="J1935" s="31" t="s">
        <v>22922</v>
      </c>
      <c r="K1935" s="31" t="s">
        <v>110</v>
      </c>
      <c r="L1935" s="31" t="s">
        <v>22920</v>
      </c>
      <c r="M1935" s="31" t="s">
        <v>24</v>
      </c>
      <c r="N1935" s="31" t="s">
        <v>25933</v>
      </c>
      <c r="O1935" s="31" t="s">
        <v>25929</v>
      </c>
      <c r="P1935" s="32" t="s">
        <v>67</v>
      </c>
      <c r="Q1935" s="32">
        <v>0.5</v>
      </c>
      <c r="R1935" t="str">
        <f t="shared" si="30"/>
        <v>Шумівода С.Ю. ПП, к-к №1049 г.Хмельницкий, ул.Тернопольская, д.34</v>
      </c>
    </row>
    <row r="1936" spans="1:18" hidden="1" x14ac:dyDescent="0.25">
      <c r="A1936" s="32">
        <v>166381</v>
      </c>
      <c r="B1936" s="31" t="s">
        <v>23003</v>
      </c>
      <c r="C1936" s="31" t="s">
        <v>23004</v>
      </c>
      <c r="D1936" s="31" t="s">
        <v>23005</v>
      </c>
      <c r="E1936" s="31" t="s">
        <v>145</v>
      </c>
      <c r="F1936" s="31" t="s">
        <v>122</v>
      </c>
      <c r="G1936" s="31" t="s">
        <v>107</v>
      </c>
      <c r="H1936" s="31" t="s">
        <v>108</v>
      </c>
      <c r="I1936" s="31" t="s">
        <v>23006</v>
      </c>
      <c r="J1936" s="31" t="s">
        <v>23007</v>
      </c>
      <c r="K1936" s="31" t="s">
        <v>110</v>
      </c>
      <c r="L1936" s="31" t="s">
        <v>23004</v>
      </c>
      <c r="M1936" s="31" t="s">
        <v>25</v>
      </c>
      <c r="N1936" s="31" t="s">
        <v>25933</v>
      </c>
      <c r="O1936" s="31" t="s">
        <v>25929</v>
      </c>
      <c r="P1936" s="32" t="s">
        <v>67</v>
      </c>
      <c r="Q1936" s="32">
        <v>0.5</v>
      </c>
      <c r="R1936" t="str">
        <f t="shared" si="30"/>
        <v>Кравчук М.Ф. ПП, маг. "Продукти" г.Хмельницкий, ул.Красовского (ост обл больница)</v>
      </c>
    </row>
    <row r="1937" spans="1:18" hidden="1" x14ac:dyDescent="0.25">
      <c r="A1937" s="32">
        <v>166381</v>
      </c>
      <c r="B1937" s="31" t="s">
        <v>23003</v>
      </c>
      <c r="C1937" s="31" t="s">
        <v>23004</v>
      </c>
      <c r="D1937" s="31" t="s">
        <v>23005</v>
      </c>
      <c r="E1937" s="31" t="s">
        <v>145</v>
      </c>
      <c r="F1937" s="31" t="s">
        <v>122</v>
      </c>
      <c r="G1937" s="31" t="s">
        <v>107</v>
      </c>
      <c r="H1937" s="31" t="s">
        <v>108</v>
      </c>
      <c r="I1937" s="31"/>
      <c r="J1937" s="31"/>
      <c r="K1937" s="31" t="s">
        <v>110</v>
      </c>
      <c r="L1937" s="31" t="s">
        <v>23004</v>
      </c>
      <c r="M1937" s="31" t="s">
        <v>25</v>
      </c>
      <c r="N1937" s="31" t="s">
        <v>25933</v>
      </c>
      <c r="O1937" s="31" t="s">
        <v>25929</v>
      </c>
      <c r="P1937" s="32" t="s">
        <v>67</v>
      </c>
      <c r="Q1937" s="32">
        <v>0.5</v>
      </c>
      <c r="R1937" t="str">
        <f t="shared" si="30"/>
        <v>Кравчук М.Ф. ПП, маг. "Продукти" г.Хмельницкий, ул.Красовского (ост обл больница)</v>
      </c>
    </row>
    <row r="1938" spans="1:18" hidden="1" x14ac:dyDescent="0.25">
      <c r="A1938" s="32">
        <v>166406</v>
      </c>
      <c r="B1938" s="31" t="s">
        <v>23061</v>
      </c>
      <c r="C1938" s="31" t="s">
        <v>23062</v>
      </c>
      <c r="D1938" s="31" t="s">
        <v>5512</v>
      </c>
      <c r="E1938" s="31" t="s">
        <v>145</v>
      </c>
      <c r="F1938" s="31" t="s">
        <v>122</v>
      </c>
      <c r="G1938" s="31" t="s">
        <v>107</v>
      </c>
      <c r="H1938" s="31" t="s">
        <v>108</v>
      </c>
      <c r="I1938" s="31"/>
      <c r="J1938" s="31"/>
      <c r="K1938" s="31" t="s">
        <v>110</v>
      </c>
      <c r="L1938" s="31" t="s">
        <v>23062</v>
      </c>
      <c r="M1938" s="31" t="s">
        <v>24</v>
      </c>
      <c r="N1938" s="31" t="s">
        <v>25933</v>
      </c>
      <c r="O1938" s="31" t="s">
        <v>25929</v>
      </c>
      <c r="P1938" s="32" t="s">
        <v>66</v>
      </c>
      <c r="Q1938" s="32">
        <v>1</v>
      </c>
      <c r="R1938" t="str">
        <f t="shared" si="30"/>
        <v>Яковець А.В. ПП, маг. "Міні-маркет" г.Хмельницкий, шоссе Львовское, д.38</v>
      </c>
    </row>
    <row r="1939" spans="1:18" hidden="1" x14ac:dyDescent="0.25">
      <c r="A1939" s="32">
        <v>166406</v>
      </c>
      <c r="B1939" s="31" t="s">
        <v>23061</v>
      </c>
      <c r="C1939" s="31" t="s">
        <v>23062</v>
      </c>
      <c r="D1939" s="31" t="s">
        <v>5512</v>
      </c>
      <c r="E1939" s="31" t="s">
        <v>145</v>
      </c>
      <c r="F1939" s="31" t="s">
        <v>122</v>
      </c>
      <c r="G1939" s="31" t="s">
        <v>107</v>
      </c>
      <c r="H1939" s="31" t="s">
        <v>108</v>
      </c>
      <c r="I1939" s="31" t="s">
        <v>23063</v>
      </c>
      <c r="J1939" s="31" t="s">
        <v>23064</v>
      </c>
      <c r="K1939" s="31" t="s">
        <v>110</v>
      </c>
      <c r="L1939" s="31" t="s">
        <v>23062</v>
      </c>
      <c r="M1939" s="31" t="s">
        <v>24</v>
      </c>
      <c r="N1939" s="31" t="s">
        <v>25933</v>
      </c>
      <c r="O1939" s="31" t="s">
        <v>25929</v>
      </c>
      <c r="P1939" s="32" t="s">
        <v>66</v>
      </c>
      <c r="Q1939" s="32">
        <v>1</v>
      </c>
      <c r="R1939" t="str">
        <f t="shared" si="30"/>
        <v>Яковець А.В. ПП, маг. "Міні-маркет" г.Хмельницкий, шоссе Львовское, д.38</v>
      </c>
    </row>
    <row r="1940" spans="1:18" hidden="1" x14ac:dyDescent="0.25">
      <c r="A1940" s="32">
        <v>166424</v>
      </c>
      <c r="B1940" s="31" t="s">
        <v>23111</v>
      </c>
      <c r="C1940" s="31" t="s">
        <v>23112</v>
      </c>
      <c r="D1940" s="31" t="s">
        <v>23113</v>
      </c>
      <c r="E1940" s="31" t="s">
        <v>145</v>
      </c>
      <c r="F1940" s="31" t="s">
        <v>122</v>
      </c>
      <c r="G1940" s="31" t="s">
        <v>107</v>
      </c>
      <c r="H1940" s="31" t="s">
        <v>108</v>
      </c>
      <c r="I1940" s="31"/>
      <c r="J1940" s="31"/>
      <c r="K1940" s="31" t="s">
        <v>110</v>
      </c>
      <c r="L1940" s="31" t="s">
        <v>23112</v>
      </c>
      <c r="M1940" s="31" t="s">
        <v>27</v>
      </c>
      <c r="N1940" s="31" t="s">
        <v>25933</v>
      </c>
      <c r="O1940" s="31" t="s">
        <v>25929</v>
      </c>
      <c r="P1940" s="32" t="s">
        <v>66</v>
      </c>
      <c r="Q1940" s="32">
        <v>1</v>
      </c>
      <c r="R1940" t="str">
        <f t="shared" si="30"/>
        <v>Якубов А.М. ПП, маг. "Сундучок 3" г.Хмельницкий, ул.Чкалова, д.2</v>
      </c>
    </row>
    <row r="1941" spans="1:18" hidden="1" x14ac:dyDescent="0.25">
      <c r="A1941" s="32">
        <v>166424</v>
      </c>
      <c r="B1941" s="31" t="s">
        <v>23111</v>
      </c>
      <c r="C1941" s="31" t="s">
        <v>23112</v>
      </c>
      <c r="D1941" s="31" t="s">
        <v>23113</v>
      </c>
      <c r="E1941" s="31" t="s">
        <v>145</v>
      </c>
      <c r="F1941" s="31" t="s">
        <v>122</v>
      </c>
      <c r="G1941" s="31" t="s">
        <v>107</v>
      </c>
      <c r="H1941" s="31" t="s">
        <v>108</v>
      </c>
      <c r="I1941" s="31" t="s">
        <v>23114</v>
      </c>
      <c r="J1941" s="31" t="s">
        <v>23115</v>
      </c>
      <c r="K1941" s="31" t="s">
        <v>110</v>
      </c>
      <c r="L1941" s="31" t="s">
        <v>23112</v>
      </c>
      <c r="M1941" s="31" t="s">
        <v>27</v>
      </c>
      <c r="N1941" s="31" t="s">
        <v>25933</v>
      </c>
      <c r="O1941" s="31" t="s">
        <v>25929</v>
      </c>
      <c r="P1941" s="32" t="s">
        <v>66</v>
      </c>
      <c r="Q1941" s="32">
        <v>1</v>
      </c>
      <c r="R1941" t="str">
        <f t="shared" si="30"/>
        <v>Якубов А.М. ПП, маг. "Сундучок 3" г.Хмельницкий, ул.Чкалова, д.2</v>
      </c>
    </row>
    <row r="1942" spans="1:18" hidden="1" x14ac:dyDescent="0.25">
      <c r="A1942" s="32">
        <v>160068</v>
      </c>
      <c r="B1942" s="31" t="s">
        <v>8252</v>
      </c>
      <c r="C1942" s="31" t="s">
        <v>8253</v>
      </c>
      <c r="D1942" s="31" t="s">
        <v>8254</v>
      </c>
      <c r="E1942" s="31" t="s">
        <v>145</v>
      </c>
      <c r="F1942" s="31" t="s">
        <v>122</v>
      </c>
      <c r="G1942" s="31" t="s">
        <v>149</v>
      </c>
      <c r="H1942" s="31" t="s">
        <v>108</v>
      </c>
      <c r="I1942" s="31" t="s">
        <v>8255</v>
      </c>
      <c r="J1942" s="31" t="s">
        <v>8256</v>
      </c>
      <c r="K1942" s="31" t="s">
        <v>110</v>
      </c>
      <c r="L1942" s="31" t="s">
        <v>8253</v>
      </c>
      <c r="M1942" s="31" t="s">
        <v>23</v>
      </c>
      <c r="N1942" s="31" t="s">
        <v>25933</v>
      </c>
      <c r="O1942" s="31" t="s">
        <v>25929</v>
      </c>
      <c r="P1942" s="32" t="s">
        <v>66</v>
      </c>
      <c r="Q1942" s="32">
        <v>1</v>
      </c>
      <c r="R1942" t="str">
        <f t="shared" si="30"/>
        <v>Галкіна І.І. ПП, к-к "Аладін" г.Хмельницкий, ул.Курчатова, д.107 (вул. Панаса Мирного)</v>
      </c>
    </row>
    <row r="1943" spans="1:18" hidden="1" x14ac:dyDescent="0.25">
      <c r="A1943" s="32">
        <v>160069</v>
      </c>
      <c r="B1943" s="31" t="s">
        <v>8257</v>
      </c>
      <c r="C1943" s="31" t="s">
        <v>8258</v>
      </c>
      <c r="D1943" s="31" t="s">
        <v>8259</v>
      </c>
      <c r="E1943" s="31" t="s">
        <v>145</v>
      </c>
      <c r="F1943" s="31" t="s">
        <v>122</v>
      </c>
      <c r="G1943" s="31" t="s">
        <v>149</v>
      </c>
      <c r="H1943" s="31" t="s">
        <v>108</v>
      </c>
      <c r="I1943" s="31" t="s">
        <v>8255</v>
      </c>
      <c r="J1943" s="31" t="s">
        <v>8256</v>
      </c>
      <c r="K1943" s="31" t="s">
        <v>110</v>
      </c>
      <c r="L1943" s="31" t="s">
        <v>8258</v>
      </c>
      <c r="M1943" s="31" t="s">
        <v>23</v>
      </c>
      <c r="N1943" s="31" t="s">
        <v>25933</v>
      </c>
      <c r="O1943" s="31" t="s">
        <v>25929</v>
      </c>
      <c r="P1943" s="32" t="s">
        <v>66</v>
      </c>
      <c r="Q1943" s="32">
        <v>1</v>
      </c>
      <c r="R1943" t="str">
        <f t="shared" si="30"/>
        <v>Галкіна І.І. ПП, к-к "Карлсон" г.Хмельницкий, ул.Курчатова, д.107 (вул. Ціолковського б. 2)</v>
      </c>
    </row>
    <row r="1944" spans="1:18" hidden="1" x14ac:dyDescent="0.25">
      <c r="A1944" s="32">
        <v>160070</v>
      </c>
      <c r="B1944" s="31" t="s">
        <v>8260</v>
      </c>
      <c r="C1944" s="31" t="s">
        <v>8261</v>
      </c>
      <c r="D1944" s="31" t="s">
        <v>8262</v>
      </c>
      <c r="E1944" s="31" t="s">
        <v>145</v>
      </c>
      <c r="F1944" s="31" t="s">
        <v>122</v>
      </c>
      <c r="G1944" s="31" t="s">
        <v>107</v>
      </c>
      <c r="H1944" s="31" t="s">
        <v>108</v>
      </c>
      <c r="I1944" s="31" t="s">
        <v>8263</v>
      </c>
      <c r="J1944" s="31" t="s">
        <v>8264</v>
      </c>
      <c r="K1944" s="31" t="s">
        <v>110</v>
      </c>
      <c r="L1944" s="31" t="s">
        <v>8261</v>
      </c>
      <c r="M1944" s="31" t="s">
        <v>26</v>
      </c>
      <c r="N1944" s="31" t="s">
        <v>25933</v>
      </c>
      <c r="O1944" s="31" t="s">
        <v>25929</v>
      </c>
      <c r="P1944" s="32" t="s">
        <v>66</v>
      </c>
      <c r="Q1944" s="32">
        <v>1</v>
      </c>
      <c r="R1944" t="str">
        <f t="shared" si="30"/>
        <v>Галузінська О.М.ПП, маг. "Мальвіна" г.Хмельницкий, просп Мира, д.65 (зуп."Сілістра")</v>
      </c>
    </row>
    <row r="1945" spans="1:18" hidden="1" x14ac:dyDescent="0.25">
      <c r="A1945" s="32">
        <v>160070</v>
      </c>
      <c r="B1945" s="31" t="s">
        <v>8260</v>
      </c>
      <c r="C1945" s="31" t="s">
        <v>8261</v>
      </c>
      <c r="D1945" s="31" t="s">
        <v>8262</v>
      </c>
      <c r="E1945" s="31" t="s">
        <v>145</v>
      </c>
      <c r="F1945" s="31" t="s">
        <v>122</v>
      </c>
      <c r="G1945" s="31" t="s">
        <v>107</v>
      </c>
      <c r="H1945" s="31" t="s">
        <v>108</v>
      </c>
      <c r="I1945" s="31"/>
      <c r="J1945" s="31"/>
      <c r="K1945" s="31" t="s">
        <v>110</v>
      </c>
      <c r="L1945" s="31" t="s">
        <v>8261</v>
      </c>
      <c r="M1945" s="31" t="s">
        <v>26</v>
      </c>
      <c r="N1945" s="31" t="s">
        <v>25933</v>
      </c>
      <c r="O1945" s="31" t="s">
        <v>25929</v>
      </c>
      <c r="P1945" s="32" t="s">
        <v>66</v>
      </c>
      <c r="Q1945" s="32">
        <v>1</v>
      </c>
      <c r="R1945" t="str">
        <f t="shared" si="30"/>
        <v>Галузінська О.М.ПП, маг. "Мальвіна" г.Хмельницкий, просп Мира, д.65 (зуп."Сілістра")</v>
      </c>
    </row>
    <row r="1946" spans="1:18" hidden="1" x14ac:dyDescent="0.25">
      <c r="A1946" s="32">
        <v>160104</v>
      </c>
      <c r="B1946" s="31" t="s">
        <v>8368</v>
      </c>
      <c r="C1946" s="31" t="s">
        <v>8369</v>
      </c>
      <c r="D1946" s="31" t="s">
        <v>8370</v>
      </c>
      <c r="E1946" s="31" t="s">
        <v>145</v>
      </c>
      <c r="F1946" s="31" t="s">
        <v>122</v>
      </c>
      <c r="G1946" s="31" t="s">
        <v>107</v>
      </c>
      <c r="H1946" s="31" t="s">
        <v>108</v>
      </c>
      <c r="I1946" s="31" t="s">
        <v>8371</v>
      </c>
      <c r="J1946" s="31" t="s">
        <v>8372</v>
      </c>
      <c r="K1946" s="31" t="s">
        <v>110</v>
      </c>
      <c r="L1946" s="31" t="s">
        <v>8369</v>
      </c>
      <c r="M1946" s="31" t="s">
        <v>23</v>
      </c>
      <c r="N1946" s="31" t="s">
        <v>25933</v>
      </c>
      <c r="O1946" s="31" t="s">
        <v>25929</v>
      </c>
      <c r="P1946" s="32" t="s">
        <v>66</v>
      </c>
      <c r="Q1946" s="32">
        <v>1</v>
      </c>
      <c r="R1946" t="str">
        <f t="shared" si="30"/>
        <v>Глуховська Л.І. ПП, маг. "Лімпопо - 2" г.Хмельницкий, ул.Курчатова, д.107 (вул. Курчатова б. 4/2)</v>
      </c>
    </row>
    <row r="1947" spans="1:18" hidden="1" x14ac:dyDescent="0.25">
      <c r="A1947" s="32">
        <v>160106</v>
      </c>
      <c r="B1947" s="31" t="s">
        <v>8378</v>
      </c>
      <c r="C1947" s="31" t="s">
        <v>8379</v>
      </c>
      <c r="D1947" s="31" t="s">
        <v>8380</v>
      </c>
      <c r="E1947" s="31" t="s">
        <v>145</v>
      </c>
      <c r="F1947" s="31" t="s">
        <v>122</v>
      </c>
      <c r="G1947" s="31" t="s">
        <v>107</v>
      </c>
      <c r="H1947" s="31" t="s">
        <v>108</v>
      </c>
      <c r="I1947" s="31" t="s">
        <v>8381</v>
      </c>
      <c r="J1947" s="31" t="s">
        <v>8382</v>
      </c>
      <c r="K1947" s="31" t="s">
        <v>110</v>
      </c>
      <c r="L1947" s="31" t="s">
        <v>8379</v>
      </c>
      <c r="M1947" s="31" t="s">
        <v>26</v>
      </c>
      <c r="N1947" s="31" t="s">
        <v>25933</v>
      </c>
      <c r="O1947" s="31" t="s">
        <v>25929</v>
      </c>
      <c r="P1947" s="32" t="s">
        <v>67</v>
      </c>
      <c r="Q1947" s="32">
        <v>0.5</v>
      </c>
      <c r="R1947" t="str">
        <f t="shared" si="30"/>
        <v>Глушко І.А. ПП, маг. "Україночка" г.Хмельницкий, ул.Владимирская, д.1/2</v>
      </c>
    </row>
    <row r="1948" spans="1:18" hidden="1" x14ac:dyDescent="0.25">
      <c r="A1948" s="32">
        <v>160106</v>
      </c>
      <c r="B1948" s="31" t="s">
        <v>8378</v>
      </c>
      <c r="C1948" s="31" t="s">
        <v>8379</v>
      </c>
      <c r="D1948" s="31" t="s">
        <v>8380</v>
      </c>
      <c r="E1948" s="31" t="s">
        <v>145</v>
      </c>
      <c r="F1948" s="31" t="s">
        <v>122</v>
      </c>
      <c r="G1948" s="31" t="s">
        <v>107</v>
      </c>
      <c r="H1948" s="31" t="s">
        <v>108</v>
      </c>
      <c r="I1948" s="31"/>
      <c r="J1948" s="31"/>
      <c r="K1948" s="31" t="s">
        <v>110</v>
      </c>
      <c r="L1948" s="31" t="s">
        <v>8379</v>
      </c>
      <c r="M1948" s="31" t="s">
        <v>26</v>
      </c>
      <c r="N1948" s="31" t="s">
        <v>25933</v>
      </c>
      <c r="O1948" s="31" t="s">
        <v>25929</v>
      </c>
      <c r="P1948" s="32" t="s">
        <v>67</v>
      </c>
      <c r="Q1948" s="32">
        <v>0.5</v>
      </c>
      <c r="R1948" t="str">
        <f t="shared" si="30"/>
        <v>Глушко І.А. ПП, маг. "Україночка" г.Хмельницкий, ул.Владимирская, д.1/2</v>
      </c>
    </row>
    <row r="1949" spans="1:18" hidden="1" x14ac:dyDescent="0.25">
      <c r="A1949" s="32">
        <v>160113</v>
      </c>
      <c r="B1949" s="31" t="s">
        <v>8393</v>
      </c>
      <c r="C1949" s="31" t="s">
        <v>8394</v>
      </c>
      <c r="D1949" s="31" t="s">
        <v>8395</v>
      </c>
      <c r="E1949" s="31" t="s">
        <v>145</v>
      </c>
      <c r="F1949" s="31" t="s">
        <v>122</v>
      </c>
      <c r="G1949" s="31" t="s">
        <v>107</v>
      </c>
      <c r="H1949" s="31" t="s">
        <v>108</v>
      </c>
      <c r="I1949" s="31" t="s">
        <v>8396</v>
      </c>
      <c r="J1949" s="31" t="s">
        <v>8397</v>
      </c>
      <c r="K1949" s="31" t="s">
        <v>110</v>
      </c>
      <c r="L1949" s="31" t="s">
        <v>8394</v>
      </c>
      <c r="M1949" s="31" t="s">
        <v>24</v>
      </c>
      <c r="N1949" s="31" t="s">
        <v>25933</v>
      </c>
      <c r="O1949" s="31" t="s">
        <v>25929</v>
      </c>
      <c r="P1949" s="32" t="s">
        <v>66</v>
      </c>
      <c r="Q1949" s="32">
        <v>1</v>
      </c>
      <c r="R1949" t="str">
        <f t="shared" si="30"/>
        <v>Гогіна О.О. ПП, маг. "Крамниця" г.Хмельницкий, ул.Бегмы, д.46</v>
      </c>
    </row>
    <row r="1950" spans="1:18" hidden="1" x14ac:dyDescent="0.25">
      <c r="A1950" s="32">
        <v>160113</v>
      </c>
      <c r="B1950" s="31" t="s">
        <v>8393</v>
      </c>
      <c r="C1950" s="31" t="s">
        <v>8394</v>
      </c>
      <c r="D1950" s="31" t="s">
        <v>8395</v>
      </c>
      <c r="E1950" s="31" t="s">
        <v>145</v>
      </c>
      <c r="F1950" s="31" t="s">
        <v>122</v>
      </c>
      <c r="G1950" s="31" t="s">
        <v>107</v>
      </c>
      <c r="H1950" s="31" t="s">
        <v>108</v>
      </c>
      <c r="I1950" s="31"/>
      <c r="J1950" s="31"/>
      <c r="K1950" s="31" t="s">
        <v>110</v>
      </c>
      <c r="L1950" s="31" t="s">
        <v>8394</v>
      </c>
      <c r="M1950" s="31" t="s">
        <v>24</v>
      </c>
      <c r="N1950" s="31" t="s">
        <v>25933</v>
      </c>
      <c r="O1950" s="31" t="s">
        <v>25929</v>
      </c>
      <c r="P1950" s="32" t="s">
        <v>66</v>
      </c>
      <c r="Q1950" s="32">
        <v>1</v>
      </c>
      <c r="R1950" t="str">
        <f t="shared" si="30"/>
        <v>Гогіна О.О. ПП, маг. "Крамниця" г.Хмельницкий, ул.Бегмы, д.46</v>
      </c>
    </row>
    <row r="1951" spans="1:18" hidden="1" x14ac:dyDescent="0.25">
      <c r="A1951" s="32">
        <v>160124</v>
      </c>
      <c r="B1951" s="31" t="s">
        <v>8429</v>
      </c>
      <c r="C1951" s="31" t="s">
        <v>8430</v>
      </c>
      <c r="D1951" s="31" t="s">
        <v>8431</v>
      </c>
      <c r="E1951" s="31" t="s">
        <v>145</v>
      </c>
      <c r="F1951" s="31" t="s">
        <v>122</v>
      </c>
      <c r="G1951" s="31" t="s">
        <v>107</v>
      </c>
      <c r="H1951" s="31" t="s">
        <v>108</v>
      </c>
      <c r="I1951" s="31" t="s">
        <v>8433</v>
      </c>
      <c r="J1951" s="31" t="s">
        <v>8434</v>
      </c>
      <c r="K1951" s="31" t="s">
        <v>110</v>
      </c>
      <c r="L1951" s="31" t="s">
        <v>8430</v>
      </c>
      <c r="M1951" s="31" t="s">
        <v>23</v>
      </c>
      <c r="N1951" s="31" t="s">
        <v>25933</v>
      </c>
      <c r="O1951" s="31" t="s">
        <v>25929</v>
      </c>
      <c r="P1951" s="32" t="s">
        <v>66</v>
      </c>
      <c r="Q1951" s="32">
        <v>1</v>
      </c>
      <c r="R1951" t="str">
        <f t="shared" si="30"/>
        <v>Гончар В.Б. ПП, маг. "Гном" г.Хмельницкий, ул.Курчатова, д.107 (вул. Тернопільська б. 16)</v>
      </c>
    </row>
    <row r="1952" spans="1:18" hidden="1" x14ac:dyDescent="0.25">
      <c r="A1952" s="32">
        <v>160125</v>
      </c>
      <c r="B1952" s="31" t="s">
        <v>8435</v>
      </c>
      <c r="C1952" s="31" t="s">
        <v>8436</v>
      </c>
      <c r="D1952" s="31" t="s">
        <v>8437</v>
      </c>
      <c r="E1952" s="31" t="s">
        <v>145</v>
      </c>
      <c r="F1952" s="31" t="s">
        <v>122</v>
      </c>
      <c r="G1952" s="31" t="s">
        <v>149</v>
      </c>
      <c r="H1952" s="31" t="s">
        <v>108</v>
      </c>
      <c r="I1952" s="31" t="s">
        <v>124</v>
      </c>
      <c r="J1952" s="31" t="s">
        <v>109</v>
      </c>
      <c r="K1952" s="31" t="s">
        <v>110</v>
      </c>
      <c r="L1952" s="31" t="s">
        <v>8438</v>
      </c>
      <c r="M1952" s="31" t="s">
        <v>23</v>
      </c>
      <c r="N1952" s="31" t="s">
        <v>25933</v>
      </c>
      <c r="O1952" s="31" t="s">
        <v>25929</v>
      </c>
      <c r="P1952" s="32" t="s">
        <v>66</v>
      </c>
      <c r="Q1952" s="32">
        <v>1</v>
      </c>
      <c r="R1952" t="str">
        <f t="shared" si="30"/>
        <v>Гончар В.Б. ПП, маг. "Матроскин" г.Хмельницкий, ул.Курчатова, д.107 (вул. Чорновола б. 23)</v>
      </c>
    </row>
    <row r="1953" spans="1:18" hidden="1" x14ac:dyDescent="0.25">
      <c r="A1953" s="32">
        <v>160125</v>
      </c>
      <c r="B1953" s="31" t="s">
        <v>8439</v>
      </c>
      <c r="C1953" s="31" t="s">
        <v>8436</v>
      </c>
      <c r="D1953" s="31" t="s">
        <v>8437</v>
      </c>
      <c r="E1953" s="31" t="s">
        <v>145</v>
      </c>
      <c r="F1953" s="31" t="s">
        <v>122</v>
      </c>
      <c r="G1953" s="31" t="s">
        <v>149</v>
      </c>
      <c r="H1953" s="31" t="s">
        <v>108</v>
      </c>
      <c r="I1953" s="31" t="s">
        <v>8433</v>
      </c>
      <c r="J1953" s="31" t="s">
        <v>8434</v>
      </c>
      <c r="K1953" s="31" t="s">
        <v>110</v>
      </c>
      <c r="L1953" s="31" t="s">
        <v>8436</v>
      </c>
      <c r="M1953" s="31" t="s">
        <v>23</v>
      </c>
      <c r="N1953" s="31" t="s">
        <v>25933</v>
      </c>
      <c r="O1953" s="31" t="s">
        <v>25929</v>
      </c>
      <c r="P1953" s="32" t="s">
        <v>66</v>
      </c>
      <c r="Q1953" s="32">
        <v>1</v>
      </c>
      <c r="R1953" t="str">
        <f t="shared" si="30"/>
        <v>Гончар В.Б. ПП, маг. "Матроскин" г.Хмельницкий, ул.Курчатова, д.107 (вул. Чорновола б. 23)</v>
      </c>
    </row>
    <row r="1954" spans="1:18" hidden="1" x14ac:dyDescent="0.25">
      <c r="A1954" s="32">
        <v>160126</v>
      </c>
      <c r="B1954" s="31" t="s">
        <v>8440</v>
      </c>
      <c r="C1954" s="31" t="s">
        <v>8441</v>
      </c>
      <c r="D1954" s="31" t="s">
        <v>8442</v>
      </c>
      <c r="E1954" s="31" t="s">
        <v>145</v>
      </c>
      <c r="F1954" s="31" t="s">
        <v>122</v>
      </c>
      <c r="G1954" s="31" t="s">
        <v>149</v>
      </c>
      <c r="H1954" s="31" t="s">
        <v>108</v>
      </c>
      <c r="I1954" s="31" t="s">
        <v>8443</v>
      </c>
      <c r="J1954" s="31" t="s">
        <v>8444</v>
      </c>
      <c r="K1954" s="31" t="s">
        <v>110</v>
      </c>
      <c r="L1954" s="31" t="s">
        <v>8441</v>
      </c>
      <c r="M1954" s="31" t="s">
        <v>23</v>
      </c>
      <c r="N1954" s="31" t="s">
        <v>25933</v>
      </c>
      <c r="O1954" s="31" t="s">
        <v>25929</v>
      </c>
      <c r="P1954" s="32" t="s">
        <v>67</v>
      </c>
      <c r="Q1954" s="32">
        <v>1</v>
      </c>
      <c r="R1954" t="str">
        <f t="shared" si="30"/>
        <v>Гончар В.О. ПП, к-к г.Хмельницкий, ул.Курчатова, д.107 (вул. І.Франка б. 49)</v>
      </c>
    </row>
    <row r="1955" spans="1:18" hidden="1" x14ac:dyDescent="0.25">
      <c r="A1955" s="32">
        <v>160127</v>
      </c>
      <c r="B1955" s="31" t="s">
        <v>8445</v>
      </c>
      <c r="C1955" s="31" t="s">
        <v>8441</v>
      </c>
      <c r="D1955" s="31" t="s">
        <v>8446</v>
      </c>
      <c r="E1955" s="31" t="s">
        <v>145</v>
      </c>
      <c r="F1955" s="31" t="s">
        <v>122</v>
      </c>
      <c r="G1955" s="31" t="s">
        <v>149</v>
      </c>
      <c r="H1955" s="31" t="s">
        <v>108</v>
      </c>
      <c r="I1955" s="31" t="s">
        <v>8443</v>
      </c>
      <c r="J1955" s="31" t="s">
        <v>8444</v>
      </c>
      <c r="K1955" s="31" t="s">
        <v>110</v>
      </c>
      <c r="L1955" s="31" t="s">
        <v>8441</v>
      </c>
      <c r="M1955" s="31" t="s">
        <v>23</v>
      </c>
      <c r="N1955" s="31" t="s">
        <v>25933</v>
      </c>
      <c r="O1955" s="31" t="s">
        <v>25929</v>
      </c>
      <c r="P1955" s="32" t="s">
        <v>67</v>
      </c>
      <c r="Q1955" s="32">
        <v>1</v>
      </c>
      <c r="R1955" t="str">
        <f t="shared" si="30"/>
        <v>Гончар В.О. ПП, к-к г.Хмельницкий, ул.Курчатова, д.107 (вул. Рибалко)</v>
      </c>
    </row>
    <row r="1956" spans="1:18" hidden="1" x14ac:dyDescent="0.25">
      <c r="A1956" s="32">
        <v>160128</v>
      </c>
      <c r="B1956" s="31" t="s">
        <v>8447</v>
      </c>
      <c r="C1956" s="31" t="s">
        <v>8448</v>
      </c>
      <c r="D1956" s="31" t="s">
        <v>8449</v>
      </c>
      <c r="E1956" s="31" t="s">
        <v>145</v>
      </c>
      <c r="F1956" s="31" t="s">
        <v>122</v>
      </c>
      <c r="G1956" s="31" t="s">
        <v>149</v>
      </c>
      <c r="H1956" s="31" t="s">
        <v>108</v>
      </c>
      <c r="I1956" s="31" t="s">
        <v>124</v>
      </c>
      <c r="J1956" s="31" t="s">
        <v>109</v>
      </c>
      <c r="K1956" s="31" t="s">
        <v>110</v>
      </c>
      <c r="L1956" s="31" t="s">
        <v>8450</v>
      </c>
      <c r="M1956" s="31" t="s">
        <v>23</v>
      </c>
      <c r="N1956" s="31" t="s">
        <v>25933</v>
      </c>
      <c r="O1956" s="31" t="s">
        <v>25929</v>
      </c>
      <c r="P1956" s="32" t="s">
        <v>66</v>
      </c>
      <c r="Q1956" s="32">
        <v>1</v>
      </c>
      <c r="R1956" t="str">
        <f t="shared" si="30"/>
        <v>Гончар В.О. ПП, к-к "Кай і Герда" г.Хмельницкий, ул.Курчатова, д.107 (вул. Проскурівського підпілля б. 209)</v>
      </c>
    </row>
    <row r="1957" spans="1:18" hidden="1" x14ac:dyDescent="0.25">
      <c r="A1957" s="32">
        <v>160128</v>
      </c>
      <c r="B1957" s="31" t="s">
        <v>8451</v>
      </c>
      <c r="C1957" s="31" t="s">
        <v>8448</v>
      </c>
      <c r="D1957" s="31" t="s">
        <v>8449</v>
      </c>
      <c r="E1957" s="31" t="s">
        <v>145</v>
      </c>
      <c r="F1957" s="31" t="s">
        <v>122</v>
      </c>
      <c r="G1957" s="31" t="s">
        <v>149</v>
      </c>
      <c r="H1957" s="31" t="s">
        <v>108</v>
      </c>
      <c r="I1957" s="31" t="s">
        <v>8443</v>
      </c>
      <c r="J1957" s="31" t="s">
        <v>8444</v>
      </c>
      <c r="K1957" s="31" t="s">
        <v>110</v>
      </c>
      <c r="L1957" s="31" t="s">
        <v>8448</v>
      </c>
      <c r="M1957" s="31" t="s">
        <v>23</v>
      </c>
      <c r="N1957" s="31" t="s">
        <v>25933</v>
      </c>
      <c r="O1957" s="31" t="s">
        <v>25929</v>
      </c>
      <c r="P1957" s="32" t="s">
        <v>66</v>
      </c>
      <c r="Q1957" s="32">
        <v>1</v>
      </c>
      <c r="R1957" t="str">
        <f t="shared" si="30"/>
        <v>Гончар В.О. ПП, к-к "Кай і Герда" г.Хмельницкий, ул.Курчатова, д.107 (вул. Проскурівського підпілля б. 209)</v>
      </c>
    </row>
    <row r="1958" spans="1:18" hidden="1" x14ac:dyDescent="0.25">
      <c r="A1958" s="32">
        <v>160129</v>
      </c>
      <c r="B1958" s="31" t="s">
        <v>8452</v>
      </c>
      <c r="C1958" s="31" t="s">
        <v>8453</v>
      </c>
      <c r="D1958" s="31" t="s">
        <v>8454</v>
      </c>
      <c r="E1958" s="31" t="s">
        <v>145</v>
      </c>
      <c r="F1958" s="31" t="s">
        <v>122</v>
      </c>
      <c r="G1958" s="31" t="s">
        <v>149</v>
      </c>
      <c r="H1958" s="31" t="s">
        <v>108</v>
      </c>
      <c r="I1958" s="31" t="s">
        <v>124</v>
      </c>
      <c r="J1958" s="31" t="s">
        <v>109</v>
      </c>
      <c r="K1958" s="31" t="s">
        <v>110</v>
      </c>
      <c r="L1958" s="31" t="s">
        <v>8455</v>
      </c>
      <c r="M1958" s="31" t="s">
        <v>23</v>
      </c>
      <c r="N1958" s="31" t="s">
        <v>25933</v>
      </c>
      <c r="O1958" s="31" t="s">
        <v>25929</v>
      </c>
      <c r="P1958" s="32" t="s">
        <v>66</v>
      </c>
      <c r="Q1958" s="32">
        <v>1</v>
      </c>
      <c r="R1958" t="str">
        <f t="shared" si="30"/>
        <v>Гушир К.В. ПП, к-к "Тотоша" г.Хмельницкий, ул.Курчатова, д.107 (вул. Купріна б. 1)</v>
      </c>
    </row>
    <row r="1959" spans="1:18" hidden="1" x14ac:dyDescent="0.25">
      <c r="A1959" s="32">
        <v>160129</v>
      </c>
      <c r="B1959" s="31" t="s">
        <v>8456</v>
      </c>
      <c r="C1959" s="31" t="s">
        <v>8453</v>
      </c>
      <c r="D1959" s="31" t="s">
        <v>8454</v>
      </c>
      <c r="E1959" s="31" t="s">
        <v>145</v>
      </c>
      <c r="F1959" s="31" t="s">
        <v>122</v>
      </c>
      <c r="G1959" s="31" t="s">
        <v>149</v>
      </c>
      <c r="H1959" s="31" t="s">
        <v>108</v>
      </c>
      <c r="I1959" s="31" t="s">
        <v>8457</v>
      </c>
      <c r="J1959" s="31" t="s">
        <v>8458</v>
      </c>
      <c r="K1959" s="31" t="s">
        <v>110</v>
      </c>
      <c r="L1959" s="31" t="s">
        <v>8453</v>
      </c>
      <c r="M1959" s="31" t="s">
        <v>23</v>
      </c>
      <c r="N1959" s="31" t="s">
        <v>25933</v>
      </c>
      <c r="O1959" s="31" t="s">
        <v>25929</v>
      </c>
      <c r="P1959" s="32" t="s">
        <v>66</v>
      </c>
      <c r="Q1959" s="32">
        <v>1</v>
      </c>
      <c r="R1959" t="str">
        <f t="shared" si="30"/>
        <v>Гушир К.В. ПП, к-к "Тотоша" г.Хмельницкий, ул.Курчатова, д.107 (вул. Купріна б. 1)</v>
      </c>
    </row>
    <row r="1960" spans="1:18" hidden="1" x14ac:dyDescent="0.25">
      <c r="A1960" s="32">
        <v>160130</v>
      </c>
      <c r="B1960" s="31" t="s">
        <v>8459</v>
      </c>
      <c r="C1960" s="31" t="s">
        <v>8460</v>
      </c>
      <c r="D1960" s="31" t="s">
        <v>8461</v>
      </c>
      <c r="E1960" s="31" t="s">
        <v>145</v>
      </c>
      <c r="F1960" s="31" t="s">
        <v>122</v>
      </c>
      <c r="G1960" s="31" t="s">
        <v>107</v>
      </c>
      <c r="H1960" s="31" t="s">
        <v>108</v>
      </c>
      <c r="I1960" s="31" t="s">
        <v>124</v>
      </c>
      <c r="J1960" s="31" t="s">
        <v>109</v>
      </c>
      <c r="K1960" s="31" t="s">
        <v>110</v>
      </c>
      <c r="L1960" s="31" t="s">
        <v>8462</v>
      </c>
      <c r="M1960" s="31" t="s">
        <v>23</v>
      </c>
      <c r="N1960" s="31" t="s">
        <v>25933</v>
      </c>
      <c r="O1960" s="31" t="s">
        <v>25929</v>
      </c>
      <c r="P1960" s="32" t="s">
        <v>66</v>
      </c>
      <c r="Q1960" s="32">
        <v>1</v>
      </c>
      <c r="R1960" t="str">
        <f t="shared" si="30"/>
        <v>Гушир К.В. ПП, маг. "Чебурашка" г.Хмельницкий, ул.Курчатова, д.107 (вул. Пр-т Миру)</v>
      </c>
    </row>
    <row r="1961" spans="1:18" hidden="1" x14ac:dyDescent="0.25">
      <c r="A1961" s="32">
        <v>160130</v>
      </c>
      <c r="B1961" s="31" t="s">
        <v>8463</v>
      </c>
      <c r="C1961" s="31" t="s">
        <v>8460</v>
      </c>
      <c r="D1961" s="31" t="s">
        <v>8461</v>
      </c>
      <c r="E1961" s="31" t="s">
        <v>145</v>
      </c>
      <c r="F1961" s="31" t="s">
        <v>122</v>
      </c>
      <c r="G1961" s="31" t="s">
        <v>107</v>
      </c>
      <c r="H1961" s="31" t="s">
        <v>108</v>
      </c>
      <c r="I1961" s="31" t="s">
        <v>8457</v>
      </c>
      <c r="J1961" s="31" t="s">
        <v>8458</v>
      </c>
      <c r="K1961" s="31" t="s">
        <v>110</v>
      </c>
      <c r="L1961" s="31" t="s">
        <v>8460</v>
      </c>
      <c r="M1961" s="31" t="s">
        <v>23</v>
      </c>
      <c r="N1961" s="31" t="s">
        <v>25933</v>
      </c>
      <c r="O1961" s="31" t="s">
        <v>25929</v>
      </c>
      <c r="P1961" s="32" t="s">
        <v>66</v>
      </c>
      <c r="Q1961" s="32">
        <v>1</v>
      </c>
      <c r="R1961" t="str">
        <f t="shared" si="30"/>
        <v>Гушир К.В. ПП, маг. "Чебурашка" г.Хмельницкий, ул.Курчатова, д.107 (вул. Пр-т Миру)</v>
      </c>
    </row>
    <row r="1962" spans="1:18" hidden="1" x14ac:dyDescent="0.25">
      <c r="A1962" s="32">
        <v>160132</v>
      </c>
      <c r="B1962" s="31" t="s">
        <v>8466</v>
      </c>
      <c r="C1962" s="31" t="s">
        <v>4325</v>
      </c>
      <c r="D1962" s="31" t="s">
        <v>8254</v>
      </c>
      <c r="E1962" s="31" t="s">
        <v>145</v>
      </c>
      <c r="F1962" s="31" t="s">
        <v>122</v>
      </c>
      <c r="G1962" s="31" t="s">
        <v>107</v>
      </c>
      <c r="H1962" s="31" t="s">
        <v>108</v>
      </c>
      <c r="I1962" s="31" t="s">
        <v>8467</v>
      </c>
      <c r="J1962" s="31" t="s">
        <v>8468</v>
      </c>
      <c r="K1962" s="31" t="s">
        <v>110</v>
      </c>
      <c r="L1962" s="31" t="s">
        <v>4325</v>
      </c>
      <c r="M1962" s="31" t="s">
        <v>23</v>
      </c>
      <c r="N1962" s="31" t="s">
        <v>25933</v>
      </c>
      <c r="O1962" s="31" t="s">
        <v>25929</v>
      </c>
      <c r="P1962" s="32" t="s">
        <v>66</v>
      </c>
      <c r="Q1962" s="32">
        <v>1</v>
      </c>
      <c r="R1962" t="str">
        <f t="shared" si="30"/>
        <v>Гончар С.Б. ПП, маг. "Русалонька" г.Хмельницкий, ул.Курчатова, д.107 (вул. Панаса Мирного)</v>
      </c>
    </row>
    <row r="1963" spans="1:18" hidden="1" x14ac:dyDescent="0.25">
      <c r="A1963" s="32">
        <v>160186</v>
      </c>
      <c r="B1963" s="31" t="s">
        <v>8576</v>
      </c>
      <c r="C1963" s="31" t="s">
        <v>8577</v>
      </c>
      <c r="D1963" s="31" t="s">
        <v>8004</v>
      </c>
      <c r="E1963" s="31" t="s">
        <v>145</v>
      </c>
      <c r="F1963" s="31" t="s">
        <v>122</v>
      </c>
      <c r="G1963" s="31" t="s">
        <v>107</v>
      </c>
      <c r="H1963" s="31" t="s">
        <v>108</v>
      </c>
      <c r="I1963" s="31" t="s">
        <v>8578</v>
      </c>
      <c r="J1963" s="31" t="s">
        <v>8579</v>
      </c>
      <c r="K1963" s="31" t="s">
        <v>110</v>
      </c>
      <c r="L1963" s="31" t="s">
        <v>8577</v>
      </c>
      <c r="M1963" s="31" t="s">
        <v>25</v>
      </c>
      <c r="N1963" s="31" t="s">
        <v>25933</v>
      </c>
      <c r="O1963" s="31" t="s">
        <v>25929</v>
      </c>
      <c r="P1963" s="32" t="s">
        <v>67</v>
      </c>
      <c r="Q1963" s="32">
        <v>0.5</v>
      </c>
      <c r="R1963" t="str">
        <f t="shared" si="30"/>
        <v>Грушецький Б.А. ПП, маг. "Авангард" г.Хмельницкий, ул.Проскуровская, д.70</v>
      </c>
    </row>
    <row r="1964" spans="1:18" hidden="1" x14ac:dyDescent="0.25">
      <c r="A1964" s="32">
        <v>160186</v>
      </c>
      <c r="B1964" s="31" t="s">
        <v>8576</v>
      </c>
      <c r="C1964" s="31" t="s">
        <v>8577</v>
      </c>
      <c r="D1964" s="31" t="s">
        <v>8004</v>
      </c>
      <c r="E1964" s="31" t="s">
        <v>145</v>
      </c>
      <c r="F1964" s="31" t="s">
        <v>122</v>
      </c>
      <c r="G1964" s="31" t="s">
        <v>107</v>
      </c>
      <c r="H1964" s="31" t="s">
        <v>108</v>
      </c>
      <c r="I1964" s="31"/>
      <c r="J1964" s="31"/>
      <c r="K1964" s="31" t="s">
        <v>110</v>
      </c>
      <c r="L1964" s="31" t="s">
        <v>8577</v>
      </c>
      <c r="M1964" s="31" t="s">
        <v>25</v>
      </c>
      <c r="N1964" s="31" t="s">
        <v>25933</v>
      </c>
      <c r="O1964" s="31" t="s">
        <v>25929</v>
      </c>
      <c r="P1964" s="32" t="s">
        <v>67</v>
      </c>
      <c r="Q1964" s="32">
        <v>0.5</v>
      </c>
      <c r="R1964" t="str">
        <f t="shared" si="30"/>
        <v>Грушецький Б.А. ПП, маг. "Авангард" г.Хмельницкий, ул.Проскуровская, д.70</v>
      </c>
    </row>
    <row r="1965" spans="1:18" hidden="1" x14ac:dyDescent="0.25">
      <c r="A1965" s="32">
        <v>160202</v>
      </c>
      <c r="B1965" s="31" t="s">
        <v>8604</v>
      </c>
      <c r="C1965" s="31" t="s">
        <v>8605</v>
      </c>
      <c r="D1965" s="31" t="s">
        <v>8606</v>
      </c>
      <c r="E1965" s="31" t="s">
        <v>145</v>
      </c>
      <c r="F1965" s="31" t="s">
        <v>122</v>
      </c>
      <c r="G1965" s="31" t="s">
        <v>107</v>
      </c>
      <c r="H1965" s="31" t="s">
        <v>108</v>
      </c>
      <c r="I1965" s="31" t="s">
        <v>8607</v>
      </c>
      <c r="J1965" s="31" t="s">
        <v>8608</v>
      </c>
      <c r="K1965" s="31" t="s">
        <v>110</v>
      </c>
      <c r="L1965" s="31" t="s">
        <v>8605</v>
      </c>
      <c r="M1965" s="31" t="s">
        <v>26</v>
      </c>
      <c r="N1965" s="31" t="s">
        <v>25933</v>
      </c>
      <c r="O1965" s="31" t="s">
        <v>25929</v>
      </c>
      <c r="P1965" s="32" t="s">
        <v>66</v>
      </c>
      <c r="Q1965" s="32">
        <v>1</v>
      </c>
      <c r="R1965" t="str">
        <f t="shared" si="30"/>
        <v>Даринка ПП, маг. "Крамниця" г.Хмельницкий, ул.Театральная, д.1</v>
      </c>
    </row>
    <row r="1966" spans="1:18" hidden="1" x14ac:dyDescent="0.25">
      <c r="A1966" s="32">
        <v>160202</v>
      </c>
      <c r="B1966" s="31" t="s">
        <v>8604</v>
      </c>
      <c r="C1966" s="31" t="s">
        <v>8605</v>
      </c>
      <c r="D1966" s="31" t="s">
        <v>8606</v>
      </c>
      <c r="E1966" s="31" t="s">
        <v>145</v>
      </c>
      <c r="F1966" s="31" t="s">
        <v>122</v>
      </c>
      <c r="G1966" s="31" t="s">
        <v>107</v>
      </c>
      <c r="H1966" s="31" t="s">
        <v>108</v>
      </c>
      <c r="I1966" s="31"/>
      <c r="J1966" s="31"/>
      <c r="K1966" s="31" t="s">
        <v>110</v>
      </c>
      <c r="L1966" s="31" t="s">
        <v>8609</v>
      </c>
      <c r="M1966" s="31" t="s">
        <v>26</v>
      </c>
      <c r="N1966" s="31" t="s">
        <v>25933</v>
      </c>
      <c r="O1966" s="31" t="s">
        <v>25929</v>
      </c>
      <c r="P1966" s="32" t="s">
        <v>66</v>
      </c>
      <c r="Q1966" s="32">
        <v>1</v>
      </c>
      <c r="R1966" t="str">
        <f t="shared" si="30"/>
        <v>Даринка ПП, маг. "Крамниця" г.Хмельницкий, ул.Театральная, д.1</v>
      </c>
    </row>
    <row r="1967" spans="1:18" hidden="1" x14ac:dyDescent="0.25">
      <c r="A1967" s="32">
        <v>160205</v>
      </c>
      <c r="B1967" s="31" t="s">
        <v>8616</v>
      </c>
      <c r="C1967" s="31" t="s">
        <v>8617</v>
      </c>
      <c r="D1967" s="31" t="s">
        <v>8618</v>
      </c>
      <c r="E1967" s="31" t="s">
        <v>145</v>
      </c>
      <c r="F1967" s="31" t="s">
        <v>122</v>
      </c>
      <c r="G1967" s="31" t="s">
        <v>114</v>
      </c>
      <c r="H1967" s="31" t="s">
        <v>108</v>
      </c>
      <c r="I1967" s="31" t="s">
        <v>8619</v>
      </c>
      <c r="J1967" s="31" t="s">
        <v>8620</v>
      </c>
      <c r="K1967" s="31" t="s">
        <v>110</v>
      </c>
      <c r="L1967" s="31" t="s">
        <v>8617</v>
      </c>
      <c r="M1967" s="31" t="s">
        <v>27</v>
      </c>
      <c r="N1967" s="31" t="s">
        <v>25933</v>
      </c>
      <c r="O1967" s="31" t="s">
        <v>25929</v>
      </c>
      <c r="P1967" s="32" t="s">
        <v>67</v>
      </c>
      <c r="Q1967" s="32">
        <v>0.5</v>
      </c>
      <c r="R1967" t="str">
        <f t="shared" si="30"/>
        <v>Гуменний Б.В. ПП, кафе г.Хмельницкий, просп Мира, д.102</v>
      </c>
    </row>
    <row r="1968" spans="1:18" hidden="1" x14ac:dyDescent="0.25">
      <c r="A1968" s="32">
        <v>160286</v>
      </c>
      <c r="B1968" s="31" t="s">
        <v>8827</v>
      </c>
      <c r="C1968" s="31" t="s">
        <v>8828</v>
      </c>
      <c r="D1968" s="31" t="s">
        <v>8829</v>
      </c>
      <c r="E1968" s="31" t="s">
        <v>145</v>
      </c>
      <c r="F1968" s="31" t="s">
        <v>122</v>
      </c>
      <c r="G1968" s="31" t="s">
        <v>107</v>
      </c>
      <c r="H1968" s="31" t="s">
        <v>108</v>
      </c>
      <c r="I1968" s="31" t="s">
        <v>779</v>
      </c>
      <c r="J1968" s="31" t="s">
        <v>780</v>
      </c>
      <c r="K1968" s="31" t="s">
        <v>110</v>
      </c>
      <c r="L1968" s="31" t="s">
        <v>8828</v>
      </c>
      <c r="M1968" s="31" t="s">
        <v>27</v>
      </c>
      <c r="N1968" s="31" t="s">
        <v>25933</v>
      </c>
      <c r="O1968" s="31" t="s">
        <v>25929</v>
      </c>
      <c r="P1968" s="32" t="s">
        <v>66</v>
      </c>
      <c r="Q1968" s="32">
        <v>1</v>
      </c>
      <c r="R1968" t="str">
        <f t="shared" si="30"/>
        <v>Лісоводський А.П. ПП, к-к "Вкусняшка" г.Хмельницкий, ул.Мирного Панаса (р-к "Фортуна")</v>
      </c>
    </row>
    <row r="1969" spans="1:18" hidden="1" x14ac:dyDescent="0.25">
      <c r="A1969" s="32">
        <v>160286</v>
      </c>
      <c r="B1969" s="31" t="s">
        <v>8827</v>
      </c>
      <c r="C1969" s="31" t="s">
        <v>8828</v>
      </c>
      <c r="D1969" s="31" t="s">
        <v>8829</v>
      </c>
      <c r="E1969" s="31" t="s">
        <v>145</v>
      </c>
      <c r="F1969" s="31" t="s">
        <v>122</v>
      </c>
      <c r="G1969" s="31" t="s">
        <v>107</v>
      </c>
      <c r="H1969" s="31" t="s">
        <v>108</v>
      </c>
      <c r="I1969" s="31"/>
      <c r="J1969" s="31"/>
      <c r="K1969" s="31" t="s">
        <v>110</v>
      </c>
      <c r="L1969" s="31" t="s">
        <v>8830</v>
      </c>
      <c r="M1969" s="31" t="s">
        <v>27</v>
      </c>
      <c r="N1969" s="31" t="s">
        <v>25933</v>
      </c>
      <c r="O1969" s="31" t="s">
        <v>25929</v>
      </c>
      <c r="P1969" s="32" t="s">
        <v>66</v>
      </c>
      <c r="Q1969" s="32">
        <v>1</v>
      </c>
      <c r="R1969" t="str">
        <f t="shared" si="30"/>
        <v>Лісоводський А.П. ПП, к-к "Вкусняшка" г.Хмельницкий, ул.Мирного Панаса (р-к "Фортуна")</v>
      </c>
    </row>
    <row r="1970" spans="1:18" hidden="1" x14ac:dyDescent="0.25">
      <c r="A1970" s="32">
        <v>160330</v>
      </c>
      <c r="B1970" s="31" t="s">
        <v>8942</v>
      </c>
      <c r="C1970" s="31" t="s">
        <v>8943</v>
      </c>
      <c r="D1970" s="31" t="s">
        <v>8944</v>
      </c>
      <c r="E1970" s="31" t="s">
        <v>145</v>
      </c>
      <c r="F1970" s="31" t="s">
        <v>122</v>
      </c>
      <c r="G1970" s="31" t="s">
        <v>149</v>
      </c>
      <c r="H1970" s="31" t="s">
        <v>108</v>
      </c>
      <c r="I1970" s="31" t="s">
        <v>124</v>
      </c>
      <c r="J1970" s="31" t="s">
        <v>109</v>
      </c>
      <c r="K1970" s="31" t="s">
        <v>110</v>
      </c>
      <c r="L1970" s="31" t="s">
        <v>8945</v>
      </c>
      <c r="M1970" s="31" t="s">
        <v>23</v>
      </c>
      <c r="N1970" s="31" t="s">
        <v>25933</v>
      </c>
      <c r="O1970" s="31" t="s">
        <v>25929</v>
      </c>
      <c r="P1970" s="32" t="s">
        <v>66</v>
      </c>
      <c r="Q1970" s="32">
        <v>1</v>
      </c>
      <c r="R1970" t="str">
        <f t="shared" si="30"/>
        <v>Дунаєнко І.Ф. ПП, к-к "Масяня" г.Хмельницкий, ул.Курчатова, д.107 (вул. Будівельників)</v>
      </c>
    </row>
    <row r="1971" spans="1:18" hidden="1" x14ac:dyDescent="0.25">
      <c r="A1971" s="32">
        <v>160330</v>
      </c>
      <c r="B1971" s="31" t="s">
        <v>8946</v>
      </c>
      <c r="C1971" s="31" t="s">
        <v>8943</v>
      </c>
      <c r="D1971" s="31" t="s">
        <v>8944</v>
      </c>
      <c r="E1971" s="31" t="s">
        <v>145</v>
      </c>
      <c r="F1971" s="31" t="s">
        <v>122</v>
      </c>
      <c r="G1971" s="31" t="s">
        <v>149</v>
      </c>
      <c r="H1971" s="31" t="s">
        <v>108</v>
      </c>
      <c r="I1971" s="31" t="s">
        <v>8947</v>
      </c>
      <c r="J1971" s="31" t="s">
        <v>8948</v>
      </c>
      <c r="K1971" s="31" t="s">
        <v>110</v>
      </c>
      <c r="L1971" s="31" t="s">
        <v>8943</v>
      </c>
      <c r="M1971" s="31" t="s">
        <v>23</v>
      </c>
      <c r="N1971" s="31" t="s">
        <v>25933</v>
      </c>
      <c r="O1971" s="31" t="s">
        <v>25929</v>
      </c>
      <c r="P1971" s="32" t="s">
        <v>66</v>
      </c>
      <c r="Q1971" s="32">
        <v>1</v>
      </c>
      <c r="R1971" t="str">
        <f t="shared" si="30"/>
        <v>Дунаєнко І.Ф. ПП, к-к "Масяня" г.Хмельницкий, ул.Курчатова, д.107 (вул. Будівельників)</v>
      </c>
    </row>
    <row r="1972" spans="1:18" hidden="1" x14ac:dyDescent="0.25">
      <c r="A1972" s="32">
        <v>160331</v>
      </c>
      <c r="B1972" s="31" t="s">
        <v>8949</v>
      </c>
      <c r="C1972" s="31" t="s">
        <v>8950</v>
      </c>
      <c r="D1972" s="31" t="s">
        <v>8951</v>
      </c>
      <c r="E1972" s="31" t="s">
        <v>145</v>
      </c>
      <c r="F1972" s="31" t="s">
        <v>122</v>
      </c>
      <c r="G1972" s="31" t="s">
        <v>107</v>
      </c>
      <c r="H1972" s="31" t="s">
        <v>108</v>
      </c>
      <c r="I1972" s="31" t="s">
        <v>124</v>
      </c>
      <c r="J1972" s="31" t="s">
        <v>109</v>
      </c>
      <c r="K1972" s="31" t="s">
        <v>110</v>
      </c>
      <c r="L1972" s="31" t="s">
        <v>8952</v>
      </c>
      <c r="M1972" s="31" t="s">
        <v>23</v>
      </c>
      <c r="N1972" s="31" t="s">
        <v>25933</v>
      </c>
      <c r="O1972" s="31" t="s">
        <v>25929</v>
      </c>
      <c r="P1972" s="32" t="s">
        <v>66</v>
      </c>
      <c r="Q1972" s="32">
        <v>1</v>
      </c>
      <c r="R1972" t="str">
        <f t="shared" si="30"/>
        <v>Дунаєнко І.Ф. ПП, маг. "Кіт Лео та друзі" г.Хмельницкий, ул.Курчатова, д.107 (вул. Проскурівська б. 46)</v>
      </c>
    </row>
    <row r="1973" spans="1:18" hidden="1" x14ac:dyDescent="0.25">
      <c r="A1973" s="32">
        <v>160331</v>
      </c>
      <c r="B1973" s="31" t="s">
        <v>8953</v>
      </c>
      <c r="C1973" s="31" t="s">
        <v>8950</v>
      </c>
      <c r="D1973" s="31" t="s">
        <v>8951</v>
      </c>
      <c r="E1973" s="31" t="s">
        <v>145</v>
      </c>
      <c r="F1973" s="31" t="s">
        <v>122</v>
      </c>
      <c r="G1973" s="31" t="s">
        <v>107</v>
      </c>
      <c r="H1973" s="31" t="s">
        <v>108</v>
      </c>
      <c r="I1973" s="31" t="s">
        <v>8947</v>
      </c>
      <c r="J1973" s="31" t="s">
        <v>8948</v>
      </c>
      <c r="K1973" s="31" t="s">
        <v>110</v>
      </c>
      <c r="L1973" s="31" t="s">
        <v>8950</v>
      </c>
      <c r="M1973" s="31" t="s">
        <v>23</v>
      </c>
      <c r="N1973" s="31" t="s">
        <v>25933</v>
      </c>
      <c r="O1973" s="31" t="s">
        <v>25929</v>
      </c>
      <c r="P1973" s="32" t="s">
        <v>66</v>
      </c>
      <c r="Q1973" s="32">
        <v>1</v>
      </c>
      <c r="R1973" t="str">
        <f t="shared" si="30"/>
        <v>Дунаєнко І.Ф. ПП, маг. "Кіт Лео та друзі" г.Хмельницкий, ул.Курчатова, д.107 (вул. Проскурівська б. 46)</v>
      </c>
    </row>
    <row r="1974" spans="1:18" hidden="1" x14ac:dyDescent="0.25">
      <c r="A1974" s="32">
        <v>160335</v>
      </c>
      <c r="B1974" s="31" t="s">
        <v>8959</v>
      </c>
      <c r="C1974" s="31" t="s">
        <v>8960</v>
      </c>
      <c r="D1974" s="31" t="s">
        <v>8961</v>
      </c>
      <c r="E1974" s="31" t="s">
        <v>145</v>
      </c>
      <c r="F1974" s="31" t="s">
        <v>122</v>
      </c>
      <c r="G1974" s="31" t="s">
        <v>107</v>
      </c>
      <c r="H1974" s="31" t="s">
        <v>108</v>
      </c>
      <c r="I1974" s="31" t="s">
        <v>5205</v>
      </c>
      <c r="J1974" s="31" t="s">
        <v>5206</v>
      </c>
      <c r="K1974" s="31" t="s">
        <v>110</v>
      </c>
      <c r="L1974" s="31" t="s">
        <v>8960</v>
      </c>
      <c r="M1974" s="31" t="s">
        <v>26</v>
      </c>
      <c r="N1974" s="31" t="s">
        <v>25933</v>
      </c>
      <c r="O1974" s="31" t="s">
        <v>25929</v>
      </c>
      <c r="P1974" s="32" t="s">
        <v>67</v>
      </c>
      <c r="Q1974" s="32">
        <v>1</v>
      </c>
      <c r="R1974" t="str">
        <f t="shared" si="30"/>
        <v>Козак І.П. ПП, маг. "Любава" г.Хмельницкий, пер.Победы, д.12</v>
      </c>
    </row>
    <row r="1975" spans="1:18" hidden="1" x14ac:dyDescent="0.25">
      <c r="A1975" s="32">
        <v>160335</v>
      </c>
      <c r="B1975" s="31" t="s">
        <v>8959</v>
      </c>
      <c r="C1975" s="31" t="s">
        <v>8960</v>
      </c>
      <c r="D1975" s="31" t="s">
        <v>8961</v>
      </c>
      <c r="E1975" s="31" t="s">
        <v>145</v>
      </c>
      <c r="F1975" s="31" t="s">
        <v>122</v>
      </c>
      <c r="G1975" s="31" t="s">
        <v>107</v>
      </c>
      <c r="H1975" s="31" t="s">
        <v>108</v>
      </c>
      <c r="I1975" s="31"/>
      <c r="J1975" s="31"/>
      <c r="K1975" s="31" t="s">
        <v>110</v>
      </c>
      <c r="L1975" s="31" t="s">
        <v>8962</v>
      </c>
      <c r="M1975" s="31" t="s">
        <v>26</v>
      </c>
      <c r="N1975" s="31" t="s">
        <v>25933</v>
      </c>
      <c r="O1975" s="31" t="s">
        <v>25929</v>
      </c>
      <c r="P1975" s="32" t="s">
        <v>67</v>
      </c>
      <c r="Q1975" s="32">
        <v>1</v>
      </c>
      <c r="R1975" t="str">
        <f t="shared" si="30"/>
        <v>Козак І.П. ПП, маг. "Любава" г.Хмельницкий, пер.Победы, д.12</v>
      </c>
    </row>
    <row r="1976" spans="1:18" hidden="1" x14ac:dyDescent="0.25">
      <c r="A1976" s="32">
        <v>164772</v>
      </c>
      <c r="B1976" s="31" t="s">
        <v>19481</v>
      </c>
      <c r="C1976" s="31" t="s">
        <v>19482</v>
      </c>
      <c r="D1976" s="31" t="s">
        <v>19483</v>
      </c>
      <c r="E1976" s="31" t="s">
        <v>145</v>
      </c>
      <c r="F1976" s="31" t="s">
        <v>122</v>
      </c>
      <c r="G1976" s="31" t="s">
        <v>107</v>
      </c>
      <c r="H1976" s="31" t="s">
        <v>108</v>
      </c>
      <c r="I1976" s="31" t="s">
        <v>11268</v>
      </c>
      <c r="J1976" s="31" t="s">
        <v>11269</v>
      </c>
      <c r="K1976" s="31" t="s">
        <v>110</v>
      </c>
      <c r="L1976" s="31" t="s">
        <v>19482</v>
      </c>
      <c r="M1976" s="31" t="s">
        <v>26</v>
      </c>
      <c r="N1976" s="31" t="s">
        <v>25933</v>
      </c>
      <c r="O1976" s="31" t="s">
        <v>25929</v>
      </c>
      <c r="P1976" s="32" t="s">
        <v>67</v>
      </c>
      <c r="Q1976" s="32">
        <v>0.5</v>
      </c>
      <c r="R1976" t="str">
        <f t="shared" si="30"/>
        <v>Параскевич В.В. ПП, к-к №910 г.Хмельницкий, пер.Свободы, д.16</v>
      </c>
    </row>
    <row r="1977" spans="1:18" hidden="1" x14ac:dyDescent="0.25">
      <c r="A1977" s="32">
        <v>164772</v>
      </c>
      <c r="B1977" s="31" t="s">
        <v>19481</v>
      </c>
      <c r="C1977" s="31" t="s">
        <v>19482</v>
      </c>
      <c r="D1977" s="31" t="s">
        <v>19483</v>
      </c>
      <c r="E1977" s="31" t="s">
        <v>145</v>
      </c>
      <c r="F1977" s="31" t="s">
        <v>122</v>
      </c>
      <c r="G1977" s="31" t="s">
        <v>107</v>
      </c>
      <c r="H1977" s="31" t="s">
        <v>108</v>
      </c>
      <c r="I1977" s="31"/>
      <c r="J1977" s="31"/>
      <c r="K1977" s="31" t="s">
        <v>110</v>
      </c>
      <c r="L1977" s="31" t="s">
        <v>19482</v>
      </c>
      <c r="M1977" s="31" t="s">
        <v>26</v>
      </c>
      <c r="N1977" s="31" t="s">
        <v>25933</v>
      </c>
      <c r="O1977" s="31" t="s">
        <v>25929</v>
      </c>
      <c r="P1977" s="32" t="s">
        <v>67</v>
      </c>
      <c r="Q1977" s="32">
        <v>0.5</v>
      </c>
      <c r="R1977" t="str">
        <f t="shared" si="30"/>
        <v>Параскевич В.В. ПП, к-к №910 г.Хмельницкий, пер.Свободы, д.16</v>
      </c>
    </row>
    <row r="1978" spans="1:18" hidden="1" x14ac:dyDescent="0.25">
      <c r="A1978" s="32">
        <v>164774</v>
      </c>
      <c r="B1978" s="31" t="s">
        <v>19487</v>
      </c>
      <c r="C1978" s="31" t="s">
        <v>19488</v>
      </c>
      <c r="D1978" s="31" t="s">
        <v>19489</v>
      </c>
      <c r="E1978" s="31" t="s">
        <v>145</v>
      </c>
      <c r="F1978" s="31" t="s">
        <v>122</v>
      </c>
      <c r="G1978" s="31" t="s">
        <v>149</v>
      </c>
      <c r="H1978" s="31" t="s">
        <v>108</v>
      </c>
      <c r="I1978" s="31" t="s">
        <v>11268</v>
      </c>
      <c r="J1978" s="31" t="s">
        <v>11269</v>
      </c>
      <c r="K1978" s="31" t="s">
        <v>110</v>
      </c>
      <c r="L1978" s="31" t="s">
        <v>19488</v>
      </c>
      <c r="M1978" s="31" t="s">
        <v>26</v>
      </c>
      <c r="N1978" s="31" t="s">
        <v>25933</v>
      </c>
      <c r="O1978" s="31" t="s">
        <v>25929</v>
      </c>
      <c r="P1978" s="32" t="s">
        <v>67</v>
      </c>
      <c r="Q1978" s="32">
        <v>0.5</v>
      </c>
      <c r="R1978" t="str">
        <f t="shared" si="30"/>
        <v>Параскевич В.В. ПП, к-к №97 г.Хмельницкий, просп Мира, д.91</v>
      </c>
    </row>
    <row r="1979" spans="1:18" hidden="1" x14ac:dyDescent="0.25">
      <c r="A1979" s="32">
        <v>164775</v>
      </c>
      <c r="B1979" s="31" t="s">
        <v>19490</v>
      </c>
      <c r="C1979" s="31" t="s">
        <v>19491</v>
      </c>
      <c r="D1979" s="31" t="s">
        <v>19492</v>
      </c>
      <c r="E1979" s="31" t="s">
        <v>145</v>
      </c>
      <c r="F1979" s="31" t="s">
        <v>122</v>
      </c>
      <c r="G1979" s="31" t="s">
        <v>149</v>
      </c>
      <c r="H1979" s="31" t="s">
        <v>108</v>
      </c>
      <c r="I1979" s="31" t="s">
        <v>11268</v>
      </c>
      <c r="J1979" s="31" t="s">
        <v>11269</v>
      </c>
      <c r="K1979" s="31" t="s">
        <v>110</v>
      </c>
      <c r="L1979" s="31" t="s">
        <v>19491</v>
      </c>
      <c r="M1979" s="31" t="s">
        <v>26</v>
      </c>
      <c r="N1979" s="31" t="s">
        <v>25933</v>
      </c>
      <c r="O1979" s="31" t="s">
        <v>25929</v>
      </c>
      <c r="P1979" s="32" t="s">
        <v>67</v>
      </c>
      <c r="Q1979" s="32">
        <v>0.5</v>
      </c>
      <c r="R1979" t="str">
        <f t="shared" si="30"/>
        <v>Параскевич В.В. ПП, к-к №98 (329) г.Хмельницкий, ул.Рыбалко (ост Эллектроника)</v>
      </c>
    </row>
    <row r="1980" spans="1:18" hidden="1" x14ac:dyDescent="0.25">
      <c r="A1980" s="32">
        <v>164775</v>
      </c>
      <c r="B1980" s="31" t="s">
        <v>19490</v>
      </c>
      <c r="C1980" s="31" t="s">
        <v>19491</v>
      </c>
      <c r="D1980" s="31" t="s">
        <v>19492</v>
      </c>
      <c r="E1980" s="31" t="s">
        <v>145</v>
      </c>
      <c r="F1980" s="31" t="s">
        <v>122</v>
      </c>
      <c r="G1980" s="31" t="s">
        <v>149</v>
      </c>
      <c r="H1980" s="31" t="s">
        <v>108</v>
      </c>
      <c r="I1980" s="31"/>
      <c r="J1980" s="31"/>
      <c r="K1980" s="31" t="s">
        <v>110</v>
      </c>
      <c r="L1980" s="31" t="s">
        <v>19491</v>
      </c>
      <c r="M1980" s="31" t="s">
        <v>26</v>
      </c>
      <c r="N1980" s="31" t="s">
        <v>25933</v>
      </c>
      <c r="O1980" s="31" t="s">
        <v>25929</v>
      </c>
      <c r="P1980" s="32" t="s">
        <v>67</v>
      </c>
      <c r="Q1980" s="32">
        <v>0.5</v>
      </c>
      <c r="R1980" t="str">
        <f t="shared" si="30"/>
        <v>Параскевич В.В. ПП, к-к №98 (329) г.Хмельницкий, ул.Рыбалко (ост Эллектроника)</v>
      </c>
    </row>
    <row r="1981" spans="1:18" hidden="1" x14ac:dyDescent="0.25">
      <c r="A1981" s="32">
        <v>164787</v>
      </c>
      <c r="B1981" s="31" t="s">
        <v>19509</v>
      </c>
      <c r="C1981" s="31" t="s">
        <v>19510</v>
      </c>
      <c r="D1981" s="31" t="s">
        <v>19511</v>
      </c>
      <c r="E1981" s="31" t="s">
        <v>145</v>
      </c>
      <c r="F1981" s="31" t="s">
        <v>122</v>
      </c>
      <c r="G1981" s="31" t="s">
        <v>107</v>
      </c>
      <c r="H1981" s="31" t="s">
        <v>108</v>
      </c>
      <c r="I1981" s="31" t="s">
        <v>19512</v>
      </c>
      <c r="J1981" s="31" t="s">
        <v>19513</v>
      </c>
      <c r="K1981" s="31" t="s">
        <v>110</v>
      </c>
      <c r="L1981" s="31" t="s">
        <v>19510</v>
      </c>
      <c r="M1981" s="31" t="s">
        <v>27</v>
      </c>
      <c r="N1981" s="31" t="s">
        <v>25933</v>
      </c>
      <c r="O1981" s="31" t="s">
        <v>25929</v>
      </c>
      <c r="P1981" s="32" t="s">
        <v>67</v>
      </c>
      <c r="Q1981" s="32">
        <v>0.5</v>
      </c>
      <c r="R1981" t="str">
        <f t="shared" si="30"/>
        <v>Пасічник Л.Д. ПП, маг. "Купава" г.Хмельницкий, ул.Мирного Панаса, д.28</v>
      </c>
    </row>
    <row r="1982" spans="1:18" hidden="1" x14ac:dyDescent="0.25">
      <c r="A1982" s="32">
        <v>164787</v>
      </c>
      <c r="B1982" s="31" t="s">
        <v>19509</v>
      </c>
      <c r="C1982" s="31" t="s">
        <v>19510</v>
      </c>
      <c r="D1982" s="31" t="s">
        <v>19511</v>
      </c>
      <c r="E1982" s="31" t="s">
        <v>145</v>
      </c>
      <c r="F1982" s="31" t="s">
        <v>122</v>
      </c>
      <c r="G1982" s="31" t="s">
        <v>107</v>
      </c>
      <c r="H1982" s="31" t="s">
        <v>108</v>
      </c>
      <c r="I1982" s="31"/>
      <c r="J1982" s="31"/>
      <c r="K1982" s="31" t="s">
        <v>110</v>
      </c>
      <c r="L1982" s="31" t="s">
        <v>19510</v>
      </c>
      <c r="M1982" s="31" t="s">
        <v>27</v>
      </c>
      <c r="N1982" s="31" t="s">
        <v>25933</v>
      </c>
      <c r="O1982" s="31" t="s">
        <v>25929</v>
      </c>
      <c r="P1982" s="32" t="s">
        <v>67</v>
      </c>
      <c r="Q1982" s="32">
        <v>0.5</v>
      </c>
      <c r="R1982" t="str">
        <f t="shared" si="30"/>
        <v>Пасічник Л.Д. ПП, маг. "Купава" г.Хмельницкий, ул.Мирного Панаса, д.28</v>
      </c>
    </row>
    <row r="1983" spans="1:18" hidden="1" x14ac:dyDescent="0.25">
      <c r="A1983" s="32">
        <v>164801</v>
      </c>
      <c r="B1983" s="31" t="s">
        <v>19541</v>
      </c>
      <c r="C1983" s="31" t="s">
        <v>19542</v>
      </c>
      <c r="D1983" s="31" t="s">
        <v>19543</v>
      </c>
      <c r="E1983" s="31" t="s">
        <v>145</v>
      </c>
      <c r="F1983" s="31" t="s">
        <v>122</v>
      </c>
      <c r="G1983" s="31" t="s">
        <v>107</v>
      </c>
      <c r="H1983" s="31" t="s">
        <v>108</v>
      </c>
      <c r="I1983" s="31"/>
      <c r="J1983" s="31"/>
      <c r="K1983" s="31" t="s">
        <v>110</v>
      </c>
      <c r="L1983" s="31" t="s">
        <v>19542</v>
      </c>
      <c r="M1983" s="31" t="s">
        <v>24</v>
      </c>
      <c r="N1983" s="31" t="s">
        <v>25933</v>
      </c>
      <c r="O1983" s="31" t="s">
        <v>25929</v>
      </c>
      <c r="P1983" s="32" t="s">
        <v>66</v>
      </c>
      <c r="Q1983" s="32">
        <v>1</v>
      </c>
      <c r="R1983" t="str">
        <f t="shared" si="30"/>
        <v>Пахольчук О.В. ПП, маг."Особливий" г.Хмельницкий, пер.Франко Ивана, д.49</v>
      </c>
    </row>
    <row r="1984" spans="1:18" hidden="1" x14ac:dyDescent="0.25">
      <c r="A1984" s="32">
        <v>164801</v>
      </c>
      <c r="B1984" s="31" t="s">
        <v>19541</v>
      </c>
      <c r="C1984" s="31" t="s">
        <v>19542</v>
      </c>
      <c r="D1984" s="31" t="s">
        <v>19543</v>
      </c>
      <c r="E1984" s="31" t="s">
        <v>145</v>
      </c>
      <c r="F1984" s="31" t="s">
        <v>122</v>
      </c>
      <c r="G1984" s="31" t="s">
        <v>107</v>
      </c>
      <c r="H1984" s="31" t="s">
        <v>108</v>
      </c>
      <c r="I1984" s="31" t="s">
        <v>19544</v>
      </c>
      <c r="J1984" s="31" t="s">
        <v>19545</v>
      </c>
      <c r="K1984" s="31" t="s">
        <v>110</v>
      </c>
      <c r="L1984" s="31" t="s">
        <v>19542</v>
      </c>
      <c r="M1984" s="31" t="s">
        <v>24</v>
      </c>
      <c r="N1984" s="31" t="s">
        <v>25933</v>
      </c>
      <c r="O1984" s="31" t="s">
        <v>25929</v>
      </c>
      <c r="P1984" s="32" t="s">
        <v>66</v>
      </c>
      <c r="Q1984" s="32">
        <v>1</v>
      </c>
      <c r="R1984" t="str">
        <f t="shared" si="30"/>
        <v>Пахольчук О.В. ПП, маг."Особливий" г.Хмельницкий, пер.Франко Ивана, д.49</v>
      </c>
    </row>
    <row r="1985" spans="1:18" hidden="1" x14ac:dyDescent="0.25">
      <c r="A1985" s="32">
        <v>164872</v>
      </c>
      <c r="B1985" s="31" t="s">
        <v>19667</v>
      </c>
      <c r="C1985" s="31" t="s">
        <v>19668</v>
      </c>
      <c r="D1985" s="31" t="s">
        <v>19669</v>
      </c>
      <c r="E1985" s="31" t="s">
        <v>145</v>
      </c>
      <c r="F1985" s="31" t="s">
        <v>122</v>
      </c>
      <c r="G1985" s="31" t="s">
        <v>149</v>
      </c>
      <c r="H1985" s="31" t="s">
        <v>108</v>
      </c>
      <c r="I1985" s="31" t="s">
        <v>19670</v>
      </c>
      <c r="J1985" s="31" t="s">
        <v>19671</v>
      </c>
      <c r="K1985" s="31" t="s">
        <v>110</v>
      </c>
      <c r="L1985" s="31" t="s">
        <v>19668</v>
      </c>
      <c r="M1985" s="31" t="s">
        <v>27</v>
      </c>
      <c r="N1985" s="31" t="s">
        <v>25933</v>
      </c>
      <c r="O1985" s="31" t="s">
        <v>25929</v>
      </c>
      <c r="P1985" s="32" t="s">
        <v>67</v>
      </c>
      <c r="Q1985" s="32">
        <v>1</v>
      </c>
      <c r="R1985" t="str">
        <f t="shared" si="30"/>
        <v>Пирог Л.М. ПП, к-к №1060 г.Хмельницкий, ул.Курчатова, д.4 (зупинка "Олімпійська")</v>
      </c>
    </row>
    <row r="1986" spans="1:18" hidden="1" x14ac:dyDescent="0.25">
      <c r="A1986" s="32">
        <v>164881</v>
      </c>
      <c r="B1986" s="31" t="s">
        <v>19690</v>
      </c>
      <c r="C1986" s="31" t="s">
        <v>19691</v>
      </c>
      <c r="D1986" s="31" t="s">
        <v>1287</v>
      </c>
      <c r="E1986" s="31" t="s">
        <v>145</v>
      </c>
      <c r="F1986" s="31" t="s">
        <v>122</v>
      </c>
      <c r="G1986" s="31" t="s">
        <v>107</v>
      </c>
      <c r="H1986" s="31" t="s">
        <v>108</v>
      </c>
      <c r="I1986" s="31"/>
      <c r="J1986" s="31"/>
      <c r="K1986" s="31" t="s">
        <v>110</v>
      </c>
      <c r="L1986" s="31" t="s">
        <v>19692</v>
      </c>
      <c r="M1986" s="31" t="s">
        <v>27</v>
      </c>
      <c r="N1986" s="31" t="s">
        <v>25933</v>
      </c>
      <c r="O1986" s="31" t="s">
        <v>25929</v>
      </c>
      <c r="P1986" s="32" t="s">
        <v>66</v>
      </c>
      <c r="Q1986" s="32">
        <v>1</v>
      </c>
      <c r="R1986" t="str">
        <f t="shared" si="30"/>
        <v>Горбова А.А.. ПП, маг. "Світанок" г.Хмельницкий, шоссе Винницкое (0)</v>
      </c>
    </row>
    <row r="1987" spans="1:18" hidden="1" x14ac:dyDescent="0.25">
      <c r="A1987" s="32">
        <v>164881</v>
      </c>
      <c r="B1987" s="31" t="s">
        <v>19690</v>
      </c>
      <c r="C1987" s="31" t="s">
        <v>19691</v>
      </c>
      <c r="D1987" s="31" t="s">
        <v>1287</v>
      </c>
      <c r="E1987" s="31" t="s">
        <v>145</v>
      </c>
      <c r="F1987" s="31" t="s">
        <v>122</v>
      </c>
      <c r="G1987" s="31" t="s">
        <v>107</v>
      </c>
      <c r="H1987" s="31" t="s">
        <v>108</v>
      </c>
      <c r="I1987" s="31" t="s">
        <v>19693</v>
      </c>
      <c r="J1987" s="31" t="s">
        <v>19694</v>
      </c>
      <c r="K1987" s="31" t="s">
        <v>110</v>
      </c>
      <c r="L1987" s="31" t="s">
        <v>19691</v>
      </c>
      <c r="M1987" s="31" t="s">
        <v>27</v>
      </c>
      <c r="N1987" s="31" t="s">
        <v>25933</v>
      </c>
      <c r="O1987" s="31" t="s">
        <v>25929</v>
      </c>
      <c r="P1987" s="32" t="s">
        <v>66</v>
      </c>
      <c r="Q1987" s="32">
        <v>1</v>
      </c>
      <c r="R1987" t="str">
        <f t="shared" ref="R1987:R2050" si="31">CONCATENATE(C1987," ",D1987)</f>
        <v>Горбова А.А.. ПП, маг. "Світанок" г.Хмельницкий, шоссе Винницкое (0)</v>
      </c>
    </row>
    <row r="1988" spans="1:18" hidden="1" x14ac:dyDescent="0.25">
      <c r="A1988" s="32">
        <v>164883</v>
      </c>
      <c r="B1988" s="31" t="s">
        <v>19701</v>
      </c>
      <c r="C1988" s="31" t="s">
        <v>19702</v>
      </c>
      <c r="D1988" s="31" t="s">
        <v>10466</v>
      </c>
      <c r="E1988" s="31" t="s">
        <v>145</v>
      </c>
      <c r="F1988" s="31" t="s">
        <v>122</v>
      </c>
      <c r="G1988" s="31" t="s">
        <v>115</v>
      </c>
      <c r="H1988" s="31" t="s">
        <v>116</v>
      </c>
      <c r="I1988" s="31" t="s">
        <v>19703</v>
      </c>
      <c r="J1988" s="31" t="s">
        <v>19704</v>
      </c>
      <c r="K1988" s="31" t="s">
        <v>110</v>
      </c>
      <c r="L1988" s="31" t="s">
        <v>19702</v>
      </c>
      <c r="M1988" s="31" t="s">
        <v>25</v>
      </c>
      <c r="N1988" s="31" t="s">
        <v>25933</v>
      </c>
      <c r="O1988" s="31" t="s">
        <v>25929</v>
      </c>
      <c r="P1988" s="32" t="s">
        <v>66</v>
      </c>
      <c r="Q1988" s="32">
        <v>1</v>
      </c>
      <c r="R1988" t="str">
        <f t="shared" si="31"/>
        <v>Підберезна О.В. ПП, лоток №1 г.Хмельницкий, ул.Проскуровская, д.92</v>
      </c>
    </row>
    <row r="1989" spans="1:18" hidden="1" x14ac:dyDescent="0.25">
      <c r="A1989" s="32">
        <v>164883</v>
      </c>
      <c r="B1989" s="31" t="s">
        <v>19701</v>
      </c>
      <c r="C1989" s="31" t="s">
        <v>19702</v>
      </c>
      <c r="D1989" s="31" t="s">
        <v>10466</v>
      </c>
      <c r="E1989" s="31" t="s">
        <v>145</v>
      </c>
      <c r="F1989" s="31" t="s">
        <v>122</v>
      </c>
      <c r="G1989" s="31" t="s">
        <v>115</v>
      </c>
      <c r="H1989" s="31" t="s">
        <v>116</v>
      </c>
      <c r="I1989" s="31"/>
      <c r="J1989" s="31"/>
      <c r="K1989" s="31" t="s">
        <v>110</v>
      </c>
      <c r="L1989" s="31" t="s">
        <v>19702</v>
      </c>
      <c r="M1989" s="31" t="s">
        <v>25</v>
      </c>
      <c r="N1989" s="31" t="s">
        <v>25933</v>
      </c>
      <c r="O1989" s="31" t="s">
        <v>25929</v>
      </c>
      <c r="P1989" s="32" t="s">
        <v>66</v>
      </c>
      <c r="Q1989" s="32">
        <v>1</v>
      </c>
      <c r="R1989" t="str">
        <f t="shared" si="31"/>
        <v>Підберезна О.В. ПП, лоток №1 г.Хмельницкий, ул.Проскуровская, д.92</v>
      </c>
    </row>
    <row r="1990" spans="1:18" hidden="1" x14ac:dyDescent="0.25">
      <c r="A1990" s="32">
        <v>164884</v>
      </c>
      <c r="B1990" s="31" t="s">
        <v>19705</v>
      </c>
      <c r="C1990" s="31" t="s">
        <v>19706</v>
      </c>
      <c r="D1990" s="31" t="s">
        <v>10466</v>
      </c>
      <c r="E1990" s="31" t="s">
        <v>145</v>
      </c>
      <c r="F1990" s="31" t="s">
        <v>122</v>
      </c>
      <c r="G1990" s="31" t="s">
        <v>115</v>
      </c>
      <c r="H1990" s="31" t="s">
        <v>116</v>
      </c>
      <c r="I1990" s="31" t="s">
        <v>19703</v>
      </c>
      <c r="J1990" s="31" t="s">
        <v>19704</v>
      </c>
      <c r="K1990" s="31" t="s">
        <v>110</v>
      </c>
      <c r="L1990" s="31" t="s">
        <v>19706</v>
      </c>
      <c r="M1990" s="31" t="s">
        <v>25</v>
      </c>
      <c r="N1990" s="31" t="s">
        <v>25933</v>
      </c>
      <c r="O1990" s="31" t="s">
        <v>25929</v>
      </c>
      <c r="P1990" s="32" t="s">
        <v>67</v>
      </c>
      <c r="Q1990" s="32">
        <v>0.5</v>
      </c>
      <c r="R1990" t="str">
        <f t="shared" si="31"/>
        <v>Підберезна О.В. ПП, лоток №2 г.Хмельницкий, ул.Проскуровская, д.92</v>
      </c>
    </row>
    <row r="1991" spans="1:18" hidden="1" x14ac:dyDescent="0.25">
      <c r="A1991" s="32">
        <v>164884</v>
      </c>
      <c r="B1991" s="31" t="s">
        <v>19705</v>
      </c>
      <c r="C1991" s="31" t="s">
        <v>19706</v>
      </c>
      <c r="D1991" s="31" t="s">
        <v>10466</v>
      </c>
      <c r="E1991" s="31" t="s">
        <v>145</v>
      </c>
      <c r="F1991" s="31" t="s">
        <v>122</v>
      </c>
      <c r="G1991" s="31" t="s">
        <v>115</v>
      </c>
      <c r="H1991" s="31" t="s">
        <v>116</v>
      </c>
      <c r="I1991" s="31"/>
      <c r="J1991" s="31"/>
      <c r="K1991" s="31" t="s">
        <v>110</v>
      </c>
      <c r="L1991" s="31" t="s">
        <v>19706</v>
      </c>
      <c r="M1991" s="31" t="s">
        <v>25</v>
      </c>
      <c r="N1991" s="31" t="s">
        <v>25933</v>
      </c>
      <c r="O1991" s="31" t="s">
        <v>25929</v>
      </c>
      <c r="P1991" s="32" t="s">
        <v>67</v>
      </c>
      <c r="Q1991" s="32">
        <v>0.5</v>
      </c>
      <c r="R1991" t="str">
        <f t="shared" si="31"/>
        <v>Підберезна О.В. ПП, лоток №2 г.Хмельницкий, ул.Проскуровская, д.92</v>
      </c>
    </row>
    <row r="1992" spans="1:18" hidden="1" x14ac:dyDescent="0.25">
      <c r="A1992" s="32">
        <v>164956</v>
      </c>
      <c r="B1992" s="31" t="s">
        <v>19858</v>
      </c>
      <c r="C1992" s="31" t="s">
        <v>19859</v>
      </c>
      <c r="D1992" s="31" t="s">
        <v>10466</v>
      </c>
      <c r="E1992" s="31" t="s">
        <v>145</v>
      </c>
      <c r="F1992" s="31" t="s">
        <v>122</v>
      </c>
      <c r="G1992" s="31" t="s">
        <v>115</v>
      </c>
      <c r="H1992" s="31" t="s">
        <v>116</v>
      </c>
      <c r="I1992" s="31"/>
      <c r="J1992" s="31"/>
      <c r="K1992" s="31" t="s">
        <v>110</v>
      </c>
      <c r="L1992" s="31" t="s">
        <v>19859</v>
      </c>
      <c r="M1992" s="31" t="s">
        <v>25</v>
      </c>
      <c r="N1992" s="31" t="s">
        <v>25933</v>
      </c>
      <c r="O1992" s="31" t="s">
        <v>25929</v>
      </c>
      <c r="P1992" s="32" t="s">
        <v>66</v>
      </c>
      <c r="Q1992" s="32">
        <v>0.5</v>
      </c>
      <c r="R1992" t="str">
        <f t="shared" si="31"/>
        <v>Подільський Експрес ПП, "Буфет" г.Хмельницкий, ул.Проскуровская, д.92</v>
      </c>
    </row>
    <row r="1993" spans="1:18" hidden="1" x14ac:dyDescent="0.25">
      <c r="A1993" s="32">
        <v>164956</v>
      </c>
      <c r="B1993" s="31" t="s">
        <v>19858</v>
      </c>
      <c r="C1993" s="31" t="s">
        <v>19859</v>
      </c>
      <c r="D1993" s="31" t="s">
        <v>10466</v>
      </c>
      <c r="E1993" s="31" t="s">
        <v>145</v>
      </c>
      <c r="F1993" s="31" t="s">
        <v>122</v>
      </c>
      <c r="G1993" s="31" t="s">
        <v>115</v>
      </c>
      <c r="H1993" s="31" t="s">
        <v>116</v>
      </c>
      <c r="I1993" s="31" t="s">
        <v>19860</v>
      </c>
      <c r="J1993" s="31" t="s">
        <v>19861</v>
      </c>
      <c r="K1993" s="31" t="s">
        <v>110</v>
      </c>
      <c r="L1993" s="31" t="s">
        <v>19859</v>
      </c>
      <c r="M1993" s="31" t="s">
        <v>25</v>
      </c>
      <c r="N1993" s="31" t="s">
        <v>25933</v>
      </c>
      <c r="O1993" s="31" t="s">
        <v>25929</v>
      </c>
      <c r="P1993" s="32" t="s">
        <v>66</v>
      </c>
      <c r="Q1993" s="32">
        <v>0.5</v>
      </c>
      <c r="R1993" t="str">
        <f t="shared" si="31"/>
        <v>Подільський Експрес ПП, "Буфет" г.Хмельницкий, ул.Проскуровская, д.92</v>
      </c>
    </row>
    <row r="1994" spans="1:18" hidden="1" x14ac:dyDescent="0.25">
      <c r="A1994" s="32">
        <v>164962</v>
      </c>
      <c r="B1994" s="31" t="s">
        <v>19868</v>
      </c>
      <c r="C1994" s="31" t="s">
        <v>19869</v>
      </c>
      <c r="D1994" s="31" t="s">
        <v>9937</v>
      </c>
      <c r="E1994" s="31" t="s">
        <v>145</v>
      </c>
      <c r="F1994" s="31" t="s">
        <v>122</v>
      </c>
      <c r="G1994" s="31" t="s">
        <v>299</v>
      </c>
      <c r="H1994" s="31" t="s">
        <v>108</v>
      </c>
      <c r="I1994" s="31" t="s">
        <v>19870</v>
      </c>
      <c r="J1994" s="31" t="s">
        <v>19871</v>
      </c>
      <c r="K1994" s="31" t="s">
        <v>110</v>
      </c>
      <c r="L1994" s="31" t="s">
        <v>19869</v>
      </c>
      <c r="M1994" s="31" t="s">
        <v>26</v>
      </c>
      <c r="N1994" s="31" t="s">
        <v>25933</v>
      </c>
      <c r="O1994" s="31" t="s">
        <v>25929</v>
      </c>
      <c r="P1994" s="32" t="s">
        <v>66</v>
      </c>
      <c r="Q1994" s="32">
        <v>1</v>
      </c>
      <c r="R1994" t="str">
        <f t="shared" si="31"/>
        <v>Андрухова Л.М. ПП, маг. "Транзит" г.Хмельницкий, просп Мира, д.46</v>
      </c>
    </row>
    <row r="1995" spans="1:18" hidden="1" x14ac:dyDescent="0.25">
      <c r="A1995" s="32">
        <v>164962</v>
      </c>
      <c r="B1995" s="31" t="s">
        <v>19868</v>
      </c>
      <c r="C1995" s="31" t="s">
        <v>19869</v>
      </c>
      <c r="D1995" s="31" t="s">
        <v>9937</v>
      </c>
      <c r="E1995" s="31" t="s">
        <v>145</v>
      </c>
      <c r="F1995" s="31" t="s">
        <v>122</v>
      </c>
      <c r="G1995" s="31" t="s">
        <v>299</v>
      </c>
      <c r="H1995" s="31" t="s">
        <v>108</v>
      </c>
      <c r="I1995" s="31"/>
      <c r="J1995" s="31"/>
      <c r="K1995" s="31" t="s">
        <v>110</v>
      </c>
      <c r="L1995" s="31" t="s">
        <v>19872</v>
      </c>
      <c r="M1995" s="31" t="s">
        <v>26</v>
      </c>
      <c r="N1995" s="31" t="s">
        <v>25933</v>
      </c>
      <c r="O1995" s="31" t="s">
        <v>25929</v>
      </c>
      <c r="P1995" s="32" t="s">
        <v>66</v>
      </c>
      <c r="Q1995" s="32">
        <v>1</v>
      </c>
      <c r="R1995" t="str">
        <f t="shared" si="31"/>
        <v>Андрухова Л.М. ПП, маг. "Транзит" г.Хмельницкий, просп Мира, д.46</v>
      </c>
    </row>
    <row r="1996" spans="1:18" hidden="1" x14ac:dyDescent="0.25">
      <c r="A1996" s="32">
        <v>164984</v>
      </c>
      <c r="B1996" s="31" t="s">
        <v>19919</v>
      </c>
      <c r="C1996" s="31" t="s">
        <v>19920</v>
      </c>
      <c r="D1996" s="31" t="s">
        <v>19921</v>
      </c>
      <c r="E1996" s="31" t="s">
        <v>145</v>
      </c>
      <c r="F1996" s="31" t="s">
        <v>122</v>
      </c>
      <c r="G1996" s="31" t="s">
        <v>107</v>
      </c>
      <c r="H1996" s="31" t="s">
        <v>108</v>
      </c>
      <c r="I1996" s="31" t="s">
        <v>19922</v>
      </c>
      <c r="J1996" s="31" t="s">
        <v>19923</v>
      </c>
      <c r="K1996" s="31" t="s">
        <v>110</v>
      </c>
      <c r="L1996" s="31" t="s">
        <v>19920</v>
      </c>
      <c r="M1996" s="31" t="s">
        <v>24</v>
      </c>
      <c r="N1996" s="31" t="s">
        <v>25933</v>
      </c>
      <c r="O1996" s="31" t="s">
        <v>25929</v>
      </c>
      <c r="P1996" s="32" t="s">
        <v>67</v>
      </c>
      <c r="Q1996" s="32">
        <v>1</v>
      </c>
      <c r="R1996" t="str">
        <f t="shared" si="31"/>
        <v>Поліщук В.І. ПП, маг. №17 г.Хмельницкий, ул.Казацкая, д.54</v>
      </c>
    </row>
    <row r="1997" spans="1:18" hidden="1" x14ac:dyDescent="0.25">
      <c r="A1997" s="32">
        <v>164984</v>
      </c>
      <c r="B1997" s="31" t="s">
        <v>19919</v>
      </c>
      <c r="C1997" s="31" t="s">
        <v>19920</v>
      </c>
      <c r="D1997" s="31" t="s">
        <v>19921</v>
      </c>
      <c r="E1997" s="31" t="s">
        <v>145</v>
      </c>
      <c r="F1997" s="31" t="s">
        <v>122</v>
      </c>
      <c r="G1997" s="31" t="s">
        <v>107</v>
      </c>
      <c r="H1997" s="31" t="s">
        <v>108</v>
      </c>
      <c r="I1997" s="31"/>
      <c r="J1997" s="31"/>
      <c r="K1997" s="31" t="s">
        <v>110</v>
      </c>
      <c r="L1997" s="31" t="s">
        <v>19920</v>
      </c>
      <c r="M1997" s="31" t="s">
        <v>24</v>
      </c>
      <c r="N1997" s="31" t="s">
        <v>25933</v>
      </c>
      <c r="O1997" s="31" t="s">
        <v>25929</v>
      </c>
      <c r="P1997" s="32" t="s">
        <v>67</v>
      </c>
      <c r="Q1997" s="32">
        <v>1</v>
      </c>
      <c r="R1997" t="str">
        <f t="shared" si="31"/>
        <v>Поліщук В.І. ПП, маг. №17 г.Хмельницкий, ул.Казацкая, д.54</v>
      </c>
    </row>
    <row r="1998" spans="1:18" hidden="1" x14ac:dyDescent="0.25">
      <c r="A1998" s="32">
        <v>165013</v>
      </c>
      <c r="B1998" s="31" t="s">
        <v>19975</v>
      </c>
      <c r="C1998" s="31" t="s">
        <v>19976</v>
      </c>
      <c r="D1998" s="31" t="s">
        <v>7277</v>
      </c>
      <c r="E1998" s="31" t="s">
        <v>145</v>
      </c>
      <c r="F1998" s="31" t="s">
        <v>122</v>
      </c>
      <c r="G1998" s="31" t="s">
        <v>149</v>
      </c>
      <c r="H1998" s="31" t="s">
        <v>108</v>
      </c>
      <c r="I1998" s="31" t="s">
        <v>19977</v>
      </c>
      <c r="J1998" s="31" t="s">
        <v>19978</v>
      </c>
      <c r="K1998" s="31" t="s">
        <v>110</v>
      </c>
      <c r="L1998" s="31" t="s">
        <v>19976</v>
      </c>
      <c r="M1998" s="31" t="s">
        <v>25</v>
      </c>
      <c r="N1998" s="31" t="s">
        <v>25933</v>
      </c>
      <c r="O1998" s="31" t="s">
        <v>25929</v>
      </c>
      <c r="P1998" s="32" t="s">
        <v>67</v>
      </c>
      <c r="Q1998" s="32">
        <v>0.5</v>
      </c>
      <c r="R1998" t="str">
        <f t="shared" si="31"/>
        <v>Попльовко О.С. ПП, к-к "Цукерочка" г.Хмельницкий, ул.Циолковского, д.2</v>
      </c>
    </row>
    <row r="1999" spans="1:18" hidden="1" x14ac:dyDescent="0.25">
      <c r="A1999" s="32">
        <v>165013</v>
      </c>
      <c r="B1999" s="31" t="s">
        <v>19975</v>
      </c>
      <c r="C1999" s="31" t="s">
        <v>19976</v>
      </c>
      <c r="D1999" s="31" t="s">
        <v>7277</v>
      </c>
      <c r="E1999" s="31" t="s">
        <v>145</v>
      </c>
      <c r="F1999" s="31" t="s">
        <v>122</v>
      </c>
      <c r="G1999" s="31" t="s">
        <v>149</v>
      </c>
      <c r="H1999" s="31" t="s">
        <v>108</v>
      </c>
      <c r="I1999" s="31"/>
      <c r="J1999" s="31"/>
      <c r="K1999" s="31" t="s">
        <v>110</v>
      </c>
      <c r="L1999" s="31" t="s">
        <v>19976</v>
      </c>
      <c r="M1999" s="31" t="s">
        <v>25</v>
      </c>
      <c r="N1999" s="31" t="s">
        <v>25933</v>
      </c>
      <c r="O1999" s="31" t="s">
        <v>25929</v>
      </c>
      <c r="P1999" s="32" t="s">
        <v>67</v>
      </c>
      <c r="Q1999" s="32">
        <v>0.5</v>
      </c>
      <c r="R1999" t="str">
        <f t="shared" si="31"/>
        <v>Попльовко О.С. ПП, к-к "Цукерочка" г.Хмельницкий, ул.Циолковского, д.2</v>
      </c>
    </row>
    <row r="2000" spans="1:18" hidden="1" x14ac:dyDescent="0.25">
      <c r="A2000" s="32">
        <v>165021</v>
      </c>
      <c r="B2000" s="31" t="s">
        <v>19995</v>
      </c>
      <c r="C2000" s="31" t="s">
        <v>19996</v>
      </c>
      <c r="D2000" s="31" t="s">
        <v>19997</v>
      </c>
      <c r="E2000" s="31" t="s">
        <v>145</v>
      </c>
      <c r="F2000" s="31" t="s">
        <v>122</v>
      </c>
      <c r="G2000" s="31" t="s">
        <v>115</v>
      </c>
      <c r="H2000" s="31" t="s">
        <v>116</v>
      </c>
      <c r="I2000" s="31"/>
      <c r="J2000" s="31"/>
      <c r="K2000" s="31" t="s">
        <v>110</v>
      </c>
      <c r="L2000" s="31" t="s">
        <v>19996</v>
      </c>
      <c r="M2000" s="31" t="s">
        <v>24</v>
      </c>
      <c r="N2000" s="31" t="s">
        <v>25933</v>
      </c>
      <c r="O2000" s="31" t="s">
        <v>25929</v>
      </c>
      <c r="P2000" s="32" t="s">
        <v>66</v>
      </c>
      <c r="Q2000" s="32">
        <v>1</v>
      </c>
      <c r="R2000" t="str">
        <f t="shared" si="31"/>
        <v>Потеряйко С.О. ПП, к-к №20 г.Хмельницкий, ул.Хотовицкого (р-к НКП "Ранковий")</v>
      </c>
    </row>
    <row r="2001" spans="1:18" hidden="1" x14ac:dyDescent="0.25">
      <c r="A2001" s="32">
        <v>165021</v>
      </c>
      <c r="B2001" s="31" t="s">
        <v>19995</v>
      </c>
      <c r="C2001" s="31" t="s">
        <v>19996</v>
      </c>
      <c r="D2001" s="31" t="s">
        <v>19997</v>
      </c>
      <c r="E2001" s="31" t="s">
        <v>145</v>
      </c>
      <c r="F2001" s="31" t="s">
        <v>122</v>
      </c>
      <c r="G2001" s="31" t="s">
        <v>115</v>
      </c>
      <c r="H2001" s="31" t="s">
        <v>116</v>
      </c>
      <c r="I2001" s="31" t="s">
        <v>19998</v>
      </c>
      <c r="J2001" s="31" t="s">
        <v>19999</v>
      </c>
      <c r="K2001" s="31" t="s">
        <v>110</v>
      </c>
      <c r="L2001" s="31" t="s">
        <v>19996</v>
      </c>
      <c r="M2001" s="31" t="s">
        <v>24</v>
      </c>
      <c r="N2001" s="31" t="s">
        <v>25933</v>
      </c>
      <c r="O2001" s="31" t="s">
        <v>25929</v>
      </c>
      <c r="P2001" s="32" t="s">
        <v>66</v>
      </c>
      <c r="Q2001" s="32">
        <v>1</v>
      </c>
      <c r="R2001" t="str">
        <f t="shared" si="31"/>
        <v>Потеряйко С.О. ПП, к-к №20 г.Хмельницкий, ул.Хотовицкого (р-к НКП "Ранковий")</v>
      </c>
    </row>
    <row r="2002" spans="1:18" hidden="1" x14ac:dyDescent="0.25">
      <c r="A2002" s="32">
        <v>165079</v>
      </c>
      <c r="B2002" s="31" t="s">
        <v>20131</v>
      </c>
      <c r="C2002" s="31" t="s">
        <v>20132</v>
      </c>
      <c r="D2002" s="31" t="s">
        <v>15966</v>
      </c>
      <c r="E2002" s="31" t="s">
        <v>145</v>
      </c>
      <c r="F2002" s="31" t="s">
        <v>122</v>
      </c>
      <c r="G2002" s="31" t="s">
        <v>107</v>
      </c>
      <c r="H2002" s="31" t="s">
        <v>108</v>
      </c>
      <c r="I2002" s="31" t="s">
        <v>20133</v>
      </c>
      <c r="J2002" s="31" t="s">
        <v>20134</v>
      </c>
      <c r="K2002" s="31" t="s">
        <v>110</v>
      </c>
      <c r="L2002" s="31" t="s">
        <v>20132</v>
      </c>
      <c r="M2002" s="31" t="s">
        <v>24</v>
      </c>
      <c r="N2002" s="31" t="s">
        <v>25933</v>
      </c>
      <c r="O2002" s="31" t="s">
        <v>25929</v>
      </c>
      <c r="P2002" s="32" t="s">
        <v>66</v>
      </c>
      <c r="Q2002" s="32">
        <v>0.5</v>
      </c>
      <c r="R2002" t="str">
        <f t="shared" si="31"/>
        <v>Вавшко І.І. ПП, маг. "Бізнес" г.Хмельницкий, ул.Камьянецкая, д.259/1</v>
      </c>
    </row>
    <row r="2003" spans="1:18" hidden="1" x14ac:dyDescent="0.25">
      <c r="A2003" s="32">
        <v>165079</v>
      </c>
      <c r="B2003" s="31" t="s">
        <v>20131</v>
      </c>
      <c r="C2003" s="31" t="s">
        <v>20132</v>
      </c>
      <c r="D2003" s="31" t="s">
        <v>15966</v>
      </c>
      <c r="E2003" s="31" t="s">
        <v>145</v>
      </c>
      <c r="F2003" s="31" t="s">
        <v>122</v>
      </c>
      <c r="G2003" s="31" t="s">
        <v>107</v>
      </c>
      <c r="H2003" s="31" t="s">
        <v>108</v>
      </c>
      <c r="I2003" s="31"/>
      <c r="J2003" s="31"/>
      <c r="K2003" s="31" t="s">
        <v>110</v>
      </c>
      <c r="L2003" s="31" t="s">
        <v>20135</v>
      </c>
      <c r="M2003" s="31" t="s">
        <v>24</v>
      </c>
      <c r="N2003" s="31" t="s">
        <v>25933</v>
      </c>
      <c r="O2003" s="31" t="s">
        <v>25929</v>
      </c>
      <c r="P2003" s="32" t="s">
        <v>66</v>
      </c>
      <c r="Q2003" s="32">
        <v>0.5</v>
      </c>
      <c r="R2003" t="str">
        <f t="shared" si="31"/>
        <v>Вавшко І.І. ПП, маг. "Бізнес" г.Хмельницкий, ул.Камьянецкая, д.259/1</v>
      </c>
    </row>
    <row r="2004" spans="1:18" hidden="1" x14ac:dyDescent="0.25">
      <c r="A2004" s="32">
        <v>165099</v>
      </c>
      <c r="B2004" s="31" t="s">
        <v>20176</v>
      </c>
      <c r="C2004" s="31" t="s">
        <v>20177</v>
      </c>
      <c r="D2004" s="31" t="s">
        <v>4705</v>
      </c>
      <c r="E2004" s="31" t="s">
        <v>145</v>
      </c>
      <c r="F2004" s="31" t="s">
        <v>122</v>
      </c>
      <c r="G2004" s="31" t="s">
        <v>115</v>
      </c>
      <c r="H2004" s="31" t="s">
        <v>116</v>
      </c>
      <c r="I2004" s="31" t="s">
        <v>20178</v>
      </c>
      <c r="J2004" s="31" t="s">
        <v>20179</v>
      </c>
      <c r="K2004" s="31" t="s">
        <v>110</v>
      </c>
      <c r="L2004" s="31" t="s">
        <v>20177</v>
      </c>
      <c r="M2004" s="31" t="s">
        <v>24</v>
      </c>
      <c r="N2004" s="31" t="s">
        <v>25933</v>
      </c>
      <c r="O2004" s="31" t="s">
        <v>25929</v>
      </c>
      <c r="P2004" s="32" t="s">
        <v>66</v>
      </c>
      <c r="Q2004" s="32">
        <v>1</v>
      </c>
      <c r="R2004" t="str">
        <f t="shared" si="31"/>
        <v>Проценко Т.П. ПП, к-к г.Хмельницкий, шоссе Львовское, д.14</v>
      </c>
    </row>
    <row r="2005" spans="1:18" hidden="1" x14ac:dyDescent="0.25">
      <c r="A2005" s="32">
        <v>165166</v>
      </c>
      <c r="B2005" s="31" t="s">
        <v>20321</v>
      </c>
      <c r="C2005" s="31" t="s">
        <v>20322</v>
      </c>
      <c r="D2005" s="31" t="s">
        <v>20323</v>
      </c>
      <c r="E2005" s="31" t="s">
        <v>145</v>
      </c>
      <c r="F2005" s="31" t="s">
        <v>122</v>
      </c>
      <c r="G2005" s="31" t="s">
        <v>107</v>
      </c>
      <c r="H2005" s="31" t="s">
        <v>108</v>
      </c>
      <c r="I2005" s="31" t="s">
        <v>18750</v>
      </c>
      <c r="J2005" s="31" t="s">
        <v>18751</v>
      </c>
      <c r="K2005" s="31" t="s">
        <v>110</v>
      </c>
      <c r="L2005" s="31" t="s">
        <v>20322</v>
      </c>
      <c r="M2005" s="31" t="s">
        <v>27</v>
      </c>
      <c r="N2005" s="31" t="s">
        <v>25933</v>
      </c>
      <c r="O2005" s="31" t="s">
        <v>25929</v>
      </c>
      <c r="P2005" s="32" t="s">
        <v>66</v>
      </c>
      <c r="Q2005" s="32">
        <v>1</v>
      </c>
      <c r="R2005" t="str">
        <f t="shared" si="31"/>
        <v>Рейман А.Ф. ПП, маг. "Башня" г.Хмельницкий, ул.Железнодорожная, д.7/1</v>
      </c>
    </row>
    <row r="2006" spans="1:18" hidden="1" x14ac:dyDescent="0.25">
      <c r="A2006" s="32">
        <v>165166</v>
      </c>
      <c r="B2006" s="31" t="s">
        <v>20321</v>
      </c>
      <c r="C2006" s="31" t="s">
        <v>20322</v>
      </c>
      <c r="D2006" s="31" t="s">
        <v>20323</v>
      </c>
      <c r="E2006" s="31" t="s">
        <v>145</v>
      </c>
      <c r="F2006" s="31" t="s">
        <v>122</v>
      </c>
      <c r="G2006" s="31" t="s">
        <v>107</v>
      </c>
      <c r="H2006" s="31" t="s">
        <v>108</v>
      </c>
      <c r="I2006" s="31"/>
      <c r="J2006" s="31"/>
      <c r="K2006" s="31" t="s">
        <v>110</v>
      </c>
      <c r="L2006" s="31" t="s">
        <v>20322</v>
      </c>
      <c r="M2006" s="31" t="s">
        <v>27</v>
      </c>
      <c r="N2006" s="31" t="s">
        <v>25933</v>
      </c>
      <c r="O2006" s="31" t="s">
        <v>25929</v>
      </c>
      <c r="P2006" s="32" t="s">
        <v>66</v>
      </c>
      <c r="Q2006" s="32">
        <v>1</v>
      </c>
      <c r="R2006" t="str">
        <f t="shared" si="31"/>
        <v>Рейман А.Ф. ПП, маг. "Башня" г.Хмельницкий, ул.Железнодорожная, д.7/1</v>
      </c>
    </row>
    <row r="2007" spans="1:18" hidden="1" x14ac:dyDescent="0.25">
      <c r="A2007" s="32">
        <v>165167</v>
      </c>
      <c r="B2007" s="31" t="s">
        <v>20324</v>
      </c>
      <c r="C2007" s="31" t="s">
        <v>18748</v>
      </c>
      <c r="D2007" s="31" t="s">
        <v>3502</v>
      </c>
      <c r="E2007" s="31" t="s">
        <v>145</v>
      </c>
      <c r="F2007" s="31" t="s">
        <v>122</v>
      </c>
      <c r="G2007" s="31" t="s">
        <v>107</v>
      </c>
      <c r="H2007" s="31" t="s">
        <v>108</v>
      </c>
      <c r="I2007" s="31" t="s">
        <v>18750</v>
      </c>
      <c r="J2007" s="31" t="s">
        <v>18751</v>
      </c>
      <c r="K2007" s="31" t="s">
        <v>110</v>
      </c>
      <c r="L2007" s="31" t="s">
        <v>18748</v>
      </c>
      <c r="M2007" s="31" t="s">
        <v>27</v>
      </c>
      <c r="N2007" s="31" t="s">
        <v>25933</v>
      </c>
      <c r="O2007" s="31" t="s">
        <v>25929</v>
      </c>
      <c r="P2007" s="32" t="s">
        <v>66</v>
      </c>
      <c r="Q2007" s="32">
        <v>0.5</v>
      </c>
      <c r="R2007" t="str">
        <f t="shared" si="31"/>
        <v>Рейман А.Ф. ПП, маг. "Продукти" г.Хмельницкий, ул.Волочиская (-)</v>
      </c>
    </row>
    <row r="2008" spans="1:18" hidden="1" x14ac:dyDescent="0.25">
      <c r="A2008" s="32">
        <v>165167</v>
      </c>
      <c r="B2008" s="31" t="s">
        <v>20324</v>
      </c>
      <c r="C2008" s="31" t="s">
        <v>18748</v>
      </c>
      <c r="D2008" s="31" t="s">
        <v>3502</v>
      </c>
      <c r="E2008" s="31" t="s">
        <v>145</v>
      </c>
      <c r="F2008" s="31" t="s">
        <v>122</v>
      </c>
      <c r="G2008" s="31" t="s">
        <v>107</v>
      </c>
      <c r="H2008" s="31" t="s">
        <v>108</v>
      </c>
      <c r="I2008" s="31"/>
      <c r="J2008" s="31"/>
      <c r="K2008" s="31" t="s">
        <v>110</v>
      </c>
      <c r="L2008" s="31" t="s">
        <v>18748</v>
      </c>
      <c r="M2008" s="31" t="s">
        <v>27</v>
      </c>
      <c r="N2008" s="31" t="s">
        <v>25933</v>
      </c>
      <c r="O2008" s="31" t="s">
        <v>25929</v>
      </c>
      <c r="P2008" s="32" t="s">
        <v>66</v>
      </c>
      <c r="Q2008" s="32">
        <v>0.5</v>
      </c>
      <c r="R2008" t="str">
        <f t="shared" si="31"/>
        <v>Рейман А.Ф. ПП, маг. "Продукти" г.Хмельницкий, ул.Волочиская (-)</v>
      </c>
    </row>
    <row r="2009" spans="1:18" hidden="1" x14ac:dyDescent="0.25">
      <c r="A2009" s="32">
        <v>165222</v>
      </c>
      <c r="B2009" s="31" t="s">
        <v>20429</v>
      </c>
      <c r="C2009" s="31" t="s">
        <v>20430</v>
      </c>
      <c r="D2009" s="31" t="s">
        <v>20431</v>
      </c>
      <c r="E2009" s="31" t="s">
        <v>145</v>
      </c>
      <c r="F2009" s="31" t="s">
        <v>122</v>
      </c>
      <c r="G2009" s="31" t="s">
        <v>107</v>
      </c>
      <c r="H2009" s="31" t="s">
        <v>108</v>
      </c>
      <c r="I2009" s="31" t="s">
        <v>20432</v>
      </c>
      <c r="J2009" s="31" t="s">
        <v>20433</v>
      </c>
      <c r="K2009" s="31" t="s">
        <v>110</v>
      </c>
      <c r="L2009" s="31" t="s">
        <v>20430</v>
      </c>
      <c r="M2009" s="31" t="s">
        <v>27</v>
      </c>
      <c r="N2009" s="31" t="s">
        <v>25933</v>
      </c>
      <c r="O2009" s="31" t="s">
        <v>25929</v>
      </c>
      <c r="P2009" s="32" t="s">
        <v>66</v>
      </c>
      <c r="Q2009" s="32">
        <v>1</v>
      </c>
      <c r="R2009" t="str">
        <f t="shared" si="31"/>
        <v>Романовська Г.І. ПП, маг. "Продукти" г.Хмельницкий, ул.Мирного Панаса (р-н автостоянки)</v>
      </c>
    </row>
    <row r="2010" spans="1:18" hidden="1" x14ac:dyDescent="0.25">
      <c r="A2010" s="32">
        <v>165222</v>
      </c>
      <c r="B2010" s="31" t="s">
        <v>20429</v>
      </c>
      <c r="C2010" s="31" t="s">
        <v>20430</v>
      </c>
      <c r="D2010" s="31" t="s">
        <v>20431</v>
      </c>
      <c r="E2010" s="31" t="s">
        <v>145</v>
      </c>
      <c r="F2010" s="31" t="s">
        <v>122</v>
      </c>
      <c r="G2010" s="31" t="s">
        <v>107</v>
      </c>
      <c r="H2010" s="31" t="s">
        <v>108</v>
      </c>
      <c r="I2010" s="31"/>
      <c r="J2010" s="31"/>
      <c r="K2010" s="31" t="s">
        <v>110</v>
      </c>
      <c r="L2010" s="31" t="s">
        <v>20430</v>
      </c>
      <c r="M2010" s="31" t="s">
        <v>27</v>
      </c>
      <c r="N2010" s="31" t="s">
        <v>25933</v>
      </c>
      <c r="O2010" s="31" t="s">
        <v>25929</v>
      </c>
      <c r="P2010" s="32" t="s">
        <v>66</v>
      </c>
      <c r="Q2010" s="32">
        <v>1</v>
      </c>
      <c r="R2010" t="str">
        <f t="shared" si="31"/>
        <v>Романовська Г.І. ПП, маг. "Продукти" г.Хмельницкий, ул.Мирного Панаса (р-н автостоянки)</v>
      </c>
    </row>
    <row r="2011" spans="1:18" hidden="1" x14ac:dyDescent="0.25">
      <c r="A2011" s="32">
        <v>165252</v>
      </c>
      <c r="B2011" s="31" t="s">
        <v>20489</v>
      </c>
      <c r="C2011" s="31" t="s">
        <v>20490</v>
      </c>
      <c r="D2011" s="31" t="s">
        <v>20491</v>
      </c>
      <c r="E2011" s="31" t="s">
        <v>145</v>
      </c>
      <c r="F2011" s="31" t="s">
        <v>122</v>
      </c>
      <c r="G2011" s="31" t="s">
        <v>149</v>
      </c>
      <c r="H2011" s="31" t="s">
        <v>108</v>
      </c>
      <c r="I2011" s="31" t="s">
        <v>20492</v>
      </c>
      <c r="J2011" s="31" t="s">
        <v>20493</v>
      </c>
      <c r="K2011" s="31" t="s">
        <v>110</v>
      </c>
      <c r="L2011" s="31" t="s">
        <v>20490</v>
      </c>
      <c r="M2011" s="31" t="s">
        <v>26</v>
      </c>
      <c r="N2011" s="31" t="s">
        <v>25933</v>
      </c>
      <c r="O2011" s="31" t="s">
        <v>25929</v>
      </c>
      <c r="P2011" s="32" t="s">
        <v>66</v>
      </c>
      <c r="Q2011" s="32">
        <v>1</v>
      </c>
      <c r="R2011" t="str">
        <f t="shared" si="31"/>
        <v>Рудницька Л.І.ПП,к-к "№730" г.Хмельницкий, просп Мира, д.2</v>
      </c>
    </row>
    <row r="2012" spans="1:18" hidden="1" x14ac:dyDescent="0.25">
      <c r="A2012" s="32">
        <v>165252</v>
      </c>
      <c r="B2012" s="31" t="s">
        <v>20489</v>
      </c>
      <c r="C2012" s="31" t="s">
        <v>20490</v>
      </c>
      <c r="D2012" s="31" t="s">
        <v>20491</v>
      </c>
      <c r="E2012" s="31" t="s">
        <v>145</v>
      </c>
      <c r="F2012" s="31" t="s">
        <v>122</v>
      </c>
      <c r="G2012" s="31" t="s">
        <v>149</v>
      </c>
      <c r="H2012" s="31" t="s">
        <v>108</v>
      </c>
      <c r="I2012" s="31"/>
      <c r="J2012" s="31"/>
      <c r="K2012" s="31" t="s">
        <v>110</v>
      </c>
      <c r="L2012" s="31" t="s">
        <v>20490</v>
      </c>
      <c r="M2012" s="31" t="s">
        <v>26</v>
      </c>
      <c r="N2012" s="31" t="s">
        <v>25933</v>
      </c>
      <c r="O2012" s="31" t="s">
        <v>25929</v>
      </c>
      <c r="P2012" s="32" t="s">
        <v>66</v>
      </c>
      <c r="Q2012" s="32">
        <v>1</v>
      </c>
      <c r="R2012" t="str">
        <f t="shared" si="31"/>
        <v>Рудницька Л.І.ПП,к-к "№730" г.Хмельницкий, просп Мира, д.2</v>
      </c>
    </row>
    <row r="2013" spans="1:18" hidden="1" x14ac:dyDescent="0.25">
      <c r="A2013" s="32">
        <v>165253</v>
      </c>
      <c r="B2013" s="31" t="s">
        <v>20494</v>
      </c>
      <c r="C2013" s="31" t="s">
        <v>20495</v>
      </c>
      <c r="D2013" s="31" t="s">
        <v>20496</v>
      </c>
      <c r="E2013" s="31" t="s">
        <v>145</v>
      </c>
      <c r="F2013" s="31" t="s">
        <v>122</v>
      </c>
      <c r="G2013" s="31" t="s">
        <v>149</v>
      </c>
      <c r="H2013" s="31" t="s">
        <v>108</v>
      </c>
      <c r="I2013" s="31" t="s">
        <v>20497</v>
      </c>
      <c r="J2013" s="31" t="s">
        <v>20498</v>
      </c>
      <c r="K2013" s="31" t="s">
        <v>110</v>
      </c>
      <c r="L2013" s="31" t="s">
        <v>20495</v>
      </c>
      <c r="M2013" s="31" t="s">
        <v>26</v>
      </c>
      <c r="N2013" s="31" t="s">
        <v>25933</v>
      </c>
      <c r="O2013" s="31" t="s">
        <v>25929</v>
      </c>
      <c r="P2013" s="32" t="s">
        <v>67</v>
      </c>
      <c r="Q2013" s="32">
        <v>0.5</v>
      </c>
      <c r="R2013" t="str">
        <f t="shared" si="31"/>
        <v>Рудницький М.І.ПП,к-к "№805" г.Хмельницкий, ул.Камьянецкая (ост. Юность)</v>
      </c>
    </row>
    <row r="2014" spans="1:18" hidden="1" x14ac:dyDescent="0.25">
      <c r="A2014" s="32">
        <v>165290</v>
      </c>
      <c r="B2014" s="31" t="s">
        <v>20580</v>
      </c>
      <c r="C2014" s="31" t="s">
        <v>12007</v>
      </c>
      <c r="D2014" s="31" t="s">
        <v>20581</v>
      </c>
      <c r="E2014" s="31" t="s">
        <v>145</v>
      </c>
      <c r="F2014" s="31" t="s">
        <v>122</v>
      </c>
      <c r="G2014" s="31" t="s">
        <v>107</v>
      </c>
      <c r="H2014" s="31" t="s">
        <v>108</v>
      </c>
      <c r="I2014" s="31" t="s">
        <v>20582</v>
      </c>
      <c r="J2014" s="31" t="s">
        <v>20583</v>
      </c>
      <c r="K2014" s="31" t="s">
        <v>110</v>
      </c>
      <c r="L2014" s="31" t="s">
        <v>12007</v>
      </c>
      <c r="M2014" s="31" t="s">
        <v>24</v>
      </c>
      <c r="N2014" s="31" t="s">
        <v>25933</v>
      </c>
      <c r="O2014" s="31" t="s">
        <v>25929</v>
      </c>
      <c r="P2014" s="32" t="s">
        <v>66</v>
      </c>
      <c r="Q2014" s="32">
        <v>0.5</v>
      </c>
      <c r="R2014" t="str">
        <f t="shared" si="31"/>
        <v>Савюк В.Д. ПП, маг. "Продукти" г.Хмельницкий, пер.Щедрина, д.1</v>
      </c>
    </row>
    <row r="2015" spans="1:18" hidden="1" x14ac:dyDescent="0.25">
      <c r="A2015" s="32">
        <v>165290</v>
      </c>
      <c r="B2015" s="31" t="s">
        <v>20580</v>
      </c>
      <c r="C2015" s="31" t="s">
        <v>12007</v>
      </c>
      <c r="D2015" s="31" t="s">
        <v>20581</v>
      </c>
      <c r="E2015" s="31" t="s">
        <v>145</v>
      </c>
      <c r="F2015" s="31" t="s">
        <v>122</v>
      </c>
      <c r="G2015" s="31" t="s">
        <v>107</v>
      </c>
      <c r="H2015" s="31" t="s">
        <v>108</v>
      </c>
      <c r="I2015" s="31"/>
      <c r="J2015" s="31"/>
      <c r="K2015" s="31" t="s">
        <v>110</v>
      </c>
      <c r="L2015" s="31" t="s">
        <v>12007</v>
      </c>
      <c r="M2015" s="31" t="s">
        <v>24</v>
      </c>
      <c r="N2015" s="31" t="s">
        <v>25933</v>
      </c>
      <c r="O2015" s="31" t="s">
        <v>25929</v>
      </c>
      <c r="P2015" s="32" t="s">
        <v>66</v>
      </c>
      <c r="Q2015" s="32">
        <v>0.5</v>
      </c>
      <c r="R2015" t="str">
        <f t="shared" si="31"/>
        <v>Савюк В.Д. ПП, маг. "Продукти" г.Хмельницкий, пер.Щедрина, д.1</v>
      </c>
    </row>
    <row r="2016" spans="1:18" hidden="1" x14ac:dyDescent="0.25">
      <c r="A2016" s="32">
        <v>165304</v>
      </c>
      <c r="B2016" s="31" t="s">
        <v>20613</v>
      </c>
      <c r="C2016" s="31" t="s">
        <v>20614</v>
      </c>
      <c r="D2016" s="31" t="s">
        <v>20615</v>
      </c>
      <c r="E2016" s="31" t="s">
        <v>145</v>
      </c>
      <c r="F2016" s="31" t="s">
        <v>122</v>
      </c>
      <c r="G2016" s="31" t="s">
        <v>107</v>
      </c>
      <c r="H2016" s="31" t="s">
        <v>108</v>
      </c>
      <c r="I2016" s="31" t="s">
        <v>6886</v>
      </c>
      <c r="J2016" s="31" t="s">
        <v>6887</v>
      </c>
      <c r="K2016" s="31" t="s">
        <v>110</v>
      </c>
      <c r="L2016" s="31" t="s">
        <v>20616</v>
      </c>
      <c r="M2016" s="31" t="s">
        <v>27</v>
      </c>
      <c r="N2016" s="31" t="s">
        <v>25933</v>
      </c>
      <c r="O2016" s="31" t="s">
        <v>25929</v>
      </c>
      <c r="P2016" s="32" t="s">
        <v>67</v>
      </c>
      <c r="Q2016" s="32">
        <v>0.5</v>
      </c>
      <c r="R2016" t="str">
        <f t="shared" si="31"/>
        <v>Самер Н.Я. ПП, маг.  "Візит" г.Хмельницкий, ул.Чкалова, д.6</v>
      </c>
    </row>
    <row r="2017" spans="1:18" hidden="1" x14ac:dyDescent="0.25">
      <c r="A2017" s="32">
        <v>165304</v>
      </c>
      <c r="B2017" s="31" t="s">
        <v>20613</v>
      </c>
      <c r="C2017" s="31" t="s">
        <v>20614</v>
      </c>
      <c r="D2017" s="31" t="s">
        <v>20615</v>
      </c>
      <c r="E2017" s="31" t="s">
        <v>145</v>
      </c>
      <c r="F2017" s="31" t="s">
        <v>122</v>
      </c>
      <c r="G2017" s="31" t="s">
        <v>107</v>
      </c>
      <c r="H2017" s="31" t="s">
        <v>108</v>
      </c>
      <c r="I2017" s="31"/>
      <c r="J2017" s="31"/>
      <c r="K2017" s="31" t="s">
        <v>110</v>
      </c>
      <c r="L2017" s="31" t="s">
        <v>20614</v>
      </c>
      <c r="M2017" s="31" t="s">
        <v>27</v>
      </c>
      <c r="N2017" s="31" t="s">
        <v>25933</v>
      </c>
      <c r="O2017" s="31" t="s">
        <v>25929</v>
      </c>
      <c r="P2017" s="32" t="s">
        <v>67</v>
      </c>
      <c r="Q2017" s="32">
        <v>0.5</v>
      </c>
      <c r="R2017" t="str">
        <f t="shared" si="31"/>
        <v>Самер Н.Я. ПП, маг.  "Візит" г.Хмельницкий, ул.Чкалова, д.6</v>
      </c>
    </row>
    <row r="2018" spans="1:18" hidden="1" x14ac:dyDescent="0.25">
      <c r="A2018" s="32">
        <v>165316</v>
      </c>
      <c r="B2018" s="31" t="s">
        <v>20646</v>
      </c>
      <c r="C2018" s="31" t="s">
        <v>20647</v>
      </c>
      <c r="D2018" s="31" t="s">
        <v>20648</v>
      </c>
      <c r="E2018" s="31" t="s">
        <v>145</v>
      </c>
      <c r="F2018" s="31" t="s">
        <v>122</v>
      </c>
      <c r="G2018" s="31" t="s">
        <v>107</v>
      </c>
      <c r="H2018" s="31" t="s">
        <v>108</v>
      </c>
      <c r="I2018" s="31" t="s">
        <v>12031</v>
      </c>
      <c r="J2018" s="31" t="s">
        <v>12032</v>
      </c>
      <c r="K2018" s="31" t="s">
        <v>110</v>
      </c>
      <c r="L2018" s="31" t="s">
        <v>20647</v>
      </c>
      <c r="M2018" s="31" t="s">
        <v>25</v>
      </c>
      <c r="N2018" s="31" t="s">
        <v>25933</v>
      </c>
      <c r="O2018" s="31" t="s">
        <v>25929</v>
      </c>
      <c r="P2018" s="32" t="s">
        <v>66</v>
      </c>
      <c r="Q2018" s="32">
        <v>0.5</v>
      </c>
      <c r="R2018" t="str">
        <f t="shared" si="31"/>
        <v>Рибченко Ю.А. ПП, маг. "Свіжий хліб №1" г.Хмельницкий, ул.Заводская, д.34</v>
      </c>
    </row>
    <row r="2019" spans="1:18" hidden="1" x14ac:dyDescent="0.25">
      <c r="A2019" s="32">
        <v>165316</v>
      </c>
      <c r="B2019" s="31" t="s">
        <v>20646</v>
      </c>
      <c r="C2019" s="31" t="s">
        <v>20647</v>
      </c>
      <c r="D2019" s="31" t="s">
        <v>20648</v>
      </c>
      <c r="E2019" s="31" t="s">
        <v>145</v>
      </c>
      <c r="F2019" s="31" t="s">
        <v>122</v>
      </c>
      <c r="G2019" s="31" t="s">
        <v>107</v>
      </c>
      <c r="H2019" s="31" t="s">
        <v>108</v>
      </c>
      <c r="I2019" s="31"/>
      <c r="J2019" s="31"/>
      <c r="K2019" s="31" t="s">
        <v>110</v>
      </c>
      <c r="L2019" s="31" t="s">
        <v>20649</v>
      </c>
      <c r="M2019" s="31" t="s">
        <v>25</v>
      </c>
      <c r="N2019" s="31" t="s">
        <v>25933</v>
      </c>
      <c r="O2019" s="31" t="s">
        <v>25929</v>
      </c>
      <c r="P2019" s="32" t="s">
        <v>66</v>
      </c>
      <c r="Q2019" s="32">
        <v>0.5</v>
      </c>
      <c r="R2019" t="str">
        <f t="shared" si="31"/>
        <v>Рибченко Ю.А. ПП, маг. "Свіжий хліб №1" г.Хмельницкий, ул.Заводская, д.34</v>
      </c>
    </row>
    <row r="2020" spans="1:18" hidden="1" x14ac:dyDescent="0.25">
      <c r="A2020" s="32">
        <v>166265</v>
      </c>
      <c r="B2020" s="31" t="s">
        <v>22711</v>
      </c>
      <c r="C2020" s="31" t="s">
        <v>22712</v>
      </c>
      <c r="D2020" s="31" t="s">
        <v>22713</v>
      </c>
      <c r="E2020" s="31" t="s">
        <v>145</v>
      </c>
      <c r="F2020" s="31" t="s">
        <v>122</v>
      </c>
      <c r="G2020" s="31" t="s">
        <v>107</v>
      </c>
      <c r="H2020" s="31" t="s">
        <v>108</v>
      </c>
      <c r="I2020" s="31" t="s">
        <v>13161</v>
      </c>
      <c r="J2020" s="31" t="s">
        <v>13162</v>
      </c>
      <c r="K2020" s="31" t="s">
        <v>110</v>
      </c>
      <c r="L2020" s="31" t="s">
        <v>22712</v>
      </c>
      <c r="M2020" s="31" t="s">
        <v>27</v>
      </c>
      <c r="N2020" s="31" t="s">
        <v>25933</v>
      </c>
      <c r="O2020" s="31" t="s">
        <v>25929</v>
      </c>
      <c r="P2020" s="32" t="s">
        <v>25948</v>
      </c>
      <c r="Q2020" s="32">
        <v>0</v>
      </c>
      <c r="R2020" t="str">
        <f t="shared" si="31"/>
        <v>Шевчук С.В. ПП, маг. "Ланс" г.Хмельницкий, пер.Проскуривского Подполья, д.127</v>
      </c>
    </row>
    <row r="2021" spans="1:18" hidden="1" x14ac:dyDescent="0.25">
      <c r="A2021" s="32">
        <v>166265</v>
      </c>
      <c r="B2021" s="31" t="s">
        <v>22711</v>
      </c>
      <c r="C2021" s="31" t="s">
        <v>22712</v>
      </c>
      <c r="D2021" s="31" t="s">
        <v>22713</v>
      </c>
      <c r="E2021" s="31" t="s">
        <v>145</v>
      </c>
      <c r="F2021" s="31" t="s">
        <v>122</v>
      </c>
      <c r="G2021" s="31" t="s">
        <v>107</v>
      </c>
      <c r="H2021" s="31" t="s">
        <v>108</v>
      </c>
      <c r="I2021" s="31"/>
      <c r="J2021" s="31"/>
      <c r="K2021" s="31" t="s">
        <v>110</v>
      </c>
      <c r="L2021" s="31" t="s">
        <v>22712</v>
      </c>
      <c r="M2021" s="31" t="s">
        <v>27</v>
      </c>
      <c r="N2021" s="31" t="s">
        <v>25933</v>
      </c>
      <c r="O2021" s="31" t="s">
        <v>25929</v>
      </c>
      <c r="P2021" s="32" t="s">
        <v>25948</v>
      </c>
      <c r="Q2021" s="32">
        <v>0</v>
      </c>
      <c r="R2021" t="str">
        <f t="shared" si="31"/>
        <v>Шевчук С.В. ПП, маг. "Ланс" г.Хмельницкий, пер.Проскуривского Подполья, д.127</v>
      </c>
    </row>
    <row r="2022" spans="1:18" hidden="1" x14ac:dyDescent="0.25">
      <c r="A2022" s="32">
        <v>166269</v>
      </c>
      <c r="B2022" s="31" t="s">
        <v>22725</v>
      </c>
      <c r="C2022" s="31" t="s">
        <v>22726</v>
      </c>
      <c r="D2022" s="31" t="s">
        <v>22727</v>
      </c>
      <c r="E2022" s="31" t="s">
        <v>145</v>
      </c>
      <c r="F2022" s="31" t="s">
        <v>122</v>
      </c>
      <c r="G2022" s="31" t="s">
        <v>107</v>
      </c>
      <c r="H2022" s="31" t="s">
        <v>108</v>
      </c>
      <c r="I2022" s="31" t="s">
        <v>22728</v>
      </c>
      <c r="J2022" s="31" t="s">
        <v>22729</v>
      </c>
      <c r="K2022" s="31" t="s">
        <v>110</v>
      </c>
      <c r="L2022" s="31" t="s">
        <v>22726</v>
      </c>
      <c r="M2022" s="31" t="s">
        <v>24</v>
      </c>
      <c r="N2022" s="31" t="s">
        <v>25933</v>
      </c>
      <c r="O2022" s="31" t="s">
        <v>25929</v>
      </c>
      <c r="P2022" s="32" t="s">
        <v>66</v>
      </c>
      <c r="Q2022" s="32">
        <v>0.5</v>
      </c>
      <c r="R2022" t="str">
        <f t="shared" si="31"/>
        <v>Шемерда М.І. ПП, маг."Надія" г.Хмельницкий, пер.Куприна, д.66/1</v>
      </c>
    </row>
    <row r="2023" spans="1:18" hidden="1" x14ac:dyDescent="0.25">
      <c r="A2023" s="32">
        <v>166269</v>
      </c>
      <c r="B2023" s="31" t="s">
        <v>22725</v>
      </c>
      <c r="C2023" s="31" t="s">
        <v>22726</v>
      </c>
      <c r="D2023" s="31" t="s">
        <v>22727</v>
      </c>
      <c r="E2023" s="31" t="s">
        <v>145</v>
      </c>
      <c r="F2023" s="31" t="s">
        <v>122</v>
      </c>
      <c r="G2023" s="31" t="s">
        <v>107</v>
      </c>
      <c r="H2023" s="31" t="s">
        <v>108</v>
      </c>
      <c r="I2023" s="31"/>
      <c r="J2023" s="31"/>
      <c r="K2023" s="31" t="s">
        <v>110</v>
      </c>
      <c r="L2023" s="31" t="s">
        <v>22726</v>
      </c>
      <c r="M2023" s="31" t="s">
        <v>24</v>
      </c>
      <c r="N2023" s="31" t="s">
        <v>25933</v>
      </c>
      <c r="O2023" s="31" t="s">
        <v>25929</v>
      </c>
      <c r="P2023" s="32" t="s">
        <v>66</v>
      </c>
      <c r="Q2023" s="32">
        <v>0.5</v>
      </c>
      <c r="R2023" t="str">
        <f t="shared" si="31"/>
        <v>Шемерда М.І. ПП, маг."Надія" г.Хмельницкий, пер.Куприна, д.66/1</v>
      </c>
    </row>
    <row r="2024" spans="1:18" hidden="1" x14ac:dyDescent="0.25">
      <c r="A2024" s="32">
        <v>163952</v>
      </c>
      <c r="B2024" s="31" t="s">
        <v>17584</v>
      </c>
      <c r="C2024" s="31" t="s">
        <v>17585</v>
      </c>
      <c r="D2024" s="31" t="s">
        <v>13355</v>
      </c>
      <c r="E2024" s="31" t="s">
        <v>145</v>
      </c>
      <c r="F2024" s="31" t="s">
        <v>122</v>
      </c>
      <c r="G2024" s="31" t="s">
        <v>107</v>
      </c>
      <c r="H2024" s="31" t="s">
        <v>108</v>
      </c>
      <c r="I2024" s="31" t="s">
        <v>17586</v>
      </c>
      <c r="J2024" s="31" t="s">
        <v>17587</v>
      </c>
      <c r="K2024" s="31" t="s">
        <v>110</v>
      </c>
      <c r="L2024" s="31" t="s">
        <v>17585</v>
      </c>
      <c r="M2024" s="31" t="s">
        <v>25</v>
      </c>
      <c r="N2024" s="31" t="s">
        <v>25933</v>
      </c>
      <c r="O2024" s="31" t="s">
        <v>25929</v>
      </c>
      <c r="P2024" s="32" t="s">
        <v>66</v>
      </c>
      <c r="Q2024" s="32">
        <v>1</v>
      </c>
      <c r="R2024" t="str">
        <f t="shared" si="31"/>
        <v>Лаутар І.Г. ПП, маг. "Рандеву" г.Хмельницкий, ул.Чорновола Вячеслава, д.23</v>
      </c>
    </row>
    <row r="2025" spans="1:18" hidden="1" x14ac:dyDescent="0.25">
      <c r="A2025" s="32">
        <v>163953</v>
      </c>
      <c r="B2025" s="31" t="s">
        <v>17588</v>
      </c>
      <c r="C2025" s="31" t="s">
        <v>17589</v>
      </c>
      <c r="D2025" s="31" t="s">
        <v>17590</v>
      </c>
      <c r="E2025" s="31" t="s">
        <v>145</v>
      </c>
      <c r="F2025" s="31" t="s">
        <v>122</v>
      </c>
      <c r="G2025" s="31" t="s">
        <v>107</v>
      </c>
      <c r="H2025" s="31" t="s">
        <v>108</v>
      </c>
      <c r="I2025" s="31" t="s">
        <v>17591</v>
      </c>
      <c r="J2025" s="31" t="s">
        <v>17592</v>
      </c>
      <c r="K2025" s="31" t="s">
        <v>110</v>
      </c>
      <c r="L2025" s="31" t="s">
        <v>17593</v>
      </c>
      <c r="M2025" s="31" t="s">
        <v>25</v>
      </c>
      <c r="N2025" s="31" t="s">
        <v>25933</v>
      </c>
      <c r="O2025" s="31" t="s">
        <v>25929</v>
      </c>
      <c r="P2025" s="32" t="s">
        <v>66</v>
      </c>
      <c r="Q2025" s="32">
        <v>0.5</v>
      </c>
      <c r="R2025" t="str">
        <f t="shared" si="31"/>
        <v>Лаутар І.Г. ПП, маг. "Хліб та до хліба" г.Хмельницкий, ул.Чорновола Вячеслава (-)</v>
      </c>
    </row>
    <row r="2026" spans="1:18" hidden="1" x14ac:dyDescent="0.25">
      <c r="A2026" s="32">
        <v>163953</v>
      </c>
      <c r="B2026" s="31" t="s">
        <v>17588</v>
      </c>
      <c r="C2026" s="31" t="s">
        <v>17589</v>
      </c>
      <c r="D2026" s="31" t="s">
        <v>17590</v>
      </c>
      <c r="E2026" s="31" t="s">
        <v>145</v>
      </c>
      <c r="F2026" s="31" t="s">
        <v>122</v>
      </c>
      <c r="G2026" s="31" t="s">
        <v>107</v>
      </c>
      <c r="H2026" s="31" t="s">
        <v>108</v>
      </c>
      <c r="I2026" s="31"/>
      <c r="J2026" s="31"/>
      <c r="K2026" s="31" t="s">
        <v>110</v>
      </c>
      <c r="L2026" s="31" t="s">
        <v>17589</v>
      </c>
      <c r="M2026" s="31" t="s">
        <v>25</v>
      </c>
      <c r="N2026" s="31" t="s">
        <v>25933</v>
      </c>
      <c r="O2026" s="31" t="s">
        <v>25929</v>
      </c>
      <c r="P2026" s="32" t="s">
        <v>66</v>
      </c>
      <c r="Q2026" s="32">
        <v>0.5</v>
      </c>
      <c r="R2026" t="str">
        <f t="shared" si="31"/>
        <v>Лаутар І.Г. ПП, маг. "Хліб та до хліба" г.Хмельницкий, ул.Чорновола Вячеслава (-)</v>
      </c>
    </row>
    <row r="2027" spans="1:18" hidden="1" x14ac:dyDescent="0.25">
      <c r="A2027" s="32">
        <v>163962</v>
      </c>
      <c r="B2027" s="31" t="s">
        <v>17602</v>
      </c>
      <c r="C2027" s="31" t="s">
        <v>17603</v>
      </c>
      <c r="D2027" s="31" t="s">
        <v>17604</v>
      </c>
      <c r="E2027" s="31" t="s">
        <v>145</v>
      </c>
      <c r="F2027" s="31" t="s">
        <v>122</v>
      </c>
      <c r="G2027" s="31" t="s">
        <v>107</v>
      </c>
      <c r="H2027" s="31" t="s">
        <v>108</v>
      </c>
      <c r="I2027" s="31"/>
      <c r="J2027" s="31"/>
      <c r="K2027" s="31" t="s">
        <v>110</v>
      </c>
      <c r="L2027" s="31" t="s">
        <v>17603</v>
      </c>
      <c r="M2027" s="31" t="s">
        <v>26</v>
      </c>
      <c r="N2027" s="31" t="s">
        <v>25933</v>
      </c>
      <c r="O2027" s="31" t="s">
        <v>25929</v>
      </c>
      <c r="P2027" s="32" t="s">
        <v>66</v>
      </c>
      <c r="Q2027" s="32">
        <v>1</v>
      </c>
      <c r="R2027" t="str">
        <f t="shared" si="31"/>
        <v>Лебеденко Н.В. ПП, маг. "Добродій" г.Хмельницкий, просп Мира, д.70/3</v>
      </c>
    </row>
    <row r="2028" spans="1:18" hidden="1" x14ac:dyDescent="0.25">
      <c r="A2028" s="32">
        <v>163962</v>
      </c>
      <c r="B2028" s="31" t="s">
        <v>17602</v>
      </c>
      <c r="C2028" s="31" t="s">
        <v>17603</v>
      </c>
      <c r="D2028" s="31" t="s">
        <v>17604</v>
      </c>
      <c r="E2028" s="31" t="s">
        <v>145</v>
      </c>
      <c r="F2028" s="31" t="s">
        <v>122</v>
      </c>
      <c r="G2028" s="31" t="s">
        <v>107</v>
      </c>
      <c r="H2028" s="31" t="s">
        <v>108</v>
      </c>
      <c r="I2028" s="31" t="s">
        <v>17600</v>
      </c>
      <c r="J2028" s="31" t="s">
        <v>17601</v>
      </c>
      <c r="K2028" s="31" t="s">
        <v>110</v>
      </c>
      <c r="L2028" s="31" t="s">
        <v>17603</v>
      </c>
      <c r="M2028" s="31" t="s">
        <v>26</v>
      </c>
      <c r="N2028" s="31" t="s">
        <v>25933</v>
      </c>
      <c r="O2028" s="31" t="s">
        <v>25929</v>
      </c>
      <c r="P2028" s="32" t="s">
        <v>66</v>
      </c>
      <c r="Q2028" s="32">
        <v>1</v>
      </c>
      <c r="R2028" t="str">
        <f t="shared" si="31"/>
        <v>Лебеденко Н.В. ПП, маг. "Добродій" г.Хмельницкий, просп Мира, д.70/3</v>
      </c>
    </row>
    <row r="2029" spans="1:18" hidden="1" x14ac:dyDescent="0.25">
      <c r="A2029" s="32">
        <v>164023</v>
      </c>
      <c r="B2029" s="31" t="s">
        <v>17714</v>
      </c>
      <c r="C2029" s="31" t="s">
        <v>17715</v>
      </c>
      <c r="D2029" s="31" t="s">
        <v>17716</v>
      </c>
      <c r="E2029" s="31" t="s">
        <v>145</v>
      </c>
      <c r="F2029" s="31" t="s">
        <v>122</v>
      </c>
      <c r="G2029" s="31" t="s">
        <v>107</v>
      </c>
      <c r="H2029" s="31" t="s">
        <v>108</v>
      </c>
      <c r="I2029" s="31" t="s">
        <v>17717</v>
      </c>
      <c r="J2029" s="31" t="s">
        <v>17718</v>
      </c>
      <c r="K2029" s="31" t="s">
        <v>110</v>
      </c>
      <c r="L2029" s="31" t="s">
        <v>17715</v>
      </c>
      <c r="M2029" s="31" t="s">
        <v>27</v>
      </c>
      <c r="N2029" s="31" t="s">
        <v>25933</v>
      </c>
      <c r="O2029" s="31" t="s">
        <v>25929</v>
      </c>
      <c r="P2029" s="32" t="s">
        <v>67</v>
      </c>
      <c r="Q2029" s="32">
        <v>1</v>
      </c>
      <c r="R2029" t="str">
        <f t="shared" si="31"/>
        <v>Лисяк Р.І. ПП, маг. "Продукти" г.Хмельницкий, ул.Железнодорожная, д.12/2</v>
      </c>
    </row>
    <row r="2030" spans="1:18" hidden="1" x14ac:dyDescent="0.25">
      <c r="A2030" s="32">
        <v>164023</v>
      </c>
      <c r="B2030" s="31" t="s">
        <v>17714</v>
      </c>
      <c r="C2030" s="31" t="s">
        <v>17715</v>
      </c>
      <c r="D2030" s="31" t="s">
        <v>17716</v>
      </c>
      <c r="E2030" s="31" t="s">
        <v>145</v>
      </c>
      <c r="F2030" s="31" t="s">
        <v>122</v>
      </c>
      <c r="G2030" s="31" t="s">
        <v>107</v>
      </c>
      <c r="H2030" s="31" t="s">
        <v>108</v>
      </c>
      <c r="I2030" s="31"/>
      <c r="J2030" s="31"/>
      <c r="K2030" s="31" t="s">
        <v>110</v>
      </c>
      <c r="L2030" s="31" t="s">
        <v>17715</v>
      </c>
      <c r="M2030" s="31" t="s">
        <v>27</v>
      </c>
      <c r="N2030" s="31" t="s">
        <v>25933</v>
      </c>
      <c r="O2030" s="31" t="s">
        <v>25929</v>
      </c>
      <c r="P2030" s="32" t="s">
        <v>67</v>
      </c>
      <c r="Q2030" s="32">
        <v>1</v>
      </c>
      <c r="R2030" t="str">
        <f t="shared" si="31"/>
        <v>Лисяк Р.І. ПП, маг. "Продукти" г.Хмельницкий, ул.Железнодорожная, д.12/2</v>
      </c>
    </row>
    <row r="2031" spans="1:18" hidden="1" x14ac:dyDescent="0.25">
      <c r="A2031" s="32">
        <v>164062</v>
      </c>
      <c r="B2031" s="31" t="s">
        <v>17815</v>
      </c>
      <c r="C2031" s="31" t="s">
        <v>17816</v>
      </c>
      <c r="D2031" s="31" t="s">
        <v>17817</v>
      </c>
      <c r="E2031" s="31" t="s">
        <v>145</v>
      </c>
      <c r="F2031" s="31" t="s">
        <v>122</v>
      </c>
      <c r="G2031" s="31" t="s">
        <v>107</v>
      </c>
      <c r="H2031" s="31" t="s">
        <v>108</v>
      </c>
      <c r="I2031" s="31"/>
      <c r="J2031" s="31"/>
      <c r="K2031" s="31" t="s">
        <v>110</v>
      </c>
      <c r="L2031" s="31" t="s">
        <v>17816</v>
      </c>
      <c r="M2031" s="31" t="s">
        <v>24</v>
      </c>
      <c r="N2031" s="31" t="s">
        <v>25933</v>
      </c>
      <c r="O2031" s="31" t="s">
        <v>25929</v>
      </c>
      <c r="P2031" s="32" t="s">
        <v>66</v>
      </c>
      <c r="Q2031" s="32">
        <v>1</v>
      </c>
      <c r="R2031" t="str">
        <f t="shared" si="31"/>
        <v>Літвінова Л.В. ПП, маг. "Львівський" г.Хмельницкий, шоссе Львовское (остановка Район. больница)</v>
      </c>
    </row>
    <row r="2032" spans="1:18" hidden="1" x14ac:dyDescent="0.25">
      <c r="A2032" s="32">
        <v>164062</v>
      </c>
      <c r="B2032" s="31" t="s">
        <v>17815</v>
      </c>
      <c r="C2032" s="31" t="s">
        <v>17816</v>
      </c>
      <c r="D2032" s="31" t="s">
        <v>17817</v>
      </c>
      <c r="E2032" s="31" t="s">
        <v>145</v>
      </c>
      <c r="F2032" s="31" t="s">
        <v>122</v>
      </c>
      <c r="G2032" s="31" t="s">
        <v>107</v>
      </c>
      <c r="H2032" s="31" t="s">
        <v>108</v>
      </c>
      <c r="I2032" s="31" t="s">
        <v>17818</v>
      </c>
      <c r="J2032" s="31" t="s">
        <v>17819</v>
      </c>
      <c r="K2032" s="31" t="s">
        <v>110</v>
      </c>
      <c r="L2032" s="31" t="s">
        <v>17816</v>
      </c>
      <c r="M2032" s="31" t="s">
        <v>24</v>
      </c>
      <c r="N2032" s="31" t="s">
        <v>25933</v>
      </c>
      <c r="O2032" s="31" t="s">
        <v>25929</v>
      </c>
      <c r="P2032" s="32" t="s">
        <v>66</v>
      </c>
      <c r="Q2032" s="32">
        <v>1</v>
      </c>
      <c r="R2032" t="str">
        <f t="shared" si="31"/>
        <v>Літвінова Л.В. ПП, маг. "Львівський" г.Хмельницкий, шоссе Львовское (остановка Район. больница)</v>
      </c>
    </row>
    <row r="2033" spans="1:18" hidden="1" x14ac:dyDescent="0.25">
      <c r="A2033" s="32">
        <v>164147</v>
      </c>
      <c r="B2033" s="31" t="s">
        <v>18002</v>
      </c>
      <c r="C2033" s="31" t="s">
        <v>18003</v>
      </c>
      <c r="D2033" s="31" t="s">
        <v>18004</v>
      </c>
      <c r="E2033" s="31" t="s">
        <v>145</v>
      </c>
      <c r="F2033" s="31" t="s">
        <v>122</v>
      </c>
      <c r="G2033" s="31" t="s">
        <v>115</v>
      </c>
      <c r="H2033" s="31" t="s">
        <v>116</v>
      </c>
      <c r="I2033" s="31" t="s">
        <v>18005</v>
      </c>
      <c r="J2033" s="31" t="s">
        <v>18006</v>
      </c>
      <c r="K2033" s="31" t="s">
        <v>110</v>
      </c>
      <c r="L2033" s="31" t="s">
        <v>18003</v>
      </c>
      <c r="M2033" s="31" t="s">
        <v>26</v>
      </c>
      <c r="N2033" s="31" t="s">
        <v>25933</v>
      </c>
      <c r="O2033" s="31" t="s">
        <v>25929</v>
      </c>
      <c r="P2033" s="32" t="s">
        <v>67</v>
      </c>
      <c r="Q2033" s="32">
        <v>0.5</v>
      </c>
      <c r="R2033" t="str">
        <f t="shared" si="31"/>
        <v>Ляхова А.О.ПП,р-к "Кон.№14" г.Хмельницкий, шоссе Староконстантиновское (ринок)</v>
      </c>
    </row>
    <row r="2034" spans="1:18" hidden="1" x14ac:dyDescent="0.25">
      <c r="A2034" s="32">
        <v>164147</v>
      </c>
      <c r="B2034" s="31" t="s">
        <v>18002</v>
      </c>
      <c r="C2034" s="31" t="s">
        <v>18003</v>
      </c>
      <c r="D2034" s="31" t="s">
        <v>18004</v>
      </c>
      <c r="E2034" s="31" t="s">
        <v>145</v>
      </c>
      <c r="F2034" s="31" t="s">
        <v>122</v>
      </c>
      <c r="G2034" s="31" t="s">
        <v>115</v>
      </c>
      <c r="H2034" s="31" t="s">
        <v>116</v>
      </c>
      <c r="I2034" s="31"/>
      <c r="J2034" s="31"/>
      <c r="K2034" s="31" t="s">
        <v>110</v>
      </c>
      <c r="L2034" s="31" t="s">
        <v>18003</v>
      </c>
      <c r="M2034" s="31" t="s">
        <v>26</v>
      </c>
      <c r="N2034" s="31" t="s">
        <v>25933</v>
      </c>
      <c r="O2034" s="31" t="s">
        <v>25929</v>
      </c>
      <c r="P2034" s="32" t="s">
        <v>67</v>
      </c>
      <c r="Q2034" s="32">
        <v>0.5</v>
      </c>
      <c r="R2034" t="str">
        <f t="shared" si="31"/>
        <v>Ляхова А.О.ПП,р-к "Кон.№14" г.Хмельницкий, шоссе Староконстантиновское (ринок)</v>
      </c>
    </row>
    <row r="2035" spans="1:18" hidden="1" x14ac:dyDescent="0.25">
      <c r="A2035" s="32">
        <v>164188</v>
      </c>
      <c r="B2035" s="31" t="s">
        <v>18102</v>
      </c>
      <c r="C2035" s="31" t="s">
        <v>18103</v>
      </c>
      <c r="D2035" s="31" t="s">
        <v>18104</v>
      </c>
      <c r="E2035" s="31" t="s">
        <v>145</v>
      </c>
      <c r="F2035" s="31" t="s">
        <v>122</v>
      </c>
      <c r="G2035" s="31" t="s">
        <v>149</v>
      </c>
      <c r="H2035" s="31" t="s">
        <v>108</v>
      </c>
      <c r="I2035" s="31"/>
      <c r="J2035" s="31"/>
      <c r="K2035" s="31" t="s">
        <v>110</v>
      </c>
      <c r="L2035" s="31" t="s">
        <v>18103</v>
      </c>
      <c r="M2035" s="31" t="s">
        <v>26</v>
      </c>
      <c r="N2035" s="31" t="s">
        <v>25933</v>
      </c>
      <c r="O2035" s="31" t="s">
        <v>25929</v>
      </c>
      <c r="P2035" s="32" t="s">
        <v>67</v>
      </c>
      <c r="Q2035" s="32">
        <v>0.5</v>
      </c>
      <c r="R2035" t="str">
        <f t="shared" si="31"/>
        <v>Макогончук В.В. ПП, кіоск №26 г.Хмельницкий, просп Мира, д.63 (Досааф)</v>
      </c>
    </row>
    <row r="2036" spans="1:18" hidden="1" x14ac:dyDescent="0.25">
      <c r="A2036" s="32">
        <v>164188</v>
      </c>
      <c r="B2036" s="31" t="s">
        <v>18102</v>
      </c>
      <c r="C2036" s="31" t="s">
        <v>18103</v>
      </c>
      <c r="D2036" s="31" t="s">
        <v>18104</v>
      </c>
      <c r="E2036" s="31" t="s">
        <v>145</v>
      </c>
      <c r="F2036" s="31" t="s">
        <v>122</v>
      </c>
      <c r="G2036" s="31" t="s">
        <v>149</v>
      </c>
      <c r="H2036" s="31" t="s">
        <v>108</v>
      </c>
      <c r="I2036" s="31" t="s">
        <v>10312</v>
      </c>
      <c r="J2036" s="31" t="s">
        <v>10313</v>
      </c>
      <c r="K2036" s="31" t="s">
        <v>110</v>
      </c>
      <c r="L2036" s="31" t="s">
        <v>18103</v>
      </c>
      <c r="M2036" s="31" t="s">
        <v>26</v>
      </c>
      <c r="N2036" s="31" t="s">
        <v>25933</v>
      </c>
      <c r="O2036" s="31" t="s">
        <v>25929</v>
      </c>
      <c r="P2036" s="32" t="s">
        <v>67</v>
      </c>
      <c r="Q2036" s="32">
        <v>0.5</v>
      </c>
      <c r="R2036" t="str">
        <f t="shared" si="31"/>
        <v>Макогончук В.В. ПП, кіоск №26 г.Хмельницкий, просп Мира, д.63 (Досааф)</v>
      </c>
    </row>
    <row r="2037" spans="1:18" hidden="1" x14ac:dyDescent="0.25">
      <c r="A2037" s="32">
        <v>164195</v>
      </c>
      <c r="B2037" s="31" t="s">
        <v>18117</v>
      </c>
      <c r="C2037" s="31" t="s">
        <v>18118</v>
      </c>
      <c r="D2037" s="31" t="s">
        <v>565</v>
      </c>
      <c r="E2037" s="31" t="s">
        <v>145</v>
      </c>
      <c r="F2037" s="31" t="s">
        <v>122</v>
      </c>
      <c r="G2037" s="31" t="s">
        <v>107</v>
      </c>
      <c r="H2037" s="31" t="s">
        <v>108</v>
      </c>
      <c r="I2037" s="31"/>
      <c r="J2037" s="31"/>
      <c r="K2037" s="31" t="s">
        <v>110</v>
      </c>
      <c r="L2037" s="31" t="s">
        <v>18118</v>
      </c>
      <c r="M2037" s="31" t="s">
        <v>25</v>
      </c>
      <c r="N2037" s="31" t="s">
        <v>25933</v>
      </c>
      <c r="O2037" s="31" t="s">
        <v>25929</v>
      </c>
      <c r="P2037" s="32" t="s">
        <v>66</v>
      </c>
      <c r="Q2037" s="32">
        <v>0.5</v>
      </c>
      <c r="R2037" t="str">
        <f t="shared" si="31"/>
        <v>Маланчук Л.В. ПП, маг. "Шедевр" г.Хмельницкий, ул.Трудовая, д.11</v>
      </c>
    </row>
    <row r="2038" spans="1:18" hidden="1" x14ac:dyDescent="0.25">
      <c r="A2038" s="32">
        <v>164195</v>
      </c>
      <c r="B2038" s="31" t="s">
        <v>18117</v>
      </c>
      <c r="C2038" s="31" t="s">
        <v>18118</v>
      </c>
      <c r="D2038" s="31" t="s">
        <v>565</v>
      </c>
      <c r="E2038" s="31" t="s">
        <v>145</v>
      </c>
      <c r="F2038" s="31" t="s">
        <v>122</v>
      </c>
      <c r="G2038" s="31" t="s">
        <v>107</v>
      </c>
      <c r="H2038" s="31" t="s">
        <v>108</v>
      </c>
      <c r="I2038" s="31" t="s">
        <v>18119</v>
      </c>
      <c r="J2038" s="31" t="s">
        <v>18120</v>
      </c>
      <c r="K2038" s="31" t="s">
        <v>110</v>
      </c>
      <c r="L2038" s="31" t="s">
        <v>18118</v>
      </c>
      <c r="M2038" s="31" t="s">
        <v>25</v>
      </c>
      <c r="N2038" s="31" t="s">
        <v>25933</v>
      </c>
      <c r="O2038" s="31" t="s">
        <v>25929</v>
      </c>
      <c r="P2038" s="32" t="s">
        <v>66</v>
      </c>
      <c r="Q2038" s="32">
        <v>0.5</v>
      </c>
      <c r="R2038" t="str">
        <f t="shared" si="31"/>
        <v>Маланчук Л.В. ПП, маг. "Шедевр" г.Хмельницкий, ул.Трудовая, д.11</v>
      </c>
    </row>
    <row r="2039" spans="1:18" hidden="1" x14ac:dyDescent="0.25">
      <c r="A2039" s="32">
        <v>164229</v>
      </c>
      <c r="B2039" s="31" t="s">
        <v>18211</v>
      </c>
      <c r="C2039" s="31" t="s">
        <v>18212</v>
      </c>
      <c r="D2039" s="31" t="s">
        <v>18213</v>
      </c>
      <c r="E2039" s="31" t="s">
        <v>145</v>
      </c>
      <c r="F2039" s="31" t="s">
        <v>122</v>
      </c>
      <c r="G2039" s="31" t="s">
        <v>107</v>
      </c>
      <c r="H2039" s="31" t="s">
        <v>108</v>
      </c>
      <c r="I2039" s="31" t="s">
        <v>18214</v>
      </c>
      <c r="J2039" s="31" t="s">
        <v>18215</v>
      </c>
      <c r="K2039" s="31" t="s">
        <v>110</v>
      </c>
      <c r="L2039" s="31" t="s">
        <v>18212</v>
      </c>
      <c r="M2039" s="31" t="s">
        <v>26</v>
      </c>
      <c r="N2039" s="31" t="s">
        <v>25933</v>
      </c>
      <c r="O2039" s="31" t="s">
        <v>25929</v>
      </c>
      <c r="P2039" s="32" t="s">
        <v>67</v>
      </c>
      <c r="Q2039" s="32">
        <v>1</v>
      </c>
      <c r="R2039" t="str">
        <f t="shared" si="31"/>
        <v>Мармус С.С. ПП, маг. "Продукти" г.Хмельницкий, ул.Подольская, д.63</v>
      </c>
    </row>
    <row r="2040" spans="1:18" hidden="1" x14ac:dyDescent="0.25">
      <c r="A2040" s="32">
        <v>164262</v>
      </c>
      <c r="B2040" s="31" t="s">
        <v>18306</v>
      </c>
      <c r="C2040" s="31" t="s">
        <v>18307</v>
      </c>
      <c r="D2040" s="31" t="s">
        <v>18308</v>
      </c>
      <c r="E2040" s="31" t="s">
        <v>145</v>
      </c>
      <c r="F2040" s="31" t="s">
        <v>122</v>
      </c>
      <c r="G2040" s="31" t="s">
        <v>149</v>
      </c>
      <c r="H2040" s="31" t="s">
        <v>108</v>
      </c>
      <c r="I2040" s="31" t="s">
        <v>18309</v>
      </c>
      <c r="J2040" s="31" t="s">
        <v>18310</v>
      </c>
      <c r="K2040" s="31" t="s">
        <v>110</v>
      </c>
      <c r="L2040" s="31" t="s">
        <v>18307</v>
      </c>
      <c r="M2040" s="31" t="s">
        <v>27</v>
      </c>
      <c r="N2040" s="31" t="s">
        <v>25933</v>
      </c>
      <c r="O2040" s="31" t="s">
        <v>25929</v>
      </c>
      <c r="P2040" s="32" t="s">
        <v>67</v>
      </c>
      <c r="Q2040" s="32">
        <v>0.5</v>
      </c>
      <c r="R2040" t="str">
        <f t="shared" si="31"/>
        <v>Марчук Л.В. ПП, к-к №942 г.Хмельницкий, ул.Кооперативная, д.2</v>
      </c>
    </row>
    <row r="2041" spans="1:18" hidden="1" x14ac:dyDescent="0.25">
      <c r="A2041" s="32">
        <v>164262</v>
      </c>
      <c r="B2041" s="31" t="s">
        <v>18306</v>
      </c>
      <c r="C2041" s="31" t="s">
        <v>18307</v>
      </c>
      <c r="D2041" s="31" t="s">
        <v>18308</v>
      </c>
      <c r="E2041" s="31" t="s">
        <v>145</v>
      </c>
      <c r="F2041" s="31" t="s">
        <v>122</v>
      </c>
      <c r="G2041" s="31" t="s">
        <v>149</v>
      </c>
      <c r="H2041" s="31" t="s">
        <v>108</v>
      </c>
      <c r="I2041" s="31"/>
      <c r="J2041" s="31"/>
      <c r="K2041" s="31" t="s">
        <v>110</v>
      </c>
      <c r="L2041" s="31" t="s">
        <v>18307</v>
      </c>
      <c r="M2041" s="31" t="s">
        <v>27</v>
      </c>
      <c r="N2041" s="31" t="s">
        <v>25933</v>
      </c>
      <c r="O2041" s="31" t="s">
        <v>25929</v>
      </c>
      <c r="P2041" s="32" t="s">
        <v>67</v>
      </c>
      <c r="Q2041" s="32">
        <v>0.5</v>
      </c>
      <c r="R2041" t="str">
        <f t="shared" si="31"/>
        <v>Марчук Л.В. ПП, к-к №942 г.Хмельницкий, ул.Кооперативная, д.2</v>
      </c>
    </row>
    <row r="2042" spans="1:18" hidden="1" x14ac:dyDescent="0.25">
      <c r="A2042" s="32">
        <v>164269</v>
      </c>
      <c r="B2042" s="31" t="s">
        <v>18316</v>
      </c>
      <c r="C2042" s="31" t="s">
        <v>18317</v>
      </c>
      <c r="D2042" s="31" t="s">
        <v>18318</v>
      </c>
      <c r="E2042" s="31" t="s">
        <v>145</v>
      </c>
      <c r="F2042" s="31" t="s">
        <v>122</v>
      </c>
      <c r="G2042" s="31" t="s">
        <v>107</v>
      </c>
      <c r="H2042" s="31" t="s">
        <v>108</v>
      </c>
      <c r="I2042" s="31" t="s">
        <v>18319</v>
      </c>
      <c r="J2042" s="31" t="s">
        <v>18320</v>
      </c>
      <c r="K2042" s="31" t="s">
        <v>110</v>
      </c>
      <c r="L2042" s="31" t="s">
        <v>18317</v>
      </c>
      <c r="M2042" s="31" t="s">
        <v>24</v>
      </c>
      <c r="N2042" s="31" t="s">
        <v>25933</v>
      </c>
      <c r="O2042" s="31" t="s">
        <v>25929</v>
      </c>
      <c r="P2042" s="32" t="s">
        <v>66</v>
      </c>
      <c r="Q2042" s="32">
        <v>1</v>
      </c>
      <c r="R2042" t="str">
        <f t="shared" si="31"/>
        <v>Масалига О.Л. ПП, маг. "Лелека" г.Хмельницкий, ул.Тернопольская, д.14</v>
      </c>
    </row>
    <row r="2043" spans="1:18" hidden="1" x14ac:dyDescent="0.25">
      <c r="A2043" s="32">
        <v>164269</v>
      </c>
      <c r="B2043" s="31" t="s">
        <v>18316</v>
      </c>
      <c r="C2043" s="31" t="s">
        <v>18317</v>
      </c>
      <c r="D2043" s="31" t="s">
        <v>18318</v>
      </c>
      <c r="E2043" s="31" t="s">
        <v>145</v>
      </c>
      <c r="F2043" s="31" t="s">
        <v>122</v>
      </c>
      <c r="G2043" s="31" t="s">
        <v>107</v>
      </c>
      <c r="H2043" s="31" t="s">
        <v>108</v>
      </c>
      <c r="I2043" s="31"/>
      <c r="J2043" s="31"/>
      <c r="K2043" s="31" t="s">
        <v>110</v>
      </c>
      <c r="L2043" s="31" t="s">
        <v>18317</v>
      </c>
      <c r="M2043" s="31" t="s">
        <v>24</v>
      </c>
      <c r="N2043" s="31" t="s">
        <v>25933</v>
      </c>
      <c r="O2043" s="31" t="s">
        <v>25929</v>
      </c>
      <c r="P2043" s="32" t="s">
        <v>66</v>
      </c>
      <c r="Q2043" s="32">
        <v>1</v>
      </c>
      <c r="R2043" t="str">
        <f t="shared" si="31"/>
        <v>Масалига О.Л. ПП, маг. "Лелека" г.Хмельницкий, ул.Тернопольская, д.14</v>
      </c>
    </row>
    <row r="2044" spans="1:18" hidden="1" x14ac:dyDescent="0.25">
      <c r="A2044" s="32">
        <v>164278</v>
      </c>
      <c r="B2044" s="31" t="s">
        <v>18349</v>
      </c>
      <c r="C2044" s="31" t="s">
        <v>18350</v>
      </c>
      <c r="D2044" s="31" t="s">
        <v>6438</v>
      </c>
      <c r="E2044" s="31" t="s">
        <v>145</v>
      </c>
      <c r="F2044" s="31" t="s">
        <v>122</v>
      </c>
      <c r="G2044" s="31" t="s">
        <v>107</v>
      </c>
      <c r="H2044" s="31" t="s">
        <v>108</v>
      </c>
      <c r="I2044" s="31" t="s">
        <v>18351</v>
      </c>
      <c r="J2044" s="31" t="s">
        <v>18352</v>
      </c>
      <c r="K2044" s="31" t="s">
        <v>110</v>
      </c>
      <c r="L2044" s="31" t="s">
        <v>18353</v>
      </c>
      <c r="M2044" s="31" t="s">
        <v>23</v>
      </c>
      <c r="N2044" s="31" t="s">
        <v>25933</v>
      </c>
      <c r="O2044" s="31" t="s">
        <v>25929</v>
      </c>
      <c r="P2044" s="32" t="s">
        <v>66</v>
      </c>
      <c r="Q2044" s="32">
        <v>1</v>
      </c>
      <c r="R2044" t="str">
        <f t="shared" si="31"/>
        <v>Матвійчук А.Ю. ПП, маг. "Хлібосол" г.Хмельницкий, ул.Камьянецкая, д.103</v>
      </c>
    </row>
    <row r="2045" spans="1:18" hidden="1" x14ac:dyDescent="0.25">
      <c r="A2045" s="32">
        <v>164282</v>
      </c>
      <c r="B2045" s="31" t="s">
        <v>18363</v>
      </c>
      <c r="C2045" s="31" t="s">
        <v>18364</v>
      </c>
      <c r="D2045" s="31" t="s">
        <v>18365</v>
      </c>
      <c r="E2045" s="31" t="s">
        <v>145</v>
      </c>
      <c r="F2045" s="31" t="s">
        <v>122</v>
      </c>
      <c r="G2045" s="31" t="s">
        <v>107</v>
      </c>
      <c r="H2045" s="31" t="s">
        <v>108</v>
      </c>
      <c r="I2045" s="31" t="s">
        <v>18366</v>
      </c>
      <c r="J2045" s="31" t="s">
        <v>18367</v>
      </c>
      <c r="K2045" s="31" t="s">
        <v>110</v>
      </c>
      <c r="L2045" s="31" t="s">
        <v>18364</v>
      </c>
      <c r="M2045" s="31" t="s">
        <v>27</v>
      </c>
      <c r="N2045" s="31" t="s">
        <v>25933</v>
      </c>
      <c r="O2045" s="31" t="s">
        <v>25929</v>
      </c>
      <c r="P2045" s="32" t="s">
        <v>66</v>
      </c>
      <c r="Q2045" s="32">
        <v>1</v>
      </c>
      <c r="R2045" t="str">
        <f t="shared" si="31"/>
        <v>Матвійчук Н.О. ПП, маг. "Восток" г.Хмельницкий, ул.Курчатова, д.88</v>
      </c>
    </row>
    <row r="2046" spans="1:18" hidden="1" x14ac:dyDescent="0.25">
      <c r="A2046" s="32">
        <v>164282</v>
      </c>
      <c r="B2046" s="31" t="s">
        <v>18363</v>
      </c>
      <c r="C2046" s="31" t="s">
        <v>18364</v>
      </c>
      <c r="D2046" s="31" t="s">
        <v>18365</v>
      </c>
      <c r="E2046" s="31" t="s">
        <v>145</v>
      </c>
      <c r="F2046" s="31" t="s">
        <v>122</v>
      </c>
      <c r="G2046" s="31" t="s">
        <v>107</v>
      </c>
      <c r="H2046" s="31" t="s">
        <v>108</v>
      </c>
      <c r="I2046" s="31"/>
      <c r="J2046" s="31"/>
      <c r="K2046" s="31" t="s">
        <v>110</v>
      </c>
      <c r="L2046" s="31" t="s">
        <v>18364</v>
      </c>
      <c r="M2046" s="31" t="s">
        <v>27</v>
      </c>
      <c r="N2046" s="31" t="s">
        <v>25933</v>
      </c>
      <c r="O2046" s="31" t="s">
        <v>25929</v>
      </c>
      <c r="P2046" s="32" t="s">
        <v>66</v>
      </c>
      <c r="Q2046" s="32">
        <v>1</v>
      </c>
      <c r="R2046" t="str">
        <f t="shared" si="31"/>
        <v>Матвійчук Н.О. ПП, маг. "Восток" г.Хмельницкий, ул.Курчатова, д.88</v>
      </c>
    </row>
    <row r="2047" spans="1:18" hidden="1" x14ac:dyDescent="0.25">
      <c r="A2047" s="32">
        <v>164320</v>
      </c>
      <c r="B2047" s="31" t="s">
        <v>18447</v>
      </c>
      <c r="C2047" s="31" t="s">
        <v>18448</v>
      </c>
      <c r="D2047" s="31" t="s">
        <v>18449</v>
      </c>
      <c r="E2047" s="31" t="s">
        <v>145</v>
      </c>
      <c r="F2047" s="31" t="s">
        <v>122</v>
      </c>
      <c r="G2047" s="31" t="s">
        <v>299</v>
      </c>
      <c r="H2047" s="31" t="s">
        <v>108</v>
      </c>
      <c r="I2047" s="31" t="s">
        <v>18450</v>
      </c>
      <c r="J2047" s="31" t="s">
        <v>18451</v>
      </c>
      <c r="K2047" s="31" t="s">
        <v>110</v>
      </c>
      <c r="L2047" s="31" t="s">
        <v>18448</v>
      </c>
      <c r="M2047" s="31" t="s">
        <v>25</v>
      </c>
      <c r="N2047" s="31" t="s">
        <v>25933</v>
      </c>
      <c r="O2047" s="31" t="s">
        <v>25929</v>
      </c>
      <c r="P2047" s="32" t="s">
        <v>66</v>
      </c>
      <c r="Q2047" s="32">
        <v>1</v>
      </c>
      <c r="R2047" t="str">
        <f t="shared" si="31"/>
        <v>Мельник І.М. ПП, маг. "У Тетяни" г.Хмельницкий, ул.Водопроводная, д.42/1</v>
      </c>
    </row>
    <row r="2048" spans="1:18" hidden="1" x14ac:dyDescent="0.25">
      <c r="A2048" s="32">
        <v>164320</v>
      </c>
      <c r="B2048" s="31" t="s">
        <v>18447</v>
      </c>
      <c r="C2048" s="31" t="s">
        <v>18448</v>
      </c>
      <c r="D2048" s="31" t="s">
        <v>18449</v>
      </c>
      <c r="E2048" s="31" t="s">
        <v>145</v>
      </c>
      <c r="F2048" s="31" t="s">
        <v>122</v>
      </c>
      <c r="G2048" s="31" t="s">
        <v>299</v>
      </c>
      <c r="H2048" s="31" t="s">
        <v>108</v>
      </c>
      <c r="I2048" s="31"/>
      <c r="J2048" s="31"/>
      <c r="K2048" s="31" t="s">
        <v>110</v>
      </c>
      <c r="L2048" s="31" t="s">
        <v>18448</v>
      </c>
      <c r="M2048" s="31" t="s">
        <v>25</v>
      </c>
      <c r="N2048" s="31" t="s">
        <v>25933</v>
      </c>
      <c r="O2048" s="31" t="s">
        <v>25929</v>
      </c>
      <c r="P2048" s="32" t="s">
        <v>66</v>
      </c>
      <c r="Q2048" s="32">
        <v>1</v>
      </c>
      <c r="R2048" t="str">
        <f t="shared" si="31"/>
        <v>Мельник І.М. ПП, маг. "У Тетяни" г.Хмельницкий, ул.Водопроводная, д.42/1</v>
      </c>
    </row>
    <row r="2049" spans="1:18" hidden="1" x14ac:dyDescent="0.25">
      <c r="A2049" s="32">
        <v>164334</v>
      </c>
      <c r="B2049" s="31" t="s">
        <v>18480</v>
      </c>
      <c r="C2049" s="31" t="s">
        <v>18481</v>
      </c>
      <c r="D2049" s="31" t="s">
        <v>18482</v>
      </c>
      <c r="E2049" s="31" t="s">
        <v>145</v>
      </c>
      <c r="F2049" s="31" t="s">
        <v>122</v>
      </c>
      <c r="G2049" s="31" t="s">
        <v>107</v>
      </c>
      <c r="H2049" s="31" t="s">
        <v>108</v>
      </c>
      <c r="I2049" s="31"/>
      <c r="J2049" s="31"/>
      <c r="K2049" s="31" t="s">
        <v>110</v>
      </c>
      <c r="L2049" s="31" t="s">
        <v>18481</v>
      </c>
      <c r="M2049" s="31" t="s">
        <v>27</v>
      </c>
      <c r="N2049" s="31" t="s">
        <v>25933</v>
      </c>
      <c r="O2049" s="31" t="s">
        <v>25929</v>
      </c>
      <c r="P2049" s="32" t="s">
        <v>66</v>
      </c>
      <c r="Q2049" s="32">
        <v>1</v>
      </c>
      <c r="R2049" t="str">
        <f t="shared" si="31"/>
        <v>Мельник Н.С. ПП, маг. "Гранд" г.Хмельницкий, ул.Мирного Панаса, д.37/2</v>
      </c>
    </row>
    <row r="2050" spans="1:18" hidden="1" x14ac:dyDescent="0.25">
      <c r="A2050" s="32">
        <v>164334</v>
      </c>
      <c r="B2050" s="31" t="s">
        <v>18480</v>
      </c>
      <c r="C2050" s="31" t="s">
        <v>18481</v>
      </c>
      <c r="D2050" s="31" t="s">
        <v>18482</v>
      </c>
      <c r="E2050" s="31" t="s">
        <v>145</v>
      </c>
      <c r="F2050" s="31" t="s">
        <v>122</v>
      </c>
      <c r="G2050" s="31" t="s">
        <v>107</v>
      </c>
      <c r="H2050" s="31" t="s">
        <v>108</v>
      </c>
      <c r="I2050" s="31" t="s">
        <v>18483</v>
      </c>
      <c r="J2050" s="31" t="s">
        <v>18484</v>
      </c>
      <c r="K2050" s="31" t="s">
        <v>110</v>
      </c>
      <c r="L2050" s="31" t="s">
        <v>18481</v>
      </c>
      <c r="M2050" s="31" t="s">
        <v>27</v>
      </c>
      <c r="N2050" s="31" t="s">
        <v>25933</v>
      </c>
      <c r="O2050" s="31" t="s">
        <v>25929</v>
      </c>
      <c r="P2050" s="32" t="s">
        <v>66</v>
      </c>
      <c r="Q2050" s="32">
        <v>1</v>
      </c>
      <c r="R2050" t="str">
        <f t="shared" si="31"/>
        <v>Мельник Н.С. ПП, маг. "Гранд" г.Хмельницкий, ул.Мирного Панаса, д.37/2</v>
      </c>
    </row>
    <row r="2051" spans="1:18" hidden="1" x14ac:dyDescent="0.25">
      <c r="A2051" s="32">
        <v>164342</v>
      </c>
      <c r="B2051" s="31" t="s">
        <v>18507</v>
      </c>
      <c r="C2051" s="31" t="s">
        <v>18506</v>
      </c>
      <c r="D2051" s="31" t="s">
        <v>18508</v>
      </c>
      <c r="E2051" s="31" t="s">
        <v>145</v>
      </c>
      <c r="F2051" s="31" t="s">
        <v>122</v>
      </c>
      <c r="G2051" s="31" t="s">
        <v>107</v>
      </c>
      <c r="H2051" s="31" t="s">
        <v>108</v>
      </c>
      <c r="I2051" s="31"/>
      <c r="J2051" s="31"/>
      <c r="K2051" s="31" t="s">
        <v>110</v>
      </c>
      <c r="L2051" s="31" t="s">
        <v>18506</v>
      </c>
      <c r="M2051" s="31" t="s">
        <v>25</v>
      </c>
      <c r="N2051" s="31" t="s">
        <v>25933</v>
      </c>
      <c r="O2051" s="31" t="s">
        <v>25929</v>
      </c>
      <c r="P2051" s="32" t="s">
        <v>66</v>
      </c>
      <c r="Q2051" s="32">
        <v>1</v>
      </c>
      <c r="R2051" t="str">
        <f t="shared" ref="R2051:R2114" si="32">CONCATENATE(C2051," ",D2051)</f>
        <v>Мельник С.І. ПП, маг. "Продукти" г.Хмельницкий, ул.Кирпичная, д.2</v>
      </c>
    </row>
    <row r="2052" spans="1:18" hidden="1" x14ac:dyDescent="0.25">
      <c r="A2052" s="32">
        <v>164342</v>
      </c>
      <c r="B2052" s="31" t="s">
        <v>18507</v>
      </c>
      <c r="C2052" s="31" t="s">
        <v>18506</v>
      </c>
      <c r="D2052" s="31" t="s">
        <v>18508</v>
      </c>
      <c r="E2052" s="31" t="s">
        <v>145</v>
      </c>
      <c r="F2052" s="31" t="s">
        <v>122</v>
      </c>
      <c r="G2052" s="31" t="s">
        <v>107</v>
      </c>
      <c r="H2052" s="31" t="s">
        <v>108</v>
      </c>
      <c r="I2052" s="31" t="s">
        <v>10557</v>
      </c>
      <c r="J2052" s="31" t="s">
        <v>10558</v>
      </c>
      <c r="K2052" s="31" t="s">
        <v>110</v>
      </c>
      <c r="L2052" s="31" t="s">
        <v>18506</v>
      </c>
      <c r="M2052" s="31" t="s">
        <v>25</v>
      </c>
      <c r="N2052" s="31" t="s">
        <v>25933</v>
      </c>
      <c r="O2052" s="31" t="s">
        <v>25929</v>
      </c>
      <c r="P2052" s="32" t="s">
        <v>66</v>
      </c>
      <c r="Q2052" s="32">
        <v>1</v>
      </c>
      <c r="R2052" t="str">
        <f t="shared" si="32"/>
        <v>Мельник С.І. ПП, маг. "Продукти" г.Хмельницкий, ул.Кирпичная, д.2</v>
      </c>
    </row>
    <row r="2053" spans="1:18" hidden="1" x14ac:dyDescent="0.25">
      <c r="A2053" s="32">
        <v>164459</v>
      </c>
      <c r="B2053" s="31" t="s">
        <v>18747</v>
      </c>
      <c r="C2053" s="31" t="s">
        <v>18748</v>
      </c>
      <c r="D2053" s="31" t="s">
        <v>18749</v>
      </c>
      <c r="E2053" s="31" t="s">
        <v>145</v>
      </c>
      <c r="F2053" s="31" t="s">
        <v>122</v>
      </c>
      <c r="G2053" s="31" t="s">
        <v>107</v>
      </c>
      <c r="H2053" s="31" t="s">
        <v>108</v>
      </c>
      <c r="I2053" s="31" t="s">
        <v>18750</v>
      </c>
      <c r="J2053" s="31" t="s">
        <v>18751</v>
      </c>
      <c r="K2053" s="31" t="s">
        <v>110</v>
      </c>
      <c r="L2053" s="31" t="s">
        <v>18748</v>
      </c>
      <c r="M2053" s="31" t="s">
        <v>24</v>
      </c>
      <c r="N2053" s="31" t="s">
        <v>25933</v>
      </c>
      <c r="O2053" s="31" t="s">
        <v>25929</v>
      </c>
      <c r="P2053" s="32" t="s">
        <v>67</v>
      </c>
      <c r="Q2053" s="32">
        <v>0.5</v>
      </c>
      <c r="R2053" t="str">
        <f t="shared" si="32"/>
        <v>Рейман А.Ф. ПП, маг. "Продукти" г.Хмельницкий, ул.Сковороды, д.14</v>
      </c>
    </row>
    <row r="2054" spans="1:18" hidden="1" x14ac:dyDescent="0.25">
      <c r="A2054" s="32">
        <v>164459</v>
      </c>
      <c r="B2054" s="31" t="s">
        <v>18747</v>
      </c>
      <c r="C2054" s="31" t="s">
        <v>18748</v>
      </c>
      <c r="D2054" s="31" t="s">
        <v>18749</v>
      </c>
      <c r="E2054" s="31" t="s">
        <v>145</v>
      </c>
      <c r="F2054" s="31" t="s">
        <v>122</v>
      </c>
      <c r="G2054" s="31" t="s">
        <v>107</v>
      </c>
      <c r="H2054" s="31" t="s">
        <v>108</v>
      </c>
      <c r="I2054" s="31"/>
      <c r="J2054" s="31"/>
      <c r="K2054" s="31" t="s">
        <v>110</v>
      </c>
      <c r="L2054" s="31" t="s">
        <v>18752</v>
      </c>
      <c r="M2054" s="31" t="s">
        <v>24</v>
      </c>
      <c r="N2054" s="31" t="s">
        <v>25933</v>
      </c>
      <c r="O2054" s="31" t="s">
        <v>25929</v>
      </c>
      <c r="P2054" s="32" t="s">
        <v>67</v>
      </c>
      <c r="Q2054" s="32">
        <v>0.5</v>
      </c>
      <c r="R2054" t="str">
        <f t="shared" si="32"/>
        <v>Рейман А.Ф. ПП, маг. "Продукти" г.Хмельницкий, ул.Сковороды, д.14</v>
      </c>
    </row>
    <row r="2055" spans="1:18" hidden="1" x14ac:dyDescent="0.25">
      <c r="A2055" s="32">
        <v>164618</v>
      </c>
      <c r="B2055" s="31" t="s">
        <v>19113</v>
      </c>
      <c r="C2055" s="31" t="s">
        <v>19114</v>
      </c>
      <c r="D2055" s="31" t="s">
        <v>13668</v>
      </c>
      <c r="E2055" s="31" t="s">
        <v>145</v>
      </c>
      <c r="F2055" s="31" t="s">
        <v>122</v>
      </c>
      <c r="G2055" s="31" t="s">
        <v>107</v>
      </c>
      <c r="H2055" s="31" t="s">
        <v>108</v>
      </c>
      <c r="I2055" s="31" t="s">
        <v>19115</v>
      </c>
      <c r="J2055" s="31" t="s">
        <v>19116</v>
      </c>
      <c r="K2055" s="31" t="s">
        <v>110</v>
      </c>
      <c r="L2055" s="31" t="s">
        <v>19114</v>
      </c>
      <c r="M2055" s="31" t="s">
        <v>27</v>
      </c>
      <c r="N2055" s="31" t="s">
        <v>25933</v>
      </c>
      <c r="O2055" s="31" t="s">
        <v>25929</v>
      </c>
      <c r="P2055" s="32" t="s">
        <v>66</v>
      </c>
      <c r="Q2055" s="32">
        <v>0.5</v>
      </c>
      <c r="R2055" t="str">
        <f t="shared" si="32"/>
        <v>Бачеріков Д.Ю. ПП, маг. "Аліса" г.Хмельницкий, ул.Северная, д.2а</v>
      </c>
    </row>
    <row r="2056" spans="1:18" hidden="1" x14ac:dyDescent="0.25">
      <c r="A2056" s="32">
        <v>164649</v>
      </c>
      <c r="B2056" s="31" t="s">
        <v>19192</v>
      </c>
      <c r="C2056" s="31" t="s">
        <v>19193</v>
      </c>
      <c r="D2056" s="31" t="s">
        <v>19194</v>
      </c>
      <c r="E2056" s="31" t="s">
        <v>145</v>
      </c>
      <c r="F2056" s="31" t="s">
        <v>122</v>
      </c>
      <c r="G2056" s="31" t="s">
        <v>107</v>
      </c>
      <c r="H2056" s="31" t="s">
        <v>108</v>
      </c>
      <c r="I2056" s="31" t="s">
        <v>19195</v>
      </c>
      <c r="J2056" s="31" t="s">
        <v>19196</v>
      </c>
      <c r="K2056" s="31" t="s">
        <v>110</v>
      </c>
      <c r="L2056" s="31" t="s">
        <v>19193</v>
      </c>
      <c r="M2056" s="31" t="s">
        <v>26</v>
      </c>
      <c r="N2056" s="31" t="s">
        <v>25933</v>
      </c>
      <c r="O2056" s="31" t="s">
        <v>25929</v>
      </c>
      <c r="P2056" s="32" t="s">
        <v>66</v>
      </c>
      <c r="Q2056" s="32">
        <v>1</v>
      </c>
      <c r="R2056" t="str">
        <f t="shared" si="32"/>
        <v>Олішевська Є.М. ПП, маг. "Продукти" г.Хмельницкий, просп Мира, д.69/1а</v>
      </c>
    </row>
    <row r="2057" spans="1:18" hidden="1" x14ac:dyDescent="0.25">
      <c r="A2057" s="32">
        <v>164649</v>
      </c>
      <c r="B2057" s="31" t="s">
        <v>19192</v>
      </c>
      <c r="C2057" s="31" t="s">
        <v>19193</v>
      </c>
      <c r="D2057" s="31" t="s">
        <v>19194</v>
      </c>
      <c r="E2057" s="31" t="s">
        <v>145</v>
      </c>
      <c r="F2057" s="31" t="s">
        <v>122</v>
      </c>
      <c r="G2057" s="31" t="s">
        <v>107</v>
      </c>
      <c r="H2057" s="31" t="s">
        <v>108</v>
      </c>
      <c r="I2057" s="31"/>
      <c r="J2057" s="31"/>
      <c r="K2057" s="31" t="s">
        <v>110</v>
      </c>
      <c r="L2057" s="31" t="s">
        <v>19193</v>
      </c>
      <c r="M2057" s="31" t="s">
        <v>26</v>
      </c>
      <c r="N2057" s="31" t="s">
        <v>25933</v>
      </c>
      <c r="O2057" s="31" t="s">
        <v>25929</v>
      </c>
      <c r="P2057" s="32" t="s">
        <v>66</v>
      </c>
      <c r="Q2057" s="32">
        <v>1</v>
      </c>
      <c r="R2057" t="str">
        <f t="shared" si="32"/>
        <v>Олішевська Є.М. ПП, маг. "Продукти" г.Хмельницкий, просп Мира, д.69/1а</v>
      </c>
    </row>
    <row r="2058" spans="1:18" hidden="1" x14ac:dyDescent="0.25">
      <c r="A2058" s="32">
        <v>164650</v>
      </c>
      <c r="B2058" s="31" t="s">
        <v>19197</v>
      </c>
      <c r="C2058" s="31" t="s">
        <v>19198</v>
      </c>
      <c r="D2058" s="31" t="s">
        <v>19199</v>
      </c>
      <c r="E2058" s="31" t="s">
        <v>145</v>
      </c>
      <c r="F2058" s="31" t="s">
        <v>122</v>
      </c>
      <c r="G2058" s="31" t="s">
        <v>107</v>
      </c>
      <c r="H2058" s="31" t="s">
        <v>108</v>
      </c>
      <c r="I2058" s="31" t="s">
        <v>19195</v>
      </c>
      <c r="J2058" s="31" t="s">
        <v>19196</v>
      </c>
      <c r="K2058" s="31" t="s">
        <v>110</v>
      </c>
      <c r="L2058" s="31" t="s">
        <v>19198</v>
      </c>
      <c r="M2058" s="31" t="s">
        <v>26</v>
      </c>
      <c r="N2058" s="31" t="s">
        <v>25933</v>
      </c>
      <c r="O2058" s="31" t="s">
        <v>25929</v>
      </c>
      <c r="P2058" s="32" t="s">
        <v>67</v>
      </c>
      <c r="Q2058" s="32">
        <v>1</v>
      </c>
      <c r="R2058" t="str">
        <f t="shared" si="32"/>
        <v>Олішевська Є.М. ПП, маг. "Трейд" г.Хмельницкий, пер.Грушевского, д.61</v>
      </c>
    </row>
    <row r="2059" spans="1:18" hidden="1" x14ac:dyDescent="0.25">
      <c r="A2059" s="32">
        <v>164657</v>
      </c>
      <c r="B2059" s="31" t="s">
        <v>19208</v>
      </c>
      <c r="C2059" s="31" t="s">
        <v>19209</v>
      </c>
      <c r="D2059" s="31" t="s">
        <v>19210</v>
      </c>
      <c r="E2059" s="31" t="s">
        <v>145</v>
      </c>
      <c r="F2059" s="31" t="s">
        <v>122</v>
      </c>
      <c r="G2059" s="31" t="s">
        <v>107</v>
      </c>
      <c r="H2059" s="31" t="s">
        <v>108</v>
      </c>
      <c r="I2059" s="31"/>
      <c r="J2059" s="31"/>
      <c r="K2059" s="31" t="s">
        <v>110</v>
      </c>
      <c r="L2059" s="31" t="s">
        <v>19209</v>
      </c>
      <c r="M2059" s="31" t="s">
        <v>25</v>
      </c>
      <c r="N2059" s="31" t="s">
        <v>25933</v>
      </c>
      <c r="O2059" s="31" t="s">
        <v>25929</v>
      </c>
      <c r="P2059" s="32" t="s">
        <v>66</v>
      </c>
      <c r="Q2059" s="32">
        <v>1</v>
      </c>
      <c r="R2059" t="str">
        <f t="shared" si="32"/>
        <v>Онищук І.В. ПП, маг. "Кондфіл" г.Хмельницкий, шоссе Староконстантиновское, д.13</v>
      </c>
    </row>
    <row r="2060" spans="1:18" hidden="1" x14ac:dyDescent="0.25">
      <c r="A2060" s="32">
        <v>164657</v>
      </c>
      <c r="B2060" s="31" t="s">
        <v>19208</v>
      </c>
      <c r="C2060" s="31" t="s">
        <v>19209</v>
      </c>
      <c r="D2060" s="31" t="s">
        <v>19210</v>
      </c>
      <c r="E2060" s="31" t="s">
        <v>145</v>
      </c>
      <c r="F2060" s="31" t="s">
        <v>122</v>
      </c>
      <c r="G2060" s="31" t="s">
        <v>107</v>
      </c>
      <c r="H2060" s="31" t="s">
        <v>108</v>
      </c>
      <c r="I2060" s="31" t="s">
        <v>19211</v>
      </c>
      <c r="J2060" s="31" t="s">
        <v>19212</v>
      </c>
      <c r="K2060" s="31" t="s">
        <v>110</v>
      </c>
      <c r="L2060" s="31" t="s">
        <v>19213</v>
      </c>
      <c r="M2060" s="31" t="s">
        <v>25</v>
      </c>
      <c r="N2060" s="31" t="s">
        <v>25933</v>
      </c>
      <c r="O2060" s="31" t="s">
        <v>25929</v>
      </c>
      <c r="P2060" s="32" t="s">
        <v>66</v>
      </c>
      <c r="Q2060" s="32">
        <v>1</v>
      </c>
      <c r="R2060" t="str">
        <f t="shared" si="32"/>
        <v>Онищук І.В. ПП, маг. "Кондфіл" г.Хмельницкий, шоссе Староконстантиновское, д.13</v>
      </c>
    </row>
    <row r="2061" spans="1:18" hidden="1" x14ac:dyDescent="0.25">
      <c r="A2061" s="32">
        <v>164658</v>
      </c>
      <c r="B2061" s="31" t="s">
        <v>19214</v>
      </c>
      <c r="C2061" s="31" t="s">
        <v>19215</v>
      </c>
      <c r="D2061" s="31" t="s">
        <v>12849</v>
      </c>
      <c r="E2061" s="31" t="s">
        <v>145</v>
      </c>
      <c r="F2061" s="31" t="s">
        <v>122</v>
      </c>
      <c r="G2061" s="31" t="s">
        <v>107</v>
      </c>
      <c r="H2061" s="31" t="s">
        <v>108</v>
      </c>
      <c r="I2061" s="31"/>
      <c r="J2061" s="31"/>
      <c r="K2061" s="31" t="s">
        <v>110</v>
      </c>
      <c r="L2061" s="31" t="s">
        <v>19215</v>
      </c>
      <c r="M2061" s="31" t="s">
        <v>25</v>
      </c>
      <c r="N2061" s="31" t="s">
        <v>25933</v>
      </c>
      <c r="O2061" s="31" t="s">
        <v>25929</v>
      </c>
      <c r="P2061" s="32" t="s">
        <v>66</v>
      </c>
      <c r="Q2061" s="32">
        <v>1</v>
      </c>
      <c r="R2061" t="str">
        <f t="shared" si="32"/>
        <v>Онищук І.В. ПП, маг. "Спокуса" г.Хмельницкий, пер.Шевченко, д.69</v>
      </c>
    </row>
    <row r="2062" spans="1:18" hidden="1" x14ac:dyDescent="0.25">
      <c r="A2062" s="32">
        <v>164658</v>
      </c>
      <c r="B2062" s="31" t="s">
        <v>19214</v>
      </c>
      <c r="C2062" s="31" t="s">
        <v>19215</v>
      </c>
      <c r="D2062" s="31" t="s">
        <v>12849</v>
      </c>
      <c r="E2062" s="31" t="s">
        <v>145</v>
      </c>
      <c r="F2062" s="31" t="s">
        <v>122</v>
      </c>
      <c r="G2062" s="31" t="s">
        <v>107</v>
      </c>
      <c r="H2062" s="31" t="s">
        <v>108</v>
      </c>
      <c r="I2062" s="31" t="s">
        <v>19211</v>
      </c>
      <c r="J2062" s="31" t="s">
        <v>19212</v>
      </c>
      <c r="K2062" s="31" t="s">
        <v>110</v>
      </c>
      <c r="L2062" s="31" t="s">
        <v>11906</v>
      </c>
      <c r="M2062" s="31" t="s">
        <v>25</v>
      </c>
      <c r="N2062" s="31" t="s">
        <v>25933</v>
      </c>
      <c r="O2062" s="31" t="s">
        <v>25929</v>
      </c>
      <c r="P2062" s="32" t="s">
        <v>66</v>
      </c>
      <c r="Q2062" s="32">
        <v>1</v>
      </c>
      <c r="R2062" t="str">
        <f t="shared" si="32"/>
        <v>Онищук І.В. ПП, маг. "Спокуса" г.Хмельницкий, пер.Шевченко, д.69</v>
      </c>
    </row>
    <row r="2063" spans="1:18" hidden="1" x14ac:dyDescent="0.25">
      <c r="A2063" s="32">
        <v>164664</v>
      </c>
      <c r="B2063" s="31" t="s">
        <v>19222</v>
      </c>
      <c r="C2063" s="31" t="s">
        <v>19223</v>
      </c>
      <c r="D2063" s="31" t="s">
        <v>16132</v>
      </c>
      <c r="E2063" s="31" t="s">
        <v>145</v>
      </c>
      <c r="F2063" s="31" t="s">
        <v>122</v>
      </c>
      <c r="G2063" s="31" t="s">
        <v>107</v>
      </c>
      <c r="H2063" s="31" t="s">
        <v>108</v>
      </c>
      <c r="I2063" s="31" t="s">
        <v>19224</v>
      </c>
      <c r="J2063" s="31" t="s">
        <v>19225</v>
      </c>
      <c r="K2063" s="31" t="s">
        <v>110</v>
      </c>
      <c r="L2063" s="31" t="s">
        <v>19223</v>
      </c>
      <c r="M2063" s="31" t="s">
        <v>27</v>
      </c>
      <c r="N2063" s="31" t="s">
        <v>25933</v>
      </c>
      <c r="O2063" s="31" t="s">
        <v>25929</v>
      </c>
      <c r="P2063" s="32" t="s">
        <v>67</v>
      </c>
      <c r="Q2063" s="32">
        <v>1</v>
      </c>
      <c r="R2063" t="str">
        <f t="shared" si="32"/>
        <v>Оніщук О.С. ПП, маг. "Червона калина" г.Хмельницкий, пер.Проскуривского Подполья, д.213/2</v>
      </c>
    </row>
    <row r="2064" spans="1:18" hidden="1" x14ac:dyDescent="0.25">
      <c r="A2064" s="32">
        <v>164664</v>
      </c>
      <c r="B2064" s="31" t="s">
        <v>19222</v>
      </c>
      <c r="C2064" s="31" t="s">
        <v>19223</v>
      </c>
      <c r="D2064" s="31" t="s">
        <v>16132</v>
      </c>
      <c r="E2064" s="31" t="s">
        <v>145</v>
      </c>
      <c r="F2064" s="31" t="s">
        <v>122</v>
      </c>
      <c r="G2064" s="31" t="s">
        <v>107</v>
      </c>
      <c r="H2064" s="31" t="s">
        <v>108</v>
      </c>
      <c r="I2064" s="31"/>
      <c r="J2064" s="31"/>
      <c r="K2064" s="31" t="s">
        <v>110</v>
      </c>
      <c r="L2064" s="31" t="s">
        <v>19223</v>
      </c>
      <c r="M2064" s="31" t="s">
        <v>27</v>
      </c>
      <c r="N2064" s="31" t="s">
        <v>25933</v>
      </c>
      <c r="O2064" s="31" t="s">
        <v>25929</v>
      </c>
      <c r="P2064" s="32" t="s">
        <v>67</v>
      </c>
      <c r="Q2064" s="32">
        <v>1</v>
      </c>
      <c r="R2064" t="str">
        <f t="shared" si="32"/>
        <v>Оніщук О.С. ПП, маг. "Червона калина" г.Хмельницкий, пер.Проскуривского Подполья, д.213/2</v>
      </c>
    </row>
    <row r="2065" spans="1:18" hidden="1" x14ac:dyDescent="0.25">
      <c r="A2065" s="32">
        <v>164682</v>
      </c>
      <c r="B2065" s="31" t="s">
        <v>19246</v>
      </c>
      <c r="C2065" s="31" t="s">
        <v>19247</v>
      </c>
      <c r="D2065" s="31" t="s">
        <v>11775</v>
      </c>
      <c r="E2065" s="31" t="s">
        <v>145</v>
      </c>
      <c r="F2065" s="31" t="s">
        <v>122</v>
      </c>
      <c r="G2065" s="31" t="s">
        <v>107</v>
      </c>
      <c r="H2065" s="31" t="s">
        <v>108</v>
      </c>
      <c r="I2065" s="31" t="s">
        <v>19248</v>
      </c>
      <c r="J2065" s="31" t="s">
        <v>19249</v>
      </c>
      <c r="K2065" s="31" t="s">
        <v>110</v>
      </c>
      <c r="L2065" s="31" t="s">
        <v>19247</v>
      </c>
      <c r="M2065" s="31" t="s">
        <v>26</v>
      </c>
      <c r="N2065" s="31" t="s">
        <v>25933</v>
      </c>
      <c r="O2065" s="31" t="s">
        <v>25929</v>
      </c>
      <c r="P2065" s="32" t="s">
        <v>66</v>
      </c>
      <c r="Q2065" s="32">
        <v>1</v>
      </c>
      <c r="R2065" t="str">
        <f t="shared" si="32"/>
        <v>Орлов В.М. ПП, маг. "Продукти" г.Хмельницкий, ул.Заречанская, д.44</v>
      </c>
    </row>
    <row r="2066" spans="1:18" hidden="1" x14ac:dyDescent="0.25">
      <c r="A2066" s="32">
        <v>164682</v>
      </c>
      <c r="B2066" s="31" t="s">
        <v>19246</v>
      </c>
      <c r="C2066" s="31" t="s">
        <v>19247</v>
      </c>
      <c r="D2066" s="31" t="s">
        <v>11775</v>
      </c>
      <c r="E2066" s="31" t="s">
        <v>145</v>
      </c>
      <c r="F2066" s="31" t="s">
        <v>122</v>
      </c>
      <c r="G2066" s="31" t="s">
        <v>107</v>
      </c>
      <c r="H2066" s="31" t="s">
        <v>108</v>
      </c>
      <c r="I2066" s="31"/>
      <c r="J2066" s="31"/>
      <c r="K2066" s="31" t="s">
        <v>110</v>
      </c>
      <c r="L2066" s="31" t="s">
        <v>19247</v>
      </c>
      <c r="M2066" s="31" t="s">
        <v>26</v>
      </c>
      <c r="N2066" s="31" t="s">
        <v>25933</v>
      </c>
      <c r="O2066" s="31" t="s">
        <v>25929</v>
      </c>
      <c r="P2066" s="32" t="s">
        <v>66</v>
      </c>
      <c r="Q2066" s="32">
        <v>1</v>
      </c>
      <c r="R2066" t="str">
        <f t="shared" si="32"/>
        <v>Орлов В.М. ПП, маг. "Продукти" г.Хмельницкий, ул.Заречанская, д.44</v>
      </c>
    </row>
    <row r="2067" spans="1:18" hidden="1" x14ac:dyDescent="0.25">
      <c r="A2067" s="32">
        <v>164690</v>
      </c>
      <c r="B2067" s="31" t="s">
        <v>19278</v>
      </c>
      <c r="C2067" s="31" t="s">
        <v>19279</v>
      </c>
      <c r="D2067" s="31" t="s">
        <v>19280</v>
      </c>
      <c r="E2067" s="31" t="s">
        <v>145</v>
      </c>
      <c r="F2067" s="31" t="s">
        <v>122</v>
      </c>
      <c r="G2067" s="31" t="s">
        <v>115</v>
      </c>
      <c r="H2067" s="31" t="s">
        <v>116</v>
      </c>
      <c r="I2067" s="31" t="s">
        <v>19281</v>
      </c>
      <c r="J2067" s="31" t="s">
        <v>19282</v>
      </c>
      <c r="K2067" s="31" t="s">
        <v>110</v>
      </c>
      <c r="L2067" s="31" t="s">
        <v>19279</v>
      </c>
      <c r="M2067" s="31" t="s">
        <v>25</v>
      </c>
      <c r="N2067" s="31" t="s">
        <v>25933</v>
      </c>
      <c r="O2067" s="31" t="s">
        <v>25929</v>
      </c>
      <c r="P2067" s="32" t="s">
        <v>67</v>
      </c>
      <c r="Q2067" s="32">
        <v>0.5</v>
      </c>
      <c r="R2067" t="str">
        <f t="shared" si="32"/>
        <v>Осика І.І. ПП, "к-к №770" г.Хмельницкий, ул.Циолковского, д.4</v>
      </c>
    </row>
    <row r="2068" spans="1:18" hidden="1" x14ac:dyDescent="0.25">
      <c r="A2068" s="32">
        <v>164690</v>
      </c>
      <c r="B2068" s="31" t="s">
        <v>19278</v>
      </c>
      <c r="C2068" s="31" t="s">
        <v>19279</v>
      </c>
      <c r="D2068" s="31" t="s">
        <v>19280</v>
      </c>
      <c r="E2068" s="31" t="s">
        <v>145</v>
      </c>
      <c r="F2068" s="31" t="s">
        <v>122</v>
      </c>
      <c r="G2068" s="31" t="s">
        <v>115</v>
      </c>
      <c r="H2068" s="31" t="s">
        <v>116</v>
      </c>
      <c r="I2068" s="31"/>
      <c r="J2068" s="31"/>
      <c r="K2068" s="31" t="s">
        <v>110</v>
      </c>
      <c r="L2068" s="31" t="s">
        <v>19279</v>
      </c>
      <c r="M2068" s="31" t="s">
        <v>25</v>
      </c>
      <c r="N2068" s="31" t="s">
        <v>25933</v>
      </c>
      <c r="O2068" s="31" t="s">
        <v>25929</v>
      </c>
      <c r="P2068" s="32" t="s">
        <v>67</v>
      </c>
      <c r="Q2068" s="32">
        <v>0.5</v>
      </c>
      <c r="R2068" t="str">
        <f t="shared" si="32"/>
        <v>Осика І.І. ПП, "к-к №770" г.Хмельницкий, ул.Циолковского, д.4</v>
      </c>
    </row>
    <row r="2069" spans="1:18" hidden="1" x14ac:dyDescent="0.25">
      <c r="A2069" s="32">
        <v>164726</v>
      </c>
      <c r="B2069" s="31" t="s">
        <v>19366</v>
      </c>
      <c r="C2069" s="31" t="s">
        <v>19367</v>
      </c>
      <c r="D2069" s="31" t="s">
        <v>19368</v>
      </c>
      <c r="E2069" s="31" t="s">
        <v>145</v>
      </c>
      <c r="F2069" s="31" t="s">
        <v>122</v>
      </c>
      <c r="G2069" s="31" t="s">
        <v>107</v>
      </c>
      <c r="H2069" s="31" t="s">
        <v>108</v>
      </c>
      <c r="I2069" s="31" t="s">
        <v>124</v>
      </c>
      <c r="J2069" s="31" t="s">
        <v>109</v>
      </c>
      <c r="K2069" s="31" t="s">
        <v>110</v>
      </c>
      <c r="L2069" s="31" t="s">
        <v>19367</v>
      </c>
      <c r="M2069" s="31" t="s">
        <v>27</v>
      </c>
      <c r="N2069" s="31" t="s">
        <v>25933</v>
      </c>
      <c r="O2069" s="31" t="s">
        <v>25929</v>
      </c>
      <c r="P2069" s="32" t="s">
        <v>66</v>
      </c>
      <c r="Q2069" s="32">
        <v>1</v>
      </c>
      <c r="R2069" t="str">
        <f t="shared" si="32"/>
        <v>Пазинюк Л.П. ПП, маг. "У Петровича" г.Хмельницкий, ул.Волочиская, д.187</v>
      </c>
    </row>
    <row r="2070" spans="1:18" hidden="1" x14ac:dyDescent="0.25">
      <c r="A2070" s="32">
        <v>164726</v>
      </c>
      <c r="B2070" s="31" t="s">
        <v>19366</v>
      </c>
      <c r="C2070" s="31" t="s">
        <v>19367</v>
      </c>
      <c r="D2070" s="31" t="s">
        <v>19368</v>
      </c>
      <c r="E2070" s="31" t="s">
        <v>145</v>
      </c>
      <c r="F2070" s="31" t="s">
        <v>122</v>
      </c>
      <c r="G2070" s="31" t="s">
        <v>107</v>
      </c>
      <c r="H2070" s="31" t="s">
        <v>108</v>
      </c>
      <c r="I2070" s="31"/>
      <c r="J2070" s="31"/>
      <c r="K2070" s="31" t="s">
        <v>110</v>
      </c>
      <c r="L2070" s="31" t="s">
        <v>19367</v>
      </c>
      <c r="M2070" s="31" t="s">
        <v>27</v>
      </c>
      <c r="N2070" s="31" t="s">
        <v>25933</v>
      </c>
      <c r="O2070" s="31" t="s">
        <v>25929</v>
      </c>
      <c r="P2070" s="32" t="s">
        <v>66</v>
      </c>
      <c r="Q2070" s="32">
        <v>1</v>
      </c>
      <c r="R2070" t="str">
        <f t="shared" si="32"/>
        <v>Пазинюк Л.П. ПП, маг. "У Петровича" г.Хмельницкий, ул.Волочиская, д.187</v>
      </c>
    </row>
    <row r="2071" spans="1:18" hidden="1" x14ac:dyDescent="0.25">
      <c r="A2071" s="32">
        <v>164771</v>
      </c>
      <c r="B2071" s="31" t="s">
        <v>19479</v>
      </c>
      <c r="C2071" s="31" t="s">
        <v>19480</v>
      </c>
      <c r="D2071" s="31" t="s">
        <v>11927</v>
      </c>
      <c r="E2071" s="31" t="s">
        <v>145</v>
      </c>
      <c r="F2071" s="31" t="s">
        <v>122</v>
      </c>
      <c r="G2071" s="31" t="s">
        <v>149</v>
      </c>
      <c r="H2071" s="31" t="s">
        <v>108</v>
      </c>
      <c r="I2071" s="31" t="s">
        <v>11268</v>
      </c>
      <c r="J2071" s="31" t="s">
        <v>11269</v>
      </c>
      <c r="K2071" s="31" t="s">
        <v>110</v>
      </c>
      <c r="L2071" s="31" t="s">
        <v>19480</v>
      </c>
      <c r="M2071" s="31" t="s">
        <v>26</v>
      </c>
      <c r="N2071" s="31" t="s">
        <v>25933</v>
      </c>
      <c r="O2071" s="31" t="s">
        <v>25929</v>
      </c>
      <c r="P2071" s="32" t="s">
        <v>67</v>
      </c>
      <c r="Q2071" s="32">
        <v>0.5</v>
      </c>
      <c r="R2071" t="str">
        <f t="shared" si="32"/>
        <v>Параскевич В.В. ПП, к-к №811 г.Хмельницкий, просп Мира, д.76</v>
      </c>
    </row>
    <row r="2072" spans="1:18" hidden="1" x14ac:dyDescent="0.25">
      <c r="A2072" s="32">
        <v>161611</v>
      </c>
      <c r="B2072" s="31" t="s">
        <v>12479</v>
      </c>
      <c r="C2072" s="31" t="s">
        <v>12480</v>
      </c>
      <c r="D2072" s="31" t="s">
        <v>12481</v>
      </c>
      <c r="E2072" s="31" t="s">
        <v>145</v>
      </c>
      <c r="F2072" s="31" t="s">
        <v>122</v>
      </c>
      <c r="G2072" s="31" t="s">
        <v>107</v>
      </c>
      <c r="H2072" s="31" t="s">
        <v>108</v>
      </c>
      <c r="I2072" s="31" t="s">
        <v>12482</v>
      </c>
      <c r="J2072" s="31" t="s">
        <v>12483</v>
      </c>
      <c r="K2072" s="31" t="s">
        <v>110</v>
      </c>
      <c r="L2072" s="31" t="s">
        <v>12480</v>
      </c>
      <c r="M2072" s="31" t="s">
        <v>24</v>
      </c>
      <c r="N2072" s="31" t="s">
        <v>25933</v>
      </c>
      <c r="O2072" s="31" t="s">
        <v>25929</v>
      </c>
      <c r="P2072" s="32" t="s">
        <v>66</v>
      </c>
      <c r="Q2072" s="32">
        <v>0.5</v>
      </c>
      <c r="R2072" t="str">
        <f t="shared" si="32"/>
        <v>Степанова О.В. ПП, маг. "АББА" г.Хмельницкий, пер.Куприна (около Ружичн. универмага)</v>
      </c>
    </row>
    <row r="2073" spans="1:18" hidden="1" x14ac:dyDescent="0.25">
      <c r="A2073" s="32">
        <v>161611</v>
      </c>
      <c r="B2073" s="31" t="s">
        <v>12479</v>
      </c>
      <c r="C2073" s="31" t="s">
        <v>12480</v>
      </c>
      <c r="D2073" s="31" t="s">
        <v>12481</v>
      </c>
      <c r="E2073" s="31" t="s">
        <v>145</v>
      </c>
      <c r="F2073" s="31" t="s">
        <v>122</v>
      </c>
      <c r="G2073" s="31" t="s">
        <v>107</v>
      </c>
      <c r="H2073" s="31" t="s">
        <v>108</v>
      </c>
      <c r="I2073" s="31"/>
      <c r="J2073" s="31"/>
      <c r="K2073" s="31" t="s">
        <v>110</v>
      </c>
      <c r="L2073" s="31" t="s">
        <v>12480</v>
      </c>
      <c r="M2073" s="31" t="s">
        <v>24</v>
      </c>
      <c r="N2073" s="31" t="s">
        <v>25933</v>
      </c>
      <c r="O2073" s="31" t="s">
        <v>25929</v>
      </c>
      <c r="P2073" s="32" t="s">
        <v>66</v>
      </c>
      <c r="Q2073" s="32">
        <v>0.5</v>
      </c>
      <c r="R2073" t="str">
        <f t="shared" si="32"/>
        <v>Степанова О.В. ПП, маг. "АББА" г.Хмельницкий, пер.Куприна (около Ружичн. универмага)</v>
      </c>
    </row>
    <row r="2074" spans="1:18" hidden="1" x14ac:dyDescent="0.25">
      <c r="A2074" s="32">
        <v>161637</v>
      </c>
      <c r="B2074" s="31" t="s">
        <v>12555</v>
      </c>
      <c r="C2074" s="31" t="s">
        <v>12556</v>
      </c>
      <c r="D2074" s="31" t="s">
        <v>12557</v>
      </c>
      <c r="E2074" s="31" t="s">
        <v>145</v>
      </c>
      <c r="F2074" s="31" t="s">
        <v>122</v>
      </c>
      <c r="G2074" s="31" t="s">
        <v>107</v>
      </c>
      <c r="H2074" s="31" t="s">
        <v>108</v>
      </c>
      <c r="I2074" s="31" t="s">
        <v>12114</v>
      </c>
      <c r="J2074" s="31" t="s">
        <v>12115</v>
      </c>
      <c r="K2074" s="31" t="s">
        <v>110</v>
      </c>
      <c r="L2074" s="31" t="s">
        <v>12556</v>
      </c>
      <c r="M2074" s="31" t="s">
        <v>23</v>
      </c>
      <c r="N2074" s="31" t="s">
        <v>25933</v>
      </c>
      <c r="O2074" s="31" t="s">
        <v>25929</v>
      </c>
      <c r="P2074" s="32" t="s">
        <v>66</v>
      </c>
      <c r="Q2074" s="32">
        <v>1</v>
      </c>
      <c r="R2074" t="str">
        <f t="shared" si="32"/>
        <v>Тарасюк В.М. ПП, маг. "Білосніжка" г.Хмельницкий, ул.Курчатова, д.107 (вул. Камянецька, зуп. "Пам'яті героїв")</v>
      </c>
    </row>
    <row r="2075" spans="1:18" hidden="1" x14ac:dyDescent="0.25">
      <c r="A2075" s="32">
        <v>161651</v>
      </c>
      <c r="B2075" s="31" t="s">
        <v>12591</v>
      </c>
      <c r="C2075" s="31" t="s">
        <v>12592</v>
      </c>
      <c r="D2075" s="31" t="s">
        <v>12593</v>
      </c>
      <c r="E2075" s="31" t="s">
        <v>145</v>
      </c>
      <c r="F2075" s="31" t="s">
        <v>122</v>
      </c>
      <c r="G2075" s="31" t="s">
        <v>107</v>
      </c>
      <c r="H2075" s="31" t="s">
        <v>108</v>
      </c>
      <c r="I2075" s="31" t="s">
        <v>12594</v>
      </c>
      <c r="J2075" s="31" t="s">
        <v>12595</v>
      </c>
      <c r="K2075" s="31" t="s">
        <v>110</v>
      </c>
      <c r="L2075" s="31" t="s">
        <v>12592</v>
      </c>
      <c r="M2075" s="31" t="s">
        <v>25</v>
      </c>
      <c r="N2075" s="31" t="s">
        <v>25933</v>
      </c>
      <c r="O2075" s="31" t="s">
        <v>25929</v>
      </c>
      <c r="P2075" s="32" t="s">
        <v>66</v>
      </c>
      <c r="Q2075" s="32">
        <v>1</v>
      </c>
      <c r="R2075" t="str">
        <f t="shared" si="32"/>
        <v>Крук В.В. ПП, маг. "Продукти" г.Хмельницкий, ул.Гайдара, д.16</v>
      </c>
    </row>
    <row r="2076" spans="1:18" hidden="1" x14ac:dyDescent="0.25">
      <c r="A2076" s="32">
        <v>161651</v>
      </c>
      <c r="B2076" s="31" t="s">
        <v>12591</v>
      </c>
      <c r="C2076" s="31" t="s">
        <v>12592</v>
      </c>
      <c r="D2076" s="31" t="s">
        <v>12593</v>
      </c>
      <c r="E2076" s="31" t="s">
        <v>145</v>
      </c>
      <c r="F2076" s="31" t="s">
        <v>122</v>
      </c>
      <c r="G2076" s="31" t="s">
        <v>107</v>
      </c>
      <c r="H2076" s="31" t="s">
        <v>108</v>
      </c>
      <c r="I2076" s="31"/>
      <c r="J2076" s="31"/>
      <c r="K2076" s="31" t="s">
        <v>110</v>
      </c>
      <c r="L2076" s="31" t="s">
        <v>12596</v>
      </c>
      <c r="M2076" s="31" t="s">
        <v>25</v>
      </c>
      <c r="N2076" s="31" t="s">
        <v>25933</v>
      </c>
      <c r="O2076" s="31" t="s">
        <v>25929</v>
      </c>
      <c r="P2076" s="32" t="s">
        <v>66</v>
      </c>
      <c r="Q2076" s="32">
        <v>1</v>
      </c>
      <c r="R2076" t="str">
        <f t="shared" si="32"/>
        <v>Крук В.В. ПП, маг. "Продукти" г.Хмельницкий, ул.Гайдара, д.16</v>
      </c>
    </row>
    <row r="2077" spans="1:18" hidden="1" x14ac:dyDescent="0.25">
      <c r="A2077" s="32">
        <v>161657</v>
      </c>
      <c r="B2077" s="31" t="s">
        <v>12607</v>
      </c>
      <c r="C2077" s="31" t="s">
        <v>12608</v>
      </c>
      <c r="D2077" s="31" t="s">
        <v>12609</v>
      </c>
      <c r="E2077" s="31" t="s">
        <v>145</v>
      </c>
      <c r="F2077" s="31" t="s">
        <v>122</v>
      </c>
      <c r="G2077" s="31" t="s">
        <v>107</v>
      </c>
      <c r="H2077" s="31" t="s">
        <v>108</v>
      </c>
      <c r="I2077" s="31" t="s">
        <v>12610</v>
      </c>
      <c r="J2077" s="31" t="s">
        <v>12611</v>
      </c>
      <c r="K2077" s="31" t="s">
        <v>110</v>
      </c>
      <c r="L2077" s="31" t="s">
        <v>12608</v>
      </c>
      <c r="M2077" s="31" t="s">
        <v>25</v>
      </c>
      <c r="N2077" s="31" t="s">
        <v>25933</v>
      </c>
      <c r="O2077" s="31" t="s">
        <v>25929</v>
      </c>
      <c r="P2077" s="32" t="s">
        <v>66</v>
      </c>
      <c r="Q2077" s="32">
        <v>0.5</v>
      </c>
      <c r="R2077" t="str">
        <f t="shared" si="32"/>
        <v>Техносвіт ПП г.Хмельницкий, пер.Куприна, д.2</v>
      </c>
    </row>
    <row r="2078" spans="1:18" hidden="1" x14ac:dyDescent="0.25">
      <c r="A2078" s="32">
        <v>161657</v>
      </c>
      <c r="B2078" s="31" t="s">
        <v>12607</v>
      </c>
      <c r="C2078" s="31" t="s">
        <v>12608</v>
      </c>
      <c r="D2078" s="31" t="s">
        <v>12609</v>
      </c>
      <c r="E2078" s="31" t="s">
        <v>145</v>
      </c>
      <c r="F2078" s="31" t="s">
        <v>122</v>
      </c>
      <c r="G2078" s="31" t="s">
        <v>107</v>
      </c>
      <c r="H2078" s="31" t="s">
        <v>108</v>
      </c>
      <c r="I2078" s="31"/>
      <c r="J2078" s="31"/>
      <c r="K2078" s="31" t="s">
        <v>110</v>
      </c>
      <c r="L2078" s="31" t="s">
        <v>12608</v>
      </c>
      <c r="M2078" s="31" t="s">
        <v>25</v>
      </c>
      <c r="N2078" s="31" t="s">
        <v>25933</v>
      </c>
      <c r="O2078" s="31" t="s">
        <v>25929</v>
      </c>
      <c r="P2078" s="32" t="s">
        <v>66</v>
      </c>
      <c r="Q2078" s="32">
        <v>0.5</v>
      </c>
      <c r="R2078" t="str">
        <f t="shared" si="32"/>
        <v>Техносвіт ПП г.Хмельницкий, пер.Куприна, д.2</v>
      </c>
    </row>
    <row r="2079" spans="1:18" hidden="1" x14ac:dyDescent="0.25">
      <c r="A2079" s="32">
        <v>161684</v>
      </c>
      <c r="B2079" s="31" t="s">
        <v>12656</v>
      </c>
      <c r="C2079" s="31" t="s">
        <v>12657</v>
      </c>
      <c r="D2079" s="31" t="s">
        <v>12658</v>
      </c>
      <c r="E2079" s="31" t="s">
        <v>145</v>
      </c>
      <c r="F2079" s="31" t="s">
        <v>122</v>
      </c>
      <c r="G2079" s="31" t="s">
        <v>107</v>
      </c>
      <c r="H2079" s="31" t="s">
        <v>108</v>
      </c>
      <c r="I2079" s="31" t="s">
        <v>12659</v>
      </c>
      <c r="J2079" s="31" t="s">
        <v>12660</v>
      </c>
      <c r="K2079" s="31" t="s">
        <v>110</v>
      </c>
      <c r="L2079" s="31" t="s">
        <v>12657</v>
      </c>
      <c r="M2079" s="31" t="s">
        <v>27</v>
      </c>
      <c r="N2079" s="31" t="s">
        <v>25933</v>
      </c>
      <c r="O2079" s="31" t="s">
        <v>25929</v>
      </c>
      <c r="P2079" s="32" t="s">
        <v>67</v>
      </c>
      <c r="Q2079" s="32">
        <v>0.5</v>
      </c>
      <c r="R2079" t="str">
        <f t="shared" si="32"/>
        <v>Трончук Г.І. ПП, к-к г.Хмельницкий, ул.Озерная, д.10/1</v>
      </c>
    </row>
    <row r="2080" spans="1:18" hidden="1" x14ac:dyDescent="0.25">
      <c r="A2080" s="32">
        <v>161684</v>
      </c>
      <c r="B2080" s="31" t="s">
        <v>12656</v>
      </c>
      <c r="C2080" s="31" t="s">
        <v>12657</v>
      </c>
      <c r="D2080" s="31" t="s">
        <v>12658</v>
      </c>
      <c r="E2080" s="31" t="s">
        <v>145</v>
      </c>
      <c r="F2080" s="31" t="s">
        <v>122</v>
      </c>
      <c r="G2080" s="31" t="s">
        <v>107</v>
      </c>
      <c r="H2080" s="31" t="s">
        <v>108</v>
      </c>
      <c r="I2080" s="31"/>
      <c r="J2080" s="31"/>
      <c r="K2080" s="31" t="s">
        <v>110</v>
      </c>
      <c r="L2080" s="31" t="s">
        <v>12657</v>
      </c>
      <c r="M2080" s="31" t="s">
        <v>27</v>
      </c>
      <c r="N2080" s="31" t="s">
        <v>25933</v>
      </c>
      <c r="O2080" s="31" t="s">
        <v>25929</v>
      </c>
      <c r="P2080" s="32" t="s">
        <v>67</v>
      </c>
      <c r="Q2080" s="32">
        <v>0.5</v>
      </c>
      <c r="R2080" t="str">
        <f t="shared" si="32"/>
        <v>Трончук Г.І. ПП, к-к г.Хмельницкий, ул.Озерная, д.10/1</v>
      </c>
    </row>
    <row r="2081" spans="1:18" hidden="1" x14ac:dyDescent="0.25">
      <c r="A2081" s="32">
        <v>161705</v>
      </c>
      <c r="B2081" s="31" t="s">
        <v>12710</v>
      </c>
      <c r="C2081" s="31" t="s">
        <v>12711</v>
      </c>
      <c r="D2081" s="31" t="s">
        <v>1202</v>
      </c>
      <c r="E2081" s="31" t="s">
        <v>145</v>
      </c>
      <c r="F2081" s="31" t="s">
        <v>122</v>
      </c>
      <c r="G2081" s="31" t="s">
        <v>107</v>
      </c>
      <c r="H2081" s="31" t="s">
        <v>108</v>
      </c>
      <c r="I2081" s="31" t="s">
        <v>12712</v>
      </c>
      <c r="J2081" s="31" t="s">
        <v>12713</v>
      </c>
      <c r="K2081" s="31" t="s">
        <v>110</v>
      </c>
      <c r="L2081" s="31" t="s">
        <v>12711</v>
      </c>
      <c r="M2081" s="31" t="s">
        <v>26</v>
      </c>
      <c r="N2081" s="31" t="s">
        <v>25933</v>
      </c>
      <c r="O2081" s="31" t="s">
        <v>25929</v>
      </c>
      <c r="P2081" s="32" t="s">
        <v>66</v>
      </c>
      <c r="Q2081" s="32">
        <v>1</v>
      </c>
      <c r="R2081" t="str">
        <f t="shared" si="32"/>
        <v>Універсам  Вінницький ТОВ, універсам "Вінницький" г.Хмельницкий, шоссе Староконстантиновское, д.6</v>
      </c>
    </row>
    <row r="2082" spans="1:18" hidden="1" x14ac:dyDescent="0.25">
      <c r="A2082" s="32">
        <v>163561</v>
      </c>
      <c r="B2082" s="31" t="s">
        <v>16722</v>
      </c>
      <c r="C2082" s="31" t="s">
        <v>16723</v>
      </c>
      <c r="D2082" s="31" t="s">
        <v>16724</v>
      </c>
      <c r="E2082" s="31" t="s">
        <v>145</v>
      </c>
      <c r="F2082" s="31" t="s">
        <v>122</v>
      </c>
      <c r="G2082" s="31" t="s">
        <v>107</v>
      </c>
      <c r="H2082" s="31" t="s">
        <v>108</v>
      </c>
      <c r="I2082" s="31" t="s">
        <v>16725</v>
      </c>
      <c r="J2082" s="31" t="s">
        <v>16726</v>
      </c>
      <c r="K2082" s="31" t="s">
        <v>110</v>
      </c>
      <c r="L2082" s="31" t="s">
        <v>16723</v>
      </c>
      <c r="M2082" s="31" t="s">
        <v>26</v>
      </c>
      <c r="N2082" s="31" t="s">
        <v>25933</v>
      </c>
      <c r="O2082" s="31" t="s">
        <v>25929</v>
      </c>
      <c r="P2082" s="32" t="s">
        <v>66</v>
      </c>
      <c r="Q2082" s="32">
        <v>1</v>
      </c>
      <c r="R2082" t="str">
        <f t="shared" si="32"/>
        <v>Коваль В.В. ПП, маг. "Продукти" г.Хмельницкий, ул.Рыбалко, д.17</v>
      </c>
    </row>
    <row r="2083" spans="1:18" hidden="1" x14ac:dyDescent="0.25">
      <c r="A2083" s="32">
        <v>163561</v>
      </c>
      <c r="B2083" s="31" t="s">
        <v>16722</v>
      </c>
      <c r="C2083" s="31" t="s">
        <v>16723</v>
      </c>
      <c r="D2083" s="31" t="s">
        <v>16724</v>
      </c>
      <c r="E2083" s="31" t="s">
        <v>145</v>
      </c>
      <c r="F2083" s="31" t="s">
        <v>122</v>
      </c>
      <c r="G2083" s="31" t="s">
        <v>107</v>
      </c>
      <c r="H2083" s="31" t="s">
        <v>108</v>
      </c>
      <c r="I2083" s="31"/>
      <c r="J2083" s="31"/>
      <c r="K2083" s="31" t="s">
        <v>110</v>
      </c>
      <c r="L2083" s="31" t="s">
        <v>16723</v>
      </c>
      <c r="M2083" s="31" t="s">
        <v>26</v>
      </c>
      <c r="N2083" s="31" t="s">
        <v>25933</v>
      </c>
      <c r="O2083" s="31" t="s">
        <v>25929</v>
      </c>
      <c r="P2083" s="32" t="s">
        <v>66</v>
      </c>
      <c r="Q2083" s="32">
        <v>1</v>
      </c>
      <c r="R2083" t="str">
        <f t="shared" si="32"/>
        <v>Коваль В.В. ПП, маг. "Продукти" г.Хмельницкий, ул.Рыбалко, д.17</v>
      </c>
    </row>
    <row r="2084" spans="1:18" hidden="1" x14ac:dyDescent="0.25">
      <c r="A2084" s="32">
        <v>163563</v>
      </c>
      <c r="B2084" s="31" t="s">
        <v>16729</v>
      </c>
      <c r="C2084" s="31" t="s">
        <v>16730</v>
      </c>
      <c r="D2084" s="31" t="s">
        <v>16731</v>
      </c>
      <c r="E2084" s="31" t="s">
        <v>145</v>
      </c>
      <c r="F2084" s="31" t="s">
        <v>122</v>
      </c>
      <c r="G2084" s="31" t="s">
        <v>107</v>
      </c>
      <c r="H2084" s="31" t="s">
        <v>108</v>
      </c>
      <c r="I2084" s="31" t="s">
        <v>16732</v>
      </c>
      <c r="J2084" s="31" t="s">
        <v>16733</v>
      </c>
      <c r="K2084" s="31" t="s">
        <v>110</v>
      </c>
      <c r="L2084" s="31" t="s">
        <v>16730</v>
      </c>
      <c r="M2084" s="31" t="s">
        <v>24</v>
      </c>
      <c r="N2084" s="31" t="s">
        <v>25933</v>
      </c>
      <c r="O2084" s="31" t="s">
        <v>25929</v>
      </c>
      <c r="P2084" s="32" t="s">
        <v>66</v>
      </c>
      <c r="Q2084" s="32">
        <v>1</v>
      </c>
      <c r="R2084" t="str">
        <f t="shared" si="32"/>
        <v>Коваль В.М. ПП, маг. "Апельсин" г.Хмельницкий, ул.Хотовицкого, д.11б</v>
      </c>
    </row>
    <row r="2085" spans="1:18" hidden="1" x14ac:dyDescent="0.25">
      <c r="A2085" s="32">
        <v>163563</v>
      </c>
      <c r="B2085" s="31" t="s">
        <v>16729</v>
      </c>
      <c r="C2085" s="31" t="s">
        <v>16730</v>
      </c>
      <c r="D2085" s="31" t="s">
        <v>16731</v>
      </c>
      <c r="E2085" s="31" t="s">
        <v>145</v>
      </c>
      <c r="F2085" s="31" t="s">
        <v>122</v>
      </c>
      <c r="G2085" s="31" t="s">
        <v>107</v>
      </c>
      <c r="H2085" s="31" t="s">
        <v>108</v>
      </c>
      <c r="I2085" s="31"/>
      <c r="J2085" s="31"/>
      <c r="K2085" s="31" t="s">
        <v>110</v>
      </c>
      <c r="L2085" s="31" t="s">
        <v>16730</v>
      </c>
      <c r="M2085" s="31" t="s">
        <v>24</v>
      </c>
      <c r="N2085" s="31" t="s">
        <v>25933</v>
      </c>
      <c r="O2085" s="31" t="s">
        <v>25929</v>
      </c>
      <c r="P2085" s="32" t="s">
        <v>66</v>
      </c>
      <c r="Q2085" s="32">
        <v>1</v>
      </c>
      <c r="R2085" t="str">
        <f t="shared" si="32"/>
        <v>Коваль В.М. ПП, маг. "Апельсин" г.Хмельницкий, ул.Хотовицкого, д.11б</v>
      </c>
    </row>
    <row r="2086" spans="1:18" hidden="1" x14ac:dyDescent="0.25">
      <c r="A2086" s="32">
        <v>163593</v>
      </c>
      <c r="B2086" s="31" t="s">
        <v>16789</v>
      </c>
      <c r="C2086" s="31" t="s">
        <v>16790</v>
      </c>
      <c r="D2086" s="31" t="s">
        <v>16791</v>
      </c>
      <c r="E2086" s="31" t="s">
        <v>145</v>
      </c>
      <c r="F2086" s="31" t="s">
        <v>122</v>
      </c>
      <c r="G2086" s="31" t="s">
        <v>107</v>
      </c>
      <c r="H2086" s="31" t="s">
        <v>108</v>
      </c>
      <c r="I2086" s="31" t="s">
        <v>16792</v>
      </c>
      <c r="J2086" s="31" t="s">
        <v>16793</v>
      </c>
      <c r="K2086" s="31" t="s">
        <v>110</v>
      </c>
      <c r="L2086" s="31" t="s">
        <v>16790</v>
      </c>
      <c r="M2086" s="31" t="s">
        <v>24</v>
      </c>
      <c r="N2086" s="31" t="s">
        <v>25933</v>
      </c>
      <c r="O2086" s="31" t="s">
        <v>25929</v>
      </c>
      <c r="P2086" s="32" t="s">
        <v>66</v>
      </c>
      <c r="Q2086" s="32">
        <v>1</v>
      </c>
      <c r="R2086" t="str">
        <f t="shared" si="32"/>
        <v>Ковальчук О.В. ПП, маг. "Ліан" г.Хмельницкий, ул.Храновского, д.10/1</v>
      </c>
    </row>
    <row r="2087" spans="1:18" hidden="1" x14ac:dyDescent="0.25">
      <c r="A2087" s="32">
        <v>163593</v>
      </c>
      <c r="B2087" s="31" t="s">
        <v>16789</v>
      </c>
      <c r="C2087" s="31" t="s">
        <v>16790</v>
      </c>
      <c r="D2087" s="31" t="s">
        <v>16791</v>
      </c>
      <c r="E2087" s="31" t="s">
        <v>145</v>
      </c>
      <c r="F2087" s="31" t="s">
        <v>122</v>
      </c>
      <c r="G2087" s="31" t="s">
        <v>107</v>
      </c>
      <c r="H2087" s="31" t="s">
        <v>108</v>
      </c>
      <c r="I2087" s="31"/>
      <c r="J2087" s="31"/>
      <c r="K2087" s="31" t="s">
        <v>110</v>
      </c>
      <c r="L2087" s="31" t="s">
        <v>16790</v>
      </c>
      <c r="M2087" s="31" t="s">
        <v>24</v>
      </c>
      <c r="N2087" s="31" t="s">
        <v>25933</v>
      </c>
      <c r="O2087" s="31" t="s">
        <v>25929</v>
      </c>
      <c r="P2087" s="32" t="s">
        <v>66</v>
      </c>
      <c r="Q2087" s="32">
        <v>1</v>
      </c>
      <c r="R2087" t="str">
        <f t="shared" si="32"/>
        <v>Ковальчук О.В. ПП, маг. "Ліан" г.Хмельницкий, ул.Храновского, д.10/1</v>
      </c>
    </row>
    <row r="2088" spans="1:18" hidden="1" x14ac:dyDescent="0.25">
      <c r="A2088" s="32">
        <v>163613</v>
      </c>
      <c r="B2088" s="31" t="s">
        <v>16825</v>
      </c>
      <c r="C2088" s="31" t="s">
        <v>16826</v>
      </c>
      <c r="D2088" s="31" t="s">
        <v>16827</v>
      </c>
      <c r="E2088" s="31" t="s">
        <v>145</v>
      </c>
      <c r="F2088" s="31" t="s">
        <v>122</v>
      </c>
      <c r="G2088" s="31" t="s">
        <v>107</v>
      </c>
      <c r="H2088" s="31" t="s">
        <v>108</v>
      </c>
      <c r="I2088" s="31" t="s">
        <v>16828</v>
      </c>
      <c r="J2088" s="31" t="s">
        <v>16829</v>
      </c>
      <c r="K2088" s="31" t="s">
        <v>110</v>
      </c>
      <c r="L2088" s="31" t="s">
        <v>16826</v>
      </c>
      <c r="M2088" s="31" t="s">
        <v>24</v>
      </c>
      <c r="N2088" s="31" t="s">
        <v>25933</v>
      </c>
      <c r="O2088" s="31" t="s">
        <v>25929</v>
      </c>
      <c r="P2088" s="32" t="s">
        <v>66</v>
      </c>
      <c r="Q2088" s="32">
        <v>1</v>
      </c>
      <c r="R2088" t="str">
        <f t="shared" si="32"/>
        <v>Коза Ю.Б. ПП, маг. "Добродій 2" г.Хмельницкий, ул.Институтская, д.4</v>
      </c>
    </row>
    <row r="2089" spans="1:18" hidden="1" x14ac:dyDescent="0.25">
      <c r="A2089" s="32">
        <v>163613</v>
      </c>
      <c r="B2089" s="31" t="s">
        <v>16825</v>
      </c>
      <c r="C2089" s="31" t="s">
        <v>16826</v>
      </c>
      <c r="D2089" s="31" t="s">
        <v>16827</v>
      </c>
      <c r="E2089" s="31" t="s">
        <v>145</v>
      </c>
      <c r="F2089" s="31" t="s">
        <v>122</v>
      </c>
      <c r="G2089" s="31" t="s">
        <v>107</v>
      </c>
      <c r="H2089" s="31" t="s">
        <v>108</v>
      </c>
      <c r="I2089" s="31"/>
      <c r="J2089" s="31"/>
      <c r="K2089" s="31" t="s">
        <v>110</v>
      </c>
      <c r="L2089" s="31" t="s">
        <v>16826</v>
      </c>
      <c r="M2089" s="31" t="s">
        <v>24</v>
      </c>
      <c r="N2089" s="31" t="s">
        <v>25933</v>
      </c>
      <c r="O2089" s="31" t="s">
        <v>25929</v>
      </c>
      <c r="P2089" s="32" t="s">
        <v>66</v>
      </c>
      <c r="Q2089" s="32">
        <v>1</v>
      </c>
      <c r="R2089" t="str">
        <f t="shared" si="32"/>
        <v>Коза Ю.Б. ПП, маг. "Добродій 2" г.Хмельницкий, ул.Институтская, д.4</v>
      </c>
    </row>
    <row r="2090" spans="1:18" hidden="1" x14ac:dyDescent="0.25">
      <c r="A2090" s="32">
        <v>163643</v>
      </c>
      <c r="B2090" s="31" t="s">
        <v>16898</v>
      </c>
      <c r="C2090" s="31" t="s">
        <v>16899</v>
      </c>
      <c r="D2090" s="31" t="s">
        <v>16900</v>
      </c>
      <c r="E2090" s="31" t="s">
        <v>145</v>
      </c>
      <c r="F2090" s="31" t="s">
        <v>122</v>
      </c>
      <c r="G2090" s="31" t="s">
        <v>107</v>
      </c>
      <c r="H2090" s="31" t="s">
        <v>108</v>
      </c>
      <c r="I2090" s="31"/>
      <c r="J2090" s="31"/>
      <c r="K2090" s="31" t="s">
        <v>110</v>
      </c>
      <c r="L2090" s="31" t="s">
        <v>16899</v>
      </c>
      <c r="M2090" s="31" t="s">
        <v>24</v>
      </c>
      <c r="N2090" s="31" t="s">
        <v>25933</v>
      </c>
      <c r="O2090" s="31" t="s">
        <v>25929</v>
      </c>
      <c r="P2090" s="32" t="s">
        <v>66</v>
      </c>
      <c r="Q2090" s="32">
        <v>0.5</v>
      </c>
      <c r="R2090" t="str">
        <f t="shared" si="32"/>
        <v>Коломієць Л.О. ПП, маг."Ласка" г.Хмельницкий, ул.Геологов, д.2/1</v>
      </c>
    </row>
    <row r="2091" spans="1:18" hidden="1" x14ac:dyDescent="0.25">
      <c r="A2091" s="32">
        <v>163643</v>
      </c>
      <c r="B2091" s="31" t="s">
        <v>16898</v>
      </c>
      <c r="C2091" s="31" t="s">
        <v>16899</v>
      </c>
      <c r="D2091" s="31" t="s">
        <v>16900</v>
      </c>
      <c r="E2091" s="31" t="s">
        <v>145</v>
      </c>
      <c r="F2091" s="31" t="s">
        <v>122</v>
      </c>
      <c r="G2091" s="31" t="s">
        <v>107</v>
      </c>
      <c r="H2091" s="31" t="s">
        <v>108</v>
      </c>
      <c r="I2091" s="31" t="s">
        <v>16901</v>
      </c>
      <c r="J2091" s="31" t="s">
        <v>16902</v>
      </c>
      <c r="K2091" s="31" t="s">
        <v>110</v>
      </c>
      <c r="L2091" s="31" t="s">
        <v>16899</v>
      </c>
      <c r="M2091" s="31" t="s">
        <v>24</v>
      </c>
      <c r="N2091" s="31" t="s">
        <v>25933</v>
      </c>
      <c r="O2091" s="31" t="s">
        <v>25929</v>
      </c>
      <c r="P2091" s="32" t="s">
        <v>66</v>
      </c>
      <c r="Q2091" s="32">
        <v>0.5</v>
      </c>
      <c r="R2091" t="str">
        <f t="shared" si="32"/>
        <v>Коломієць Л.О. ПП, маг."Ласка" г.Хмельницкий, ул.Геологов, д.2/1</v>
      </c>
    </row>
    <row r="2092" spans="1:18" hidden="1" x14ac:dyDescent="0.25">
      <c r="A2092" s="32">
        <v>163669</v>
      </c>
      <c r="B2092" s="31" t="s">
        <v>16959</v>
      </c>
      <c r="C2092" s="31" t="s">
        <v>16960</v>
      </c>
      <c r="D2092" s="31" t="s">
        <v>16961</v>
      </c>
      <c r="E2092" s="31" t="s">
        <v>145</v>
      </c>
      <c r="F2092" s="31" t="s">
        <v>122</v>
      </c>
      <c r="G2092" s="31" t="s">
        <v>107</v>
      </c>
      <c r="H2092" s="31" t="s">
        <v>108</v>
      </c>
      <c r="I2092" s="31" t="s">
        <v>16962</v>
      </c>
      <c r="J2092" s="31" t="s">
        <v>16963</v>
      </c>
      <c r="K2092" s="31" t="s">
        <v>110</v>
      </c>
      <c r="L2092" s="31" t="s">
        <v>16960</v>
      </c>
      <c r="M2092" s="31" t="s">
        <v>25</v>
      </c>
      <c r="N2092" s="31" t="s">
        <v>25933</v>
      </c>
      <c r="O2092" s="31" t="s">
        <v>25929</v>
      </c>
      <c r="P2092" s="32" t="s">
        <v>66</v>
      </c>
      <c r="Q2092" s="32">
        <v>0.5</v>
      </c>
      <c r="R2092" t="str">
        <f t="shared" si="32"/>
        <v>Конопко В.В. ПП, маг. "ВалАндр" г.Хмельницкий, ул.Чорновола Вячеслава (зуп. "Військ.госпіталь")</v>
      </c>
    </row>
    <row r="2093" spans="1:18" hidden="1" x14ac:dyDescent="0.25">
      <c r="A2093" s="32">
        <v>163669</v>
      </c>
      <c r="B2093" s="31" t="s">
        <v>16959</v>
      </c>
      <c r="C2093" s="31" t="s">
        <v>16960</v>
      </c>
      <c r="D2093" s="31" t="s">
        <v>16961</v>
      </c>
      <c r="E2093" s="31" t="s">
        <v>145</v>
      </c>
      <c r="F2093" s="31" t="s">
        <v>122</v>
      </c>
      <c r="G2093" s="31" t="s">
        <v>107</v>
      </c>
      <c r="H2093" s="31" t="s">
        <v>108</v>
      </c>
      <c r="I2093" s="31"/>
      <c r="J2093" s="31"/>
      <c r="K2093" s="31" t="s">
        <v>110</v>
      </c>
      <c r="L2093" s="31" t="s">
        <v>16960</v>
      </c>
      <c r="M2093" s="31" t="s">
        <v>25</v>
      </c>
      <c r="N2093" s="31" t="s">
        <v>25933</v>
      </c>
      <c r="O2093" s="31" t="s">
        <v>25929</v>
      </c>
      <c r="P2093" s="32" t="s">
        <v>66</v>
      </c>
      <c r="Q2093" s="32">
        <v>0.5</v>
      </c>
      <c r="R2093" t="str">
        <f t="shared" si="32"/>
        <v>Конопко В.В. ПП, маг. "ВалАндр" г.Хмельницкий, ул.Чорновола Вячеслава (зуп. "Військ.госпіталь")</v>
      </c>
    </row>
    <row r="2094" spans="1:18" hidden="1" x14ac:dyDescent="0.25">
      <c r="A2094" s="32">
        <v>163670</v>
      </c>
      <c r="B2094" s="31" t="s">
        <v>16964</v>
      </c>
      <c r="C2094" s="31" t="s">
        <v>6278</v>
      </c>
      <c r="D2094" s="31" t="s">
        <v>16965</v>
      </c>
      <c r="E2094" s="31" t="s">
        <v>145</v>
      </c>
      <c r="F2094" s="31" t="s">
        <v>122</v>
      </c>
      <c r="G2094" s="31" t="s">
        <v>107</v>
      </c>
      <c r="H2094" s="31" t="s">
        <v>108</v>
      </c>
      <c r="I2094" s="31" t="s">
        <v>6280</v>
      </c>
      <c r="J2094" s="31" t="s">
        <v>6281</v>
      </c>
      <c r="K2094" s="31" t="s">
        <v>110</v>
      </c>
      <c r="L2094" s="31" t="s">
        <v>6278</v>
      </c>
      <c r="M2094" s="31" t="s">
        <v>24</v>
      </c>
      <c r="N2094" s="31" t="s">
        <v>25933</v>
      </c>
      <c r="O2094" s="31" t="s">
        <v>25929</v>
      </c>
      <c r="P2094" s="32" t="s">
        <v>66</v>
      </c>
      <c r="Q2094" s="32">
        <v>0.5</v>
      </c>
      <c r="R2094" t="str">
        <f t="shared" si="32"/>
        <v>Конопко М.Г. ПП, маг. "Продукти" г.Хмельницкий, ул.Бассейная, д.25</v>
      </c>
    </row>
    <row r="2095" spans="1:18" hidden="1" x14ac:dyDescent="0.25">
      <c r="A2095" s="32">
        <v>163670</v>
      </c>
      <c r="B2095" s="31" t="s">
        <v>16964</v>
      </c>
      <c r="C2095" s="31" t="s">
        <v>6278</v>
      </c>
      <c r="D2095" s="31" t="s">
        <v>16965</v>
      </c>
      <c r="E2095" s="31" t="s">
        <v>145</v>
      </c>
      <c r="F2095" s="31" t="s">
        <v>122</v>
      </c>
      <c r="G2095" s="31" t="s">
        <v>107</v>
      </c>
      <c r="H2095" s="31" t="s">
        <v>108</v>
      </c>
      <c r="I2095" s="31"/>
      <c r="J2095" s="31"/>
      <c r="K2095" s="31" t="s">
        <v>110</v>
      </c>
      <c r="L2095" s="31" t="s">
        <v>6278</v>
      </c>
      <c r="M2095" s="31" t="s">
        <v>24</v>
      </c>
      <c r="N2095" s="31" t="s">
        <v>25933</v>
      </c>
      <c r="O2095" s="31" t="s">
        <v>25929</v>
      </c>
      <c r="P2095" s="32" t="s">
        <v>66</v>
      </c>
      <c r="Q2095" s="32">
        <v>0.5</v>
      </c>
      <c r="R2095" t="str">
        <f t="shared" si="32"/>
        <v>Конопко М.Г. ПП, маг. "Продукти" г.Хмельницкий, ул.Бассейная, д.25</v>
      </c>
    </row>
    <row r="2096" spans="1:18" hidden="1" x14ac:dyDescent="0.25">
      <c r="A2096" s="32">
        <v>163714</v>
      </c>
      <c r="B2096" s="31" t="s">
        <v>17065</v>
      </c>
      <c r="C2096" s="31" t="s">
        <v>11896</v>
      </c>
      <c r="D2096" s="31" t="s">
        <v>17066</v>
      </c>
      <c r="E2096" s="31" t="s">
        <v>145</v>
      </c>
      <c r="F2096" s="31" t="s">
        <v>122</v>
      </c>
      <c r="G2096" s="31" t="s">
        <v>107</v>
      </c>
      <c r="H2096" s="31" t="s">
        <v>108</v>
      </c>
      <c r="I2096" s="31" t="s">
        <v>11898</v>
      </c>
      <c r="J2096" s="31" t="s">
        <v>11899</v>
      </c>
      <c r="K2096" s="31" t="s">
        <v>110</v>
      </c>
      <c r="L2096" s="31" t="s">
        <v>17067</v>
      </c>
      <c r="M2096" s="31" t="s">
        <v>23</v>
      </c>
      <c r="N2096" s="31" t="s">
        <v>25933</v>
      </c>
      <c r="O2096" s="31" t="s">
        <v>25929</v>
      </c>
      <c r="P2096" s="32" t="s">
        <v>66</v>
      </c>
      <c r="Q2096" s="32">
        <v>1</v>
      </c>
      <c r="R2096" t="str">
        <f t="shared" si="32"/>
        <v>Романюк Л.В. ПП, маг. "Хлібосол" г.Хмельницкий, пер.Грушевского, д.92</v>
      </c>
    </row>
    <row r="2097" spans="1:18" hidden="1" x14ac:dyDescent="0.25">
      <c r="A2097" s="32">
        <v>163719</v>
      </c>
      <c r="B2097" s="31" t="s">
        <v>17073</v>
      </c>
      <c r="C2097" s="31" t="s">
        <v>17074</v>
      </c>
      <c r="D2097" s="31" t="s">
        <v>17075</v>
      </c>
      <c r="E2097" s="31" t="s">
        <v>145</v>
      </c>
      <c r="F2097" s="31" t="s">
        <v>122</v>
      </c>
      <c r="G2097" s="31" t="s">
        <v>107</v>
      </c>
      <c r="H2097" s="31" t="s">
        <v>108</v>
      </c>
      <c r="I2097" s="31" t="s">
        <v>17076</v>
      </c>
      <c r="J2097" s="31" t="s">
        <v>17077</v>
      </c>
      <c r="K2097" s="31" t="s">
        <v>110</v>
      </c>
      <c r="L2097" s="31" t="s">
        <v>17074</v>
      </c>
      <c r="M2097" s="31" t="s">
        <v>27</v>
      </c>
      <c r="N2097" s="31" t="s">
        <v>25933</v>
      </c>
      <c r="O2097" s="31" t="s">
        <v>25929</v>
      </c>
      <c r="P2097" s="32" t="s">
        <v>66</v>
      </c>
      <c r="Q2097" s="32">
        <v>1</v>
      </c>
      <c r="R2097" t="str">
        <f t="shared" si="32"/>
        <v>Коротун С.В. ПП, маг. "Крістіна" г.Хмельницкий, ул.Железняка, д.14</v>
      </c>
    </row>
    <row r="2098" spans="1:18" hidden="1" x14ac:dyDescent="0.25">
      <c r="A2098" s="32">
        <v>163719</v>
      </c>
      <c r="B2098" s="31" t="s">
        <v>17073</v>
      </c>
      <c r="C2098" s="31" t="s">
        <v>17074</v>
      </c>
      <c r="D2098" s="31" t="s">
        <v>17075</v>
      </c>
      <c r="E2098" s="31" t="s">
        <v>145</v>
      </c>
      <c r="F2098" s="31" t="s">
        <v>122</v>
      </c>
      <c r="G2098" s="31" t="s">
        <v>107</v>
      </c>
      <c r="H2098" s="31" t="s">
        <v>108</v>
      </c>
      <c r="I2098" s="31"/>
      <c r="J2098" s="31"/>
      <c r="K2098" s="31" t="s">
        <v>110</v>
      </c>
      <c r="L2098" s="31" t="s">
        <v>17074</v>
      </c>
      <c r="M2098" s="31" t="s">
        <v>27</v>
      </c>
      <c r="N2098" s="31" t="s">
        <v>25933</v>
      </c>
      <c r="O2098" s="31" t="s">
        <v>25929</v>
      </c>
      <c r="P2098" s="32" t="s">
        <v>66</v>
      </c>
      <c r="Q2098" s="32">
        <v>1</v>
      </c>
      <c r="R2098" t="str">
        <f t="shared" si="32"/>
        <v>Коротун С.В. ПП, маг. "Крістіна" г.Хмельницкий, ул.Железняка, д.14</v>
      </c>
    </row>
    <row r="2099" spans="1:18" hidden="1" x14ac:dyDescent="0.25">
      <c r="A2099" s="32">
        <v>163758</v>
      </c>
      <c r="B2099" s="31" t="s">
        <v>17161</v>
      </c>
      <c r="C2099" s="31" t="s">
        <v>17162</v>
      </c>
      <c r="D2099" s="31" t="s">
        <v>17163</v>
      </c>
      <c r="E2099" s="31" t="s">
        <v>145</v>
      </c>
      <c r="F2099" s="31" t="s">
        <v>122</v>
      </c>
      <c r="G2099" s="31" t="s">
        <v>107</v>
      </c>
      <c r="H2099" s="31" t="s">
        <v>108</v>
      </c>
      <c r="I2099" s="31" t="s">
        <v>17164</v>
      </c>
      <c r="J2099" s="31" t="s">
        <v>17165</v>
      </c>
      <c r="K2099" s="31" t="s">
        <v>110</v>
      </c>
      <c r="L2099" s="31" t="s">
        <v>17162</v>
      </c>
      <c r="M2099" s="31" t="s">
        <v>27</v>
      </c>
      <c r="N2099" s="31" t="s">
        <v>25933</v>
      </c>
      <c r="O2099" s="31" t="s">
        <v>25929</v>
      </c>
      <c r="P2099" s="32" t="s">
        <v>67</v>
      </c>
      <c r="Q2099" s="32">
        <v>0.5</v>
      </c>
      <c r="R2099" t="str">
        <f t="shared" si="32"/>
        <v>Котлінський М.І. ПП, маг. "Поділля" г.Хмельницкий, ул.Мицкевича Адама, д.33</v>
      </c>
    </row>
    <row r="2100" spans="1:18" hidden="1" x14ac:dyDescent="0.25">
      <c r="A2100" s="32">
        <v>163758</v>
      </c>
      <c r="B2100" s="31" t="s">
        <v>17161</v>
      </c>
      <c r="C2100" s="31" t="s">
        <v>17162</v>
      </c>
      <c r="D2100" s="31" t="s">
        <v>17163</v>
      </c>
      <c r="E2100" s="31" t="s">
        <v>145</v>
      </c>
      <c r="F2100" s="31" t="s">
        <v>122</v>
      </c>
      <c r="G2100" s="31" t="s">
        <v>107</v>
      </c>
      <c r="H2100" s="31" t="s">
        <v>108</v>
      </c>
      <c r="I2100" s="31"/>
      <c r="J2100" s="31"/>
      <c r="K2100" s="31" t="s">
        <v>110</v>
      </c>
      <c r="L2100" s="31" t="s">
        <v>17162</v>
      </c>
      <c r="M2100" s="31" t="s">
        <v>27</v>
      </c>
      <c r="N2100" s="31" t="s">
        <v>25933</v>
      </c>
      <c r="O2100" s="31" t="s">
        <v>25929</v>
      </c>
      <c r="P2100" s="32" t="s">
        <v>67</v>
      </c>
      <c r="Q2100" s="32">
        <v>0.5</v>
      </c>
      <c r="R2100" t="str">
        <f t="shared" si="32"/>
        <v>Котлінський М.І. ПП, маг. "Поділля" г.Хмельницкий, ул.Мицкевича Адама, д.33</v>
      </c>
    </row>
    <row r="2101" spans="1:18" hidden="1" x14ac:dyDescent="0.25">
      <c r="A2101" s="32">
        <v>163769</v>
      </c>
      <c r="B2101" s="31" t="s">
        <v>17194</v>
      </c>
      <c r="C2101" s="31" t="s">
        <v>17195</v>
      </c>
      <c r="D2101" s="31" t="s">
        <v>17196</v>
      </c>
      <c r="E2101" s="31" t="s">
        <v>145</v>
      </c>
      <c r="F2101" s="31" t="s">
        <v>122</v>
      </c>
      <c r="G2101" s="31" t="s">
        <v>107</v>
      </c>
      <c r="H2101" s="31" t="s">
        <v>108</v>
      </c>
      <c r="I2101" s="31" t="s">
        <v>9806</v>
      </c>
      <c r="J2101" s="31" t="s">
        <v>9807</v>
      </c>
      <c r="K2101" s="31" t="s">
        <v>110</v>
      </c>
      <c r="L2101" s="31" t="s">
        <v>17195</v>
      </c>
      <c r="M2101" s="31" t="s">
        <v>25</v>
      </c>
      <c r="N2101" s="31" t="s">
        <v>25933</v>
      </c>
      <c r="O2101" s="31" t="s">
        <v>25929</v>
      </c>
      <c r="P2101" s="32" t="s">
        <v>67</v>
      </c>
      <c r="Q2101" s="32">
        <v>0.5</v>
      </c>
      <c r="R2101" t="str">
        <f t="shared" si="32"/>
        <v>Ніщун О.І. ПП, маг. "Струмок" г.Хмельницкий, пер.Шевченко, д.95 (біля автовокзалу)</v>
      </c>
    </row>
    <row r="2102" spans="1:18" hidden="1" x14ac:dyDescent="0.25">
      <c r="A2102" s="32">
        <v>163769</v>
      </c>
      <c r="B2102" s="31" t="s">
        <v>17194</v>
      </c>
      <c r="C2102" s="31" t="s">
        <v>17195</v>
      </c>
      <c r="D2102" s="31" t="s">
        <v>17196</v>
      </c>
      <c r="E2102" s="31" t="s">
        <v>145</v>
      </c>
      <c r="F2102" s="31" t="s">
        <v>122</v>
      </c>
      <c r="G2102" s="31" t="s">
        <v>107</v>
      </c>
      <c r="H2102" s="31" t="s">
        <v>108</v>
      </c>
      <c r="I2102" s="31"/>
      <c r="J2102" s="31"/>
      <c r="K2102" s="31" t="s">
        <v>110</v>
      </c>
      <c r="L2102" s="31" t="s">
        <v>17197</v>
      </c>
      <c r="M2102" s="31" t="s">
        <v>25</v>
      </c>
      <c r="N2102" s="31" t="s">
        <v>25933</v>
      </c>
      <c r="O2102" s="31" t="s">
        <v>25929</v>
      </c>
      <c r="P2102" s="32" t="s">
        <v>67</v>
      </c>
      <c r="Q2102" s="32">
        <v>0.5</v>
      </c>
      <c r="R2102" t="str">
        <f t="shared" si="32"/>
        <v>Ніщун О.І. ПП, маг. "Струмок" г.Хмельницкий, пер.Шевченко, д.95 (біля автовокзалу)</v>
      </c>
    </row>
    <row r="2103" spans="1:18" hidden="1" x14ac:dyDescent="0.25">
      <c r="A2103" s="32">
        <v>163770</v>
      </c>
      <c r="B2103" s="31" t="s">
        <v>17198</v>
      </c>
      <c r="C2103" s="31" t="s">
        <v>17199</v>
      </c>
      <c r="D2103" s="31" t="s">
        <v>17200</v>
      </c>
      <c r="E2103" s="31" t="s">
        <v>145</v>
      </c>
      <c r="F2103" s="31" t="s">
        <v>122</v>
      </c>
      <c r="G2103" s="31" t="s">
        <v>115</v>
      </c>
      <c r="H2103" s="31" t="s">
        <v>116</v>
      </c>
      <c r="I2103" s="31"/>
      <c r="J2103" s="31"/>
      <c r="K2103" s="31" t="s">
        <v>110</v>
      </c>
      <c r="L2103" s="31" t="s">
        <v>17199</v>
      </c>
      <c r="M2103" s="31" t="s">
        <v>24</v>
      </c>
      <c r="N2103" s="31" t="s">
        <v>25933</v>
      </c>
      <c r="O2103" s="31" t="s">
        <v>25929</v>
      </c>
      <c r="P2103" s="32" t="s">
        <v>67</v>
      </c>
      <c r="Q2103" s="32">
        <v>0.5</v>
      </c>
      <c r="R2103" t="str">
        <f t="shared" si="32"/>
        <v>Кошельник О.М. ПП, к-к №1078 г.Хмельницкий, ул.Киевская, д.38</v>
      </c>
    </row>
    <row r="2104" spans="1:18" hidden="1" x14ac:dyDescent="0.25">
      <c r="A2104" s="32">
        <v>163770</v>
      </c>
      <c r="B2104" s="31" t="s">
        <v>17198</v>
      </c>
      <c r="C2104" s="31" t="s">
        <v>17199</v>
      </c>
      <c r="D2104" s="31" t="s">
        <v>17200</v>
      </c>
      <c r="E2104" s="31" t="s">
        <v>145</v>
      </c>
      <c r="F2104" s="31" t="s">
        <v>122</v>
      </c>
      <c r="G2104" s="31" t="s">
        <v>115</v>
      </c>
      <c r="H2104" s="31" t="s">
        <v>116</v>
      </c>
      <c r="I2104" s="31" t="s">
        <v>17201</v>
      </c>
      <c r="J2104" s="31" t="s">
        <v>17202</v>
      </c>
      <c r="K2104" s="31" t="s">
        <v>110</v>
      </c>
      <c r="L2104" s="31" t="s">
        <v>17199</v>
      </c>
      <c r="M2104" s="31" t="s">
        <v>24</v>
      </c>
      <c r="N2104" s="31" t="s">
        <v>25933</v>
      </c>
      <c r="O2104" s="31" t="s">
        <v>25929</v>
      </c>
      <c r="P2104" s="32" t="s">
        <v>67</v>
      </c>
      <c r="Q2104" s="32">
        <v>0.5</v>
      </c>
      <c r="R2104" t="str">
        <f t="shared" si="32"/>
        <v>Кошельник О.М. ПП, к-к №1078 г.Хмельницкий, ул.Киевская, д.38</v>
      </c>
    </row>
    <row r="2105" spans="1:18" hidden="1" x14ac:dyDescent="0.25">
      <c r="A2105" s="32">
        <v>163798</v>
      </c>
      <c r="B2105" s="31" t="s">
        <v>17273</v>
      </c>
      <c r="C2105" s="31" t="s">
        <v>4786</v>
      </c>
      <c r="D2105" s="31" t="s">
        <v>17274</v>
      </c>
      <c r="E2105" s="31" t="s">
        <v>145</v>
      </c>
      <c r="F2105" s="31" t="s">
        <v>122</v>
      </c>
      <c r="G2105" s="31" t="s">
        <v>107</v>
      </c>
      <c r="H2105" s="31" t="s">
        <v>108</v>
      </c>
      <c r="I2105" s="31" t="s">
        <v>17275</v>
      </c>
      <c r="J2105" s="31" t="s">
        <v>17276</v>
      </c>
      <c r="K2105" s="31" t="s">
        <v>110</v>
      </c>
      <c r="L2105" s="31" t="s">
        <v>4786</v>
      </c>
      <c r="M2105" s="31" t="s">
        <v>27</v>
      </c>
      <c r="N2105" s="31" t="s">
        <v>25933</v>
      </c>
      <c r="O2105" s="31" t="s">
        <v>25929</v>
      </c>
      <c r="P2105" s="32" t="s">
        <v>66</v>
      </c>
      <c r="Q2105" s="32">
        <v>1</v>
      </c>
      <c r="R2105" t="str">
        <f t="shared" si="32"/>
        <v>Кравчук О.І. ПП, маг. "Продукти" г.Хмельницкий, ул.Железнодорожная, д.65</v>
      </c>
    </row>
    <row r="2106" spans="1:18" hidden="1" x14ac:dyDescent="0.25">
      <c r="A2106" s="32">
        <v>163798</v>
      </c>
      <c r="B2106" s="31" t="s">
        <v>17273</v>
      </c>
      <c r="C2106" s="31" t="s">
        <v>4786</v>
      </c>
      <c r="D2106" s="31" t="s">
        <v>17274</v>
      </c>
      <c r="E2106" s="31" t="s">
        <v>145</v>
      </c>
      <c r="F2106" s="31" t="s">
        <v>122</v>
      </c>
      <c r="G2106" s="31" t="s">
        <v>107</v>
      </c>
      <c r="H2106" s="31" t="s">
        <v>108</v>
      </c>
      <c r="I2106" s="31"/>
      <c r="J2106" s="31"/>
      <c r="K2106" s="31" t="s">
        <v>110</v>
      </c>
      <c r="L2106" s="31" t="s">
        <v>17277</v>
      </c>
      <c r="M2106" s="31" t="s">
        <v>27</v>
      </c>
      <c r="N2106" s="31" t="s">
        <v>25933</v>
      </c>
      <c r="O2106" s="31" t="s">
        <v>25929</v>
      </c>
      <c r="P2106" s="32" t="s">
        <v>66</v>
      </c>
      <c r="Q2106" s="32">
        <v>1</v>
      </c>
      <c r="R2106" t="str">
        <f t="shared" si="32"/>
        <v>Кравчук О.І. ПП, маг. "Продукти" г.Хмельницкий, ул.Железнодорожная, д.65</v>
      </c>
    </row>
    <row r="2107" spans="1:18" hidden="1" x14ac:dyDescent="0.25">
      <c r="A2107" s="32">
        <v>163806</v>
      </c>
      <c r="B2107" s="31" t="s">
        <v>17294</v>
      </c>
      <c r="C2107" s="31" t="s">
        <v>17295</v>
      </c>
      <c r="D2107" s="31" t="s">
        <v>17296</v>
      </c>
      <c r="E2107" s="31" t="s">
        <v>145</v>
      </c>
      <c r="F2107" s="31" t="s">
        <v>122</v>
      </c>
      <c r="G2107" s="31" t="s">
        <v>149</v>
      </c>
      <c r="H2107" s="31" t="s">
        <v>108</v>
      </c>
      <c r="I2107" s="31" t="s">
        <v>17297</v>
      </c>
      <c r="J2107" s="31" t="s">
        <v>17298</v>
      </c>
      <c r="K2107" s="31" t="s">
        <v>110</v>
      </c>
      <c r="L2107" s="31" t="s">
        <v>17295</v>
      </c>
      <c r="M2107" s="31" t="s">
        <v>27</v>
      </c>
      <c r="N2107" s="31" t="s">
        <v>25933</v>
      </c>
      <c r="O2107" s="31" t="s">
        <v>25929</v>
      </c>
      <c r="P2107" s="32" t="s">
        <v>67</v>
      </c>
      <c r="Q2107" s="32">
        <v>1</v>
      </c>
      <c r="R2107" t="str">
        <f t="shared" si="32"/>
        <v>Красота М.Л. ПП, к-к г.Хмельницкий, ул.Мирного Панаса, д.6 (біля маг. "Смак")</v>
      </c>
    </row>
    <row r="2108" spans="1:18" hidden="1" x14ac:dyDescent="0.25">
      <c r="A2108" s="32">
        <v>163806</v>
      </c>
      <c r="B2108" s="31" t="s">
        <v>17294</v>
      </c>
      <c r="C2108" s="31" t="s">
        <v>17295</v>
      </c>
      <c r="D2108" s="31" t="s">
        <v>17296</v>
      </c>
      <c r="E2108" s="31" t="s">
        <v>145</v>
      </c>
      <c r="F2108" s="31" t="s">
        <v>122</v>
      </c>
      <c r="G2108" s="31" t="s">
        <v>149</v>
      </c>
      <c r="H2108" s="31" t="s">
        <v>108</v>
      </c>
      <c r="I2108" s="31"/>
      <c r="J2108" s="31"/>
      <c r="K2108" s="31" t="s">
        <v>110</v>
      </c>
      <c r="L2108" s="31" t="s">
        <v>17295</v>
      </c>
      <c r="M2108" s="31" t="s">
        <v>27</v>
      </c>
      <c r="N2108" s="31" t="s">
        <v>25933</v>
      </c>
      <c r="O2108" s="31" t="s">
        <v>25929</v>
      </c>
      <c r="P2108" s="32" t="s">
        <v>67</v>
      </c>
      <c r="Q2108" s="32">
        <v>1</v>
      </c>
      <c r="R2108" t="str">
        <f t="shared" si="32"/>
        <v>Красота М.Л. ПП, к-к г.Хмельницкий, ул.Мирного Панаса, д.6 (біля маг. "Смак")</v>
      </c>
    </row>
    <row r="2109" spans="1:18" hidden="1" x14ac:dyDescent="0.25">
      <c r="A2109" s="32">
        <v>163807</v>
      </c>
      <c r="B2109" s="31" t="s">
        <v>17299</v>
      </c>
      <c r="C2109" s="31" t="s">
        <v>1121</v>
      </c>
      <c r="D2109" s="31" t="s">
        <v>17300</v>
      </c>
      <c r="E2109" s="31" t="s">
        <v>145</v>
      </c>
      <c r="F2109" s="31" t="s">
        <v>122</v>
      </c>
      <c r="G2109" s="31" t="s">
        <v>107</v>
      </c>
      <c r="H2109" s="31" t="s">
        <v>108</v>
      </c>
      <c r="I2109" s="31" t="s">
        <v>17301</v>
      </c>
      <c r="J2109" s="31" t="s">
        <v>17302</v>
      </c>
      <c r="K2109" s="31" t="s">
        <v>110</v>
      </c>
      <c r="L2109" s="31" t="s">
        <v>1121</v>
      </c>
      <c r="M2109" s="31" t="s">
        <v>25</v>
      </c>
      <c r="N2109" s="31" t="s">
        <v>25933</v>
      </c>
      <c r="O2109" s="31" t="s">
        <v>25929</v>
      </c>
      <c r="P2109" s="32" t="s">
        <v>67</v>
      </c>
      <c r="Q2109" s="32">
        <v>0.5</v>
      </c>
      <c r="R2109" t="str">
        <f t="shared" si="32"/>
        <v>Крет Н.М. ПП, маг. "Продукти" г.Хмельницкий, ул.Проскуровская, д.58</v>
      </c>
    </row>
    <row r="2110" spans="1:18" hidden="1" x14ac:dyDescent="0.25">
      <c r="A2110" s="32">
        <v>163807</v>
      </c>
      <c r="B2110" s="31" t="s">
        <v>17299</v>
      </c>
      <c r="C2110" s="31" t="s">
        <v>1121</v>
      </c>
      <c r="D2110" s="31" t="s">
        <v>17300</v>
      </c>
      <c r="E2110" s="31" t="s">
        <v>145</v>
      </c>
      <c r="F2110" s="31" t="s">
        <v>122</v>
      </c>
      <c r="G2110" s="31" t="s">
        <v>107</v>
      </c>
      <c r="H2110" s="31" t="s">
        <v>108</v>
      </c>
      <c r="I2110" s="31"/>
      <c r="J2110" s="31"/>
      <c r="K2110" s="31" t="s">
        <v>110</v>
      </c>
      <c r="L2110" s="31" t="s">
        <v>1121</v>
      </c>
      <c r="M2110" s="31" t="s">
        <v>25</v>
      </c>
      <c r="N2110" s="31" t="s">
        <v>25933</v>
      </c>
      <c r="O2110" s="31" t="s">
        <v>25929</v>
      </c>
      <c r="P2110" s="32" t="s">
        <v>67</v>
      </c>
      <c r="Q2110" s="32">
        <v>0.5</v>
      </c>
      <c r="R2110" t="str">
        <f t="shared" si="32"/>
        <v>Крет Н.М. ПП, маг. "Продукти" г.Хмельницкий, ул.Проскуровская, д.58</v>
      </c>
    </row>
    <row r="2111" spans="1:18" hidden="1" x14ac:dyDescent="0.25">
      <c r="A2111" s="32">
        <v>163820</v>
      </c>
      <c r="B2111" s="31" t="s">
        <v>17324</v>
      </c>
      <c r="C2111" s="31" t="s">
        <v>12592</v>
      </c>
      <c r="D2111" s="31" t="s">
        <v>13512</v>
      </c>
      <c r="E2111" s="31" t="s">
        <v>145</v>
      </c>
      <c r="F2111" s="31" t="s">
        <v>122</v>
      </c>
      <c r="G2111" s="31" t="s">
        <v>107</v>
      </c>
      <c r="H2111" s="31" t="s">
        <v>108</v>
      </c>
      <c r="I2111" s="31" t="s">
        <v>12594</v>
      </c>
      <c r="J2111" s="31" t="s">
        <v>12595</v>
      </c>
      <c r="K2111" s="31" t="s">
        <v>110</v>
      </c>
      <c r="L2111" s="31" t="s">
        <v>12592</v>
      </c>
      <c r="M2111" s="31" t="s">
        <v>24</v>
      </c>
      <c r="N2111" s="31" t="s">
        <v>25933</v>
      </c>
      <c r="O2111" s="31" t="s">
        <v>25929</v>
      </c>
      <c r="P2111" s="32" t="s">
        <v>66</v>
      </c>
      <c r="Q2111" s="32">
        <v>1</v>
      </c>
      <c r="R2111" t="str">
        <f t="shared" si="32"/>
        <v>Крук В.В. ПП, маг. "Продукти" г.Хмельницкий, ул.Камьянецкая, д.124</v>
      </c>
    </row>
    <row r="2112" spans="1:18" hidden="1" x14ac:dyDescent="0.25">
      <c r="A2112" s="32">
        <v>163820</v>
      </c>
      <c r="B2112" s="31" t="s">
        <v>17324</v>
      </c>
      <c r="C2112" s="31" t="s">
        <v>12592</v>
      </c>
      <c r="D2112" s="31" t="s">
        <v>13512</v>
      </c>
      <c r="E2112" s="31" t="s">
        <v>145</v>
      </c>
      <c r="F2112" s="31" t="s">
        <v>122</v>
      </c>
      <c r="G2112" s="31" t="s">
        <v>107</v>
      </c>
      <c r="H2112" s="31" t="s">
        <v>108</v>
      </c>
      <c r="I2112" s="31"/>
      <c r="J2112" s="31"/>
      <c r="K2112" s="31" t="s">
        <v>110</v>
      </c>
      <c r="L2112" s="31" t="s">
        <v>12592</v>
      </c>
      <c r="M2112" s="31" t="s">
        <v>24</v>
      </c>
      <c r="N2112" s="31" t="s">
        <v>25933</v>
      </c>
      <c r="O2112" s="31" t="s">
        <v>25929</v>
      </c>
      <c r="P2112" s="32" t="s">
        <v>66</v>
      </c>
      <c r="Q2112" s="32">
        <v>1</v>
      </c>
      <c r="R2112" t="str">
        <f t="shared" si="32"/>
        <v>Крук В.В. ПП, маг. "Продукти" г.Хмельницкий, ул.Камьянецкая, д.124</v>
      </c>
    </row>
    <row r="2113" spans="1:18" hidden="1" x14ac:dyDescent="0.25">
      <c r="A2113" s="32">
        <v>163822</v>
      </c>
      <c r="B2113" s="31" t="s">
        <v>17331</v>
      </c>
      <c r="C2113" s="31" t="s">
        <v>17332</v>
      </c>
      <c r="D2113" s="31" t="s">
        <v>13160</v>
      </c>
      <c r="E2113" s="31" t="s">
        <v>145</v>
      </c>
      <c r="F2113" s="31" t="s">
        <v>122</v>
      </c>
      <c r="G2113" s="31" t="s">
        <v>107</v>
      </c>
      <c r="H2113" s="31" t="s">
        <v>108</v>
      </c>
      <c r="I2113" s="31" t="s">
        <v>124</v>
      </c>
      <c r="J2113" s="31" t="s">
        <v>109</v>
      </c>
      <c r="K2113" s="31" t="s">
        <v>110</v>
      </c>
      <c r="L2113" s="31" t="s">
        <v>17332</v>
      </c>
      <c r="M2113" s="31" t="s">
        <v>24</v>
      </c>
      <c r="N2113" s="31" t="s">
        <v>25933</v>
      </c>
      <c r="O2113" s="31" t="s">
        <v>25929</v>
      </c>
      <c r="P2113" s="32" t="s">
        <v>67</v>
      </c>
      <c r="Q2113" s="32">
        <v>1</v>
      </c>
      <c r="R2113" t="str">
        <f t="shared" si="32"/>
        <v>Крупа К.О. ПП, маг. "Соняшник" г.Хмельницкий, ул.Тернопольская, д.34/4</v>
      </c>
    </row>
    <row r="2114" spans="1:18" hidden="1" x14ac:dyDescent="0.25">
      <c r="A2114" s="32">
        <v>163822</v>
      </c>
      <c r="B2114" s="31" t="s">
        <v>17331</v>
      </c>
      <c r="C2114" s="31" t="s">
        <v>17332</v>
      </c>
      <c r="D2114" s="31" t="s">
        <v>13160</v>
      </c>
      <c r="E2114" s="31" t="s">
        <v>145</v>
      </c>
      <c r="F2114" s="31" t="s">
        <v>122</v>
      </c>
      <c r="G2114" s="31" t="s">
        <v>107</v>
      </c>
      <c r="H2114" s="31" t="s">
        <v>108</v>
      </c>
      <c r="I2114" s="31"/>
      <c r="J2114" s="31"/>
      <c r="K2114" s="31" t="s">
        <v>110</v>
      </c>
      <c r="L2114" s="31" t="s">
        <v>17332</v>
      </c>
      <c r="M2114" s="31" t="s">
        <v>24</v>
      </c>
      <c r="N2114" s="31" t="s">
        <v>25933</v>
      </c>
      <c r="O2114" s="31" t="s">
        <v>25929</v>
      </c>
      <c r="P2114" s="32" t="s">
        <v>67</v>
      </c>
      <c r="Q2114" s="32">
        <v>1</v>
      </c>
      <c r="R2114" t="str">
        <f t="shared" si="32"/>
        <v>Крупа К.О. ПП, маг. "Соняшник" г.Хмельницкий, ул.Тернопольская, д.34/4</v>
      </c>
    </row>
    <row r="2115" spans="1:18" hidden="1" x14ac:dyDescent="0.25">
      <c r="A2115" s="32">
        <v>163879</v>
      </c>
      <c r="B2115" s="31" t="s">
        <v>17436</v>
      </c>
      <c r="C2115" s="31" t="s">
        <v>17437</v>
      </c>
      <c r="D2115" s="31" t="s">
        <v>17438</v>
      </c>
      <c r="E2115" s="31" t="s">
        <v>145</v>
      </c>
      <c r="F2115" s="31" t="s">
        <v>122</v>
      </c>
      <c r="G2115" s="31" t="s">
        <v>107</v>
      </c>
      <c r="H2115" s="31" t="s">
        <v>108</v>
      </c>
      <c r="I2115" s="31" t="s">
        <v>17439</v>
      </c>
      <c r="J2115" s="31" t="s">
        <v>17440</v>
      </c>
      <c r="K2115" s="31" t="s">
        <v>110</v>
      </c>
      <c r="L2115" s="31" t="s">
        <v>17437</v>
      </c>
      <c r="M2115" s="31" t="s">
        <v>25</v>
      </c>
      <c r="N2115" s="31" t="s">
        <v>25933</v>
      </c>
      <c r="O2115" s="31" t="s">
        <v>25929</v>
      </c>
      <c r="P2115" s="32" t="s">
        <v>66</v>
      </c>
      <c r="Q2115" s="32">
        <v>1</v>
      </c>
      <c r="R2115" t="str">
        <f t="shared" ref="R2115:R2178" si="33">CONCATENATE(C2115," ",D2115)</f>
        <v>Кухар З.М. ПП,  маг."Вікторія" г.Хмельницкий, ул.Красовского (біля обл.лікарні)</v>
      </c>
    </row>
    <row r="2116" spans="1:18" hidden="1" x14ac:dyDescent="0.25">
      <c r="A2116" s="32">
        <v>163879</v>
      </c>
      <c r="B2116" s="31" t="s">
        <v>17436</v>
      </c>
      <c r="C2116" s="31" t="s">
        <v>17437</v>
      </c>
      <c r="D2116" s="31" t="s">
        <v>17438</v>
      </c>
      <c r="E2116" s="31" t="s">
        <v>145</v>
      </c>
      <c r="F2116" s="31" t="s">
        <v>122</v>
      </c>
      <c r="G2116" s="31" t="s">
        <v>107</v>
      </c>
      <c r="H2116" s="31" t="s">
        <v>108</v>
      </c>
      <c r="I2116" s="31"/>
      <c r="J2116" s="31"/>
      <c r="K2116" s="31" t="s">
        <v>110</v>
      </c>
      <c r="L2116" s="31" t="s">
        <v>17437</v>
      </c>
      <c r="M2116" s="31" t="s">
        <v>25</v>
      </c>
      <c r="N2116" s="31" t="s">
        <v>25933</v>
      </c>
      <c r="O2116" s="31" t="s">
        <v>25929</v>
      </c>
      <c r="P2116" s="32" t="s">
        <v>66</v>
      </c>
      <c r="Q2116" s="32">
        <v>1</v>
      </c>
      <c r="R2116" t="str">
        <f t="shared" si="33"/>
        <v>Кухар З.М. ПП,  маг."Вікторія" г.Хмельницкий, ул.Красовского (біля обл.лікарні)</v>
      </c>
    </row>
    <row r="2117" spans="1:18" hidden="1" x14ac:dyDescent="0.25">
      <c r="A2117" s="32">
        <v>163880</v>
      </c>
      <c r="B2117" s="31" t="s">
        <v>17441</v>
      </c>
      <c r="C2117" s="31" t="s">
        <v>17442</v>
      </c>
      <c r="D2117" s="31" t="s">
        <v>17443</v>
      </c>
      <c r="E2117" s="31" t="s">
        <v>145</v>
      </c>
      <c r="F2117" s="31" t="s">
        <v>122</v>
      </c>
      <c r="G2117" s="31" t="s">
        <v>107</v>
      </c>
      <c r="H2117" s="31" t="s">
        <v>108</v>
      </c>
      <c r="I2117" s="31" t="s">
        <v>17439</v>
      </c>
      <c r="J2117" s="31" t="s">
        <v>17440</v>
      </c>
      <c r="K2117" s="31" t="s">
        <v>110</v>
      </c>
      <c r="L2117" s="31" t="s">
        <v>17442</v>
      </c>
      <c r="M2117" s="31" t="s">
        <v>25</v>
      </c>
      <c r="N2117" s="31" t="s">
        <v>25933</v>
      </c>
      <c r="O2117" s="31" t="s">
        <v>25929</v>
      </c>
      <c r="P2117" s="32" t="s">
        <v>66</v>
      </c>
      <c r="Q2117" s="32">
        <v>1</v>
      </c>
      <c r="R2117" t="str">
        <f t="shared" si="33"/>
        <v>Кухар З.М. ПП, к-к "Фрутовий рай" г.Хмельницкий, пер.Красовского (обл.лікарня)</v>
      </c>
    </row>
    <row r="2118" spans="1:18" hidden="1" x14ac:dyDescent="0.25">
      <c r="A2118" s="32">
        <v>163880</v>
      </c>
      <c r="B2118" s="31" t="s">
        <v>17441</v>
      </c>
      <c r="C2118" s="31" t="s">
        <v>17442</v>
      </c>
      <c r="D2118" s="31" t="s">
        <v>17443</v>
      </c>
      <c r="E2118" s="31" t="s">
        <v>145</v>
      </c>
      <c r="F2118" s="31" t="s">
        <v>122</v>
      </c>
      <c r="G2118" s="31" t="s">
        <v>107</v>
      </c>
      <c r="H2118" s="31" t="s">
        <v>108</v>
      </c>
      <c r="I2118" s="31"/>
      <c r="J2118" s="31"/>
      <c r="K2118" s="31" t="s">
        <v>110</v>
      </c>
      <c r="L2118" s="31" t="s">
        <v>17442</v>
      </c>
      <c r="M2118" s="31" t="s">
        <v>25</v>
      </c>
      <c r="N2118" s="31" t="s">
        <v>25933</v>
      </c>
      <c r="O2118" s="31" t="s">
        <v>25929</v>
      </c>
      <c r="P2118" s="32" t="s">
        <v>66</v>
      </c>
      <c r="Q2118" s="32">
        <v>1</v>
      </c>
      <c r="R2118" t="str">
        <f t="shared" si="33"/>
        <v>Кухар З.М. ПП, к-к "Фрутовий рай" г.Хмельницкий, пер.Красовского (обл.лікарня)</v>
      </c>
    </row>
    <row r="2119" spans="1:18" hidden="1" x14ac:dyDescent="0.25">
      <c r="A2119" s="32">
        <v>163952</v>
      </c>
      <c r="B2119" s="31" t="s">
        <v>17584</v>
      </c>
      <c r="C2119" s="31" t="s">
        <v>17585</v>
      </c>
      <c r="D2119" s="31" t="s">
        <v>13355</v>
      </c>
      <c r="E2119" s="31" t="s">
        <v>145</v>
      </c>
      <c r="F2119" s="31" t="s">
        <v>122</v>
      </c>
      <c r="G2119" s="31" t="s">
        <v>107</v>
      </c>
      <c r="H2119" s="31" t="s">
        <v>108</v>
      </c>
      <c r="I2119" s="31"/>
      <c r="J2119" s="31"/>
      <c r="K2119" s="31" t="s">
        <v>110</v>
      </c>
      <c r="L2119" s="31" t="s">
        <v>17585</v>
      </c>
      <c r="M2119" s="31" t="s">
        <v>25</v>
      </c>
      <c r="N2119" s="31" t="s">
        <v>25933</v>
      </c>
      <c r="O2119" s="31" t="s">
        <v>25929</v>
      </c>
      <c r="P2119" s="32" t="s">
        <v>66</v>
      </c>
      <c r="Q2119" s="32">
        <v>1</v>
      </c>
      <c r="R2119" t="str">
        <f t="shared" si="33"/>
        <v>Лаутар І.Г. ПП, маг. "Рандеву" г.Хмельницкий, ул.Чорновола Вячеслава, д.23</v>
      </c>
    </row>
    <row r="2120" spans="1:18" hidden="1" x14ac:dyDescent="0.25">
      <c r="A2120" s="32">
        <v>161162</v>
      </c>
      <c r="B2120" s="31" t="s">
        <v>11294</v>
      </c>
      <c r="C2120" s="31" t="s">
        <v>11295</v>
      </c>
      <c r="D2120" s="31" t="s">
        <v>11296</v>
      </c>
      <c r="E2120" s="31" t="s">
        <v>145</v>
      </c>
      <c r="F2120" s="31" t="s">
        <v>122</v>
      </c>
      <c r="G2120" s="31" t="s">
        <v>107</v>
      </c>
      <c r="H2120" s="31" t="s">
        <v>108</v>
      </c>
      <c r="I2120" s="31" t="s">
        <v>11292</v>
      </c>
      <c r="J2120" s="31" t="s">
        <v>11293</v>
      </c>
      <c r="K2120" s="31" t="s">
        <v>110</v>
      </c>
      <c r="L2120" s="31" t="s">
        <v>11295</v>
      </c>
      <c r="M2120" s="31" t="s">
        <v>25</v>
      </c>
      <c r="N2120" s="31" t="s">
        <v>25933</v>
      </c>
      <c r="O2120" s="31" t="s">
        <v>25929</v>
      </c>
      <c r="P2120" s="32" t="s">
        <v>66</v>
      </c>
      <c r="Q2120" s="32">
        <v>1</v>
      </c>
      <c r="R2120" t="str">
        <f t="shared" si="33"/>
        <v>Пенкальский В.А. ПП, маг. "Етюд-1" г.Хмельницкий, пер.Красовского, д.24</v>
      </c>
    </row>
    <row r="2121" spans="1:18" hidden="1" x14ac:dyDescent="0.25">
      <c r="A2121" s="32">
        <v>161162</v>
      </c>
      <c r="B2121" s="31" t="s">
        <v>11294</v>
      </c>
      <c r="C2121" s="31" t="s">
        <v>11295</v>
      </c>
      <c r="D2121" s="31" t="s">
        <v>11296</v>
      </c>
      <c r="E2121" s="31" t="s">
        <v>145</v>
      </c>
      <c r="F2121" s="31" t="s">
        <v>122</v>
      </c>
      <c r="G2121" s="31" t="s">
        <v>107</v>
      </c>
      <c r="H2121" s="31" t="s">
        <v>108</v>
      </c>
      <c r="I2121" s="31"/>
      <c r="J2121" s="31"/>
      <c r="K2121" s="31" t="s">
        <v>110</v>
      </c>
      <c r="L2121" s="31" t="s">
        <v>11295</v>
      </c>
      <c r="M2121" s="31" t="s">
        <v>25</v>
      </c>
      <c r="N2121" s="31" t="s">
        <v>25933</v>
      </c>
      <c r="O2121" s="31" t="s">
        <v>25929</v>
      </c>
      <c r="P2121" s="32" t="s">
        <v>66</v>
      </c>
      <c r="Q2121" s="32">
        <v>1</v>
      </c>
      <c r="R2121" t="str">
        <f t="shared" si="33"/>
        <v>Пенкальский В.А. ПП, маг. "Етюд-1" г.Хмельницкий, пер.Красовского, д.24</v>
      </c>
    </row>
    <row r="2122" spans="1:18" hidden="1" x14ac:dyDescent="0.25">
      <c r="A2122" s="32">
        <v>161184</v>
      </c>
      <c r="B2122" s="31" t="s">
        <v>11348</v>
      </c>
      <c r="C2122" s="31" t="s">
        <v>11349</v>
      </c>
      <c r="D2122" s="31" t="s">
        <v>5132</v>
      </c>
      <c r="E2122" s="31" t="s">
        <v>145</v>
      </c>
      <c r="F2122" s="31" t="s">
        <v>122</v>
      </c>
      <c r="G2122" s="31" t="s">
        <v>107</v>
      </c>
      <c r="H2122" s="31" t="s">
        <v>108</v>
      </c>
      <c r="I2122" s="31" t="s">
        <v>11350</v>
      </c>
      <c r="J2122" s="31" t="s">
        <v>11351</v>
      </c>
      <c r="K2122" s="31" t="s">
        <v>110</v>
      </c>
      <c r="L2122" s="31" t="s">
        <v>11349</v>
      </c>
      <c r="M2122" s="31" t="s">
        <v>25</v>
      </c>
      <c r="N2122" s="31" t="s">
        <v>25933</v>
      </c>
      <c r="O2122" s="31" t="s">
        <v>25929</v>
      </c>
      <c r="P2122" s="32" t="s">
        <v>67</v>
      </c>
      <c r="Q2122" s="32">
        <v>0.5</v>
      </c>
      <c r="R2122" t="str">
        <f t="shared" si="33"/>
        <v>Пижова Г.І. ПП, маг. "Каштан" г.Хмельницкий, ул.Заводская, д.29</v>
      </c>
    </row>
    <row r="2123" spans="1:18" hidden="1" x14ac:dyDescent="0.25">
      <c r="A2123" s="32">
        <v>161184</v>
      </c>
      <c r="B2123" s="31" t="s">
        <v>11348</v>
      </c>
      <c r="C2123" s="31" t="s">
        <v>11349</v>
      </c>
      <c r="D2123" s="31" t="s">
        <v>5132</v>
      </c>
      <c r="E2123" s="31" t="s">
        <v>145</v>
      </c>
      <c r="F2123" s="31" t="s">
        <v>122</v>
      </c>
      <c r="G2123" s="31" t="s">
        <v>107</v>
      </c>
      <c r="H2123" s="31" t="s">
        <v>108</v>
      </c>
      <c r="I2123" s="31"/>
      <c r="J2123" s="31"/>
      <c r="K2123" s="31" t="s">
        <v>110</v>
      </c>
      <c r="L2123" s="31" t="s">
        <v>11349</v>
      </c>
      <c r="M2123" s="31" t="s">
        <v>25</v>
      </c>
      <c r="N2123" s="31" t="s">
        <v>25933</v>
      </c>
      <c r="O2123" s="31" t="s">
        <v>25929</v>
      </c>
      <c r="P2123" s="32" t="s">
        <v>67</v>
      </c>
      <c r="Q2123" s="32">
        <v>0.5</v>
      </c>
      <c r="R2123" t="str">
        <f t="shared" si="33"/>
        <v>Пижова Г.І. ПП, маг. "Каштан" г.Хмельницкий, ул.Заводская, д.29</v>
      </c>
    </row>
    <row r="2124" spans="1:18" hidden="1" x14ac:dyDescent="0.25">
      <c r="A2124" s="32">
        <v>161197</v>
      </c>
      <c r="B2124" s="31" t="s">
        <v>11379</v>
      </c>
      <c r="C2124" s="31" t="s">
        <v>11380</v>
      </c>
      <c r="D2124" s="31" t="s">
        <v>11381</v>
      </c>
      <c r="E2124" s="31" t="s">
        <v>145</v>
      </c>
      <c r="F2124" s="31" t="s">
        <v>122</v>
      </c>
      <c r="G2124" s="31" t="s">
        <v>107</v>
      </c>
      <c r="H2124" s="31" t="s">
        <v>108</v>
      </c>
      <c r="I2124" s="31" t="s">
        <v>9019</v>
      </c>
      <c r="J2124" s="31" t="s">
        <v>9020</v>
      </c>
      <c r="K2124" s="31" t="s">
        <v>110</v>
      </c>
      <c r="L2124" s="31" t="s">
        <v>11380</v>
      </c>
      <c r="M2124" s="31" t="s">
        <v>25</v>
      </c>
      <c r="N2124" s="31" t="s">
        <v>25933</v>
      </c>
      <c r="O2124" s="31" t="s">
        <v>25929</v>
      </c>
      <c r="P2124" s="32" t="s">
        <v>66</v>
      </c>
      <c r="Q2124" s="32">
        <v>1</v>
      </c>
      <c r="R2124" t="str">
        <f t="shared" si="33"/>
        <v>Жилович О.А. ПП, маг. "Казка" г.Хмельницкий, ул.Заводская, д.62</v>
      </c>
    </row>
    <row r="2125" spans="1:18" hidden="1" x14ac:dyDescent="0.25">
      <c r="A2125" s="32">
        <v>161197</v>
      </c>
      <c r="B2125" s="31" t="s">
        <v>11379</v>
      </c>
      <c r="C2125" s="31" t="s">
        <v>11380</v>
      </c>
      <c r="D2125" s="31" t="s">
        <v>11381</v>
      </c>
      <c r="E2125" s="31" t="s">
        <v>145</v>
      </c>
      <c r="F2125" s="31" t="s">
        <v>122</v>
      </c>
      <c r="G2125" s="31" t="s">
        <v>107</v>
      </c>
      <c r="H2125" s="31" t="s">
        <v>108</v>
      </c>
      <c r="I2125" s="31"/>
      <c r="J2125" s="31"/>
      <c r="K2125" s="31" t="s">
        <v>110</v>
      </c>
      <c r="L2125" s="31" t="s">
        <v>11382</v>
      </c>
      <c r="M2125" s="31" t="s">
        <v>25</v>
      </c>
      <c r="N2125" s="31" t="s">
        <v>25933</v>
      </c>
      <c r="O2125" s="31" t="s">
        <v>25929</v>
      </c>
      <c r="P2125" s="32" t="s">
        <v>66</v>
      </c>
      <c r="Q2125" s="32">
        <v>1</v>
      </c>
      <c r="R2125" t="str">
        <f t="shared" si="33"/>
        <v>Жилович О.А. ПП, маг. "Казка" г.Хмельницкий, ул.Заводская, д.62</v>
      </c>
    </row>
    <row r="2126" spans="1:18" hidden="1" x14ac:dyDescent="0.25">
      <c r="A2126" s="32">
        <v>161200</v>
      </c>
      <c r="B2126" s="31" t="s">
        <v>11391</v>
      </c>
      <c r="C2126" s="31" t="s">
        <v>11392</v>
      </c>
      <c r="D2126" s="31" t="s">
        <v>11393</v>
      </c>
      <c r="E2126" s="31" t="s">
        <v>145</v>
      </c>
      <c r="F2126" s="31" t="s">
        <v>122</v>
      </c>
      <c r="G2126" s="31" t="s">
        <v>107</v>
      </c>
      <c r="H2126" s="31" t="s">
        <v>108</v>
      </c>
      <c r="I2126" s="31" t="s">
        <v>11395</v>
      </c>
      <c r="J2126" s="31" t="s">
        <v>11396</v>
      </c>
      <c r="K2126" s="31" t="s">
        <v>110</v>
      </c>
      <c r="L2126" s="31" t="s">
        <v>11392</v>
      </c>
      <c r="M2126" s="31" t="s">
        <v>23</v>
      </c>
      <c r="N2126" s="31" t="s">
        <v>25933</v>
      </c>
      <c r="O2126" s="31" t="s">
        <v>25929</v>
      </c>
      <c r="P2126" s="32" t="s">
        <v>66</v>
      </c>
      <c r="Q2126" s="32">
        <v>1</v>
      </c>
      <c r="R2126" t="str">
        <f t="shared" si="33"/>
        <v>Підручна Т.В. ПП, маг. "Степашка" г.Хмельницкий, ул.Курчатова, д.107 (вул. Козача б. 56)</v>
      </c>
    </row>
    <row r="2127" spans="1:18" hidden="1" x14ac:dyDescent="0.25">
      <c r="A2127" s="32">
        <v>161206</v>
      </c>
      <c r="B2127" s="31" t="s">
        <v>11416</v>
      </c>
      <c r="C2127" s="31" t="s">
        <v>11417</v>
      </c>
      <c r="D2127" s="31" t="s">
        <v>11418</v>
      </c>
      <c r="E2127" s="31" t="s">
        <v>145</v>
      </c>
      <c r="F2127" s="31" t="s">
        <v>122</v>
      </c>
      <c r="G2127" s="31" t="s">
        <v>107</v>
      </c>
      <c r="H2127" s="31" t="s">
        <v>108</v>
      </c>
      <c r="I2127" s="31" t="s">
        <v>11419</v>
      </c>
      <c r="J2127" s="31" t="s">
        <v>11420</v>
      </c>
      <c r="K2127" s="31" t="s">
        <v>110</v>
      </c>
      <c r="L2127" s="31" t="s">
        <v>11417</v>
      </c>
      <c r="M2127" s="31" t="s">
        <v>24</v>
      </c>
      <c r="N2127" s="31" t="s">
        <v>25933</v>
      </c>
      <c r="O2127" s="31" t="s">
        <v>25929</v>
      </c>
      <c r="P2127" s="32" t="s">
        <v>66</v>
      </c>
      <c r="Q2127" s="32">
        <v>1</v>
      </c>
      <c r="R2127" t="str">
        <f t="shared" si="33"/>
        <v>Пйодь Л.П. ПП, маг. "Чайка" г.Хмельницкий, шоссе Львовское, д.21/2</v>
      </c>
    </row>
    <row r="2128" spans="1:18" hidden="1" x14ac:dyDescent="0.25">
      <c r="A2128" s="32">
        <v>161206</v>
      </c>
      <c r="B2128" s="31" t="s">
        <v>11416</v>
      </c>
      <c r="C2128" s="31" t="s">
        <v>11417</v>
      </c>
      <c r="D2128" s="31" t="s">
        <v>11418</v>
      </c>
      <c r="E2128" s="31" t="s">
        <v>145</v>
      </c>
      <c r="F2128" s="31" t="s">
        <v>122</v>
      </c>
      <c r="G2128" s="31" t="s">
        <v>107</v>
      </c>
      <c r="H2128" s="31" t="s">
        <v>108</v>
      </c>
      <c r="I2128" s="31"/>
      <c r="J2128" s="31"/>
      <c r="K2128" s="31" t="s">
        <v>110</v>
      </c>
      <c r="L2128" s="31" t="s">
        <v>11417</v>
      </c>
      <c r="M2128" s="31" t="s">
        <v>24</v>
      </c>
      <c r="N2128" s="31" t="s">
        <v>25933</v>
      </c>
      <c r="O2128" s="31" t="s">
        <v>25929</v>
      </c>
      <c r="P2128" s="32" t="s">
        <v>66</v>
      </c>
      <c r="Q2128" s="32">
        <v>1</v>
      </c>
      <c r="R2128" t="str">
        <f t="shared" si="33"/>
        <v>Пйодь Л.П. ПП, маг. "Чайка" г.Хмельницкий, шоссе Львовское, д.21/2</v>
      </c>
    </row>
    <row r="2129" spans="1:18" hidden="1" x14ac:dyDescent="0.25">
      <c r="A2129" s="32">
        <v>161223</v>
      </c>
      <c r="B2129" s="31" t="s">
        <v>11471</v>
      </c>
      <c r="C2129" s="31" t="s">
        <v>6733</v>
      </c>
      <c r="D2129" s="31" t="s">
        <v>6734</v>
      </c>
      <c r="E2129" s="31" t="s">
        <v>145</v>
      </c>
      <c r="F2129" s="31" t="s">
        <v>122</v>
      </c>
      <c r="G2129" s="31" t="s">
        <v>107</v>
      </c>
      <c r="H2129" s="31" t="s">
        <v>108</v>
      </c>
      <c r="I2129" s="31" t="s">
        <v>11472</v>
      </c>
      <c r="J2129" s="31" t="s">
        <v>11473</v>
      </c>
      <c r="K2129" s="31" t="s">
        <v>110</v>
      </c>
      <c r="L2129" s="31" t="s">
        <v>6733</v>
      </c>
      <c r="M2129" s="31" t="s">
        <v>25</v>
      </c>
      <c r="N2129" s="31" t="s">
        <v>25933</v>
      </c>
      <c r="O2129" s="31" t="s">
        <v>25929</v>
      </c>
      <c r="P2129" s="32" t="s">
        <v>66</v>
      </c>
      <c r="Q2129" s="32">
        <v>1</v>
      </c>
      <c r="R2129" t="str">
        <f t="shared" si="33"/>
        <v>Білик Л.М. ПП, маг. "Продукти" г.Хмельницкий, ул.Пилотская, д.117</v>
      </c>
    </row>
    <row r="2130" spans="1:18" hidden="1" x14ac:dyDescent="0.25">
      <c r="A2130" s="32">
        <v>161223</v>
      </c>
      <c r="B2130" s="31" t="s">
        <v>11471</v>
      </c>
      <c r="C2130" s="31" t="s">
        <v>6733</v>
      </c>
      <c r="D2130" s="31" t="s">
        <v>6734</v>
      </c>
      <c r="E2130" s="31" t="s">
        <v>145</v>
      </c>
      <c r="F2130" s="31" t="s">
        <v>122</v>
      </c>
      <c r="G2130" s="31" t="s">
        <v>107</v>
      </c>
      <c r="H2130" s="31" t="s">
        <v>108</v>
      </c>
      <c r="I2130" s="31"/>
      <c r="J2130" s="31"/>
      <c r="K2130" s="31" t="s">
        <v>110</v>
      </c>
      <c r="L2130" s="31" t="s">
        <v>11474</v>
      </c>
      <c r="M2130" s="31" t="s">
        <v>25</v>
      </c>
      <c r="N2130" s="31" t="s">
        <v>25933</v>
      </c>
      <c r="O2130" s="31" t="s">
        <v>25929</v>
      </c>
      <c r="P2130" s="32" t="s">
        <v>66</v>
      </c>
      <c r="Q2130" s="32">
        <v>1</v>
      </c>
      <c r="R2130" t="str">
        <f t="shared" si="33"/>
        <v>Білик Л.М. ПП, маг. "Продукти" г.Хмельницкий, ул.Пилотская, д.117</v>
      </c>
    </row>
    <row r="2131" spans="1:18" hidden="1" x14ac:dyDescent="0.25">
      <c r="A2131" s="32">
        <v>161250</v>
      </c>
      <c r="B2131" s="31" t="s">
        <v>11556</v>
      </c>
      <c r="C2131" s="31" t="s">
        <v>11557</v>
      </c>
      <c r="D2131" s="31" t="s">
        <v>11558</v>
      </c>
      <c r="E2131" s="31" t="s">
        <v>145</v>
      </c>
      <c r="F2131" s="31" t="s">
        <v>122</v>
      </c>
      <c r="G2131" s="31" t="s">
        <v>107</v>
      </c>
      <c r="H2131" s="31" t="s">
        <v>108</v>
      </c>
      <c r="I2131" s="31" t="s">
        <v>124</v>
      </c>
      <c r="J2131" s="31" t="s">
        <v>109</v>
      </c>
      <c r="K2131" s="31" t="s">
        <v>110</v>
      </c>
      <c r="L2131" s="31" t="s">
        <v>11559</v>
      </c>
      <c r="M2131" s="31" t="s">
        <v>23</v>
      </c>
      <c r="N2131" s="31" t="s">
        <v>25933</v>
      </c>
      <c r="O2131" s="31" t="s">
        <v>25929</v>
      </c>
      <c r="P2131" s="32" t="s">
        <v>66</v>
      </c>
      <c r="Q2131" s="32">
        <v>1</v>
      </c>
      <c r="R2131" t="str">
        <f t="shared" si="33"/>
        <v>Мазур Л.М. ПП, маг. "Дюймовочка" г.Хмельницкий, ул.Курчатова, д.107 (вул. Курчатова б. 4/1)</v>
      </c>
    </row>
    <row r="2132" spans="1:18" hidden="1" x14ac:dyDescent="0.25">
      <c r="A2132" s="32">
        <v>161250</v>
      </c>
      <c r="B2132" s="31" t="s">
        <v>11560</v>
      </c>
      <c r="C2132" s="31" t="s">
        <v>11557</v>
      </c>
      <c r="D2132" s="31" t="s">
        <v>11558</v>
      </c>
      <c r="E2132" s="31" t="s">
        <v>145</v>
      </c>
      <c r="F2132" s="31" t="s">
        <v>122</v>
      </c>
      <c r="G2132" s="31" t="s">
        <v>107</v>
      </c>
      <c r="H2132" s="31" t="s">
        <v>108</v>
      </c>
      <c r="I2132" s="31" t="s">
        <v>10270</v>
      </c>
      <c r="J2132" s="31" t="s">
        <v>10271</v>
      </c>
      <c r="K2132" s="31" t="s">
        <v>110</v>
      </c>
      <c r="L2132" s="31" t="s">
        <v>11557</v>
      </c>
      <c r="M2132" s="31" t="s">
        <v>23</v>
      </c>
      <c r="N2132" s="31" t="s">
        <v>25933</v>
      </c>
      <c r="O2132" s="31" t="s">
        <v>25929</v>
      </c>
      <c r="P2132" s="32" t="s">
        <v>66</v>
      </c>
      <c r="Q2132" s="32">
        <v>1</v>
      </c>
      <c r="R2132" t="str">
        <f t="shared" si="33"/>
        <v>Мазур Л.М. ПП, маг. "Дюймовочка" г.Хмельницкий, ул.Курчатова, д.107 (вул. Курчатова б. 4/1)</v>
      </c>
    </row>
    <row r="2133" spans="1:18" hidden="1" x14ac:dyDescent="0.25">
      <c r="A2133" s="32">
        <v>161251</v>
      </c>
      <c r="B2133" s="31" t="s">
        <v>11561</v>
      </c>
      <c r="C2133" s="31" t="s">
        <v>11562</v>
      </c>
      <c r="D2133" s="31" t="s">
        <v>8461</v>
      </c>
      <c r="E2133" s="31" t="s">
        <v>145</v>
      </c>
      <c r="F2133" s="31" t="s">
        <v>122</v>
      </c>
      <c r="G2133" s="31" t="s">
        <v>107</v>
      </c>
      <c r="H2133" s="31" t="s">
        <v>108</v>
      </c>
      <c r="I2133" s="31" t="s">
        <v>124</v>
      </c>
      <c r="J2133" s="31" t="s">
        <v>109</v>
      </c>
      <c r="K2133" s="31" t="s">
        <v>110</v>
      </c>
      <c r="L2133" s="31" t="s">
        <v>11563</v>
      </c>
      <c r="M2133" s="31" t="s">
        <v>23</v>
      </c>
      <c r="N2133" s="31" t="s">
        <v>25933</v>
      </c>
      <c r="O2133" s="31" t="s">
        <v>25929</v>
      </c>
      <c r="P2133" s="32" t="s">
        <v>66</v>
      </c>
      <c r="Q2133" s="32">
        <v>1</v>
      </c>
      <c r="R2133" t="str">
        <f t="shared" si="33"/>
        <v>Цапін М.М. ПП, маг. "Колобок" г.Хмельницкий, ул.Курчатова, д.107 (вул. Пр-т Миру)</v>
      </c>
    </row>
    <row r="2134" spans="1:18" hidden="1" x14ac:dyDescent="0.25">
      <c r="A2134" s="32">
        <v>161251</v>
      </c>
      <c r="B2134" s="31" t="s">
        <v>11564</v>
      </c>
      <c r="C2134" s="31" t="s">
        <v>11562</v>
      </c>
      <c r="D2134" s="31" t="s">
        <v>8461</v>
      </c>
      <c r="E2134" s="31" t="s">
        <v>145</v>
      </c>
      <c r="F2134" s="31" t="s">
        <v>122</v>
      </c>
      <c r="G2134" s="31" t="s">
        <v>107</v>
      </c>
      <c r="H2134" s="31" t="s">
        <v>108</v>
      </c>
      <c r="I2134" s="31" t="s">
        <v>10010</v>
      </c>
      <c r="J2134" s="31" t="s">
        <v>10011</v>
      </c>
      <c r="K2134" s="31" t="s">
        <v>110</v>
      </c>
      <c r="L2134" s="31" t="s">
        <v>11562</v>
      </c>
      <c r="M2134" s="31" t="s">
        <v>23</v>
      </c>
      <c r="N2134" s="31" t="s">
        <v>25933</v>
      </c>
      <c r="O2134" s="31" t="s">
        <v>25929</v>
      </c>
      <c r="P2134" s="32" t="s">
        <v>66</v>
      </c>
      <c r="Q2134" s="32">
        <v>1</v>
      </c>
      <c r="R2134" t="str">
        <f t="shared" si="33"/>
        <v>Цапін М.М. ПП, маг. "Колобок" г.Хмельницкий, ул.Курчатова, д.107 (вул. Пр-т Миру)</v>
      </c>
    </row>
    <row r="2135" spans="1:18" hidden="1" x14ac:dyDescent="0.25">
      <c r="A2135" s="32">
        <v>161302</v>
      </c>
      <c r="B2135" s="31" t="s">
        <v>11680</v>
      </c>
      <c r="C2135" s="31" t="s">
        <v>11681</v>
      </c>
      <c r="D2135" s="31" t="s">
        <v>11682</v>
      </c>
      <c r="E2135" s="31" t="s">
        <v>145</v>
      </c>
      <c r="F2135" s="31" t="s">
        <v>122</v>
      </c>
      <c r="G2135" s="31" t="s">
        <v>298</v>
      </c>
      <c r="H2135" s="31" t="s">
        <v>108</v>
      </c>
      <c r="I2135" s="31" t="s">
        <v>11683</v>
      </c>
      <c r="J2135" s="31" t="s">
        <v>11684</v>
      </c>
      <c r="K2135" s="31" t="s">
        <v>110</v>
      </c>
      <c r="L2135" s="31" t="s">
        <v>11681</v>
      </c>
      <c r="M2135" s="31" t="s">
        <v>23</v>
      </c>
      <c r="N2135" s="31" t="s">
        <v>25933</v>
      </c>
      <c r="O2135" s="31" t="s">
        <v>25929</v>
      </c>
      <c r="P2135" s="32" t="s">
        <v>66</v>
      </c>
      <c r="Q2135" s="32">
        <v>1</v>
      </c>
      <c r="R2135" t="str">
        <f t="shared" si="33"/>
        <v>Принцип ПМП, маг. "Принцип" г.Хмельницкий, ул.Чорновола Вячеслава, д.41/3</v>
      </c>
    </row>
    <row r="2136" spans="1:18" hidden="1" x14ac:dyDescent="0.25">
      <c r="A2136" s="32">
        <v>161304</v>
      </c>
      <c r="B2136" s="31" t="s">
        <v>11688</v>
      </c>
      <c r="C2136" s="31" t="s">
        <v>11689</v>
      </c>
      <c r="D2136" s="31" t="s">
        <v>11690</v>
      </c>
      <c r="E2136" s="31" t="s">
        <v>145</v>
      </c>
      <c r="F2136" s="31" t="s">
        <v>122</v>
      </c>
      <c r="G2136" s="31" t="s">
        <v>299</v>
      </c>
      <c r="H2136" s="31" t="s">
        <v>108</v>
      </c>
      <c r="I2136" s="31" t="s">
        <v>11691</v>
      </c>
      <c r="J2136" s="31" t="s">
        <v>11692</v>
      </c>
      <c r="K2136" s="31" t="s">
        <v>110</v>
      </c>
      <c r="L2136" s="31" t="s">
        <v>11689</v>
      </c>
      <c r="M2136" s="31" t="s">
        <v>24</v>
      </c>
      <c r="N2136" s="31" t="s">
        <v>25933</v>
      </c>
      <c r="O2136" s="31" t="s">
        <v>25929</v>
      </c>
      <c r="P2136" s="32" t="s">
        <v>66</v>
      </c>
      <c r="Q2136" s="32">
        <v>1</v>
      </c>
      <c r="R2136" t="str">
        <f t="shared" si="33"/>
        <v>Купрата А.П. ПП, маг. "Візит" г.Хмельницкий, ул.Расковой, д.1</v>
      </c>
    </row>
    <row r="2137" spans="1:18" hidden="1" x14ac:dyDescent="0.25">
      <c r="A2137" s="32">
        <v>161304</v>
      </c>
      <c r="B2137" s="31" t="s">
        <v>11688</v>
      </c>
      <c r="C2137" s="31" t="s">
        <v>11689</v>
      </c>
      <c r="D2137" s="31" t="s">
        <v>11690</v>
      </c>
      <c r="E2137" s="31" t="s">
        <v>145</v>
      </c>
      <c r="F2137" s="31" t="s">
        <v>122</v>
      </c>
      <c r="G2137" s="31" t="s">
        <v>299</v>
      </c>
      <c r="H2137" s="31" t="s">
        <v>108</v>
      </c>
      <c r="I2137" s="31"/>
      <c r="J2137" s="31"/>
      <c r="K2137" s="31" t="s">
        <v>110</v>
      </c>
      <c r="L2137" s="31" t="s">
        <v>11693</v>
      </c>
      <c r="M2137" s="31" t="s">
        <v>24</v>
      </c>
      <c r="N2137" s="31" t="s">
        <v>25933</v>
      </c>
      <c r="O2137" s="31" t="s">
        <v>25929</v>
      </c>
      <c r="P2137" s="32" t="s">
        <v>66</v>
      </c>
      <c r="Q2137" s="32">
        <v>1</v>
      </c>
      <c r="R2137" t="str">
        <f t="shared" si="33"/>
        <v>Купрата А.П. ПП, маг. "Візит" г.Хмельницкий, ул.Расковой, д.1</v>
      </c>
    </row>
    <row r="2138" spans="1:18" hidden="1" x14ac:dyDescent="0.25">
      <c r="A2138" s="32">
        <v>161330</v>
      </c>
      <c r="B2138" s="31" t="s">
        <v>11763</v>
      </c>
      <c r="C2138" s="31" t="s">
        <v>11764</v>
      </c>
      <c r="D2138" s="31" t="s">
        <v>11765</v>
      </c>
      <c r="E2138" s="31" t="s">
        <v>145</v>
      </c>
      <c r="F2138" s="31" t="s">
        <v>122</v>
      </c>
      <c r="G2138" s="31" t="s">
        <v>107</v>
      </c>
      <c r="H2138" s="31" t="s">
        <v>108</v>
      </c>
      <c r="I2138" s="31" t="s">
        <v>124</v>
      </c>
      <c r="J2138" s="31" t="s">
        <v>109</v>
      </c>
      <c r="K2138" s="31" t="s">
        <v>110</v>
      </c>
      <c r="L2138" s="31" t="s">
        <v>11764</v>
      </c>
      <c r="M2138" s="31" t="s">
        <v>25</v>
      </c>
      <c r="N2138" s="31" t="s">
        <v>25933</v>
      </c>
      <c r="O2138" s="31" t="s">
        <v>25929</v>
      </c>
      <c r="P2138" s="32" t="s">
        <v>25948</v>
      </c>
      <c r="Q2138" s="32">
        <v>0</v>
      </c>
      <c r="R2138" t="str">
        <f t="shared" si="33"/>
        <v>Пундик В.Ф. ПП Хмельницький, вул. Трембовецької, б. 3,  68</v>
      </c>
    </row>
    <row r="2139" spans="1:18" hidden="1" x14ac:dyDescent="0.25">
      <c r="A2139" s="32">
        <v>161335</v>
      </c>
      <c r="B2139" s="31" t="s">
        <v>11773</v>
      </c>
      <c r="C2139" s="31" t="s">
        <v>11774</v>
      </c>
      <c r="D2139" s="31" t="s">
        <v>11775</v>
      </c>
      <c r="E2139" s="31" t="s">
        <v>145</v>
      </c>
      <c r="F2139" s="31" t="s">
        <v>122</v>
      </c>
      <c r="G2139" s="31" t="s">
        <v>107</v>
      </c>
      <c r="H2139" s="31" t="s">
        <v>108</v>
      </c>
      <c r="I2139" s="31" t="s">
        <v>11776</v>
      </c>
      <c r="J2139" s="31" t="s">
        <v>11777</v>
      </c>
      <c r="K2139" s="31" t="s">
        <v>110</v>
      </c>
      <c r="L2139" s="31" t="s">
        <v>11774</v>
      </c>
      <c r="M2139" s="31" t="s">
        <v>26</v>
      </c>
      <c r="N2139" s="31" t="s">
        <v>25933</v>
      </c>
      <c r="O2139" s="31" t="s">
        <v>25929</v>
      </c>
      <c r="P2139" s="32" t="s">
        <v>66</v>
      </c>
      <c r="Q2139" s="32">
        <v>1</v>
      </c>
      <c r="R2139" t="str">
        <f t="shared" si="33"/>
        <v>Гиндра Б.А. ПП, маг. "Марина" г.Хмельницкий, ул.Заречанская, д.44</v>
      </c>
    </row>
    <row r="2140" spans="1:18" hidden="1" x14ac:dyDescent="0.25">
      <c r="A2140" s="32">
        <v>161335</v>
      </c>
      <c r="B2140" s="31" t="s">
        <v>11773</v>
      </c>
      <c r="C2140" s="31" t="s">
        <v>11774</v>
      </c>
      <c r="D2140" s="31" t="s">
        <v>11775</v>
      </c>
      <c r="E2140" s="31" t="s">
        <v>145</v>
      </c>
      <c r="F2140" s="31" t="s">
        <v>122</v>
      </c>
      <c r="G2140" s="31" t="s">
        <v>107</v>
      </c>
      <c r="H2140" s="31" t="s">
        <v>108</v>
      </c>
      <c r="I2140" s="31"/>
      <c r="J2140" s="31"/>
      <c r="K2140" s="31" t="s">
        <v>110</v>
      </c>
      <c r="L2140" s="31" t="s">
        <v>11778</v>
      </c>
      <c r="M2140" s="31" t="s">
        <v>26</v>
      </c>
      <c r="N2140" s="31" t="s">
        <v>25933</v>
      </c>
      <c r="O2140" s="31" t="s">
        <v>25929</v>
      </c>
      <c r="P2140" s="32" t="s">
        <v>66</v>
      </c>
      <c r="Q2140" s="32">
        <v>1</v>
      </c>
      <c r="R2140" t="str">
        <f t="shared" si="33"/>
        <v>Гиндра Б.А. ПП, маг. "Марина" г.Хмельницкий, ул.Заречанская, д.44</v>
      </c>
    </row>
    <row r="2141" spans="1:18" hidden="1" x14ac:dyDescent="0.25">
      <c r="A2141" s="32">
        <v>161343</v>
      </c>
      <c r="B2141" s="31" t="s">
        <v>11792</v>
      </c>
      <c r="C2141" s="31" t="s">
        <v>11793</v>
      </c>
      <c r="D2141" s="31" t="s">
        <v>11794</v>
      </c>
      <c r="E2141" s="31" t="s">
        <v>145</v>
      </c>
      <c r="F2141" s="31" t="s">
        <v>122</v>
      </c>
      <c r="G2141" s="31" t="s">
        <v>213</v>
      </c>
      <c r="H2141" s="31" t="s">
        <v>214</v>
      </c>
      <c r="I2141" s="31" t="s">
        <v>11795</v>
      </c>
      <c r="J2141" s="31" t="s">
        <v>11796</v>
      </c>
      <c r="K2141" s="31" t="s">
        <v>110</v>
      </c>
      <c r="L2141" s="31" t="s">
        <v>11793</v>
      </c>
      <c r="M2141" s="31" t="s">
        <v>23</v>
      </c>
      <c r="N2141" s="31" t="s">
        <v>25933</v>
      </c>
      <c r="O2141" s="31" t="s">
        <v>25929</v>
      </c>
      <c r="P2141" s="32" t="s">
        <v>66</v>
      </c>
      <c r="Q2141" s="32">
        <v>1</v>
      </c>
      <c r="R2141" t="str">
        <f t="shared" si="33"/>
        <v>Ратекс ТОВ, гуртовня "Ратекс" г.Хмельницкий, ул.Тернопольская, д.13/1</v>
      </c>
    </row>
    <row r="2142" spans="1:18" hidden="1" x14ac:dyDescent="0.25">
      <c r="A2142" s="32">
        <v>161345</v>
      </c>
      <c r="B2142" s="31" t="s">
        <v>11800</v>
      </c>
      <c r="C2142" s="31" t="s">
        <v>11801</v>
      </c>
      <c r="D2142" s="31" t="s">
        <v>6171</v>
      </c>
      <c r="E2142" s="31" t="s">
        <v>145</v>
      </c>
      <c r="F2142" s="31" t="s">
        <v>122</v>
      </c>
      <c r="G2142" s="31" t="s">
        <v>107</v>
      </c>
      <c r="H2142" s="31" t="s">
        <v>108</v>
      </c>
      <c r="I2142" s="31" t="s">
        <v>124</v>
      </c>
      <c r="J2142" s="31" t="s">
        <v>109</v>
      </c>
      <c r="K2142" s="31" t="s">
        <v>110</v>
      </c>
      <c r="L2142" s="31" t="s">
        <v>11801</v>
      </c>
      <c r="M2142" s="31" t="s">
        <v>24</v>
      </c>
      <c r="N2142" s="31" t="s">
        <v>25933</v>
      </c>
      <c r="O2142" s="31" t="s">
        <v>25929</v>
      </c>
      <c r="P2142" s="32" t="s">
        <v>67</v>
      </c>
      <c r="Q2142" s="32">
        <v>0.5</v>
      </c>
      <c r="R2142" t="str">
        <f t="shared" si="33"/>
        <v>Регеша К.А. ПП, маг. "Продукти" г.Хмельницкий, ул.Институтская, д.14</v>
      </c>
    </row>
    <row r="2143" spans="1:18" hidden="1" x14ac:dyDescent="0.25">
      <c r="A2143" s="32">
        <v>161345</v>
      </c>
      <c r="B2143" s="31" t="s">
        <v>11800</v>
      </c>
      <c r="C2143" s="31" t="s">
        <v>11801</v>
      </c>
      <c r="D2143" s="31" t="s">
        <v>6171</v>
      </c>
      <c r="E2143" s="31" t="s">
        <v>145</v>
      </c>
      <c r="F2143" s="31" t="s">
        <v>122</v>
      </c>
      <c r="G2143" s="31" t="s">
        <v>107</v>
      </c>
      <c r="H2143" s="31" t="s">
        <v>108</v>
      </c>
      <c r="I2143" s="31"/>
      <c r="J2143" s="31"/>
      <c r="K2143" s="31" t="s">
        <v>110</v>
      </c>
      <c r="L2143" s="31" t="s">
        <v>11801</v>
      </c>
      <c r="M2143" s="31" t="s">
        <v>24</v>
      </c>
      <c r="N2143" s="31" t="s">
        <v>25933</v>
      </c>
      <c r="O2143" s="31" t="s">
        <v>25929</v>
      </c>
      <c r="P2143" s="32" t="s">
        <v>67</v>
      </c>
      <c r="Q2143" s="32">
        <v>0.5</v>
      </c>
      <c r="R2143" t="str">
        <f t="shared" si="33"/>
        <v>Регеша К.А. ПП, маг. "Продукти" г.Хмельницкий, ул.Институтская, д.14</v>
      </c>
    </row>
    <row r="2144" spans="1:18" hidden="1" x14ac:dyDescent="0.25">
      <c r="A2144" s="32">
        <v>161379</v>
      </c>
      <c r="B2144" s="31" t="s">
        <v>11875</v>
      </c>
      <c r="C2144" s="31" t="s">
        <v>11876</v>
      </c>
      <c r="D2144" s="31" t="s">
        <v>11877</v>
      </c>
      <c r="E2144" s="31" t="s">
        <v>145</v>
      </c>
      <c r="F2144" s="31" t="s">
        <v>122</v>
      </c>
      <c r="G2144" s="31" t="s">
        <v>107</v>
      </c>
      <c r="H2144" s="31" t="s">
        <v>108</v>
      </c>
      <c r="I2144" s="31" t="s">
        <v>11878</v>
      </c>
      <c r="J2144" s="31" t="s">
        <v>11879</v>
      </c>
      <c r="K2144" s="31" t="s">
        <v>110</v>
      </c>
      <c r="L2144" s="31" t="s">
        <v>11876</v>
      </c>
      <c r="M2144" s="31" t="s">
        <v>26</v>
      </c>
      <c r="N2144" s="31" t="s">
        <v>25933</v>
      </c>
      <c r="O2144" s="31" t="s">
        <v>25929</v>
      </c>
      <c r="P2144" s="32" t="s">
        <v>66</v>
      </c>
      <c r="Q2144" s="32">
        <v>1</v>
      </c>
      <c r="R2144" t="str">
        <f t="shared" si="33"/>
        <v>Романовська Л.С. ПП, маг. "Темп" г.Хмельницкий, просп Мира (ост. ТЕМП)</v>
      </c>
    </row>
    <row r="2145" spans="1:18" hidden="1" x14ac:dyDescent="0.25">
      <c r="A2145" s="32">
        <v>161379</v>
      </c>
      <c r="B2145" s="31" t="s">
        <v>11875</v>
      </c>
      <c r="C2145" s="31" t="s">
        <v>11876</v>
      </c>
      <c r="D2145" s="31" t="s">
        <v>11877</v>
      </c>
      <c r="E2145" s="31" t="s">
        <v>145</v>
      </c>
      <c r="F2145" s="31" t="s">
        <v>122</v>
      </c>
      <c r="G2145" s="31" t="s">
        <v>107</v>
      </c>
      <c r="H2145" s="31" t="s">
        <v>108</v>
      </c>
      <c r="I2145" s="31"/>
      <c r="J2145" s="31"/>
      <c r="K2145" s="31" t="s">
        <v>110</v>
      </c>
      <c r="L2145" s="31" t="s">
        <v>11880</v>
      </c>
      <c r="M2145" s="31" t="s">
        <v>26</v>
      </c>
      <c r="N2145" s="31" t="s">
        <v>25933</v>
      </c>
      <c r="O2145" s="31" t="s">
        <v>25929</v>
      </c>
      <c r="P2145" s="32" t="s">
        <v>66</v>
      </c>
      <c r="Q2145" s="32">
        <v>1</v>
      </c>
      <c r="R2145" t="str">
        <f t="shared" si="33"/>
        <v>Романовська Л.С. ПП, маг. "Темп" г.Хмельницкий, просп Мира (ост. ТЕМП)</v>
      </c>
    </row>
    <row r="2146" spans="1:18" hidden="1" x14ac:dyDescent="0.25">
      <c r="A2146" s="32">
        <v>161386</v>
      </c>
      <c r="B2146" s="31" t="s">
        <v>11895</v>
      </c>
      <c r="C2146" s="31" t="s">
        <v>11896</v>
      </c>
      <c r="D2146" s="31" t="s">
        <v>11897</v>
      </c>
      <c r="E2146" s="31" t="s">
        <v>145</v>
      </c>
      <c r="F2146" s="31" t="s">
        <v>122</v>
      </c>
      <c r="G2146" s="31" t="s">
        <v>107</v>
      </c>
      <c r="H2146" s="31" t="s">
        <v>108</v>
      </c>
      <c r="I2146" s="31" t="s">
        <v>11898</v>
      </c>
      <c r="J2146" s="31" t="s">
        <v>11899</v>
      </c>
      <c r="K2146" s="31" t="s">
        <v>110</v>
      </c>
      <c r="L2146" s="31" t="s">
        <v>11900</v>
      </c>
      <c r="M2146" s="31" t="s">
        <v>23</v>
      </c>
      <c r="N2146" s="31" t="s">
        <v>25933</v>
      </c>
      <c r="O2146" s="31" t="s">
        <v>25929</v>
      </c>
      <c r="P2146" s="32" t="s">
        <v>66</v>
      </c>
      <c r="Q2146" s="32">
        <v>1</v>
      </c>
      <c r="R2146" t="str">
        <f t="shared" si="33"/>
        <v>Романюк Л.В. ПП, маг. "Хлібосол" г.Хмельницкий, ул.Сковороды, д.11</v>
      </c>
    </row>
    <row r="2147" spans="1:18" hidden="1" x14ac:dyDescent="0.25">
      <c r="A2147" s="32">
        <v>161421</v>
      </c>
      <c r="B2147" s="31" t="s">
        <v>11999</v>
      </c>
      <c r="C2147" s="31" t="s">
        <v>12000</v>
      </c>
      <c r="D2147" s="31" t="s">
        <v>12001</v>
      </c>
      <c r="E2147" s="31" t="s">
        <v>145</v>
      </c>
      <c r="F2147" s="31" t="s">
        <v>122</v>
      </c>
      <c r="G2147" s="31" t="s">
        <v>107</v>
      </c>
      <c r="H2147" s="31" t="s">
        <v>108</v>
      </c>
      <c r="I2147" s="31" t="s">
        <v>12002</v>
      </c>
      <c r="J2147" s="31" t="s">
        <v>12003</v>
      </c>
      <c r="K2147" s="31" t="s">
        <v>110</v>
      </c>
      <c r="L2147" s="31" t="s">
        <v>12000</v>
      </c>
      <c r="M2147" s="31" t="s">
        <v>24</v>
      </c>
      <c r="N2147" s="31" t="s">
        <v>25933</v>
      </c>
      <c r="O2147" s="31" t="s">
        <v>25929</v>
      </c>
      <c r="P2147" s="32" t="s">
        <v>67</v>
      </c>
      <c r="Q2147" s="32">
        <v>0.5</v>
      </c>
      <c r="R2147" t="str">
        <f t="shared" si="33"/>
        <v>Савчук В.О. ПП, маг. "Світанок" г.Хмельницкий, ул.Тернопольская, д.16/1</v>
      </c>
    </row>
    <row r="2148" spans="1:18" hidden="1" x14ac:dyDescent="0.25">
      <c r="A2148" s="32">
        <v>161421</v>
      </c>
      <c r="B2148" s="31" t="s">
        <v>11999</v>
      </c>
      <c r="C2148" s="31" t="s">
        <v>12000</v>
      </c>
      <c r="D2148" s="31" t="s">
        <v>12001</v>
      </c>
      <c r="E2148" s="31" t="s">
        <v>145</v>
      </c>
      <c r="F2148" s="31" t="s">
        <v>122</v>
      </c>
      <c r="G2148" s="31" t="s">
        <v>107</v>
      </c>
      <c r="H2148" s="31" t="s">
        <v>108</v>
      </c>
      <c r="I2148" s="31"/>
      <c r="J2148" s="31"/>
      <c r="K2148" s="31" t="s">
        <v>110</v>
      </c>
      <c r="L2148" s="31" t="s">
        <v>12000</v>
      </c>
      <c r="M2148" s="31" t="s">
        <v>24</v>
      </c>
      <c r="N2148" s="31" t="s">
        <v>25933</v>
      </c>
      <c r="O2148" s="31" t="s">
        <v>25929</v>
      </c>
      <c r="P2148" s="32" t="s">
        <v>67</v>
      </c>
      <c r="Q2148" s="32">
        <v>0.5</v>
      </c>
      <c r="R2148" t="str">
        <f t="shared" si="33"/>
        <v>Савчук В.О. ПП, маг. "Світанок" г.Хмельницкий, ул.Тернопольская, д.16/1</v>
      </c>
    </row>
    <row r="2149" spans="1:18" hidden="1" x14ac:dyDescent="0.25">
      <c r="A2149" s="32">
        <v>161430</v>
      </c>
      <c r="B2149" s="31" t="s">
        <v>12018</v>
      </c>
      <c r="C2149" s="31" t="s">
        <v>12019</v>
      </c>
      <c r="D2149" s="31" t="s">
        <v>12020</v>
      </c>
      <c r="E2149" s="31" t="s">
        <v>145</v>
      </c>
      <c r="F2149" s="31" t="s">
        <v>122</v>
      </c>
      <c r="G2149" s="31" t="s">
        <v>107</v>
      </c>
      <c r="H2149" s="31" t="s">
        <v>108</v>
      </c>
      <c r="I2149" s="31" t="s">
        <v>12021</v>
      </c>
      <c r="J2149" s="31" t="s">
        <v>12022</v>
      </c>
      <c r="K2149" s="31" t="s">
        <v>110</v>
      </c>
      <c r="L2149" s="31" t="s">
        <v>12023</v>
      </c>
      <c r="M2149" s="31" t="s">
        <v>24</v>
      </c>
      <c r="N2149" s="31" t="s">
        <v>25933</v>
      </c>
      <c r="O2149" s="31" t="s">
        <v>25929</v>
      </c>
      <c r="P2149" s="32" t="s">
        <v>67</v>
      </c>
      <c r="Q2149" s="32">
        <v>0.5</v>
      </c>
      <c r="R2149" t="str">
        <f t="shared" si="33"/>
        <v>Басова І.В. ПП, маг. "Продукти" г.Хмельницкий, ул.Камьянецкая, д.124а</v>
      </c>
    </row>
    <row r="2150" spans="1:18" hidden="1" x14ac:dyDescent="0.25">
      <c r="A2150" s="32">
        <v>161434</v>
      </c>
      <c r="B2150" s="31" t="s">
        <v>12028</v>
      </c>
      <c r="C2150" s="31" t="s">
        <v>12029</v>
      </c>
      <c r="D2150" s="31" t="s">
        <v>12030</v>
      </c>
      <c r="E2150" s="31" t="s">
        <v>145</v>
      </c>
      <c r="F2150" s="31" t="s">
        <v>122</v>
      </c>
      <c r="G2150" s="31" t="s">
        <v>107</v>
      </c>
      <c r="H2150" s="31" t="s">
        <v>108</v>
      </c>
      <c r="I2150" s="31" t="s">
        <v>12031</v>
      </c>
      <c r="J2150" s="31" t="s">
        <v>12032</v>
      </c>
      <c r="K2150" s="31" t="s">
        <v>110</v>
      </c>
      <c r="L2150" s="31" t="s">
        <v>12029</v>
      </c>
      <c r="M2150" s="31" t="s">
        <v>24</v>
      </c>
      <c r="N2150" s="31" t="s">
        <v>25933</v>
      </c>
      <c r="O2150" s="31" t="s">
        <v>25929</v>
      </c>
      <c r="P2150" s="32" t="s">
        <v>66</v>
      </c>
      <c r="Q2150" s="32">
        <v>1</v>
      </c>
      <c r="R2150" t="str">
        <f t="shared" si="33"/>
        <v>Рибченко Ю.А. ПП, маг. "Аріж" г.Хмельницкий, ул.Казацкая, д.61/1</v>
      </c>
    </row>
    <row r="2151" spans="1:18" hidden="1" x14ac:dyDescent="0.25">
      <c r="A2151" s="32">
        <v>161434</v>
      </c>
      <c r="B2151" s="31" t="s">
        <v>12028</v>
      </c>
      <c r="C2151" s="31" t="s">
        <v>12029</v>
      </c>
      <c r="D2151" s="31" t="s">
        <v>12030</v>
      </c>
      <c r="E2151" s="31" t="s">
        <v>145</v>
      </c>
      <c r="F2151" s="31" t="s">
        <v>122</v>
      </c>
      <c r="G2151" s="31" t="s">
        <v>107</v>
      </c>
      <c r="H2151" s="31" t="s">
        <v>108</v>
      </c>
      <c r="I2151" s="31"/>
      <c r="J2151" s="31"/>
      <c r="K2151" s="31" t="s">
        <v>110</v>
      </c>
      <c r="L2151" s="31" t="s">
        <v>12033</v>
      </c>
      <c r="M2151" s="31" t="s">
        <v>24</v>
      </c>
      <c r="N2151" s="31" t="s">
        <v>25933</v>
      </c>
      <c r="O2151" s="31" t="s">
        <v>25929</v>
      </c>
      <c r="P2151" s="32" t="s">
        <v>66</v>
      </c>
      <c r="Q2151" s="32">
        <v>1</v>
      </c>
      <c r="R2151" t="str">
        <f t="shared" si="33"/>
        <v>Рибченко Ю.А. ПП, маг. "Аріж" г.Хмельницкий, ул.Казацкая, д.61/1</v>
      </c>
    </row>
    <row r="2152" spans="1:18" hidden="1" x14ac:dyDescent="0.25">
      <c r="A2152" s="32">
        <v>161452</v>
      </c>
      <c r="B2152" s="31" t="s">
        <v>12053</v>
      </c>
      <c r="C2152" s="31" t="s">
        <v>12054</v>
      </c>
      <c r="D2152" s="31" t="s">
        <v>12055</v>
      </c>
      <c r="E2152" s="31" t="s">
        <v>145</v>
      </c>
      <c r="F2152" s="31" t="s">
        <v>122</v>
      </c>
      <c r="G2152" s="31" t="s">
        <v>107</v>
      </c>
      <c r="H2152" s="31" t="s">
        <v>108</v>
      </c>
      <c r="I2152" s="31" t="s">
        <v>12056</v>
      </c>
      <c r="J2152" s="31" t="s">
        <v>12057</v>
      </c>
      <c r="K2152" s="31" t="s">
        <v>110</v>
      </c>
      <c r="L2152" s="31" t="s">
        <v>12054</v>
      </c>
      <c r="M2152" s="31" t="s">
        <v>25</v>
      </c>
      <c r="N2152" s="31" t="s">
        <v>25933</v>
      </c>
      <c r="O2152" s="31" t="s">
        <v>25929</v>
      </c>
      <c r="P2152" s="32" t="s">
        <v>66</v>
      </c>
      <c r="Q2152" s="32">
        <v>0.5</v>
      </c>
      <c r="R2152" t="str">
        <f t="shared" si="33"/>
        <v>Свідер В.В. ПП, маг. "Гетьман" г.Хмельницкий, ул.Циолковского, д.15/1</v>
      </c>
    </row>
    <row r="2153" spans="1:18" hidden="1" x14ac:dyDescent="0.25">
      <c r="A2153" s="32">
        <v>161452</v>
      </c>
      <c r="B2153" s="31" t="s">
        <v>12053</v>
      </c>
      <c r="C2153" s="31" t="s">
        <v>12054</v>
      </c>
      <c r="D2153" s="31" t="s">
        <v>12055</v>
      </c>
      <c r="E2153" s="31" t="s">
        <v>145</v>
      </c>
      <c r="F2153" s="31" t="s">
        <v>122</v>
      </c>
      <c r="G2153" s="31" t="s">
        <v>107</v>
      </c>
      <c r="H2153" s="31" t="s">
        <v>108</v>
      </c>
      <c r="I2153" s="31"/>
      <c r="J2153" s="31"/>
      <c r="K2153" s="31" t="s">
        <v>110</v>
      </c>
      <c r="L2153" s="31" t="s">
        <v>12054</v>
      </c>
      <c r="M2153" s="31" t="s">
        <v>25</v>
      </c>
      <c r="N2153" s="31" t="s">
        <v>25933</v>
      </c>
      <c r="O2153" s="31" t="s">
        <v>25929</v>
      </c>
      <c r="P2153" s="32" t="s">
        <v>66</v>
      </c>
      <c r="Q2153" s="32">
        <v>0.5</v>
      </c>
      <c r="R2153" t="str">
        <f t="shared" si="33"/>
        <v>Свідер В.В. ПП, маг. "Гетьман" г.Хмельницкий, ул.Циолковского, д.15/1</v>
      </c>
    </row>
    <row r="2154" spans="1:18" hidden="1" x14ac:dyDescent="0.25">
      <c r="A2154" s="32">
        <v>161469</v>
      </c>
      <c r="B2154" s="31" t="s">
        <v>12109</v>
      </c>
      <c r="C2154" s="31" t="s">
        <v>12110</v>
      </c>
      <c r="D2154" s="31" t="s">
        <v>12111</v>
      </c>
      <c r="E2154" s="31" t="s">
        <v>145</v>
      </c>
      <c r="F2154" s="31" t="s">
        <v>122</v>
      </c>
      <c r="G2154" s="31" t="s">
        <v>149</v>
      </c>
      <c r="H2154" s="31" t="s">
        <v>108</v>
      </c>
      <c r="I2154" s="31" t="s">
        <v>124</v>
      </c>
      <c r="J2154" s="31" t="s">
        <v>109</v>
      </c>
      <c r="K2154" s="31" t="s">
        <v>110</v>
      </c>
      <c r="L2154" s="31" t="s">
        <v>12112</v>
      </c>
      <c r="M2154" s="31" t="s">
        <v>23</v>
      </c>
      <c r="N2154" s="31" t="s">
        <v>25933</v>
      </c>
      <c r="O2154" s="31" t="s">
        <v>25929</v>
      </c>
      <c r="P2154" s="32" t="s">
        <v>66</v>
      </c>
      <c r="Q2154" s="32">
        <v>1</v>
      </c>
      <c r="R2154" t="str">
        <f t="shared" si="33"/>
        <v>Тарасюк В.М. ПП, к-к "Вінні-Пух" г.Хмельницкий, ул.Курчатова, д.107 (вул. Панаса Мирного )</v>
      </c>
    </row>
    <row r="2155" spans="1:18" hidden="1" x14ac:dyDescent="0.25">
      <c r="A2155" s="32">
        <v>161469</v>
      </c>
      <c r="B2155" s="31" t="s">
        <v>12113</v>
      </c>
      <c r="C2155" s="31" t="s">
        <v>12110</v>
      </c>
      <c r="D2155" s="31" t="s">
        <v>12111</v>
      </c>
      <c r="E2155" s="31" t="s">
        <v>145</v>
      </c>
      <c r="F2155" s="31" t="s">
        <v>122</v>
      </c>
      <c r="G2155" s="31" t="s">
        <v>149</v>
      </c>
      <c r="H2155" s="31" t="s">
        <v>108</v>
      </c>
      <c r="I2155" s="31" t="s">
        <v>12114</v>
      </c>
      <c r="J2155" s="31" t="s">
        <v>12115</v>
      </c>
      <c r="K2155" s="31" t="s">
        <v>110</v>
      </c>
      <c r="L2155" s="31" t="s">
        <v>12110</v>
      </c>
      <c r="M2155" s="31" t="s">
        <v>23</v>
      </c>
      <c r="N2155" s="31" t="s">
        <v>25933</v>
      </c>
      <c r="O2155" s="31" t="s">
        <v>25929</v>
      </c>
      <c r="P2155" s="32" t="s">
        <v>66</v>
      </c>
      <c r="Q2155" s="32">
        <v>1</v>
      </c>
      <c r="R2155" t="str">
        <f t="shared" si="33"/>
        <v>Тарасюк В.М. ПП, к-к "Вінні-Пух" г.Хмельницкий, ул.Курчатова, д.107 (вул. Панаса Мирного )</v>
      </c>
    </row>
    <row r="2156" spans="1:18" hidden="1" x14ac:dyDescent="0.25">
      <c r="A2156" s="32">
        <v>161470</v>
      </c>
      <c r="B2156" s="31" t="s">
        <v>12116</v>
      </c>
      <c r="C2156" s="31" t="s">
        <v>12117</v>
      </c>
      <c r="D2156" s="31" t="s">
        <v>12118</v>
      </c>
      <c r="E2156" s="31" t="s">
        <v>145</v>
      </c>
      <c r="F2156" s="31" t="s">
        <v>122</v>
      </c>
      <c r="G2156" s="31" t="s">
        <v>149</v>
      </c>
      <c r="H2156" s="31" t="s">
        <v>108</v>
      </c>
      <c r="I2156" s="31" t="s">
        <v>124</v>
      </c>
      <c r="J2156" s="31" t="s">
        <v>109</v>
      </c>
      <c r="K2156" s="31" t="s">
        <v>110</v>
      </c>
      <c r="L2156" s="31" t="s">
        <v>12119</v>
      </c>
      <c r="M2156" s="31" t="s">
        <v>23</v>
      </c>
      <c r="N2156" s="31" t="s">
        <v>25933</v>
      </c>
      <c r="O2156" s="31" t="s">
        <v>25929</v>
      </c>
      <c r="P2156" s="32" t="s">
        <v>66</v>
      </c>
      <c r="Q2156" s="32">
        <v>1</v>
      </c>
      <c r="R2156" t="str">
        <f t="shared" si="33"/>
        <v>Гушир К.В. ПП, к-к "Гулівер" г.Хмельницкий, ул.Курчатова, д.107 (вул. Тернопільська)</v>
      </c>
    </row>
    <row r="2157" spans="1:18" hidden="1" x14ac:dyDescent="0.25">
      <c r="A2157" s="32">
        <v>161470</v>
      </c>
      <c r="B2157" s="31" t="s">
        <v>12120</v>
      </c>
      <c r="C2157" s="31" t="s">
        <v>12117</v>
      </c>
      <c r="D2157" s="31" t="s">
        <v>12118</v>
      </c>
      <c r="E2157" s="31" t="s">
        <v>145</v>
      </c>
      <c r="F2157" s="31" t="s">
        <v>122</v>
      </c>
      <c r="G2157" s="31" t="s">
        <v>149</v>
      </c>
      <c r="H2157" s="31" t="s">
        <v>108</v>
      </c>
      <c r="I2157" s="31" t="s">
        <v>8457</v>
      </c>
      <c r="J2157" s="31" t="s">
        <v>8458</v>
      </c>
      <c r="K2157" s="31" t="s">
        <v>110</v>
      </c>
      <c r="L2157" s="31" t="s">
        <v>12117</v>
      </c>
      <c r="M2157" s="31" t="s">
        <v>23</v>
      </c>
      <c r="N2157" s="31" t="s">
        <v>25933</v>
      </c>
      <c r="O2157" s="31" t="s">
        <v>25929</v>
      </c>
      <c r="P2157" s="32" t="s">
        <v>66</v>
      </c>
      <c r="Q2157" s="32">
        <v>1</v>
      </c>
      <c r="R2157" t="str">
        <f t="shared" si="33"/>
        <v>Гушир К.В. ПП, к-к "Гулівер" г.Хмельницкий, ул.Курчатова, д.107 (вул. Тернопільська)</v>
      </c>
    </row>
    <row r="2158" spans="1:18" hidden="1" x14ac:dyDescent="0.25">
      <c r="A2158" s="32">
        <v>161472</v>
      </c>
      <c r="B2158" s="31" t="s">
        <v>12121</v>
      </c>
      <c r="C2158" s="31" t="s">
        <v>12122</v>
      </c>
      <c r="D2158" s="31" t="s">
        <v>12123</v>
      </c>
      <c r="E2158" s="31" t="s">
        <v>145</v>
      </c>
      <c r="F2158" s="31" t="s">
        <v>122</v>
      </c>
      <c r="G2158" s="31" t="s">
        <v>107</v>
      </c>
      <c r="H2158" s="31" t="s">
        <v>108</v>
      </c>
      <c r="I2158" s="31" t="s">
        <v>12125</v>
      </c>
      <c r="J2158" s="31" t="s">
        <v>12126</v>
      </c>
      <c r="K2158" s="31" t="s">
        <v>110</v>
      </c>
      <c r="L2158" s="31" t="s">
        <v>12122</v>
      </c>
      <c r="M2158" s="31" t="s">
        <v>23</v>
      </c>
      <c r="N2158" s="31" t="s">
        <v>25933</v>
      </c>
      <c r="O2158" s="31" t="s">
        <v>25929</v>
      </c>
      <c r="P2158" s="32" t="s">
        <v>66</v>
      </c>
      <c r="Q2158" s="32">
        <v>1</v>
      </c>
      <c r="R2158" t="str">
        <f t="shared" si="33"/>
        <v>Семкіяш Н.В. ПП, маг. "Золотий ключик" г.Хмельницкий, ул.Курчатова, д.107 (вул. Гарнізонна)</v>
      </c>
    </row>
    <row r="2159" spans="1:18" hidden="1" x14ac:dyDescent="0.25">
      <c r="A2159" s="32">
        <v>161475</v>
      </c>
      <c r="B2159" s="31" t="s">
        <v>12132</v>
      </c>
      <c r="C2159" s="31" t="s">
        <v>12133</v>
      </c>
      <c r="D2159" s="31" t="s">
        <v>12134</v>
      </c>
      <c r="E2159" s="31" t="s">
        <v>145</v>
      </c>
      <c r="F2159" s="31" t="s">
        <v>122</v>
      </c>
      <c r="G2159" s="31" t="s">
        <v>107</v>
      </c>
      <c r="H2159" s="31" t="s">
        <v>108</v>
      </c>
      <c r="I2159" s="31" t="s">
        <v>12135</v>
      </c>
      <c r="J2159" s="31" t="s">
        <v>12136</v>
      </c>
      <c r="K2159" s="31" t="s">
        <v>110</v>
      </c>
      <c r="L2159" s="31" t="s">
        <v>12133</v>
      </c>
      <c r="M2159" s="31" t="s">
        <v>24</v>
      </c>
      <c r="N2159" s="31" t="s">
        <v>25933</v>
      </c>
      <c r="O2159" s="31" t="s">
        <v>25929</v>
      </c>
      <c r="P2159" s="32" t="s">
        <v>66</v>
      </c>
      <c r="Q2159" s="32">
        <v>0.5</v>
      </c>
      <c r="R2159" t="str">
        <f t="shared" si="33"/>
        <v>Сентера Н.І. ПП, маг. "Нереіда" г.Хмельницкий, ул.Сковороды, д.9/2</v>
      </c>
    </row>
    <row r="2160" spans="1:18" hidden="1" x14ac:dyDescent="0.25">
      <c r="A2160" s="32">
        <v>161475</v>
      </c>
      <c r="B2160" s="31" t="s">
        <v>12132</v>
      </c>
      <c r="C2160" s="31" t="s">
        <v>12133</v>
      </c>
      <c r="D2160" s="31" t="s">
        <v>12134</v>
      </c>
      <c r="E2160" s="31" t="s">
        <v>145</v>
      </c>
      <c r="F2160" s="31" t="s">
        <v>122</v>
      </c>
      <c r="G2160" s="31" t="s">
        <v>107</v>
      </c>
      <c r="H2160" s="31" t="s">
        <v>108</v>
      </c>
      <c r="I2160" s="31"/>
      <c r="J2160" s="31"/>
      <c r="K2160" s="31" t="s">
        <v>110</v>
      </c>
      <c r="L2160" s="31" t="s">
        <v>12133</v>
      </c>
      <c r="M2160" s="31" t="s">
        <v>24</v>
      </c>
      <c r="N2160" s="31" t="s">
        <v>25933</v>
      </c>
      <c r="O2160" s="31" t="s">
        <v>25929</v>
      </c>
      <c r="P2160" s="32" t="s">
        <v>66</v>
      </c>
      <c r="Q2160" s="32">
        <v>0.5</v>
      </c>
      <c r="R2160" t="str">
        <f t="shared" si="33"/>
        <v>Сентера Н.І. ПП, маг. "Нереіда" г.Хмельницкий, ул.Сковороды, д.9/2</v>
      </c>
    </row>
    <row r="2161" spans="1:18" hidden="1" x14ac:dyDescent="0.25">
      <c r="A2161" s="32">
        <v>161487</v>
      </c>
      <c r="B2161" s="31" t="s">
        <v>12147</v>
      </c>
      <c r="C2161" s="31" t="s">
        <v>12148</v>
      </c>
      <c r="D2161" s="31" t="s">
        <v>12149</v>
      </c>
      <c r="E2161" s="31" t="s">
        <v>145</v>
      </c>
      <c r="F2161" s="31" t="s">
        <v>122</v>
      </c>
      <c r="G2161" s="31" t="s">
        <v>107</v>
      </c>
      <c r="H2161" s="31" t="s">
        <v>108</v>
      </c>
      <c r="I2161" s="31" t="s">
        <v>12150</v>
      </c>
      <c r="J2161" s="31" t="s">
        <v>12151</v>
      </c>
      <c r="K2161" s="31" t="s">
        <v>110</v>
      </c>
      <c r="L2161" s="31" t="s">
        <v>12148</v>
      </c>
      <c r="M2161" s="31" t="s">
        <v>26</v>
      </c>
      <c r="N2161" s="31" t="s">
        <v>25933</v>
      </c>
      <c r="O2161" s="31" t="s">
        <v>25929</v>
      </c>
      <c r="P2161" s="32" t="s">
        <v>66</v>
      </c>
      <c r="Q2161" s="32">
        <v>1</v>
      </c>
      <c r="R2161" t="str">
        <f t="shared" si="33"/>
        <v>Синюк О.С. ПП, маг. "Продукти" г.Хмельницкий, ул.Владимирская, д.80</v>
      </c>
    </row>
    <row r="2162" spans="1:18" hidden="1" x14ac:dyDescent="0.25">
      <c r="A2162" s="32">
        <v>161487</v>
      </c>
      <c r="B2162" s="31" t="s">
        <v>12147</v>
      </c>
      <c r="C2162" s="31" t="s">
        <v>12148</v>
      </c>
      <c r="D2162" s="31" t="s">
        <v>12149</v>
      </c>
      <c r="E2162" s="31" t="s">
        <v>145</v>
      </c>
      <c r="F2162" s="31" t="s">
        <v>122</v>
      </c>
      <c r="G2162" s="31" t="s">
        <v>107</v>
      </c>
      <c r="H2162" s="31" t="s">
        <v>108</v>
      </c>
      <c r="I2162" s="31"/>
      <c r="J2162" s="31"/>
      <c r="K2162" s="31" t="s">
        <v>110</v>
      </c>
      <c r="L2162" s="31" t="s">
        <v>12148</v>
      </c>
      <c r="M2162" s="31" t="s">
        <v>26</v>
      </c>
      <c r="N2162" s="31" t="s">
        <v>25933</v>
      </c>
      <c r="O2162" s="31" t="s">
        <v>25929</v>
      </c>
      <c r="P2162" s="32" t="s">
        <v>66</v>
      </c>
      <c r="Q2162" s="32">
        <v>1</v>
      </c>
      <c r="R2162" t="str">
        <f t="shared" si="33"/>
        <v>Синюк О.С. ПП, маг. "Продукти" г.Хмельницкий, ул.Владимирская, д.80</v>
      </c>
    </row>
    <row r="2163" spans="1:18" hidden="1" x14ac:dyDescent="0.25">
      <c r="A2163" s="32">
        <v>161516</v>
      </c>
      <c r="B2163" s="31" t="s">
        <v>12213</v>
      </c>
      <c r="C2163" s="31" t="s">
        <v>12214</v>
      </c>
      <c r="D2163" s="31" t="s">
        <v>12215</v>
      </c>
      <c r="E2163" s="31" t="s">
        <v>145</v>
      </c>
      <c r="F2163" s="31" t="s">
        <v>122</v>
      </c>
      <c r="G2163" s="31" t="s">
        <v>107</v>
      </c>
      <c r="H2163" s="31" t="s">
        <v>108</v>
      </c>
      <c r="I2163" s="31" t="s">
        <v>12216</v>
      </c>
      <c r="J2163" s="31" t="s">
        <v>12217</v>
      </c>
      <c r="K2163" s="31" t="s">
        <v>110</v>
      </c>
      <c r="L2163" s="31" t="s">
        <v>12214</v>
      </c>
      <c r="M2163" s="31" t="s">
        <v>25</v>
      </c>
      <c r="N2163" s="31" t="s">
        <v>25933</v>
      </c>
      <c r="O2163" s="31" t="s">
        <v>25929</v>
      </c>
      <c r="P2163" s="32" t="s">
        <v>67</v>
      </c>
      <c r="Q2163" s="32">
        <v>0.5</v>
      </c>
      <c r="R2163" t="str">
        <f t="shared" si="33"/>
        <v>Скоробогата О.Є. ПП, маг. "Свіжий хліб" г.Хмельницкий, пер.Шевченко, д.60</v>
      </c>
    </row>
    <row r="2164" spans="1:18" hidden="1" x14ac:dyDescent="0.25">
      <c r="A2164" s="32">
        <v>161516</v>
      </c>
      <c r="B2164" s="31" t="s">
        <v>12213</v>
      </c>
      <c r="C2164" s="31" t="s">
        <v>12214</v>
      </c>
      <c r="D2164" s="31" t="s">
        <v>12215</v>
      </c>
      <c r="E2164" s="31" t="s">
        <v>145</v>
      </c>
      <c r="F2164" s="31" t="s">
        <v>122</v>
      </c>
      <c r="G2164" s="31" t="s">
        <v>107</v>
      </c>
      <c r="H2164" s="31" t="s">
        <v>108</v>
      </c>
      <c r="I2164" s="31"/>
      <c r="J2164" s="31"/>
      <c r="K2164" s="31" t="s">
        <v>110</v>
      </c>
      <c r="L2164" s="31" t="s">
        <v>12214</v>
      </c>
      <c r="M2164" s="31" t="s">
        <v>25</v>
      </c>
      <c r="N2164" s="31" t="s">
        <v>25933</v>
      </c>
      <c r="O2164" s="31" t="s">
        <v>25929</v>
      </c>
      <c r="P2164" s="32" t="s">
        <v>67</v>
      </c>
      <c r="Q2164" s="32">
        <v>0.5</v>
      </c>
      <c r="R2164" t="str">
        <f t="shared" si="33"/>
        <v>Скоробогата О.Є. ПП, маг. "Свіжий хліб" г.Хмельницкий, пер.Шевченко, д.60</v>
      </c>
    </row>
    <row r="2165" spans="1:18" hidden="1" x14ac:dyDescent="0.25">
      <c r="A2165" s="32">
        <v>161520</v>
      </c>
      <c r="B2165" s="31" t="s">
        <v>12233</v>
      </c>
      <c r="C2165" s="31" t="s">
        <v>12234</v>
      </c>
      <c r="D2165" s="31" t="s">
        <v>12235</v>
      </c>
      <c r="E2165" s="31" t="s">
        <v>145</v>
      </c>
      <c r="F2165" s="31" t="s">
        <v>122</v>
      </c>
      <c r="G2165" s="31" t="s">
        <v>107</v>
      </c>
      <c r="H2165" s="31" t="s">
        <v>108</v>
      </c>
      <c r="I2165" s="31" t="s">
        <v>12236</v>
      </c>
      <c r="J2165" s="31" t="s">
        <v>12237</v>
      </c>
      <c r="K2165" s="31" t="s">
        <v>110</v>
      </c>
      <c r="L2165" s="31" t="s">
        <v>12234</v>
      </c>
      <c r="M2165" s="31" t="s">
        <v>23</v>
      </c>
      <c r="N2165" s="31" t="s">
        <v>25933</v>
      </c>
      <c r="O2165" s="31" t="s">
        <v>25929</v>
      </c>
      <c r="P2165" s="32" t="s">
        <v>66</v>
      </c>
      <c r="Q2165" s="32">
        <v>1</v>
      </c>
      <c r="R2165" t="str">
        <f t="shared" si="33"/>
        <v>Сливак Т.В. ПП, маг. "Хлібосол-Вінегрет" г.Хмельницкий, ул.Подольская, д.25</v>
      </c>
    </row>
    <row r="2166" spans="1:18" hidden="1" x14ac:dyDescent="0.25">
      <c r="A2166" s="32">
        <v>161570</v>
      </c>
      <c r="B2166" s="31" t="s">
        <v>12391</v>
      </c>
      <c r="C2166" s="31" t="s">
        <v>12392</v>
      </c>
      <c r="D2166" s="31" t="s">
        <v>12393</v>
      </c>
      <c r="E2166" s="31" t="s">
        <v>145</v>
      </c>
      <c r="F2166" s="31" t="s">
        <v>122</v>
      </c>
      <c r="G2166" s="31" t="s">
        <v>299</v>
      </c>
      <c r="H2166" s="31" t="s">
        <v>108</v>
      </c>
      <c r="I2166" s="31" t="s">
        <v>12394</v>
      </c>
      <c r="J2166" s="31" t="s">
        <v>12395</v>
      </c>
      <c r="K2166" s="31" t="s">
        <v>110</v>
      </c>
      <c r="L2166" s="31" t="s">
        <v>12392</v>
      </c>
      <c r="M2166" s="31" t="s">
        <v>25</v>
      </c>
      <c r="N2166" s="31" t="s">
        <v>25933</v>
      </c>
      <c r="O2166" s="31" t="s">
        <v>25929</v>
      </c>
      <c r="P2166" s="32" t="s">
        <v>66</v>
      </c>
      <c r="Q2166" s="32">
        <v>1</v>
      </c>
      <c r="R2166" t="str">
        <f t="shared" si="33"/>
        <v>Сопільняк М.І. ПП, маг. "Калина" г.Хмельницкий, пер.Шевченко, д.34</v>
      </c>
    </row>
    <row r="2167" spans="1:18" hidden="1" x14ac:dyDescent="0.25">
      <c r="A2167" s="32">
        <v>161570</v>
      </c>
      <c r="B2167" s="31" t="s">
        <v>12391</v>
      </c>
      <c r="C2167" s="31" t="s">
        <v>12392</v>
      </c>
      <c r="D2167" s="31" t="s">
        <v>12393</v>
      </c>
      <c r="E2167" s="31" t="s">
        <v>145</v>
      </c>
      <c r="F2167" s="31" t="s">
        <v>122</v>
      </c>
      <c r="G2167" s="31" t="s">
        <v>299</v>
      </c>
      <c r="H2167" s="31" t="s">
        <v>108</v>
      </c>
      <c r="I2167" s="31"/>
      <c r="J2167" s="31"/>
      <c r="K2167" s="31" t="s">
        <v>110</v>
      </c>
      <c r="L2167" s="31" t="s">
        <v>12392</v>
      </c>
      <c r="M2167" s="31" t="s">
        <v>25</v>
      </c>
      <c r="N2167" s="31" t="s">
        <v>25933</v>
      </c>
      <c r="O2167" s="31" t="s">
        <v>25929</v>
      </c>
      <c r="P2167" s="32" t="s">
        <v>66</v>
      </c>
      <c r="Q2167" s="32">
        <v>1</v>
      </c>
      <c r="R2167" t="str">
        <f t="shared" si="33"/>
        <v>Сопільняк М.І. ПП, маг. "Калина" г.Хмельницкий, пер.Шевченко, д.34</v>
      </c>
    </row>
    <row r="2168" spans="1:18" hidden="1" x14ac:dyDescent="0.25">
      <c r="A2168" s="32">
        <v>160893</v>
      </c>
      <c r="B2168" s="31" t="s">
        <v>10495</v>
      </c>
      <c r="C2168" s="31" t="s">
        <v>10496</v>
      </c>
      <c r="D2168" s="31" t="s">
        <v>10497</v>
      </c>
      <c r="E2168" s="31" t="s">
        <v>145</v>
      </c>
      <c r="F2168" s="31" t="s">
        <v>122</v>
      </c>
      <c r="G2168" s="31" t="s">
        <v>107</v>
      </c>
      <c r="H2168" s="31" t="s">
        <v>108</v>
      </c>
      <c r="I2168" s="31" t="s">
        <v>10498</v>
      </c>
      <c r="J2168" s="31" t="s">
        <v>10499</v>
      </c>
      <c r="K2168" s="31" t="s">
        <v>110</v>
      </c>
      <c r="L2168" s="31" t="s">
        <v>10496</v>
      </c>
      <c r="M2168" s="31" t="s">
        <v>24</v>
      </c>
      <c r="N2168" s="31" t="s">
        <v>25933</v>
      </c>
      <c r="O2168" s="31" t="s">
        <v>25929</v>
      </c>
      <c r="P2168" s="32" t="s">
        <v>66</v>
      </c>
      <c r="Q2168" s="32">
        <v>1</v>
      </c>
      <c r="R2168" t="str">
        <f t="shared" si="33"/>
        <v>Мельник А.Й. ПП, маг."Троянда-М" г.Хмельницкий, ул.Казацкая, д.42/1</v>
      </c>
    </row>
    <row r="2169" spans="1:18" hidden="1" x14ac:dyDescent="0.25">
      <c r="A2169" s="32">
        <v>160893</v>
      </c>
      <c r="B2169" s="31" t="s">
        <v>10495</v>
      </c>
      <c r="C2169" s="31" t="s">
        <v>10496</v>
      </c>
      <c r="D2169" s="31" t="s">
        <v>10497</v>
      </c>
      <c r="E2169" s="31" t="s">
        <v>145</v>
      </c>
      <c r="F2169" s="31" t="s">
        <v>122</v>
      </c>
      <c r="G2169" s="31" t="s">
        <v>107</v>
      </c>
      <c r="H2169" s="31" t="s">
        <v>108</v>
      </c>
      <c r="I2169" s="31"/>
      <c r="J2169" s="31"/>
      <c r="K2169" s="31" t="s">
        <v>110</v>
      </c>
      <c r="L2169" s="31" t="s">
        <v>10496</v>
      </c>
      <c r="M2169" s="31" t="s">
        <v>24</v>
      </c>
      <c r="N2169" s="31" t="s">
        <v>25933</v>
      </c>
      <c r="O2169" s="31" t="s">
        <v>25929</v>
      </c>
      <c r="P2169" s="32" t="s">
        <v>66</v>
      </c>
      <c r="Q2169" s="32">
        <v>1</v>
      </c>
      <c r="R2169" t="str">
        <f t="shared" si="33"/>
        <v>Мельник А.Й. ПП, маг."Троянда-М" г.Хмельницкий, ул.Казацкая, д.42/1</v>
      </c>
    </row>
    <row r="2170" spans="1:18" hidden="1" x14ac:dyDescent="0.25">
      <c r="A2170" s="32">
        <v>160900</v>
      </c>
      <c r="B2170" s="31" t="s">
        <v>10516</v>
      </c>
      <c r="C2170" s="31" t="s">
        <v>10517</v>
      </c>
      <c r="D2170" s="31" t="s">
        <v>10518</v>
      </c>
      <c r="E2170" s="31" t="s">
        <v>145</v>
      </c>
      <c r="F2170" s="31" t="s">
        <v>122</v>
      </c>
      <c r="G2170" s="31" t="s">
        <v>149</v>
      </c>
      <c r="H2170" s="31" t="s">
        <v>108</v>
      </c>
      <c r="I2170" s="31" t="s">
        <v>124</v>
      </c>
      <c r="J2170" s="31" t="s">
        <v>109</v>
      </c>
      <c r="K2170" s="31" t="s">
        <v>110</v>
      </c>
      <c r="L2170" s="31" t="s">
        <v>10519</v>
      </c>
      <c r="M2170" s="31" t="s">
        <v>23</v>
      </c>
      <c r="N2170" s="31" t="s">
        <v>25933</v>
      </c>
      <c r="O2170" s="31" t="s">
        <v>25929</v>
      </c>
      <c r="P2170" s="32" t="s">
        <v>66</v>
      </c>
      <c r="Q2170" s="32">
        <v>1</v>
      </c>
      <c r="R2170" t="str">
        <f t="shared" si="33"/>
        <v>Мельник О.В. ПП, к-к "Бім-Бом" г.Хмельницкий, ул.Курчатова, д.107 (вул. Проскурівського підпілля б. 34)</v>
      </c>
    </row>
    <row r="2171" spans="1:18" hidden="1" x14ac:dyDescent="0.25">
      <c r="A2171" s="32">
        <v>160900</v>
      </c>
      <c r="B2171" s="31" t="s">
        <v>10520</v>
      </c>
      <c r="C2171" s="31" t="s">
        <v>10517</v>
      </c>
      <c r="D2171" s="31" t="s">
        <v>10518</v>
      </c>
      <c r="E2171" s="31" t="s">
        <v>145</v>
      </c>
      <c r="F2171" s="31" t="s">
        <v>122</v>
      </c>
      <c r="G2171" s="31" t="s">
        <v>149</v>
      </c>
      <c r="H2171" s="31" t="s">
        <v>108</v>
      </c>
      <c r="I2171" s="31" t="s">
        <v>10521</v>
      </c>
      <c r="J2171" s="31" t="s">
        <v>10522</v>
      </c>
      <c r="K2171" s="31" t="s">
        <v>110</v>
      </c>
      <c r="L2171" s="31" t="s">
        <v>10517</v>
      </c>
      <c r="M2171" s="31" t="s">
        <v>23</v>
      </c>
      <c r="N2171" s="31" t="s">
        <v>25933</v>
      </c>
      <c r="O2171" s="31" t="s">
        <v>25929</v>
      </c>
      <c r="P2171" s="32" t="s">
        <v>66</v>
      </c>
      <c r="Q2171" s="32">
        <v>1</v>
      </c>
      <c r="R2171" t="str">
        <f t="shared" si="33"/>
        <v>Мельник О.В. ПП, к-к "Бім-Бом" г.Хмельницкий, ул.Курчатова, д.107 (вул. Проскурівського підпілля б. 34)</v>
      </c>
    </row>
    <row r="2172" spans="1:18" hidden="1" x14ac:dyDescent="0.25">
      <c r="A2172" s="32">
        <v>160901</v>
      </c>
      <c r="B2172" s="31" t="s">
        <v>10523</v>
      </c>
      <c r="C2172" s="31" t="s">
        <v>10524</v>
      </c>
      <c r="D2172" s="31" t="s">
        <v>10525</v>
      </c>
      <c r="E2172" s="31" t="s">
        <v>145</v>
      </c>
      <c r="F2172" s="31" t="s">
        <v>122</v>
      </c>
      <c r="G2172" s="31" t="s">
        <v>149</v>
      </c>
      <c r="H2172" s="31" t="s">
        <v>108</v>
      </c>
      <c r="I2172" s="31" t="s">
        <v>124</v>
      </c>
      <c r="J2172" s="31" t="s">
        <v>109</v>
      </c>
      <c r="K2172" s="31" t="s">
        <v>110</v>
      </c>
      <c r="L2172" s="31" t="s">
        <v>10526</v>
      </c>
      <c r="M2172" s="31" t="s">
        <v>23</v>
      </c>
      <c r="N2172" s="31" t="s">
        <v>25933</v>
      </c>
      <c r="O2172" s="31" t="s">
        <v>25929</v>
      </c>
      <c r="P2172" s="32" t="s">
        <v>66</v>
      </c>
      <c r="Q2172" s="32">
        <v>1</v>
      </c>
      <c r="R2172" t="str">
        <f t="shared" si="33"/>
        <v>Мельник О.В. ПП, к-к "Умка" г.Хмельницкий, ул.Курчатова, д.107 (вул. Кам'янецька б. 3)</v>
      </c>
    </row>
    <row r="2173" spans="1:18" hidden="1" x14ac:dyDescent="0.25">
      <c r="A2173" s="32">
        <v>160901</v>
      </c>
      <c r="B2173" s="31" t="s">
        <v>10527</v>
      </c>
      <c r="C2173" s="31" t="s">
        <v>10524</v>
      </c>
      <c r="D2173" s="31" t="s">
        <v>10525</v>
      </c>
      <c r="E2173" s="31" t="s">
        <v>145</v>
      </c>
      <c r="F2173" s="31" t="s">
        <v>122</v>
      </c>
      <c r="G2173" s="31" t="s">
        <v>149</v>
      </c>
      <c r="H2173" s="31" t="s">
        <v>108</v>
      </c>
      <c r="I2173" s="31" t="s">
        <v>10521</v>
      </c>
      <c r="J2173" s="31" t="s">
        <v>10522</v>
      </c>
      <c r="K2173" s="31" t="s">
        <v>110</v>
      </c>
      <c r="L2173" s="31" t="s">
        <v>10524</v>
      </c>
      <c r="M2173" s="31" t="s">
        <v>23</v>
      </c>
      <c r="N2173" s="31" t="s">
        <v>25933</v>
      </c>
      <c r="O2173" s="31" t="s">
        <v>25929</v>
      </c>
      <c r="P2173" s="32" t="s">
        <v>66</v>
      </c>
      <c r="Q2173" s="32">
        <v>1</v>
      </c>
      <c r="R2173" t="str">
        <f t="shared" si="33"/>
        <v>Мельник О.В. ПП, к-к "Умка" г.Хмельницкий, ул.Курчатова, д.107 (вул. Кам'янецька б. 3)</v>
      </c>
    </row>
    <row r="2174" spans="1:18" hidden="1" x14ac:dyDescent="0.25">
      <c r="A2174" s="32">
        <v>160906</v>
      </c>
      <c r="B2174" s="31" t="s">
        <v>10542</v>
      </c>
      <c r="C2174" s="31" t="s">
        <v>10543</v>
      </c>
      <c r="D2174" s="31" t="s">
        <v>10544</v>
      </c>
      <c r="E2174" s="31" t="s">
        <v>145</v>
      </c>
      <c r="F2174" s="31" t="s">
        <v>122</v>
      </c>
      <c r="G2174" s="31" t="s">
        <v>107</v>
      </c>
      <c r="H2174" s="31" t="s">
        <v>108</v>
      </c>
      <c r="I2174" s="31" t="s">
        <v>10545</v>
      </c>
      <c r="J2174" s="31" t="s">
        <v>10546</v>
      </c>
      <c r="K2174" s="31" t="s">
        <v>110</v>
      </c>
      <c r="L2174" s="31" t="s">
        <v>10547</v>
      </c>
      <c r="M2174" s="31" t="s">
        <v>27</v>
      </c>
      <c r="N2174" s="31" t="s">
        <v>25933</v>
      </c>
      <c r="O2174" s="31" t="s">
        <v>25929</v>
      </c>
      <c r="P2174" s="32" t="s">
        <v>66</v>
      </c>
      <c r="Q2174" s="32">
        <v>1</v>
      </c>
      <c r="R2174" t="str">
        <f t="shared" si="33"/>
        <v>Брошко Н.М. ПП, маг. "Ірма" г.Хмельницкий, ул.Железняка, д.20</v>
      </c>
    </row>
    <row r="2175" spans="1:18" hidden="1" x14ac:dyDescent="0.25">
      <c r="A2175" s="32">
        <v>160906</v>
      </c>
      <c r="B2175" s="31" t="s">
        <v>10542</v>
      </c>
      <c r="C2175" s="31" t="s">
        <v>10543</v>
      </c>
      <c r="D2175" s="31" t="s">
        <v>10544</v>
      </c>
      <c r="E2175" s="31" t="s">
        <v>145</v>
      </c>
      <c r="F2175" s="31" t="s">
        <v>122</v>
      </c>
      <c r="G2175" s="31" t="s">
        <v>107</v>
      </c>
      <c r="H2175" s="31" t="s">
        <v>108</v>
      </c>
      <c r="I2175" s="31"/>
      <c r="J2175" s="31"/>
      <c r="K2175" s="31" t="s">
        <v>110</v>
      </c>
      <c r="L2175" s="31" t="s">
        <v>10548</v>
      </c>
      <c r="M2175" s="31" t="s">
        <v>27</v>
      </c>
      <c r="N2175" s="31" t="s">
        <v>25933</v>
      </c>
      <c r="O2175" s="31" t="s">
        <v>25929</v>
      </c>
      <c r="P2175" s="32" t="s">
        <v>66</v>
      </c>
      <c r="Q2175" s="32">
        <v>1</v>
      </c>
      <c r="R2175" t="str">
        <f t="shared" si="33"/>
        <v>Брошко Н.М. ПП, маг. "Ірма" г.Хмельницкий, ул.Железняка, д.20</v>
      </c>
    </row>
    <row r="2176" spans="1:18" hidden="1" x14ac:dyDescent="0.25">
      <c r="A2176" s="32">
        <v>160908</v>
      </c>
      <c r="B2176" s="31" t="s">
        <v>10554</v>
      </c>
      <c r="C2176" s="31" t="s">
        <v>10555</v>
      </c>
      <c r="D2176" s="31" t="s">
        <v>10556</v>
      </c>
      <c r="E2176" s="31" t="s">
        <v>145</v>
      </c>
      <c r="F2176" s="31" t="s">
        <v>122</v>
      </c>
      <c r="G2176" s="31" t="s">
        <v>107</v>
      </c>
      <c r="H2176" s="31" t="s">
        <v>108</v>
      </c>
      <c r="I2176" s="31" t="s">
        <v>10557</v>
      </c>
      <c r="J2176" s="31" t="s">
        <v>10558</v>
      </c>
      <c r="K2176" s="31" t="s">
        <v>110</v>
      </c>
      <c r="L2176" s="31" t="s">
        <v>10555</v>
      </c>
      <c r="M2176" s="31" t="s">
        <v>27</v>
      </c>
      <c r="N2176" s="31" t="s">
        <v>25933</v>
      </c>
      <c r="O2176" s="31" t="s">
        <v>25929</v>
      </c>
      <c r="P2176" s="32" t="s">
        <v>67</v>
      </c>
      <c r="Q2176" s="32">
        <v>1</v>
      </c>
      <c r="R2176" t="str">
        <f t="shared" si="33"/>
        <v>Мельник С.І. ПП, маг. "Фенікс" г.Хмельницкий, ул.Железняка, д.14/2а</v>
      </c>
    </row>
    <row r="2177" spans="1:18" hidden="1" x14ac:dyDescent="0.25">
      <c r="A2177" s="32">
        <v>160908</v>
      </c>
      <c r="B2177" s="31" t="s">
        <v>10554</v>
      </c>
      <c r="C2177" s="31" t="s">
        <v>10555</v>
      </c>
      <c r="D2177" s="31" t="s">
        <v>10556</v>
      </c>
      <c r="E2177" s="31" t="s">
        <v>145</v>
      </c>
      <c r="F2177" s="31" t="s">
        <v>122</v>
      </c>
      <c r="G2177" s="31" t="s">
        <v>107</v>
      </c>
      <c r="H2177" s="31" t="s">
        <v>108</v>
      </c>
      <c r="I2177" s="31"/>
      <c r="J2177" s="31"/>
      <c r="K2177" s="31" t="s">
        <v>110</v>
      </c>
      <c r="L2177" s="31" t="s">
        <v>10555</v>
      </c>
      <c r="M2177" s="31" t="s">
        <v>27</v>
      </c>
      <c r="N2177" s="31" t="s">
        <v>25933</v>
      </c>
      <c r="O2177" s="31" t="s">
        <v>25929</v>
      </c>
      <c r="P2177" s="32" t="s">
        <v>67</v>
      </c>
      <c r="Q2177" s="32">
        <v>1</v>
      </c>
      <c r="R2177" t="str">
        <f t="shared" si="33"/>
        <v>Мельник С.І. ПП, маг. "Фенікс" г.Хмельницкий, ул.Железняка, д.14/2а</v>
      </c>
    </row>
    <row r="2178" spans="1:18" hidden="1" x14ac:dyDescent="0.25">
      <c r="A2178" s="32">
        <v>160910</v>
      </c>
      <c r="B2178" s="31" t="s">
        <v>10559</v>
      </c>
      <c r="C2178" s="31" t="s">
        <v>10560</v>
      </c>
      <c r="D2178" s="31" t="s">
        <v>10561</v>
      </c>
      <c r="E2178" s="31" t="s">
        <v>145</v>
      </c>
      <c r="F2178" s="31" t="s">
        <v>122</v>
      </c>
      <c r="G2178" s="31" t="s">
        <v>299</v>
      </c>
      <c r="H2178" s="31" t="s">
        <v>108</v>
      </c>
      <c r="I2178" s="31" t="s">
        <v>10562</v>
      </c>
      <c r="J2178" s="31" t="s">
        <v>10563</v>
      </c>
      <c r="K2178" s="31" t="s">
        <v>110</v>
      </c>
      <c r="L2178" s="31" t="s">
        <v>10560</v>
      </c>
      <c r="M2178" s="31" t="s">
        <v>25</v>
      </c>
      <c r="N2178" s="31" t="s">
        <v>25933</v>
      </c>
      <c r="O2178" s="31" t="s">
        <v>25929</v>
      </c>
      <c r="P2178" s="32" t="s">
        <v>66</v>
      </c>
      <c r="Q2178" s="32">
        <v>1</v>
      </c>
      <c r="R2178" t="str">
        <f t="shared" si="33"/>
        <v>Катеренчук М.В. ПП, маг. "У Тетяни 2" г.Хмельницкий, ул.Водопроводная, д.32</v>
      </c>
    </row>
    <row r="2179" spans="1:18" hidden="1" x14ac:dyDescent="0.25">
      <c r="A2179" s="32">
        <v>160910</v>
      </c>
      <c r="B2179" s="31" t="s">
        <v>10559</v>
      </c>
      <c r="C2179" s="31" t="s">
        <v>10560</v>
      </c>
      <c r="D2179" s="31" t="s">
        <v>10561</v>
      </c>
      <c r="E2179" s="31" t="s">
        <v>145</v>
      </c>
      <c r="F2179" s="31" t="s">
        <v>122</v>
      </c>
      <c r="G2179" s="31" t="s">
        <v>299</v>
      </c>
      <c r="H2179" s="31" t="s">
        <v>108</v>
      </c>
      <c r="I2179" s="31"/>
      <c r="J2179" s="31"/>
      <c r="K2179" s="31" t="s">
        <v>110</v>
      </c>
      <c r="L2179" s="31" t="s">
        <v>10564</v>
      </c>
      <c r="M2179" s="31" t="s">
        <v>25</v>
      </c>
      <c r="N2179" s="31" t="s">
        <v>25933</v>
      </c>
      <c r="O2179" s="31" t="s">
        <v>25929</v>
      </c>
      <c r="P2179" s="32" t="s">
        <v>66</v>
      </c>
      <c r="Q2179" s="32">
        <v>1</v>
      </c>
      <c r="R2179" t="str">
        <f t="shared" ref="R2179:R2242" si="34">CONCATENATE(C2179," ",D2179)</f>
        <v>Катеренчук М.В. ПП, маг. "У Тетяни 2" г.Хмельницкий, ул.Водопроводная, д.32</v>
      </c>
    </row>
    <row r="2180" spans="1:18" hidden="1" x14ac:dyDescent="0.25">
      <c r="A2180" s="32">
        <v>160920</v>
      </c>
      <c r="B2180" s="31" t="s">
        <v>10575</v>
      </c>
      <c r="C2180" s="31" t="s">
        <v>10576</v>
      </c>
      <c r="D2180" s="31" t="s">
        <v>10577</v>
      </c>
      <c r="E2180" s="31" t="s">
        <v>145</v>
      </c>
      <c r="F2180" s="31" t="s">
        <v>122</v>
      </c>
      <c r="G2180" s="31" t="s">
        <v>107</v>
      </c>
      <c r="H2180" s="31" t="s">
        <v>108</v>
      </c>
      <c r="I2180" s="31" t="s">
        <v>10578</v>
      </c>
      <c r="J2180" s="31" t="s">
        <v>10579</v>
      </c>
      <c r="K2180" s="31" t="s">
        <v>110</v>
      </c>
      <c r="L2180" s="31" t="s">
        <v>10576</v>
      </c>
      <c r="M2180" s="31" t="s">
        <v>27</v>
      </c>
      <c r="N2180" s="31" t="s">
        <v>25933</v>
      </c>
      <c r="O2180" s="31" t="s">
        <v>25929</v>
      </c>
      <c r="P2180" s="32" t="s">
        <v>66</v>
      </c>
      <c r="Q2180" s="32">
        <v>1</v>
      </c>
      <c r="R2180" t="str">
        <f t="shared" si="34"/>
        <v>Підгайчук С.В. ПП, маг. "Фаворит" г.Хмельницкий, ул.Курчатова, д.1а (зупинка "Олімпійська")</v>
      </c>
    </row>
    <row r="2181" spans="1:18" hidden="1" x14ac:dyDescent="0.25">
      <c r="A2181" s="32">
        <v>160920</v>
      </c>
      <c r="B2181" s="31" t="s">
        <v>10575</v>
      </c>
      <c r="C2181" s="31" t="s">
        <v>10576</v>
      </c>
      <c r="D2181" s="31" t="s">
        <v>10577</v>
      </c>
      <c r="E2181" s="31" t="s">
        <v>145</v>
      </c>
      <c r="F2181" s="31" t="s">
        <v>122</v>
      </c>
      <c r="G2181" s="31" t="s">
        <v>107</v>
      </c>
      <c r="H2181" s="31" t="s">
        <v>108</v>
      </c>
      <c r="I2181" s="31"/>
      <c r="J2181" s="31"/>
      <c r="K2181" s="31" t="s">
        <v>110</v>
      </c>
      <c r="L2181" s="31" t="s">
        <v>10580</v>
      </c>
      <c r="M2181" s="31" t="s">
        <v>27</v>
      </c>
      <c r="N2181" s="31" t="s">
        <v>25933</v>
      </c>
      <c r="O2181" s="31" t="s">
        <v>25929</v>
      </c>
      <c r="P2181" s="32" t="s">
        <v>66</v>
      </c>
      <c r="Q2181" s="32">
        <v>1</v>
      </c>
      <c r="R2181" t="str">
        <f t="shared" si="34"/>
        <v>Підгайчук С.В. ПП, маг. "Фаворит" г.Хмельницкий, ул.Курчатова, д.1а (зупинка "Олімпійська")</v>
      </c>
    </row>
    <row r="2182" spans="1:18" hidden="1" x14ac:dyDescent="0.25">
      <c r="A2182" s="32">
        <v>160937</v>
      </c>
      <c r="B2182" s="31" t="s">
        <v>10621</v>
      </c>
      <c r="C2182" s="31" t="s">
        <v>10622</v>
      </c>
      <c r="D2182" s="31" t="s">
        <v>10623</v>
      </c>
      <c r="E2182" s="31" t="s">
        <v>145</v>
      </c>
      <c r="F2182" s="31" t="s">
        <v>122</v>
      </c>
      <c r="G2182" s="31" t="s">
        <v>149</v>
      </c>
      <c r="H2182" s="31" t="s">
        <v>108</v>
      </c>
      <c r="I2182" s="31" t="s">
        <v>10624</v>
      </c>
      <c r="J2182" s="31" t="s">
        <v>10625</v>
      </c>
      <c r="K2182" s="31" t="s">
        <v>110</v>
      </c>
      <c r="L2182" s="31" t="s">
        <v>10626</v>
      </c>
      <c r="M2182" s="31" t="s">
        <v>26</v>
      </c>
      <c r="N2182" s="31" t="s">
        <v>25933</v>
      </c>
      <c r="O2182" s="31" t="s">
        <v>25929</v>
      </c>
      <c r="P2182" s="32" t="s">
        <v>67</v>
      </c>
      <c r="Q2182" s="32">
        <v>1</v>
      </c>
      <c r="R2182" t="str">
        <f t="shared" si="34"/>
        <v>Михайлюк ПП, к-к "Ордес" г.Хмельницкий, пер.Грушевского (между Грушевского-Проскуровской)</v>
      </c>
    </row>
    <row r="2183" spans="1:18" hidden="1" x14ac:dyDescent="0.25">
      <c r="A2183" s="32">
        <v>160948</v>
      </c>
      <c r="B2183" s="31" t="s">
        <v>10661</v>
      </c>
      <c r="C2183" s="31" t="s">
        <v>10662</v>
      </c>
      <c r="D2183" s="31" t="s">
        <v>10663</v>
      </c>
      <c r="E2183" s="31" t="s">
        <v>145</v>
      </c>
      <c r="F2183" s="31" t="s">
        <v>122</v>
      </c>
      <c r="G2183" s="31" t="s">
        <v>107</v>
      </c>
      <c r="H2183" s="31" t="s">
        <v>108</v>
      </c>
      <c r="I2183" s="31" t="s">
        <v>124</v>
      </c>
      <c r="J2183" s="31" t="s">
        <v>109</v>
      </c>
      <c r="K2183" s="31" t="s">
        <v>110</v>
      </c>
      <c r="L2183" s="31" t="s">
        <v>10662</v>
      </c>
      <c r="M2183" s="31" t="s">
        <v>24</v>
      </c>
      <c r="N2183" s="31" t="s">
        <v>25933</v>
      </c>
      <c r="O2183" s="31" t="s">
        <v>25929</v>
      </c>
      <c r="P2183" s="32" t="s">
        <v>67</v>
      </c>
      <c r="Q2183" s="32">
        <v>0.5</v>
      </c>
      <c r="R2183" t="str">
        <f t="shared" si="34"/>
        <v>Міхалець ПП, маг. "Ілона" г.Хмельницкий, шоссе Львовское, д.47</v>
      </c>
    </row>
    <row r="2184" spans="1:18" hidden="1" x14ac:dyDescent="0.25">
      <c r="A2184" s="32">
        <v>160948</v>
      </c>
      <c r="B2184" s="31" t="s">
        <v>10661</v>
      </c>
      <c r="C2184" s="31" t="s">
        <v>10662</v>
      </c>
      <c r="D2184" s="31" t="s">
        <v>10663</v>
      </c>
      <c r="E2184" s="31" t="s">
        <v>145</v>
      </c>
      <c r="F2184" s="31" t="s">
        <v>122</v>
      </c>
      <c r="G2184" s="31" t="s">
        <v>107</v>
      </c>
      <c r="H2184" s="31" t="s">
        <v>108</v>
      </c>
      <c r="I2184" s="31"/>
      <c r="J2184" s="31"/>
      <c r="K2184" s="31" t="s">
        <v>110</v>
      </c>
      <c r="L2184" s="31" t="s">
        <v>10662</v>
      </c>
      <c r="M2184" s="31" t="s">
        <v>24</v>
      </c>
      <c r="N2184" s="31" t="s">
        <v>25933</v>
      </c>
      <c r="O2184" s="31" t="s">
        <v>25929</v>
      </c>
      <c r="P2184" s="32" t="s">
        <v>67</v>
      </c>
      <c r="Q2184" s="32">
        <v>0.5</v>
      </c>
      <c r="R2184" t="str">
        <f t="shared" si="34"/>
        <v>Міхалець ПП, маг. "Ілона" г.Хмельницкий, шоссе Львовское, д.47</v>
      </c>
    </row>
    <row r="2185" spans="1:18" hidden="1" x14ac:dyDescent="0.25">
      <c r="A2185" s="32">
        <v>160974</v>
      </c>
      <c r="B2185" s="31" t="s">
        <v>10721</v>
      </c>
      <c r="C2185" s="31" t="s">
        <v>10722</v>
      </c>
      <c r="D2185" s="31" t="s">
        <v>4432</v>
      </c>
      <c r="E2185" s="31" t="s">
        <v>145</v>
      </c>
      <c r="F2185" s="31" t="s">
        <v>122</v>
      </c>
      <c r="G2185" s="31" t="s">
        <v>107</v>
      </c>
      <c r="H2185" s="31" t="s">
        <v>108</v>
      </c>
      <c r="I2185" s="31" t="s">
        <v>10723</v>
      </c>
      <c r="J2185" s="31" t="s">
        <v>10724</v>
      </c>
      <c r="K2185" s="31" t="s">
        <v>110</v>
      </c>
      <c r="L2185" s="31" t="s">
        <v>10722</v>
      </c>
      <c r="M2185" s="31" t="s">
        <v>27</v>
      </c>
      <c r="N2185" s="31" t="s">
        <v>25933</v>
      </c>
      <c r="O2185" s="31" t="s">
        <v>25929</v>
      </c>
      <c r="P2185" s="32" t="s">
        <v>66</v>
      </c>
      <c r="Q2185" s="32">
        <v>1</v>
      </c>
      <c r="R2185" t="str">
        <f t="shared" si="34"/>
        <v>Москвіта В.А. ПП, маг. "Корона" г.Хмельницкий, ул.Курчатова, д.1а</v>
      </c>
    </row>
    <row r="2186" spans="1:18" hidden="1" x14ac:dyDescent="0.25">
      <c r="A2186" s="32">
        <v>160974</v>
      </c>
      <c r="B2186" s="31" t="s">
        <v>10721</v>
      </c>
      <c r="C2186" s="31" t="s">
        <v>10722</v>
      </c>
      <c r="D2186" s="31" t="s">
        <v>4432</v>
      </c>
      <c r="E2186" s="31" t="s">
        <v>145</v>
      </c>
      <c r="F2186" s="31" t="s">
        <v>122</v>
      </c>
      <c r="G2186" s="31" t="s">
        <v>107</v>
      </c>
      <c r="H2186" s="31" t="s">
        <v>108</v>
      </c>
      <c r="I2186" s="31"/>
      <c r="J2186" s="31"/>
      <c r="K2186" s="31" t="s">
        <v>110</v>
      </c>
      <c r="L2186" s="31" t="s">
        <v>10722</v>
      </c>
      <c r="M2186" s="31" t="s">
        <v>27</v>
      </c>
      <c r="N2186" s="31" t="s">
        <v>25933</v>
      </c>
      <c r="O2186" s="31" t="s">
        <v>25929</v>
      </c>
      <c r="P2186" s="32" t="s">
        <v>66</v>
      </c>
      <c r="Q2186" s="32">
        <v>1</v>
      </c>
      <c r="R2186" t="str">
        <f t="shared" si="34"/>
        <v>Москвіта В.А. ПП, маг. "Корона" г.Хмельницкий, ул.Курчатова, д.1а</v>
      </c>
    </row>
    <row r="2187" spans="1:18" hidden="1" x14ac:dyDescent="0.25">
      <c r="A2187" s="32">
        <v>161001</v>
      </c>
      <c r="B2187" s="31" t="s">
        <v>10813</v>
      </c>
      <c r="C2187" s="31" t="s">
        <v>10814</v>
      </c>
      <c r="D2187" s="31" t="s">
        <v>10815</v>
      </c>
      <c r="E2187" s="31" t="s">
        <v>145</v>
      </c>
      <c r="F2187" s="31" t="s">
        <v>122</v>
      </c>
      <c r="G2187" s="31" t="s">
        <v>107</v>
      </c>
      <c r="H2187" s="31" t="s">
        <v>108</v>
      </c>
      <c r="I2187" s="31" t="s">
        <v>10817</v>
      </c>
      <c r="J2187" s="31" t="s">
        <v>10818</v>
      </c>
      <c r="K2187" s="31" t="s">
        <v>110</v>
      </c>
      <c r="L2187" s="31" t="s">
        <v>10814</v>
      </c>
      <c r="M2187" s="31" t="s">
        <v>23</v>
      </c>
      <c r="N2187" s="31" t="s">
        <v>25933</v>
      </c>
      <c r="O2187" s="31" t="s">
        <v>25929</v>
      </c>
      <c r="P2187" s="32" t="s">
        <v>66</v>
      </c>
      <c r="Q2187" s="32">
        <v>1</v>
      </c>
      <c r="R2187" t="str">
        <f t="shared" si="34"/>
        <v>Навроцька Л.Г. ПП, маг. "Лімпопо" г.Хмельницкий, ул.Курчатова, д.52 (вул. Кам'янецька б. 52)</v>
      </c>
    </row>
    <row r="2188" spans="1:18" hidden="1" x14ac:dyDescent="0.25">
      <c r="A2188" s="32">
        <v>161012</v>
      </c>
      <c r="B2188" s="31" t="s">
        <v>10847</v>
      </c>
      <c r="C2188" s="31" t="s">
        <v>10848</v>
      </c>
      <c r="D2188" s="31" t="s">
        <v>10849</v>
      </c>
      <c r="E2188" s="31" t="s">
        <v>145</v>
      </c>
      <c r="F2188" s="31" t="s">
        <v>122</v>
      </c>
      <c r="G2188" s="31" t="s">
        <v>115</v>
      </c>
      <c r="H2188" s="31" t="s">
        <v>116</v>
      </c>
      <c r="I2188" s="31" t="s">
        <v>10850</v>
      </c>
      <c r="J2188" s="31" t="s">
        <v>10851</v>
      </c>
      <c r="K2188" s="31" t="s">
        <v>110</v>
      </c>
      <c r="L2188" s="31" t="s">
        <v>10848</v>
      </c>
      <c r="M2188" s="31" t="s">
        <v>27</v>
      </c>
      <c r="N2188" s="31" t="s">
        <v>25933</v>
      </c>
      <c r="O2188" s="31" t="s">
        <v>25929</v>
      </c>
      <c r="P2188" s="32" t="s">
        <v>66</v>
      </c>
      <c r="Q2188" s="32">
        <v>1</v>
      </c>
      <c r="R2188" t="str">
        <f t="shared" si="34"/>
        <v>Михайлов О.В. ПП, к-к г.Хмельницкий, ул.Курчатова, д.107 (зупинка "Нафтобаза")</v>
      </c>
    </row>
    <row r="2189" spans="1:18" hidden="1" x14ac:dyDescent="0.25">
      <c r="A2189" s="32">
        <v>161029</v>
      </c>
      <c r="B2189" s="31" t="s">
        <v>10897</v>
      </c>
      <c r="C2189" s="31" t="s">
        <v>10898</v>
      </c>
      <c r="D2189" s="31" t="s">
        <v>6171</v>
      </c>
      <c r="E2189" s="31" t="s">
        <v>145</v>
      </c>
      <c r="F2189" s="31" t="s">
        <v>122</v>
      </c>
      <c r="G2189" s="31" t="s">
        <v>107</v>
      </c>
      <c r="H2189" s="31" t="s">
        <v>108</v>
      </c>
      <c r="I2189" s="31" t="s">
        <v>10899</v>
      </c>
      <c r="J2189" s="31" t="s">
        <v>10900</v>
      </c>
      <c r="K2189" s="31" t="s">
        <v>110</v>
      </c>
      <c r="L2189" s="31" t="s">
        <v>10898</v>
      </c>
      <c r="M2189" s="31" t="s">
        <v>24</v>
      </c>
      <c r="N2189" s="31" t="s">
        <v>25933</v>
      </c>
      <c r="O2189" s="31" t="s">
        <v>25929</v>
      </c>
      <c r="P2189" s="32" t="s">
        <v>66</v>
      </c>
      <c r="Q2189" s="32">
        <v>1</v>
      </c>
      <c r="R2189" t="str">
        <f t="shared" si="34"/>
        <v>Нерсесян К.В. ПП, маг. "Студент" г.Хмельницкий, ул.Институтская, д.14</v>
      </c>
    </row>
    <row r="2190" spans="1:18" hidden="1" x14ac:dyDescent="0.25">
      <c r="A2190" s="32">
        <v>161029</v>
      </c>
      <c r="B2190" s="31" t="s">
        <v>10897</v>
      </c>
      <c r="C2190" s="31" t="s">
        <v>10898</v>
      </c>
      <c r="D2190" s="31" t="s">
        <v>6171</v>
      </c>
      <c r="E2190" s="31" t="s">
        <v>145</v>
      </c>
      <c r="F2190" s="31" t="s">
        <v>122</v>
      </c>
      <c r="G2190" s="31" t="s">
        <v>107</v>
      </c>
      <c r="H2190" s="31" t="s">
        <v>108</v>
      </c>
      <c r="I2190" s="31"/>
      <c r="J2190" s="31"/>
      <c r="K2190" s="31" t="s">
        <v>110</v>
      </c>
      <c r="L2190" s="31" t="s">
        <v>10898</v>
      </c>
      <c r="M2190" s="31" t="s">
        <v>24</v>
      </c>
      <c r="N2190" s="31" t="s">
        <v>25933</v>
      </c>
      <c r="O2190" s="31" t="s">
        <v>25929</v>
      </c>
      <c r="P2190" s="32" t="s">
        <v>66</v>
      </c>
      <c r="Q2190" s="32">
        <v>1</v>
      </c>
      <c r="R2190" t="str">
        <f t="shared" si="34"/>
        <v>Нерсесян К.В. ПП, маг. "Студент" г.Хмельницкий, ул.Институтская, д.14</v>
      </c>
    </row>
    <row r="2191" spans="1:18" hidden="1" x14ac:dyDescent="0.25">
      <c r="A2191" s="32">
        <v>161036</v>
      </c>
      <c r="B2191" s="31" t="s">
        <v>10930</v>
      </c>
      <c r="C2191" s="31" t="s">
        <v>10931</v>
      </c>
      <c r="D2191" s="31" t="s">
        <v>9495</v>
      </c>
      <c r="E2191" s="31" t="s">
        <v>145</v>
      </c>
      <c r="F2191" s="31" t="s">
        <v>122</v>
      </c>
      <c r="G2191" s="31" t="s">
        <v>107</v>
      </c>
      <c r="H2191" s="31" t="s">
        <v>108</v>
      </c>
      <c r="I2191" s="31" t="s">
        <v>10932</v>
      </c>
      <c r="J2191" s="31" t="s">
        <v>10933</v>
      </c>
      <c r="K2191" s="31" t="s">
        <v>110</v>
      </c>
      <c r="L2191" s="31" t="s">
        <v>10931</v>
      </c>
      <c r="M2191" s="31" t="s">
        <v>24</v>
      </c>
      <c r="N2191" s="31" t="s">
        <v>25933</v>
      </c>
      <c r="O2191" s="31" t="s">
        <v>25929</v>
      </c>
      <c r="P2191" s="32" t="s">
        <v>66</v>
      </c>
      <c r="Q2191" s="32">
        <v>1</v>
      </c>
      <c r="R2191" t="str">
        <f t="shared" si="34"/>
        <v>Нечипорук Н.А. ПП, маг. "Слов'янський базар" г.Хмельницкий, ул.Хотовицкого, д.7</v>
      </c>
    </row>
    <row r="2192" spans="1:18" hidden="1" x14ac:dyDescent="0.25">
      <c r="A2192" s="32">
        <v>161036</v>
      </c>
      <c r="B2192" s="31" t="s">
        <v>10930</v>
      </c>
      <c r="C2192" s="31" t="s">
        <v>10931</v>
      </c>
      <c r="D2192" s="31" t="s">
        <v>9495</v>
      </c>
      <c r="E2192" s="31" t="s">
        <v>145</v>
      </c>
      <c r="F2192" s="31" t="s">
        <v>122</v>
      </c>
      <c r="G2192" s="31" t="s">
        <v>107</v>
      </c>
      <c r="H2192" s="31" t="s">
        <v>108</v>
      </c>
      <c r="I2192" s="31"/>
      <c r="J2192" s="31"/>
      <c r="K2192" s="31" t="s">
        <v>110</v>
      </c>
      <c r="L2192" s="31" t="s">
        <v>10931</v>
      </c>
      <c r="M2192" s="31" t="s">
        <v>24</v>
      </c>
      <c r="N2192" s="31" t="s">
        <v>25933</v>
      </c>
      <c r="O2192" s="31" t="s">
        <v>25929</v>
      </c>
      <c r="P2192" s="32" t="s">
        <v>66</v>
      </c>
      <c r="Q2192" s="32">
        <v>1</v>
      </c>
      <c r="R2192" t="str">
        <f t="shared" si="34"/>
        <v>Нечипорук Н.А. ПП, маг. "Слов'янський базар" г.Хмельницкий, ул.Хотовицкого, д.7</v>
      </c>
    </row>
    <row r="2193" spans="1:18" hidden="1" x14ac:dyDescent="0.25">
      <c r="A2193" s="32">
        <v>161048</v>
      </c>
      <c r="B2193" s="31" t="s">
        <v>10967</v>
      </c>
      <c r="C2193" s="31" t="s">
        <v>10968</v>
      </c>
      <c r="D2193" s="31" t="s">
        <v>9637</v>
      </c>
      <c r="E2193" s="31" t="s">
        <v>145</v>
      </c>
      <c r="F2193" s="31" t="s">
        <v>122</v>
      </c>
      <c r="G2193" s="31" t="s">
        <v>107</v>
      </c>
      <c r="H2193" s="31" t="s">
        <v>108</v>
      </c>
      <c r="I2193" s="31" t="s">
        <v>10969</v>
      </c>
      <c r="J2193" s="31" t="s">
        <v>10970</v>
      </c>
      <c r="K2193" s="31" t="s">
        <v>110</v>
      </c>
      <c r="L2193" s="31" t="s">
        <v>10968</v>
      </c>
      <c r="M2193" s="31" t="s">
        <v>26</v>
      </c>
      <c r="N2193" s="31" t="s">
        <v>25933</v>
      </c>
      <c r="O2193" s="31" t="s">
        <v>25929</v>
      </c>
      <c r="P2193" s="32" t="s">
        <v>66</v>
      </c>
      <c r="Q2193" s="32">
        <v>1</v>
      </c>
      <c r="R2193" t="str">
        <f t="shared" si="34"/>
        <v>Новосельський Є.В. ПП, маг. "Лан" г.Хмельницкий, просп Мира, д.54</v>
      </c>
    </row>
    <row r="2194" spans="1:18" hidden="1" x14ac:dyDescent="0.25">
      <c r="A2194" s="32">
        <v>161048</v>
      </c>
      <c r="B2194" s="31" t="s">
        <v>10967</v>
      </c>
      <c r="C2194" s="31" t="s">
        <v>10968</v>
      </c>
      <c r="D2194" s="31" t="s">
        <v>9637</v>
      </c>
      <c r="E2194" s="31" t="s">
        <v>145</v>
      </c>
      <c r="F2194" s="31" t="s">
        <v>122</v>
      </c>
      <c r="G2194" s="31" t="s">
        <v>107</v>
      </c>
      <c r="H2194" s="31" t="s">
        <v>108</v>
      </c>
      <c r="I2194" s="31"/>
      <c r="J2194" s="31"/>
      <c r="K2194" s="31" t="s">
        <v>110</v>
      </c>
      <c r="L2194" s="31" t="s">
        <v>10968</v>
      </c>
      <c r="M2194" s="31" t="s">
        <v>26</v>
      </c>
      <c r="N2194" s="31" t="s">
        <v>25933</v>
      </c>
      <c r="O2194" s="31" t="s">
        <v>25929</v>
      </c>
      <c r="P2194" s="32" t="s">
        <v>66</v>
      </c>
      <c r="Q2194" s="32">
        <v>1</v>
      </c>
      <c r="R2194" t="str">
        <f t="shared" si="34"/>
        <v>Новосельський Є.В. ПП, маг. "Лан" г.Хмельницкий, просп Мира, д.54</v>
      </c>
    </row>
    <row r="2195" spans="1:18" hidden="1" x14ac:dyDescent="0.25">
      <c r="A2195" s="32">
        <v>161053</v>
      </c>
      <c r="B2195" s="31" t="s">
        <v>10982</v>
      </c>
      <c r="C2195" s="31" t="s">
        <v>10983</v>
      </c>
      <c r="D2195" s="31" t="s">
        <v>10984</v>
      </c>
      <c r="E2195" s="31" t="s">
        <v>145</v>
      </c>
      <c r="F2195" s="31" t="s">
        <v>122</v>
      </c>
      <c r="G2195" s="31" t="s">
        <v>107</v>
      </c>
      <c r="H2195" s="31" t="s">
        <v>108</v>
      </c>
      <c r="I2195" s="31" t="s">
        <v>10985</v>
      </c>
      <c r="J2195" s="31" t="s">
        <v>10986</v>
      </c>
      <c r="K2195" s="31" t="s">
        <v>110</v>
      </c>
      <c r="L2195" s="31" t="s">
        <v>10983</v>
      </c>
      <c r="M2195" s="31" t="s">
        <v>26</v>
      </c>
      <c r="N2195" s="31" t="s">
        <v>25933</v>
      </c>
      <c r="O2195" s="31" t="s">
        <v>25929</v>
      </c>
      <c r="P2195" s="32" t="s">
        <v>25948</v>
      </c>
      <c r="Q2195" s="32">
        <v>0</v>
      </c>
      <c r="R2195" t="str">
        <f t="shared" si="34"/>
        <v>Огородник Г.І. ПП, маг. "Лія" г.Хмельницкий, пер.Завадского, д.36</v>
      </c>
    </row>
    <row r="2196" spans="1:18" hidden="1" x14ac:dyDescent="0.25">
      <c r="A2196" s="32">
        <v>161053</v>
      </c>
      <c r="B2196" s="31" t="s">
        <v>10982</v>
      </c>
      <c r="C2196" s="31" t="s">
        <v>10983</v>
      </c>
      <c r="D2196" s="31" t="s">
        <v>10984</v>
      </c>
      <c r="E2196" s="31" t="s">
        <v>145</v>
      </c>
      <c r="F2196" s="31" t="s">
        <v>122</v>
      </c>
      <c r="G2196" s="31" t="s">
        <v>107</v>
      </c>
      <c r="H2196" s="31" t="s">
        <v>108</v>
      </c>
      <c r="I2196" s="31"/>
      <c r="J2196" s="31"/>
      <c r="K2196" s="31" t="s">
        <v>110</v>
      </c>
      <c r="L2196" s="31" t="s">
        <v>10983</v>
      </c>
      <c r="M2196" s="31" t="s">
        <v>26</v>
      </c>
      <c r="N2196" s="31" t="s">
        <v>25933</v>
      </c>
      <c r="O2196" s="31" t="s">
        <v>25929</v>
      </c>
      <c r="P2196" s="32" t="s">
        <v>25948</v>
      </c>
      <c r="Q2196" s="32">
        <v>0</v>
      </c>
      <c r="R2196" t="str">
        <f t="shared" si="34"/>
        <v>Огородник Г.І. ПП, маг. "Лія" г.Хмельницкий, пер.Завадского, д.36</v>
      </c>
    </row>
    <row r="2197" spans="1:18" hidden="1" x14ac:dyDescent="0.25">
      <c r="A2197" s="32">
        <v>161054</v>
      </c>
      <c r="B2197" s="31" t="s">
        <v>10987</v>
      </c>
      <c r="C2197" s="31" t="s">
        <v>10988</v>
      </c>
      <c r="D2197" s="31" t="s">
        <v>10989</v>
      </c>
      <c r="E2197" s="31" t="s">
        <v>145</v>
      </c>
      <c r="F2197" s="31" t="s">
        <v>122</v>
      </c>
      <c r="G2197" s="31" t="s">
        <v>107</v>
      </c>
      <c r="H2197" s="31" t="s">
        <v>108</v>
      </c>
      <c r="I2197" s="31" t="s">
        <v>10985</v>
      </c>
      <c r="J2197" s="31" t="s">
        <v>10986</v>
      </c>
      <c r="K2197" s="31" t="s">
        <v>110</v>
      </c>
      <c r="L2197" s="31" t="s">
        <v>10988</v>
      </c>
      <c r="M2197" s="31" t="s">
        <v>26</v>
      </c>
      <c r="N2197" s="31" t="s">
        <v>25933</v>
      </c>
      <c r="O2197" s="31" t="s">
        <v>25929</v>
      </c>
      <c r="P2197" s="32" t="s">
        <v>66</v>
      </c>
      <c r="Q2197" s="32">
        <v>1</v>
      </c>
      <c r="R2197" t="str">
        <f t="shared" si="34"/>
        <v>Огородник Г.І. ПП, маг. "Продукти" г.Хмельницкий, ул.Владимирская, д.74</v>
      </c>
    </row>
    <row r="2198" spans="1:18" hidden="1" x14ac:dyDescent="0.25">
      <c r="A2198" s="32">
        <v>161054</v>
      </c>
      <c r="B2198" s="31" t="s">
        <v>10987</v>
      </c>
      <c r="C2198" s="31" t="s">
        <v>10988</v>
      </c>
      <c r="D2198" s="31" t="s">
        <v>10989</v>
      </c>
      <c r="E2198" s="31" t="s">
        <v>145</v>
      </c>
      <c r="F2198" s="31" t="s">
        <v>122</v>
      </c>
      <c r="G2198" s="31" t="s">
        <v>107</v>
      </c>
      <c r="H2198" s="31" t="s">
        <v>108</v>
      </c>
      <c r="I2198" s="31"/>
      <c r="J2198" s="31"/>
      <c r="K2198" s="31" t="s">
        <v>110</v>
      </c>
      <c r="L2198" s="31" t="s">
        <v>10988</v>
      </c>
      <c r="M2198" s="31" t="s">
        <v>26</v>
      </c>
      <c r="N2198" s="31" t="s">
        <v>25933</v>
      </c>
      <c r="O2198" s="31" t="s">
        <v>25929</v>
      </c>
      <c r="P2198" s="32" t="s">
        <v>66</v>
      </c>
      <c r="Q2198" s="32">
        <v>1</v>
      </c>
      <c r="R2198" t="str">
        <f t="shared" si="34"/>
        <v>Огородник Г.І. ПП, маг. "Продукти" г.Хмельницкий, ул.Владимирская, д.74</v>
      </c>
    </row>
    <row r="2199" spans="1:18" hidden="1" x14ac:dyDescent="0.25">
      <c r="A2199" s="32">
        <v>161055</v>
      </c>
      <c r="B2199" s="31" t="s">
        <v>1419</v>
      </c>
      <c r="C2199" s="31" t="s">
        <v>10990</v>
      </c>
      <c r="D2199" s="31" t="s">
        <v>4705</v>
      </c>
      <c r="E2199" s="31" t="s">
        <v>145</v>
      </c>
      <c r="F2199" s="31" t="s">
        <v>122</v>
      </c>
      <c r="G2199" s="31" t="s">
        <v>111</v>
      </c>
      <c r="H2199" s="31" t="s">
        <v>112</v>
      </c>
      <c r="I2199" s="31" t="s">
        <v>10991</v>
      </c>
      <c r="J2199" s="31" t="s">
        <v>10992</v>
      </c>
      <c r="K2199" s="31" t="s">
        <v>110</v>
      </c>
      <c r="L2199" s="31" t="s">
        <v>1420</v>
      </c>
      <c r="M2199" s="31" t="s">
        <v>24</v>
      </c>
      <c r="N2199" s="31" t="s">
        <v>25933</v>
      </c>
      <c r="O2199" s="31" t="s">
        <v>25929</v>
      </c>
      <c r="P2199" s="32" t="s">
        <v>67</v>
      </c>
      <c r="Q2199" s="32">
        <v>1</v>
      </c>
      <c r="R2199" t="str">
        <f t="shared" si="34"/>
        <v>(КООП) Огородній ФГ г.Хмельницкий, шоссе Львовское, д.14</v>
      </c>
    </row>
    <row r="2200" spans="1:18" hidden="1" x14ac:dyDescent="0.25">
      <c r="A2200" s="32">
        <v>161059</v>
      </c>
      <c r="B2200" s="31" t="s">
        <v>11007</v>
      </c>
      <c r="C2200" s="31" t="s">
        <v>11008</v>
      </c>
      <c r="D2200" s="31" t="s">
        <v>11009</v>
      </c>
      <c r="E2200" s="31" t="s">
        <v>145</v>
      </c>
      <c r="F2200" s="31" t="s">
        <v>122</v>
      </c>
      <c r="G2200" s="31" t="s">
        <v>164</v>
      </c>
      <c r="H2200" s="31" t="s">
        <v>108</v>
      </c>
      <c r="I2200" s="31" t="s">
        <v>3838</v>
      </c>
      <c r="J2200" s="31" t="s">
        <v>3996</v>
      </c>
      <c r="K2200" s="31" t="s">
        <v>110</v>
      </c>
      <c r="L2200" s="31" t="s">
        <v>11008</v>
      </c>
      <c r="M2200" s="31" t="s">
        <v>27</v>
      </c>
      <c r="N2200" s="31" t="s">
        <v>25933</v>
      </c>
      <c r="O2200" s="31" t="s">
        <v>25929</v>
      </c>
      <c r="P2200" s="32" t="s">
        <v>67</v>
      </c>
      <c r="Q2200" s="32">
        <v>0.5</v>
      </c>
      <c r="R2200" t="str">
        <f t="shared" si="34"/>
        <v>ОККО-Нафтопродукт ПП, АЗС №48 г.Хмельницкий, просп Мира, д.102/1</v>
      </c>
    </row>
    <row r="2201" spans="1:18" hidden="1" x14ac:dyDescent="0.25">
      <c r="A2201" s="32">
        <v>161060</v>
      </c>
      <c r="B2201" s="31" t="s">
        <v>11010</v>
      </c>
      <c r="C2201" s="31" t="s">
        <v>11011</v>
      </c>
      <c r="D2201" s="31" t="s">
        <v>11012</v>
      </c>
      <c r="E2201" s="31" t="s">
        <v>145</v>
      </c>
      <c r="F2201" s="31" t="s">
        <v>122</v>
      </c>
      <c r="G2201" s="31" t="s">
        <v>164</v>
      </c>
      <c r="H2201" s="31" t="s">
        <v>108</v>
      </c>
      <c r="I2201" s="31" t="s">
        <v>3838</v>
      </c>
      <c r="J2201" s="31" t="s">
        <v>3996</v>
      </c>
      <c r="K2201" s="31" t="s">
        <v>110</v>
      </c>
      <c r="L2201" s="31" t="s">
        <v>11011</v>
      </c>
      <c r="M2201" s="31" t="s">
        <v>26</v>
      </c>
      <c r="N2201" s="31" t="s">
        <v>25933</v>
      </c>
      <c r="O2201" s="31" t="s">
        <v>25929</v>
      </c>
      <c r="P2201" s="32" t="s">
        <v>67</v>
      </c>
      <c r="Q2201" s="32">
        <v>0.5</v>
      </c>
      <c r="R2201" t="str">
        <f t="shared" si="34"/>
        <v>ОККО-Нафтопродукт ПП, АЗС №49 г.Хмельницкий, просп Мира, д.63/2</v>
      </c>
    </row>
    <row r="2202" spans="1:18" hidden="1" x14ac:dyDescent="0.25">
      <c r="A2202" s="32">
        <v>161061</v>
      </c>
      <c r="B2202" s="31" t="s">
        <v>11013</v>
      </c>
      <c r="C2202" s="31" t="s">
        <v>11014</v>
      </c>
      <c r="D2202" s="31" t="s">
        <v>11015</v>
      </c>
      <c r="E2202" s="31" t="s">
        <v>145</v>
      </c>
      <c r="F2202" s="31" t="s">
        <v>122</v>
      </c>
      <c r="G2202" s="31" t="s">
        <v>164</v>
      </c>
      <c r="H2202" s="31" t="s">
        <v>108</v>
      </c>
      <c r="I2202" s="31" t="s">
        <v>3838</v>
      </c>
      <c r="J2202" s="31" t="s">
        <v>3996</v>
      </c>
      <c r="K2202" s="31" t="s">
        <v>110</v>
      </c>
      <c r="L2202" s="31" t="s">
        <v>11014</v>
      </c>
      <c r="M2202" s="31" t="s">
        <v>26</v>
      </c>
      <c r="N2202" s="31" t="s">
        <v>25933</v>
      </c>
      <c r="O2202" s="31" t="s">
        <v>25929</v>
      </c>
      <c r="P2202" s="32" t="s">
        <v>67</v>
      </c>
      <c r="Q2202" s="32">
        <v>0.5</v>
      </c>
      <c r="R2202" t="str">
        <f t="shared" si="34"/>
        <v>ОККО-Нафтопродукт ПП, АЗС №50 г.Хмельницкий, ул.Прибужская, д.1/1</v>
      </c>
    </row>
    <row r="2203" spans="1:18" hidden="1" x14ac:dyDescent="0.25">
      <c r="A2203" s="32">
        <v>161062</v>
      </c>
      <c r="B2203" s="31" t="s">
        <v>11016</v>
      </c>
      <c r="C2203" s="31" t="s">
        <v>11017</v>
      </c>
      <c r="D2203" s="31" t="s">
        <v>11018</v>
      </c>
      <c r="E2203" s="31" t="s">
        <v>145</v>
      </c>
      <c r="F2203" s="31" t="s">
        <v>122</v>
      </c>
      <c r="G2203" s="31" t="s">
        <v>164</v>
      </c>
      <c r="H2203" s="31" t="s">
        <v>108</v>
      </c>
      <c r="I2203" s="31" t="s">
        <v>3838</v>
      </c>
      <c r="J2203" s="31" t="s">
        <v>3996</v>
      </c>
      <c r="K2203" s="31" t="s">
        <v>110</v>
      </c>
      <c r="L2203" s="31" t="s">
        <v>11017</v>
      </c>
      <c r="M2203" s="31" t="s">
        <v>26</v>
      </c>
      <c r="N2203" s="31" t="s">
        <v>25933</v>
      </c>
      <c r="O2203" s="31" t="s">
        <v>25929</v>
      </c>
      <c r="P2203" s="32" t="s">
        <v>67</v>
      </c>
      <c r="Q2203" s="32">
        <v>0.5</v>
      </c>
      <c r="R2203" t="str">
        <f t="shared" si="34"/>
        <v>ОККО-Нафтопродукт ПП, АЗС №53 г.Хмельницкий, шоссе Староконстантиновское, д.20</v>
      </c>
    </row>
    <row r="2204" spans="1:18" hidden="1" x14ac:dyDescent="0.25">
      <c r="A2204" s="32">
        <v>161063</v>
      </c>
      <c r="B2204" s="31" t="s">
        <v>11019</v>
      </c>
      <c r="C2204" s="31" t="s">
        <v>11020</v>
      </c>
      <c r="D2204" s="31" t="s">
        <v>11021</v>
      </c>
      <c r="E2204" s="31" t="s">
        <v>145</v>
      </c>
      <c r="F2204" s="31" t="s">
        <v>122</v>
      </c>
      <c r="G2204" s="31" t="s">
        <v>164</v>
      </c>
      <c r="H2204" s="31" t="s">
        <v>108</v>
      </c>
      <c r="I2204" s="31" t="s">
        <v>3838</v>
      </c>
      <c r="J2204" s="31" t="s">
        <v>3996</v>
      </c>
      <c r="K2204" s="31" t="s">
        <v>110</v>
      </c>
      <c r="L2204" s="31" t="s">
        <v>11020</v>
      </c>
      <c r="M2204" s="31" t="s">
        <v>27</v>
      </c>
      <c r="N2204" s="31" t="s">
        <v>25933</v>
      </c>
      <c r="O2204" s="31" t="s">
        <v>25929</v>
      </c>
      <c r="P2204" s="32" t="s">
        <v>67</v>
      </c>
      <c r="Q2204" s="32">
        <v>0.5</v>
      </c>
      <c r="R2204" t="str">
        <f t="shared" si="34"/>
        <v>ОККО-Нафтопродукт ПП, АЗС №54 г.Хмельницкий, ул.Озерная, д.8/1</v>
      </c>
    </row>
    <row r="2205" spans="1:18" hidden="1" x14ac:dyDescent="0.25">
      <c r="A2205" s="32">
        <v>161065</v>
      </c>
      <c r="B2205" s="31" t="s">
        <v>11026</v>
      </c>
      <c r="C2205" s="31" t="s">
        <v>11027</v>
      </c>
      <c r="D2205" s="31" t="s">
        <v>11028</v>
      </c>
      <c r="E2205" s="31" t="s">
        <v>145</v>
      </c>
      <c r="F2205" s="31" t="s">
        <v>122</v>
      </c>
      <c r="G2205" s="31" t="s">
        <v>164</v>
      </c>
      <c r="H2205" s="31" t="s">
        <v>108</v>
      </c>
      <c r="I2205" s="31" t="s">
        <v>3838</v>
      </c>
      <c r="J2205" s="31" t="s">
        <v>3996</v>
      </c>
      <c r="K2205" s="31" t="s">
        <v>110</v>
      </c>
      <c r="L2205" s="31" t="s">
        <v>11027</v>
      </c>
      <c r="M2205" s="31" t="s">
        <v>24</v>
      </c>
      <c r="N2205" s="31" t="s">
        <v>25933</v>
      </c>
      <c r="O2205" s="31" t="s">
        <v>25929</v>
      </c>
      <c r="P2205" s="32" t="s">
        <v>67</v>
      </c>
      <c r="Q2205" s="32">
        <v>0.5</v>
      </c>
      <c r="R2205" t="str">
        <f t="shared" si="34"/>
        <v>ОККО-Нафтопродукт ПП, АЗС №56 г.Хмельницкий, шоссе Львовское, д.20/1</v>
      </c>
    </row>
    <row r="2206" spans="1:18" hidden="1" x14ac:dyDescent="0.25">
      <c r="A2206" s="32">
        <v>161109</v>
      </c>
      <c r="B2206" s="31" t="s">
        <v>11142</v>
      </c>
      <c r="C2206" s="31" t="s">
        <v>11143</v>
      </c>
      <c r="D2206" s="31" t="s">
        <v>11144</v>
      </c>
      <c r="E2206" s="31" t="s">
        <v>145</v>
      </c>
      <c r="F2206" s="31" t="s">
        <v>122</v>
      </c>
      <c r="G2206" s="31" t="s">
        <v>107</v>
      </c>
      <c r="H2206" s="31" t="s">
        <v>108</v>
      </c>
      <c r="I2206" s="31" t="s">
        <v>11140</v>
      </c>
      <c r="J2206" s="31" t="s">
        <v>11141</v>
      </c>
      <c r="K2206" s="31" t="s">
        <v>110</v>
      </c>
      <c r="L2206" s="31" t="s">
        <v>11143</v>
      </c>
      <c r="M2206" s="31" t="s">
        <v>25</v>
      </c>
      <c r="N2206" s="31" t="s">
        <v>25933</v>
      </c>
      <c r="O2206" s="31" t="s">
        <v>25929</v>
      </c>
      <c r="P2206" s="32" t="s">
        <v>67</v>
      </c>
      <c r="Q2206" s="32">
        <v>0.5</v>
      </c>
      <c r="R2206" t="str">
        <f t="shared" si="34"/>
        <v>Орловська Н.А. ПП, маг. "Продукти" г.Хмельницкий, шоссе Староконстантиновское (ост. Водопроводная)</v>
      </c>
    </row>
    <row r="2207" spans="1:18" hidden="1" x14ac:dyDescent="0.25">
      <c r="A2207" s="32">
        <v>161109</v>
      </c>
      <c r="B2207" s="31" t="s">
        <v>11142</v>
      </c>
      <c r="C2207" s="31" t="s">
        <v>11143</v>
      </c>
      <c r="D2207" s="31" t="s">
        <v>11144</v>
      </c>
      <c r="E2207" s="31" t="s">
        <v>145</v>
      </c>
      <c r="F2207" s="31" t="s">
        <v>122</v>
      </c>
      <c r="G2207" s="31" t="s">
        <v>107</v>
      </c>
      <c r="H2207" s="31" t="s">
        <v>108</v>
      </c>
      <c r="I2207" s="31"/>
      <c r="J2207" s="31"/>
      <c r="K2207" s="31" t="s">
        <v>110</v>
      </c>
      <c r="L2207" s="31" t="s">
        <v>11143</v>
      </c>
      <c r="M2207" s="31" t="s">
        <v>25</v>
      </c>
      <c r="N2207" s="31" t="s">
        <v>25933</v>
      </c>
      <c r="O2207" s="31" t="s">
        <v>25929</v>
      </c>
      <c r="P2207" s="32" t="s">
        <v>67</v>
      </c>
      <c r="Q2207" s="32">
        <v>0.5</v>
      </c>
      <c r="R2207" t="str">
        <f t="shared" si="34"/>
        <v>Орловська Н.А. ПП, маг. "Продукти" г.Хмельницкий, шоссе Староконстантиновское (ост. Водопроводная)</v>
      </c>
    </row>
    <row r="2208" spans="1:18" hidden="1" x14ac:dyDescent="0.25">
      <c r="A2208" s="32">
        <v>161111</v>
      </c>
      <c r="B2208" s="31" t="s">
        <v>11145</v>
      </c>
      <c r="C2208" s="31" t="s">
        <v>11146</v>
      </c>
      <c r="D2208" s="31" t="s">
        <v>11147</v>
      </c>
      <c r="E2208" s="31" t="s">
        <v>145</v>
      </c>
      <c r="F2208" s="31" t="s">
        <v>122</v>
      </c>
      <c r="G2208" s="31" t="s">
        <v>149</v>
      </c>
      <c r="H2208" s="31" t="s">
        <v>108</v>
      </c>
      <c r="I2208" s="31" t="s">
        <v>11148</v>
      </c>
      <c r="J2208" s="31" t="s">
        <v>11149</v>
      </c>
      <c r="K2208" s="31" t="s">
        <v>110</v>
      </c>
      <c r="L2208" s="31" t="s">
        <v>11146</v>
      </c>
      <c r="M2208" s="31" t="s">
        <v>26</v>
      </c>
      <c r="N2208" s="31" t="s">
        <v>25933</v>
      </c>
      <c r="O2208" s="31" t="s">
        <v>25929</v>
      </c>
      <c r="P2208" s="32" t="s">
        <v>67</v>
      </c>
      <c r="Q2208" s="32">
        <v>0.5</v>
      </c>
      <c r="R2208" t="str">
        <f t="shared" si="34"/>
        <v>Осадець О.С. ПП, к-к №799 г.Хмельницкий, ул.Камьянецкая, д.67</v>
      </c>
    </row>
    <row r="2209" spans="1:18" hidden="1" x14ac:dyDescent="0.25">
      <c r="A2209" s="32">
        <v>161111</v>
      </c>
      <c r="B2209" s="31" t="s">
        <v>11145</v>
      </c>
      <c r="C2209" s="31" t="s">
        <v>11146</v>
      </c>
      <c r="D2209" s="31" t="s">
        <v>11147</v>
      </c>
      <c r="E2209" s="31" t="s">
        <v>145</v>
      </c>
      <c r="F2209" s="31" t="s">
        <v>122</v>
      </c>
      <c r="G2209" s="31" t="s">
        <v>149</v>
      </c>
      <c r="H2209" s="31" t="s">
        <v>108</v>
      </c>
      <c r="I2209" s="31"/>
      <c r="J2209" s="31"/>
      <c r="K2209" s="31" t="s">
        <v>110</v>
      </c>
      <c r="L2209" s="31" t="s">
        <v>11146</v>
      </c>
      <c r="M2209" s="31" t="s">
        <v>26</v>
      </c>
      <c r="N2209" s="31" t="s">
        <v>25933</v>
      </c>
      <c r="O2209" s="31" t="s">
        <v>25929</v>
      </c>
      <c r="P2209" s="32" t="s">
        <v>67</v>
      </c>
      <c r="Q2209" s="32">
        <v>0.5</v>
      </c>
      <c r="R2209" t="str">
        <f t="shared" si="34"/>
        <v>Осадець О.С. ПП, к-к №799 г.Хмельницкий, ул.Камьянецкая, д.67</v>
      </c>
    </row>
    <row r="2210" spans="1:18" hidden="1" x14ac:dyDescent="0.25">
      <c r="A2210" s="32">
        <v>161135</v>
      </c>
      <c r="B2210" s="31" t="s">
        <v>11216</v>
      </c>
      <c r="C2210" s="31" t="s">
        <v>11217</v>
      </c>
      <c r="D2210" s="31" t="s">
        <v>11218</v>
      </c>
      <c r="E2210" s="31" t="s">
        <v>145</v>
      </c>
      <c r="F2210" s="31" t="s">
        <v>122</v>
      </c>
      <c r="G2210" s="31" t="s">
        <v>107</v>
      </c>
      <c r="H2210" s="31" t="s">
        <v>108</v>
      </c>
      <c r="I2210" s="31" t="s">
        <v>124</v>
      </c>
      <c r="J2210" s="31" t="s">
        <v>109</v>
      </c>
      <c r="K2210" s="31" t="s">
        <v>110</v>
      </c>
      <c r="L2210" s="31" t="s">
        <v>11217</v>
      </c>
      <c r="M2210" s="31" t="s">
        <v>25</v>
      </c>
      <c r="N2210" s="31" t="s">
        <v>25933</v>
      </c>
      <c r="O2210" s="31" t="s">
        <v>25929</v>
      </c>
      <c r="P2210" s="32" t="s">
        <v>66</v>
      </c>
      <c r="Q2210" s="32">
        <v>1</v>
      </c>
      <c r="R2210" t="str">
        <f t="shared" si="34"/>
        <v>Павлюк Р.Я. ПП, маг. "Смак" г.Хмельницкий, ул.Чорновола Вячеслава (зуп.Гайдара)</v>
      </c>
    </row>
    <row r="2211" spans="1:18" hidden="1" x14ac:dyDescent="0.25">
      <c r="A2211" s="32">
        <v>161135</v>
      </c>
      <c r="B2211" s="31" t="s">
        <v>11216</v>
      </c>
      <c r="C2211" s="31" t="s">
        <v>11217</v>
      </c>
      <c r="D2211" s="31" t="s">
        <v>11218</v>
      </c>
      <c r="E2211" s="31" t="s">
        <v>145</v>
      </c>
      <c r="F2211" s="31" t="s">
        <v>122</v>
      </c>
      <c r="G2211" s="31" t="s">
        <v>107</v>
      </c>
      <c r="H2211" s="31" t="s">
        <v>108</v>
      </c>
      <c r="I2211" s="31"/>
      <c r="J2211" s="31"/>
      <c r="K2211" s="31" t="s">
        <v>110</v>
      </c>
      <c r="L2211" s="31" t="s">
        <v>11219</v>
      </c>
      <c r="M2211" s="31" t="s">
        <v>25</v>
      </c>
      <c r="N2211" s="31" t="s">
        <v>25933</v>
      </c>
      <c r="O2211" s="31" t="s">
        <v>25929</v>
      </c>
      <c r="P2211" s="32" t="s">
        <v>66</v>
      </c>
      <c r="Q2211" s="32">
        <v>1</v>
      </c>
      <c r="R2211" t="str">
        <f t="shared" si="34"/>
        <v>Павлюк Р.Я. ПП, маг. "Смак" г.Хмельницкий, ул.Чорновола Вячеслава (зуп.Гайдара)</v>
      </c>
    </row>
    <row r="2212" spans="1:18" hidden="1" x14ac:dyDescent="0.25">
      <c r="A2212" s="32">
        <v>161159</v>
      </c>
      <c r="B2212" s="31" t="s">
        <v>11279</v>
      </c>
      <c r="C2212" s="31" t="s">
        <v>11280</v>
      </c>
      <c r="D2212" s="31" t="s">
        <v>5466</v>
      </c>
      <c r="E2212" s="31" t="s">
        <v>145</v>
      </c>
      <c r="F2212" s="31" t="s">
        <v>122</v>
      </c>
      <c r="G2212" s="31" t="s">
        <v>107</v>
      </c>
      <c r="H2212" s="31" t="s">
        <v>108</v>
      </c>
      <c r="I2212" s="31" t="s">
        <v>11281</v>
      </c>
      <c r="J2212" s="31" t="s">
        <v>11282</v>
      </c>
      <c r="K2212" s="31" t="s">
        <v>110</v>
      </c>
      <c r="L2212" s="31" t="s">
        <v>11280</v>
      </c>
      <c r="M2212" s="31" t="s">
        <v>27</v>
      </c>
      <c r="N2212" s="31" t="s">
        <v>25933</v>
      </c>
      <c r="O2212" s="31" t="s">
        <v>25929</v>
      </c>
      <c r="P2212" s="32" t="s">
        <v>66</v>
      </c>
      <c r="Q2212" s="32">
        <v>1</v>
      </c>
      <c r="R2212" t="str">
        <f t="shared" si="34"/>
        <v>Швець І.В. ПП, маг. "Продукти" г.Хмельницкий, ул.Мирного Панаса, д.31</v>
      </c>
    </row>
    <row r="2213" spans="1:18" hidden="1" x14ac:dyDescent="0.25">
      <c r="A2213" s="32">
        <v>161159</v>
      </c>
      <c r="B2213" s="31" t="s">
        <v>11279</v>
      </c>
      <c r="C2213" s="31" t="s">
        <v>11280</v>
      </c>
      <c r="D2213" s="31" t="s">
        <v>5466</v>
      </c>
      <c r="E2213" s="31" t="s">
        <v>145</v>
      </c>
      <c r="F2213" s="31" t="s">
        <v>122</v>
      </c>
      <c r="G2213" s="31" t="s">
        <v>107</v>
      </c>
      <c r="H2213" s="31" t="s">
        <v>108</v>
      </c>
      <c r="I2213" s="31"/>
      <c r="J2213" s="31"/>
      <c r="K2213" s="31" t="s">
        <v>110</v>
      </c>
      <c r="L2213" s="31" t="s">
        <v>11283</v>
      </c>
      <c r="M2213" s="31" t="s">
        <v>27</v>
      </c>
      <c r="N2213" s="31" t="s">
        <v>25933</v>
      </c>
      <c r="O2213" s="31" t="s">
        <v>25929</v>
      </c>
      <c r="P2213" s="32" t="s">
        <v>66</v>
      </c>
      <c r="Q2213" s="32">
        <v>1</v>
      </c>
      <c r="R2213" t="str">
        <f t="shared" si="34"/>
        <v>Швець І.В. ПП, маг. "Продукти" г.Хмельницкий, ул.Мирного Панаса, д.31</v>
      </c>
    </row>
    <row r="2214" spans="1:18" hidden="1" x14ac:dyDescent="0.25">
      <c r="A2214" s="32">
        <v>161161</v>
      </c>
      <c r="B2214" s="31" t="s">
        <v>11289</v>
      </c>
      <c r="C2214" s="31" t="s">
        <v>11290</v>
      </c>
      <c r="D2214" s="31" t="s">
        <v>11291</v>
      </c>
      <c r="E2214" s="31" t="s">
        <v>145</v>
      </c>
      <c r="F2214" s="31" t="s">
        <v>122</v>
      </c>
      <c r="G2214" s="31" t="s">
        <v>107</v>
      </c>
      <c r="H2214" s="31" t="s">
        <v>108</v>
      </c>
      <c r="I2214" s="31" t="s">
        <v>11292</v>
      </c>
      <c r="J2214" s="31" t="s">
        <v>11293</v>
      </c>
      <c r="K2214" s="31" t="s">
        <v>110</v>
      </c>
      <c r="L2214" s="31" t="s">
        <v>11290</v>
      </c>
      <c r="M2214" s="31" t="s">
        <v>25</v>
      </c>
      <c r="N2214" s="31" t="s">
        <v>25933</v>
      </c>
      <c r="O2214" s="31" t="s">
        <v>25929</v>
      </c>
      <c r="P2214" s="32" t="s">
        <v>66</v>
      </c>
      <c r="Q2214" s="32">
        <v>1</v>
      </c>
      <c r="R2214" t="str">
        <f t="shared" si="34"/>
        <v>Пенкальский В.А. ПП, маг. "Етюд" г.Хмельницкий, ул.Щорса, д.42/1</v>
      </c>
    </row>
    <row r="2215" spans="1:18" hidden="1" x14ac:dyDescent="0.25">
      <c r="A2215" s="32">
        <v>161161</v>
      </c>
      <c r="B2215" s="31" t="s">
        <v>11289</v>
      </c>
      <c r="C2215" s="31" t="s">
        <v>11290</v>
      </c>
      <c r="D2215" s="31" t="s">
        <v>11291</v>
      </c>
      <c r="E2215" s="31" t="s">
        <v>145</v>
      </c>
      <c r="F2215" s="31" t="s">
        <v>122</v>
      </c>
      <c r="G2215" s="31" t="s">
        <v>107</v>
      </c>
      <c r="H2215" s="31" t="s">
        <v>108</v>
      </c>
      <c r="I2215" s="31"/>
      <c r="J2215" s="31"/>
      <c r="K2215" s="31" t="s">
        <v>110</v>
      </c>
      <c r="L2215" s="31" t="s">
        <v>11290</v>
      </c>
      <c r="M2215" s="31" t="s">
        <v>25</v>
      </c>
      <c r="N2215" s="31" t="s">
        <v>25933</v>
      </c>
      <c r="O2215" s="31" t="s">
        <v>25929</v>
      </c>
      <c r="P2215" s="32" t="s">
        <v>66</v>
      </c>
      <c r="Q2215" s="32">
        <v>1</v>
      </c>
      <c r="R2215" t="str">
        <f t="shared" si="34"/>
        <v>Пенкальский В.А. ПП, маг. "Етюд" г.Хмельницкий, ул.Щорса, д.42/1</v>
      </c>
    </row>
    <row r="2216" spans="1:18" hidden="1" x14ac:dyDescent="0.25">
      <c r="A2216" s="32">
        <v>163509</v>
      </c>
      <c r="B2216" s="31" t="s">
        <v>16613</v>
      </c>
      <c r="C2216" s="31" t="s">
        <v>16614</v>
      </c>
      <c r="D2216" s="31" t="s">
        <v>16615</v>
      </c>
      <c r="E2216" s="31" t="s">
        <v>145</v>
      </c>
      <c r="F2216" s="31" t="s">
        <v>122</v>
      </c>
      <c r="G2216" s="31" t="s">
        <v>155</v>
      </c>
      <c r="H2216" s="31" t="s">
        <v>108</v>
      </c>
      <c r="I2216" s="31" t="s">
        <v>16188</v>
      </c>
      <c r="J2216" s="31" t="s">
        <v>16189</v>
      </c>
      <c r="K2216" s="31" t="s">
        <v>110</v>
      </c>
      <c r="L2216" s="31" t="s">
        <v>16614</v>
      </c>
      <c r="M2216" s="31" t="s">
        <v>23</v>
      </c>
      <c r="N2216" s="31" t="s">
        <v>25933</v>
      </c>
      <c r="O2216" s="31" t="s">
        <v>25929</v>
      </c>
      <c r="P2216" s="32" t="s">
        <v>66</v>
      </c>
      <c r="Q2216" s="32">
        <v>1</v>
      </c>
      <c r="R2216" t="str">
        <f t="shared" si="34"/>
        <v>Зейлікман Б.Ю. ПП, Універсам "Все до столу" г.Хмельницкий, шоссе Староконстантиновское, д.10</v>
      </c>
    </row>
    <row r="2217" spans="1:18" hidden="1" x14ac:dyDescent="0.25">
      <c r="A2217" s="32">
        <v>163539</v>
      </c>
      <c r="B2217" s="31" t="s">
        <v>16665</v>
      </c>
      <c r="C2217" s="31" t="s">
        <v>16666</v>
      </c>
      <c r="D2217" s="31" t="s">
        <v>16667</v>
      </c>
      <c r="E2217" s="31" t="s">
        <v>145</v>
      </c>
      <c r="F2217" s="31" t="s">
        <v>122</v>
      </c>
      <c r="G2217" s="31" t="s">
        <v>107</v>
      </c>
      <c r="H2217" s="31" t="s">
        <v>108</v>
      </c>
      <c r="I2217" s="31" t="s">
        <v>16668</v>
      </c>
      <c r="J2217" s="31" t="s">
        <v>16669</v>
      </c>
      <c r="K2217" s="31" t="s">
        <v>110</v>
      </c>
      <c r="L2217" s="31" t="s">
        <v>16666</v>
      </c>
      <c r="M2217" s="31" t="s">
        <v>27</v>
      </c>
      <c r="N2217" s="31" t="s">
        <v>25933</v>
      </c>
      <c r="O2217" s="31" t="s">
        <v>25929</v>
      </c>
      <c r="P2217" s="32" t="s">
        <v>67</v>
      </c>
      <c r="Q2217" s="32">
        <v>0.5</v>
      </c>
      <c r="R2217" t="str">
        <f t="shared" si="34"/>
        <v>Клюзова В.М. ПП, маг. "Анна" г.Хмельницкий, ул.Курчатова, д.1/1</v>
      </c>
    </row>
    <row r="2218" spans="1:18" hidden="1" x14ac:dyDescent="0.25">
      <c r="A2218" s="32">
        <v>163539</v>
      </c>
      <c r="B2218" s="31" t="s">
        <v>16665</v>
      </c>
      <c r="C2218" s="31" t="s">
        <v>16666</v>
      </c>
      <c r="D2218" s="31" t="s">
        <v>16667</v>
      </c>
      <c r="E2218" s="31" t="s">
        <v>145</v>
      </c>
      <c r="F2218" s="31" t="s">
        <v>122</v>
      </c>
      <c r="G2218" s="31" t="s">
        <v>107</v>
      </c>
      <c r="H2218" s="31" t="s">
        <v>108</v>
      </c>
      <c r="I2218" s="31"/>
      <c r="J2218" s="31"/>
      <c r="K2218" s="31" t="s">
        <v>110</v>
      </c>
      <c r="L2218" s="31" t="s">
        <v>16666</v>
      </c>
      <c r="M2218" s="31" t="s">
        <v>27</v>
      </c>
      <c r="N2218" s="31" t="s">
        <v>25933</v>
      </c>
      <c r="O2218" s="31" t="s">
        <v>25929</v>
      </c>
      <c r="P2218" s="32" t="s">
        <v>67</v>
      </c>
      <c r="Q2218" s="32">
        <v>0.5</v>
      </c>
      <c r="R2218" t="str">
        <f t="shared" si="34"/>
        <v>Клюзова В.М. ПП, маг. "Анна" г.Хмельницкий, ул.Курчатова, д.1/1</v>
      </c>
    </row>
    <row r="2219" spans="1:18" hidden="1" x14ac:dyDescent="0.25">
      <c r="A2219" s="32">
        <v>163549</v>
      </c>
      <c r="B2219" s="31" t="s">
        <v>16694</v>
      </c>
      <c r="C2219" s="31" t="s">
        <v>16695</v>
      </c>
      <c r="D2219" s="31" t="s">
        <v>13926</v>
      </c>
      <c r="E2219" s="31" t="s">
        <v>145</v>
      </c>
      <c r="F2219" s="31" t="s">
        <v>122</v>
      </c>
      <c r="G2219" s="31" t="s">
        <v>107</v>
      </c>
      <c r="H2219" s="31" t="s">
        <v>108</v>
      </c>
      <c r="I2219" s="31" t="s">
        <v>16696</v>
      </c>
      <c r="J2219" s="31" t="s">
        <v>16697</v>
      </c>
      <c r="K2219" s="31" t="s">
        <v>110</v>
      </c>
      <c r="L2219" s="31" t="s">
        <v>16695</v>
      </c>
      <c r="M2219" s="31" t="s">
        <v>26</v>
      </c>
      <c r="N2219" s="31" t="s">
        <v>25933</v>
      </c>
      <c r="O2219" s="31" t="s">
        <v>25929</v>
      </c>
      <c r="P2219" s="32" t="s">
        <v>66</v>
      </c>
      <c r="Q2219" s="32">
        <v>1</v>
      </c>
      <c r="R2219" t="str">
        <f t="shared" si="34"/>
        <v>Колодяжний М.Л. ПП, маг. "Еліте 1" г.Хмельницкий, ул.Заречанская, д.16</v>
      </c>
    </row>
    <row r="2220" spans="1:18" hidden="1" x14ac:dyDescent="0.25">
      <c r="A2220" s="32">
        <v>163549</v>
      </c>
      <c r="B2220" s="31" t="s">
        <v>16694</v>
      </c>
      <c r="C2220" s="31" t="s">
        <v>16695</v>
      </c>
      <c r="D2220" s="31" t="s">
        <v>13926</v>
      </c>
      <c r="E2220" s="31" t="s">
        <v>145</v>
      </c>
      <c r="F2220" s="31" t="s">
        <v>122</v>
      </c>
      <c r="G2220" s="31" t="s">
        <v>107</v>
      </c>
      <c r="H2220" s="31" t="s">
        <v>108</v>
      </c>
      <c r="I2220" s="31"/>
      <c r="J2220" s="31"/>
      <c r="K2220" s="31" t="s">
        <v>110</v>
      </c>
      <c r="L2220" s="31" t="s">
        <v>16698</v>
      </c>
      <c r="M2220" s="31" t="s">
        <v>26</v>
      </c>
      <c r="N2220" s="31" t="s">
        <v>25933</v>
      </c>
      <c r="O2220" s="31" t="s">
        <v>25929</v>
      </c>
      <c r="P2220" s="32" t="s">
        <v>66</v>
      </c>
      <c r="Q2220" s="32">
        <v>1</v>
      </c>
      <c r="R2220" t="str">
        <f t="shared" si="34"/>
        <v>Колодяжний М.Л. ПП, маг. "Еліте 1" г.Хмельницкий, ул.Заречанская, д.16</v>
      </c>
    </row>
    <row r="2221" spans="1:18" hidden="1" x14ac:dyDescent="0.25">
      <c r="A2221" s="32">
        <v>163552</v>
      </c>
      <c r="B2221" s="31" t="s">
        <v>16699</v>
      </c>
      <c r="C2221" s="31" t="s">
        <v>6862</v>
      </c>
      <c r="D2221" s="31" t="s">
        <v>16700</v>
      </c>
      <c r="E2221" s="31" t="s">
        <v>145</v>
      </c>
      <c r="F2221" s="31" t="s">
        <v>122</v>
      </c>
      <c r="G2221" s="31" t="s">
        <v>107</v>
      </c>
      <c r="H2221" s="31" t="s">
        <v>108</v>
      </c>
      <c r="I2221" s="31" t="s">
        <v>5974</v>
      </c>
      <c r="J2221" s="31" t="s">
        <v>5975</v>
      </c>
      <c r="K2221" s="31" t="s">
        <v>110</v>
      </c>
      <c r="L2221" s="31" t="s">
        <v>6862</v>
      </c>
      <c r="M2221" s="31" t="s">
        <v>23</v>
      </c>
      <c r="N2221" s="31" t="s">
        <v>25933</v>
      </c>
      <c r="O2221" s="31" t="s">
        <v>25929</v>
      </c>
      <c r="P2221" s="32" t="s">
        <v>66</v>
      </c>
      <c r="Q2221" s="32">
        <v>1</v>
      </c>
      <c r="R2221" t="str">
        <f t="shared" si="34"/>
        <v>КОВА ПП, маг. "Хмельницькі делікатеси" г.Хмельницкий, шоссе Староконстантиновское, д.26/2</v>
      </c>
    </row>
    <row r="2222" spans="1:18" hidden="1" x14ac:dyDescent="0.25">
      <c r="A2222" s="32">
        <v>163552</v>
      </c>
      <c r="B2222" s="31" t="s">
        <v>16699</v>
      </c>
      <c r="C2222" s="31" t="s">
        <v>6862</v>
      </c>
      <c r="D2222" s="31" t="s">
        <v>16700</v>
      </c>
      <c r="E2222" s="31" t="s">
        <v>145</v>
      </c>
      <c r="F2222" s="31" t="s">
        <v>122</v>
      </c>
      <c r="G2222" s="31" t="s">
        <v>107</v>
      </c>
      <c r="H2222" s="31" t="s">
        <v>108</v>
      </c>
      <c r="I2222" s="31"/>
      <c r="J2222" s="31"/>
      <c r="K2222" s="31" t="s">
        <v>110</v>
      </c>
      <c r="L2222" s="31" t="s">
        <v>6862</v>
      </c>
      <c r="M2222" s="31" t="s">
        <v>23</v>
      </c>
      <c r="N2222" s="31" t="s">
        <v>25933</v>
      </c>
      <c r="O2222" s="31" t="s">
        <v>25929</v>
      </c>
      <c r="P2222" s="32" t="s">
        <v>66</v>
      </c>
      <c r="Q2222" s="32">
        <v>1</v>
      </c>
      <c r="R2222" t="str">
        <f t="shared" si="34"/>
        <v>КОВА ПП, маг. "Хмельницькі делікатеси" г.Хмельницкий, шоссе Староконстантиновское, д.26/2</v>
      </c>
    </row>
    <row r="2223" spans="1:18" hidden="1" x14ac:dyDescent="0.25">
      <c r="A2223" s="32">
        <v>731037</v>
      </c>
      <c r="B2223" s="31" t="s">
        <v>23759</v>
      </c>
      <c r="C2223" s="31" t="s">
        <v>7722</v>
      </c>
      <c r="D2223" s="31" t="s">
        <v>23760</v>
      </c>
      <c r="E2223" s="31" t="s">
        <v>145</v>
      </c>
      <c r="F2223" s="31" t="s">
        <v>122</v>
      </c>
      <c r="G2223" s="31" t="s">
        <v>107</v>
      </c>
      <c r="H2223" s="31" t="s">
        <v>108</v>
      </c>
      <c r="I2223" s="31" t="s">
        <v>2013</v>
      </c>
      <c r="J2223" s="31" t="s">
        <v>2014</v>
      </c>
      <c r="K2223" s="31" t="s">
        <v>110</v>
      </c>
      <c r="L2223" s="31" t="s">
        <v>7722</v>
      </c>
      <c r="M2223" s="31" t="s">
        <v>23</v>
      </c>
      <c r="N2223" s="31" t="s">
        <v>25933</v>
      </c>
      <c r="O2223" s="31" t="s">
        <v>25929</v>
      </c>
      <c r="P2223" s="32" t="s">
        <v>66</v>
      </c>
      <c r="Q2223" s="32">
        <v>1</v>
      </c>
      <c r="R2223" t="str">
        <f t="shared" si="34"/>
        <v>Бондар О.В. ПП, маг. "Продукти" г.Хмельницкий, ул.Строителей, д.23/2</v>
      </c>
    </row>
    <row r="2224" spans="1:18" hidden="1" x14ac:dyDescent="0.25">
      <c r="A2224" s="32">
        <v>159732</v>
      </c>
      <c r="B2224" s="31" t="s">
        <v>7275</v>
      </c>
      <c r="C2224" s="31" t="s">
        <v>7276</v>
      </c>
      <c r="D2224" s="31" t="s">
        <v>7277</v>
      </c>
      <c r="E2224" s="31" t="s">
        <v>145</v>
      </c>
      <c r="F2224" s="31" t="s">
        <v>122</v>
      </c>
      <c r="G2224" s="31" t="s">
        <v>149</v>
      </c>
      <c r="H2224" s="31" t="s">
        <v>108</v>
      </c>
      <c r="I2224" s="31" t="s">
        <v>7278</v>
      </c>
      <c r="J2224" s="31" t="s">
        <v>7279</v>
      </c>
      <c r="K2224" s="31" t="s">
        <v>110</v>
      </c>
      <c r="L2224" s="31" t="s">
        <v>7276</v>
      </c>
      <c r="M2224" s="31" t="s">
        <v>25</v>
      </c>
      <c r="N2224" s="31" t="s">
        <v>25933</v>
      </c>
      <c r="O2224" s="31" t="s">
        <v>25929</v>
      </c>
      <c r="P2224" s="32" t="s">
        <v>66</v>
      </c>
      <c r="Q2224" s="32">
        <v>1</v>
      </c>
      <c r="R2224" t="str">
        <f t="shared" si="34"/>
        <v>Альошин О.Г. ПП, к-к "Вкусняшка-2" г.Хмельницкий, ул.Циолковского, д.2</v>
      </c>
    </row>
    <row r="2225" spans="1:18" hidden="1" x14ac:dyDescent="0.25">
      <c r="A2225" s="32">
        <v>159732</v>
      </c>
      <c r="B2225" s="31" t="s">
        <v>7275</v>
      </c>
      <c r="C2225" s="31" t="s">
        <v>7276</v>
      </c>
      <c r="D2225" s="31" t="s">
        <v>7277</v>
      </c>
      <c r="E2225" s="31" t="s">
        <v>145</v>
      </c>
      <c r="F2225" s="31" t="s">
        <v>122</v>
      </c>
      <c r="G2225" s="31" t="s">
        <v>149</v>
      </c>
      <c r="H2225" s="31" t="s">
        <v>108</v>
      </c>
      <c r="I2225" s="31"/>
      <c r="J2225" s="31"/>
      <c r="K2225" s="31" t="s">
        <v>110</v>
      </c>
      <c r="L2225" s="31" t="s">
        <v>7276</v>
      </c>
      <c r="M2225" s="31" t="s">
        <v>25</v>
      </c>
      <c r="N2225" s="31" t="s">
        <v>25933</v>
      </c>
      <c r="O2225" s="31" t="s">
        <v>25929</v>
      </c>
      <c r="P2225" s="32" t="s">
        <v>66</v>
      </c>
      <c r="Q2225" s="32">
        <v>1</v>
      </c>
      <c r="R2225" t="str">
        <f t="shared" si="34"/>
        <v>Альошин О.Г. ПП, к-к "Вкусняшка-2" г.Хмельницкий, ул.Циолковского, д.2</v>
      </c>
    </row>
    <row r="2226" spans="1:18" hidden="1" x14ac:dyDescent="0.25">
      <c r="A2226" s="32">
        <v>159760</v>
      </c>
      <c r="B2226" s="31" t="s">
        <v>7354</v>
      </c>
      <c r="C2226" s="31" t="s">
        <v>7355</v>
      </c>
      <c r="D2226" s="31" t="s">
        <v>7356</v>
      </c>
      <c r="E2226" s="31" t="s">
        <v>145</v>
      </c>
      <c r="F2226" s="31" t="s">
        <v>122</v>
      </c>
      <c r="G2226" s="31" t="s">
        <v>107</v>
      </c>
      <c r="H2226" s="31" t="s">
        <v>108</v>
      </c>
      <c r="I2226" s="31" t="s">
        <v>7357</v>
      </c>
      <c r="J2226" s="31" t="s">
        <v>7358</v>
      </c>
      <c r="K2226" s="31" t="s">
        <v>110</v>
      </c>
      <c r="L2226" s="31" t="s">
        <v>7355</v>
      </c>
      <c r="M2226" s="31" t="s">
        <v>24</v>
      </c>
      <c r="N2226" s="31" t="s">
        <v>25933</v>
      </c>
      <c r="O2226" s="31" t="s">
        <v>25929</v>
      </c>
      <c r="P2226" s="32" t="s">
        <v>67</v>
      </c>
      <c r="Q2226" s="32">
        <v>1</v>
      </c>
      <c r="R2226" t="str">
        <f t="shared" si="34"/>
        <v>Апонюк О.Я. ПП, маг. "Продукти" г.Хмельницкий, пер.Щедрина, д.5</v>
      </c>
    </row>
    <row r="2227" spans="1:18" hidden="1" x14ac:dyDescent="0.25">
      <c r="A2227" s="32">
        <v>159760</v>
      </c>
      <c r="B2227" s="31" t="s">
        <v>7354</v>
      </c>
      <c r="C2227" s="31" t="s">
        <v>7355</v>
      </c>
      <c r="D2227" s="31" t="s">
        <v>7356</v>
      </c>
      <c r="E2227" s="31" t="s">
        <v>145</v>
      </c>
      <c r="F2227" s="31" t="s">
        <v>122</v>
      </c>
      <c r="G2227" s="31" t="s">
        <v>107</v>
      </c>
      <c r="H2227" s="31" t="s">
        <v>108</v>
      </c>
      <c r="I2227" s="31"/>
      <c r="J2227" s="31"/>
      <c r="K2227" s="31" t="s">
        <v>110</v>
      </c>
      <c r="L2227" s="31" t="s">
        <v>7355</v>
      </c>
      <c r="M2227" s="31" t="s">
        <v>24</v>
      </c>
      <c r="N2227" s="31" t="s">
        <v>25933</v>
      </c>
      <c r="O2227" s="31" t="s">
        <v>25929</v>
      </c>
      <c r="P2227" s="32" t="s">
        <v>67</v>
      </c>
      <c r="Q2227" s="32">
        <v>1</v>
      </c>
      <c r="R2227" t="str">
        <f t="shared" si="34"/>
        <v>Апонюк О.Я. ПП, маг. "Продукти" г.Хмельницкий, пер.Щедрина, д.5</v>
      </c>
    </row>
    <row r="2228" spans="1:18" hidden="1" x14ac:dyDescent="0.25">
      <c r="A2228" s="32">
        <v>159769</v>
      </c>
      <c r="B2228" s="31" t="s">
        <v>7379</v>
      </c>
      <c r="C2228" s="31" t="s">
        <v>7380</v>
      </c>
      <c r="D2228" s="31" t="s">
        <v>7381</v>
      </c>
      <c r="E2228" s="31" t="s">
        <v>145</v>
      </c>
      <c r="F2228" s="31" t="s">
        <v>122</v>
      </c>
      <c r="G2228" s="31" t="s">
        <v>107</v>
      </c>
      <c r="H2228" s="31" t="s">
        <v>108</v>
      </c>
      <c r="I2228" s="31" t="s">
        <v>6226</v>
      </c>
      <c r="J2228" s="31" t="s">
        <v>6227</v>
      </c>
      <c r="K2228" s="31" t="s">
        <v>110</v>
      </c>
      <c r="L2228" s="31" t="s">
        <v>7380</v>
      </c>
      <c r="M2228" s="31" t="s">
        <v>23</v>
      </c>
      <c r="N2228" s="31" t="s">
        <v>25933</v>
      </c>
      <c r="O2228" s="31" t="s">
        <v>25929</v>
      </c>
      <c r="P2228" s="32" t="s">
        <v>66</v>
      </c>
      <c r="Q2228" s="32">
        <v>1</v>
      </c>
      <c r="R2228" t="str">
        <f t="shared" si="34"/>
        <v>Хохловська Н.В. ПП, маг. "Том і Джеррі" г.Хмельницкий, ул.Курчатова, д.49 (вул. Львівське Шосе б. 49)</v>
      </c>
    </row>
    <row r="2229" spans="1:18" hidden="1" x14ac:dyDescent="0.25">
      <c r="A2229" s="32">
        <v>159781</v>
      </c>
      <c r="B2229" s="31" t="s">
        <v>7412</v>
      </c>
      <c r="C2229" s="31" t="s">
        <v>7413</v>
      </c>
      <c r="D2229" s="31" t="s">
        <v>7414</v>
      </c>
      <c r="E2229" s="31" t="s">
        <v>145</v>
      </c>
      <c r="F2229" s="31" t="s">
        <v>122</v>
      </c>
      <c r="G2229" s="31" t="s">
        <v>107</v>
      </c>
      <c r="H2229" s="31" t="s">
        <v>108</v>
      </c>
      <c r="I2229" s="31" t="s">
        <v>7415</v>
      </c>
      <c r="J2229" s="31" t="s">
        <v>7416</v>
      </c>
      <c r="K2229" s="31" t="s">
        <v>110</v>
      </c>
      <c r="L2229" s="31" t="s">
        <v>7413</v>
      </c>
      <c r="M2229" s="31" t="s">
        <v>25</v>
      </c>
      <c r="N2229" s="31" t="s">
        <v>25933</v>
      </c>
      <c r="O2229" s="31" t="s">
        <v>25929</v>
      </c>
      <c r="P2229" s="32" t="s">
        <v>66</v>
      </c>
      <c r="Q2229" s="32">
        <v>1</v>
      </c>
      <c r="R2229" t="str">
        <f t="shared" si="34"/>
        <v>Багрій В.В. ПП, маг. "Данило" г.Хмельницкий, пер.Шевченко, д.55</v>
      </c>
    </row>
    <row r="2230" spans="1:18" hidden="1" x14ac:dyDescent="0.25">
      <c r="A2230" s="32">
        <v>159790</v>
      </c>
      <c r="B2230" s="31" t="s">
        <v>7438</v>
      </c>
      <c r="C2230" s="31" t="s">
        <v>7439</v>
      </c>
      <c r="D2230" s="31" t="s">
        <v>4626</v>
      </c>
      <c r="E2230" s="31" t="s">
        <v>145</v>
      </c>
      <c r="F2230" s="31" t="s">
        <v>122</v>
      </c>
      <c r="G2230" s="31" t="s">
        <v>115</v>
      </c>
      <c r="H2230" s="31" t="s">
        <v>116</v>
      </c>
      <c r="I2230" s="31" t="s">
        <v>7440</v>
      </c>
      <c r="J2230" s="31" t="s">
        <v>7441</v>
      </c>
      <c r="K2230" s="31" t="s">
        <v>110</v>
      </c>
      <c r="L2230" s="31" t="s">
        <v>7439</v>
      </c>
      <c r="M2230" s="31" t="s">
        <v>26</v>
      </c>
      <c r="N2230" s="31" t="s">
        <v>25933</v>
      </c>
      <c r="O2230" s="31" t="s">
        <v>25929</v>
      </c>
      <c r="P2230" s="32" t="s">
        <v>67</v>
      </c>
      <c r="Q2230" s="32">
        <v>0.5</v>
      </c>
      <c r="R2230" t="str">
        <f t="shared" si="34"/>
        <v>Балюк Л.В. ПП, к-к "№92" г.Хмельницкий, ул.Мирного Панаса (0)</v>
      </c>
    </row>
    <row r="2231" spans="1:18" hidden="1" x14ac:dyDescent="0.25">
      <c r="A2231" s="32">
        <v>159790</v>
      </c>
      <c r="B2231" s="31" t="s">
        <v>7438</v>
      </c>
      <c r="C2231" s="31" t="s">
        <v>7439</v>
      </c>
      <c r="D2231" s="31" t="s">
        <v>4626</v>
      </c>
      <c r="E2231" s="31" t="s">
        <v>145</v>
      </c>
      <c r="F2231" s="31" t="s">
        <v>122</v>
      </c>
      <c r="G2231" s="31" t="s">
        <v>115</v>
      </c>
      <c r="H2231" s="31" t="s">
        <v>116</v>
      </c>
      <c r="I2231" s="31"/>
      <c r="J2231" s="31"/>
      <c r="K2231" s="31" t="s">
        <v>110</v>
      </c>
      <c r="L2231" s="31" t="s">
        <v>7439</v>
      </c>
      <c r="M2231" s="31" t="s">
        <v>26</v>
      </c>
      <c r="N2231" s="31" t="s">
        <v>25933</v>
      </c>
      <c r="O2231" s="31" t="s">
        <v>25929</v>
      </c>
      <c r="P2231" s="32" t="s">
        <v>67</v>
      </c>
      <c r="Q2231" s="32">
        <v>0.5</v>
      </c>
      <c r="R2231" t="str">
        <f t="shared" si="34"/>
        <v>Балюк Л.В. ПП, к-к "№92" г.Хмельницкий, ул.Мирного Панаса (0)</v>
      </c>
    </row>
    <row r="2232" spans="1:18" hidden="1" x14ac:dyDescent="0.25">
      <c r="A2232" s="32">
        <v>159830</v>
      </c>
      <c r="B2232" s="31" t="s">
        <v>7558</v>
      </c>
      <c r="C2232" s="31" t="s">
        <v>7559</v>
      </c>
      <c r="D2232" s="31" t="s">
        <v>7560</v>
      </c>
      <c r="E2232" s="31" t="s">
        <v>145</v>
      </c>
      <c r="F2232" s="31" t="s">
        <v>122</v>
      </c>
      <c r="G2232" s="31" t="s">
        <v>107</v>
      </c>
      <c r="H2232" s="31" t="s">
        <v>108</v>
      </c>
      <c r="I2232" s="31" t="s">
        <v>7561</v>
      </c>
      <c r="J2232" s="31" t="s">
        <v>7562</v>
      </c>
      <c r="K2232" s="31" t="s">
        <v>110</v>
      </c>
      <c r="L2232" s="31" t="s">
        <v>7559</v>
      </c>
      <c r="M2232" s="31" t="s">
        <v>24</v>
      </c>
      <c r="N2232" s="31" t="s">
        <v>25933</v>
      </c>
      <c r="O2232" s="31" t="s">
        <v>25929</v>
      </c>
      <c r="P2232" s="32" t="s">
        <v>66</v>
      </c>
      <c r="Q2232" s="32">
        <v>1</v>
      </c>
      <c r="R2232" t="str">
        <f t="shared" si="34"/>
        <v>Петрук М.М. ПП, маг. "Фея" г.Хмельницкий, шоссе Львовское (остановка Катион)</v>
      </c>
    </row>
    <row r="2233" spans="1:18" hidden="1" x14ac:dyDescent="0.25">
      <c r="A2233" s="32">
        <v>159830</v>
      </c>
      <c r="B2233" s="31" t="s">
        <v>7558</v>
      </c>
      <c r="C2233" s="31" t="s">
        <v>7559</v>
      </c>
      <c r="D2233" s="31" t="s">
        <v>7560</v>
      </c>
      <c r="E2233" s="31" t="s">
        <v>145</v>
      </c>
      <c r="F2233" s="31" t="s">
        <v>122</v>
      </c>
      <c r="G2233" s="31" t="s">
        <v>107</v>
      </c>
      <c r="H2233" s="31" t="s">
        <v>108</v>
      </c>
      <c r="I2233" s="31"/>
      <c r="J2233" s="31"/>
      <c r="K2233" s="31" t="s">
        <v>110</v>
      </c>
      <c r="L2233" s="31" t="s">
        <v>7563</v>
      </c>
      <c r="M2233" s="31" t="s">
        <v>24</v>
      </c>
      <c r="N2233" s="31" t="s">
        <v>25933</v>
      </c>
      <c r="O2233" s="31" t="s">
        <v>25929</v>
      </c>
      <c r="P2233" s="32" t="s">
        <v>66</v>
      </c>
      <c r="Q2233" s="32">
        <v>1</v>
      </c>
      <c r="R2233" t="str">
        <f t="shared" si="34"/>
        <v>Петрук М.М. ПП, маг. "Фея" г.Хмельницкий, шоссе Львовское (остановка Катион)</v>
      </c>
    </row>
    <row r="2234" spans="1:18" hidden="1" x14ac:dyDescent="0.25">
      <c r="A2234" s="32">
        <v>159839</v>
      </c>
      <c r="B2234" s="31" t="s">
        <v>7581</v>
      </c>
      <c r="C2234" s="31" t="s">
        <v>7582</v>
      </c>
      <c r="D2234" s="31" t="s">
        <v>7583</v>
      </c>
      <c r="E2234" s="31" t="s">
        <v>145</v>
      </c>
      <c r="F2234" s="31" t="s">
        <v>122</v>
      </c>
      <c r="G2234" s="31" t="s">
        <v>107</v>
      </c>
      <c r="H2234" s="31" t="s">
        <v>108</v>
      </c>
      <c r="I2234" s="31" t="s">
        <v>7584</v>
      </c>
      <c r="J2234" s="31" t="s">
        <v>7585</v>
      </c>
      <c r="K2234" s="31" t="s">
        <v>110</v>
      </c>
      <c r="L2234" s="31" t="s">
        <v>7582</v>
      </c>
      <c r="M2234" s="31" t="s">
        <v>27</v>
      </c>
      <c r="N2234" s="31" t="s">
        <v>25933</v>
      </c>
      <c r="O2234" s="31" t="s">
        <v>25929</v>
      </c>
      <c r="P2234" s="32" t="s">
        <v>66</v>
      </c>
      <c r="Q2234" s="32">
        <v>1</v>
      </c>
      <c r="R2234" t="str">
        <f t="shared" si="34"/>
        <v>Білецька Д.Г. ПП, маг. "Азалія" г.Хмельницкий, ул.Железняка, д.4/2</v>
      </c>
    </row>
    <row r="2235" spans="1:18" hidden="1" x14ac:dyDescent="0.25">
      <c r="A2235" s="32">
        <v>159839</v>
      </c>
      <c r="B2235" s="31" t="s">
        <v>7581</v>
      </c>
      <c r="C2235" s="31" t="s">
        <v>7582</v>
      </c>
      <c r="D2235" s="31" t="s">
        <v>7583</v>
      </c>
      <c r="E2235" s="31" t="s">
        <v>145</v>
      </c>
      <c r="F2235" s="31" t="s">
        <v>122</v>
      </c>
      <c r="G2235" s="31" t="s">
        <v>107</v>
      </c>
      <c r="H2235" s="31" t="s">
        <v>108</v>
      </c>
      <c r="I2235" s="31"/>
      <c r="J2235" s="31"/>
      <c r="K2235" s="31" t="s">
        <v>110</v>
      </c>
      <c r="L2235" s="31" t="s">
        <v>7586</v>
      </c>
      <c r="M2235" s="31" t="s">
        <v>27</v>
      </c>
      <c r="N2235" s="31" t="s">
        <v>25933</v>
      </c>
      <c r="O2235" s="31" t="s">
        <v>25929</v>
      </c>
      <c r="P2235" s="32" t="s">
        <v>66</v>
      </c>
      <c r="Q2235" s="32">
        <v>1</v>
      </c>
      <c r="R2235" t="str">
        <f t="shared" si="34"/>
        <v>Білецька Д.Г. ПП, маг. "Азалія" г.Хмельницкий, ул.Железняка, д.4/2</v>
      </c>
    </row>
    <row r="2236" spans="1:18" hidden="1" x14ac:dyDescent="0.25">
      <c r="A2236" s="32">
        <v>159840</v>
      </c>
      <c r="B2236" s="31" t="s">
        <v>7587</v>
      </c>
      <c r="C2236" s="31" t="s">
        <v>7588</v>
      </c>
      <c r="D2236" s="31" t="s">
        <v>7589</v>
      </c>
      <c r="E2236" s="31" t="s">
        <v>145</v>
      </c>
      <c r="F2236" s="31" t="s">
        <v>122</v>
      </c>
      <c r="G2236" s="31" t="s">
        <v>107</v>
      </c>
      <c r="H2236" s="31" t="s">
        <v>108</v>
      </c>
      <c r="I2236" s="31" t="s">
        <v>7584</v>
      </c>
      <c r="J2236" s="31" t="s">
        <v>7585</v>
      </c>
      <c r="K2236" s="31" t="s">
        <v>110</v>
      </c>
      <c r="L2236" s="31" t="s">
        <v>7588</v>
      </c>
      <c r="M2236" s="31" t="s">
        <v>27</v>
      </c>
      <c r="N2236" s="31" t="s">
        <v>25933</v>
      </c>
      <c r="O2236" s="31" t="s">
        <v>25929</v>
      </c>
      <c r="P2236" s="32" t="s">
        <v>66</v>
      </c>
      <c r="Q2236" s="32">
        <v>1</v>
      </c>
      <c r="R2236" t="str">
        <f t="shared" si="34"/>
        <v>Білецька Д.Г. ПП, маг."Либідь" г.Хмельницкий, ул.Камьянецкая, д.21</v>
      </c>
    </row>
    <row r="2237" spans="1:18" hidden="1" x14ac:dyDescent="0.25">
      <c r="A2237" s="32">
        <v>159840</v>
      </c>
      <c r="B2237" s="31" t="s">
        <v>7587</v>
      </c>
      <c r="C2237" s="31" t="s">
        <v>7588</v>
      </c>
      <c r="D2237" s="31" t="s">
        <v>7589</v>
      </c>
      <c r="E2237" s="31" t="s">
        <v>145</v>
      </c>
      <c r="F2237" s="31" t="s">
        <v>122</v>
      </c>
      <c r="G2237" s="31" t="s">
        <v>107</v>
      </c>
      <c r="H2237" s="31" t="s">
        <v>108</v>
      </c>
      <c r="I2237" s="31"/>
      <c r="J2237" s="31"/>
      <c r="K2237" s="31" t="s">
        <v>110</v>
      </c>
      <c r="L2237" s="31" t="s">
        <v>7588</v>
      </c>
      <c r="M2237" s="31" t="s">
        <v>27</v>
      </c>
      <c r="N2237" s="31" t="s">
        <v>25933</v>
      </c>
      <c r="O2237" s="31" t="s">
        <v>25929</v>
      </c>
      <c r="P2237" s="32" t="s">
        <v>66</v>
      </c>
      <c r="Q2237" s="32">
        <v>1</v>
      </c>
      <c r="R2237" t="str">
        <f t="shared" si="34"/>
        <v>Білецька Д.Г. ПП, маг."Либідь" г.Хмельницкий, ул.Камьянецкая, д.21</v>
      </c>
    </row>
    <row r="2238" spans="1:18" hidden="1" x14ac:dyDescent="0.25">
      <c r="A2238" s="32">
        <v>159852</v>
      </c>
      <c r="B2238" s="31" t="s">
        <v>7626</v>
      </c>
      <c r="C2238" s="31" t="s">
        <v>7627</v>
      </c>
      <c r="D2238" s="31" t="s">
        <v>7628</v>
      </c>
      <c r="E2238" s="31" t="s">
        <v>145</v>
      </c>
      <c r="F2238" s="31" t="s">
        <v>122</v>
      </c>
      <c r="G2238" s="31" t="s">
        <v>107</v>
      </c>
      <c r="H2238" s="31" t="s">
        <v>108</v>
      </c>
      <c r="I2238" s="31" t="s">
        <v>7629</v>
      </c>
      <c r="J2238" s="31" t="s">
        <v>7630</v>
      </c>
      <c r="K2238" s="31" t="s">
        <v>110</v>
      </c>
      <c r="L2238" s="31" t="s">
        <v>7627</v>
      </c>
      <c r="M2238" s="31" t="s">
        <v>25</v>
      </c>
      <c r="N2238" s="31" t="s">
        <v>25933</v>
      </c>
      <c r="O2238" s="31" t="s">
        <v>25929</v>
      </c>
      <c r="P2238" s="32" t="s">
        <v>66</v>
      </c>
      <c r="Q2238" s="32">
        <v>1</v>
      </c>
      <c r="R2238" t="str">
        <f t="shared" si="34"/>
        <v>Блазунь В.М. ПП, маг. "Тандем" г.Хмельницкий, пер.Ипподромный, д.2</v>
      </c>
    </row>
    <row r="2239" spans="1:18" hidden="1" x14ac:dyDescent="0.25">
      <c r="A2239" s="32">
        <v>159852</v>
      </c>
      <c r="B2239" s="31" t="s">
        <v>7626</v>
      </c>
      <c r="C2239" s="31" t="s">
        <v>7627</v>
      </c>
      <c r="D2239" s="31" t="s">
        <v>7628</v>
      </c>
      <c r="E2239" s="31" t="s">
        <v>145</v>
      </c>
      <c r="F2239" s="31" t="s">
        <v>122</v>
      </c>
      <c r="G2239" s="31" t="s">
        <v>107</v>
      </c>
      <c r="H2239" s="31" t="s">
        <v>108</v>
      </c>
      <c r="I2239" s="31"/>
      <c r="J2239" s="31"/>
      <c r="K2239" s="31" t="s">
        <v>110</v>
      </c>
      <c r="L2239" s="31" t="s">
        <v>7627</v>
      </c>
      <c r="M2239" s="31" t="s">
        <v>25</v>
      </c>
      <c r="N2239" s="31" t="s">
        <v>25933</v>
      </c>
      <c r="O2239" s="31" t="s">
        <v>25929</v>
      </c>
      <c r="P2239" s="32" t="s">
        <v>66</v>
      </c>
      <c r="Q2239" s="32">
        <v>1</v>
      </c>
      <c r="R2239" t="str">
        <f t="shared" si="34"/>
        <v>Блазунь В.М. ПП, маг. "Тандем" г.Хмельницкий, пер.Ипподромный, д.2</v>
      </c>
    </row>
    <row r="2240" spans="1:18" hidden="1" x14ac:dyDescent="0.25">
      <c r="A2240" s="32">
        <v>159868</v>
      </c>
      <c r="B2240" s="31" t="s">
        <v>7673</v>
      </c>
      <c r="C2240" s="31" t="s">
        <v>7674</v>
      </c>
      <c r="D2240" s="31" t="s">
        <v>7675</v>
      </c>
      <c r="E2240" s="31" t="s">
        <v>145</v>
      </c>
      <c r="F2240" s="31" t="s">
        <v>122</v>
      </c>
      <c r="G2240" s="31" t="s">
        <v>107</v>
      </c>
      <c r="H2240" s="31" t="s">
        <v>108</v>
      </c>
      <c r="I2240" s="31" t="s">
        <v>3930</v>
      </c>
      <c r="J2240" s="31" t="s">
        <v>3931</v>
      </c>
      <c r="K2240" s="31" t="s">
        <v>110</v>
      </c>
      <c r="L2240" s="31" t="s">
        <v>7674</v>
      </c>
      <c r="M2240" s="31" t="s">
        <v>26</v>
      </c>
      <c r="N2240" s="31" t="s">
        <v>25933</v>
      </c>
      <c r="O2240" s="31" t="s">
        <v>25929</v>
      </c>
      <c r="P2240" s="32" t="s">
        <v>66</v>
      </c>
      <c r="Q2240" s="32">
        <v>1</v>
      </c>
      <c r="R2240" t="str">
        <f t="shared" si="34"/>
        <v>Бойко Н.І. ПП, маг. "Віос" г.Хмельницкий, пер.Победы, д.2</v>
      </c>
    </row>
    <row r="2241" spans="1:18" hidden="1" x14ac:dyDescent="0.25">
      <c r="A2241" s="32">
        <v>159868</v>
      </c>
      <c r="B2241" s="31" t="s">
        <v>7673</v>
      </c>
      <c r="C2241" s="31" t="s">
        <v>7674</v>
      </c>
      <c r="D2241" s="31" t="s">
        <v>7675</v>
      </c>
      <c r="E2241" s="31" t="s">
        <v>145</v>
      </c>
      <c r="F2241" s="31" t="s">
        <v>122</v>
      </c>
      <c r="G2241" s="31" t="s">
        <v>107</v>
      </c>
      <c r="H2241" s="31" t="s">
        <v>108</v>
      </c>
      <c r="I2241" s="31"/>
      <c r="J2241" s="31"/>
      <c r="K2241" s="31" t="s">
        <v>110</v>
      </c>
      <c r="L2241" s="31" t="s">
        <v>7674</v>
      </c>
      <c r="M2241" s="31" t="s">
        <v>26</v>
      </c>
      <c r="N2241" s="31" t="s">
        <v>25933</v>
      </c>
      <c r="O2241" s="31" t="s">
        <v>25929</v>
      </c>
      <c r="P2241" s="32" t="s">
        <v>66</v>
      </c>
      <c r="Q2241" s="32">
        <v>1</v>
      </c>
      <c r="R2241" t="str">
        <f t="shared" si="34"/>
        <v>Бойко Н.І. ПП, маг. "Віос" г.Хмельницкий, пер.Победы, д.2</v>
      </c>
    </row>
    <row r="2242" spans="1:18" hidden="1" x14ac:dyDescent="0.25">
      <c r="A2242" s="32">
        <v>159870</v>
      </c>
      <c r="B2242" s="31" t="s">
        <v>7676</v>
      </c>
      <c r="C2242" s="31" t="s">
        <v>7677</v>
      </c>
      <c r="D2242" s="31" t="s">
        <v>5280</v>
      </c>
      <c r="E2242" s="31" t="s">
        <v>145</v>
      </c>
      <c r="F2242" s="31" t="s">
        <v>122</v>
      </c>
      <c r="G2242" s="31" t="s">
        <v>114</v>
      </c>
      <c r="H2242" s="31" t="s">
        <v>108</v>
      </c>
      <c r="I2242" s="31" t="s">
        <v>7678</v>
      </c>
      <c r="J2242" s="31" t="s">
        <v>7679</v>
      </c>
      <c r="K2242" s="31" t="s">
        <v>110</v>
      </c>
      <c r="L2242" s="31" t="s">
        <v>7677</v>
      </c>
      <c r="M2242" s="31" t="s">
        <v>26</v>
      </c>
      <c r="N2242" s="31" t="s">
        <v>25933</v>
      </c>
      <c r="O2242" s="31" t="s">
        <v>25929</v>
      </c>
      <c r="P2242" s="32" t="s">
        <v>67</v>
      </c>
      <c r="Q2242" s="32">
        <v>1</v>
      </c>
      <c r="R2242" t="str">
        <f t="shared" si="34"/>
        <v>Бойченко Т.С. ПП, кафе Медичне г.Хмельницкий, ул.Проскуровская, д.37</v>
      </c>
    </row>
    <row r="2243" spans="1:18" hidden="1" x14ac:dyDescent="0.25">
      <c r="A2243" s="32">
        <v>159870</v>
      </c>
      <c r="B2243" s="31" t="s">
        <v>7676</v>
      </c>
      <c r="C2243" s="31" t="s">
        <v>7677</v>
      </c>
      <c r="D2243" s="31" t="s">
        <v>5280</v>
      </c>
      <c r="E2243" s="31" t="s">
        <v>145</v>
      </c>
      <c r="F2243" s="31" t="s">
        <v>122</v>
      </c>
      <c r="G2243" s="31" t="s">
        <v>114</v>
      </c>
      <c r="H2243" s="31" t="s">
        <v>108</v>
      </c>
      <c r="I2243" s="31"/>
      <c r="J2243" s="31"/>
      <c r="K2243" s="31" t="s">
        <v>110</v>
      </c>
      <c r="L2243" s="31" t="s">
        <v>7680</v>
      </c>
      <c r="M2243" s="31" t="s">
        <v>26</v>
      </c>
      <c r="N2243" s="31" t="s">
        <v>25933</v>
      </c>
      <c r="O2243" s="31" t="s">
        <v>25929</v>
      </c>
      <c r="P2243" s="32" t="s">
        <v>67</v>
      </c>
      <c r="Q2243" s="32">
        <v>1</v>
      </c>
      <c r="R2243" t="str">
        <f t="shared" ref="R2243:R2306" si="35">CONCATENATE(C2243," ",D2243)</f>
        <v>Бойченко Т.С. ПП, кафе Медичне г.Хмельницкий, ул.Проскуровская, д.37</v>
      </c>
    </row>
    <row r="2244" spans="1:18" hidden="1" x14ac:dyDescent="0.25">
      <c r="A2244" s="32">
        <v>159907</v>
      </c>
      <c r="B2244" s="31" t="s">
        <v>7795</v>
      </c>
      <c r="C2244" s="31" t="s">
        <v>7796</v>
      </c>
      <c r="D2244" s="31" t="s">
        <v>7797</v>
      </c>
      <c r="E2244" s="31" t="s">
        <v>145</v>
      </c>
      <c r="F2244" s="31" t="s">
        <v>122</v>
      </c>
      <c r="G2244" s="31" t="s">
        <v>107</v>
      </c>
      <c r="H2244" s="31" t="s">
        <v>108</v>
      </c>
      <c r="I2244" s="31" t="s">
        <v>7798</v>
      </c>
      <c r="J2244" s="31" t="s">
        <v>7799</v>
      </c>
      <c r="K2244" s="31" t="s">
        <v>110</v>
      </c>
      <c r="L2244" s="31" t="s">
        <v>7796</v>
      </c>
      <c r="M2244" s="31" t="s">
        <v>24</v>
      </c>
      <c r="N2244" s="31" t="s">
        <v>25933</v>
      </c>
      <c r="O2244" s="31" t="s">
        <v>25929</v>
      </c>
      <c r="P2244" s="32" t="s">
        <v>66</v>
      </c>
      <c r="Q2244" s="32">
        <v>1</v>
      </c>
      <c r="R2244" t="str">
        <f t="shared" si="35"/>
        <v>Броцька М.Б. ПП, маг. "Продукти" г.Хмельницкий, ул.Камьянецкая, д.124/1</v>
      </c>
    </row>
    <row r="2245" spans="1:18" hidden="1" x14ac:dyDescent="0.25">
      <c r="A2245" s="32">
        <v>159907</v>
      </c>
      <c r="B2245" s="31" t="s">
        <v>7795</v>
      </c>
      <c r="C2245" s="31" t="s">
        <v>7796</v>
      </c>
      <c r="D2245" s="31" t="s">
        <v>7797</v>
      </c>
      <c r="E2245" s="31" t="s">
        <v>145</v>
      </c>
      <c r="F2245" s="31" t="s">
        <v>122</v>
      </c>
      <c r="G2245" s="31" t="s">
        <v>107</v>
      </c>
      <c r="H2245" s="31" t="s">
        <v>108</v>
      </c>
      <c r="I2245" s="31"/>
      <c r="J2245" s="31"/>
      <c r="K2245" s="31" t="s">
        <v>110</v>
      </c>
      <c r="L2245" s="31" t="s">
        <v>7796</v>
      </c>
      <c r="M2245" s="31" t="s">
        <v>24</v>
      </c>
      <c r="N2245" s="31" t="s">
        <v>25933</v>
      </c>
      <c r="O2245" s="31" t="s">
        <v>25929</v>
      </c>
      <c r="P2245" s="32" t="s">
        <v>66</v>
      </c>
      <c r="Q2245" s="32">
        <v>1</v>
      </c>
      <c r="R2245" t="str">
        <f t="shared" si="35"/>
        <v>Броцька М.Б. ПП, маг. "Продукти" г.Хмельницкий, ул.Камьянецкая, д.124/1</v>
      </c>
    </row>
    <row r="2246" spans="1:18" hidden="1" x14ac:dyDescent="0.25">
      <c r="A2246" s="32">
        <v>159912</v>
      </c>
      <c r="B2246" s="31" t="s">
        <v>7808</v>
      </c>
      <c r="C2246" s="31" t="s">
        <v>7809</v>
      </c>
      <c r="D2246" s="31" t="s">
        <v>7810</v>
      </c>
      <c r="E2246" s="31" t="s">
        <v>145</v>
      </c>
      <c r="F2246" s="31" t="s">
        <v>122</v>
      </c>
      <c r="G2246" s="31" t="s">
        <v>107</v>
      </c>
      <c r="H2246" s="31" t="s">
        <v>108</v>
      </c>
      <c r="I2246" s="31" t="s">
        <v>7811</v>
      </c>
      <c r="J2246" s="31" t="s">
        <v>7812</v>
      </c>
      <c r="K2246" s="31" t="s">
        <v>110</v>
      </c>
      <c r="L2246" s="31" t="s">
        <v>7813</v>
      </c>
      <c r="M2246" s="31" t="s">
        <v>25</v>
      </c>
      <c r="N2246" s="31" t="s">
        <v>25933</v>
      </c>
      <c r="O2246" s="31" t="s">
        <v>25929</v>
      </c>
      <c r="P2246" s="32" t="s">
        <v>66</v>
      </c>
      <c r="Q2246" s="32">
        <v>0.5</v>
      </c>
      <c r="R2246" t="str">
        <f t="shared" si="35"/>
        <v>Будний І.К. ПП, маг. "Магазинчик" г.Хмельницкий, пер.Шевченко, д.66 (АС-2)</v>
      </c>
    </row>
    <row r="2247" spans="1:18" hidden="1" x14ac:dyDescent="0.25">
      <c r="A2247" s="32">
        <v>159912</v>
      </c>
      <c r="B2247" s="31" t="s">
        <v>7808</v>
      </c>
      <c r="C2247" s="31" t="s">
        <v>7809</v>
      </c>
      <c r="D2247" s="31" t="s">
        <v>7810</v>
      </c>
      <c r="E2247" s="31" t="s">
        <v>145</v>
      </c>
      <c r="F2247" s="31" t="s">
        <v>122</v>
      </c>
      <c r="G2247" s="31" t="s">
        <v>107</v>
      </c>
      <c r="H2247" s="31" t="s">
        <v>108</v>
      </c>
      <c r="I2247" s="31"/>
      <c r="J2247" s="31"/>
      <c r="K2247" s="31" t="s">
        <v>110</v>
      </c>
      <c r="L2247" s="31" t="s">
        <v>7809</v>
      </c>
      <c r="M2247" s="31" t="s">
        <v>25</v>
      </c>
      <c r="N2247" s="31" t="s">
        <v>25933</v>
      </c>
      <c r="O2247" s="31" t="s">
        <v>25929</v>
      </c>
      <c r="P2247" s="32" t="s">
        <v>66</v>
      </c>
      <c r="Q2247" s="32">
        <v>0.5</v>
      </c>
      <c r="R2247" t="str">
        <f t="shared" si="35"/>
        <v>Будний І.К. ПП, маг. "Магазинчик" г.Хмельницкий, пер.Шевченко, д.66 (АС-2)</v>
      </c>
    </row>
    <row r="2248" spans="1:18" hidden="1" x14ac:dyDescent="0.25">
      <c r="A2248" s="32">
        <v>159921</v>
      </c>
      <c r="B2248" s="31" t="s">
        <v>7841</v>
      </c>
      <c r="C2248" s="31" t="s">
        <v>7840</v>
      </c>
      <c r="D2248" s="31" t="s">
        <v>7842</v>
      </c>
      <c r="E2248" s="31" t="s">
        <v>145</v>
      </c>
      <c r="F2248" s="31" t="s">
        <v>122</v>
      </c>
      <c r="G2248" s="31" t="s">
        <v>107</v>
      </c>
      <c r="H2248" s="31" t="s">
        <v>108</v>
      </c>
      <c r="I2248" s="31" t="s">
        <v>7843</v>
      </c>
      <c r="J2248" s="31" t="s">
        <v>7844</v>
      </c>
      <c r="K2248" s="31" t="s">
        <v>110</v>
      </c>
      <c r="L2248" s="31" t="s">
        <v>7840</v>
      </c>
      <c r="M2248" s="31" t="s">
        <v>24</v>
      </c>
      <c r="N2248" s="31" t="s">
        <v>25933</v>
      </c>
      <c r="O2248" s="31" t="s">
        <v>25929</v>
      </c>
      <c r="P2248" s="32" t="s">
        <v>66</v>
      </c>
      <c r="Q2248" s="32">
        <v>1</v>
      </c>
      <c r="R2248" t="str">
        <f t="shared" si="35"/>
        <v>Бунецька Н.П. ПП, маг. "Гурман №1" г.Хмельницкий, ул.Институтская, д.20</v>
      </c>
    </row>
    <row r="2249" spans="1:18" hidden="1" x14ac:dyDescent="0.25">
      <c r="A2249" s="32">
        <v>159921</v>
      </c>
      <c r="B2249" s="31" t="s">
        <v>7841</v>
      </c>
      <c r="C2249" s="31" t="s">
        <v>7840</v>
      </c>
      <c r="D2249" s="31" t="s">
        <v>7842</v>
      </c>
      <c r="E2249" s="31" t="s">
        <v>145</v>
      </c>
      <c r="F2249" s="31" t="s">
        <v>122</v>
      </c>
      <c r="G2249" s="31" t="s">
        <v>107</v>
      </c>
      <c r="H2249" s="31" t="s">
        <v>108</v>
      </c>
      <c r="I2249" s="31"/>
      <c r="J2249" s="31"/>
      <c r="K2249" s="31" t="s">
        <v>110</v>
      </c>
      <c r="L2249" s="31" t="s">
        <v>7840</v>
      </c>
      <c r="M2249" s="31" t="s">
        <v>24</v>
      </c>
      <c r="N2249" s="31" t="s">
        <v>25933</v>
      </c>
      <c r="O2249" s="31" t="s">
        <v>25929</v>
      </c>
      <c r="P2249" s="32" t="s">
        <v>66</v>
      </c>
      <c r="Q2249" s="32">
        <v>1</v>
      </c>
      <c r="R2249" t="str">
        <f t="shared" si="35"/>
        <v>Бунецька Н.П. ПП, маг. "Гурман №1" г.Хмельницкий, ул.Институтская, д.20</v>
      </c>
    </row>
    <row r="2250" spans="1:18" hidden="1" x14ac:dyDescent="0.25">
      <c r="A2250" s="32">
        <v>159923</v>
      </c>
      <c r="B2250" s="31" t="s">
        <v>7845</v>
      </c>
      <c r="C2250" s="31" t="s">
        <v>7846</v>
      </c>
      <c r="D2250" s="31" t="s">
        <v>7847</v>
      </c>
      <c r="E2250" s="31" t="s">
        <v>145</v>
      </c>
      <c r="F2250" s="31" t="s">
        <v>122</v>
      </c>
      <c r="G2250" s="31" t="s">
        <v>107</v>
      </c>
      <c r="H2250" s="31" t="s">
        <v>108</v>
      </c>
      <c r="I2250" s="31" t="s">
        <v>7843</v>
      </c>
      <c r="J2250" s="31" t="s">
        <v>7844</v>
      </c>
      <c r="K2250" s="31" t="s">
        <v>110</v>
      </c>
      <c r="L2250" s="31" t="s">
        <v>7846</v>
      </c>
      <c r="M2250" s="31" t="s">
        <v>24</v>
      </c>
      <c r="N2250" s="31" t="s">
        <v>25933</v>
      </c>
      <c r="O2250" s="31" t="s">
        <v>25929</v>
      </c>
      <c r="P2250" s="32" t="s">
        <v>66</v>
      </c>
      <c r="Q2250" s="32">
        <v>1</v>
      </c>
      <c r="R2250" t="str">
        <f t="shared" si="35"/>
        <v>Бунецька Н.П. ПП, маг. "Гурман №3" г.Хмельницкий, ул.Молодежная, д.3/2</v>
      </c>
    </row>
    <row r="2251" spans="1:18" hidden="1" x14ac:dyDescent="0.25">
      <c r="A2251" s="32">
        <v>159923</v>
      </c>
      <c r="B2251" s="31" t="s">
        <v>7845</v>
      </c>
      <c r="C2251" s="31" t="s">
        <v>7846</v>
      </c>
      <c r="D2251" s="31" t="s">
        <v>7847</v>
      </c>
      <c r="E2251" s="31" t="s">
        <v>145</v>
      </c>
      <c r="F2251" s="31" t="s">
        <v>122</v>
      </c>
      <c r="G2251" s="31" t="s">
        <v>107</v>
      </c>
      <c r="H2251" s="31" t="s">
        <v>108</v>
      </c>
      <c r="I2251" s="31"/>
      <c r="J2251" s="31"/>
      <c r="K2251" s="31" t="s">
        <v>110</v>
      </c>
      <c r="L2251" s="31" t="s">
        <v>7848</v>
      </c>
      <c r="M2251" s="31" t="s">
        <v>24</v>
      </c>
      <c r="N2251" s="31" t="s">
        <v>25933</v>
      </c>
      <c r="O2251" s="31" t="s">
        <v>25929</v>
      </c>
      <c r="P2251" s="32" t="s">
        <v>66</v>
      </c>
      <c r="Q2251" s="32">
        <v>1</v>
      </c>
      <c r="R2251" t="str">
        <f t="shared" si="35"/>
        <v>Бунецька Н.П. ПП, маг. "Гурман №3" г.Хмельницкий, ул.Молодежная, д.3/2</v>
      </c>
    </row>
    <row r="2252" spans="1:18" hidden="1" x14ac:dyDescent="0.25">
      <c r="A2252" s="32">
        <v>159927</v>
      </c>
      <c r="B2252" s="31" t="s">
        <v>7857</v>
      </c>
      <c r="C2252" s="31" t="s">
        <v>7858</v>
      </c>
      <c r="D2252" s="31" t="s">
        <v>7859</v>
      </c>
      <c r="E2252" s="31" t="s">
        <v>145</v>
      </c>
      <c r="F2252" s="31" t="s">
        <v>122</v>
      </c>
      <c r="G2252" s="31" t="s">
        <v>107</v>
      </c>
      <c r="H2252" s="31" t="s">
        <v>108</v>
      </c>
      <c r="I2252" s="31" t="s">
        <v>7860</v>
      </c>
      <c r="J2252" s="31" t="s">
        <v>7861</v>
      </c>
      <c r="K2252" s="31" t="s">
        <v>110</v>
      </c>
      <c r="L2252" s="31" t="s">
        <v>7858</v>
      </c>
      <c r="M2252" s="31" t="s">
        <v>24</v>
      </c>
      <c r="N2252" s="31" t="s">
        <v>25933</v>
      </c>
      <c r="O2252" s="31" t="s">
        <v>25929</v>
      </c>
      <c r="P2252" s="32" t="s">
        <v>66</v>
      </c>
      <c r="Q2252" s="32">
        <v>1</v>
      </c>
      <c r="R2252" t="str">
        <f t="shared" si="35"/>
        <v>Бурлик С.М. ПП, маг. "Негоціант" г.Хмельницкий, ул.Тернопольская, д.2</v>
      </c>
    </row>
    <row r="2253" spans="1:18" hidden="1" x14ac:dyDescent="0.25">
      <c r="A2253" s="32">
        <v>159927</v>
      </c>
      <c r="B2253" s="31" t="s">
        <v>7857</v>
      </c>
      <c r="C2253" s="31" t="s">
        <v>7858</v>
      </c>
      <c r="D2253" s="31" t="s">
        <v>7859</v>
      </c>
      <c r="E2253" s="31" t="s">
        <v>145</v>
      </c>
      <c r="F2253" s="31" t="s">
        <v>122</v>
      </c>
      <c r="G2253" s="31" t="s">
        <v>107</v>
      </c>
      <c r="H2253" s="31" t="s">
        <v>108</v>
      </c>
      <c r="I2253" s="31"/>
      <c r="J2253" s="31"/>
      <c r="K2253" s="31" t="s">
        <v>110</v>
      </c>
      <c r="L2253" s="31" t="s">
        <v>7858</v>
      </c>
      <c r="M2253" s="31" t="s">
        <v>24</v>
      </c>
      <c r="N2253" s="31" t="s">
        <v>25933</v>
      </c>
      <c r="O2253" s="31" t="s">
        <v>25929</v>
      </c>
      <c r="P2253" s="32" t="s">
        <v>66</v>
      </c>
      <c r="Q2253" s="32">
        <v>1</v>
      </c>
      <c r="R2253" t="str">
        <f t="shared" si="35"/>
        <v>Бурлик С.М. ПП, маг. "Негоціант" г.Хмельницкий, ул.Тернопольская, д.2</v>
      </c>
    </row>
    <row r="2254" spans="1:18" hidden="1" x14ac:dyDescent="0.25">
      <c r="A2254" s="32">
        <v>159931</v>
      </c>
      <c r="B2254" s="31" t="s">
        <v>7875</v>
      </c>
      <c r="C2254" s="31" t="s">
        <v>7876</v>
      </c>
      <c r="D2254" s="31" t="s">
        <v>7877</v>
      </c>
      <c r="E2254" s="31" t="s">
        <v>145</v>
      </c>
      <c r="F2254" s="31" t="s">
        <v>122</v>
      </c>
      <c r="G2254" s="31" t="s">
        <v>107</v>
      </c>
      <c r="H2254" s="31" t="s">
        <v>108</v>
      </c>
      <c r="I2254" s="31" t="s">
        <v>7878</v>
      </c>
      <c r="J2254" s="31" t="s">
        <v>7879</v>
      </c>
      <c r="K2254" s="31" t="s">
        <v>110</v>
      </c>
      <c r="L2254" s="31" t="s">
        <v>7876</v>
      </c>
      <c r="M2254" s="31" t="s">
        <v>25</v>
      </c>
      <c r="N2254" s="31" t="s">
        <v>25933</v>
      </c>
      <c r="O2254" s="31" t="s">
        <v>25929</v>
      </c>
      <c r="P2254" s="32" t="s">
        <v>66</v>
      </c>
      <c r="Q2254" s="32">
        <v>1</v>
      </c>
      <c r="R2254" t="str">
        <f t="shared" si="35"/>
        <v>Бучківський С.В.ПП,маг."Вікторія" г.Хмельницкий, ул.Камьянецкая, д.71</v>
      </c>
    </row>
    <row r="2255" spans="1:18" hidden="1" x14ac:dyDescent="0.25">
      <c r="A2255" s="32">
        <v>159965</v>
      </c>
      <c r="B2255" s="31" t="s">
        <v>7974</v>
      </c>
      <c r="C2255" s="31" t="s">
        <v>7975</v>
      </c>
      <c r="D2255" s="31" t="s">
        <v>813</v>
      </c>
      <c r="E2255" s="31" t="s">
        <v>145</v>
      </c>
      <c r="F2255" s="31" t="s">
        <v>122</v>
      </c>
      <c r="G2255" s="31" t="s">
        <v>107</v>
      </c>
      <c r="H2255" s="31" t="s">
        <v>108</v>
      </c>
      <c r="I2255" s="31" t="s">
        <v>7976</v>
      </c>
      <c r="J2255" s="31" t="s">
        <v>7977</v>
      </c>
      <c r="K2255" s="31" t="s">
        <v>110</v>
      </c>
      <c r="L2255" s="31" t="s">
        <v>7975</v>
      </c>
      <c r="M2255" s="31" t="s">
        <v>26</v>
      </c>
      <c r="N2255" s="31" t="s">
        <v>25933</v>
      </c>
      <c r="O2255" s="31" t="s">
        <v>25929</v>
      </c>
      <c r="P2255" s="32" t="s">
        <v>67</v>
      </c>
      <c r="Q2255" s="32">
        <v>1</v>
      </c>
      <c r="R2255" t="str">
        <f t="shared" si="35"/>
        <v>Вельгуш А.Г. ПП, маг. "Янтар" г.Хмельницкий, просп Мира, д.44</v>
      </c>
    </row>
    <row r="2256" spans="1:18" hidden="1" x14ac:dyDescent="0.25">
      <c r="A2256" s="32">
        <v>159965</v>
      </c>
      <c r="B2256" s="31" t="s">
        <v>7974</v>
      </c>
      <c r="C2256" s="31" t="s">
        <v>7975</v>
      </c>
      <c r="D2256" s="31" t="s">
        <v>813</v>
      </c>
      <c r="E2256" s="31" t="s">
        <v>145</v>
      </c>
      <c r="F2256" s="31" t="s">
        <v>122</v>
      </c>
      <c r="G2256" s="31" t="s">
        <v>107</v>
      </c>
      <c r="H2256" s="31" t="s">
        <v>108</v>
      </c>
      <c r="I2256" s="31"/>
      <c r="J2256" s="31"/>
      <c r="K2256" s="31" t="s">
        <v>110</v>
      </c>
      <c r="L2256" s="31" t="s">
        <v>7975</v>
      </c>
      <c r="M2256" s="31" t="s">
        <v>26</v>
      </c>
      <c r="N2256" s="31" t="s">
        <v>25933</v>
      </c>
      <c r="O2256" s="31" t="s">
        <v>25929</v>
      </c>
      <c r="P2256" s="32" t="s">
        <v>67</v>
      </c>
      <c r="Q2256" s="32">
        <v>1</v>
      </c>
      <c r="R2256" t="str">
        <f t="shared" si="35"/>
        <v>Вельгуш А.Г. ПП, маг. "Янтар" г.Хмельницкий, просп Мира, д.44</v>
      </c>
    </row>
    <row r="2257" spans="1:18" hidden="1" x14ac:dyDescent="0.25">
      <c r="A2257" s="32">
        <v>159994</v>
      </c>
      <c r="B2257" s="31" t="s">
        <v>8053</v>
      </c>
      <c r="C2257" s="31" t="s">
        <v>8054</v>
      </c>
      <c r="D2257" s="31" t="s">
        <v>8055</v>
      </c>
      <c r="E2257" s="31" t="s">
        <v>145</v>
      </c>
      <c r="F2257" s="31" t="s">
        <v>122</v>
      </c>
      <c r="G2257" s="31" t="s">
        <v>107</v>
      </c>
      <c r="H2257" s="31" t="s">
        <v>108</v>
      </c>
      <c r="I2257" s="31" t="s">
        <v>8056</v>
      </c>
      <c r="J2257" s="31" t="s">
        <v>8057</v>
      </c>
      <c r="K2257" s="31" t="s">
        <v>110</v>
      </c>
      <c r="L2257" s="31" t="s">
        <v>8054</v>
      </c>
      <c r="M2257" s="31" t="s">
        <v>27</v>
      </c>
      <c r="N2257" s="31" t="s">
        <v>25933</v>
      </c>
      <c r="O2257" s="31" t="s">
        <v>25929</v>
      </c>
      <c r="P2257" s="32" t="s">
        <v>66</v>
      </c>
      <c r="Q2257" s="32">
        <v>1</v>
      </c>
      <c r="R2257" t="str">
        <f t="shared" si="35"/>
        <v>Возна В.І. ПП, маг. "Сокіл" г.Хмельницкий, шоссе Винницкое (ост. Автовокзал)</v>
      </c>
    </row>
    <row r="2258" spans="1:18" hidden="1" x14ac:dyDescent="0.25">
      <c r="A2258" s="32">
        <v>159994</v>
      </c>
      <c r="B2258" s="31" t="s">
        <v>8053</v>
      </c>
      <c r="C2258" s="31" t="s">
        <v>8054</v>
      </c>
      <c r="D2258" s="31" t="s">
        <v>8055</v>
      </c>
      <c r="E2258" s="31" t="s">
        <v>145</v>
      </c>
      <c r="F2258" s="31" t="s">
        <v>122</v>
      </c>
      <c r="G2258" s="31" t="s">
        <v>107</v>
      </c>
      <c r="H2258" s="31" t="s">
        <v>108</v>
      </c>
      <c r="I2258" s="31"/>
      <c r="J2258" s="31"/>
      <c r="K2258" s="31" t="s">
        <v>110</v>
      </c>
      <c r="L2258" s="31" t="s">
        <v>8054</v>
      </c>
      <c r="M2258" s="31" t="s">
        <v>27</v>
      </c>
      <c r="N2258" s="31" t="s">
        <v>25933</v>
      </c>
      <c r="O2258" s="31" t="s">
        <v>25929</v>
      </c>
      <c r="P2258" s="32" t="s">
        <v>66</v>
      </c>
      <c r="Q2258" s="32">
        <v>1</v>
      </c>
      <c r="R2258" t="str">
        <f t="shared" si="35"/>
        <v>Возна В.І. ПП, маг. "Сокіл" г.Хмельницкий, шоссе Винницкое (ост. Автовокзал)</v>
      </c>
    </row>
    <row r="2259" spans="1:18" hidden="1" x14ac:dyDescent="0.25">
      <c r="A2259" s="32">
        <v>160015</v>
      </c>
      <c r="B2259" s="31" t="s">
        <v>8125</v>
      </c>
      <c r="C2259" s="31" t="s">
        <v>8126</v>
      </c>
      <c r="D2259" s="31" t="s">
        <v>8127</v>
      </c>
      <c r="E2259" s="31" t="s">
        <v>145</v>
      </c>
      <c r="F2259" s="31" t="s">
        <v>122</v>
      </c>
      <c r="G2259" s="31" t="s">
        <v>213</v>
      </c>
      <c r="H2259" s="31" t="s">
        <v>214</v>
      </c>
      <c r="I2259" s="31" t="s">
        <v>5938</v>
      </c>
      <c r="J2259" s="31" t="s">
        <v>5939</v>
      </c>
      <c r="K2259" s="31" t="s">
        <v>110</v>
      </c>
      <c r="L2259" s="31" t="s">
        <v>8126</v>
      </c>
      <c r="M2259" s="31" t="s">
        <v>26</v>
      </c>
      <c r="N2259" s="31" t="s">
        <v>25933</v>
      </c>
      <c r="O2259" s="31" t="s">
        <v>25929</v>
      </c>
      <c r="P2259" s="32" t="s">
        <v>66</v>
      </c>
      <c r="Q2259" s="32">
        <v>1</v>
      </c>
      <c r="R2259" t="str">
        <f t="shared" si="35"/>
        <v>Войтюк М.П. ПП, Гурт г.Хмельницкий, ул.Галана, д.6/1</v>
      </c>
    </row>
    <row r="2260" spans="1:18" hidden="1" x14ac:dyDescent="0.25">
      <c r="A2260" s="32">
        <v>160048</v>
      </c>
      <c r="B2260" s="31" t="s">
        <v>8201</v>
      </c>
      <c r="C2260" s="31" t="s">
        <v>8202</v>
      </c>
      <c r="D2260" s="31" t="s">
        <v>8203</v>
      </c>
      <c r="E2260" s="31" t="s">
        <v>145</v>
      </c>
      <c r="F2260" s="31" t="s">
        <v>122</v>
      </c>
      <c r="G2260" s="31" t="s">
        <v>107</v>
      </c>
      <c r="H2260" s="31" t="s">
        <v>108</v>
      </c>
      <c r="I2260" s="31" t="s">
        <v>8204</v>
      </c>
      <c r="J2260" s="31" t="s">
        <v>8205</v>
      </c>
      <c r="K2260" s="31" t="s">
        <v>110</v>
      </c>
      <c r="L2260" s="31" t="s">
        <v>8202</v>
      </c>
      <c r="M2260" s="31" t="s">
        <v>25</v>
      </c>
      <c r="N2260" s="31" t="s">
        <v>25933</v>
      </c>
      <c r="O2260" s="31" t="s">
        <v>25929</v>
      </c>
      <c r="P2260" s="32" t="s">
        <v>66</v>
      </c>
      <c r="Q2260" s="32">
        <v>1</v>
      </c>
      <c r="R2260" t="str">
        <f t="shared" si="35"/>
        <v>Вощина О.В. ПП, маг. "Росс" г.Хмельницкий, ул.Чорновола Вячеслава (зуп. "СПТУ 24")</v>
      </c>
    </row>
    <row r="2261" spans="1:18" hidden="1" x14ac:dyDescent="0.25">
      <c r="A2261" s="32">
        <v>160048</v>
      </c>
      <c r="B2261" s="31" t="s">
        <v>8201</v>
      </c>
      <c r="C2261" s="31" t="s">
        <v>8202</v>
      </c>
      <c r="D2261" s="31" t="s">
        <v>8203</v>
      </c>
      <c r="E2261" s="31" t="s">
        <v>145</v>
      </c>
      <c r="F2261" s="31" t="s">
        <v>122</v>
      </c>
      <c r="G2261" s="31" t="s">
        <v>107</v>
      </c>
      <c r="H2261" s="31" t="s">
        <v>108</v>
      </c>
      <c r="I2261" s="31"/>
      <c r="J2261" s="31"/>
      <c r="K2261" s="31" t="s">
        <v>110</v>
      </c>
      <c r="L2261" s="31" t="s">
        <v>8202</v>
      </c>
      <c r="M2261" s="31" t="s">
        <v>25</v>
      </c>
      <c r="N2261" s="31" t="s">
        <v>25933</v>
      </c>
      <c r="O2261" s="31" t="s">
        <v>25929</v>
      </c>
      <c r="P2261" s="32" t="s">
        <v>66</v>
      </c>
      <c r="Q2261" s="32">
        <v>1</v>
      </c>
      <c r="R2261" t="str">
        <f t="shared" si="35"/>
        <v>Вощина О.В. ПП, маг. "Росс" г.Хмельницкий, ул.Чорновола Вячеслава (зуп. "СПТУ 24")</v>
      </c>
    </row>
    <row r="2262" spans="1:18" hidden="1" x14ac:dyDescent="0.25">
      <c r="A2262" s="32">
        <v>160884</v>
      </c>
      <c r="B2262" s="31" t="s">
        <v>10469</v>
      </c>
      <c r="C2262" s="31" t="s">
        <v>10470</v>
      </c>
      <c r="D2262" s="31" t="s">
        <v>10471</v>
      </c>
      <c r="E2262" s="31" t="s">
        <v>145</v>
      </c>
      <c r="F2262" s="31" t="s">
        <v>122</v>
      </c>
      <c r="G2262" s="31" t="s">
        <v>107</v>
      </c>
      <c r="H2262" s="31" t="s">
        <v>108</v>
      </c>
      <c r="I2262" s="31" t="s">
        <v>10472</v>
      </c>
      <c r="J2262" s="31" t="s">
        <v>10473</v>
      </c>
      <c r="K2262" s="31" t="s">
        <v>110</v>
      </c>
      <c r="L2262" s="31" t="s">
        <v>10470</v>
      </c>
      <c r="M2262" s="31" t="s">
        <v>24</v>
      </c>
      <c r="N2262" s="31" t="s">
        <v>25933</v>
      </c>
      <c r="O2262" s="31" t="s">
        <v>25929</v>
      </c>
      <c r="P2262" s="32" t="s">
        <v>67</v>
      </c>
      <c r="Q2262" s="32">
        <v>1</v>
      </c>
      <c r="R2262" t="str">
        <f t="shared" si="35"/>
        <v>Мацак М.В. ПП, маг. "Продукти харчування" г.Хмельницкий, шоссе Львовское, д.12</v>
      </c>
    </row>
    <row r="2263" spans="1:18" hidden="1" x14ac:dyDescent="0.25">
      <c r="A2263" s="32">
        <v>160884</v>
      </c>
      <c r="B2263" s="31" t="s">
        <v>10469</v>
      </c>
      <c r="C2263" s="31" t="s">
        <v>10470</v>
      </c>
      <c r="D2263" s="31" t="s">
        <v>10471</v>
      </c>
      <c r="E2263" s="31" t="s">
        <v>145</v>
      </c>
      <c r="F2263" s="31" t="s">
        <v>122</v>
      </c>
      <c r="G2263" s="31" t="s">
        <v>107</v>
      </c>
      <c r="H2263" s="31" t="s">
        <v>108</v>
      </c>
      <c r="I2263" s="31"/>
      <c r="J2263" s="31"/>
      <c r="K2263" s="31" t="s">
        <v>110</v>
      </c>
      <c r="L2263" s="31" t="s">
        <v>10470</v>
      </c>
      <c r="M2263" s="31" t="s">
        <v>24</v>
      </c>
      <c r="N2263" s="31" t="s">
        <v>25933</v>
      </c>
      <c r="O2263" s="31" t="s">
        <v>25929</v>
      </c>
      <c r="P2263" s="32" t="s">
        <v>67</v>
      </c>
      <c r="Q2263" s="32">
        <v>1</v>
      </c>
      <c r="R2263" t="str">
        <f t="shared" si="35"/>
        <v>Мацак М.В. ПП, маг. "Продукти харчування" г.Хмельницкий, шоссе Львовское, д.12</v>
      </c>
    </row>
    <row r="2264" spans="1:18" hidden="1" x14ac:dyDescent="0.25">
      <c r="A2264" s="32">
        <v>162754</v>
      </c>
      <c r="B2264" s="31" t="s">
        <v>15055</v>
      </c>
      <c r="C2264" s="31" t="s">
        <v>15056</v>
      </c>
      <c r="D2264" s="31" t="s">
        <v>15057</v>
      </c>
      <c r="E2264" s="31" t="s">
        <v>145</v>
      </c>
      <c r="F2264" s="31" t="s">
        <v>122</v>
      </c>
      <c r="G2264" s="31" t="s">
        <v>107</v>
      </c>
      <c r="H2264" s="31" t="s">
        <v>108</v>
      </c>
      <c r="I2264" s="31" t="s">
        <v>12857</v>
      </c>
      <c r="J2264" s="31" t="s">
        <v>12858</v>
      </c>
      <c r="K2264" s="31" t="s">
        <v>110</v>
      </c>
      <c r="L2264" s="31" t="s">
        <v>15058</v>
      </c>
      <c r="M2264" s="31" t="s">
        <v>25</v>
      </c>
      <c r="N2264" s="31" t="s">
        <v>25933</v>
      </c>
      <c r="O2264" s="31" t="s">
        <v>25929</v>
      </c>
      <c r="P2264" s="32" t="s">
        <v>66</v>
      </c>
      <c r="Q2264" s="32">
        <v>1</v>
      </c>
      <c r="R2264" t="str">
        <f t="shared" si="35"/>
        <v>Корнійчук І.П. ПП, маг. "Фараон 1" г.Хмельницкий, ул.Шевченко, д.44 (ост Горбольница)</v>
      </c>
    </row>
    <row r="2265" spans="1:18" hidden="1" x14ac:dyDescent="0.25">
      <c r="A2265" s="32">
        <v>162763</v>
      </c>
      <c r="B2265" s="31" t="s">
        <v>15074</v>
      </c>
      <c r="C2265" s="31" t="s">
        <v>777</v>
      </c>
      <c r="D2265" s="31" t="s">
        <v>10783</v>
      </c>
      <c r="E2265" s="31" t="s">
        <v>145</v>
      </c>
      <c r="F2265" s="31" t="s">
        <v>122</v>
      </c>
      <c r="G2265" s="31" t="s">
        <v>107</v>
      </c>
      <c r="H2265" s="31" t="s">
        <v>108</v>
      </c>
      <c r="I2265" s="31" t="s">
        <v>779</v>
      </c>
      <c r="J2265" s="31" t="s">
        <v>780</v>
      </c>
      <c r="K2265" s="31" t="s">
        <v>110</v>
      </c>
      <c r="L2265" s="31" t="s">
        <v>777</v>
      </c>
      <c r="M2265" s="31" t="s">
        <v>26</v>
      </c>
      <c r="N2265" s="31" t="s">
        <v>25933</v>
      </c>
      <c r="O2265" s="31" t="s">
        <v>25929</v>
      </c>
      <c r="P2265" s="32" t="s">
        <v>66</v>
      </c>
      <c r="Q2265" s="32">
        <v>1</v>
      </c>
      <c r="R2265" t="str">
        <f t="shared" si="35"/>
        <v>Лісоводський А.П. ПП, маг. "Вкусняшка" г.Хмельницкий, пер.Свободы, д.4а</v>
      </c>
    </row>
    <row r="2266" spans="1:18" hidden="1" x14ac:dyDescent="0.25">
      <c r="A2266" s="32">
        <v>162763</v>
      </c>
      <c r="B2266" s="31" t="s">
        <v>15074</v>
      </c>
      <c r="C2266" s="31" t="s">
        <v>777</v>
      </c>
      <c r="D2266" s="31" t="s">
        <v>10783</v>
      </c>
      <c r="E2266" s="31" t="s">
        <v>145</v>
      </c>
      <c r="F2266" s="31" t="s">
        <v>122</v>
      </c>
      <c r="G2266" s="31" t="s">
        <v>107</v>
      </c>
      <c r="H2266" s="31" t="s">
        <v>108</v>
      </c>
      <c r="I2266" s="31"/>
      <c r="J2266" s="31"/>
      <c r="K2266" s="31" t="s">
        <v>110</v>
      </c>
      <c r="L2266" s="31" t="s">
        <v>1702</v>
      </c>
      <c r="M2266" s="31" t="s">
        <v>26</v>
      </c>
      <c r="N2266" s="31" t="s">
        <v>25933</v>
      </c>
      <c r="O2266" s="31" t="s">
        <v>25929</v>
      </c>
      <c r="P2266" s="32" t="s">
        <v>66</v>
      </c>
      <c r="Q2266" s="32">
        <v>1</v>
      </c>
      <c r="R2266" t="str">
        <f t="shared" si="35"/>
        <v>Лісоводський А.П. ПП, маг. "Вкусняшка" г.Хмельницкий, пер.Свободы, д.4а</v>
      </c>
    </row>
    <row r="2267" spans="1:18" hidden="1" x14ac:dyDescent="0.25">
      <c r="A2267" s="32">
        <v>162768</v>
      </c>
      <c r="B2267" s="31" t="s">
        <v>15084</v>
      </c>
      <c r="C2267" s="31" t="s">
        <v>15085</v>
      </c>
      <c r="D2267" s="31" t="s">
        <v>15086</v>
      </c>
      <c r="E2267" s="31" t="s">
        <v>145</v>
      </c>
      <c r="F2267" s="31" t="s">
        <v>122</v>
      </c>
      <c r="G2267" s="31" t="s">
        <v>107</v>
      </c>
      <c r="H2267" s="31" t="s">
        <v>108</v>
      </c>
      <c r="I2267" s="31" t="s">
        <v>15087</v>
      </c>
      <c r="J2267" s="31" t="s">
        <v>15088</v>
      </c>
      <c r="K2267" s="31" t="s">
        <v>110</v>
      </c>
      <c r="L2267" s="31" t="s">
        <v>15089</v>
      </c>
      <c r="M2267" s="31" t="s">
        <v>23</v>
      </c>
      <c r="N2267" s="31" t="s">
        <v>25933</v>
      </c>
      <c r="O2267" s="31" t="s">
        <v>25929</v>
      </c>
      <c r="P2267" s="32" t="s">
        <v>66</v>
      </c>
      <c r="Q2267" s="32">
        <v>1</v>
      </c>
      <c r="R2267" t="str">
        <f t="shared" si="35"/>
        <v>Хмельницький С.О. ПП, маг." Хлібосол" г.Хмельницкий, пер.Куприна, д.38 (на зупинці)</v>
      </c>
    </row>
    <row r="2268" spans="1:18" hidden="1" x14ac:dyDescent="0.25">
      <c r="A2268" s="32">
        <v>162782</v>
      </c>
      <c r="B2268" s="31" t="s">
        <v>15129</v>
      </c>
      <c r="C2268" s="31" t="s">
        <v>15130</v>
      </c>
      <c r="D2268" s="31" t="s">
        <v>15131</v>
      </c>
      <c r="E2268" s="31" t="s">
        <v>145</v>
      </c>
      <c r="F2268" s="31" t="s">
        <v>122</v>
      </c>
      <c r="G2268" s="31" t="s">
        <v>107</v>
      </c>
      <c r="H2268" s="31" t="s">
        <v>108</v>
      </c>
      <c r="I2268" s="31"/>
      <c r="J2268" s="31"/>
      <c r="K2268" s="31" t="s">
        <v>110</v>
      </c>
      <c r="L2268" s="31" t="s">
        <v>15130</v>
      </c>
      <c r="M2268" s="31" t="s">
        <v>27</v>
      </c>
      <c r="N2268" s="31" t="s">
        <v>25933</v>
      </c>
      <c r="O2268" s="31" t="s">
        <v>25929</v>
      </c>
      <c r="P2268" s="32" t="s">
        <v>66</v>
      </c>
      <c r="Q2268" s="32">
        <v>1</v>
      </c>
      <c r="R2268" t="str">
        <f t="shared" si="35"/>
        <v>Гончар Я.Г. ПП, маг. "Карат" г.Хмельницкий, пер.Проскуривского Подполья, д.127/1</v>
      </c>
    </row>
    <row r="2269" spans="1:18" hidden="1" x14ac:dyDescent="0.25">
      <c r="A2269" s="32">
        <v>162782</v>
      </c>
      <c r="B2269" s="31" t="s">
        <v>15129</v>
      </c>
      <c r="C2269" s="31" t="s">
        <v>15130</v>
      </c>
      <c r="D2269" s="31" t="s">
        <v>15131</v>
      </c>
      <c r="E2269" s="31" t="s">
        <v>145</v>
      </c>
      <c r="F2269" s="31" t="s">
        <v>122</v>
      </c>
      <c r="G2269" s="31" t="s">
        <v>107</v>
      </c>
      <c r="H2269" s="31" t="s">
        <v>108</v>
      </c>
      <c r="I2269" s="31" t="s">
        <v>1998</v>
      </c>
      <c r="J2269" s="31" t="s">
        <v>1999</v>
      </c>
      <c r="K2269" s="31" t="s">
        <v>110</v>
      </c>
      <c r="L2269" s="31" t="s">
        <v>15130</v>
      </c>
      <c r="M2269" s="31" t="s">
        <v>27</v>
      </c>
      <c r="N2269" s="31" t="s">
        <v>25933</v>
      </c>
      <c r="O2269" s="31" t="s">
        <v>25929</v>
      </c>
      <c r="P2269" s="32" t="s">
        <v>66</v>
      </c>
      <c r="Q2269" s="32">
        <v>1</v>
      </c>
      <c r="R2269" t="str">
        <f t="shared" si="35"/>
        <v>Гончар Я.Г. ПП, маг. "Карат" г.Хмельницкий, пер.Проскуривского Подполья, д.127/1</v>
      </c>
    </row>
    <row r="2270" spans="1:18" hidden="1" x14ac:dyDescent="0.25">
      <c r="A2270" s="32">
        <v>162791</v>
      </c>
      <c r="B2270" s="31" t="s">
        <v>15157</v>
      </c>
      <c r="C2270" s="31" t="s">
        <v>15158</v>
      </c>
      <c r="D2270" s="31" t="s">
        <v>15159</v>
      </c>
      <c r="E2270" s="31" t="s">
        <v>145</v>
      </c>
      <c r="F2270" s="31" t="s">
        <v>122</v>
      </c>
      <c r="G2270" s="31" t="s">
        <v>149</v>
      </c>
      <c r="H2270" s="31" t="s">
        <v>108</v>
      </c>
      <c r="I2270" s="31" t="s">
        <v>15160</v>
      </c>
      <c r="J2270" s="31" t="s">
        <v>15161</v>
      </c>
      <c r="K2270" s="31" t="s">
        <v>110</v>
      </c>
      <c r="L2270" s="31" t="s">
        <v>15158</v>
      </c>
      <c r="M2270" s="31" t="s">
        <v>24</v>
      </c>
      <c r="N2270" s="31" t="s">
        <v>25933</v>
      </c>
      <c r="O2270" s="31" t="s">
        <v>25929</v>
      </c>
      <c r="P2270" s="32" t="s">
        <v>67</v>
      </c>
      <c r="Q2270" s="32">
        <v>1</v>
      </c>
      <c r="R2270" t="str">
        <f t="shared" si="35"/>
        <v>Гончарук О.Г. ПП, к-к г.Хмельницкий, ул.Гречко, д.10/1</v>
      </c>
    </row>
    <row r="2271" spans="1:18" hidden="1" x14ac:dyDescent="0.25">
      <c r="A2271" s="32">
        <v>162791</v>
      </c>
      <c r="B2271" s="31" t="s">
        <v>15157</v>
      </c>
      <c r="C2271" s="31" t="s">
        <v>15158</v>
      </c>
      <c r="D2271" s="31" t="s">
        <v>15159</v>
      </c>
      <c r="E2271" s="31" t="s">
        <v>145</v>
      </c>
      <c r="F2271" s="31" t="s">
        <v>122</v>
      </c>
      <c r="G2271" s="31" t="s">
        <v>149</v>
      </c>
      <c r="H2271" s="31" t="s">
        <v>108</v>
      </c>
      <c r="I2271" s="31"/>
      <c r="J2271" s="31"/>
      <c r="K2271" s="31" t="s">
        <v>110</v>
      </c>
      <c r="L2271" s="31" t="s">
        <v>15158</v>
      </c>
      <c r="M2271" s="31" t="s">
        <v>24</v>
      </c>
      <c r="N2271" s="31" t="s">
        <v>25933</v>
      </c>
      <c r="O2271" s="31" t="s">
        <v>25929</v>
      </c>
      <c r="P2271" s="32" t="s">
        <v>67</v>
      </c>
      <c r="Q2271" s="32">
        <v>1</v>
      </c>
      <c r="R2271" t="str">
        <f t="shared" si="35"/>
        <v>Гончарук О.Г. ПП, к-к г.Хмельницкий, ул.Гречко, д.10/1</v>
      </c>
    </row>
    <row r="2272" spans="1:18" hidden="1" x14ac:dyDescent="0.25">
      <c r="A2272" s="32">
        <v>162846</v>
      </c>
      <c r="B2272" s="31" t="s">
        <v>15284</v>
      </c>
      <c r="C2272" s="31" t="s">
        <v>4664</v>
      </c>
      <c r="D2272" s="31" t="s">
        <v>15285</v>
      </c>
      <c r="E2272" s="31" t="s">
        <v>145</v>
      </c>
      <c r="F2272" s="31" t="s">
        <v>122</v>
      </c>
      <c r="G2272" s="31" t="s">
        <v>107</v>
      </c>
      <c r="H2272" s="31" t="s">
        <v>108</v>
      </c>
      <c r="I2272" s="31" t="s">
        <v>4285</v>
      </c>
      <c r="J2272" s="31" t="s">
        <v>4286</v>
      </c>
      <c r="K2272" s="31" t="s">
        <v>110</v>
      </c>
      <c r="L2272" s="31" t="s">
        <v>15286</v>
      </c>
      <c r="M2272" s="31" t="s">
        <v>23</v>
      </c>
      <c r="N2272" s="31" t="s">
        <v>25933</v>
      </c>
      <c r="O2272" s="31" t="s">
        <v>25929</v>
      </c>
      <c r="P2272" s="32" t="s">
        <v>66</v>
      </c>
      <c r="Q2272" s="32">
        <v>1</v>
      </c>
      <c r="R2272" t="str">
        <f t="shared" si="35"/>
        <v>Бойко І.М. ПП, маг. "Хлібосол" г.Хмельницкий, ул.Народной Свободы, д.10</v>
      </c>
    </row>
    <row r="2273" spans="1:18" hidden="1" x14ac:dyDescent="0.25">
      <c r="A2273" s="32">
        <v>163037</v>
      </c>
      <c r="B2273" s="31" t="s">
        <v>15677</v>
      </c>
      <c r="C2273" s="31" t="s">
        <v>15678</v>
      </c>
      <c r="D2273" s="31" t="s">
        <v>15679</v>
      </c>
      <c r="E2273" s="31" t="s">
        <v>145</v>
      </c>
      <c r="F2273" s="31" t="s">
        <v>122</v>
      </c>
      <c r="G2273" s="31" t="s">
        <v>107</v>
      </c>
      <c r="H2273" s="31" t="s">
        <v>108</v>
      </c>
      <c r="I2273" s="31"/>
      <c r="J2273" s="31"/>
      <c r="K2273" s="31" t="s">
        <v>110</v>
      </c>
      <c r="L2273" s="31" t="s">
        <v>15678</v>
      </c>
      <c r="M2273" s="31" t="s">
        <v>24</v>
      </c>
      <c r="N2273" s="31" t="s">
        <v>25933</v>
      </c>
      <c r="O2273" s="31" t="s">
        <v>25929</v>
      </c>
      <c r="P2273" s="32" t="s">
        <v>67</v>
      </c>
      <c r="Q2273" s="32">
        <v>0.5</v>
      </c>
      <c r="R2273" t="str">
        <f t="shared" si="35"/>
        <v>Дикарева Г.І.ПП,маг."Продукти" г.Хмельницкий, ул.Гречко, д.1</v>
      </c>
    </row>
    <row r="2274" spans="1:18" hidden="1" x14ac:dyDescent="0.25">
      <c r="A2274" s="32">
        <v>163037</v>
      </c>
      <c r="B2274" s="31" t="s">
        <v>15677</v>
      </c>
      <c r="C2274" s="31" t="s">
        <v>15678</v>
      </c>
      <c r="D2274" s="31" t="s">
        <v>15679</v>
      </c>
      <c r="E2274" s="31" t="s">
        <v>145</v>
      </c>
      <c r="F2274" s="31" t="s">
        <v>122</v>
      </c>
      <c r="G2274" s="31" t="s">
        <v>107</v>
      </c>
      <c r="H2274" s="31" t="s">
        <v>108</v>
      </c>
      <c r="I2274" s="31" t="s">
        <v>15680</v>
      </c>
      <c r="J2274" s="31" t="s">
        <v>15681</v>
      </c>
      <c r="K2274" s="31" t="s">
        <v>110</v>
      </c>
      <c r="L2274" s="31" t="s">
        <v>15678</v>
      </c>
      <c r="M2274" s="31" t="s">
        <v>24</v>
      </c>
      <c r="N2274" s="31" t="s">
        <v>25933</v>
      </c>
      <c r="O2274" s="31" t="s">
        <v>25929</v>
      </c>
      <c r="P2274" s="32" t="s">
        <v>67</v>
      </c>
      <c r="Q2274" s="32">
        <v>0.5</v>
      </c>
      <c r="R2274" t="str">
        <f t="shared" si="35"/>
        <v>Дикарева Г.І.ПП,маг."Продукти" г.Хмельницкий, ул.Гречко, д.1</v>
      </c>
    </row>
    <row r="2275" spans="1:18" hidden="1" x14ac:dyDescent="0.25">
      <c r="A2275" s="32">
        <v>163069</v>
      </c>
      <c r="B2275" s="31" t="s">
        <v>15747</v>
      </c>
      <c r="C2275" s="31" t="s">
        <v>15748</v>
      </c>
      <c r="D2275" s="31" t="s">
        <v>13355</v>
      </c>
      <c r="E2275" s="31" t="s">
        <v>145</v>
      </c>
      <c r="F2275" s="31" t="s">
        <v>122</v>
      </c>
      <c r="G2275" s="31" t="s">
        <v>107</v>
      </c>
      <c r="H2275" s="31" t="s">
        <v>108</v>
      </c>
      <c r="I2275" s="31" t="s">
        <v>15749</v>
      </c>
      <c r="J2275" s="31" t="s">
        <v>15750</v>
      </c>
      <c r="K2275" s="31" t="s">
        <v>110</v>
      </c>
      <c r="L2275" s="31" t="s">
        <v>15748</v>
      </c>
      <c r="M2275" s="31" t="s">
        <v>25</v>
      </c>
      <c r="N2275" s="31" t="s">
        <v>25933</v>
      </c>
      <c r="O2275" s="31" t="s">
        <v>25929</v>
      </c>
      <c r="P2275" s="32" t="s">
        <v>67</v>
      </c>
      <c r="Q2275" s="32">
        <v>0.5</v>
      </c>
      <c r="R2275" t="str">
        <f t="shared" si="35"/>
        <v>Довгань Н.М. ПП, маг. "М'ясце" г.Хмельницкий, ул.Чорновола Вячеслава, д.23</v>
      </c>
    </row>
    <row r="2276" spans="1:18" hidden="1" x14ac:dyDescent="0.25">
      <c r="A2276" s="32">
        <v>163175</v>
      </c>
      <c r="B2276" s="31" t="s">
        <v>15916</v>
      </c>
      <c r="C2276" s="31" t="s">
        <v>15917</v>
      </c>
      <c r="D2276" s="31" t="s">
        <v>15918</v>
      </c>
      <c r="E2276" s="31" t="s">
        <v>145</v>
      </c>
      <c r="F2276" s="31" t="s">
        <v>122</v>
      </c>
      <c r="G2276" s="31" t="s">
        <v>155</v>
      </c>
      <c r="H2276" s="31" t="s">
        <v>108</v>
      </c>
      <c r="I2276" s="31"/>
      <c r="J2276" s="31"/>
      <c r="K2276" s="31" t="s">
        <v>110</v>
      </c>
      <c r="L2276" s="31" t="s">
        <v>15917</v>
      </c>
      <c r="M2276" s="31" t="s">
        <v>23</v>
      </c>
      <c r="N2276" s="31" t="s">
        <v>25933</v>
      </c>
      <c r="O2276" s="31" t="s">
        <v>25929</v>
      </c>
      <c r="P2276" s="32" t="s">
        <v>66</v>
      </c>
      <c r="Q2276" s="32">
        <v>1</v>
      </c>
      <c r="R2276" t="str">
        <f t="shared" si="35"/>
        <v>Експресс-продукти ТзОВ, маг. "Кошик" г.Хмельницкий, ул.Сковороды, д.46</v>
      </c>
    </row>
    <row r="2277" spans="1:18" hidden="1" x14ac:dyDescent="0.25">
      <c r="A2277" s="32">
        <v>163175</v>
      </c>
      <c r="B2277" s="31" t="s">
        <v>15916</v>
      </c>
      <c r="C2277" s="31" t="s">
        <v>15917</v>
      </c>
      <c r="D2277" s="31" t="s">
        <v>15918</v>
      </c>
      <c r="E2277" s="31" t="s">
        <v>145</v>
      </c>
      <c r="F2277" s="31" t="s">
        <v>122</v>
      </c>
      <c r="G2277" s="31" t="s">
        <v>155</v>
      </c>
      <c r="H2277" s="31" t="s">
        <v>108</v>
      </c>
      <c r="I2277" s="31" t="s">
        <v>3912</v>
      </c>
      <c r="J2277" s="31" t="s">
        <v>3913</v>
      </c>
      <c r="K2277" s="31" t="s">
        <v>110</v>
      </c>
      <c r="L2277" s="31" t="s">
        <v>3910</v>
      </c>
      <c r="M2277" s="31" t="s">
        <v>23</v>
      </c>
      <c r="N2277" s="31" t="s">
        <v>25933</v>
      </c>
      <c r="O2277" s="31" t="s">
        <v>25929</v>
      </c>
      <c r="P2277" s="32" t="s">
        <v>66</v>
      </c>
      <c r="Q2277" s="32">
        <v>1</v>
      </c>
      <c r="R2277" t="str">
        <f t="shared" si="35"/>
        <v>Експресс-продукти ТзОВ, маг. "Кошик" г.Хмельницкий, ул.Сковороды, д.46</v>
      </c>
    </row>
    <row r="2278" spans="1:18" hidden="1" x14ac:dyDescent="0.25">
      <c r="A2278" s="32">
        <v>163176</v>
      </c>
      <c r="B2278" s="31" t="s">
        <v>15919</v>
      </c>
      <c r="C2278" s="31" t="s">
        <v>15920</v>
      </c>
      <c r="D2278" s="31" t="s">
        <v>15921</v>
      </c>
      <c r="E2278" s="31" t="s">
        <v>145</v>
      </c>
      <c r="F2278" s="31" t="s">
        <v>122</v>
      </c>
      <c r="G2278" s="31" t="s">
        <v>155</v>
      </c>
      <c r="H2278" s="31" t="s">
        <v>108</v>
      </c>
      <c r="I2278" s="31"/>
      <c r="J2278" s="31"/>
      <c r="K2278" s="31" t="s">
        <v>110</v>
      </c>
      <c r="L2278" s="31" t="s">
        <v>15920</v>
      </c>
      <c r="M2278" s="31" t="s">
        <v>23</v>
      </c>
      <c r="N2278" s="31" t="s">
        <v>25933</v>
      </c>
      <c r="O2278" s="31" t="s">
        <v>25929</v>
      </c>
      <c r="P2278" s="32" t="s">
        <v>66</v>
      </c>
      <c r="Q2278" s="32">
        <v>1</v>
      </c>
      <c r="R2278" t="str">
        <f t="shared" si="35"/>
        <v>Експресс-продукти ТзОВ, маг. "Міні-маркет" г.Хмельницкий, ул.Институтская, д.21/1</v>
      </c>
    </row>
    <row r="2279" spans="1:18" hidden="1" x14ac:dyDescent="0.25">
      <c r="A2279" s="32">
        <v>163176</v>
      </c>
      <c r="B2279" s="31" t="s">
        <v>15919</v>
      </c>
      <c r="C2279" s="31" t="s">
        <v>15920</v>
      </c>
      <c r="D2279" s="31" t="s">
        <v>15921</v>
      </c>
      <c r="E2279" s="31" t="s">
        <v>145</v>
      </c>
      <c r="F2279" s="31" t="s">
        <v>122</v>
      </c>
      <c r="G2279" s="31" t="s">
        <v>155</v>
      </c>
      <c r="H2279" s="31" t="s">
        <v>108</v>
      </c>
      <c r="I2279" s="31" t="s">
        <v>3912</v>
      </c>
      <c r="J2279" s="31" t="s">
        <v>3913</v>
      </c>
      <c r="K2279" s="31" t="s">
        <v>110</v>
      </c>
      <c r="L2279" s="31" t="s">
        <v>3910</v>
      </c>
      <c r="M2279" s="31" t="s">
        <v>23</v>
      </c>
      <c r="N2279" s="31" t="s">
        <v>25933</v>
      </c>
      <c r="O2279" s="31" t="s">
        <v>25929</v>
      </c>
      <c r="P2279" s="32" t="s">
        <v>66</v>
      </c>
      <c r="Q2279" s="32">
        <v>1</v>
      </c>
      <c r="R2279" t="str">
        <f t="shared" si="35"/>
        <v>Експресс-продукти ТзОВ, маг. "Міні-маркет" г.Хмельницкий, ул.Институтская, д.21/1</v>
      </c>
    </row>
    <row r="2280" spans="1:18" hidden="1" x14ac:dyDescent="0.25">
      <c r="A2280" s="32">
        <v>163194</v>
      </c>
      <c r="B2280" s="31" t="s">
        <v>15964</v>
      </c>
      <c r="C2280" s="31" t="s">
        <v>15965</v>
      </c>
      <c r="D2280" s="31" t="s">
        <v>15966</v>
      </c>
      <c r="E2280" s="31" t="s">
        <v>145</v>
      </c>
      <c r="F2280" s="31" t="s">
        <v>122</v>
      </c>
      <c r="G2280" s="31" t="s">
        <v>107</v>
      </c>
      <c r="H2280" s="31" t="s">
        <v>108</v>
      </c>
      <c r="I2280" s="31" t="s">
        <v>15967</v>
      </c>
      <c r="J2280" s="31" t="s">
        <v>15968</v>
      </c>
      <c r="K2280" s="31" t="s">
        <v>110</v>
      </c>
      <c r="L2280" s="31" t="s">
        <v>15965</v>
      </c>
      <c r="M2280" s="31" t="s">
        <v>24</v>
      </c>
      <c r="N2280" s="31" t="s">
        <v>25933</v>
      </c>
      <c r="O2280" s="31" t="s">
        <v>25929</v>
      </c>
      <c r="P2280" s="32" t="s">
        <v>66</v>
      </c>
      <c r="Q2280" s="32">
        <v>0.5</v>
      </c>
      <c r="R2280" t="str">
        <f t="shared" si="35"/>
        <v>Жало І.І. ПП, маг. "Бізнес" г.Хмельницкий, ул.Камьянецкая, д.259/1</v>
      </c>
    </row>
    <row r="2281" spans="1:18" hidden="1" x14ac:dyDescent="0.25">
      <c r="A2281" s="32">
        <v>163194</v>
      </c>
      <c r="B2281" s="31" t="s">
        <v>15964</v>
      </c>
      <c r="C2281" s="31" t="s">
        <v>15965</v>
      </c>
      <c r="D2281" s="31" t="s">
        <v>15966</v>
      </c>
      <c r="E2281" s="31" t="s">
        <v>145</v>
      </c>
      <c r="F2281" s="31" t="s">
        <v>122</v>
      </c>
      <c r="G2281" s="31" t="s">
        <v>107</v>
      </c>
      <c r="H2281" s="31" t="s">
        <v>108</v>
      </c>
      <c r="I2281" s="31"/>
      <c r="J2281" s="31"/>
      <c r="K2281" s="31" t="s">
        <v>110</v>
      </c>
      <c r="L2281" s="31" t="s">
        <v>15969</v>
      </c>
      <c r="M2281" s="31" t="s">
        <v>24</v>
      </c>
      <c r="N2281" s="31" t="s">
        <v>25933</v>
      </c>
      <c r="O2281" s="31" t="s">
        <v>25929</v>
      </c>
      <c r="P2281" s="32" t="s">
        <v>66</v>
      </c>
      <c r="Q2281" s="32">
        <v>0.5</v>
      </c>
      <c r="R2281" t="str">
        <f t="shared" si="35"/>
        <v>Жало І.І. ПП, маг. "Бізнес" г.Хмельницкий, ул.Камьянецкая, д.259/1</v>
      </c>
    </row>
    <row r="2282" spans="1:18" hidden="1" x14ac:dyDescent="0.25">
      <c r="A2282" s="32">
        <v>163205</v>
      </c>
      <c r="B2282" s="31" t="s">
        <v>15992</v>
      </c>
      <c r="C2282" s="31" t="s">
        <v>15993</v>
      </c>
      <c r="D2282" s="31" t="s">
        <v>4012</v>
      </c>
      <c r="E2282" s="31" t="s">
        <v>145</v>
      </c>
      <c r="F2282" s="31" t="s">
        <v>122</v>
      </c>
      <c r="G2282" s="31" t="s">
        <v>107</v>
      </c>
      <c r="H2282" s="31" t="s">
        <v>108</v>
      </c>
      <c r="I2282" s="31" t="s">
        <v>15994</v>
      </c>
      <c r="J2282" s="31" t="s">
        <v>15995</v>
      </c>
      <c r="K2282" s="31" t="s">
        <v>110</v>
      </c>
      <c r="L2282" s="31" t="s">
        <v>15993</v>
      </c>
      <c r="M2282" s="31" t="s">
        <v>26</v>
      </c>
      <c r="N2282" s="31" t="s">
        <v>25933</v>
      </c>
      <c r="O2282" s="31" t="s">
        <v>25929</v>
      </c>
      <c r="P2282" s="32" t="s">
        <v>66</v>
      </c>
      <c r="Q2282" s="32">
        <v>1</v>
      </c>
      <c r="R2282" t="str">
        <f t="shared" si="35"/>
        <v>Жилович Т.Б. ПП, маг. "Умка" г.Хмельницкий, шоссе Староконстантиновское (0)</v>
      </c>
    </row>
    <row r="2283" spans="1:18" hidden="1" x14ac:dyDescent="0.25">
      <c r="A2283" s="32">
        <v>163205</v>
      </c>
      <c r="B2283" s="31" t="s">
        <v>15992</v>
      </c>
      <c r="C2283" s="31" t="s">
        <v>15993</v>
      </c>
      <c r="D2283" s="31" t="s">
        <v>4012</v>
      </c>
      <c r="E2283" s="31" t="s">
        <v>145</v>
      </c>
      <c r="F2283" s="31" t="s">
        <v>122</v>
      </c>
      <c r="G2283" s="31" t="s">
        <v>107</v>
      </c>
      <c r="H2283" s="31" t="s">
        <v>108</v>
      </c>
      <c r="I2283" s="31" t="s">
        <v>15994</v>
      </c>
      <c r="J2283" s="31" t="s">
        <v>15995</v>
      </c>
      <c r="K2283" s="31" t="s">
        <v>110</v>
      </c>
      <c r="L2283" s="31" t="s">
        <v>15993</v>
      </c>
      <c r="M2283" s="31" t="s">
        <v>26</v>
      </c>
      <c r="N2283" s="31" t="s">
        <v>25933</v>
      </c>
      <c r="O2283" s="31" t="s">
        <v>25929</v>
      </c>
      <c r="P2283" s="32" t="s">
        <v>66</v>
      </c>
      <c r="Q2283" s="32">
        <v>1</v>
      </c>
      <c r="R2283" t="str">
        <f t="shared" si="35"/>
        <v>Жилович Т.Б. ПП, маг. "Умка" г.Хмельницкий, шоссе Староконстантиновское (0)</v>
      </c>
    </row>
    <row r="2284" spans="1:18" hidden="1" x14ac:dyDescent="0.25">
      <c r="A2284" s="32">
        <v>163225</v>
      </c>
      <c r="B2284" s="31" t="s">
        <v>16033</v>
      </c>
      <c r="C2284" s="31" t="s">
        <v>16034</v>
      </c>
      <c r="D2284" s="31" t="s">
        <v>16035</v>
      </c>
      <c r="E2284" s="31" t="s">
        <v>145</v>
      </c>
      <c r="F2284" s="31" t="s">
        <v>122</v>
      </c>
      <c r="G2284" s="31" t="s">
        <v>107</v>
      </c>
      <c r="H2284" s="31" t="s">
        <v>108</v>
      </c>
      <c r="I2284" s="31" t="s">
        <v>16036</v>
      </c>
      <c r="J2284" s="31" t="s">
        <v>16037</v>
      </c>
      <c r="K2284" s="31" t="s">
        <v>110</v>
      </c>
      <c r="L2284" s="31" t="s">
        <v>16034</v>
      </c>
      <c r="M2284" s="31" t="s">
        <v>26</v>
      </c>
      <c r="N2284" s="31" t="s">
        <v>25933</v>
      </c>
      <c r="O2284" s="31" t="s">
        <v>25929</v>
      </c>
      <c r="P2284" s="32" t="s">
        <v>66</v>
      </c>
      <c r="Q2284" s="32">
        <v>1</v>
      </c>
      <c r="R2284" t="str">
        <f t="shared" si="35"/>
        <v>Завтрак В.К. ПП, маг. "Копійка 1" г.Хмельницкий, ул.Вайсера, д.75</v>
      </c>
    </row>
    <row r="2285" spans="1:18" hidden="1" x14ac:dyDescent="0.25">
      <c r="A2285" s="32">
        <v>163225</v>
      </c>
      <c r="B2285" s="31" t="s">
        <v>16033</v>
      </c>
      <c r="C2285" s="31" t="s">
        <v>16034</v>
      </c>
      <c r="D2285" s="31" t="s">
        <v>16035</v>
      </c>
      <c r="E2285" s="31" t="s">
        <v>145</v>
      </c>
      <c r="F2285" s="31" t="s">
        <v>122</v>
      </c>
      <c r="G2285" s="31" t="s">
        <v>107</v>
      </c>
      <c r="H2285" s="31" t="s">
        <v>108</v>
      </c>
      <c r="I2285" s="31"/>
      <c r="J2285" s="31"/>
      <c r="K2285" s="31" t="s">
        <v>110</v>
      </c>
      <c r="L2285" s="31" t="s">
        <v>16034</v>
      </c>
      <c r="M2285" s="31" t="s">
        <v>26</v>
      </c>
      <c r="N2285" s="31" t="s">
        <v>25933</v>
      </c>
      <c r="O2285" s="31" t="s">
        <v>25929</v>
      </c>
      <c r="P2285" s="32" t="s">
        <v>66</v>
      </c>
      <c r="Q2285" s="32">
        <v>1</v>
      </c>
      <c r="R2285" t="str">
        <f t="shared" si="35"/>
        <v>Завтрак В.К. ПП, маг. "Копійка 1" г.Хмельницкий, ул.Вайсера, д.75</v>
      </c>
    </row>
    <row r="2286" spans="1:18" hidden="1" x14ac:dyDescent="0.25">
      <c r="A2286" s="32">
        <v>163226</v>
      </c>
      <c r="B2286" s="31" t="s">
        <v>16038</v>
      </c>
      <c r="C2286" s="31" t="s">
        <v>16039</v>
      </c>
      <c r="D2286" s="31" t="s">
        <v>16040</v>
      </c>
      <c r="E2286" s="31" t="s">
        <v>145</v>
      </c>
      <c r="F2286" s="31" t="s">
        <v>122</v>
      </c>
      <c r="G2286" s="31" t="s">
        <v>107</v>
      </c>
      <c r="H2286" s="31" t="s">
        <v>108</v>
      </c>
      <c r="I2286" s="31" t="s">
        <v>16041</v>
      </c>
      <c r="J2286" s="31" t="s">
        <v>16042</v>
      </c>
      <c r="K2286" s="31" t="s">
        <v>110</v>
      </c>
      <c r="L2286" s="31" t="s">
        <v>16039</v>
      </c>
      <c r="M2286" s="31" t="s">
        <v>25</v>
      </c>
      <c r="N2286" s="31" t="s">
        <v>25933</v>
      </c>
      <c r="O2286" s="31" t="s">
        <v>25929</v>
      </c>
      <c r="P2286" s="32" t="s">
        <v>67</v>
      </c>
      <c r="Q2286" s="32">
        <v>0.5</v>
      </c>
      <c r="R2286" t="str">
        <f t="shared" si="35"/>
        <v>Завтрак М.В. ПП, маг. "Копійка" г.Хмельницкий, ул.Прибужская, д.34</v>
      </c>
    </row>
    <row r="2287" spans="1:18" hidden="1" x14ac:dyDescent="0.25">
      <c r="A2287" s="32">
        <v>163226</v>
      </c>
      <c r="B2287" s="31" t="s">
        <v>16038</v>
      </c>
      <c r="C2287" s="31" t="s">
        <v>16039</v>
      </c>
      <c r="D2287" s="31" t="s">
        <v>16040</v>
      </c>
      <c r="E2287" s="31" t="s">
        <v>145</v>
      </c>
      <c r="F2287" s="31" t="s">
        <v>122</v>
      </c>
      <c r="G2287" s="31" t="s">
        <v>107</v>
      </c>
      <c r="H2287" s="31" t="s">
        <v>108</v>
      </c>
      <c r="I2287" s="31"/>
      <c r="J2287" s="31"/>
      <c r="K2287" s="31" t="s">
        <v>110</v>
      </c>
      <c r="L2287" s="31" t="s">
        <v>16039</v>
      </c>
      <c r="M2287" s="31" t="s">
        <v>25</v>
      </c>
      <c r="N2287" s="31" t="s">
        <v>25933</v>
      </c>
      <c r="O2287" s="31" t="s">
        <v>25929</v>
      </c>
      <c r="P2287" s="32" t="s">
        <v>67</v>
      </c>
      <c r="Q2287" s="32">
        <v>0.5</v>
      </c>
      <c r="R2287" t="str">
        <f t="shared" si="35"/>
        <v>Завтрак М.В. ПП, маг. "Копійка" г.Хмельницкий, ул.Прибужская, д.34</v>
      </c>
    </row>
    <row r="2288" spans="1:18" hidden="1" x14ac:dyDescent="0.25">
      <c r="A2288" s="32">
        <v>163234</v>
      </c>
      <c r="B2288" s="31" t="s">
        <v>16053</v>
      </c>
      <c r="C2288" s="31" t="s">
        <v>16054</v>
      </c>
      <c r="D2288" s="31" t="s">
        <v>16055</v>
      </c>
      <c r="E2288" s="31" t="s">
        <v>145</v>
      </c>
      <c r="F2288" s="31" t="s">
        <v>122</v>
      </c>
      <c r="G2288" s="31" t="s">
        <v>107</v>
      </c>
      <c r="H2288" s="31" t="s">
        <v>108</v>
      </c>
      <c r="I2288" s="31" t="s">
        <v>16056</v>
      </c>
      <c r="J2288" s="31" t="s">
        <v>16057</v>
      </c>
      <c r="K2288" s="31" t="s">
        <v>110</v>
      </c>
      <c r="L2288" s="31" t="s">
        <v>16054</v>
      </c>
      <c r="M2288" s="31" t="s">
        <v>24</v>
      </c>
      <c r="N2288" s="31" t="s">
        <v>25933</v>
      </c>
      <c r="O2288" s="31" t="s">
        <v>25929</v>
      </c>
      <c r="P2288" s="32" t="s">
        <v>67</v>
      </c>
      <c r="Q2288" s="32">
        <v>0.5</v>
      </c>
      <c r="R2288" t="str">
        <f t="shared" si="35"/>
        <v>Загурська Н.О. ПП, маг. "Смак" г.Хмельницкий, ул.Васянина, д.8/1</v>
      </c>
    </row>
    <row r="2289" spans="1:18" hidden="1" x14ac:dyDescent="0.25">
      <c r="A2289" s="32">
        <v>163234</v>
      </c>
      <c r="B2289" s="31" t="s">
        <v>16053</v>
      </c>
      <c r="C2289" s="31" t="s">
        <v>16054</v>
      </c>
      <c r="D2289" s="31" t="s">
        <v>16055</v>
      </c>
      <c r="E2289" s="31" t="s">
        <v>145</v>
      </c>
      <c r="F2289" s="31" t="s">
        <v>122</v>
      </c>
      <c r="G2289" s="31" t="s">
        <v>107</v>
      </c>
      <c r="H2289" s="31" t="s">
        <v>108</v>
      </c>
      <c r="I2289" s="31"/>
      <c r="J2289" s="31"/>
      <c r="K2289" s="31" t="s">
        <v>110</v>
      </c>
      <c r="L2289" s="31" t="s">
        <v>16054</v>
      </c>
      <c r="M2289" s="31" t="s">
        <v>24</v>
      </c>
      <c r="N2289" s="31" t="s">
        <v>25933</v>
      </c>
      <c r="O2289" s="31" t="s">
        <v>25929</v>
      </c>
      <c r="P2289" s="32" t="s">
        <v>67</v>
      </c>
      <c r="Q2289" s="32">
        <v>0.5</v>
      </c>
      <c r="R2289" t="str">
        <f t="shared" si="35"/>
        <v>Загурська Н.О. ПП, маг. "Смак" г.Хмельницкий, ул.Васянина, д.8/1</v>
      </c>
    </row>
    <row r="2290" spans="1:18" hidden="1" x14ac:dyDescent="0.25">
      <c r="A2290" s="32">
        <v>163238</v>
      </c>
      <c r="B2290" s="31" t="s">
        <v>16063</v>
      </c>
      <c r="C2290" s="31" t="s">
        <v>16064</v>
      </c>
      <c r="D2290" s="31" t="s">
        <v>9637</v>
      </c>
      <c r="E2290" s="31" t="s">
        <v>145</v>
      </c>
      <c r="F2290" s="31" t="s">
        <v>122</v>
      </c>
      <c r="G2290" s="31" t="s">
        <v>299</v>
      </c>
      <c r="H2290" s="31" t="s">
        <v>108</v>
      </c>
      <c r="I2290" s="31" t="s">
        <v>16065</v>
      </c>
      <c r="J2290" s="31" t="s">
        <v>16066</v>
      </c>
      <c r="K2290" s="31" t="s">
        <v>110</v>
      </c>
      <c r="L2290" s="31" t="s">
        <v>16064</v>
      </c>
      <c r="M2290" s="31" t="s">
        <v>26</v>
      </c>
      <c r="N2290" s="31" t="s">
        <v>25933</v>
      </c>
      <c r="O2290" s="31" t="s">
        <v>25929</v>
      </c>
      <c r="P2290" s="32" t="s">
        <v>66</v>
      </c>
      <c r="Q2290" s="32">
        <v>1</v>
      </c>
      <c r="R2290" t="str">
        <f t="shared" si="35"/>
        <v>Задоянчук Г.В. ПП, маг. "Колосок" г.Хмельницкий, просп Мира, д.54</v>
      </c>
    </row>
    <row r="2291" spans="1:18" hidden="1" x14ac:dyDescent="0.25">
      <c r="A2291" s="32">
        <v>163238</v>
      </c>
      <c r="B2291" s="31" t="s">
        <v>16063</v>
      </c>
      <c r="C2291" s="31" t="s">
        <v>16064</v>
      </c>
      <c r="D2291" s="31" t="s">
        <v>9637</v>
      </c>
      <c r="E2291" s="31" t="s">
        <v>145</v>
      </c>
      <c r="F2291" s="31" t="s">
        <v>122</v>
      </c>
      <c r="G2291" s="31" t="s">
        <v>299</v>
      </c>
      <c r="H2291" s="31" t="s">
        <v>108</v>
      </c>
      <c r="I2291" s="31"/>
      <c r="J2291" s="31"/>
      <c r="K2291" s="31" t="s">
        <v>110</v>
      </c>
      <c r="L2291" s="31" t="s">
        <v>16064</v>
      </c>
      <c r="M2291" s="31" t="s">
        <v>26</v>
      </c>
      <c r="N2291" s="31" t="s">
        <v>25933</v>
      </c>
      <c r="O2291" s="31" t="s">
        <v>25929</v>
      </c>
      <c r="P2291" s="32" t="s">
        <v>66</v>
      </c>
      <c r="Q2291" s="32">
        <v>1</v>
      </c>
      <c r="R2291" t="str">
        <f t="shared" si="35"/>
        <v>Задоянчук Г.В. ПП, маг. "Колосок" г.Хмельницкий, просп Мира, д.54</v>
      </c>
    </row>
    <row r="2292" spans="1:18" hidden="1" x14ac:dyDescent="0.25">
      <c r="A2292" s="32">
        <v>163247</v>
      </c>
      <c r="B2292" s="31" t="s">
        <v>16078</v>
      </c>
      <c r="C2292" s="31" t="s">
        <v>16079</v>
      </c>
      <c r="D2292" s="31" t="s">
        <v>12075</v>
      </c>
      <c r="E2292" s="31" t="s">
        <v>145</v>
      </c>
      <c r="F2292" s="31" t="s">
        <v>122</v>
      </c>
      <c r="G2292" s="31" t="s">
        <v>107</v>
      </c>
      <c r="H2292" s="31" t="s">
        <v>108</v>
      </c>
      <c r="I2292" s="31"/>
      <c r="J2292" s="31"/>
      <c r="K2292" s="31" t="s">
        <v>110</v>
      </c>
      <c r="L2292" s="31" t="s">
        <v>16079</v>
      </c>
      <c r="M2292" s="31" t="s">
        <v>26</v>
      </c>
      <c r="N2292" s="31" t="s">
        <v>25933</v>
      </c>
      <c r="O2292" s="31" t="s">
        <v>25929</v>
      </c>
      <c r="P2292" s="32" t="s">
        <v>66</v>
      </c>
      <c r="Q2292" s="32">
        <v>1</v>
      </c>
      <c r="R2292" t="str">
        <f t="shared" si="35"/>
        <v>Закриницька О.І. ПП, маг. "Продукти" г.Хмельницкий, просп Мира, д.61/1</v>
      </c>
    </row>
    <row r="2293" spans="1:18" hidden="1" x14ac:dyDescent="0.25">
      <c r="A2293" s="32">
        <v>163247</v>
      </c>
      <c r="B2293" s="31" t="s">
        <v>16078</v>
      </c>
      <c r="C2293" s="31" t="s">
        <v>16079</v>
      </c>
      <c r="D2293" s="31" t="s">
        <v>12075</v>
      </c>
      <c r="E2293" s="31" t="s">
        <v>145</v>
      </c>
      <c r="F2293" s="31" t="s">
        <v>122</v>
      </c>
      <c r="G2293" s="31" t="s">
        <v>107</v>
      </c>
      <c r="H2293" s="31" t="s">
        <v>108</v>
      </c>
      <c r="I2293" s="31" t="s">
        <v>16080</v>
      </c>
      <c r="J2293" s="31" t="s">
        <v>16081</v>
      </c>
      <c r="K2293" s="31" t="s">
        <v>110</v>
      </c>
      <c r="L2293" s="31" t="s">
        <v>16079</v>
      </c>
      <c r="M2293" s="31" t="s">
        <v>26</v>
      </c>
      <c r="N2293" s="31" t="s">
        <v>25933</v>
      </c>
      <c r="O2293" s="31" t="s">
        <v>25929</v>
      </c>
      <c r="P2293" s="32" t="s">
        <v>66</v>
      </c>
      <c r="Q2293" s="32">
        <v>1</v>
      </c>
      <c r="R2293" t="str">
        <f t="shared" si="35"/>
        <v>Закриницька О.І. ПП, маг. "Продукти" г.Хмельницкий, просп Мира, д.61/1</v>
      </c>
    </row>
    <row r="2294" spans="1:18" hidden="1" x14ac:dyDescent="0.25">
      <c r="A2294" s="32">
        <v>163267</v>
      </c>
      <c r="B2294" s="31" t="s">
        <v>16116</v>
      </c>
      <c r="C2294" s="31" t="s">
        <v>16117</v>
      </c>
      <c r="D2294" s="31" t="s">
        <v>16118</v>
      </c>
      <c r="E2294" s="31" t="s">
        <v>145</v>
      </c>
      <c r="F2294" s="31" t="s">
        <v>122</v>
      </c>
      <c r="G2294" s="31" t="s">
        <v>107</v>
      </c>
      <c r="H2294" s="31" t="s">
        <v>108</v>
      </c>
      <c r="I2294" s="31" t="s">
        <v>13606</v>
      </c>
      <c r="J2294" s="31" t="s">
        <v>13607</v>
      </c>
      <c r="K2294" s="31" t="s">
        <v>110</v>
      </c>
      <c r="L2294" s="31" t="s">
        <v>16119</v>
      </c>
      <c r="M2294" s="31" t="s">
        <v>23</v>
      </c>
      <c r="N2294" s="31" t="s">
        <v>25933</v>
      </c>
      <c r="O2294" s="31" t="s">
        <v>25929</v>
      </c>
      <c r="P2294" s="32" t="s">
        <v>66</v>
      </c>
      <c r="Q2294" s="32">
        <v>1</v>
      </c>
      <c r="R2294" t="str">
        <f t="shared" si="35"/>
        <v>Заруцька І.А. ПП маг."Хлібосол" г.Хмельницкий, ул.Заречанская (зуп. маг."Думка")</v>
      </c>
    </row>
    <row r="2295" spans="1:18" hidden="1" x14ac:dyDescent="0.25">
      <c r="A2295" s="32">
        <v>163274</v>
      </c>
      <c r="B2295" s="31" t="s">
        <v>16130</v>
      </c>
      <c r="C2295" s="31" t="s">
        <v>16131</v>
      </c>
      <c r="D2295" s="31" t="s">
        <v>16132</v>
      </c>
      <c r="E2295" s="31" t="s">
        <v>145</v>
      </c>
      <c r="F2295" s="31" t="s">
        <v>122</v>
      </c>
      <c r="G2295" s="31" t="s">
        <v>107</v>
      </c>
      <c r="H2295" s="31" t="s">
        <v>108</v>
      </c>
      <c r="I2295" s="31" t="s">
        <v>16133</v>
      </c>
      <c r="J2295" s="31" t="s">
        <v>16134</v>
      </c>
      <c r="K2295" s="31" t="s">
        <v>110</v>
      </c>
      <c r="L2295" s="31" t="s">
        <v>16131</v>
      </c>
      <c r="M2295" s="31" t="s">
        <v>27</v>
      </c>
      <c r="N2295" s="31" t="s">
        <v>25933</v>
      </c>
      <c r="O2295" s="31" t="s">
        <v>25929</v>
      </c>
      <c r="P2295" s="32" t="s">
        <v>67</v>
      </c>
      <c r="Q2295" s="32">
        <v>1</v>
      </c>
      <c r="R2295" t="str">
        <f t="shared" si="35"/>
        <v>Захаренко О.М. ПП, маг. "Явір" г.Хмельницкий, пер.Проскуривского Подполья, д.213/2</v>
      </c>
    </row>
    <row r="2296" spans="1:18" hidden="1" x14ac:dyDescent="0.25">
      <c r="A2296" s="32">
        <v>163274</v>
      </c>
      <c r="B2296" s="31" t="s">
        <v>16130</v>
      </c>
      <c r="C2296" s="31" t="s">
        <v>16131</v>
      </c>
      <c r="D2296" s="31" t="s">
        <v>16132</v>
      </c>
      <c r="E2296" s="31" t="s">
        <v>145</v>
      </c>
      <c r="F2296" s="31" t="s">
        <v>122</v>
      </c>
      <c r="G2296" s="31" t="s">
        <v>107</v>
      </c>
      <c r="H2296" s="31" t="s">
        <v>108</v>
      </c>
      <c r="I2296" s="31"/>
      <c r="J2296" s="31"/>
      <c r="K2296" s="31" t="s">
        <v>110</v>
      </c>
      <c r="L2296" s="31" t="s">
        <v>16131</v>
      </c>
      <c r="M2296" s="31" t="s">
        <v>27</v>
      </c>
      <c r="N2296" s="31" t="s">
        <v>25933</v>
      </c>
      <c r="O2296" s="31" t="s">
        <v>25929</v>
      </c>
      <c r="P2296" s="32" t="s">
        <v>67</v>
      </c>
      <c r="Q2296" s="32">
        <v>1</v>
      </c>
      <c r="R2296" t="str">
        <f t="shared" si="35"/>
        <v>Захаренко О.М. ПП, маг. "Явір" г.Хмельницкий, пер.Проскуривского Подполья, д.213/2</v>
      </c>
    </row>
    <row r="2297" spans="1:18" hidden="1" x14ac:dyDescent="0.25">
      <c r="A2297" s="32">
        <v>163276</v>
      </c>
      <c r="B2297" s="31" t="s">
        <v>16138</v>
      </c>
      <c r="C2297" s="31" t="s">
        <v>16139</v>
      </c>
      <c r="D2297" s="31" t="s">
        <v>16140</v>
      </c>
      <c r="E2297" s="31" t="s">
        <v>145</v>
      </c>
      <c r="F2297" s="31" t="s">
        <v>122</v>
      </c>
      <c r="G2297" s="31" t="s">
        <v>107</v>
      </c>
      <c r="H2297" s="31" t="s">
        <v>108</v>
      </c>
      <c r="I2297" s="31" t="s">
        <v>16141</v>
      </c>
      <c r="J2297" s="31" t="s">
        <v>16142</v>
      </c>
      <c r="K2297" s="31" t="s">
        <v>110</v>
      </c>
      <c r="L2297" s="31" t="s">
        <v>16139</v>
      </c>
      <c r="M2297" s="31" t="s">
        <v>24</v>
      </c>
      <c r="N2297" s="31" t="s">
        <v>25933</v>
      </c>
      <c r="O2297" s="31" t="s">
        <v>25929</v>
      </c>
      <c r="P2297" s="32" t="s">
        <v>66</v>
      </c>
      <c r="Q2297" s="32">
        <v>1</v>
      </c>
      <c r="R2297" t="str">
        <f t="shared" si="35"/>
        <v>Захарова Т.О. ПП, маг. "Зуп.Меблі центр" г.Хмельницкий, ул.Камьянецкая, д.170</v>
      </c>
    </row>
    <row r="2298" spans="1:18" hidden="1" x14ac:dyDescent="0.25">
      <c r="A2298" s="32">
        <v>163276</v>
      </c>
      <c r="B2298" s="31" t="s">
        <v>16138</v>
      </c>
      <c r="C2298" s="31" t="s">
        <v>16139</v>
      </c>
      <c r="D2298" s="31" t="s">
        <v>16140</v>
      </c>
      <c r="E2298" s="31" t="s">
        <v>145</v>
      </c>
      <c r="F2298" s="31" t="s">
        <v>122</v>
      </c>
      <c r="G2298" s="31" t="s">
        <v>107</v>
      </c>
      <c r="H2298" s="31" t="s">
        <v>108</v>
      </c>
      <c r="I2298" s="31"/>
      <c r="J2298" s="31"/>
      <c r="K2298" s="31" t="s">
        <v>110</v>
      </c>
      <c r="L2298" s="31" t="s">
        <v>16139</v>
      </c>
      <c r="M2298" s="31" t="s">
        <v>24</v>
      </c>
      <c r="N2298" s="31" t="s">
        <v>25933</v>
      </c>
      <c r="O2298" s="31" t="s">
        <v>25929</v>
      </c>
      <c r="P2298" s="32" t="s">
        <v>66</v>
      </c>
      <c r="Q2298" s="32">
        <v>1</v>
      </c>
      <c r="R2298" t="str">
        <f t="shared" si="35"/>
        <v>Захарова Т.О. ПП, маг. "Зуп.Меблі центр" г.Хмельницкий, ул.Камьянецкая, д.170</v>
      </c>
    </row>
    <row r="2299" spans="1:18" hidden="1" x14ac:dyDescent="0.25">
      <c r="A2299" s="32">
        <v>163284</v>
      </c>
      <c r="B2299" s="31" t="s">
        <v>16156</v>
      </c>
      <c r="C2299" s="31" t="s">
        <v>16157</v>
      </c>
      <c r="D2299" s="31" t="s">
        <v>16158</v>
      </c>
      <c r="E2299" s="31" t="s">
        <v>145</v>
      </c>
      <c r="F2299" s="31" t="s">
        <v>122</v>
      </c>
      <c r="G2299" s="31" t="s">
        <v>107</v>
      </c>
      <c r="H2299" s="31" t="s">
        <v>108</v>
      </c>
      <c r="I2299" s="31" t="s">
        <v>16159</v>
      </c>
      <c r="J2299" s="31" t="s">
        <v>16160</v>
      </c>
      <c r="K2299" s="31" t="s">
        <v>110</v>
      </c>
      <c r="L2299" s="31" t="s">
        <v>16157</v>
      </c>
      <c r="M2299" s="31" t="s">
        <v>24</v>
      </c>
      <c r="N2299" s="31" t="s">
        <v>25933</v>
      </c>
      <c r="O2299" s="31" t="s">
        <v>25929</v>
      </c>
      <c r="P2299" s="32" t="s">
        <v>66</v>
      </c>
      <c r="Q2299" s="32">
        <v>1</v>
      </c>
      <c r="R2299" t="str">
        <f t="shared" si="35"/>
        <v>Ярова Т.М. ПП, маг. "Подільський" г.Хмельницкий, ул.Киевская, д.50</v>
      </c>
    </row>
    <row r="2300" spans="1:18" hidden="1" x14ac:dyDescent="0.25">
      <c r="A2300" s="32">
        <v>163284</v>
      </c>
      <c r="B2300" s="31" t="s">
        <v>16156</v>
      </c>
      <c r="C2300" s="31" t="s">
        <v>16157</v>
      </c>
      <c r="D2300" s="31" t="s">
        <v>16158</v>
      </c>
      <c r="E2300" s="31" t="s">
        <v>145</v>
      </c>
      <c r="F2300" s="31" t="s">
        <v>122</v>
      </c>
      <c r="G2300" s="31" t="s">
        <v>107</v>
      </c>
      <c r="H2300" s="31" t="s">
        <v>108</v>
      </c>
      <c r="I2300" s="31"/>
      <c r="J2300" s="31"/>
      <c r="K2300" s="31" t="s">
        <v>110</v>
      </c>
      <c r="L2300" s="31" t="s">
        <v>16161</v>
      </c>
      <c r="M2300" s="31" t="s">
        <v>24</v>
      </c>
      <c r="N2300" s="31" t="s">
        <v>25933</v>
      </c>
      <c r="O2300" s="31" t="s">
        <v>25929</v>
      </c>
      <c r="P2300" s="32" t="s">
        <v>66</v>
      </c>
      <c r="Q2300" s="32">
        <v>1</v>
      </c>
      <c r="R2300" t="str">
        <f t="shared" si="35"/>
        <v>Ярова Т.М. ПП, маг. "Подільський" г.Хмельницкий, ул.Киевская, д.50</v>
      </c>
    </row>
    <row r="2301" spans="1:18" hidden="1" x14ac:dyDescent="0.25">
      <c r="A2301" s="32">
        <v>163302</v>
      </c>
      <c r="B2301" s="31" t="s">
        <v>16185</v>
      </c>
      <c r="C2301" s="31" t="s">
        <v>16186</v>
      </c>
      <c r="D2301" s="31" t="s">
        <v>16187</v>
      </c>
      <c r="E2301" s="31" t="s">
        <v>145</v>
      </c>
      <c r="F2301" s="31" t="s">
        <v>122</v>
      </c>
      <c r="G2301" s="31" t="s">
        <v>155</v>
      </c>
      <c r="H2301" s="31" t="s">
        <v>108</v>
      </c>
      <c r="I2301" s="31" t="s">
        <v>16188</v>
      </c>
      <c r="J2301" s="31" t="s">
        <v>16189</v>
      </c>
      <c r="K2301" s="31" t="s">
        <v>110</v>
      </c>
      <c r="L2301" s="31" t="s">
        <v>16186</v>
      </c>
      <c r="M2301" s="31" t="s">
        <v>23</v>
      </c>
      <c r="N2301" s="31" t="s">
        <v>25933</v>
      </c>
      <c r="O2301" s="31" t="s">
        <v>25929</v>
      </c>
      <c r="P2301" s="32" t="s">
        <v>66</v>
      </c>
      <c r="Q2301" s="32">
        <v>1</v>
      </c>
      <c r="R2301" t="str">
        <f t="shared" si="35"/>
        <v>Зейлікман Б.Ю. ПП, маг. "Все до столу" г.Хмельницкий, ул.Заречанская, д.38</v>
      </c>
    </row>
    <row r="2302" spans="1:18" hidden="1" x14ac:dyDescent="0.25">
      <c r="A2302" s="32">
        <v>163391</v>
      </c>
      <c r="B2302" s="31" t="s">
        <v>16370</v>
      </c>
      <c r="C2302" s="31" t="s">
        <v>16371</v>
      </c>
      <c r="D2302" s="31" t="s">
        <v>16372</v>
      </c>
      <c r="E2302" s="31" t="s">
        <v>145</v>
      </c>
      <c r="F2302" s="31" t="s">
        <v>122</v>
      </c>
      <c r="G2302" s="31" t="s">
        <v>107</v>
      </c>
      <c r="H2302" s="31" t="s">
        <v>108</v>
      </c>
      <c r="I2302" s="31" t="s">
        <v>16373</v>
      </c>
      <c r="J2302" s="31" t="s">
        <v>16374</v>
      </c>
      <c r="K2302" s="31" t="s">
        <v>110</v>
      </c>
      <c r="L2302" s="31" t="s">
        <v>16371</v>
      </c>
      <c r="M2302" s="31" t="s">
        <v>27</v>
      </c>
      <c r="N2302" s="31" t="s">
        <v>25933</v>
      </c>
      <c r="O2302" s="31" t="s">
        <v>25929</v>
      </c>
      <c r="P2302" s="32" t="s">
        <v>67</v>
      </c>
      <c r="Q2302" s="32">
        <v>0.5</v>
      </c>
      <c r="R2302" t="str">
        <f t="shared" si="35"/>
        <v>Кальніченко П.Д. ПП, маг. "Колосок" г.Хмельницкий, шоссе Винницкое, д.54</v>
      </c>
    </row>
    <row r="2303" spans="1:18" hidden="1" x14ac:dyDescent="0.25">
      <c r="A2303" s="32">
        <v>163391</v>
      </c>
      <c r="B2303" s="31" t="s">
        <v>16370</v>
      </c>
      <c r="C2303" s="31" t="s">
        <v>16371</v>
      </c>
      <c r="D2303" s="31" t="s">
        <v>16372</v>
      </c>
      <c r="E2303" s="31" t="s">
        <v>145</v>
      </c>
      <c r="F2303" s="31" t="s">
        <v>122</v>
      </c>
      <c r="G2303" s="31" t="s">
        <v>107</v>
      </c>
      <c r="H2303" s="31" t="s">
        <v>108</v>
      </c>
      <c r="I2303" s="31"/>
      <c r="J2303" s="31"/>
      <c r="K2303" s="31" t="s">
        <v>110</v>
      </c>
      <c r="L2303" s="31" t="s">
        <v>16371</v>
      </c>
      <c r="M2303" s="31" t="s">
        <v>27</v>
      </c>
      <c r="N2303" s="31" t="s">
        <v>25933</v>
      </c>
      <c r="O2303" s="31" t="s">
        <v>25929</v>
      </c>
      <c r="P2303" s="32" t="s">
        <v>67</v>
      </c>
      <c r="Q2303" s="32">
        <v>0.5</v>
      </c>
      <c r="R2303" t="str">
        <f t="shared" si="35"/>
        <v>Кальніченко П.Д. ПП, маг. "Колосок" г.Хмельницкий, шоссе Винницкое, д.54</v>
      </c>
    </row>
    <row r="2304" spans="1:18" hidden="1" x14ac:dyDescent="0.25">
      <c r="A2304" s="32">
        <v>163433</v>
      </c>
      <c r="B2304" s="31" t="s">
        <v>16469</v>
      </c>
      <c r="C2304" s="31" t="s">
        <v>16470</v>
      </c>
      <c r="D2304" s="31" t="s">
        <v>13926</v>
      </c>
      <c r="E2304" s="31" t="s">
        <v>145</v>
      </c>
      <c r="F2304" s="31" t="s">
        <v>122</v>
      </c>
      <c r="G2304" s="31" t="s">
        <v>107</v>
      </c>
      <c r="H2304" s="31" t="s">
        <v>108</v>
      </c>
      <c r="I2304" s="31" t="s">
        <v>16471</v>
      </c>
      <c r="J2304" s="31" t="s">
        <v>16472</v>
      </c>
      <c r="K2304" s="31" t="s">
        <v>110</v>
      </c>
      <c r="L2304" s="31" t="s">
        <v>16470</v>
      </c>
      <c r="M2304" s="31" t="s">
        <v>26</v>
      </c>
      <c r="N2304" s="31" t="s">
        <v>25933</v>
      </c>
      <c r="O2304" s="31" t="s">
        <v>25929</v>
      </c>
      <c r="P2304" s="32" t="s">
        <v>66</v>
      </c>
      <c r="Q2304" s="32">
        <v>1</v>
      </c>
      <c r="R2304" t="str">
        <f t="shared" si="35"/>
        <v>Касьян Л.В. ПП, маг."Еліт" г.Хмельницкий, ул.Заречанская, д.16</v>
      </c>
    </row>
    <row r="2305" spans="1:18" hidden="1" x14ac:dyDescent="0.25">
      <c r="A2305" s="32">
        <v>163433</v>
      </c>
      <c r="B2305" s="31" t="s">
        <v>16469</v>
      </c>
      <c r="C2305" s="31" t="s">
        <v>16470</v>
      </c>
      <c r="D2305" s="31" t="s">
        <v>13926</v>
      </c>
      <c r="E2305" s="31" t="s">
        <v>145</v>
      </c>
      <c r="F2305" s="31" t="s">
        <v>122</v>
      </c>
      <c r="G2305" s="31" t="s">
        <v>107</v>
      </c>
      <c r="H2305" s="31" t="s">
        <v>108</v>
      </c>
      <c r="I2305" s="31"/>
      <c r="J2305" s="31"/>
      <c r="K2305" s="31" t="s">
        <v>110</v>
      </c>
      <c r="L2305" s="31" t="s">
        <v>16470</v>
      </c>
      <c r="M2305" s="31" t="s">
        <v>26</v>
      </c>
      <c r="N2305" s="31" t="s">
        <v>25933</v>
      </c>
      <c r="O2305" s="31" t="s">
        <v>25929</v>
      </c>
      <c r="P2305" s="32" t="s">
        <v>66</v>
      </c>
      <c r="Q2305" s="32">
        <v>1</v>
      </c>
      <c r="R2305" t="str">
        <f t="shared" si="35"/>
        <v>Касьян Л.В. ПП, маг."Еліт" г.Хмельницкий, ул.Заречанская, д.16</v>
      </c>
    </row>
    <row r="2306" spans="1:18" hidden="1" x14ac:dyDescent="0.25">
      <c r="A2306" s="32">
        <v>163458</v>
      </c>
      <c r="B2306" s="31" t="s">
        <v>16510</v>
      </c>
      <c r="C2306" s="31" t="s">
        <v>16511</v>
      </c>
      <c r="D2306" s="31" t="s">
        <v>16512</v>
      </c>
      <c r="E2306" s="31" t="s">
        <v>145</v>
      </c>
      <c r="F2306" s="31" t="s">
        <v>122</v>
      </c>
      <c r="G2306" s="31" t="s">
        <v>107</v>
      </c>
      <c r="H2306" s="31" t="s">
        <v>108</v>
      </c>
      <c r="I2306" s="31" t="s">
        <v>9385</v>
      </c>
      <c r="J2306" s="31" t="s">
        <v>9386</v>
      </c>
      <c r="K2306" s="31" t="s">
        <v>110</v>
      </c>
      <c r="L2306" s="31" t="s">
        <v>16511</v>
      </c>
      <c r="M2306" s="31" t="s">
        <v>27</v>
      </c>
      <c r="N2306" s="31" t="s">
        <v>25933</v>
      </c>
      <c r="O2306" s="31" t="s">
        <v>25929</v>
      </c>
      <c r="P2306" s="32" t="s">
        <v>66</v>
      </c>
      <c r="Q2306" s="32">
        <v>1</v>
      </c>
      <c r="R2306" t="str">
        <f t="shared" si="35"/>
        <v>Каштан ТзОВ, маг. "Продукти" г.Хмельницкий, ул.Вокзальная, д.59</v>
      </c>
    </row>
    <row r="2307" spans="1:18" hidden="1" x14ac:dyDescent="0.25">
      <c r="A2307" s="32">
        <v>163458</v>
      </c>
      <c r="B2307" s="31" t="s">
        <v>16510</v>
      </c>
      <c r="C2307" s="31" t="s">
        <v>16511</v>
      </c>
      <c r="D2307" s="31" t="s">
        <v>16512</v>
      </c>
      <c r="E2307" s="31" t="s">
        <v>145</v>
      </c>
      <c r="F2307" s="31" t="s">
        <v>122</v>
      </c>
      <c r="G2307" s="31" t="s">
        <v>107</v>
      </c>
      <c r="H2307" s="31" t="s">
        <v>108</v>
      </c>
      <c r="I2307" s="31"/>
      <c r="J2307" s="31"/>
      <c r="K2307" s="31" t="s">
        <v>110</v>
      </c>
      <c r="L2307" s="31" t="s">
        <v>16511</v>
      </c>
      <c r="M2307" s="31" t="s">
        <v>27</v>
      </c>
      <c r="N2307" s="31" t="s">
        <v>25933</v>
      </c>
      <c r="O2307" s="31" t="s">
        <v>25929</v>
      </c>
      <c r="P2307" s="32" t="s">
        <v>66</v>
      </c>
      <c r="Q2307" s="32">
        <v>1</v>
      </c>
      <c r="R2307" t="str">
        <f t="shared" ref="R2307:R2370" si="36">CONCATENATE(C2307," ",D2307)</f>
        <v>Каштан ТзОВ, маг. "Продукти" г.Хмельницкий, ул.Вокзальная, д.59</v>
      </c>
    </row>
    <row r="2308" spans="1:18" hidden="1" x14ac:dyDescent="0.25">
      <c r="A2308" s="32">
        <v>163483</v>
      </c>
      <c r="B2308" s="31" t="s">
        <v>16562</v>
      </c>
      <c r="C2308" s="31" t="s">
        <v>16563</v>
      </c>
      <c r="D2308" s="31" t="s">
        <v>16564</v>
      </c>
      <c r="E2308" s="31" t="s">
        <v>145</v>
      </c>
      <c r="F2308" s="31" t="s">
        <v>122</v>
      </c>
      <c r="G2308" s="31" t="s">
        <v>115</v>
      </c>
      <c r="H2308" s="31" t="s">
        <v>116</v>
      </c>
      <c r="I2308" s="31" t="s">
        <v>16565</v>
      </c>
      <c r="J2308" s="31" t="s">
        <v>16566</v>
      </c>
      <c r="K2308" s="31" t="s">
        <v>110</v>
      </c>
      <c r="L2308" s="31" t="s">
        <v>16563</v>
      </c>
      <c r="M2308" s="31" t="s">
        <v>27</v>
      </c>
      <c r="N2308" s="31" t="s">
        <v>25933</v>
      </c>
      <c r="O2308" s="31" t="s">
        <v>25929</v>
      </c>
      <c r="P2308" s="32" t="s">
        <v>67</v>
      </c>
      <c r="Q2308" s="32">
        <v>0.5</v>
      </c>
      <c r="R2308" t="str">
        <f t="shared" si="36"/>
        <v>Кирилюк Н.І. ПП, кафе "Вокзальне" г.Хмельницкий, шоссе Винницкое, д.23</v>
      </c>
    </row>
    <row r="2309" spans="1:18" hidden="1" x14ac:dyDescent="0.25">
      <c r="A2309" s="32">
        <v>163483</v>
      </c>
      <c r="B2309" s="31" t="s">
        <v>16562</v>
      </c>
      <c r="C2309" s="31" t="s">
        <v>16563</v>
      </c>
      <c r="D2309" s="31" t="s">
        <v>16564</v>
      </c>
      <c r="E2309" s="31" t="s">
        <v>145</v>
      </c>
      <c r="F2309" s="31" t="s">
        <v>122</v>
      </c>
      <c r="G2309" s="31" t="s">
        <v>115</v>
      </c>
      <c r="H2309" s="31" t="s">
        <v>116</v>
      </c>
      <c r="I2309" s="31"/>
      <c r="J2309" s="31"/>
      <c r="K2309" s="31" t="s">
        <v>110</v>
      </c>
      <c r="L2309" s="31" t="s">
        <v>16563</v>
      </c>
      <c r="M2309" s="31" t="s">
        <v>27</v>
      </c>
      <c r="N2309" s="31" t="s">
        <v>25933</v>
      </c>
      <c r="O2309" s="31" t="s">
        <v>25929</v>
      </c>
      <c r="P2309" s="32" t="s">
        <v>67</v>
      </c>
      <c r="Q2309" s="32">
        <v>0.5</v>
      </c>
      <c r="R2309" t="str">
        <f t="shared" si="36"/>
        <v>Кирилюк Н.І. ПП, кафе "Вокзальне" г.Хмельницкий, шоссе Винницкое, д.23</v>
      </c>
    </row>
    <row r="2310" spans="1:18" hidden="1" x14ac:dyDescent="0.25">
      <c r="A2310" s="32">
        <v>163496</v>
      </c>
      <c r="B2310" s="31" t="s">
        <v>16593</v>
      </c>
      <c r="C2310" s="31" t="s">
        <v>16594</v>
      </c>
      <c r="D2310" s="31" t="s">
        <v>16595</v>
      </c>
      <c r="E2310" s="31" t="s">
        <v>145</v>
      </c>
      <c r="F2310" s="31" t="s">
        <v>122</v>
      </c>
      <c r="G2310" s="31" t="s">
        <v>107</v>
      </c>
      <c r="H2310" s="31" t="s">
        <v>108</v>
      </c>
      <c r="I2310" s="31" t="s">
        <v>16596</v>
      </c>
      <c r="J2310" s="31" t="s">
        <v>16597</v>
      </c>
      <c r="K2310" s="31" t="s">
        <v>110</v>
      </c>
      <c r="L2310" s="31" t="s">
        <v>16594</v>
      </c>
      <c r="M2310" s="31" t="s">
        <v>27</v>
      </c>
      <c r="N2310" s="31" t="s">
        <v>25933</v>
      </c>
      <c r="O2310" s="31" t="s">
        <v>25929</v>
      </c>
      <c r="P2310" s="32" t="s">
        <v>66</v>
      </c>
      <c r="Q2310" s="32">
        <v>1</v>
      </c>
      <c r="R2310" t="str">
        <f t="shared" si="36"/>
        <v>Жорник Л.А. ПП, маг. "Олімп" г.Хмельницкий, ул.Курчатова, д.1а (біля зуп. "Олімпійська")</v>
      </c>
    </row>
    <row r="2311" spans="1:18" hidden="1" x14ac:dyDescent="0.25">
      <c r="A2311" s="32">
        <v>163497</v>
      </c>
      <c r="B2311" s="31" t="s">
        <v>16598</v>
      </c>
      <c r="C2311" s="31" t="s">
        <v>16599</v>
      </c>
      <c r="D2311" s="31" t="s">
        <v>16600</v>
      </c>
      <c r="E2311" s="31" t="s">
        <v>145</v>
      </c>
      <c r="F2311" s="31" t="s">
        <v>122</v>
      </c>
      <c r="G2311" s="31" t="s">
        <v>107</v>
      </c>
      <c r="H2311" s="31" t="s">
        <v>108</v>
      </c>
      <c r="I2311" s="31" t="s">
        <v>16601</v>
      </c>
      <c r="J2311" s="31" t="s">
        <v>16602</v>
      </c>
      <c r="K2311" s="31" t="s">
        <v>110</v>
      </c>
      <c r="L2311" s="31" t="s">
        <v>16599</v>
      </c>
      <c r="M2311" s="31" t="s">
        <v>25</v>
      </c>
      <c r="N2311" s="31" t="s">
        <v>25933</v>
      </c>
      <c r="O2311" s="31" t="s">
        <v>25929</v>
      </c>
      <c r="P2311" s="32" t="s">
        <v>66</v>
      </c>
      <c r="Q2311" s="32">
        <v>1</v>
      </c>
      <c r="R2311" t="str">
        <f t="shared" si="36"/>
        <v>Коваль В.О. ПП,  маг. "Крамниця" г.Хмельницкий, ул.Камьянецкая, д.82</v>
      </c>
    </row>
    <row r="2312" spans="1:18" hidden="1" x14ac:dyDescent="0.25">
      <c r="A2312" s="32">
        <v>165712</v>
      </c>
      <c r="B2312" s="31" t="s">
        <v>21486</v>
      </c>
      <c r="C2312" s="31" t="s">
        <v>21487</v>
      </c>
      <c r="D2312" s="31" t="s">
        <v>21488</v>
      </c>
      <c r="E2312" s="31" t="s">
        <v>145</v>
      </c>
      <c r="F2312" s="31" t="s">
        <v>122</v>
      </c>
      <c r="G2312" s="31" t="s">
        <v>107</v>
      </c>
      <c r="H2312" s="31" t="s">
        <v>108</v>
      </c>
      <c r="I2312" s="31" t="s">
        <v>21489</v>
      </c>
      <c r="J2312" s="31" t="s">
        <v>21490</v>
      </c>
      <c r="K2312" s="31" t="s">
        <v>110</v>
      </c>
      <c r="L2312" s="31" t="s">
        <v>21487</v>
      </c>
      <c r="M2312" s="31" t="s">
        <v>26</v>
      </c>
      <c r="N2312" s="31" t="s">
        <v>25933</v>
      </c>
      <c r="O2312" s="31" t="s">
        <v>25929</v>
      </c>
      <c r="P2312" s="32" t="s">
        <v>66</v>
      </c>
      <c r="Q2312" s="32">
        <v>1</v>
      </c>
      <c r="R2312" t="str">
        <f t="shared" si="36"/>
        <v>Тарахтій О.М. ПП, маг. "Продукти" г.Хмельницкий, ул.Заречанская (ост. Еллектроника)</v>
      </c>
    </row>
    <row r="2313" spans="1:18" hidden="1" x14ac:dyDescent="0.25">
      <c r="A2313" s="32">
        <v>165712</v>
      </c>
      <c r="B2313" s="31" t="s">
        <v>21486</v>
      </c>
      <c r="C2313" s="31" t="s">
        <v>21487</v>
      </c>
      <c r="D2313" s="31" t="s">
        <v>21488</v>
      </c>
      <c r="E2313" s="31" t="s">
        <v>145</v>
      </c>
      <c r="F2313" s="31" t="s">
        <v>122</v>
      </c>
      <c r="G2313" s="31" t="s">
        <v>107</v>
      </c>
      <c r="H2313" s="31" t="s">
        <v>108</v>
      </c>
      <c r="I2313" s="31"/>
      <c r="J2313" s="31"/>
      <c r="K2313" s="31" t="s">
        <v>110</v>
      </c>
      <c r="L2313" s="31" t="s">
        <v>21487</v>
      </c>
      <c r="M2313" s="31" t="s">
        <v>26</v>
      </c>
      <c r="N2313" s="31" t="s">
        <v>25933</v>
      </c>
      <c r="O2313" s="31" t="s">
        <v>25929</v>
      </c>
      <c r="P2313" s="32" t="s">
        <v>66</v>
      </c>
      <c r="Q2313" s="32">
        <v>1</v>
      </c>
      <c r="R2313" t="str">
        <f t="shared" si="36"/>
        <v>Тарахтій О.М. ПП, маг. "Продукти" г.Хмельницкий, ул.Заречанская (ост. Еллектроника)</v>
      </c>
    </row>
    <row r="2314" spans="1:18" hidden="1" x14ac:dyDescent="0.25">
      <c r="A2314" s="32">
        <v>165713</v>
      </c>
      <c r="B2314" s="31" t="s">
        <v>21491</v>
      </c>
      <c r="C2314" s="31" t="s">
        <v>21492</v>
      </c>
      <c r="D2314" s="31" t="s">
        <v>21493</v>
      </c>
      <c r="E2314" s="31" t="s">
        <v>145</v>
      </c>
      <c r="F2314" s="31" t="s">
        <v>122</v>
      </c>
      <c r="G2314" s="31" t="s">
        <v>213</v>
      </c>
      <c r="H2314" s="31" t="s">
        <v>214</v>
      </c>
      <c r="I2314" s="31" t="s">
        <v>953</v>
      </c>
      <c r="J2314" s="31" t="s">
        <v>954</v>
      </c>
      <c r="K2314" s="31" t="s">
        <v>110</v>
      </c>
      <c r="L2314" s="31" t="s">
        <v>21492</v>
      </c>
      <c r="M2314" s="31" t="s">
        <v>24</v>
      </c>
      <c r="N2314" s="31" t="s">
        <v>25933</v>
      </c>
      <c r="O2314" s="31" t="s">
        <v>25929</v>
      </c>
      <c r="P2314" s="32" t="s">
        <v>66</v>
      </c>
      <c r="Q2314" s="32">
        <v>1</v>
      </c>
      <c r="R2314" t="str">
        <f t="shared" si="36"/>
        <v>Тарковський О.В. ПП, склад г.Хмельницкий, ул.Толбухина, д.3</v>
      </c>
    </row>
    <row r="2315" spans="1:18" hidden="1" x14ac:dyDescent="0.25">
      <c r="A2315" s="32">
        <v>165713</v>
      </c>
      <c r="B2315" s="31" t="s">
        <v>21491</v>
      </c>
      <c r="C2315" s="31" t="s">
        <v>21492</v>
      </c>
      <c r="D2315" s="31" t="s">
        <v>21493</v>
      </c>
      <c r="E2315" s="31" t="s">
        <v>145</v>
      </c>
      <c r="F2315" s="31" t="s">
        <v>122</v>
      </c>
      <c r="G2315" s="31" t="s">
        <v>213</v>
      </c>
      <c r="H2315" s="31" t="s">
        <v>214</v>
      </c>
      <c r="I2315" s="31"/>
      <c r="J2315" s="31"/>
      <c r="K2315" s="31" t="s">
        <v>110</v>
      </c>
      <c r="L2315" s="31" t="s">
        <v>21492</v>
      </c>
      <c r="M2315" s="31" t="s">
        <v>24</v>
      </c>
      <c r="N2315" s="31" t="s">
        <v>25933</v>
      </c>
      <c r="O2315" s="31" t="s">
        <v>25929</v>
      </c>
      <c r="P2315" s="32" t="s">
        <v>66</v>
      </c>
      <c r="Q2315" s="32">
        <v>1</v>
      </c>
      <c r="R2315" t="str">
        <f t="shared" si="36"/>
        <v>Тарковський О.В. ПП, склад г.Хмельницкий, ул.Толбухина, д.3</v>
      </c>
    </row>
    <row r="2316" spans="1:18" hidden="1" x14ac:dyDescent="0.25">
      <c r="A2316" s="32">
        <v>165715</v>
      </c>
      <c r="B2316" s="31" t="s">
        <v>21495</v>
      </c>
      <c r="C2316" s="31" t="s">
        <v>21496</v>
      </c>
      <c r="D2316" s="31" t="s">
        <v>21497</v>
      </c>
      <c r="E2316" s="31" t="s">
        <v>145</v>
      </c>
      <c r="F2316" s="31" t="s">
        <v>122</v>
      </c>
      <c r="G2316" s="31" t="s">
        <v>107</v>
      </c>
      <c r="H2316" s="31" t="s">
        <v>108</v>
      </c>
      <c r="I2316" s="31" t="s">
        <v>21498</v>
      </c>
      <c r="J2316" s="31" t="s">
        <v>21499</v>
      </c>
      <c r="K2316" s="31" t="s">
        <v>110</v>
      </c>
      <c r="L2316" s="31" t="s">
        <v>21496</v>
      </c>
      <c r="M2316" s="31" t="s">
        <v>26</v>
      </c>
      <c r="N2316" s="31" t="s">
        <v>25933</v>
      </c>
      <c r="O2316" s="31" t="s">
        <v>25929</v>
      </c>
      <c r="P2316" s="32" t="s">
        <v>67</v>
      </c>
      <c r="Q2316" s="32">
        <v>0.5</v>
      </c>
      <c r="R2316" t="str">
        <f t="shared" si="36"/>
        <v>Черняк В.В. ПП, маг. "Продукти" г.Хмельницкий, ул.Заречанская, д.50</v>
      </c>
    </row>
    <row r="2317" spans="1:18" hidden="1" x14ac:dyDescent="0.25">
      <c r="A2317" s="32">
        <v>165715</v>
      </c>
      <c r="B2317" s="31" t="s">
        <v>21500</v>
      </c>
      <c r="C2317" s="31" t="s">
        <v>21496</v>
      </c>
      <c r="D2317" s="31" t="s">
        <v>21497</v>
      </c>
      <c r="E2317" s="31" t="s">
        <v>145</v>
      </c>
      <c r="F2317" s="31" t="s">
        <v>122</v>
      </c>
      <c r="G2317" s="31" t="s">
        <v>107</v>
      </c>
      <c r="H2317" s="31" t="s">
        <v>108</v>
      </c>
      <c r="I2317" s="31" t="s">
        <v>124</v>
      </c>
      <c r="J2317" s="31" t="s">
        <v>109</v>
      </c>
      <c r="K2317" s="31" t="s">
        <v>110</v>
      </c>
      <c r="L2317" s="31" t="s">
        <v>21501</v>
      </c>
      <c r="M2317" s="31" t="s">
        <v>26</v>
      </c>
      <c r="N2317" s="31" t="s">
        <v>25933</v>
      </c>
      <c r="O2317" s="31" t="s">
        <v>25929</v>
      </c>
      <c r="P2317" s="32" t="s">
        <v>67</v>
      </c>
      <c r="Q2317" s="32">
        <v>0.5</v>
      </c>
      <c r="R2317" t="str">
        <f t="shared" si="36"/>
        <v>Черняк В.В. ПП, маг. "Продукти" г.Хмельницкий, ул.Заречанская, д.50</v>
      </c>
    </row>
    <row r="2318" spans="1:18" hidden="1" x14ac:dyDescent="0.25">
      <c r="A2318" s="32">
        <v>165814</v>
      </c>
      <c r="B2318" s="31" t="s">
        <v>21686</v>
      </c>
      <c r="C2318" s="31" t="s">
        <v>21687</v>
      </c>
      <c r="D2318" s="31" t="s">
        <v>21688</v>
      </c>
      <c r="E2318" s="31" t="s">
        <v>145</v>
      </c>
      <c r="F2318" s="31" t="s">
        <v>122</v>
      </c>
      <c r="G2318" s="31" t="s">
        <v>107</v>
      </c>
      <c r="H2318" s="31" t="s">
        <v>108</v>
      </c>
      <c r="I2318" s="31"/>
      <c r="J2318" s="31"/>
      <c r="K2318" s="31" t="s">
        <v>110</v>
      </c>
      <c r="L2318" s="31" t="s">
        <v>21687</v>
      </c>
      <c r="M2318" s="31" t="s">
        <v>27</v>
      </c>
      <c r="N2318" s="31" t="s">
        <v>25933</v>
      </c>
      <c r="O2318" s="31" t="s">
        <v>25929</v>
      </c>
      <c r="P2318" s="32" t="s">
        <v>66</v>
      </c>
      <c r="Q2318" s="32">
        <v>1</v>
      </c>
      <c r="R2318" t="str">
        <f t="shared" si="36"/>
        <v>Трепалюк Н.І. ПП, маг. "Віктан" г.Хмельницкий, ул.Курчатова, д.11</v>
      </c>
    </row>
    <row r="2319" spans="1:18" hidden="1" x14ac:dyDescent="0.25">
      <c r="A2319" s="32">
        <v>165814</v>
      </c>
      <c r="B2319" s="31" t="s">
        <v>21686</v>
      </c>
      <c r="C2319" s="31" t="s">
        <v>21687</v>
      </c>
      <c r="D2319" s="31" t="s">
        <v>21688</v>
      </c>
      <c r="E2319" s="31" t="s">
        <v>145</v>
      </c>
      <c r="F2319" s="31" t="s">
        <v>122</v>
      </c>
      <c r="G2319" s="31" t="s">
        <v>107</v>
      </c>
      <c r="H2319" s="31" t="s">
        <v>108</v>
      </c>
      <c r="I2319" s="31" t="s">
        <v>21689</v>
      </c>
      <c r="J2319" s="31" t="s">
        <v>21690</v>
      </c>
      <c r="K2319" s="31" t="s">
        <v>110</v>
      </c>
      <c r="L2319" s="31" t="s">
        <v>21687</v>
      </c>
      <c r="M2319" s="31" t="s">
        <v>27</v>
      </c>
      <c r="N2319" s="31" t="s">
        <v>25933</v>
      </c>
      <c r="O2319" s="31" t="s">
        <v>25929</v>
      </c>
      <c r="P2319" s="32" t="s">
        <v>66</v>
      </c>
      <c r="Q2319" s="32">
        <v>1</v>
      </c>
      <c r="R2319" t="str">
        <f t="shared" si="36"/>
        <v>Трепалюк Н.І. ПП, маг. "Віктан" г.Хмельницкий, ул.Курчатова, д.11</v>
      </c>
    </row>
    <row r="2320" spans="1:18" hidden="1" x14ac:dyDescent="0.25">
      <c r="A2320" s="32">
        <v>165822</v>
      </c>
      <c r="B2320" s="31" t="s">
        <v>21702</v>
      </c>
      <c r="C2320" s="31" t="s">
        <v>21703</v>
      </c>
      <c r="D2320" s="31" t="s">
        <v>21704</v>
      </c>
      <c r="E2320" s="31" t="s">
        <v>145</v>
      </c>
      <c r="F2320" s="31" t="s">
        <v>122</v>
      </c>
      <c r="G2320" s="31" t="s">
        <v>107</v>
      </c>
      <c r="H2320" s="31" t="s">
        <v>108</v>
      </c>
      <c r="I2320" s="31"/>
      <c r="J2320" s="31"/>
      <c r="K2320" s="31" t="s">
        <v>110</v>
      </c>
      <c r="L2320" s="31" t="s">
        <v>21703</v>
      </c>
      <c r="M2320" s="31" t="s">
        <v>24</v>
      </c>
      <c r="N2320" s="31" t="s">
        <v>25933</v>
      </c>
      <c r="O2320" s="31" t="s">
        <v>25929</v>
      </c>
      <c r="P2320" s="32" t="s">
        <v>66</v>
      </c>
      <c r="Q2320" s="32">
        <v>1</v>
      </c>
      <c r="R2320" t="str">
        <f t="shared" si="36"/>
        <v>Тростинська Р.Є. ПП, маг. "Продути" г.Хмельницкий, ул.Камьянецкая, д.190</v>
      </c>
    </row>
    <row r="2321" spans="1:18" hidden="1" x14ac:dyDescent="0.25">
      <c r="A2321" s="32">
        <v>165822</v>
      </c>
      <c r="B2321" s="31" t="s">
        <v>21702</v>
      </c>
      <c r="C2321" s="31" t="s">
        <v>21703</v>
      </c>
      <c r="D2321" s="31" t="s">
        <v>21704</v>
      </c>
      <c r="E2321" s="31" t="s">
        <v>145</v>
      </c>
      <c r="F2321" s="31" t="s">
        <v>122</v>
      </c>
      <c r="G2321" s="31" t="s">
        <v>107</v>
      </c>
      <c r="H2321" s="31" t="s">
        <v>108</v>
      </c>
      <c r="I2321" s="31" t="s">
        <v>21705</v>
      </c>
      <c r="J2321" s="31" t="s">
        <v>21706</v>
      </c>
      <c r="K2321" s="31" t="s">
        <v>110</v>
      </c>
      <c r="L2321" s="31" t="s">
        <v>21703</v>
      </c>
      <c r="M2321" s="31" t="s">
        <v>24</v>
      </c>
      <c r="N2321" s="31" t="s">
        <v>25933</v>
      </c>
      <c r="O2321" s="31" t="s">
        <v>25929</v>
      </c>
      <c r="P2321" s="32" t="s">
        <v>66</v>
      </c>
      <c r="Q2321" s="32">
        <v>1</v>
      </c>
      <c r="R2321" t="str">
        <f t="shared" si="36"/>
        <v>Тростинська Р.Є. ПП, маг. "Продути" г.Хмельницкий, ул.Камьянецкая, д.190</v>
      </c>
    </row>
    <row r="2322" spans="1:18" hidden="1" x14ac:dyDescent="0.25">
      <c r="A2322" s="32">
        <v>165829</v>
      </c>
      <c r="B2322" s="31" t="s">
        <v>21717</v>
      </c>
      <c r="C2322" s="31" t="s">
        <v>21718</v>
      </c>
      <c r="D2322" s="31" t="s">
        <v>21719</v>
      </c>
      <c r="E2322" s="31" t="s">
        <v>145</v>
      </c>
      <c r="F2322" s="31" t="s">
        <v>122</v>
      </c>
      <c r="G2322" s="31" t="s">
        <v>149</v>
      </c>
      <c r="H2322" s="31" t="s">
        <v>108</v>
      </c>
      <c r="I2322" s="31" t="s">
        <v>21720</v>
      </c>
      <c r="J2322" s="31" t="s">
        <v>21721</v>
      </c>
      <c r="K2322" s="31" t="s">
        <v>110</v>
      </c>
      <c r="L2322" s="31" t="s">
        <v>21718</v>
      </c>
      <c r="M2322" s="31" t="s">
        <v>25</v>
      </c>
      <c r="N2322" s="31" t="s">
        <v>25933</v>
      </c>
      <c r="O2322" s="31" t="s">
        <v>25929</v>
      </c>
      <c r="P2322" s="32" t="s">
        <v>66</v>
      </c>
      <c r="Q2322" s="32">
        <v>1</v>
      </c>
      <c r="R2322" t="str">
        <f t="shared" si="36"/>
        <v>Туз Л.В. ПП, к-к №669 г.Хмельницкий, пер.Красовского (обласна лікарня біля газетного кіоску)</v>
      </c>
    </row>
    <row r="2323" spans="1:18" hidden="1" x14ac:dyDescent="0.25">
      <c r="A2323" s="32">
        <v>165829</v>
      </c>
      <c r="B2323" s="31" t="s">
        <v>21717</v>
      </c>
      <c r="C2323" s="31" t="s">
        <v>21718</v>
      </c>
      <c r="D2323" s="31" t="s">
        <v>21719</v>
      </c>
      <c r="E2323" s="31" t="s">
        <v>145</v>
      </c>
      <c r="F2323" s="31" t="s">
        <v>122</v>
      </c>
      <c r="G2323" s="31" t="s">
        <v>149</v>
      </c>
      <c r="H2323" s="31" t="s">
        <v>108</v>
      </c>
      <c r="I2323" s="31"/>
      <c r="J2323" s="31"/>
      <c r="K2323" s="31" t="s">
        <v>110</v>
      </c>
      <c r="L2323" s="31" t="s">
        <v>21718</v>
      </c>
      <c r="M2323" s="31" t="s">
        <v>25</v>
      </c>
      <c r="N2323" s="31" t="s">
        <v>25933</v>
      </c>
      <c r="O2323" s="31" t="s">
        <v>25929</v>
      </c>
      <c r="P2323" s="32" t="s">
        <v>66</v>
      </c>
      <c r="Q2323" s="32">
        <v>1</v>
      </c>
      <c r="R2323" t="str">
        <f t="shared" si="36"/>
        <v>Туз Л.В. ПП, к-к №669 г.Хмельницкий, пер.Красовского (обласна лікарня біля газетного кіоску)</v>
      </c>
    </row>
    <row r="2324" spans="1:18" hidden="1" x14ac:dyDescent="0.25">
      <c r="A2324" s="32">
        <v>165847</v>
      </c>
      <c r="B2324" s="31" t="s">
        <v>21778</v>
      </c>
      <c r="C2324" s="31" t="s">
        <v>21779</v>
      </c>
      <c r="D2324" s="31" t="s">
        <v>21780</v>
      </c>
      <c r="E2324" s="31" t="s">
        <v>145</v>
      </c>
      <c r="F2324" s="31" t="s">
        <v>122</v>
      </c>
      <c r="G2324" s="31" t="s">
        <v>107</v>
      </c>
      <c r="H2324" s="31" t="s">
        <v>108</v>
      </c>
      <c r="I2324" s="31" t="s">
        <v>21781</v>
      </c>
      <c r="J2324" s="31" t="s">
        <v>21782</v>
      </c>
      <c r="K2324" s="31" t="s">
        <v>110</v>
      </c>
      <c r="L2324" s="31" t="s">
        <v>21779</v>
      </c>
      <c r="M2324" s="31" t="s">
        <v>27</v>
      </c>
      <c r="N2324" s="31" t="s">
        <v>25933</v>
      </c>
      <c r="O2324" s="31" t="s">
        <v>25929</v>
      </c>
      <c r="P2324" s="32" t="s">
        <v>67</v>
      </c>
      <c r="Q2324" s="32">
        <v>0.5</v>
      </c>
      <c r="R2324" t="str">
        <f t="shared" si="36"/>
        <v>Україна ТОВ, маг."Україна" г.Хмельницкий, ул.Курчатова, д.13</v>
      </c>
    </row>
    <row r="2325" spans="1:18" hidden="1" x14ac:dyDescent="0.25">
      <c r="A2325" s="32">
        <v>165847</v>
      </c>
      <c r="B2325" s="31" t="s">
        <v>21778</v>
      </c>
      <c r="C2325" s="31" t="s">
        <v>21779</v>
      </c>
      <c r="D2325" s="31" t="s">
        <v>21780</v>
      </c>
      <c r="E2325" s="31" t="s">
        <v>145</v>
      </c>
      <c r="F2325" s="31" t="s">
        <v>122</v>
      </c>
      <c r="G2325" s="31" t="s">
        <v>107</v>
      </c>
      <c r="H2325" s="31" t="s">
        <v>108</v>
      </c>
      <c r="I2325" s="31"/>
      <c r="J2325" s="31"/>
      <c r="K2325" s="31" t="s">
        <v>110</v>
      </c>
      <c r="L2325" s="31" t="s">
        <v>21779</v>
      </c>
      <c r="M2325" s="31" t="s">
        <v>27</v>
      </c>
      <c r="N2325" s="31" t="s">
        <v>25933</v>
      </c>
      <c r="O2325" s="31" t="s">
        <v>25929</v>
      </c>
      <c r="P2325" s="32" t="s">
        <v>67</v>
      </c>
      <c r="Q2325" s="32">
        <v>0.5</v>
      </c>
      <c r="R2325" t="str">
        <f t="shared" si="36"/>
        <v>Україна ТОВ, маг."Україна" г.Хмельницкий, ул.Курчатова, д.13</v>
      </c>
    </row>
    <row r="2326" spans="1:18" hidden="1" x14ac:dyDescent="0.25">
      <c r="A2326" s="32">
        <v>165902</v>
      </c>
      <c r="B2326" s="31" t="s">
        <v>21914</v>
      </c>
      <c r="C2326" s="31" t="s">
        <v>21915</v>
      </c>
      <c r="D2326" s="31" t="s">
        <v>21916</v>
      </c>
      <c r="E2326" s="31" t="s">
        <v>145</v>
      </c>
      <c r="F2326" s="31" t="s">
        <v>122</v>
      </c>
      <c r="G2326" s="31" t="s">
        <v>107</v>
      </c>
      <c r="H2326" s="31" t="s">
        <v>108</v>
      </c>
      <c r="I2326" s="31"/>
      <c r="J2326" s="31"/>
      <c r="K2326" s="31" t="s">
        <v>110</v>
      </c>
      <c r="L2326" s="31" t="s">
        <v>21917</v>
      </c>
      <c r="M2326" s="31" t="s">
        <v>24</v>
      </c>
      <c r="N2326" s="31" t="s">
        <v>25933</v>
      </c>
      <c r="O2326" s="31" t="s">
        <v>25929</v>
      </c>
      <c r="P2326" s="32" t="s">
        <v>67</v>
      </c>
      <c r="Q2326" s="32">
        <v>1</v>
      </c>
      <c r="R2326" t="str">
        <f t="shared" si="36"/>
        <v>Гиндра Б.А. ПП, маг. "Продукти" г.Хмельницкий, ул.Казацкая (остановка Почта)</v>
      </c>
    </row>
    <row r="2327" spans="1:18" hidden="1" x14ac:dyDescent="0.25">
      <c r="A2327" s="32">
        <v>165902</v>
      </c>
      <c r="B2327" s="31" t="s">
        <v>21914</v>
      </c>
      <c r="C2327" s="31" t="s">
        <v>21915</v>
      </c>
      <c r="D2327" s="31" t="s">
        <v>21916</v>
      </c>
      <c r="E2327" s="31" t="s">
        <v>145</v>
      </c>
      <c r="F2327" s="31" t="s">
        <v>122</v>
      </c>
      <c r="G2327" s="31" t="s">
        <v>107</v>
      </c>
      <c r="H2327" s="31" t="s">
        <v>108</v>
      </c>
      <c r="I2327" s="31" t="s">
        <v>11776</v>
      </c>
      <c r="J2327" s="31" t="s">
        <v>11777</v>
      </c>
      <c r="K2327" s="31" t="s">
        <v>110</v>
      </c>
      <c r="L2327" s="31" t="s">
        <v>21915</v>
      </c>
      <c r="M2327" s="31" t="s">
        <v>24</v>
      </c>
      <c r="N2327" s="31" t="s">
        <v>25933</v>
      </c>
      <c r="O2327" s="31" t="s">
        <v>25929</v>
      </c>
      <c r="P2327" s="32" t="s">
        <v>67</v>
      </c>
      <c r="Q2327" s="32">
        <v>1</v>
      </c>
      <c r="R2327" t="str">
        <f t="shared" si="36"/>
        <v>Гиндра Б.А. ПП, маг. "Продукти" г.Хмельницкий, ул.Казацкая (остановка Почта)</v>
      </c>
    </row>
    <row r="2328" spans="1:18" hidden="1" x14ac:dyDescent="0.25">
      <c r="A2328" s="32">
        <v>165909</v>
      </c>
      <c r="B2328" s="31" t="s">
        <v>21933</v>
      </c>
      <c r="C2328" s="31" t="s">
        <v>21934</v>
      </c>
      <c r="D2328" s="31" t="s">
        <v>21935</v>
      </c>
      <c r="E2328" s="31" t="s">
        <v>145</v>
      </c>
      <c r="F2328" s="31" t="s">
        <v>122</v>
      </c>
      <c r="G2328" s="31" t="s">
        <v>114</v>
      </c>
      <c r="H2328" s="31" t="s">
        <v>108</v>
      </c>
      <c r="I2328" s="31"/>
      <c r="J2328" s="31"/>
      <c r="K2328" s="31" t="s">
        <v>110</v>
      </c>
      <c r="L2328" s="31" t="s">
        <v>21934</v>
      </c>
      <c r="M2328" s="31" t="s">
        <v>26</v>
      </c>
      <c r="N2328" s="31" t="s">
        <v>25933</v>
      </c>
      <c r="O2328" s="31" t="s">
        <v>25929</v>
      </c>
      <c r="P2328" s="32" t="s">
        <v>66</v>
      </c>
      <c r="Q2328" s="32">
        <v>1</v>
      </c>
      <c r="R2328" t="str">
        <f t="shared" si="36"/>
        <v>Файн О.Д. ПП, кафе "Вінні" г.Хмельницкий, ул.Проскуровская, д.46</v>
      </c>
    </row>
    <row r="2329" spans="1:18" hidden="1" x14ac:dyDescent="0.25">
      <c r="A2329" s="32">
        <v>165909</v>
      </c>
      <c r="B2329" s="31" t="s">
        <v>21933</v>
      </c>
      <c r="C2329" s="31" t="s">
        <v>21934</v>
      </c>
      <c r="D2329" s="31" t="s">
        <v>21935</v>
      </c>
      <c r="E2329" s="31" t="s">
        <v>145</v>
      </c>
      <c r="F2329" s="31" t="s">
        <v>122</v>
      </c>
      <c r="G2329" s="31" t="s">
        <v>114</v>
      </c>
      <c r="H2329" s="31" t="s">
        <v>108</v>
      </c>
      <c r="I2329" s="31" t="s">
        <v>21936</v>
      </c>
      <c r="J2329" s="31" t="s">
        <v>21937</v>
      </c>
      <c r="K2329" s="31" t="s">
        <v>110</v>
      </c>
      <c r="L2329" s="31" t="s">
        <v>21934</v>
      </c>
      <c r="M2329" s="31" t="s">
        <v>26</v>
      </c>
      <c r="N2329" s="31" t="s">
        <v>25933</v>
      </c>
      <c r="O2329" s="31" t="s">
        <v>25929</v>
      </c>
      <c r="P2329" s="32" t="s">
        <v>66</v>
      </c>
      <c r="Q2329" s="32">
        <v>1</v>
      </c>
      <c r="R2329" t="str">
        <f t="shared" si="36"/>
        <v>Файн О.Д. ПП, кафе "Вінні" г.Хмельницкий, ул.Проскуровская, д.46</v>
      </c>
    </row>
    <row r="2330" spans="1:18" hidden="1" x14ac:dyDescent="0.25">
      <c r="A2330" s="32">
        <v>165910</v>
      </c>
      <c r="B2330" s="31" t="s">
        <v>21938</v>
      </c>
      <c r="C2330" s="31" t="s">
        <v>21939</v>
      </c>
      <c r="D2330" s="31" t="s">
        <v>21940</v>
      </c>
      <c r="E2330" s="31" t="s">
        <v>145</v>
      </c>
      <c r="F2330" s="31" t="s">
        <v>122</v>
      </c>
      <c r="G2330" s="31" t="s">
        <v>107</v>
      </c>
      <c r="H2330" s="31" t="s">
        <v>108</v>
      </c>
      <c r="I2330" s="31" t="s">
        <v>21941</v>
      </c>
      <c r="J2330" s="31" t="s">
        <v>21942</v>
      </c>
      <c r="K2330" s="31" t="s">
        <v>110</v>
      </c>
      <c r="L2330" s="31" t="s">
        <v>21939</v>
      </c>
      <c r="M2330" s="31" t="s">
        <v>24</v>
      </c>
      <c r="N2330" s="31" t="s">
        <v>25933</v>
      </c>
      <c r="O2330" s="31" t="s">
        <v>25929</v>
      </c>
      <c r="P2330" s="32" t="s">
        <v>66</v>
      </c>
      <c r="Q2330" s="32">
        <v>1</v>
      </c>
      <c r="R2330" t="str">
        <f t="shared" si="36"/>
        <v>Файчук С.М. ПП, маг. "Славія" г.Хмельницкий, пер.Франко Ивана, д.39</v>
      </c>
    </row>
    <row r="2331" spans="1:18" hidden="1" x14ac:dyDescent="0.25">
      <c r="A2331" s="32">
        <v>165910</v>
      </c>
      <c r="B2331" s="31" t="s">
        <v>21938</v>
      </c>
      <c r="C2331" s="31" t="s">
        <v>21939</v>
      </c>
      <c r="D2331" s="31" t="s">
        <v>21940</v>
      </c>
      <c r="E2331" s="31" t="s">
        <v>145</v>
      </c>
      <c r="F2331" s="31" t="s">
        <v>122</v>
      </c>
      <c r="G2331" s="31" t="s">
        <v>107</v>
      </c>
      <c r="H2331" s="31" t="s">
        <v>108</v>
      </c>
      <c r="I2331" s="31"/>
      <c r="J2331" s="31"/>
      <c r="K2331" s="31" t="s">
        <v>110</v>
      </c>
      <c r="L2331" s="31" t="s">
        <v>21939</v>
      </c>
      <c r="M2331" s="31" t="s">
        <v>24</v>
      </c>
      <c r="N2331" s="31" t="s">
        <v>25933</v>
      </c>
      <c r="O2331" s="31" t="s">
        <v>25929</v>
      </c>
      <c r="P2331" s="32" t="s">
        <v>66</v>
      </c>
      <c r="Q2331" s="32">
        <v>1</v>
      </c>
      <c r="R2331" t="str">
        <f t="shared" si="36"/>
        <v>Файчук С.М. ПП, маг. "Славія" г.Хмельницкий, пер.Франко Ивана, д.39</v>
      </c>
    </row>
    <row r="2332" spans="1:18" hidden="1" x14ac:dyDescent="0.25">
      <c r="A2332" s="32">
        <v>165945</v>
      </c>
      <c r="B2332" s="31" t="s">
        <v>22028</v>
      </c>
      <c r="C2332" s="31" t="s">
        <v>22029</v>
      </c>
      <c r="D2332" s="31" t="s">
        <v>10369</v>
      </c>
      <c r="E2332" s="31" t="s">
        <v>145</v>
      </c>
      <c r="F2332" s="31" t="s">
        <v>122</v>
      </c>
      <c r="G2332" s="31" t="s">
        <v>107</v>
      </c>
      <c r="H2332" s="31" t="s">
        <v>108</v>
      </c>
      <c r="I2332" s="31"/>
      <c r="J2332" s="31"/>
      <c r="K2332" s="31" t="s">
        <v>110</v>
      </c>
      <c r="L2332" s="31" t="s">
        <v>22029</v>
      </c>
      <c r="M2332" s="31" t="s">
        <v>24</v>
      </c>
      <c r="N2332" s="31" t="s">
        <v>25933</v>
      </c>
      <c r="O2332" s="31" t="s">
        <v>25929</v>
      </c>
      <c r="P2332" s="32" t="s">
        <v>67</v>
      </c>
      <c r="Q2332" s="32">
        <v>0.5</v>
      </c>
      <c r="R2332" t="str">
        <f t="shared" si="36"/>
        <v>Філіппова Г.П. ПП, маг. "Наталі" г.Хмельницкий, ул.Гастелло, д.56/3</v>
      </c>
    </row>
    <row r="2333" spans="1:18" hidden="1" x14ac:dyDescent="0.25">
      <c r="A2333" s="32">
        <v>165945</v>
      </c>
      <c r="B2333" s="31" t="s">
        <v>22028</v>
      </c>
      <c r="C2333" s="31" t="s">
        <v>22029</v>
      </c>
      <c r="D2333" s="31" t="s">
        <v>10369</v>
      </c>
      <c r="E2333" s="31" t="s">
        <v>145</v>
      </c>
      <c r="F2333" s="31" t="s">
        <v>122</v>
      </c>
      <c r="G2333" s="31" t="s">
        <v>107</v>
      </c>
      <c r="H2333" s="31" t="s">
        <v>108</v>
      </c>
      <c r="I2333" s="31" t="s">
        <v>22030</v>
      </c>
      <c r="J2333" s="31" t="s">
        <v>22031</v>
      </c>
      <c r="K2333" s="31" t="s">
        <v>110</v>
      </c>
      <c r="L2333" s="31" t="s">
        <v>22029</v>
      </c>
      <c r="M2333" s="31" t="s">
        <v>24</v>
      </c>
      <c r="N2333" s="31" t="s">
        <v>25933</v>
      </c>
      <c r="O2333" s="31" t="s">
        <v>25929</v>
      </c>
      <c r="P2333" s="32" t="s">
        <v>67</v>
      </c>
      <c r="Q2333" s="32">
        <v>0.5</v>
      </c>
      <c r="R2333" t="str">
        <f t="shared" si="36"/>
        <v>Філіппова Г.П. ПП, маг. "Наталі" г.Хмельницкий, ул.Гастелло, д.56/3</v>
      </c>
    </row>
    <row r="2334" spans="1:18" hidden="1" x14ac:dyDescent="0.25">
      <c r="A2334" s="32">
        <v>165950</v>
      </c>
      <c r="B2334" s="31" t="s">
        <v>22041</v>
      </c>
      <c r="C2334" s="31" t="s">
        <v>22042</v>
      </c>
      <c r="D2334" s="31" t="s">
        <v>1199</v>
      </c>
      <c r="E2334" s="31" t="s">
        <v>145</v>
      </c>
      <c r="F2334" s="31" t="s">
        <v>122</v>
      </c>
      <c r="G2334" s="31" t="s">
        <v>155</v>
      </c>
      <c r="H2334" s="31" t="s">
        <v>108</v>
      </c>
      <c r="I2334" s="31" t="s">
        <v>12762</v>
      </c>
      <c r="J2334" s="31" t="s">
        <v>12763</v>
      </c>
      <c r="K2334" s="31" t="s">
        <v>110</v>
      </c>
      <c r="L2334" s="31" t="s">
        <v>22042</v>
      </c>
      <c r="M2334" s="31" t="s">
        <v>23</v>
      </c>
      <c r="N2334" s="31" t="s">
        <v>25933</v>
      </c>
      <c r="O2334" s="31" t="s">
        <v>25929</v>
      </c>
      <c r="P2334" s="32" t="s">
        <v>66</v>
      </c>
      <c r="Q2334" s="32">
        <v>1</v>
      </c>
      <c r="R2334" t="str">
        <f t="shared" si="36"/>
        <v>Фірма "Бакалія" ПрАТ, маг. "Економ №25" г.Хмельницкий, ул.Соборная, д.43</v>
      </c>
    </row>
    <row r="2335" spans="1:18" hidden="1" x14ac:dyDescent="0.25">
      <c r="A2335" s="32">
        <v>165951</v>
      </c>
      <c r="B2335" s="31" t="s">
        <v>22043</v>
      </c>
      <c r="C2335" s="31" t="s">
        <v>22044</v>
      </c>
      <c r="D2335" s="31" t="s">
        <v>22045</v>
      </c>
      <c r="E2335" s="31" t="s">
        <v>145</v>
      </c>
      <c r="F2335" s="31" t="s">
        <v>122</v>
      </c>
      <c r="G2335" s="31" t="s">
        <v>155</v>
      </c>
      <c r="H2335" s="31" t="s">
        <v>108</v>
      </c>
      <c r="I2335" s="31" t="s">
        <v>12762</v>
      </c>
      <c r="J2335" s="31" t="s">
        <v>12763</v>
      </c>
      <c r="K2335" s="31" t="s">
        <v>110</v>
      </c>
      <c r="L2335" s="31" t="s">
        <v>22044</v>
      </c>
      <c r="M2335" s="31" t="s">
        <v>23</v>
      </c>
      <c r="N2335" s="31" t="s">
        <v>25933</v>
      </c>
      <c r="O2335" s="31" t="s">
        <v>25929</v>
      </c>
      <c r="P2335" s="32" t="s">
        <v>66</v>
      </c>
      <c r="Q2335" s="32">
        <v>1</v>
      </c>
      <c r="R2335" t="str">
        <f t="shared" si="36"/>
        <v>Фірма "Бакалія" ПрАТ, маг. "Економ №3" г.Хмельницкий, шоссе Винницкое, д.57</v>
      </c>
    </row>
    <row r="2336" spans="1:18" hidden="1" x14ac:dyDescent="0.25">
      <c r="A2336" s="32">
        <v>165953</v>
      </c>
      <c r="B2336" s="31" t="s">
        <v>22046</v>
      </c>
      <c r="C2336" s="31" t="s">
        <v>22047</v>
      </c>
      <c r="D2336" s="31" t="s">
        <v>11656</v>
      </c>
      <c r="E2336" s="31" t="s">
        <v>145</v>
      </c>
      <c r="F2336" s="31" t="s">
        <v>122</v>
      </c>
      <c r="G2336" s="31" t="s">
        <v>155</v>
      </c>
      <c r="H2336" s="31" t="s">
        <v>108</v>
      </c>
      <c r="I2336" s="31" t="s">
        <v>12762</v>
      </c>
      <c r="J2336" s="31" t="s">
        <v>12763</v>
      </c>
      <c r="K2336" s="31" t="s">
        <v>110</v>
      </c>
      <c r="L2336" s="31" t="s">
        <v>22047</v>
      </c>
      <c r="M2336" s="31" t="s">
        <v>23</v>
      </c>
      <c r="N2336" s="31" t="s">
        <v>25933</v>
      </c>
      <c r="O2336" s="31" t="s">
        <v>25929</v>
      </c>
      <c r="P2336" s="32" t="s">
        <v>66</v>
      </c>
      <c r="Q2336" s="32">
        <v>1</v>
      </c>
      <c r="R2336" t="str">
        <f t="shared" si="36"/>
        <v>Фірма "Бакалія" ПрАТ, маг. "Економ №88" г.Хмельницкий, ул.Институтская, д.10</v>
      </c>
    </row>
    <row r="2337" spans="1:18" hidden="1" x14ac:dyDescent="0.25">
      <c r="A2337" s="32">
        <v>165975</v>
      </c>
      <c r="B2337" s="31" t="s">
        <v>22093</v>
      </c>
      <c r="C2337" s="31" t="s">
        <v>22094</v>
      </c>
      <c r="D2337" s="31" t="s">
        <v>9471</v>
      </c>
      <c r="E2337" s="31" t="s">
        <v>145</v>
      </c>
      <c r="F2337" s="31" t="s">
        <v>122</v>
      </c>
      <c r="G2337" s="31" t="s">
        <v>107</v>
      </c>
      <c r="H2337" s="31" t="s">
        <v>108</v>
      </c>
      <c r="I2337" s="31"/>
      <c r="J2337" s="31"/>
      <c r="K2337" s="31" t="s">
        <v>110</v>
      </c>
      <c r="L2337" s="31" t="s">
        <v>22094</v>
      </c>
      <c r="M2337" s="31" t="s">
        <v>24</v>
      </c>
      <c r="N2337" s="31" t="s">
        <v>25933</v>
      </c>
      <c r="O2337" s="31" t="s">
        <v>25929</v>
      </c>
      <c r="P2337" s="32" t="s">
        <v>66</v>
      </c>
      <c r="Q2337" s="32">
        <v>1</v>
      </c>
      <c r="R2337" t="str">
        <f t="shared" si="36"/>
        <v>Хадіфа В.К. ПП, маг. "Продукти" г.Хмельницкий, ул.Тернопольская, д.34</v>
      </c>
    </row>
    <row r="2338" spans="1:18" hidden="1" x14ac:dyDescent="0.25">
      <c r="A2338" s="32">
        <v>165975</v>
      </c>
      <c r="B2338" s="31" t="s">
        <v>22093</v>
      </c>
      <c r="C2338" s="31" t="s">
        <v>22094</v>
      </c>
      <c r="D2338" s="31" t="s">
        <v>9471</v>
      </c>
      <c r="E2338" s="31" t="s">
        <v>145</v>
      </c>
      <c r="F2338" s="31" t="s">
        <v>122</v>
      </c>
      <c r="G2338" s="31" t="s">
        <v>107</v>
      </c>
      <c r="H2338" s="31" t="s">
        <v>108</v>
      </c>
      <c r="I2338" s="31" t="s">
        <v>22091</v>
      </c>
      <c r="J2338" s="31" t="s">
        <v>22092</v>
      </c>
      <c r="K2338" s="31" t="s">
        <v>110</v>
      </c>
      <c r="L2338" s="31" t="s">
        <v>22094</v>
      </c>
      <c r="M2338" s="31" t="s">
        <v>24</v>
      </c>
      <c r="N2338" s="31" t="s">
        <v>25933</v>
      </c>
      <c r="O2338" s="31" t="s">
        <v>25929</v>
      </c>
      <c r="P2338" s="32" t="s">
        <v>66</v>
      </c>
      <c r="Q2338" s="32">
        <v>1</v>
      </c>
      <c r="R2338" t="str">
        <f t="shared" si="36"/>
        <v>Хадіфа В.К. ПП, маг. "Продукти" г.Хмельницкий, ул.Тернопольская, д.34</v>
      </c>
    </row>
    <row r="2339" spans="1:18" hidden="1" x14ac:dyDescent="0.25">
      <c r="A2339" s="32">
        <v>165977</v>
      </c>
      <c r="B2339" s="31" t="s">
        <v>22095</v>
      </c>
      <c r="C2339" s="31" t="s">
        <v>22096</v>
      </c>
      <c r="D2339" s="31" t="s">
        <v>13672</v>
      </c>
      <c r="E2339" s="31" t="s">
        <v>145</v>
      </c>
      <c r="F2339" s="31" t="s">
        <v>122</v>
      </c>
      <c r="G2339" s="31" t="s">
        <v>107</v>
      </c>
      <c r="H2339" s="31" t="s">
        <v>108</v>
      </c>
      <c r="I2339" s="31"/>
      <c r="J2339" s="31"/>
      <c r="K2339" s="31" t="s">
        <v>110</v>
      </c>
      <c r="L2339" s="31" t="s">
        <v>22096</v>
      </c>
      <c r="M2339" s="31" t="s">
        <v>24</v>
      </c>
      <c r="N2339" s="31" t="s">
        <v>25933</v>
      </c>
      <c r="O2339" s="31" t="s">
        <v>25929</v>
      </c>
      <c r="P2339" s="32" t="s">
        <v>66</v>
      </c>
      <c r="Q2339" s="32">
        <v>1</v>
      </c>
      <c r="R2339" t="str">
        <f t="shared" si="36"/>
        <v>Хадіфа В.К. ПП, маг. "Солодощі" г.Хмельницкий, ул.Камьянецкая, д.112</v>
      </c>
    </row>
    <row r="2340" spans="1:18" hidden="1" x14ac:dyDescent="0.25">
      <c r="A2340" s="32">
        <v>165977</v>
      </c>
      <c r="B2340" s="31" t="s">
        <v>22095</v>
      </c>
      <c r="C2340" s="31" t="s">
        <v>22096</v>
      </c>
      <c r="D2340" s="31" t="s">
        <v>13672</v>
      </c>
      <c r="E2340" s="31" t="s">
        <v>145</v>
      </c>
      <c r="F2340" s="31" t="s">
        <v>122</v>
      </c>
      <c r="G2340" s="31" t="s">
        <v>107</v>
      </c>
      <c r="H2340" s="31" t="s">
        <v>108</v>
      </c>
      <c r="I2340" s="31" t="s">
        <v>22091</v>
      </c>
      <c r="J2340" s="31" t="s">
        <v>22092</v>
      </c>
      <c r="K2340" s="31" t="s">
        <v>110</v>
      </c>
      <c r="L2340" s="31" t="s">
        <v>22096</v>
      </c>
      <c r="M2340" s="31" t="s">
        <v>24</v>
      </c>
      <c r="N2340" s="31" t="s">
        <v>25933</v>
      </c>
      <c r="O2340" s="31" t="s">
        <v>25929</v>
      </c>
      <c r="P2340" s="32" t="s">
        <v>66</v>
      </c>
      <c r="Q2340" s="32">
        <v>1</v>
      </c>
      <c r="R2340" t="str">
        <f t="shared" si="36"/>
        <v>Хадіфа В.К. ПП, маг. "Солодощі" г.Хмельницкий, ул.Камьянецкая, д.112</v>
      </c>
    </row>
    <row r="2341" spans="1:18" hidden="1" x14ac:dyDescent="0.25">
      <c r="A2341" s="32">
        <v>166009</v>
      </c>
      <c r="B2341" s="31" t="s">
        <v>22139</v>
      </c>
      <c r="C2341" s="31" t="s">
        <v>22140</v>
      </c>
      <c r="D2341" s="31" t="s">
        <v>3382</v>
      </c>
      <c r="E2341" s="31" t="s">
        <v>145</v>
      </c>
      <c r="F2341" s="31" t="s">
        <v>122</v>
      </c>
      <c r="G2341" s="31" t="s">
        <v>111</v>
      </c>
      <c r="H2341" s="31" t="s">
        <v>112</v>
      </c>
      <c r="I2341" s="31"/>
      <c r="J2341" s="31"/>
      <c r="K2341" s="31" t="s">
        <v>110</v>
      </c>
      <c r="L2341" s="31" t="s">
        <v>22141</v>
      </c>
      <c r="M2341" s="31" t="s">
        <v>26</v>
      </c>
      <c r="N2341" s="31" t="s">
        <v>25933</v>
      </c>
      <c r="O2341" s="31" t="s">
        <v>25929</v>
      </c>
      <c r="P2341" s="32" t="s">
        <v>67</v>
      </c>
      <c r="Q2341" s="32">
        <v>1</v>
      </c>
      <c r="R2341" t="str">
        <f t="shared" si="36"/>
        <v>(КООП) Хм.кооп.торговельно-економічний інститут, буфет г.Хмельницкий, ул.Камьянецкая, д.3</v>
      </c>
    </row>
    <row r="2342" spans="1:18" hidden="1" x14ac:dyDescent="0.25">
      <c r="A2342" s="32">
        <v>166009</v>
      </c>
      <c r="B2342" s="31" t="s">
        <v>22139</v>
      </c>
      <c r="C2342" s="31" t="s">
        <v>22140</v>
      </c>
      <c r="D2342" s="31" t="s">
        <v>3382</v>
      </c>
      <c r="E2342" s="31" t="s">
        <v>145</v>
      </c>
      <c r="F2342" s="31" t="s">
        <v>122</v>
      </c>
      <c r="G2342" s="31" t="s">
        <v>111</v>
      </c>
      <c r="H2342" s="31" t="s">
        <v>112</v>
      </c>
      <c r="I2342" s="31" t="s">
        <v>22142</v>
      </c>
      <c r="J2342" s="31" t="s">
        <v>22143</v>
      </c>
      <c r="K2342" s="31" t="s">
        <v>110</v>
      </c>
      <c r="L2342" s="31" t="s">
        <v>22141</v>
      </c>
      <c r="M2342" s="31" t="s">
        <v>26</v>
      </c>
      <c r="N2342" s="31" t="s">
        <v>25933</v>
      </c>
      <c r="O2342" s="31" t="s">
        <v>25929</v>
      </c>
      <c r="P2342" s="32" t="s">
        <v>67</v>
      </c>
      <c r="Q2342" s="32">
        <v>1</v>
      </c>
      <c r="R2342" t="str">
        <f t="shared" si="36"/>
        <v>(КООП) Хм.кооп.торговельно-економічний інститут, буфет г.Хмельницкий, ул.Камьянецкая, д.3</v>
      </c>
    </row>
    <row r="2343" spans="1:18" hidden="1" x14ac:dyDescent="0.25">
      <c r="A2343" s="32">
        <v>166014</v>
      </c>
      <c r="B2343" s="31" t="s">
        <v>22148</v>
      </c>
      <c r="C2343" s="31" t="s">
        <v>22149</v>
      </c>
      <c r="D2343" s="31" t="s">
        <v>3374</v>
      </c>
      <c r="E2343" s="31" t="s">
        <v>145</v>
      </c>
      <c r="F2343" s="31" t="s">
        <v>122</v>
      </c>
      <c r="G2343" s="31" t="s">
        <v>107</v>
      </c>
      <c r="H2343" s="31" t="s">
        <v>108</v>
      </c>
      <c r="I2343" s="31" t="s">
        <v>5205</v>
      </c>
      <c r="J2343" s="31" t="s">
        <v>5206</v>
      </c>
      <c r="K2343" s="31" t="s">
        <v>110</v>
      </c>
      <c r="L2343" s="31" t="s">
        <v>22149</v>
      </c>
      <c r="M2343" s="31" t="s">
        <v>25</v>
      </c>
      <c r="N2343" s="31" t="s">
        <v>25933</v>
      </c>
      <c r="O2343" s="31" t="s">
        <v>25929</v>
      </c>
      <c r="P2343" s="32" t="s">
        <v>66</v>
      </c>
      <c r="Q2343" s="32">
        <v>0.5</v>
      </c>
      <c r="R2343" t="str">
        <f t="shared" si="36"/>
        <v>Козак І.П. ПП, маг. "Воєнторг" г.Хмельницкий, ул.Майборского, д.13</v>
      </c>
    </row>
    <row r="2344" spans="1:18" hidden="1" x14ac:dyDescent="0.25">
      <c r="A2344" s="32">
        <v>166014</v>
      </c>
      <c r="B2344" s="31" t="s">
        <v>22148</v>
      </c>
      <c r="C2344" s="31" t="s">
        <v>22149</v>
      </c>
      <c r="D2344" s="31" t="s">
        <v>3374</v>
      </c>
      <c r="E2344" s="31" t="s">
        <v>145</v>
      </c>
      <c r="F2344" s="31" t="s">
        <v>122</v>
      </c>
      <c r="G2344" s="31" t="s">
        <v>107</v>
      </c>
      <c r="H2344" s="31" t="s">
        <v>108</v>
      </c>
      <c r="I2344" s="31"/>
      <c r="J2344" s="31"/>
      <c r="K2344" s="31" t="s">
        <v>110</v>
      </c>
      <c r="L2344" s="31" t="s">
        <v>22150</v>
      </c>
      <c r="M2344" s="31" t="s">
        <v>25</v>
      </c>
      <c r="N2344" s="31" t="s">
        <v>25933</v>
      </c>
      <c r="O2344" s="31" t="s">
        <v>25929</v>
      </c>
      <c r="P2344" s="32" t="s">
        <v>66</v>
      </c>
      <c r="Q2344" s="32">
        <v>0.5</v>
      </c>
      <c r="R2344" t="str">
        <f t="shared" si="36"/>
        <v>Козак І.П. ПП, маг. "Воєнторг" г.Хмельницкий, ул.Майборского, д.13</v>
      </c>
    </row>
    <row r="2345" spans="1:18" hidden="1" x14ac:dyDescent="0.25">
      <c r="A2345" s="32">
        <v>166067</v>
      </c>
      <c r="B2345" s="31" t="s">
        <v>22239</v>
      </c>
      <c r="C2345" s="31" t="s">
        <v>22240</v>
      </c>
      <c r="D2345" s="31" t="s">
        <v>22241</v>
      </c>
      <c r="E2345" s="31" t="s">
        <v>145</v>
      </c>
      <c r="F2345" s="31" t="s">
        <v>122</v>
      </c>
      <c r="G2345" s="31" t="s">
        <v>115</v>
      </c>
      <c r="H2345" s="31" t="s">
        <v>116</v>
      </c>
      <c r="I2345" s="31" t="s">
        <v>22242</v>
      </c>
      <c r="J2345" s="31" t="s">
        <v>22243</v>
      </c>
      <c r="K2345" s="31" t="s">
        <v>110</v>
      </c>
      <c r="L2345" s="31" t="s">
        <v>22240</v>
      </c>
      <c r="M2345" s="31" t="s">
        <v>26</v>
      </c>
      <c r="N2345" s="31" t="s">
        <v>25933</v>
      </c>
      <c r="O2345" s="31" t="s">
        <v>25929</v>
      </c>
      <c r="P2345" s="32" t="s">
        <v>66</v>
      </c>
      <c r="Q2345" s="32">
        <v>1</v>
      </c>
      <c r="R2345" t="str">
        <f t="shared" si="36"/>
        <v>Хоменко Л.С. ПП, Лоток г.Хмельницкий, просп Мира, д.69 (ТЦ.Ріко)</v>
      </c>
    </row>
    <row r="2346" spans="1:18" hidden="1" x14ac:dyDescent="0.25">
      <c r="A2346" s="32">
        <v>166067</v>
      </c>
      <c r="B2346" s="31" t="s">
        <v>22239</v>
      </c>
      <c r="C2346" s="31" t="s">
        <v>22240</v>
      </c>
      <c r="D2346" s="31" t="s">
        <v>22241</v>
      </c>
      <c r="E2346" s="31" t="s">
        <v>145</v>
      </c>
      <c r="F2346" s="31" t="s">
        <v>122</v>
      </c>
      <c r="G2346" s="31" t="s">
        <v>115</v>
      </c>
      <c r="H2346" s="31" t="s">
        <v>116</v>
      </c>
      <c r="I2346" s="31"/>
      <c r="J2346" s="31"/>
      <c r="K2346" s="31" t="s">
        <v>110</v>
      </c>
      <c r="L2346" s="31" t="s">
        <v>22240</v>
      </c>
      <c r="M2346" s="31" t="s">
        <v>26</v>
      </c>
      <c r="N2346" s="31" t="s">
        <v>25933</v>
      </c>
      <c r="O2346" s="31" t="s">
        <v>25929</v>
      </c>
      <c r="P2346" s="32" t="s">
        <v>66</v>
      </c>
      <c r="Q2346" s="32">
        <v>1</v>
      </c>
      <c r="R2346" t="str">
        <f t="shared" si="36"/>
        <v>Хоменко Л.С. ПП, Лоток г.Хмельницкий, просп Мира, д.69 (ТЦ.Ріко)</v>
      </c>
    </row>
    <row r="2347" spans="1:18" hidden="1" x14ac:dyDescent="0.25">
      <c r="A2347" s="32">
        <v>166102</v>
      </c>
      <c r="B2347" s="31" t="s">
        <v>22329</v>
      </c>
      <c r="C2347" s="31" t="s">
        <v>22330</v>
      </c>
      <c r="D2347" s="31" t="s">
        <v>22331</v>
      </c>
      <c r="E2347" s="31" t="s">
        <v>145</v>
      </c>
      <c r="F2347" s="31" t="s">
        <v>122</v>
      </c>
      <c r="G2347" s="31" t="s">
        <v>107</v>
      </c>
      <c r="H2347" s="31" t="s">
        <v>108</v>
      </c>
      <c r="I2347" s="31" t="s">
        <v>22332</v>
      </c>
      <c r="J2347" s="31" t="s">
        <v>22333</v>
      </c>
      <c r="K2347" s="31" t="s">
        <v>110</v>
      </c>
      <c r="L2347" s="31" t="s">
        <v>22330</v>
      </c>
      <c r="M2347" s="31" t="s">
        <v>26</v>
      </c>
      <c r="N2347" s="31" t="s">
        <v>25933</v>
      </c>
      <c r="O2347" s="31" t="s">
        <v>25929</v>
      </c>
      <c r="P2347" s="32" t="s">
        <v>66</v>
      </c>
      <c r="Q2347" s="32">
        <v>1</v>
      </c>
      <c r="R2347" t="str">
        <f t="shared" si="36"/>
        <v>Колдун О.В. ПП, маг. "Кошик" г.Хмельницкий, ул.Проскуровская, д.16</v>
      </c>
    </row>
    <row r="2348" spans="1:18" hidden="1" x14ac:dyDescent="0.25">
      <c r="A2348" s="32">
        <v>166102</v>
      </c>
      <c r="B2348" s="31" t="s">
        <v>22329</v>
      </c>
      <c r="C2348" s="31" t="s">
        <v>22330</v>
      </c>
      <c r="D2348" s="31" t="s">
        <v>22331</v>
      </c>
      <c r="E2348" s="31" t="s">
        <v>145</v>
      </c>
      <c r="F2348" s="31" t="s">
        <v>122</v>
      </c>
      <c r="G2348" s="31" t="s">
        <v>107</v>
      </c>
      <c r="H2348" s="31" t="s">
        <v>108</v>
      </c>
      <c r="I2348" s="31"/>
      <c r="J2348" s="31"/>
      <c r="K2348" s="31" t="s">
        <v>110</v>
      </c>
      <c r="L2348" s="31" t="s">
        <v>22330</v>
      </c>
      <c r="M2348" s="31" t="s">
        <v>26</v>
      </c>
      <c r="N2348" s="31" t="s">
        <v>25933</v>
      </c>
      <c r="O2348" s="31" t="s">
        <v>25929</v>
      </c>
      <c r="P2348" s="32" t="s">
        <v>66</v>
      </c>
      <c r="Q2348" s="32">
        <v>1</v>
      </c>
      <c r="R2348" t="str">
        <f t="shared" si="36"/>
        <v>Колдун О.В. ПП, маг. "Кошик" г.Хмельницкий, ул.Проскуровская, д.16</v>
      </c>
    </row>
    <row r="2349" spans="1:18" hidden="1" x14ac:dyDescent="0.25">
      <c r="A2349" s="32">
        <v>166145</v>
      </c>
      <c r="B2349" s="31" t="s">
        <v>22431</v>
      </c>
      <c r="C2349" s="31" t="s">
        <v>22432</v>
      </c>
      <c r="D2349" s="31" t="s">
        <v>22433</v>
      </c>
      <c r="E2349" s="31" t="s">
        <v>145</v>
      </c>
      <c r="F2349" s="31" t="s">
        <v>122</v>
      </c>
      <c r="G2349" s="31" t="s">
        <v>107</v>
      </c>
      <c r="H2349" s="31" t="s">
        <v>108</v>
      </c>
      <c r="I2349" s="31" t="s">
        <v>6150</v>
      </c>
      <c r="J2349" s="31" t="s">
        <v>6151</v>
      </c>
      <c r="K2349" s="31" t="s">
        <v>110</v>
      </c>
      <c r="L2349" s="31" t="s">
        <v>22434</v>
      </c>
      <c r="M2349" s="31" t="s">
        <v>26</v>
      </c>
      <c r="N2349" s="31" t="s">
        <v>25933</v>
      </c>
      <c r="O2349" s="31" t="s">
        <v>25929</v>
      </c>
      <c r="P2349" s="32" t="s">
        <v>66</v>
      </c>
      <c r="Q2349" s="32">
        <v>0</v>
      </c>
      <c r="R2349" t="str">
        <f t="shared" si="36"/>
        <v>(Сез ТРТ) Черкасова Е.О. ПП, маг. "Шоколадка" г.Хмельницкий, ул.Городовикова (біля Гурмана №1)</v>
      </c>
    </row>
    <row r="2350" spans="1:18" hidden="1" x14ac:dyDescent="0.25">
      <c r="A2350" s="32">
        <v>166145</v>
      </c>
      <c r="B2350" s="31" t="s">
        <v>22431</v>
      </c>
      <c r="C2350" s="31" t="s">
        <v>22432</v>
      </c>
      <c r="D2350" s="31" t="s">
        <v>22433</v>
      </c>
      <c r="E2350" s="31" t="s">
        <v>145</v>
      </c>
      <c r="F2350" s="31" t="s">
        <v>122</v>
      </c>
      <c r="G2350" s="31" t="s">
        <v>107</v>
      </c>
      <c r="H2350" s="31" t="s">
        <v>108</v>
      </c>
      <c r="I2350" s="31"/>
      <c r="J2350" s="31"/>
      <c r="K2350" s="31" t="s">
        <v>110</v>
      </c>
      <c r="L2350" s="31" t="s">
        <v>22434</v>
      </c>
      <c r="M2350" s="31" t="s">
        <v>26</v>
      </c>
      <c r="N2350" s="31" t="s">
        <v>25933</v>
      </c>
      <c r="O2350" s="31" t="s">
        <v>25929</v>
      </c>
      <c r="P2350" s="32" t="s">
        <v>66</v>
      </c>
      <c r="Q2350" s="32">
        <v>0</v>
      </c>
      <c r="R2350" t="str">
        <f t="shared" si="36"/>
        <v>(Сез ТРТ) Черкасова Е.О. ПП, маг. "Шоколадка" г.Хмельницкий, ул.Городовикова (біля Гурмана №1)</v>
      </c>
    </row>
    <row r="2351" spans="1:18" hidden="1" x14ac:dyDescent="0.25">
      <c r="A2351" s="32">
        <v>451763</v>
      </c>
      <c r="B2351" s="31" t="s">
        <v>23540</v>
      </c>
      <c r="C2351" s="31" t="s">
        <v>23541</v>
      </c>
      <c r="D2351" s="31" t="s">
        <v>23542</v>
      </c>
      <c r="E2351" s="31" t="s">
        <v>145</v>
      </c>
      <c r="F2351" s="31" t="s">
        <v>122</v>
      </c>
      <c r="G2351" s="31" t="s">
        <v>107</v>
      </c>
      <c r="H2351" s="31" t="s">
        <v>108</v>
      </c>
      <c r="I2351" s="31" t="s">
        <v>124</v>
      </c>
      <c r="J2351" s="31" t="s">
        <v>109</v>
      </c>
      <c r="K2351" s="31" t="s">
        <v>110</v>
      </c>
      <c r="L2351" s="31" t="s">
        <v>23541</v>
      </c>
      <c r="M2351" s="31" t="s">
        <v>24</v>
      </c>
      <c r="N2351" s="31" t="s">
        <v>25933</v>
      </c>
      <c r="O2351" s="31" t="s">
        <v>25929</v>
      </c>
      <c r="P2351" s="32" t="s">
        <v>66</v>
      </c>
      <c r="Q2351" s="32">
        <v>1</v>
      </c>
      <c r="R2351" t="str">
        <f t="shared" si="36"/>
        <v>Бурко Є.В. ПП, маг. "Маргарита" г.Хмельницкий, ул.Камьянецкая (біля Маслозаводу)</v>
      </c>
    </row>
    <row r="2352" spans="1:18" hidden="1" x14ac:dyDescent="0.25">
      <c r="A2352" s="32">
        <v>162633</v>
      </c>
      <c r="B2352" s="31" t="s">
        <v>14783</v>
      </c>
      <c r="C2352" s="31" t="s">
        <v>14784</v>
      </c>
      <c r="D2352" s="31" t="s">
        <v>14785</v>
      </c>
      <c r="E2352" s="31" t="s">
        <v>145</v>
      </c>
      <c r="F2352" s="31" t="s">
        <v>122</v>
      </c>
      <c r="G2352" s="31" t="s">
        <v>107</v>
      </c>
      <c r="H2352" s="31" t="s">
        <v>108</v>
      </c>
      <c r="I2352" s="31" t="s">
        <v>5866</v>
      </c>
      <c r="J2352" s="31" t="s">
        <v>5867</v>
      </c>
      <c r="K2352" s="31" t="s">
        <v>110</v>
      </c>
      <c r="L2352" s="31" t="s">
        <v>14784</v>
      </c>
      <c r="M2352" s="31" t="s">
        <v>27</v>
      </c>
      <c r="N2352" s="31" t="s">
        <v>25933</v>
      </c>
      <c r="O2352" s="31" t="s">
        <v>25929</v>
      </c>
      <c r="P2352" s="32" t="s">
        <v>66</v>
      </c>
      <c r="Q2352" s="32">
        <v>1</v>
      </c>
      <c r="R2352" t="str">
        <f t="shared" si="36"/>
        <v>Гаврищишена М.М. ПП, маг. "МІО" г.Хмельницкий, шоссе Винницкое, д.92</v>
      </c>
    </row>
    <row r="2353" spans="1:18" hidden="1" x14ac:dyDescent="0.25">
      <c r="A2353" s="32">
        <v>162633</v>
      </c>
      <c r="B2353" s="31" t="s">
        <v>14783</v>
      </c>
      <c r="C2353" s="31" t="s">
        <v>14784</v>
      </c>
      <c r="D2353" s="31" t="s">
        <v>14785</v>
      </c>
      <c r="E2353" s="31" t="s">
        <v>145</v>
      </c>
      <c r="F2353" s="31" t="s">
        <v>122</v>
      </c>
      <c r="G2353" s="31" t="s">
        <v>107</v>
      </c>
      <c r="H2353" s="31" t="s">
        <v>108</v>
      </c>
      <c r="I2353" s="31"/>
      <c r="J2353" s="31"/>
      <c r="K2353" s="31" t="s">
        <v>110</v>
      </c>
      <c r="L2353" s="31" t="s">
        <v>14784</v>
      </c>
      <c r="M2353" s="31" t="s">
        <v>27</v>
      </c>
      <c r="N2353" s="31" t="s">
        <v>25933</v>
      </c>
      <c r="O2353" s="31" t="s">
        <v>25929</v>
      </c>
      <c r="P2353" s="32" t="s">
        <v>66</v>
      </c>
      <c r="Q2353" s="32">
        <v>1</v>
      </c>
      <c r="R2353" t="str">
        <f t="shared" si="36"/>
        <v>Гаврищишена М.М. ПП, маг. "МІО" г.Хмельницкий, шоссе Винницкое, д.92</v>
      </c>
    </row>
    <row r="2354" spans="1:18" hidden="1" x14ac:dyDescent="0.25">
      <c r="A2354" s="32">
        <v>162661</v>
      </c>
      <c r="B2354" s="31" t="s">
        <v>14832</v>
      </c>
      <c r="C2354" s="31" t="s">
        <v>14833</v>
      </c>
      <c r="D2354" s="31" t="s">
        <v>14834</v>
      </c>
      <c r="E2354" s="31" t="s">
        <v>145</v>
      </c>
      <c r="F2354" s="31" t="s">
        <v>122</v>
      </c>
      <c r="G2354" s="31" t="s">
        <v>107</v>
      </c>
      <c r="H2354" s="31" t="s">
        <v>108</v>
      </c>
      <c r="I2354" s="31"/>
      <c r="J2354" s="31"/>
      <c r="K2354" s="31" t="s">
        <v>110</v>
      </c>
      <c r="L2354" s="31" t="s">
        <v>14833</v>
      </c>
      <c r="M2354" s="31" t="s">
        <v>26</v>
      </c>
      <c r="N2354" s="31" t="s">
        <v>25933</v>
      </c>
      <c r="O2354" s="31" t="s">
        <v>25929</v>
      </c>
      <c r="P2354" s="32" t="s">
        <v>66</v>
      </c>
      <c r="Q2354" s="32">
        <v>1</v>
      </c>
      <c r="R2354" t="str">
        <f t="shared" si="36"/>
        <v>Галузінська О.М. ПП, маг. "Продукти" г.Хмельницкий, просп Мира (ост. Взутекс)</v>
      </c>
    </row>
    <row r="2355" spans="1:18" hidden="1" x14ac:dyDescent="0.25">
      <c r="A2355" s="32">
        <v>162661</v>
      </c>
      <c r="B2355" s="31" t="s">
        <v>14832</v>
      </c>
      <c r="C2355" s="31" t="s">
        <v>14833</v>
      </c>
      <c r="D2355" s="31" t="s">
        <v>14834</v>
      </c>
      <c r="E2355" s="31" t="s">
        <v>145</v>
      </c>
      <c r="F2355" s="31" t="s">
        <v>122</v>
      </c>
      <c r="G2355" s="31" t="s">
        <v>107</v>
      </c>
      <c r="H2355" s="31" t="s">
        <v>108</v>
      </c>
      <c r="I2355" s="31" t="s">
        <v>8263</v>
      </c>
      <c r="J2355" s="31" t="s">
        <v>8264</v>
      </c>
      <c r="K2355" s="31" t="s">
        <v>110</v>
      </c>
      <c r="L2355" s="31" t="s">
        <v>14833</v>
      </c>
      <c r="M2355" s="31" t="s">
        <v>26</v>
      </c>
      <c r="N2355" s="31" t="s">
        <v>25933</v>
      </c>
      <c r="O2355" s="31" t="s">
        <v>25929</v>
      </c>
      <c r="P2355" s="32" t="s">
        <v>66</v>
      </c>
      <c r="Q2355" s="32">
        <v>1</v>
      </c>
      <c r="R2355" t="str">
        <f t="shared" si="36"/>
        <v>Галузінська О.М. ПП, маг. "Продукти" г.Хмельницкий, просп Мира (ост. Взутекс)</v>
      </c>
    </row>
    <row r="2356" spans="1:18" hidden="1" x14ac:dyDescent="0.25">
      <c r="A2356" s="32">
        <v>162668</v>
      </c>
      <c r="B2356" s="31" t="s">
        <v>14859</v>
      </c>
      <c r="C2356" s="31" t="s">
        <v>14860</v>
      </c>
      <c r="D2356" s="31" t="s">
        <v>14861</v>
      </c>
      <c r="E2356" s="31" t="s">
        <v>145</v>
      </c>
      <c r="F2356" s="31" t="s">
        <v>122</v>
      </c>
      <c r="G2356" s="31" t="s">
        <v>107</v>
      </c>
      <c r="H2356" s="31" t="s">
        <v>108</v>
      </c>
      <c r="I2356" s="31" t="s">
        <v>14862</v>
      </c>
      <c r="J2356" s="31" t="s">
        <v>14863</v>
      </c>
      <c r="K2356" s="31" t="s">
        <v>110</v>
      </c>
      <c r="L2356" s="31" t="s">
        <v>14860</v>
      </c>
      <c r="M2356" s="31" t="s">
        <v>24</v>
      </c>
      <c r="N2356" s="31" t="s">
        <v>25933</v>
      </c>
      <c r="O2356" s="31" t="s">
        <v>25929</v>
      </c>
      <c r="P2356" s="32" t="s">
        <v>66</v>
      </c>
      <c r="Q2356" s="32">
        <v>1</v>
      </c>
      <c r="R2356" t="str">
        <f t="shared" si="36"/>
        <v>Галюк І.В. ПП, маг. "Львівський 2" г.Хмельницкий, шоссе Львовское (остановка УЄП)</v>
      </c>
    </row>
    <row r="2357" spans="1:18" hidden="1" x14ac:dyDescent="0.25">
      <c r="A2357" s="32">
        <v>162668</v>
      </c>
      <c r="B2357" s="31" t="s">
        <v>14859</v>
      </c>
      <c r="C2357" s="31" t="s">
        <v>14860</v>
      </c>
      <c r="D2357" s="31" t="s">
        <v>14861</v>
      </c>
      <c r="E2357" s="31" t="s">
        <v>145</v>
      </c>
      <c r="F2357" s="31" t="s">
        <v>122</v>
      </c>
      <c r="G2357" s="31" t="s">
        <v>107</v>
      </c>
      <c r="H2357" s="31" t="s">
        <v>108</v>
      </c>
      <c r="I2357" s="31"/>
      <c r="J2357" s="31"/>
      <c r="K2357" s="31" t="s">
        <v>110</v>
      </c>
      <c r="L2357" s="31" t="s">
        <v>14860</v>
      </c>
      <c r="M2357" s="31" t="s">
        <v>24</v>
      </c>
      <c r="N2357" s="31" t="s">
        <v>25933</v>
      </c>
      <c r="O2357" s="31" t="s">
        <v>25929</v>
      </c>
      <c r="P2357" s="32" t="s">
        <v>66</v>
      </c>
      <c r="Q2357" s="32">
        <v>1</v>
      </c>
      <c r="R2357" t="str">
        <f t="shared" si="36"/>
        <v>Галюк І.В. ПП, маг. "Львівський 2" г.Хмельницкий, шоссе Львовское (остановка УЄП)</v>
      </c>
    </row>
    <row r="2358" spans="1:18" hidden="1" x14ac:dyDescent="0.25">
      <c r="A2358" s="32">
        <v>162752</v>
      </c>
      <c r="B2358" s="31" t="s">
        <v>15048</v>
      </c>
      <c r="C2358" s="31" t="s">
        <v>15049</v>
      </c>
      <c r="D2358" s="31" t="s">
        <v>15050</v>
      </c>
      <c r="E2358" s="31" t="s">
        <v>145</v>
      </c>
      <c r="F2358" s="31" t="s">
        <v>122</v>
      </c>
      <c r="G2358" s="31" t="s">
        <v>107</v>
      </c>
      <c r="H2358" s="31" t="s">
        <v>108</v>
      </c>
      <c r="I2358" s="31" t="s">
        <v>12857</v>
      </c>
      <c r="J2358" s="31" t="s">
        <v>12858</v>
      </c>
      <c r="K2358" s="31" t="s">
        <v>110</v>
      </c>
      <c r="L2358" s="31" t="s">
        <v>15051</v>
      </c>
      <c r="M2358" s="31" t="s">
        <v>25</v>
      </c>
      <c r="N2358" s="31" t="s">
        <v>25933</v>
      </c>
      <c r="O2358" s="31" t="s">
        <v>25929</v>
      </c>
      <c r="P2358" s="32" t="s">
        <v>66</v>
      </c>
      <c r="Q2358" s="32">
        <v>1</v>
      </c>
      <c r="R2358" t="str">
        <f t="shared" si="36"/>
        <v>Корнійчук І.П. ПП, к-к "Кондвироби" г.Хмельницкий, пер.Шевченко, д.44 (зуп. "Міська лікарня")</v>
      </c>
    </row>
    <row r="2359" spans="1:18" hidden="1" x14ac:dyDescent="0.25">
      <c r="A2359" s="32">
        <v>162753</v>
      </c>
      <c r="B2359" s="31" t="s">
        <v>15052</v>
      </c>
      <c r="C2359" s="31" t="s">
        <v>15053</v>
      </c>
      <c r="D2359" s="31" t="s">
        <v>15054</v>
      </c>
      <c r="E2359" s="31" t="s">
        <v>145</v>
      </c>
      <c r="F2359" s="31" t="s">
        <v>122</v>
      </c>
      <c r="G2359" s="31" t="s">
        <v>107</v>
      </c>
      <c r="H2359" s="31" t="s">
        <v>108</v>
      </c>
      <c r="I2359" s="31" t="s">
        <v>9442</v>
      </c>
      <c r="J2359" s="31" t="s">
        <v>9443</v>
      </c>
      <c r="K2359" s="31" t="s">
        <v>110</v>
      </c>
      <c r="L2359" s="31" t="s">
        <v>15053</v>
      </c>
      <c r="M2359" s="31" t="s">
        <v>25</v>
      </c>
      <c r="N2359" s="31" t="s">
        <v>25933</v>
      </c>
      <c r="O2359" s="31" t="s">
        <v>25929</v>
      </c>
      <c r="P2359" s="32" t="s">
        <v>66</v>
      </c>
      <c r="Q2359" s="32">
        <v>1</v>
      </c>
      <c r="R2359" t="str">
        <f t="shared" si="36"/>
        <v>Гницак А.А. ПП, маг. "Людмила" г.Хмельницкий, пер.Проскуривского Подполья, д.209 (біля ресторану "Проскурів")</v>
      </c>
    </row>
    <row r="2360" spans="1:18" hidden="1" x14ac:dyDescent="0.25">
      <c r="A2360" s="32">
        <v>892164</v>
      </c>
      <c r="B2360" s="31" t="s">
        <v>6220</v>
      </c>
      <c r="C2360" s="31" t="s">
        <v>6221</v>
      </c>
      <c r="D2360" s="31" t="s">
        <v>6222</v>
      </c>
      <c r="E2360" s="31" t="s">
        <v>145</v>
      </c>
      <c r="F2360" s="31" t="s">
        <v>122</v>
      </c>
      <c r="G2360" s="31" t="s">
        <v>107</v>
      </c>
      <c r="H2360" s="31" t="s">
        <v>108</v>
      </c>
      <c r="I2360" s="31" t="s">
        <v>6217</v>
      </c>
      <c r="J2360" s="31" t="s">
        <v>6218</v>
      </c>
      <c r="K2360" s="31" t="s">
        <v>110</v>
      </c>
      <c r="L2360" s="31" t="s">
        <v>6221</v>
      </c>
      <c r="M2360" s="31" t="s">
        <v>26</v>
      </c>
      <c r="N2360" s="31" t="s">
        <v>25933</v>
      </c>
      <c r="O2360" s="31" t="s">
        <v>25929</v>
      </c>
      <c r="P2360" s="32" t="s">
        <v>67</v>
      </c>
      <c r="Q2360" s="32">
        <v>1</v>
      </c>
      <c r="R2360" t="str">
        <f t="shared" si="36"/>
        <v>Легецький В.С. ПП, маг. "Свіжий хліб" г.Хмельницкий, ул.Мирного Панаса, д.4</v>
      </c>
    </row>
    <row r="2361" spans="1:18" hidden="1" x14ac:dyDescent="0.25">
      <c r="A2361" s="32">
        <v>898511</v>
      </c>
      <c r="B2361" s="31" t="s">
        <v>6325</v>
      </c>
      <c r="C2361" s="31" t="s">
        <v>6326</v>
      </c>
      <c r="D2361" s="31" t="s">
        <v>6327</v>
      </c>
      <c r="E2361" s="31" t="s">
        <v>145</v>
      </c>
      <c r="F2361" s="31" t="s">
        <v>122</v>
      </c>
      <c r="G2361" s="31" t="s">
        <v>107</v>
      </c>
      <c r="H2361" s="31" t="s">
        <v>108</v>
      </c>
      <c r="I2361" s="31" t="s">
        <v>6328</v>
      </c>
      <c r="J2361" s="31" t="s">
        <v>6329</v>
      </c>
      <c r="K2361" s="31" t="s">
        <v>110</v>
      </c>
      <c r="L2361" s="31" t="s">
        <v>6326</v>
      </c>
      <c r="M2361" s="31" t="s">
        <v>26</v>
      </c>
      <c r="N2361" s="31" t="s">
        <v>25933</v>
      </c>
      <c r="O2361" s="31" t="s">
        <v>25929</v>
      </c>
      <c r="P2361" s="32" t="s">
        <v>66</v>
      </c>
      <c r="Q2361" s="32">
        <v>0.5</v>
      </c>
      <c r="R2361" t="str">
        <f t="shared" si="36"/>
        <v>Оніщук О.Л. ПП, маг. "Комора" г.Хмельницкий, ул.Заречанская, д.9</v>
      </c>
    </row>
    <row r="2362" spans="1:18" hidden="1" x14ac:dyDescent="0.25">
      <c r="A2362" s="32">
        <v>909280</v>
      </c>
      <c r="B2362" s="31" t="s">
        <v>6406</v>
      </c>
      <c r="C2362" s="31" t="s">
        <v>6407</v>
      </c>
      <c r="D2362" s="31" t="s">
        <v>6408</v>
      </c>
      <c r="E2362" s="31" t="s">
        <v>145</v>
      </c>
      <c r="F2362" s="31" t="s">
        <v>122</v>
      </c>
      <c r="G2362" s="31" t="s">
        <v>107</v>
      </c>
      <c r="H2362" s="31" t="s">
        <v>108</v>
      </c>
      <c r="I2362" s="31" t="s">
        <v>6409</v>
      </c>
      <c r="J2362" s="31" t="s">
        <v>6410</v>
      </c>
      <c r="K2362" s="31" t="s">
        <v>110</v>
      </c>
      <c r="L2362" s="31" t="s">
        <v>6407</v>
      </c>
      <c r="M2362" s="31" t="s">
        <v>25</v>
      </c>
      <c r="N2362" s="31" t="s">
        <v>25933</v>
      </c>
      <c r="O2362" s="31" t="s">
        <v>25929</v>
      </c>
      <c r="P2362" s="32" t="s">
        <v>66</v>
      </c>
      <c r="Q2362" s="32">
        <v>1</v>
      </c>
      <c r="R2362" t="str">
        <f t="shared" si="36"/>
        <v>Головацька А.О. ПП, маг. "Кіра" г.Хмельницкий, ул.Шевченко, д.68</v>
      </c>
    </row>
    <row r="2363" spans="1:18" hidden="1" x14ac:dyDescent="0.25">
      <c r="A2363" s="32">
        <v>910385</v>
      </c>
      <c r="B2363" s="31" t="s">
        <v>6436</v>
      </c>
      <c r="C2363" s="31" t="s">
        <v>6437</v>
      </c>
      <c r="D2363" s="31" t="s">
        <v>6438</v>
      </c>
      <c r="E2363" s="31" t="s">
        <v>145</v>
      </c>
      <c r="F2363" s="31" t="s">
        <v>122</v>
      </c>
      <c r="G2363" s="31" t="s">
        <v>107</v>
      </c>
      <c r="H2363" s="31" t="s">
        <v>108</v>
      </c>
      <c r="I2363" s="31" t="s">
        <v>6439</v>
      </c>
      <c r="J2363" s="31" t="s">
        <v>6440</v>
      </c>
      <c r="K2363" s="31" t="s">
        <v>110</v>
      </c>
      <c r="L2363" s="31" t="s">
        <v>6437</v>
      </c>
      <c r="M2363" s="31" t="s">
        <v>24</v>
      </c>
      <c r="N2363" s="31" t="s">
        <v>25933</v>
      </c>
      <c r="O2363" s="31" t="s">
        <v>25929</v>
      </c>
      <c r="P2363" s="32" t="s">
        <v>67</v>
      </c>
      <c r="Q2363" s="32">
        <v>0.5</v>
      </c>
      <c r="R2363" t="str">
        <f t="shared" si="36"/>
        <v>Онищук І.В. ПП, маг. "Цукерочка" г.Хмельницкий, ул.Камьянецкая, д.103</v>
      </c>
    </row>
    <row r="2364" spans="1:18" hidden="1" x14ac:dyDescent="0.25">
      <c r="A2364" s="32">
        <v>909028</v>
      </c>
      <c r="B2364" s="31" t="s">
        <v>6402</v>
      </c>
      <c r="C2364" s="31" t="s">
        <v>6403</v>
      </c>
      <c r="D2364" s="31" t="s">
        <v>4468</v>
      </c>
      <c r="E2364" s="31" t="s">
        <v>145</v>
      </c>
      <c r="F2364" s="31" t="s">
        <v>122</v>
      </c>
      <c r="G2364" s="31" t="s">
        <v>107</v>
      </c>
      <c r="H2364" s="31" t="s">
        <v>108</v>
      </c>
      <c r="I2364" s="31" t="s">
        <v>6404</v>
      </c>
      <c r="J2364" s="31" t="s">
        <v>6405</v>
      </c>
      <c r="K2364" s="31" t="s">
        <v>110</v>
      </c>
      <c r="L2364" s="31" t="s">
        <v>6403</v>
      </c>
      <c r="M2364" s="31" t="s">
        <v>26</v>
      </c>
      <c r="N2364" s="31" t="s">
        <v>25933</v>
      </c>
      <c r="O2364" s="31" t="s">
        <v>25929</v>
      </c>
      <c r="P2364" s="32" t="s">
        <v>66</v>
      </c>
      <c r="Q2364" s="32">
        <v>0.5</v>
      </c>
      <c r="R2364" t="str">
        <f t="shared" si="36"/>
        <v>Капустіна Ж.А. ПП, маг. "Смачна лавка" г.Хмельницкий, ул.Заречанская, д.22/2</v>
      </c>
    </row>
    <row r="2365" spans="1:18" hidden="1" x14ac:dyDescent="0.25">
      <c r="A2365" s="32">
        <v>919479</v>
      </c>
      <c r="B2365" s="31" t="s">
        <v>6568</v>
      </c>
      <c r="C2365" s="31" t="s">
        <v>6569</v>
      </c>
      <c r="D2365" s="31" t="s">
        <v>6570</v>
      </c>
      <c r="E2365" s="31" t="s">
        <v>145</v>
      </c>
      <c r="F2365" s="31" t="s">
        <v>122</v>
      </c>
      <c r="G2365" s="31" t="s">
        <v>111</v>
      </c>
      <c r="H2365" s="31" t="s">
        <v>112</v>
      </c>
      <c r="I2365" s="31" t="s">
        <v>6571</v>
      </c>
      <c r="J2365" s="31" t="s">
        <v>6572</v>
      </c>
      <c r="K2365" s="31" t="s">
        <v>110</v>
      </c>
      <c r="L2365" s="31" t="s">
        <v>6569</v>
      </c>
      <c r="M2365" s="31" t="s">
        <v>24</v>
      </c>
      <c r="N2365" s="31" t="s">
        <v>25933</v>
      </c>
      <c r="O2365" s="31" t="s">
        <v>25929</v>
      </c>
      <c r="P2365" s="32" t="s">
        <v>67</v>
      </c>
      <c r="Q2365" s="32">
        <v>0</v>
      </c>
      <c r="R2365" t="str">
        <f t="shared" si="36"/>
        <v>ТОРГОВИЙ ДІМ "ХМЕЛЬНИЦЬКХЛІБ" ТОВ г.Хмельницкий, ул.Тернопольская, д.8</v>
      </c>
    </row>
    <row r="2366" spans="1:18" hidden="1" x14ac:dyDescent="0.25">
      <c r="A2366" s="32">
        <v>919480</v>
      </c>
      <c r="B2366" s="31" t="s">
        <v>6573</v>
      </c>
      <c r="C2366" s="31" t="s">
        <v>3846</v>
      </c>
      <c r="D2366" s="31" t="s">
        <v>6574</v>
      </c>
      <c r="E2366" s="31" t="s">
        <v>145</v>
      </c>
      <c r="F2366" s="31" t="s">
        <v>122</v>
      </c>
      <c r="G2366" s="31" t="s">
        <v>107</v>
      </c>
      <c r="H2366" s="31" t="s">
        <v>108</v>
      </c>
      <c r="I2366" s="31" t="s">
        <v>476</v>
      </c>
      <c r="J2366" s="31" t="s">
        <v>477</v>
      </c>
      <c r="K2366" s="31" t="s">
        <v>110</v>
      </c>
      <c r="L2366" s="31" t="s">
        <v>3846</v>
      </c>
      <c r="M2366" s="31" t="s">
        <v>24</v>
      </c>
      <c r="N2366" s="31" t="s">
        <v>25933</v>
      </c>
      <c r="O2366" s="31" t="s">
        <v>25929</v>
      </c>
      <c r="P2366" s="32" t="s">
        <v>25948</v>
      </c>
      <c r="Q2366" s="32">
        <v>0</v>
      </c>
      <c r="R2366" t="str">
        <f t="shared" si="36"/>
        <v>Волиньтабак ТОВ, маг. "Алкоголь-Тютюн" г.Хмельницкий, шоссе Львовское, д.20/3</v>
      </c>
    </row>
    <row r="2367" spans="1:18" hidden="1" x14ac:dyDescent="0.25">
      <c r="A2367" s="32">
        <v>919956</v>
      </c>
      <c r="B2367" s="31" t="s">
        <v>6585</v>
      </c>
      <c r="C2367" s="31" t="s">
        <v>6586</v>
      </c>
      <c r="D2367" s="31" t="s">
        <v>6587</v>
      </c>
      <c r="E2367" s="31" t="s">
        <v>145</v>
      </c>
      <c r="F2367" s="31" t="s">
        <v>122</v>
      </c>
      <c r="G2367" s="31" t="s">
        <v>107</v>
      </c>
      <c r="H2367" s="31" t="s">
        <v>108</v>
      </c>
      <c r="I2367" s="31" t="s">
        <v>6588</v>
      </c>
      <c r="J2367" s="31" t="s">
        <v>6589</v>
      </c>
      <c r="K2367" s="31" t="s">
        <v>110</v>
      </c>
      <c r="L2367" s="31" t="s">
        <v>6586</v>
      </c>
      <c r="M2367" s="31" t="s">
        <v>27</v>
      </c>
      <c r="N2367" s="31" t="s">
        <v>25933</v>
      </c>
      <c r="O2367" s="31" t="s">
        <v>25929</v>
      </c>
      <c r="P2367" s="32" t="s">
        <v>66</v>
      </c>
      <c r="Q2367" s="32">
        <v>0</v>
      </c>
      <c r="R2367" t="str">
        <f t="shared" si="36"/>
        <v>Масловська Н.П. ПП, маг. "Продукти" г.Хмельницкий, просп Мира, д.94/1а</v>
      </c>
    </row>
    <row r="2368" spans="1:18" hidden="1" x14ac:dyDescent="0.25">
      <c r="A2368" s="32">
        <v>920393</v>
      </c>
      <c r="B2368" s="31" t="s">
        <v>6595</v>
      </c>
      <c r="C2368" s="31" t="s">
        <v>6596</v>
      </c>
      <c r="D2368" s="31" t="s">
        <v>6597</v>
      </c>
      <c r="E2368" s="31" t="s">
        <v>145</v>
      </c>
      <c r="F2368" s="31" t="s">
        <v>122</v>
      </c>
      <c r="G2368" s="31" t="s">
        <v>107</v>
      </c>
      <c r="H2368" s="31" t="s">
        <v>108</v>
      </c>
      <c r="I2368" s="31" t="s">
        <v>124</v>
      </c>
      <c r="J2368" s="31" t="s">
        <v>109</v>
      </c>
      <c r="K2368" s="31" t="s">
        <v>110</v>
      </c>
      <c r="L2368" s="31" t="s">
        <v>6596</v>
      </c>
      <c r="M2368" s="31" t="s">
        <v>24</v>
      </c>
      <c r="N2368" s="31" t="s">
        <v>25933</v>
      </c>
      <c r="O2368" s="31" t="s">
        <v>25929</v>
      </c>
      <c r="P2368" s="32" t="s">
        <v>67</v>
      </c>
      <c r="Q2368" s="32">
        <v>0</v>
      </c>
      <c r="R2368" t="str">
        <f t="shared" si="36"/>
        <v>Автомойка "Водограй" г.Хмельницкий, ул.Молодежная, д.2/3</v>
      </c>
    </row>
    <row r="2369" spans="1:18" hidden="1" x14ac:dyDescent="0.25">
      <c r="A2369" s="32">
        <v>920926</v>
      </c>
      <c r="B2369" s="31" t="s">
        <v>6609</v>
      </c>
      <c r="C2369" s="31" t="s">
        <v>6610</v>
      </c>
      <c r="D2369" s="31" t="s">
        <v>6611</v>
      </c>
      <c r="E2369" s="31" t="s">
        <v>145</v>
      </c>
      <c r="F2369" s="31" t="s">
        <v>122</v>
      </c>
      <c r="G2369" s="31" t="s">
        <v>107</v>
      </c>
      <c r="H2369" s="31" t="s">
        <v>108</v>
      </c>
      <c r="I2369" s="31" t="s">
        <v>124</v>
      </c>
      <c r="J2369" s="31" t="s">
        <v>109</v>
      </c>
      <c r="K2369" s="31" t="s">
        <v>110</v>
      </c>
      <c r="L2369" s="31" t="s">
        <v>6610</v>
      </c>
      <c r="M2369" s="31" t="s">
        <v>24</v>
      </c>
      <c r="N2369" s="31" t="s">
        <v>25933</v>
      </c>
      <c r="O2369" s="31" t="s">
        <v>25929</v>
      </c>
      <c r="P2369" s="32" t="s">
        <v>67</v>
      </c>
      <c r="Q2369" s="32">
        <v>0</v>
      </c>
      <c r="R2369" t="str">
        <f t="shared" si="36"/>
        <v>Кавярна "Кофепоінт" г.Хмельницкий, ул.Хотовицкого, д.12</v>
      </c>
    </row>
    <row r="2370" spans="1:18" hidden="1" x14ac:dyDescent="0.25">
      <c r="A2370" s="32">
        <v>924244</v>
      </c>
      <c r="B2370" s="31" t="s">
        <v>6672</v>
      </c>
      <c r="C2370" s="31" t="s">
        <v>6673</v>
      </c>
      <c r="D2370" s="31" t="s">
        <v>6674</v>
      </c>
      <c r="E2370" s="31" t="s">
        <v>145</v>
      </c>
      <c r="F2370" s="31" t="s">
        <v>122</v>
      </c>
      <c r="G2370" s="31" t="s">
        <v>107</v>
      </c>
      <c r="H2370" s="31" t="s">
        <v>108</v>
      </c>
      <c r="I2370" s="31" t="s">
        <v>124</v>
      </c>
      <c r="J2370" s="31" t="s">
        <v>109</v>
      </c>
      <c r="K2370" s="31" t="s">
        <v>110</v>
      </c>
      <c r="L2370" s="31" t="s">
        <v>6673</v>
      </c>
      <c r="M2370" s="31" t="s">
        <v>24</v>
      </c>
      <c r="N2370" s="31" t="s">
        <v>25933</v>
      </c>
      <c r="O2370" s="31" t="s">
        <v>25929</v>
      </c>
      <c r="P2370" s="32" t="s">
        <v>25948</v>
      </c>
      <c r="Q2370" s="32">
        <v>0</v>
      </c>
      <c r="R2370" t="str">
        <f t="shared" si="36"/>
        <v>Кундоловський Д.В. ПП, маг. "Корзинка" г.Хмельницкий, ул.Камьянецкая, д.147</v>
      </c>
    </row>
    <row r="2371" spans="1:18" hidden="1" x14ac:dyDescent="0.25">
      <c r="A2371" s="32">
        <v>832348</v>
      </c>
      <c r="B2371" s="31" t="s">
        <v>6861</v>
      </c>
      <c r="C2371" s="31" t="s">
        <v>6862</v>
      </c>
      <c r="D2371" s="31" t="s">
        <v>1199</v>
      </c>
      <c r="E2371" s="31" t="s">
        <v>145</v>
      </c>
      <c r="F2371" s="31" t="s">
        <v>122</v>
      </c>
      <c r="G2371" s="31" t="s">
        <v>107</v>
      </c>
      <c r="H2371" s="31" t="s">
        <v>108</v>
      </c>
      <c r="I2371" s="31" t="s">
        <v>5974</v>
      </c>
      <c r="J2371" s="31" t="s">
        <v>5975</v>
      </c>
      <c r="K2371" s="31" t="s">
        <v>110</v>
      </c>
      <c r="L2371" s="31" t="s">
        <v>6862</v>
      </c>
      <c r="M2371" s="31" t="s">
        <v>23</v>
      </c>
      <c r="N2371" s="31" t="s">
        <v>25933</v>
      </c>
      <c r="O2371" s="31" t="s">
        <v>25929</v>
      </c>
      <c r="P2371" s="32" t="s">
        <v>67</v>
      </c>
      <c r="Q2371" s="32">
        <v>1</v>
      </c>
      <c r="R2371" t="str">
        <f t="shared" ref="R2371:R2434" si="37">CONCATENATE(C2371," ",D2371)</f>
        <v>КОВА ПП, маг. "Хмельницькі делікатеси" г.Хмельницкий, ул.Соборная, д.43</v>
      </c>
    </row>
    <row r="2372" spans="1:18" hidden="1" x14ac:dyDescent="0.25">
      <c r="A2372" s="32">
        <v>798087</v>
      </c>
      <c r="B2372" s="31" t="s">
        <v>6883</v>
      </c>
      <c r="C2372" s="31" t="s">
        <v>6884</v>
      </c>
      <c r="D2372" s="31" t="s">
        <v>6885</v>
      </c>
      <c r="E2372" s="31" t="s">
        <v>145</v>
      </c>
      <c r="F2372" s="31" t="s">
        <v>122</v>
      </c>
      <c r="G2372" s="31" t="s">
        <v>107</v>
      </c>
      <c r="H2372" s="31" t="s">
        <v>108</v>
      </c>
      <c r="I2372" s="31" t="s">
        <v>6886</v>
      </c>
      <c r="J2372" s="31" t="s">
        <v>6887</v>
      </c>
      <c r="K2372" s="31" t="s">
        <v>110</v>
      </c>
      <c r="L2372" s="31" t="s">
        <v>6888</v>
      </c>
      <c r="M2372" s="31" t="s">
        <v>27</v>
      </c>
      <c r="N2372" s="31" t="s">
        <v>25933</v>
      </c>
      <c r="O2372" s="31" t="s">
        <v>25929</v>
      </c>
      <c r="P2372" s="32" t="s">
        <v>66</v>
      </c>
      <c r="Q2372" s="32">
        <v>1</v>
      </c>
      <c r="R2372" t="str">
        <f t="shared" si="37"/>
        <v>Васюра О.А. ПП, маг.. "Продукти" г.Хмельницкий, ул.Камьянецкая, д.54 (0)</v>
      </c>
    </row>
    <row r="2373" spans="1:18" hidden="1" x14ac:dyDescent="0.25">
      <c r="A2373" s="32">
        <v>917184</v>
      </c>
      <c r="B2373" s="31" t="s">
        <v>6525</v>
      </c>
      <c r="C2373" s="31" t="s">
        <v>6526</v>
      </c>
      <c r="D2373" s="31" t="s">
        <v>6527</v>
      </c>
      <c r="E2373" s="31" t="s">
        <v>145</v>
      </c>
      <c r="F2373" s="31" t="s">
        <v>122</v>
      </c>
      <c r="G2373" s="31" t="s">
        <v>107</v>
      </c>
      <c r="H2373" s="31" t="s">
        <v>108</v>
      </c>
      <c r="I2373" s="31" t="s">
        <v>6517</v>
      </c>
      <c r="J2373" s="31" t="s">
        <v>6518</v>
      </c>
      <c r="K2373" s="31" t="s">
        <v>110</v>
      </c>
      <c r="L2373" s="31" t="s">
        <v>6526</v>
      </c>
      <c r="M2373" s="31" t="s">
        <v>23</v>
      </c>
      <c r="N2373" s="31" t="s">
        <v>25933</v>
      </c>
      <c r="O2373" s="31" t="s">
        <v>25929</v>
      </c>
      <c r="P2373" s="32" t="s">
        <v>66</v>
      </c>
      <c r="Q2373" s="32">
        <v>1</v>
      </c>
      <c r="R2373" t="str">
        <f t="shared" si="37"/>
        <v>Світ - Маркет ТОВ, маг. "Партнер - 9" г.Хмельницкий, пер.Проскуривского Подполья, д.46</v>
      </c>
    </row>
    <row r="2374" spans="1:18" hidden="1" x14ac:dyDescent="0.25">
      <c r="A2374" s="32">
        <v>917188</v>
      </c>
      <c r="B2374" s="31" t="s">
        <v>6528</v>
      </c>
      <c r="C2374" s="31" t="s">
        <v>6529</v>
      </c>
      <c r="D2374" s="31" t="s">
        <v>6530</v>
      </c>
      <c r="E2374" s="31" t="s">
        <v>145</v>
      </c>
      <c r="F2374" s="31" t="s">
        <v>122</v>
      </c>
      <c r="G2374" s="31" t="s">
        <v>107</v>
      </c>
      <c r="H2374" s="31" t="s">
        <v>108</v>
      </c>
      <c r="I2374" s="31" t="s">
        <v>6517</v>
      </c>
      <c r="J2374" s="31" t="s">
        <v>6518</v>
      </c>
      <c r="K2374" s="31" t="s">
        <v>110</v>
      </c>
      <c r="L2374" s="31" t="s">
        <v>6529</v>
      </c>
      <c r="M2374" s="31" t="s">
        <v>23</v>
      </c>
      <c r="N2374" s="31" t="s">
        <v>25933</v>
      </c>
      <c r="O2374" s="31" t="s">
        <v>25929</v>
      </c>
      <c r="P2374" s="32" t="s">
        <v>66</v>
      </c>
      <c r="Q2374" s="32">
        <v>1</v>
      </c>
      <c r="R2374" t="str">
        <f t="shared" si="37"/>
        <v>Світ - Маркет ТОВ, маг. "Партнер - 2" г.Хмельницкий, д.54</v>
      </c>
    </row>
    <row r="2375" spans="1:18" hidden="1" x14ac:dyDescent="0.25">
      <c r="A2375" s="32">
        <v>918136</v>
      </c>
      <c r="B2375" s="31" t="s">
        <v>6541</v>
      </c>
      <c r="C2375" s="31" t="s">
        <v>6542</v>
      </c>
      <c r="D2375" s="31" t="s">
        <v>6543</v>
      </c>
      <c r="E2375" s="31" t="s">
        <v>145</v>
      </c>
      <c r="F2375" s="31" t="s">
        <v>122</v>
      </c>
      <c r="G2375" s="31" t="s">
        <v>107</v>
      </c>
      <c r="H2375" s="31" t="s">
        <v>108</v>
      </c>
      <c r="I2375" s="31" t="s">
        <v>6544</v>
      </c>
      <c r="J2375" s="31" t="s">
        <v>6545</v>
      </c>
      <c r="K2375" s="31" t="s">
        <v>110</v>
      </c>
      <c r="L2375" s="31" t="s">
        <v>6542</v>
      </c>
      <c r="M2375" s="31" t="s">
        <v>24</v>
      </c>
      <c r="N2375" s="31" t="s">
        <v>25933</v>
      </c>
      <c r="O2375" s="31" t="s">
        <v>25929</v>
      </c>
      <c r="P2375" s="32" t="s">
        <v>66</v>
      </c>
      <c r="Q2375" s="32">
        <v>0</v>
      </c>
      <c r="R2375" t="str">
        <f t="shared" si="37"/>
        <v>Гевел Ю.І. ПП, маг. "Продукти" г.Хмельницкий, ул.Кирпоноса, д.1</v>
      </c>
    </row>
    <row r="2376" spans="1:18" hidden="1" x14ac:dyDescent="0.25">
      <c r="A2376" s="32">
        <v>923033</v>
      </c>
      <c r="B2376" s="31" t="s">
        <v>6638</v>
      </c>
      <c r="C2376" s="31" t="s">
        <v>6639</v>
      </c>
      <c r="D2376" s="31" t="s">
        <v>6640</v>
      </c>
      <c r="E2376" s="31" t="s">
        <v>145</v>
      </c>
      <c r="F2376" s="31" t="s">
        <v>122</v>
      </c>
      <c r="G2376" s="31" t="s">
        <v>107</v>
      </c>
      <c r="H2376" s="31" t="s">
        <v>108</v>
      </c>
      <c r="I2376" s="31" t="s">
        <v>124</v>
      </c>
      <c r="J2376" s="31" t="s">
        <v>109</v>
      </c>
      <c r="K2376" s="31" t="s">
        <v>110</v>
      </c>
      <c r="L2376" s="31" t="s">
        <v>6639</v>
      </c>
      <c r="M2376" s="31" t="s">
        <v>24</v>
      </c>
      <c r="N2376" s="31" t="s">
        <v>25933</v>
      </c>
      <c r="O2376" s="31" t="s">
        <v>25929</v>
      </c>
      <c r="P2376" s="32" t="s">
        <v>67</v>
      </c>
      <c r="Q2376" s="32">
        <v>0</v>
      </c>
      <c r="R2376" t="str">
        <f t="shared" si="37"/>
        <v>Рибалко О.В. ПП, маг. "Біг-Бургер" г.Хмельницкий, ул.Рыбалка Маршала, д.2 А (ТЦ "Оазис", 2-й поверх)</v>
      </c>
    </row>
    <row r="2377" spans="1:18" hidden="1" x14ac:dyDescent="0.25">
      <c r="A2377" s="32">
        <v>923125</v>
      </c>
      <c r="B2377" s="31" t="s">
        <v>6641</v>
      </c>
      <c r="C2377" s="31" t="s">
        <v>6642</v>
      </c>
      <c r="D2377" s="31" t="s">
        <v>6643</v>
      </c>
      <c r="E2377" s="31" t="s">
        <v>145</v>
      </c>
      <c r="F2377" s="31" t="s">
        <v>122</v>
      </c>
      <c r="G2377" s="31" t="s">
        <v>107</v>
      </c>
      <c r="H2377" s="31" t="s">
        <v>108</v>
      </c>
      <c r="I2377" s="31" t="s">
        <v>124</v>
      </c>
      <c r="J2377" s="31" t="s">
        <v>109</v>
      </c>
      <c r="K2377" s="31" t="s">
        <v>110</v>
      </c>
      <c r="L2377" s="31" t="s">
        <v>6642</v>
      </c>
      <c r="M2377" s="31" t="s">
        <v>24</v>
      </c>
      <c r="N2377" s="31" t="s">
        <v>25933</v>
      </c>
      <c r="O2377" s="31" t="s">
        <v>25929</v>
      </c>
      <c r="P2377" s="32" t="s">
        <v>25948</v>
      </c>
      <c r="Q2377" s="32">
        <v>0</v>
      </c>
      <c r="R2377" t="str">
        <f t="shared" si="37"/>
        <v>Піцар В.В. ПП, к-к "Хот-Доги" г.Хмельницкий, ул.Камьянецкая (зупинка "Бібліотека ХНУ")</v>
      </c>
    </row>
    <row r="2378" spans="1:18" hidden="1" x14ac:dyDescent="0.25">
      <c r="A2378" s="32">
        <v>513102</v>
      </c>
      <c r="B2378" s="31" t="s">
        <v>7121</v>
      </c>
      <c r="C2378" s="31" t="s">
        <v>3846</v>
      </c>
      <c r="D2378" s="31" t="s">
        <v>7122</v>
      </c>
      <c r="E2378" s="31" t="s">
        <v>145</v>
      </c>
      <c r="F2378" s="31" t="s">
        <v>122</v>
      </c>
      <c r="G2378" s="31" t="s">
        <v>107</v>
      </c>
      <c r="H2378" s="31" t="s">
        <v>108</v>
      </c>
      <c r="I2378" s="31" t="s">
        <v>476</v>
      </c>
      <c r="J2378" s="31" t="s">
        <v>477</v>
      </c>
      <c r="K2378" s="31" t="s">
        <v>110</v>
      </c>
      <c r="L2378" s="31" t="s">
        <v>3846</v>
      </c>
      <c r="M2378" s="31" t="s">
        <v>26</v>
      </c>
      <c r="N2378" s="31" t="s">
        <v>25933</v>
      </c>
      <c r="O2378" s="31" t="s">
        <v>25929</v>
      </c>
      <c r="P2378" s="32" t="s">
        <v>67</v>
      </c>
      <c r="Q2378" s="32">
        <v>0.5</v>
      </c>
      <c r="R2378" t="str">
        <f t="shared" si="37"/>
        <v>Волиньтабак ТОВ, маг. "Алкоголь-Тютюн" г.Хмельницкий, ул.Заречанская, д.14</v>
      </c>
    </row>
    <row r="2379" spans="1:18" hidden="1" x14ac:dyDescent="0.25">
      <c r="A2379" s="32">
        <v>865613</v>
      </c>
      <c r="B2379" s="31" t="s">
        <v>5863</v>
      </c>
      <c r="C2379" s="31" t="s">
        <v>5864</v>
      </c>
      <c r="D2379" s="31" t="s">
        <v>5865</v>
      </c>
      <c r="E2379" s="31" t="s">
        <v>145</v>
      </c>
      <c r="F2379" s="31" t="s">
        <v>122</v>
      </c>
      <c r="G2379" s="31" t="s">
        <v>107</v>
      </c>
      <c r="H2379" s="31" t="s">
        <v>108</v>
      </c>
      <c r="I2379" s="31" t="s">
        <v>5866</v>
      </c>
      <c r="J2379" s="31" t="s">
        <v>5867</v>
      </c>
      <c r="K2379" s="31" t="s">
        <v>110</v>
      </c>
      <c r="L2379" s="31" t="s">
        <v>5864</v>
      </c>
      <c r="M2379" s="31" t="s">
        <v>27</v>
      </c>
      <c r="N2379" s="31" t="s">
        <v>25933</v>
      </c>
      <c r="O2379" s="31" t="s">
        <v>25929</v>
      </c>
      <c r="P2379" s="32" t="s">
        <v>67</v>
      </c>
      <c r="Q2379" s="32">
        <v>0.5</v>
      </c>
      <c r="R2379" t="str">
        <f t="shared" si="37"/>
        <v>Гаврищишена М.М. ПП, маг. "Максим" г.Хмельницкий, ул.Волочиская, д.19/3</v>
      </c>
    </row>
    <row r="2380" spans="1:18" hidden="1" x14ac:dyDescent="0.25">
      <c r="A2380" s="32">
        <v>865786</v>
      </c>
      <c r="B2380" s="31" t="s">
        <v>5868</v>
      </c>
      <c r="C2380" s="31" t="s">
        <v>5869</v>
      </c>
      <c r="D2380" s="31" t="s">
        <v>5870</v>
      </c>
      <c r="E2380" s="31" t="s">
        <v>145</v>
      </c>
      <c r="F2380" s="31" t="s">
        <v>122</v>
      </c>
      <c r="G2380" s="31" t="s">
        <v>107</v>
      </c>
      <c r="H2380" s="31" t="s">
        <v>108</v>
      </c>
      <c r="I2380" s="31" t="s">
        <v>5871</v>
      </c>
      <c r="J2380" s="31" t="s">
        <v>5872</v>
      </c>
      <c r="K2380" s="31" t="s">
        <v>110</v>
      </c>
      <c r="L2380" s="31" t="s">
        <v>5869</v>
      </c>
      <c r="M2380" s="31" t="s">
        <v>24</v>
      </c>
      <c r="N2380" s="31" t="s">
        <v>25933</v>
      </c>
      <c r="O2380" s="31" t="s">
        <v>25929</v>
      </c>
      <c r="P2380" s="32" t="s">
        <v>66</v>
      </c>
      <c r="Q2380" s="32">
        <v>0.5</v>
      </c>
      <c r="R2380" t="str">
        <f t="shared" si="37"/>
        <v>Давискиба М.О. ПП, маг. "Фараон" г.Хмельницкий, ул.Городовикова, д.4</v>
      </c>
    </row>
    <row r="2381" spans="1:18" hidden="1" x14ac:dyDescent="0.25">
      <c r="A2381" s="32">
        <v>865803</v>
      </c>
      <c r="B2381" s="31" t="s">
        <v>5922</v>
      </c>
      <c r="C2381" s="31" t="s">
        <v>5923</v>
      </c>
      <c r="D2381" s="31" t="s">
        <v>5924</v>
      </c>
      <c r="E2381" s="31" t="s">
        <v>145</v>
      </c>
      <c r="F2381" s="31" t="s">
        <v>122</v>
      </c>
      <c r="G2381" s="31" t="s">
        <v>107</v>
      </c>
      <c r="H2381" s="31" t="s">
        <v>108</v>
      </c>
      <c r="I2381" s="31" t="s">
        <v>5925</v>
      </c>
      <c r="J2381" s="31" t="s">
        <v>5926</v>
      </c>
      <c r="K2381" s="31" t="s">
        <v>110</v>
      </c>
      <c r="L2381" s="31" t="s">
        <v>5923</v>
      </c>
      <c r="M2381" s="31" t="s">
        <v>25</v>
      </c>
      <c r="N2381" s="31" t="s">
        <v>25933</v>
      </c>
      <c r="O2381" s="31" t="s">
        <v>25929</v>
      </c>
      <c r="P2381" s="32" t="s">
        <v>66</v>
      </c>
      <c r="Q2381" s="32">
        <v>1</v>
      </c>
      <c r="R2381" t="str">
        <f t="shared" si="37"/>
        <v>Константинов С.І. ПП, маг. "Продукти" г.Хмельницкий, пер.Завадского, д.54</v>
      </c>
    </row>
    <row r="2382" spans="1:18" hidden="1" x14ac:dyDescent="0.25">
      <c r="A2382" s="32">
        <v>878816</v>
      </c>
      <c r="B2382" s="31" t="s">
        <v>5971</v>
      </c>
      <c r="C2382" s="31" t="s">
        <v>5972</v>
      </c>
      <c r="D2382" s="31" t="s">
        <v>5973</v>
      </c>
      <c r="E2382" s="31" t="s">
        <v>145</v>
      </c>
      <c r="F2382" s="31" t="s">
        <v>122</v>
      </c>
      <c r="G2382" s="31" t="s">
        <v>107</v>
      </c>
      <c r="H2382" s="31" t="s">
        <v>108</v>
      </c>
      <c r="I2382" s="31" t="s">
        <v>5974</v>
      </c>
      <c r="J2382" s="31" t="s">
        <v>5975</v>
      </c>
      <c r="K2382" s="31" t="s">
        <v>110</v>
      </c>
      <c r="L2382" s="31" t="s">
        <v>5972</v>
      </c>
      <c r="M2382" s="31" t="s">
        <v>23</v>
      </c>
      <c r="N2382" s="31" t="s">
        <v>25933</v>
      </c>
      <c r="O2382" s="31" t="s">
        <v>25929</v>
      </c>
      <c r="P2382" s="32" t="s">
        <v>66</v>
      </c>
      <c r="Q2382" s="32">
        <v>1</v>
      </c>
      <c r="R2382" t="str">
        <f t="shared" si="37"/>
        <v>КОВА ПП, маг. №5 г.Хмельницкий, ул.Курчатова, д.1 В</v>
      </c>
    </row>
    <row r="2383" spans="1:18" hidden="1" x14ac:dyDescent="0.25">
      <c r="A2383" s="32">
        <v>891161</v>
      </c>
      <c r="B2383" s="31" t="s">
        <v>6207</v>
      </c>
      <c r="C2383" s="31" t="s">
        <v>6208</v>
      </c>
      <c r="D2383" s="31" t="s">
        <v>6209</v>
      </c>
      <c r="E2383" s="31" t="s">
        <v>145</v>
      </c>
      <c r="F2383" s="31" t="s">
        <v>122</v>
      </c>
      <c r="G2383" s="31" t="s">
        <v>107</v>
      </c>
      <c r="H2383" s="31" t="s">
        <v>108</v>
      </c>
      <c r="I2383" s="31" t="s">
        <v>124</v>
      </c>
      <c r="J2383" s="31" t="s">
        <v>109</v>
      </c>
      <c r="K2383" s="31" t="s">
        <v>110</v>
      </c>
      <c r="L2383" s="31" t="s">
        <v>6208</v>
      </c>
      <c r="M2383" s="31" t="s">
        <v>25</v>
      </c>
      <c r="N2383" s="31" t="s">
        <v>25933</v>
      </c>
      <c r="O2383" s="31" t="s">
        <v>25929</v>
      </c>
      <c r="P2383" s="32" t="s">
        <v>25948</v>
      </c>
      <c r="Q2383" s="32">
        <v>0</v>
      </c>
      <c r="R2383" t="str">
        <f t="shared" si="37"/>
        <v>Мельник В.О. ПП, кафетерій "Міська філармонія" г.Хмельницкий, ул.Камьянецкая, д.52</v>
      </c>
    </row>
    <row r="2384" spans="1:18" hidden="1" x14ac:dyDescent="0.25">
      <c r="A2384" s="32">
        <v>921337</v>
      </c>
      <c r="B2384" s="31" t="s">
        <v>6622</v>
      </c>
      <c r="C2384" s="31" t="s">
        <v>6623</v>
      </c>
      <c r="D2384" s="31" t="s">
        <v>6624</v>
      </c>
      <c r="E2384" s="31" t="s">
        <v>145</v>
      </c>
      <c r="F2384" s="31" t="s">
        <v>122</v>
      </c>
      <c r="G2384" s="31" t="s">
        <v>107</v>
      </c>
      <c r="H2384" s="31" t="s">
        <v>108</v>
      </c>
      <c r="I2384" s="31" t="s">
        <v>6625</v>
      </c>
      <c r="J2384" s="31" t="s">
        <v>6626</v>
      </c>
      <c r="K2384" s="31" t="s">
        <v>110</v>
      </c>
      <c r="L2384" s="31" t="s">
        <v>6623</v>
      </c>
      <c r="M2384" s="31" t="s">
        <v>25</v>
      </c>
      <c r="N2384" s="31" t="s">
        <v>25933</v>
      </c>
      <c r="O2384" s="31" t="s">
        <v>25929</v>
      </c>
      <c r="P2384" s="32" t="s">
        <v>66</v>
      </c>
      <c r="Q2384" s="32">
        <v>0.5</v>
      </c>
      <c r="R2384" t="str">
        <f t="shared" si="37"/>
        <v>Касперський О.О. ПП, маг. "Продукти" г.Хмельницкий, д.34</v>
      </c>
    </row>
    <row r="2385" spans="1:18" hidden="1" x14ac:dyDescent="0.25">
      <c r="A2385" s="32">
        <v>921969</v>
      </c>
      <c r="B2385" s="31" t="s">
        <v>6743</v>
      </c>
      <c r="C2385" s="31" t="s">
        <v>6744</v>
      </c>
      <c r="D2385" s="31" t="s">
        <v>6745</v>
      </c>
      <c r="E2385" s="31" t="s">
        <v>145</v>
      </c>
      <c r="F2385" s="31" t="s">
        <v>122</v>
      </c>
      <c r="G2385" s="31" t="s">
        <v>107</v>
      </c>
      <c r="H2385" s="31" t="s">
        <v>108</v>
      </c>
      <c r="I2385" s="31" t="s">
        <v>6746</v>
      </c>
      <c r="J2385" s="31" t="s">
        <v>6747</v>
      </c>
      <c r="K2385" s="31" t="s">
        <v>110</v>
      </c>
      <c r="L2385" s="31" t="s">
        <v>6744</v>
      </c>
      <c r="M2385" s="31" t="s">
        <v>27</v>
      </c>
      <c r="N2385" s="31" t="s">
        <v>25933</v>
      </c>
      <c r="O2385" s="31" t="s">
        <v>25929</v>
      </c>
      <c r="P2385" s="32" t="s">
        <v>66</v>
      </c>
      <c r="Q2385" s="32">
        <v>0</v>
      </c>
      <c r="R2385" t="str">
        <f t="shared" si="37"/>
        <v>Мартинюк О.Л. ПП, маг. "Хом'ячок" г.Хмельницкий, ул.Мирного Панаса, д.18 - Б</v>
      </c>
    </row>
    <row r="2386" spans="1:18" hidden="1" x14ac:dyDescent="0.25">
      <c r="A2386" s="32">
        <v>917894</v>
      </c>
      <c r="B2386" s="31" t="s">
        <v>6531</v>
      </c>
      <c r="C2386" s="31" t="s">
        <v>6532</v>
      </c>
      <c r="D2386" s="31" t="s">
        <v>6533</v>
      </c>
      <c r="E2386" s="31" t="s">
        <v>145</v>
      </c>
      <c r="F2386" s="31" t="s">
        <v>122</v>
      </c>
      <c r="G2386" s="31" t="s">
        <v>107</v>
      </c>
      <c r="H2386" s="31" t="s">
        <v>108</v>
      </c>
      <c r="I2386" s="31" t="s">
        <v>6534</v>
      </c>
      <c r="J2386" s="31" t="s">
        <v>6535</v>
      </c>
      <c r="K2386" s="31" t="s">
        <v>110</v>
      </c>
      <c r="L2386" s="31" t="s">
        <v>6532</v>
      </c>
      <c r="M2386" s="31" t="s">
        <v>24</v>
      </c>
      <c r="N2386" s="31" t="s">
        <v>25933</v>
      </c>
      <c r="O2386" s="31" t="s">
        <v>25929</v>
      </c>
      <c r="P2386" s="32" t="s">
        <v>66</v>
      </c>
      <c r="Q2386" s="32">
        <v>1</v>
      </c>
      <c r="R2386" t="str">
        <f t="shared" si="37"/>
        <v>Криштофор І.Т. ПП, маг. - міні-маркет "Обжора" г.Хмельницкий, ул.Камьянецкая, д.188</v>
      </c>
    </row>
    <row r="2387" spans="1:18" hidden="1" x14ac:dyDescent="0.25">
      <c r="A2387" s="32">
        <v>784170</v>
      </c>
      <c r="B2387" s="31" t="s">
        <v>6735</v>
      </c>
      <c r="C2387" s="31" t="s">
        <v>6736</v>
      </c>
      <c r="D2387" s="31" t="s">
        <v>6737</v>
      </c>
      <c r="E2387" s="31" t="s">
        <v>145</v>
      </c>
      <c r="F2387" s="31" t="s">
        <v>122</v>
      </c>
      <c r="G2387" s="31" t="s">
        <v>107</v>
      </c>
      <c r="H2387" s="31" t="s">
        <v>108</v>
      </c>
      <c r="I2387" s="31" t="s">
        <v>6738</v>
      </c>
      <c r="J2387" s="31" t="s">
        <v>6739</v>
      </c>
      <c r="K2387" s="31" t="s">
        <v>110</v>
      </c>
      <c r="L2387" s="31" t="s">
        <v>6736</v>
      </c>
      <c r="M2387" s="31" t="s">
        <v>25</v>
      </c>
      <c r="N2387" s="31" t="s">
        <v>25933</v>
      </c>
      <c r="O2387" s="31" t="s">
        <v>25929</v>
      </c>
      <c r="P2387" s="32" t="s">
        <v>66</v>
      </c>
      <c r="Q2387" s="32">
        <v>1</v>
      </c>
      <c r="R2387" t="str">
        <f t="shared" si="37"/>
        <v>Окуневський І.Ю. ПП, маг. "Продукти" г.Хмельницкий, пер.Красовского, д.1 А (0)</v>
      </c>
    </row>
    <row r="2388" spans="1:18" hidden="1" x14ac:dyDescent="0.25">
      <c r="A2388" s="32">
        <v>792814</v>
      </c>
      <c r="B2388" s="31" t="s">
        <v>6970</v>
      </c>
      <c r="C2388" s="31" t="s">
        <v>6971</v>
      </c>
      <c r="D2388" s="31" t="s">
        <v>6972</v>
      </c>
      <c r="E2388" s="31" t="s">
        <v>145</v>
      </c>
      <c r="F2388" s="31" t="s">
        <v>122</v>
      </c>
      <c r="G2388" s="31" t="s">
        <v>107</v>
      </c>
      <c r="H2388" s="31" t="s">
        <v>108</v>
      </c>
      <c r="I2388" s="31" t="s">
        <v>6973</v>
      </c>
      <c r="J2388" s="31" t="s">
        <v>6974</v>
      </c>
      <c r="K2388" s="31" t="s">
        <v>110</v>
      </c>
      <c r="L2388" s="31" t="s">
        <v>6971</v>
      </c>
      <c r="M2388" s="31" t="s">
        <v>26</v>
      </c>
      <c r="N2388" s="31" t="s">
        <v>25933</v>
      </c>
      <c r="O2388" s="31" t="s">
        <v>25929</v>
      </c>
      <c r="P2388" s="32" t="s">
        <v>66</v>
      </c>
      <c r="Q2388" s="32">
        <v>1</v>
      </c>
      <c r="R2388" t="str">
        <f t="shared" si="37"/>
        <v>Кучерява Л.Д. ПП, маг. "Продукти" г.Хмельницкий, ул.Примакова (маг. "Єврошоп")</v>
      </c>
    </row>
    <row r="2389" spans="1:18" hidden="1" x14ac:dyDescent="0.25">
      <c r="A2389" s="32">
        <v>165342</v>
      </c>
      <c r="B2389" s="31" t="s">
        <v>20690</v>
      </c>
      <c r="C2389" s="31" t="s">
        <v>20691</v>
      </c>
      <c r="D2389" s="31" t="s">
        <v>20692</v>
      </c>
      <c r="E2389" s="31" t="s">
        <v>145</v>
      </c>
      <c r="F2389" s="31" t="s">
        <v>122</v>
      </c>
      <c r="G2389" s="31" t="s">
        <v>107</v>
      </c>
      <c r="H2389" s="31" t="s">
        <v>108</v>
      </c>
      <c r="I2389" s="31"/>
      <c r="J2389" s="31"/>
      <c r="K2389" s="31" t="s">
        <v>110</v>
      </c>
      <c r="L2389" s="31" t="s">
        <v>20691</v>
      </c>
      <c r="M2389" s="31" t="s">
        <v>27</v>
      </c>
      <c r="N2389" s="31" t="s">
        <v>25933</v>
      </c>
      <c r="O2389" s="31" t="s">
        <v>25929</v>
      </c>
      <c r="P2389" s="32" t="s">
        <v>66</v>
      </c>
      <c r="Q2389" s="32">
        <v>1</v>
      </c>
      <c r="R2389" t="str">
        <f t="shared" si="37"/>
        <v>Свідер І.Л. ПП, маг. "Вест" г.Хмельницкий, ул.Курчатова, д.98</v>
      </c>
    </row>
    <row r="2390" spans="1:18" hidden="1" x14ac:dyDescent="0.25">
      <c r="A2390" s="32">
        <v>165342</v>
      </c>
      <c r="B2390" s="31" t="s">
        <v>20690</v>
      </c>
      <c r="C2390" s="31" t="s">
        <v>20691</v>
      </c>
      <c r="D2390" s="31" t="s">
        <v>20692</v>
      </c>
      <c r="E2390" s="31" t="s">
        <v>145</v>
      </c>
      <c r="F2390" s="31" t="s">
        <v>122</v>
      </c>
      <c r="G2390" s="31" t="s">
        <v>107</v>
      </c>
      <c r="H2390" s="31" t="s">
        <v>108</v>
      </c>
      <c r="I2390" s="31" t="s">
        <v>20693</v>
      </c>
      <c r="J2390" s="31" t="s">
        <v>20694</v>
      </c>
      <c r="K2390" s="31" t="s">
        <v>110</v>
      </c>
      <c r="L2390" s="31" t="s">
        <v>20691</v>
      </c>
      <c r="M2390" s="31" t="s">
        <v>27</v>
      </c>
      <c r="N2390" s="31" t="s">
        <v>25933</v>
      </c>
      <c r="O2390" s="31" t="s">
        <v>25929</v>
      </c>
      <c r="P2390" s="32" t="s">
        <v>66</v>
      </c>
      <c r="Q2390" s="32">
        <v>1</v>
      </c>
      <c r="R2390" t="str">
        <f t="shared" si="37"/>
        <v>Свідер І.Л. ПП, маг. "Вест" г.Хмельницкий, ул.Курчатова, д.98</v>
      </c>
    </row>
    <row r="2391" spans="1:18" hidden="1" x14ac:dyDescent="0.25">
      <c r="A2391" s="32">
        <v>165371</v>
      </c>
      <c r="B2391" s="31" t="s">
        <v>20781</v>
      </c>
      <c r="C2391" s="31" t="s">
        <v>20782</v>
      </c>
      <c r="D2391" s="31" t="s">
        <v>4110</v>
      </c>
      <c r="E2391" s="31" t="s">
        <v>145</v>
      </c>
      <c r="F2391" s="31" t="s">
        <v>122</v>
      </c>
      <c r="G2391" s="31" t="s">
        <v>155</v>
      </c>
      <c r="H2391" s="31" t="s">
        <v>108</v>
      </c>
      <c r="I2391" s="31" t="s">
        <v>20783</v>
      </c>
      <c r="J2391" s="31" t="s">
        <v>20784</v>
      </c>
      <c r="K2391" s="31" t="s">
        <v>110</v>
      </c>
      <c r="L2391" s="31" t="s">
        <v>20785</v>
      </c>
      <c r="M2391" s="31" t="s">
        <v>23</v>
      </c>
      <c r="N2391" s="31" t="s">
        <v>25933</v>
      </c>
      <c r="O2391" s="31" t="s">
        <v>25929</v>
      </c>
      <c r="P2391" s="32" t="s">
        <v>66</v>
      </c>
      <c r="Q2391" s="32">
        <v>1</v>
      </c>
      <c r="R2391" t="str">
        <f t="shared" si="37"/>
        <v>Сенчук Б.А. ПП, ТЦ "Дана" г.Хмельницкий, ул.Мирного Панаса, д.28/3</v>
      </c>
    </row>
    <row r="2392" spans="1:18" hidden="1" x14ac:dyDescent="0.25">
      <c r="A2392" s="32">
        <v>165376</v>
      </c>
      <c r="B2392" s="31" t="s">
        <v>20792</v>
      </c>
      <c r="C2392" s="31" t="s">
        <v>20793</v>
      </c>
      <c r="D2392" s="31" t="s">
        <v>20794</v>
      </c>
      <c r="E2392" s="31" t="s">
        <v>145</v>
      </c>
      <c r="F2392" s="31" t="s">
        <v>122</v>
      </c>
      <c r="G2392" s="31" t="s">
        <v>107</v>
      </c>
      <c r="H2392" s="31" t="s">
        <v>108</v>
      </c>
      <c r="I2392" s="31"/>
      <c r="J2392" s="31"/>
      <c r="K2392" s="31" t="s">
        <v>110</v>
      </c>
      <c r="L2392" s="31" t="s">
        <v>20793</v>
      </c>
      <c r="M2392" s="31" t="s">
        <v>25</v>
      </c>
      <c r="N2392" s="31" t="s">
        <v>25933</v>
      </c>
      <c r="O2392" s="31" t="s">
        <v>25929</v>
      </c>
      <c r="P2392" s="32" t="s">
        <v>66</v>
      </c>
      <c r="Q2392" s="32">
        <v>1</v>
      </c>
      <c r="R2392" t="str">
        <f t="shared" si="37"/>
        <v>Середа Л.І. ПП, маг. "Нева" г.Хмельницкий, ул.Попова, д.7</v>
      </c>
    </row>
    <row r="2393" spans="1:18" hidden="1" x14ac:dyDescent="0.25">
      <c r="A2393" s="32">
        <v>165376</v>
      </c>
      <c r="B2393" s="31" t="s">
        <v>20792</v>
      </c>
      <c r="C2393" s="31" t="s">
        <v>20793</v>
      </c>
      <c r="D2393" s="31" t="s">
        <v>20794</v>
      </c>
      <c r="E2393" s="31" t="s">
        <v>145</v>
      </c>
      <c r="F2393" s="31" t="s">
        <v>122</v>
      </c>
      <c r="G2393" s="31" t="s">
        <v>107</v>
      </c>
      <c r="H2393" s="31" t="s">
        <v>108</v>
      </c>
      <c r="I2393" s="31" t="s">
        <v>20795</v>
      </c>
      <c r="J2393" s="31" t="s">
        <v>20796</v>
      </c>
      <c r="K2393" s="31" t="s">
        <v>110</v>
      </c>
      <c r="L2393" s="31" t="s">
        <v>20793</v>
      </c>
      <c r="M2393" s="31" t="s">
        <v>25</v>
      </c>
      <c r="N2393" s="31" t="s">
        <v>25933</v>
      </c>
      <c r="O2393" s="31" t="s">
        <v>25929</v>
      </c>
      <c r="P2393" s="32" t="s">
        <v>66</v>
      </c>
      <c r="Q2393" s="32">
        <v>1</v>
      </c>
      <c r="R2393" t="str">
        <f t="shared" si="37"/>
        <v>Середа Л.І. ПП, маг. "Нева" г.Хмельницкий, ул.Попова, д.7</v>
      </c>
    </row>
    <row r="2394" spans="1:18" hidden="1" x14ac:dyDescent="0.25">
      <c r="A2394" s="32">
        <v>165433</v>
      </c>
      <c r="B2394" s="31" t="s">
        <v>20922</v>
      </c>
      <c r="C2394" s="31" t="s">
        <v>20923</v>
      </c>
      <c r="D2394" s="31" t="s">
        <v>20924</v>
      </c>
      <c r="E2394" s="31" t="s">
        <v>145</v>
      </c>
      <c r="F2394" s="31" t="s">
        <v>122</v>
      </c>
      <c r="G2394" s="31" t="s">
        <v>107</v>
      </c>
      <c r="H2394" s="31" t="s">
        <v>108</v>
      </c>
      <c r="I2394" s="31"/>
      <c r="J2394" s="31"/>
      <c r="K2394" s="31" t="s">
        <v>110</v>
      </c>
      <c r="L2394" s="31" t="s">
        <v>20923</v>
      </c>
      <c r="M2394" s="31" t="s">
        <v>27</v>
      </c>
      <c r="N2394" s="31" t="s">
        <v>25933</v>
      </c>
      <c r="O2394" s="31" t="s">
        <v>25929</v>
      </c>
      <c r="P2394" s="32" t="s">
        <v>66</v>
      </c>
      <c r="Q2394" s="32">
        <v>1</v>
      </c>
      <c r="R2394" t="str">
        <f t="shared" si="37"/>
        <v>Сідорук Д.М. ПП, маг. "Зелений гай" г.Хмельницкий, ул.Железняка, д.34/1</v>
      </c>
    </row>
    <row r="2395" spans="1:18" hidden="1" x14ac:dyDescent="0.25">
      <c r="A2395" s="32">
        <v>165433</v>
      </c>
      <c r="B2395" s="31" t="s">
        <v>20922</v>
      </c>
      <c r="C2395" s="31" t="s">
        <v>20923</v>
      </c>
      <c r="D2395" s="31" t="s">
        <v>20924</v>
      </c>
      <c r="E2395" s="31" t="s">
        <v>145</v>
      </c>
      <c r="F2395" s="31" t="s">
        <v>122</v>
      </c>
      <c r="G2395" s="31" t="s">
        <v>107</v>
      </c>
      <c r="H2395" s="31" t="s">
        <v>108</v>
      </c>
      <c r="I2395" s="31" t="s">
        <v>20925</v>
      </c>
      <c r="J2395" s="31" t="s">
        <v>20926</v>
      </c>
      <c r="K2395" s="31" t="s">
        <v>110</v>
      </c>
      <c r="L2395" s="31" t="s">
        <v>20923</v>
      </c>
      <c r="M2395" s="31" t="s">
        <v>27</v>
      </c>
      <c r="N2395" s="31" t="s">
        <v>25933</v>
      </c>
      <c r="O2395" s="31" t="s">
        <v>25929</v>
      </c>
      <c r="P2395" s="32" t="s">
        <v>66</v>
      </c>
      <c r="Q2395" s="32">
        <v>1</v>
      </c>
      <c r="R2395" t="str">
        <f t="shared" si="37"/>
        <v>Сідорук Д.М. ПП, маг. "Зелений гай" г.Хмельницкий, ул.Железняка, д.34/1</v>
      </c>
    </row>
    <row r="2396" spans="1:18" hidden="1" x14ac:dyDescent="0.25">
      <c r="A2396" s="32">
        <v>165537</v>
      </c>
      <c r="B2396" s="31" t="s">
        <v>21145</v>
      </c>
      <c r="C2396" s="31" t="s">
        <v>21146</v>
      </c>
      <c r="D2396" s="31" t="s">
        <v>21147</v>
      </c>
      <c r="E2396" s="31" t="s">
        <v>145</v>
      </c>
      <c r="F2396" s="31" t="s">
        <v>122</v>
      </c>
      <c r="G2396" s="31" t="s">
        <v>107</v>
      </c>
      <c r="H2396" s="31" t="s">
        <v>108</v>
      </c>
      <c r="I2396" s="31" t="s">
        <v>21148</v>
      </c>
      <c r="J2396" s="31" t="s">
        <v>21149</v>
      </c>
      <c r="K2396" s="31" t="s">
        <v>110</v>
      </c>
      <c r="L2396" s="31" t="s">
        <v>21146</v>
      </c>
      <c r="M2396" s="31" t="s">
        <v>27</v>
      </c>
      <c r="N2396" s="31" t="s">
        <v>25933</v>
      </c>
      <c r="O2396" s="31" t="s">
        <v>25929</v>
      </c>
      <c r="P2396" s="32" t="s">
        <v>66</v>
      </c>
      <c r="Q2396" s="32">
        <v>0.5</v>
      </c>
      <c r="R2396" t="str">
        <f t="shared" si="37"/>
        <v>Нагребецька В.Г. ПП, маг. "Смак" г.Хмельницкий, ул.Железняка, д.10</v>
      </c>
    </row>
    <row r="2397" spans="1:18" hidden="1" x14ac:dyDescent="0.25">
      <c r="A2397" s="32">
        <v>165537</v>
      </c>
      <c r="B2397" s="31" t="s">
        <v>21145</v>
      </c>
      <c r="C2397" s="31" t="s">
        <v>21146</v>
      </c>
      <c r="D2397" s="31" t="s">
        <v>21147</v>
      </c>
      <c r="E2397" s="31" t="s">
        <v>145</v>
      </c>
      <c r="F2397" s="31" t="s">
        <v>122</v>
      </c>
      <c r="G2397" s="31" t="s">
        <v>107</v>
      </c>
      <c r="H2397" s="31" t="s">
        <v>108</v>
      </c>
      <c r="I2397" s="31"/>
      <c r="J2397" s="31"/>
      <c r="K2397" s="31" t="s">
        <v>110</v>
      </c>
      <c r="L2397" s="31" t="s">
        <v>21150</v>
      </c>
      <c r="M2397" s="31" t="s">
        <v>27</v>
      </c>
      <c r="N2397" s="31" t="s">
        <v>25933</v>
      </c>
      <c r="O2397" s="31" t="s">
        <v>25929</v>
      </c>
      <c r="P2397" s="32" t="s">
        <v>66</v>
      </c>
      <c r="Q2397" s="32">
        <v>0.5</v>
      </c>
      <c r="R2397" t="str">
        <f t="shared" si="37"/>
        <v>Нагребецька В.Г. ПП, маг. "Смак" г.Хмельницкий, ул.Железняка, д.10</v>
      </c>
    </row>
    <row r="2398" spans="1:18" hidden="1" x14ac:dyDescent="0.25">
      <c r="A2398" s="32">
        <v>165539</v>
      </c>
      <c r="B2398" s="31" t="s">
        <v>21154</v>
      </c>
      <c r="C2398" s="31" t="s">
        <v>21155</v>
      </c>
      <c r="D2398" s="31" t="s">
        <v>21156</v>
      </c>
      <c r="E2398" s="31" t="s">
        <v>145</v>
      </c>
      <c r="F2398" s="31" t="s">
        <v>122</v>
      </c>
      <c r="G2398" s="31" t="s">
        <v>107</v>
      </c>
      <c r="H2398" s="31" t="s">
        <v>108</v>
      </c>
      <c r="I2398" s="31" t="s">
        <v>524</v>
      </c>
      <c r="J2398" s="31" t="s">
        <v>525</v>
      </c>
      <c r="K2398" s="31" t="s">
        <v>110</v>
      </c>
      <c r="L2398" s="31" t="s">
        <v>21155</v>
      </c>
      <c r="M2398" s="31" t="s">
        <v>25</v>
      </c>
      <c r="N2398" s="31" t="s">
        <v>25933</v>
      </c>
      <c r="O2398" s="31" t="s">
        <v>25929</v>
      </c>
      <c r="P2398" s="32" t="s">
        <v>66</v>
      </c>
      <c r="Q2398" s="32">
        <v>1</v>
      </c>
      <c r="R2398" t="str">
        <f t="shared" si="37"/>
        <v>Соловей О.М. ПП, маг. "Кондитерські вироби" г.Хмельницкий, ул.Чорновола Вячеслава, д.134</v>
      </c>
    </row>
    <row r="2399" spans="1:18" hidden="1" x14ac:dyDescent="0.25">
      <c r="A2399" s="32">
        <v>165539</v>
      </c>
      <c r="B2399" s="31" t="s">
        <v>21154</v>
      </c>
      <c r="C2399" s="31" t="s">
        <v>21155</v>
      </c>
      <c r="D2399" s="31" t="s">
        <v>21156</v>
      </c>
      <c r="E2399" s="31" t="s">
        <v>145</v>
      </c>
      <c r="F2399" s="31" t="s">
        <v>122</v>
      </c>
      <c r="G2399" s="31" t="s">
        <v>107</v>
      </c>
      <c r="H2399" s="31" t="s">
        <v>108</v>
      </c>
      <c r="I2399" s="31"/>
      <c r="J2399" s="31"/>
      <c r="K2399" s="31" t="s">
        <v>110</v>
      </c>
      <c r="L2399" s="31" t="s">
        <v>21155</v>
      </c>
      <c r="M2399" s="31" t="s">
        <v>25</v>
      </c>
      <c r="N2399" s="31" t="s">
        <v>25933</v>
      </c>
      <c r="O2399" s="31" t="s">
        <v>25929</v>
      </c>
      <c r="P2399" s="32" t="s">
        <v>66</v>
      </c>
      <c r="Q2399" s="32">
        <v>1</v>
      </c>
      <c r="R2399" t="str">
        <f t="shared" si="37"/>
        <v>Соловей О.М. ПП, маг. "Кондитерські вироби" г.Хмельницкий, ул.Чорновола Вячеслава, д.134</v>
      </c>
    </row>
    <row r="2400" spans="1:18" hidden="1" x14ac:dyDescent="0.25">
      <c r="A2400" s="32">
        <v>165558</v>
      </c>
      <c r="B2400" s="31" t="s">
        <v>21193</v>
      </c>
      <c r="C2400" s="31" t="s">
        <v>21194</v>
      </c>
      <c r="D2400" s="31" t="s">
        <v>21195</v>
      </c>
      <c r="E2400" s="31" t="s">
        <v>145</v>
      </c>
      <c r="F2400" s="31" t="s">
        <v>122</v>
      </c>
      <c r="G2400" s="31" t="s">
        <v>107</v>
      </c>
      <c r="H2400" s="31" t="s">
        <v>108</v>
      </c>
      <c r="I2400" s="31"/>
      <c r="J2400" s="31"/>
      <c r="K2400" s="31" t="s">
        <v>110</v>
      </c>
      <c r="L2400" s="31" t="s">
        <v>21194</v>
      </c>
      <c r="M2400" s="31" t="s">
        <v>27</v>
      </c>
      <c r="N2400" s="31" t="s">
        <v>25933</v>
      </c>
      <c r="O2400" s="31" t="s">
        <v>25929</v>
      </c>
      <c r="P2400" s="32" t="s">
        <v>25948</v>
      </c>
      <c r="Q2400" s="32">
        <v>0</v>
      </c>
      <c r="R2400" t="str">
        <f t="shared" si="37"/>
        <v>Сорока С.П. ПП, маг. "Парнас №2" г.Хмельницкий, ул.Тернопольская (біля "Новатора")</v>
      </c>
    </row>
    <row r="2401" spans="1:18" hidden="1" x14ac:dyDescent="0.25">
      <c r="A2401" s="32">
        <v>165558</v>
      </c>
      <c r="B2401" s="31" t="s">
        <v>21193</v>
      </c>
      <c r="C2401" s="31" t="s">
        <v>21194</v>
      </c>
      <c r="D2401" s="31" t="s">
        <v>21195</v>
      </c>
      <c r="E2401" s="31" t="s">
        <v>145</v>
      </c>
      <c r="F2401" s="31" t="s">
        <v>122</v>
      </c>
      <c r="G2401" s="31" t="s">
        <v>107</v>
      </c>
      <c r="H2401" s="31" t="s">
        <v>108</v>
      </c>
      <c r="I2401" s="31" t="s">
        <v>124</v>
      </c>
      <c r="J2401" s="31" t="s">
        <v>109</v>
      </c>
      <c r="K2401" s="31" t="s">
        <v>110</v>
      </c>
      <c r="L2401" s="31" t="s">
        <v>21194</v>
      </c>
      <c r="M2401" s="31" t="s">
        <v>27</v>
      </c>
      <c r="N2401" s="31" t="s">
        <v>25933</v>
      </c>
      <c r="O2401" s="31" t="s">
        <v>25929</v>
      </c>
      <c r="P2401" s="32" t="s">
        <v>25948</v>
      </c>
      <c r="Q2401" s="32">
        <v>0</v>
      </c>
      <c r="R2401" t="str">
        <f t="shared" si="37"/>
        <v>Сорока С.П. ПП, маг. "Парнас №2" г.Хмельницкий, ул.Тернопольская (біля "Новатора")</v>
      </c>
    </row>
    <row r="2402" spans="1:18" hidden="1" x14ac:dyDescent="0.25">
      <c r="A2402" s="32">
        <v>165597</v>
      </c>
      <c r="B2402" s="31" t="s">
        <v>21250</v>
      </c>
      <c r="C2402" s="31" t="s">
        <v>5821</v>
      </c>
      <c r="D2402" s="31" t="s">
        <v>21251</v>
      </c>
      <c r="E2402" s="31" t="s">
        <v>145</v>
      </c>
      <c r="F2402" s="31" t="s">
        <v>122</v>
      </c>
      <c r="G2402" s="31" t="s">
        <v>107</v>
      </c>
      <c r="H2402" s="31" t="s">
        <v>108</v>
      </c>
      <c r="I2402" s="31"/>
      <c r="J2402" s="31"/>
      <c r="K2402" s="31" t="s">
        <v>110</v>
      </c>
      <c r="L2402" s="31" t="s">
        <v>21252</v>
      </c>
      <c r="M2402" s="31" t="s">
        <v>26</v>
      </c>
      <c r="N2402" s="31" t="s">
        <v>25933</v>
      </c>
      <c r="O2402" s="31" t="s">
        <v>25929</v>
      </c>
      <c r="P2402" s="32" t="s">
        <v>66</v>
      </c>
      <c r="Q2402" s="32">
        <v>1</v>
      </c>
      <c r="R2402" t="str">
        <f t="shared" si="37"/>
        <v>Миколюк В.С. ПП, маг. "Сімейний" г.Хмельницкий, пер.Победы, д.8/2</v>
      </c>
    </row>
    <row r="2403" spans="1:18" hidden="1" x14ac:dyDescent="0.25">
      <c r="A2403" s="32">
        <v>165597</v>
      </c>
      <c r="B2403" s="31" t="s">
        <v>21250</v>
      </c>
      <c r="C2403" s="31" t="s">
        <v>5821</v>
      </c>
      <c r="D2403" s="31" t="s">
        <v>21251</v>
      </c>
      <c r="E2403" s="31" t="s">
        <v>145</v>
      </c>
      <c r="F2403" s="31" t="s">
        <v>122</v>
      </c>
      <c r="G2403" s="31" t="s">
        <v>107</v>
      </c>
      <c r="H2403" s="31" t="s">
        <v>108</v>
      </c>
      <c r="I2403" s="31" t="s">
        <v>21253</v>
      </c>
      <c r="J2403" s="31" t="s">
        <v>21254</v>
      </c>
      <c r="K2403" s="31" t="s">
        <v>110</v>
      </c>
      <c r="L2403" s="31" t="s">
        <v>5821</v>
      </c>
      <c r="M2403" s="31" t="s">
        <v>26</v>
      </c>
      <c r="N2403" s="31" t="s">
        <v>25933</v>
      </c>
      <c r="O2403" s="31" t="s">
        <v>25929</v>
      </c>
      <c r="P2403" s="32" t="s">
        <v>66</v>
      </c>
      <c r="Q2403" s="32">
        <v>1</v>
      </c>
      <c r="R2403" t="str">
        <f t="shared" si="37"/>
        <v>Миколюк В.С. ПП, маг. "Сімейний" г.Хмельницкий, пер.Победы, д.8/2</v>
      </c>
    </row>
    <row r="2404" spans="1:18" hidden="1" x14ac:dyDescent="0.25">
      <c r="A2404" s="32">
        <v>165677</v>
      </c>
      <c r="B2404" s="31" t="s">
        <v>21392</v>
      </c>
      <c r="C2404" s="31" t="s">
        <v>21393</v>
      </c>
      <c r="D2404" s="31" t="s">
        <v>21394</v>
      </c>
      <c r="E2404" s="31" t="s">
        <v>145</v>
      </c>
      <c r="F2404" s="31" t="s">
        <v>122</v>
      </c>
      <c r="G2404" s="31" t="s">
        <v>107</v>
      </c>
      <c r="H2404" s="31" t="s">
        <v>108</v>
      </c>
      <c r="I2404" s="31" t="s">
        <v>21395</v>
      </c>
      <c r="J2404" s="31" t="s">
        <v>21396</v>
      </c>
      <c r="K2404" s="31" t="s">
        <v>110</v>
      </c>
      <c r="L2404" s="31" t="s">
        <v>21393</v>
      </c>
      <c r="M2404" s="31" t="s">
        <v>26</v>
      </c>
      <c r="N2404" s="31" t="s">
        <v>25933</v>
      </c>
      <c r="O2404" s="31" t="s">
        <v>25929</v>
      </c>
      <c r="P2404" s="32" t="s">
        <v>66</v>
      </c>
      <c r="Q2404" s="32">
        <v>1</v>
      </c>
      <c r="R2404" t="str">
        <f t="shared" si="37"/>
        <v>Струсовський О.П. ПП, маг. "Продукти" г.Хмельницкий, ул.Заречанская, д.44/1</v>
      </c>
    </row>
    <row r="2405" spans="1:18" hidden="1" x14ac:dyDescent="0.25">
      <c r="A2405" s="32">
        <v>165677</v>
      </c>
      <c r="B2405" s="31" t="s">
        <v>21392</v>
      </c>
      <c r="C2405" s="31" t="s">
        <v>21393</v>
      </c>
      <c r="D2405" s="31" t="s">
        <v>21394</v>
      </c>
      <c r="E2405" s="31" t="s">
        <v>145</v>
      </c>
      <c r="F2405" s="31" t="s">
        <v>122</v>
      </c>
      <c r="G2405" s="31" t="s">
        <v>107</v>
      </c>
      <c r="H2405" s="31" t="s">
        <v>108</v>
      </c>
      <c r="I2405" s="31"/>
      <c r="J2405" s="31"/>
      <c r="K2405" s="31" t="s">
        <v>110</v>
      </c>
      <c r="L2405" s="31" t="s">
        <v>21393</v>
      </c>
      <c r="M2405" s="31" t="s">
        <v>26</v>
      </c>
      <c r="N2405" s="31" t="s">
        <v>25933</v>
      </c>
      <c r="O2405" s="31" t="s">
        <v>25929</v>
      </c>
      <c r="P2405" s="32" t="s">
        <v>66</v>
      </c>
      <c r="Q2405" s="32">
        <v>1</v>
      </c>
      <c r="R2405" t="str">
        <f t="shared" si="37"/>
        <v>Струсовський О.П. ПП, маг. "Продукти" г.Хмельницкий, ул.Заречанская, д.44/1</v>
      </c>
    </row>
    <row r="2406" spans="1:18" hidden="1" x14ac:dyDescent="0.25">
      <c r="A2406" s="32">
        <v>165678</v>
      </c>
      <c r="B2406" s="31" t="s">
        <v>21397</v>
      </c>
      <c r="C2406" s="31" t="s">
        <v>21398</v>
      </c>
      <c r="D2406" s="31" t="s">
        <v>21399</v>
      </c>
      <c r="E2406" s="31" t="s">
        <v>145</v>
      </c>
      <c r="F2406" s="31" t="s">
        <v>122</v>
      </c>
      <c r="G2406" s="31" t="s">
        <v>107</v>
      </c>
      <c r="H2406" s="31" t="s">
        <v>108</v>
      </c>
      <c r="I2406" s="31"/>
      <c r="J2406" s="31"/>
      <c r="K2406" s="31" t="s">
        <v>110</v>
      </c>
      <c r="L2406" s="31" t="s">
        <v>21400</v>
      </c>
      <c r="M2406" s="31" t="s">
        <v>26</v>
      </c>
      <c r="N2406" s="31" t="s">
        <v>25933</v>
      </c>
      <c r="O2406" s="31" t="s">
        <v>25929</v>
      </c>
      <c r="P2406" s="32" t="s">
        <v>66</v>
      </c>
      <c r="Q2406" s="32">
        <v>1</v>
      </c>
      <c r="R2406" t="str">
        <f t="shared" si="37"/>
        <v>Лотко О.Ф. ПП, маг. "Продукти Сокіл 2" г.Хмельницкий, пер.Победы, д.13/1</v>
      </c>
    </row>
    <row r="2407" spans="1:18" hidden="1" x14ac:dyDescent="0.25">
      <c r="A2407" s="32">
        <v>165678</v>
      </c>
      <c r="B2407" s="31" t="s">
        <v>21397</v>
      </c>
      <c r="C2407" s="31" t="s">
        <v>21398</v>
      </c>
      <c r="D2407" s="31" t="s">
        <v>21399</v>
      </c>
      <c r="E2407" s="31" t="s">
        <v>145</v>
      </c>
      <c r="F2407" s="31" t="s">
        <v>122</v>
      </c>
      <c r="G2407" s="31" t="s">
        <v>107</v>
      </c>
      <c r="H2407" s="31" t="s">
        <v>108</v>
      </c>
      <c r="I2407" s="31" t="s">
        <v>21401</v>
      </c>
      <c r="J2407" s="31" t="s">
        <v>21402</v>
      </c>
      <c r="K2407" s="31" t="s">
        <v>110</v>
      </c>
      <c r="L2407" s="31" t="s">
        <v>21398</v>
      </c>
      <c r="M2407" s="31" t="s">
        <v>26</v>
      </c>
      <c r="N2407" s="31" t="s">
        <v>25933</v>
      </c>
      <c r="O2407" s="31" t="s">
        <v>25929</v>
      </c>
      <c r="P2407" s="32" t="s">
        <v>66</v>
      </c>
      <c r="Q2407" s="32">
        <v>1</v>
      </c>
      <c r="R2407" t="str">
        <f t="shared" si="37"/>
        <v>Лотко О.Ф. ПП, маг. "Продукти Сокіл 2" г.Хмельницкий, пер.Победы, д.13/1</v>
      </c>
    </row>
    <row r="2408" spans="1:18" hidden="1" x14ac:dyDescent="0.25">
      <c r="A2408" s="32">
        <v>879656</v>
      </c>
      <c r="B2408" s="31" t="s">
        <v>6028</v>
      </c>
      <c r="C2408" s="31" t="s">
        <v>6025</v>
      </c>
      <c r="D2408" s="31" t="s">
        <v>6026</v>
      </c>
      <c r="E2408" s="31" t="s">
        <v>145</v>
      </c>
      <c r="F2408" s="31" t="s">
        <v>122</v>
      </c>
      <c r="G2408" s="31" t="s">
        <v>107</v>
      </c>
      <c r="H2408" s="31" t="s">
        <v>108</v>
      </c>
      <c r="I2408" s="31" t="s">
        <v>6029</v>
      </c>
      <c r="J2408" s="31" t="s">
        <v>6030</v>
      </c>
      <c r="K2408" s="31" t="s">
        <v>110</v>
      </c>
      <c r="L2408" s="31" t="s">
        <v>6031</v>
      </c>
      <c r="M2408" s="31" t="s">
        <v>27</v>
      </c>
      <c r="N2408" s="31" t="s">
        <v>25933</v>
      </c>
      <c r="O2408" s="31" t="s">
        <v>25929</v>
      </c>
      <c r="P2408" s="32" t="s">
        <v>66</v>
      </c>
      <c r="Q2408" s="32">
        <v>1</v>
      </c>
      <c r="R2408" t="str">
        <f t="shared" si="37"/>
        <v>Кучерявий Р.М., маг. "Анастасія" г.Хмельницкий, ул.Волочиская, д.0 (зупинка залізничний вокзал)</v>
      </c>
    </row>
    <row r="2409" spans="1:18" hidden="1" x14ac:dyDescent="0.25">
      <c r="A2409" s="32">
        <v>879657</v>
      </c>
      <c r="B2409" s="31" t="s">
        <v>6032</v>
      </c>
      <c r="C2409" s="31" t="s">
        <v>777</v>
      </c>
      <c r="D2409" s="31" t="s">
        <v>6033</v>
      </c>
      <c r="E2409" s="31" t="s">
        <v>145</v>
      </c>
      <c r="F2409" s="31" t="s">
        <v>122</v>
      </c>
      <c r="G2409" s="31" t="s">
        <v>107</v>
      </c>
      <c r="H2409" s="31" t="s">
        <v>108</v>
      </c>
      <c r="I2409" s="31" t="s">
        <v>779</v>
      </c>
      <c r="J2409" s="31" t="s">
        <v>780</v>
      </c>
      <c r="K2409" s="31" t="s">
        <v>110</v>
      </c>
      <c r="L2409" s="31" t="s">
        <v>777</v>
      </c>
      <c r="M2409" s="31" t="s">
        <v>26</v>
      </c>
      <c r="N2409" s="31" t="s">
        <v>25933</v>
      </c>
      <c r="O2409" s="31" t="s">
        <v>25929</v>
      </c>
      <c r="P2409" s="32" t="s">
        <v>66</v>
      </c>
      <c r="Q2409" s="32">
        <v>1</v>
      </c>
      <c r="R2409" t="str">
        <f t="shared" si="37"/>
        <v>Лісоводський А.П. ПП, маг. "Вкусняшка" г.Хмельницкий, ул.Заречанская (зупинка "Швейна фабрика")</v>
      </c>
    </row>
    <row r="2410" spans="1:18" hidden="1" x14ac:dyDescent="0.25">
      <c r="A2410" s="32">
        <v>879658</v>
      </c>
      <c r="B2410" s="31" t="s">
        <v>6034</v>
      </c>
      <c r="C2410" s="31" t="s">
        <v>6035</v>
      </c>
      <c r="D2410" s="31" t="s">
        <v>6036</v>
      </c>
      <c r="E2410" s="31" t="s">
        <v>145</v>
      </c>
      <c r="F2410" s="31" t="s">
        <v>122</v>
      </c>
      <c r="G2410" s="31" t="s">
        <v>107</v>
      </c>
      <c r="H2410" s="31" t="s">
        <v>108</v>
      </c>
      <c r="I2410" s="31" t="s">
        <v>6037</v>
      </c>
      <c r="J2410" s="31" t="s">
        <v>6038</v>
      </c>
      <c r="K2410" s="31" t="s">
        <v>110</v>
      </c>
      <c r="L2410" s="31" t="s">
        <v>6035</v>
      </c>
      <c r="M2410" s="31" t="s">
        <v>27</v>
      </c>
      <c r="N2410" s="31" t="s">
        <v>25933</v>
      </c>
      <c r="O2410" s="31" t="s">
        <v>25929</v>
      </c>
      <c r="P2410" s="32" t="s">
        <v>25948</v>
      </c>
      <c r="Q2410" s="32">
        <v>0</v>
      </c>
      <c r="R2410" t="str">
        <f t="shared" si="37"/>
        <v>Лобода В.В. ПП, маг. "Капітошка" р-н Деражнянский Район, г.Деражня, ул.Мира, д.42 (Будинок культури)</v>
      </c>
    </row>
    <row r="2411" spans="1:18" hidden="1" x14ac:dyDescent="0.25">
      <c r="A2411" s="32">
        <v>879659</v>
      </c>
      <c r="B2411" s="31" t="s">
        <v>6039</v>
      </c>
      <c r="C2411" s="31" t="s">
        <v>6040</v>
      </c>
      <c r="D2411" s="31" t="s">
        <v>6041</v>
      </c>
      <c r="E2411" s="31" t="s">
        <v>145</v>
      </c>
      <c r="F2411" s="31" t="s">
        <v>122</v>
      </c>
      <c r="G2411" s="31" t="s">
        <v>107</v>
      </c>
      <c r="H2411" s="31" t="s">
        <v>108</v>
      </c>
      <c r="I2411" s="31" t="s">
        <v>6037</v>
      </c>
      <c r="J2411" s="31" t="s">
        <v>6038</v>
      </c>
      <c r="K2411" s="31" t="s">
        <v>110</v>
      </c>
      <c r="L2411" s="31" t="s">
        <v>6040</v>
      </c>
      <c r="M2411" s="31" t="s">
        <v>27</v>
      </c>
      <c r="N2411" s="31" t="s">
        <v>25933</v>
      </c>
      <c r="O2411" s="31" t="s">
        <v>25929</v>
      </c>
      <c r="P2411" s="32" t="s">
        <v>67</v>
      </c>
      <c r="Q2411" s="32">
        <v>0</v>
      </c>
      <c r="R2411" t="str">
        <f t="shared" si="37"/>
        <v>Лобода В.В. ПП, маг. "Карапуз" г.Хмельницкий, ул.Заводская, д.20 (біля "Перлини Поділля")</v>
      </c>
    </row>
    <row r="2412" spans="1:18" hidden="1" x14ac:dyDescent="0.25">
      <c r="A2412" s="32">
        <v>879660</v>
      </c>
      <c r="B2412" s="31" t="s">
        <v>6042</v>
      </c>
      <c r="C2412" s="31" t="s">
        <v>6043</v>
      </c>
      <c r="D2412" s="31" t="s">
        <v>6044</v>
      </c>
      <c r="E2412" s="31" t="s">
        <v>145</v>
      </c>
      <c r="F2412" s="31" t="s">
        <v>122</v>
      </c>
      <c r="G2412" s="31" t="s">
        <v>107</v>
      </c>
      <c r="H2412" s="31" t="s">
        <v>108</v>
      </c>
      <c r="I2412" s="31" t="s">
        <v>6037</v>
      </c>
      <c r="J2412" s="31" t="s">
        <v>6038</v>
      </c>
      <c r="K2412" s="31" t="s">
        <v>110</v>
      </c>
      <c r="L2412" s="31" t="s">
        <v>6043</v>
      </c>
      <c r="M2412" s="31" t="s">
        <v>27</v>
      </c>
      <c r="N2412" s="31" t="s">
        <v>25933</v>
      </c>
      <c r="O2412" s="31" t="s">
        <v>25929</v>
      </c>
      <c r="P2412" s="32" t="s">
        <v>67</v>
      </c>
      <c r="Q2412" s="32">
        <v>0</v>
      </c>
      <c r="R2412" t="str">
        <f t="shared" si="37"/>
        <v>Лобода В.В. ПП, маг. "Малючок" г.Хмельницкий, ул.Мирного Панаса, д.7/1 А</v>
      </c>
    </row>
    <row r="2413" spans="1:18" hidden="1" x14ac:dyDescent="0.25">
      <c r="A2413" s="32">
        <v>879662</v>
      </c>
      <c r="B2413" s="31" t="s">
        <v>6050</v>
      </c>
      <c r="C2413" s="31" t="s">
        <v>6051</v>
      </c>
      <c r="D2413" s="31" t="s">
        <v>6052</v>
      </c>
      <c r="E2413" s="31" t="s">
        <v>145</v>
      </c>
      <c r="F2413" s="31" t="s">
        <v>122</v>
      </c>
      <c r="G2413" s="31" t="s">
        <v>149</v>
      </c>
      <c r="H2413" s="31" t="s">
        <v>108</v>
      </c>
      <c r="I2413" s="31" t="s">
        <v>6053</v>
      </c>
      <c r="J2413" s="31" t="s">
        <v>6054</v>
      </c>
      <c r="K2413" s="31" t="s">
        <v>110</v>
      </c>
      <c r="L2413" s="31" t="s">
        <v>6051</v>
      </c>
      <c r="M2413" s="31" t="s">
        <v>23</v>
      </c>
      <c r="N2413" s="31" t="s">
        <v>25933</v>
      </c>
      <c r="O2413" s="31" t="s">
        <v>25929</v>
      </c>
      <c r="P2413" s="32" t="s">
        <v>67</v>
      </c>
      <c r="Q2413" s="32">
        <v>0.5</v>
      </c>
      <c r="R2413" t="str">
        <f t="shared" si="37"/>
        <v>Мальчик В.М. ПП, к-к "Пиріжки" г.Хмельницкий, ул.Институтская, д.11/1</v>
      </c>
    </row>
    <row r="2414" spans="1:18" hidden="1" x14ac:dyDescent="0.25">
      <c r="A2414" s="32">
        <v>879664</v>
      </c>
      <c r="B2414" s="31" t="s">
        <v>6059</v>
      </c>
      <c r="C2414" s="31" t="s">
        <v>6060</v>
      </c>
      <c r="D2414" s="31" t="s">
        <v>6061</v>
      </c>
      <c r="E2414" s="31" t="s">
        <v>145</v>
      </c>
      <c r="F2414" s="31" t="s">
        <v>122</v>
      </c>
      <c r="G2414" s="31" t="s">
        <v>107</v>
      </c>
      <c r="H2414" s="31" t="s">
        <v>108</v>
      </c>
      <c r="I2414" s="31" t="s">
        <v>6062</v>
      </c>
      <c r="J2414" s="31" t="s">
        <v>6063</v>
      </c>
      <c r="K2414" s="31" t="s">
        <v>110</v>
      </c>
      <c r="L2414" s="31" t="s">
        <v>6060</v>
      </c>
      <c r="M2414" s="31" t="s">
        <v>23</v>
      </c>
      <c r="N2414" s="31" t="s">
        <v>25933</v>
      </c>
      <c r="O2414" s="31" t="s">
        <v>25929</v>
      </c>
      <c r="P2414" s="32" t="s">
        <v>25948</v>
      </c>
      <c r="Q2414" s="32">
        <v>0</v>
      </c>
      <c r="R2414" t="str">
        <f t="shared" si="37"/>
        <v>Сорока  Г.С. ПП, маг. "Парнас №2" г.Хмельницкий, ул.Тернопольская (зупинка "Новатор")</v>
      </c>
    </row>
    <row r="2415" spans="1:18" hidden="1" x14ac:dyDescent="0.25">
      <c r="A2415" s="32">
        <v>879667</v>
      </c>
      <c r="B2415" s="31" t="s">
        <v>6070</v>
      </c>
      <c r="C2415" s="31" t="s">
        <v>4045</v>
      </c>
      <c r="D2415" s="31" t="s">
        <v>6071</v>
      </c>
      <c r="E2415" s="31" t="s">
        <v>145</v>
      </c>
      <c r="F2415" s="31" t="s">
        <v>122</v>
      </c>
      <c r="G2415" s="31" t="s">
        <v>107</v>
      </c>
      <c r="H2415" s="31" t="s">
        <v>108</v>
      </c>
      <c r="I2415" s="31" t="s">
        <v>4047</v>
      </c>
      <c r="J2415" s="31" t="s">
        <v>4048</v>
      </c>
      <c r="K2415" s="31" t="s">
        <v>110</v>
      </c>
      <c r="L2415" s="31" t="s">
        <v>4045</v>
      </c>
      <c r="M2415" s="31" t="s">
        <v>26</v>
      </c>
      <c r="N2415" s="31" t="s">
        <v>25933</v>
      </c>
      <c r="O2415" s="31" t="s">
        <v>25929</v>
      </c>
      <c r="P2415" s="32" t="s">
        <v>25948</v>
      </c>
      <c r="Q2415" s="32">
        <v>0</v>
      </c>
      <c r="R2415" t="str">
        <f t="shared" si="37"/>
        <v>Хмелюк І.В. ПП, маг. "М'ясничок" г.Хмельницкий, просп Мира, д.4/6</v>
      </c>
    </row>
    <row r="2416" spans="1:18" hidden="1" x14ac:dyDescent="0.25">
      <c r="A2416" s="32">
        <v>883242</v>
      </c>
      <c r="B2416" s="31" t="s">
        <v>6136</v>
      </c>
      <c r="C2416" s="31" t="s">
        <v>6137</v>
      </c>
      <c r="D2416" s="31" t="s">
        <v>6138</v>
      </c>
      <c r="E2416" s="31" t="s">
        <v>145</v>
      </c>
      <c r="F2416" s="31" t="s">
        <v>122</v>
      </c>
      <c r="G2416" s="31" t="s">
        <v>107</v>
      </c>
      <c r="H2416" s="31" t="s">
        <v>108</v>
      </c>
      <c r="I2416" s="31" t="s">
        <v>5714</v>
      </c>
      <c r="J2416" s="31" t="s">
        <v>5715</v>
      </c>
      <c r="K2416" s="31" t="s">
        <v>110</v>
      </c>
      <c r="L2416" s="31" t="s">
        <v>6137</v>
      </c>
      <c r="M2416" s="31" t="s">
        <v>26</v>
      </c>
      <c r="N2416" s="31" t="s">
        <v>25933</v>
      </c>
      <c r="O2416" s="31" t="s">
        <v>25929</v>
      </c>
      <c r="P2416" s="32" t="s">
        <v>67</v>
      </c>
      <c r="Q2416" s="32">
        <v>1</v>
      </c>
      <c r="R2416" t="str">
        <f t="shared" si="37"/>
        <v>Бикова М.М. ПП, маг. "ВІСА" г.Хмельницкий, ул.Подольская, д.81</v>
      </c>
    </row>
    <row r="2417" spans="1:18" hidden="1" x14ac:dyDescent="0.25">
      <c r="A2417" s="32">
        <v>887194</v>
      </c>
      <c r="B2417" s="31" t="s">
        <v>6169</v>
      </c>
      <c r="C2417" s="31" t="s">
        <v>6170</v>
      </c>
      <c r="D2417" s="31" t="s">
        <v>6171</v>
      </c>
      <c r="E2417" s="31" t="s">
        <v>145</v>
      </c>
      <c r="F2417" s="31" t="s">
        <v>122</v>
      </c>
      <c r="G2417" s="31" t="s">
        <v>107</v>
      </c>
      <c r="H2417" s="31" t="s">
        <v>108</v>
      </c>
      <c r="I2417" s="31" t="s">
        <v>6172</v>
      </c>
      <c r="J2417" s="31" t="s">
        <v>6173</v>
      </c>
      <c r="K2417" s="31" t="s">
        <v>110</v>
      </c>
      <c r="L2417" s="31" t="s">
        <v>6170</v>
      </c>
      <c r="M2417" s="31" t="s">
        <v>24</v>
      </c>
      <c r="N2417" s="31" t="s">
        <v>25933</v>
      </c>
      <c r="O2417" s="31" t="s">
        <v>25929</v>
      </c>
      <c r="P2417" s="32" t="s">
        <v>66</v>
      </c>
      <c r="Q2417" s="32">
        <v>1</v>
      </c>
      <c r="R2417" t="str">
        <f t="shared" si="37"/>
        <v>Москалюк І.Р. ПП, маг. "Карамель" г.Хмельницкий, ул.Институтская, д.14</v>
      </c>
    </row>
    <row r="2418" spans="1:18" hidden="1" x14ac:dyDescent="0.25">
      <c r="A2418" s="32">
        <v>890243</v>
      </c>
      <c r="B2418" s="31" t="s">
        <v>6189</v>
      </c>
      <c r="C2418" s="31" t="s">
        <v>6190</v>
      </c>
      <c r="D2418" s="31" t="s">
        <v>6191</v>
      </c>
      <c r="E2418" s="31" t="s">
        <v>145</v>
      </c>
      <c r="F2418" s="31" t="s">
        <v>122</v>
      </c>
      <c r="G2418" s="31" t="s">
        <v>107</v>
      </c>
      <c r="H2418" s="31" t="s">
        <v>108</v>
      </c>
      <c r="I2418" s="31" t="s">
        <v>6192</v>
      </c>
      <c r="J2418" s="31" t="s">
        <v>6193</v>
      </c>
      <c r="K2418" s="31" t="s">
        <v>110</v>
      </c>
      <c r="L2418" s="31" t="s">
        <v>6190</v>
      </c>
      <c r="M2418" s="31" t="s">
        <v>26</v>
      </c>
      <c r="N2418" s="31" t="s">
        <v>25933</v>
      </c>
      <c r="O2418" s="31" t="s">
        <v>25929</v>
      </c>
      <c r="P2418" s="32" t="s">
        <v>67</v>
      </c>
      <c r="Q2418" s="32">
        <v>0.5</v>
      </c>
      <c r="R2418" t="str">
        <f t="shared" si="37"/>
        <v>Коник Т.В. ПП, маг. "Продукти" г.Хмельницкий, ул.Строителей, д.0</v>
      </c>
    </row>
    <row r="2419" spans="1:18" hidden="1" x14ac:dyDescent="0.25">
      <c r="A2419" s="32">
        <v>895345</v>
      </c>
      <c r="B2419" s="31" t="s">
        <v>6277</v>
      </c>
      <c r="C2419" s="31" t="s">
        <v>6278</v>
      </c>
      <c r="D2419" s="31" t="s">
        <v>6279</v>
      </c>
      <c r="E2419" s="31" t="s">
        <v>145</v>
      </c>
      <c r="F2419" s="31" t="s">
        <v>122</v>
      </c>
      <c r="G2419" s="31" t="s">
        <v>107</v>
      </c>
      <c r="H2419" s="31" t="s">
        <v>108</v>
      </c>
      <c r="I2419" s="31" t="s">
        <v>6280</v>
      </c>
      <c r="J2419" s="31" t="s">
        <v>6281</v>
      </c>
      <c r="K2419" s="31" t="s">
        <v>110</v>
      </c>
      <c r="L2419" s="31" t="s">
        <v>6278</v>
      </c>
      <c r="M2419" s="31" t="s">
        <v>24</v>
      </c>
      <c r="N2419" s="31" t="s">
        <v>25933</v>
      </c>
      <c r="O2419" s="31" t="s">
        <v>25929</v>
      </c>
      <c r="P2419" s="32" t="s">
        <v>66</v>
      </c>
      <c r="Q2419" s="32">
        <v>0.5</v>
      </c>
      <c r="R2419" t="str">
        <f t="shared" si="37"/>
        <v>Конопко М.Г. ПП, маг. "Продукти" г.Хмельницкий, ул.Тернопольская, д.34/5</v>
      </c>
    </row>
    <row r="2420" spans="1:18" hidden="1" x14ac:dyDescent="0.25">
      <c r="A2420" s="32">
        <v>895346</v>
      </c>
      <c r="B2420" s="31" t="s">
        <v>6282</v>
      </c>
      <c r="C2420" s="31" t="s">
        <v>6283</v>
      </c>
      <c r="D2420" s="31" t="s">
        <v>6284</v>
      </c>
      <c r="E2420" s="31" t="s">
        <v>145</v>
      </c>
      <c r="F2420" s="31" t="s">
        <v>122</v>
      </c>
      <c r="G2420" s="31" t="s">
        <v>107</v>
      </c>
      <c r="H2420" s="31" t="s">
        <v>108</v>
      </c>
      <c r="I2420" s="31" t="s">
        <v>6285</v>
      </c>
      <c r="J2420" s="31" t="s">
        <v>6286</v>
      </c>
      <c r="K2420" s="31" t="s">
        <v>110</v>
      </c>
      <c r="L2420" s="31" t="s">
        <v>6283</v>
      </c>
      <c r="M2420" s="31" t="s">
        <v>26</v>
      </c>
      <c r="N2420" s="31" t="s">
        <v>25933</v>
      </c>
      <c r="O2420" s="31" t="s">
        <v>25929</v>
      </c>
      <c r="P2420" s="32" t="s">
        <v>66</v>
      </c>
      <c r="Q2420" s="32">
        <v>1</v>
      </c>
      <c r="R2420" t="str">
        <f t="shared" si="37"/>
        <v>Крейчман О.Ю. ПП, маг. "Мальви" г.Хмельницкий, просп Мира, д.51</v>
      </c>
    </row>
    <row r="2421" spans="1:18" hidden="1" x14ac:dyDescent="0.25">
      <c r="A2421" s="32">
        <v>895362</v>
      </c>
      <c r="B2421" s="31" t="s">
        <v>6292</v>
      </c>
      <c r="C2421" s="31" t="s">
        <v>6293</v>
      </c>
      <c r="D2421" s="31" t="s">
        <v>6294</v>
      </c>
      <c r="E2421" s="31" t="s">
        <v>145</v>
      </c>
      <c r="F2421" s="31" t="s">
        <v>122</v>
      </c>
      <c r="G2421" s="31" t="s">
        <v>107</v>
      </c>
      <c r="H2421" s="31" t="s">
        <v>108</v>
      </c>
      <c r="I2421" s="31" t="s">
        <v>6295</v>
      </c>
      <c r="J2421" s="31" t="s">
        <v>6296</v>
      </c>
      <c r="K2421" s="31" t="s">
        <v>110</v>
      </c>
      <c r="L2421" s="31" t="s">
        <v>6293</v>
      </c>
      <c r="M2421" s="31" t="s">
        <v>25</v>
      </c>
      <c r="N2421" s="31" t="s">
        <v>25933</v>
      </c>
      <c r="O2421" s="31" t="s">
        <v>25929</v>
      </c>
      <c r="P2421" s="32" t="s">
        <v>66</v>
      </c>
      <c r="Q2421" s="32">
        <v>0.5</v>
      </c>
      <c r="R2421" t="str">
        <f t="shared" si="37"/>
        <v>Герецька М.В. ПП, маг. "Ніса" г.Хмельницкий, ул.Прибужская, д.20</v>
      </c>
    </row>
    <row r="2422" spans="1:18" hidden="1" x14ac:dyDescent="0.25">
      <c r="A2422" s="32">
        <v>457262</v>
      </c>
      <c r="B2422" s="31" t="s">
        <v>3993</v>
      </c>
      <c r="C2422" s="31" t="s">
        <v>3994</v>
      </c>
      <c r="D2422" s="31" t="s">
        <v>3995</v>
      </c>
      <c r="E2422" s="31" t="s">
        <v>145</v>
      </c>
      <c r="F2422" s="31" t="s">
        <v>122</v>
      </c>
      <c r="G2422" s="31" t="s">
        <v>164</v>
      </c>
      <c r="H2422" s="31" t="s">
        <v>108</v>
      </c>
      <c r="I2422" s="31" t="s">
        <v>3838</v>
      </c>
      <c r="J2422" s="31" t="s">
        <v>3996</v>
      </c>
      <c r="K2422" s="31" t="s">
        <v>110</v>
      </c>
      <c r="L2422" s="31" t="s">
        <v>3994</v>
      </c>
      <c r="M2422" s="31" t="s">
        <v>25</v>
      </c>
      <c r="N2422" s="31" t="s">
        <v>25933</v>
      </c>
      <c r="O2422" s="31" t="s">
        <v>25929</v>
      </c>
      <c r="P2422" s="32" t="s">
        <v>67</v>
      </c>
      <c r="Q2422" s="32">
        <v>0.5</v>
      </c>
      <c r="R2422" t="str">
        <f t="shared" si="37"/>
        <v>ОККО-Нафтопродукт ПП, АЗС №63 г.Хмельницкий, ул.Красовского, д.51</v>
      </c>
    </row>
    <row r="2423" spans="1:18" hidden="1" x14ac:dyDescent="0.25">
      <c r="A2423" s="32">
        <v>827448</v>
      </c>
      <c r="B2423" s="31" t="s">
        <v>4091</v>
      </c>
      <c r="C2423" s="31" t="s">
        <v>4092</v>
      </c>
      <c r="D2423" s="31" t="s">
        <v>4093</v>
      </c>
      <c r="E2423" s="31" t="s">
        <v>145</v>
      </c>
      <c r="F2423" s="31" t="s">
        <v>122</v>
      </c>
      <c r="G2423" s="31" t="s">
        <v>107</v>
      </c>
      <c r="H2423" s="31" t="s">
        <v>108</v>
      </c>
      <c r="I2423" s="31" t="s">
        <v>4094</v>
      </c>
      <c r="J2423" s="31" t="s">
        <v>4095</v>
      </c>
      <c r="K2423" s="31" t="s">
        <v>110</v>
      </c>
      <c r="L2423" s="31" t="s">
        <v>4092</v>
      </c>
      <c r="M2423" s="31" t="s">
        <v>23</v>
      </c>
      <c r="N2423" s="31" t="s">
        <v>25933</v>
      </c>
      <c r="O2423" s="31" t="s">
        <v>25929</v>
      </c>
      <c r="P2423" s="32" t="s">
        <v>67</v>
      </c>
      <c r="Q2423" s="32">
        <v>0.5</v>
      </c>
      <c r="R2423" t="str">
        <f t="shared" si="37"/>
        <v>Бриндак О.П. ПП, ТМ "Твоя кава" маг. "Шарлотта" г.Хмельницкий, ул.Проскуровская, д.42 (маг. "Шарлотта")</v>
      </c>
    </row>
    <row r="2424" spans="1:18" hidden="1" x14ac:dyDescent="0.25">
      <c r="A2424" s="32">
        <v>522115</v>
      </c>
      <c r="B2424" s="31" t="s">
        <v>4156</v>
      </c>
      <c r="C2424" s="31" t="s">
        <v>4157</v>
      </c>
      <c r="D2424" s="31" t="s">
        <v>4158</v>
      </c>
      <c r="E2424" s="31" t="s">
        <v>145</v>
      </c>
      <c r="F2424" s="31" t="s">
        <v>122</v>
      </c>
      <c r="G2424" s="31" t="s">
        <v>164</v>
      </c>
      <c r="H2424" s="31" t="s">
        <v>108</v>
      </c>
      <c r="I2424" s="31" t="s">
        <v>4159</v>
      </c>
      <c r="J2424" s="31" t="s">
        <v>4160</v>
      </c>
      <c r="K2424" s="31" t="s">
        <v>110</v>
      </c>
      <c r="L2424" s="31" t="s">
        <v>4157</v>
      </c>
      <c r="M2424" s="31" t="s">
        <v>25</v>
      </c>
      <c r="N2424" s="31" t="s">
        <v>25933</v>
      </c>
      <c r="O2424" s="31" t="s">
        <v>25929</v>
      </c>
      <c r="P2424" s="32" t="s">
        <v>67</v>
      </c>
      <c r="Q2424" s="32">
        <v>0.5</v>
      </c>
      <c r="R2424" t="str">
        <f t="shared" si="37"/>
        <v>ЕТАЛОН ПП, АЗС "УкрНафта" 17/003 г.Хмельницкий, ул.Пилотская, д.12</v>
      </c>
    </row>
    <row r="2425" spans="1:18" hidden="1" x14ac:dyDescent="0.25">
      <c r="A2425" s="32">
        <v>421257</v>
      </c>
      <c r="B2425" s="31" t="s">
        <v>4282</v>
      </c>
      <c r="C2425" s="31" t="s">
        <v>4283</v>
      </c>
      <c r="D2425" s="31" t="s">
        <v>4284</v>
      </c>
      <c r="E2425" s="31" t="s">
        <v>145</v>
      </c>
      <c r="F2425" s="31" t="s">
        <v>122</v>
      </c>
      <c r="G2425" s="31" t="s">
        <v>107</v>
      </c>
      <c r="H2425" s="31" t="s">
        <v>108</v>
      </c>
      <c r="I2425" s="31" t="s">
        <v>4285</v>
      </c>
      <c r="J2425" s="31" t="s">
        <v>4286</v>
      </c>
      <c r="K2425" s="31" t="s">
        <v>110</v>
      </c>
      <c r="L2425" s="31" t="s">
        <v>4283</v>
      </c>
      <c r="M2425" s="31" t="s">
        <v>23</v>
      </c>
      <c r="N2425" s="31" t="s">
        <v>25933</v>
      </c>
      <c r="O2425" s="31" t="s">
        <v>25929</v>
      </c>
      <c r="P2425" s="32" t="s">
        <v>66</v>
      </c>
      <c r="Q2425" s="32">
        <v>1</v>
      </c>
      <c r="R2425" t="str">
        <f t="shared" si="37"/>
        <v>Бойко І.М. ПП, маг. "Хлібосол №15" г.Хмельницкий, просп Мира, д.92/1a</v>
      </c>
    </row>
    <row r="2426" spans="1:18" hidden="1" x14ac:dyDescent="0.25">
      <c r="A2426" s="32">
        <v>421326</v>
      </c>
      <c r="B2426" s="31" t="s">
        <v>4430</v>
      </c>
      <c r="C2426" s="31" t="s">
        <v>4431</v>
      </c>
      <c r="D2426" s="31" t="s">
        <v>4432</v>
      </c>
      <c r="E2426" s="31" t="s">
        <v>145</v>
      </c>
      <c r="F2426" s="31" t="s">
        <v>122</v>
      </c>
      <c r="G2426" s="31" t="s">
        <v>107</v>
      </c>
      <c r="H2426" s="31" t="s">
        <v>108</v>
      </c>
      <c r="I2426" s="31" t="s">
        <v>4433</v>
      </c>
      <c r="J2426" s="31" t="s">
        <v>4434</v>
      </c>
      <c r="K2426" s="31" t="s">
        <v>110</v>
      </c>
      <c r="L2426" s="31" t="s">
        <v>4431</v>
      </c>
      <c r="M2426" s="31" t="s">
        <v>27</v>
      </c>
      <c r="N2426" s="31" t="s">
        <v>25933</v>
      </c>
      <c r="O2426" s="31" t="s">
        <v>25929</v>
      </c>
      <c r="P2426" s="32" t="s">
        <v>66</v>
      </c>
      <c r="Q2426" s="32">
        <v>1</v>
      </c>
      <c r="R2426" t="str">
        <f t="shared" si="37"/>
        <v>Казмірчук Л.С. ПП, маг. "Фаворит" г.Хмельницкий, ул.Курчатова, д.1а</v>
      </c>
    </row>
    <row r="2427" spans="1:18" hidden="1" x14ac:dyDescent="0.25">
      <c r="A2427" s="32">
        <v>421370</v>
      </c>
      <c r="B2427" s="31" t="s">
        <v>4525</v>
      </c>
      <c r="C2427" s="31" t="s">
        <v>4526</v>
      </c>
      <c r="D2427" s="31" t="s">
        <v>4527</v>
      </c>
      <c r="E2427" s="31" t="s">
        <v>145</v>
      </c>
      <c r="F2427" s="31" t="s">
        <v>122</v>
      </c>
      <c r="G2427" s="31" t="s">
        <v>107</v>
      </c>
      <c r="H2427" s="31" t="s">
        <v>108</v>
      </c>
      <c r="I2427" s="31" t="s">
        <v>4528</v>
      </c>
      <c r="J2427" s="31" t="s">
        <v>4529</v>
      </c>
      <c r="K2427" s="31" t="s">
        <v>110</v>
      </c>
      <c r="L2427" s="31" t="s">
        <v>4526</v>
      </c>
      <c r="M2427" s="31" t="s">
        <v>24</v>
      </c>
      <c r="N2427" s="31" t="s">
        <v>25933</v>
      </c>
      <c r="O2427" s="31" t="s">
        <v>25929</v>
      </c>
      <c r="P2427" s="32" t="s">
        <v>66</v>
      </c>
      <c r="Q2427" s="32">
        <v>1</v>
      </c>
      <c r="R2427" t="str">
        <f t="shared" si="37"/>
        <v>Ляндебурська М.П. ПП, маг. "Маргоша" г.Хмельницкий, д.1/1а (ул. Героев Чорнобіля)</v>
      </c>
    </row>
    <row r="2428" spans="1:18" hidden="1" x14ac:dyDescent="0.25">
      <c r="A2428" s="32">
        <v>421437</v>
      </c>
      <c r="B2428" s="31" t="s">
        <v>4624</v>
      </c>
      <c r="C2428" s="31" t="s">
        <v>4625</v>
      </c>
      <c r="D2428" s="31" t="s">
        <v>4626</v>
      </c>
      <c r="E2428" s="31" t="s">
        <v>145</v>
      </c>
      <c r="F2428" s="31" t="s">
        <v>122</v>
      </c>
      <c r="G2428" s="31" t="s">
        <v>107</v>
      </c>
      <c r="H2428" s="31" t="s">
        <v>108</v>
      </c>
      <c r="I2428" s="31" t="s">
        <v>4627</v>
      </c>
      <c r="J2428" s="31" t="s">
        <v>4628</v>
      </c>
      <c r="K2428" s="31" t="s">
        <v>110</v>
      </c>
      <c r="L2428" s="31" t="s">
        <v>4629</v>
      </c>
      <c r="M2428" s="31" t="s">
        <v>27</v>
      </c>
      <c r="N2428" s="31" t="s">
        <v>25933</v>
      </c>
      <c r="O2428" s="31" t="s">
        <v>25929</v>
      </c>
      <c r="P2428" s="32" t="s">
        <v>66</v>
      </c>
      <c r="Q2428" s="32">
        <v>1</v>
      </c>
      <c r="R2428" t="str">
        <f t="shared" si="37"/>
        <v>Гончар С.А. ПП, маг. "Солодка хатинка-2" г.Хмельницкий, ул.Мирного Панаса (0)</v>
      </c>
    </row>
    <row r="2429" spans="1:18" hidden="1" x14ac:dyDescent="0.25">
      <c r="A2429" s="32">
        <v>421465</v>
      </c>
      <c r="B2429" s="31" t="s">
        <v>4703</v>
      </c>
      <c r="C2429" s="31" t="s">
        <v>4704</v>
      </c>
      <c r="D2429" s="31" t="s">
        <v>4705</v>
      </c>
      <c r="E2429" s="31" t="s">
        <v>145</v>
      </c>
      <c r="F2429" s="31" t="s">
        <v>122</v>
      </c>
      <c r="G2429" s="31" t="s">
        <v>115</v>
      </c>
      <c r="H2429" s="31" t="s">
        <v>116</v>
      </c>
      <c r="I2429" s="31" t="s">
        <v>4706</v>
      </c>
      <c r="J2429" s="31" t="s">
        <v>4707</v>
      </c>
      <c r="K2429" s="31" t="s">
        <v>110</v>
      </c>
      <c r="L2429" s="31" t="s">
        <v>4704</v>
      </c>
      <c r="M2429" s="31" t="s">
        <v>24</v>
      </c>
      <c r="N2429" s="31" t="s">
        <v>25933</v>
      </c>
      <c r="O2429" s="31" t="s">
        <v>25929</v>
      </c>
      <c r="P2429" s="32" t="s">
        <v>67</v>
      </c>
      <c r="Q2429" s="32">
        <v>0.5</v>
      </c>
      <c r="R2429" t="str">
        <f t="shared" si="37"/>
        <v>Шепурева Ю.М. ПП, маг. "Поділля" г.Хмельницкий, шоссе Львовское, д.14</v>
      </c>
    </row>
    <row r="2430" spans="1:18" hidden="1" x14ac:dyDescent="0.25">
      <c r="A2430" s="32">
        <v>421477</v>
      </c>
      <c r="B2430" s="31" t="s">
        <v>4755</v>
      </c>
      <c r="C2430" s="31" t="s">
        <v>4756</v>
      </c>
      <c r="D2430" s="31" t="s">
        <v>4757</v>
      </c>
      <c r="E2430" s="31" t="s">
        <v>145</v>
      </c>
      <c r="F2430" s="31" t="s">
        <v>122</v>
      </c>
      <c r="G2430" s="31" t="s">
        <v>107</v>
      </c>
      <c r="H2430" s="31" t="s">
        <v>108</v>
      </c>
      <c r="I2430" s="31" t="s">
        <v>4758</v>
      </c>
      <c r="J2430" s="31" t="s">
        <v>4759</v>
      </c>
      <c r="K2430" s="31" t="s">
        <v>110</v>
      </c>
      <c r="L2430" s="31" t="s">
        <v>4756</v>
      </c>
      <c r="M2430" s="31" t="s">
        <v>26</v>
      </c>
      <c r="N2430" s="31" t="s">
        <v>25933</v>
      </c>
      <c r="O2430" s="31" t="s">
        <v>25929</v>
      </c>
      <c r="P2430" s="32" t="s">
        <v>66</v>
      </c>
      <c r="Q2430" s="32">
        <v>1</v>
      </c>
      <c r="R2430" t="str">
        <f t="shared" si="37"/>
        <v>Гринник І.М. ПП, маг. "Ірен" г.Хмельницкий, ул.Примакова, д.25</v>
      </c>
    </row>
    <row r="2431" spans="1:18" hidden="1" x14ac:dyDescent="0.25">
      <c r="A2431" s="32">
        <v>421509</v>
      </c>
      <c r="B2431" s="31" t="s">
        <v>4882</v>
      </c>
      <c r="C2431" s="31" t="s">
        <v>4883</v>
      </c>
      <c r="D2431" s="31" t="s">
        <v>4884</v>
      </c>
      <c r="E2431" s="31" t="s">
        <v>145</v>
      </c>
      <c r="F2431" s="31" t="s">
        <v>122</v>
      </c>
      <c r="G2431" s="31" t="s">
        <v>107</v>
      </c>
      <c r="H2431" s="31" t="s">
        <v>108</v>
      </c>
      <c r="I2431" s="31" t="s">
        <v>4885</v>
      </c>
      <c r="J2431" s="31" t="s">
        <v>4886</v>
      </c>
      <c r="K2431" s="31" t="s">
        <v>110</v>
      </c>
      <c r="L2431" s="31" t="s">
        <v>4883</v>
      </c>
      <c r="M2431" s="31" t="s">
        <v>27</v>
      </c>
      <c r="N2431" s="31" t="s">
        <v>25933</v>
      </c>
      <c r="O2431" s="31" t="s">
        <v>25929</v>
      </c>
      <c r="P2431" s="32" t="s">
        <v>67</v>
      </c>
      <c r="Q2431" s="32">
        <v>1</v>
      </c>
      <c r="R2431" t="str">
        <f t="shared" si="37"/>
        <v>Фурман Ж.В. ПП, маг. "Продукти" г.Хмельницкий, ул.Мирного Панаса, д.27/2</v>
      </c>
    </row>
    <row r="2432" spans="1:18" hidden="1" x14ac:dyDescent="0.25">
      <c r="A2432" s="32">
        <v>846231</v>
      </c>
      <c r="B2432" s="31" t="s">
        <v>5202</v>
      </c>
      <c r="C2432" s="31" t="s">
        <v>5203</v>
      </c>
      <c r="D2432" s="31" t="s">
        <v>5204</v>
      </c>
      <c r="E2432" s="31" t="s">
        <v>145</v>
      </c>
      <c r="F2432" s="31" t="s">
        <v>122</v>
      </c>
      <c r="G2432" s="31" t="s">
        <v>107</v>
      </c>
      <c r="H2432" s="31" t="s">
        <v>108</v>
      </c>
      <c r="I2432" s="31" t="s">
        <v>5205</v>
      </c>
      <c r="J2432" s="31" t="s">
        <v>5206</v>
      </c>
      <c r="K2432" s="31" t="s">
        <v>110</v>
      </c>
      <c r="L2432" s="31" t="s">
        <v>5203</v>
      </c>
      <c r="M2432" s="31" t="s">
        <v>27</v>
      </c>
      <c r="N2432" s="31" t="s">
        <v>25933</v>
      </c>
      <c r="O2432" s="31" t="s">
        <v>25929</v>
      </c>
      <c r="P2432" s="32" t="s">
        <v>66</v>
      </c>
      <c r="Q2432" s="32">
        <v>0.5</v>
      </c>
      <c r="R2432" t="str">
        <f t="shared" si="37"/>
        <v>Козак І.П. ПП, маг. "Продукти" г.Хмельницкий, ул.Мирного Панаса, д.5/3</v>
      </c>
    </row>
    <row r="2433" spans="1:18" hidden="1" x14ac:dyDescent="0.25">
      <c r="A2433" s="32">
        <v>837728</v>
      </c>
      <c r="B2433" s="31" t="s">
        <v>5561</v>
      </c>
      <c r="C2433" s="31" t="s">
        <v>5562</v>
      </c>
      <c r="D2433" s="31" t="s">
        <v>5563</v>
      </c>
      <c r="E2433" s="31" t="s">
        <v>145</v>
      </c>
      <c r="F2433" s="31" t="s">
        <v>122</v>
      </c>
      <c r="G2433" s="31" t="s">
        <v>107</v>
      </c>
      <c r="H2433" s="31" t="s">
        <v>108</v>
      </c>
      <c r="I2433" s="31" t="s">
        <v>4987</v>
      </c>
      <c r="J2433" s="31" t="s">
        <v>4988</v>
      </c>
      <c r="K2433" s="31" t="s">
        <v>110</v>
      </c>
      <c r="L2433" s="31" t="s">
        <v>5562</v>
      </c>
      <c r="M2433" s="31" t="s">
        <v>27</v>
      </c>
      <c r="N2433" s="31" t="s">
        <v>25933</v>
      </c>
      <c r="O2433" s="31" t="s">
        <v>25929</v>
      </c>
      <c r="P2433" s="32" t="s">
        <v>25948</v>
      </c>
      <c r="Q2433" s="32">
        <v>0</v>
      </c>
      <c r="R2433" t="str">
        <f t="shared" si="37"/>
        <v>Шендера О.В. ПП, к-к "Кондитерські вироби" г.Хмельницкий, ул.Курчатова (ринок "Ранковий")</v>
      </c>
    </row>
    <row r="2434" spans="1:18" hidden="1" x14ac:dyDescent="0.25">
      <c r="A2434" s="32">
        <v>837730</v>
      </c>
      <c r="B2434" s="31" t="s">
        <v>5567</v>
      </c>
      <c r="C2434" s="31" t="s">
        <v>5568</v>
      </c>
      <c r="D2434" s="31" t="s">
        <v>5569</v>
      </c>
      <c r="E2434" s="31" t="s">
        <v>145</v>
      </c>
      <c r="F2434" s="31" t="s">
        <v>122</v>
      </c>
      <c r="G2434" s="31" t="s">
        <v>107</v>
      </c>
      <c r="H2434" s="31" t="s">
        <v>108</v>
      </c>
      <c r="I2434" s="31" t="s">
        <v>5570</v>
      </c>
      <c r="J2434" s="31" t="s">
        <v>5571</v>
      </c>
      <c r="K2434" s="31" t="s">
        <v>110</v>
      </c>
      <c r="L2434" s="31" t="s">
        <v>5568</v>
      </c>
      <c r="M2434" s="31" t="s">
        <v>26</v>
      </c>
      <c r="N2434" s="31" t="s">
        <v>25933</v>
      </c>
      <c r="O2434" s="31" t="s">
        <v>25929</v>
      </c>
      <c r="P2434" s="32" t="s">
        <v>67</v>
      </c>
      <c r="Q2434" s="32">
        <v>1</v>
      </c>
      <c r="R2434" t="str">
        <f t="shared" si="37"/>
        <v>Рудницька А.Ю. ПП, маг. "Продукти 509" г.Хмельницкий, пер.Свободы, д.13 А</v>
      </c>
    </row>
    <row r="2435" spans="1:18" hidden="1" x14ac:dyDescent="0.25">
      <c r="A2435" s="32">
        <v>856781</v>
      </c>
      <c r="B2435" s="31" t="s">
        <v>5686</v>
      </c>
      <c r="C2435" s="31" t="s">
        <v>5687</v>
      </c>
      <c r="D2435" s="31" t="s">
        <v>5688</v>
      </c>
      <c r="E2435" s="31" t="s">
        <v>145</v>
      </c>
      <c r="F2435" s="31" t="s">
        <v>122</v>
      </c>
      <c r="G2435" s="31" t="s">
        <v>164</v>
      </c>
      <c r="H2435" s="31" t="s">
        <v>108</v>
      </c>
      <c r="I2435" s="31" t="s">
        <v>5678</v>
      </c>
      <c r="J2435" s="31" t="s">
        <v>5679</v>
      </c>
      <c r="K2435" s="31" t="s">
        <v>110</v>
      </c>
      <c r="L2435" s="31" t="s">
        <v>5687</v>
      </c>
      <c r="M2435" s="31" t="s">
        <v>24</v>
      </c>
      <c r="N2435" s="31" t="s">
        <v>25933</v>
      </c>
      <c r="O2435" s="31" t="s">
        <v>25929</v>
      </c>
      <c r="P2435" s="32" t="s">
        <v>67</v>
      </c>
      <c r="Q2435" s="32">
        <v>0.5</v>
      </c>
      <c r="R2435" t="str">
        <f t="shared" ref="R2435:R2498" si="38">CONCATENATE(C2435," ",D2435)</f>
        <v>ТД "САН ОЙЛ" ТОВ, АЗС №4 г.Хмельницкий, ул.Тернопольская, д.0 (0)</v>
      </c>
    </row>
    <row r="2436" spans="1:18" hidden="1" x14ac:dyDescent="0.25">
      <c r="A2436" s="32">
        <v>883079</v>
      </c>
      <c r="B2436" s="31" t="s">
        <v>6106</v>
      </c>
      <c r="C2436" s="31" t="s">
        <v>6107</v>
      </c>
      <c r="D2436" s="31" t="s">
        <v>6108</v>
      </c>
      <c r="E2436" s="31" t="s">
        <v>145</v>
      </c>
      <c r="F2436" s="31" t="s">
        <v>122</v>
      </c>
      <c r="G2436" s="31" t="s">
        <v>107</v>
      </c>
      <c r="H2436" s="31" t="s">
        <v>108</v>
      </c>
      <c r="I2436" s="31" t="s">
        <v>6109</v>
      </c>
      <c r="J2436" s="31" t="s">
        <v>6110</v>
      </c>
      <c r="K2436" s="31" t="s">
        <v>110</v>
      </c>
      <c r="L2436" s="31" t="s">
        <v>6107</v>
      </c>
      <c r="M2436" s="31" t="s">
        <v>27</v>
      </c>
      <c r="N2436" s="31" t="s">
        <v>25933</v>
      </c>
      <c r="O2436" s="31" t="s">
        <v>25929</v>
      </c>
      <c r="P2436" s="32" t="s">
        <v>66</v>
      </c>
      <c r="Q2436" s="32">
        <v>0.5</v>
      </c>
      <c r="R2436" t="str">
        <f t="shared" si="38"/>
        <v>Калабська Л.В. ПП, маг. "Обжорка" г.Хмельницкий, ул.Мирного Панаса, д.3</v>
      </c>
    </row>
    <row r="2437" spans="1:18" hidden="1" x14ac:dyDescent="0.25">
      <c r="A2437" s="32">
        <v>777200</v>
      </c>
      <c r="B2437" s="31" t="s">
        <v>6111</v>
      </c>
      <c r="C2437" s="31" t="s">
        <v>6112</v>
      </c>
      <c r="D2437" s="31" t="s">
        <v>6113</v>
      </c>
      <c r="E2437" s="31" t="s">
        <v>145</v>
      </c>
      <c r="F2437" s="31" t="s">
        <v>122</v>
      </c>
      <c r="G2437" s="31" t="s">
        <v>107</v>
      </c>
      <c r="H2437" s="31" t="s">
        <v>108</v>
      </c>
      <c r="I2437" s="31" t="s">
        <v>5986</v>
      </c>
      <c r="J2437" s="31" t="s">
        <v>5987</v>
      </c>
      <c r="K2437" s="31" t="s">
        <v>110</v>
      </c>
      <c r="L2437" s="31" t="s">
        <v>6114</v>
      </c>
      <c r="M2437" s="31" t="s">
        <v>24</v>
      </c>
      <c r="N2437" s="31" t="s">
        <v>25933</v>
      </c>
      <c r="O2437" s="31" t="s">
        <v>25929</v>
      </c>
      <c r="P2437" s="32" t="s">
        <v>67</v>
      </c>
      <c r="Q2437" s="32">
        <v>1</v>
      </c>
      <c r="R2437" t="str">
        <f t="shared" si="38"/>
        <v>Дживак Г.В. ПП,  маг. "Продукти" г.Хмельницкий, ул.Расковой, д.2 А</v>
      </c>
    </row>
    <row r="2438" spans="1:18" hidden="1" x14ac:dyDescent="0.25">
      <c r="A2438" s="32">
        <v>893189</v>
      </c>
      <c r="B2438" s="31" t="s">
        <v>6223</v>
      </c>
      <c r="C2438" s="31" t="s">
        <v>6224</v>
      </c>
      <c r="D2438" s="31" t="s">
        <v>6225</v>
      </c>
      <c r="E2438" s="31" t="s">
        <v>145</v>
      </c>
      <c r="F2438" s="31" t="s">
        <v>122</v>
      </c>
      <c r="G2438" s="31" t="s">
        <v>107</v>
      </c>
      <c r="H2438" s="31" t="s">
        <v>108</v>
      </c>
      <c r="I2438" s="31" t="s">
        <v>6226</v>
      </c>
      <c r="J2438" s="31" t="s">
        <v>6227</v>
      </c>
      <c r="K2438" s="31" t="s">
        <v>110</v>
      </c>
      <c r="L2438" s="31" t="s">
        <v>6224</v>
      </c>
      <c r="M2438" s="31" t="s">
        <v>23</v>
      </c>
      <c r="N2438" s="31" t="s">
        <v>25933</v>
      </c>
      <c r="O2438" s="31" t="s">
        <v>25929</v>
      </c>
      <c r="P2438" s="32" t="s">
        <v>66</v>
      </c>
      <c r="Q2438" s="32">
        <v>1</v>
      </c>
      <c r="R2438" t="str">
        <f t="shared" si="38"/>
        <v>Хохловська Н.В. ПП, маг. "Солодушка" г.Хмельницкий, ул.Проскуровская, д.109</v>
      </c>
    </row>
    <row r="2439" spans="1:18" hidden="1" x14ac:dyDescent="0.25">
      <c r="A2439" s="32">
        <v>543560</v>
      </c>
      <c r="B2439" s="31" t="s">
        <v>816</v>
      </c>
      <c r="C2439" s="31" t="s">
        <v>817</v>
      </c>
      <c r="D2439" s="31" t="s">
        <v>818</v>
      </c>
      <c r="E2439" s="31" t="s">
        <v>145</v>
      </c>
      <c r="F2439" s="31" t="s">
        <v>122</v>
      </c>
      <c r="G2439" s="31" t="s">
        <v>107</v>
      </c>
      <c r="H2439" s="31" t="s">
        <v>108</v>
      </c>
      <c r="I2439" s="31" t="s">
        <v>819</v>
      </c>
      <c r="J2439" s="31" t="s">
        <v>820</v>
      </c>
      <c r="K2439" s="31" t="s">
        <v>110</v>
      </c>
      <c r="L2439" s="31" t="s">
        <v>817</v>
      </c>
      <c r="M2439" s="31" t="s">
        <v>26</v>
      </c>
      <c r="N2439" s="31" t="s">
        <v>25933</v>
      </c>
      <c r="O2439" s="31" t="s">
        <v>25929</v>
      </c>
      <c r="P2439" s="32" t="s">
        <v>66</v>
      </c>
      <c r="Q2439" s="32">
        <v>1</v>
      </c>
      <c r="R2439" t="str">
        <f t="shared" si="38"/>
        <v>Яремчук Т.С. ПП, маг. "Продукти" г.Хмельницкий, ул.Проскуровская, д.32</v>
      </c>
    </row>
    <row r="2440" spans="1:18" hidden="1" x14ac:dyDescent="0.25">
      <c r="A2440" s="32">
        <v>486940</v>
      </c>
      <c r="B2440" s="31" t="s">
        <v>1163</v>
      </c>
      <c r="C2440" s="31" t="s">
        <v>1164</v>
      </c>
      <c r="D2440" s="31" t="s">
        <v>813</v>
      </c>
      <c r="E2440" s="31" t="s">
        <v>145</v>
      </c>
      <c r="F2440" s="31" t="s">
        <v>122</v>
      </c>
      <c r="G2440" s="31" t="s">
        <v>115</v>
      </c>
      <c r="H2440" s="31" t="s">
        <v>116</v>
      </c>
      <c r="I2440" s="31" t="s">
        <v>1165</v>
      </c>
      <c r="J2440" s="31" t="s">
        <v>1166</v>
      </c>
      <c r="K2440" s="31" t="s">
        <v>110</v>
      </c>
      <c r="L2440" s="31" t="s">
        <v>1164</v>
      </c>
      <c r="M2440" s="31" t="s">
        <v>26</v>
      </c>
      <c r="N2440" s="31" t="s">
        <v>25933</v>
      </c>
      <c r="O2440" s="31" t="s">
        <v>25929</v>
      </c>
      <c r="P2440" s="32" t="s">
        <v>67</v>
      </c>
      <c r="Q2440" s="32">
        <v>1</v>
      </c>
      <c r="R2440" t="str">
        <f t="shared" si="38"/>
        <v>Кушнір Л.М. ПП, маг. "Магазин з кафетерієм" г.Хмельницкий, просп Мира, д.44</v>
      </c>
    </row>
    <row r="2441" spans="1:18" hidden="1" x14ac:dyDescent="0.25">
      <c r="A2441" s="32">
        <v>517333</v>
      </c>
      <c r="B2441" s="31" t="s">
        <v>3845</v>
      </c>
      <c r="C2441" s="31" t="s">
        <v>3846</v>
      </c>
      <c r="D2441" s="31" t="s">
        <v>3847</v>
      </c>
      <c r="E2441" s="31" t="s">
        <v>145</v>
      </c>
      <c r="F2441" s="31" t="s">
        <v>122</v>
      </c>
      <c r="G2441" s="31" t="s">
        <v>107</v>
      </c>
      <c r="H2441" s="31" t="s">
        <v>108</v>
      </c>
      <c r="I2441" s="31" t="s">
        <v>476</v>
      </c>
      <c r="J2441" s="31" t="s">
        <v>477</v>
      </c>
      <c r="K2441" s="31" t="s">
        <v>110</v>
      </c>
      <c r="L2441" s="31" t="s">
        <v>3846</v>
      </c>
      <c r="M2441" s="31" t="s">
        <v>26</v>
      </c>
      <c r="N2441" s="31" t="s">
        <v>25933</v>
      </c>
      <c r="O2441" s="31" t="s">
        <v>25929</v>
      </c>
      <c r="P2441" s="32" t="s">
        <v>66</v>
      </c>
      <c r="Q2441" s="32">
        <v>0.5</v>
      </c>
      <c r="R2441" t="str">
        <f t="shared" si="38"/>
        <v>Волиньтабак ТОВ, маг. "Алкоголь-Тютюн" г.Хмельницкий, просп Мира, д.66</v>
      </c>
    </row>
    <row r="2442" spans="1:18" hidden="1" x14ac:dyDescent="0.25">
      <c r="A2442" s="32">
        <v>817741</v>
      </c>
      <c r="B2442" s="31" t="s">
        <v>3877</v>
      </c>
      <c r="C2442" s="31" t="s">
        <v>3878</v>
      </c>
      <c r="D2442" s="31" t="s">
        <v>3879</v>
      </c>
      <c r="E2442" s="31" t="s">
        <v>145</v>
      </c>
      <c r="F2442" s="31" t="s">
        <v>122</v>
      </c>
      <c r="G2442" s="31" t="s">
        <v>164</v>
      </c>
      <c r="H2442" s="31" t="s">
        <v>108</v>
      </c>
      <c r="I2442" s="31" t="s">
        <v>3880</v>
      </c>
      <c r="J2442" s="31" t="s">
        <v>3881</v>
      </c>
      <c r="K2442" s="31" t="s">
        <v>110</v>
      </c>
      <c r="L2442" s="31" t="s">
        <v>3878</v>
      </c>
      <c r="M2442" s="31" t="s">
        <v>27</v>
      </c>
      <c r="N2442" s="31" t="s">
        <v>25933</v>
      </c>
      <c r="O2442" s="31" t="s">
        <v>25929</v>
      </c>
      <c r="P2442" s="32" t="s">
        <v>67</v>
      </c>
      <c r="Q2442" s="32">
        <v>0.5</v>
      </c>
      <c r="R2442" t="str">
        <f t="shared" si="38"/>
        <v>ВОГ РІТЕЙЛ ТОВ, АЗС №19 Вінницька г.Хмельницкий, ул.Винницкая, д.2/2</v>
      </c>
    </row>
    <row r="2443" spans="1:18" hidden="1" x14ac:dyDescent="0.25">
      <c r="A2443" s="32">
        <v>748337</v>
      </c>
      <c r="B2443" s="31" t="s">
        <v>4010</v>
      </c>
      <c r="C2443" s="31" t="s">
        <v>4011</v>
      </c>
      <c r="D2443" s="31" t="s">
        <v>4012</v>
      </c>
      <c r="E2443" s="31" t="s">
        <v>145</v>
      </c>
      <c r="F2443" s="31" t="s">
        <v>122</v>
      </c>
      <c r="G2443" s="31" t="s">
        <v>107</v>
      </c>
      <c r="H2443" s="31" t="s">
        <v>108</v>
      </c>
      <c r="I2443" s="31" t="s">
        <v>4013</v>
      </c>
      <c r="J2443" s="31" t="s">
        <v>4014</v>
      </c>
      <c r="K2443" s="31" t="s">
        <v>110</v>
      </c>
      <c r="L2443" s="31" t="s">
        <v>4011</v>
      </c>
      <c r="M2443" s="31" t="s">
        <v>26</v>
      </c>
      <c r="N2443" s="31" t="s">
        <v>25933</v>
      </c>
      <c r="O2443" s="31" t="s">
        <v>25929</v>
      </c>
      <c r="P2443" s="32" t="s">
        <v>66</v>
      </c>
      <c r="Q2443" s="32">
        <v>1</v>
      </c>
      <c r="R2443" t="str">
        <f t="shared" si="38"/>
        <v>Підкова К.М. ПП, маг. "Хвилинка" г.Хмельницкий, шоссе Староконстантиновское (0)</v>
      </c>
    </row>
    <row r="2444" spans="1:18" hidden="1" x14ac:dyDescent="0.25">
      <c r="A2444" s="32">
        <v>748344</v>
      </c>
      <c r="B2444" s="31" t="s">
        <v>4044</v>
      </c>
      <c r="C2444" s="31" t="s">
        <v>4045</v>
      </c>
      <c r="D2444" s="31" t="s">
        <v>4046</v>
      </c>
      <c r="E2444" s="31" t="s">
        <v>145</v>
      </c>
      <c r="F2444" s="31" t="s">
        <v>122</v>
      </c>
      <c r="G2444" s="31" t="s">
        <v>107</v>
      </c>
      <c r="H2444" s="31" t="s">
        <v>108</v>
      </c>
      <c r="I2444" s="31" t="s">
        <v>4047</v>
      </c>
      <c r="J2444" s="31" t="s">
        <v>4048</v>
      </c>
      <c r="K2444" s="31" t="s">
        <v>110</v>
      </c>
      <c r="L2444" s="31" t="s">
        <v>4045</v>
      </c>
      <c r="M2444" s="31" t="s">
        <v>25</v>
      </c>
      <c r="N2444" s="31" t="s">
        <v>25933</v>
      </c>
      <c r="O2444" s="31" t="s">
        <v>25929</v>
      </c>
      <c r="P2444" s="32" t="s">
        <v>67</v>
      </c>
      <c r="Q2444" s="32">
        <v>0.5</v>
      </c>
      <c r="R2444" t="str">
        <f t="shared" si="38"/>
        <v>Хмелюк І.В. ПП, маг. "М'ясничок" г.Хмельницкий, ул.Чорновола Вячеслава, д.56</v>
      </c>
    </row>
    <row r="2445" spans="1:18" hidden="1" x14ac:dyDescent="0.25">
      <c r="A2445" s="32">
        <v>750553</v>
      </c>
      <c r="B2445" s="31" t="s">
        <v>4066</v>
      </c>
      <c r="C2445" s="31" t="s">
        <v>4067</v>
      </c>
      <c r="D2445" s="31" t="s">
        <v>4068</v>
      </c>
      <c r="E2445" s="31" t="s">
        <v>145</v>
      </c>
      <c r="F2445" s="31" t="s">
        <v>122</v>
      </c>
      <c r="G2445" s="31" t="s">
        <v>107</v>
      </c>
      <c r="H2445" s="31" t="s">
        <v>108</v>
      </c>
      <c r="I2445" s="31" t="s">
        <v>4069</v>
      </c>
      <c r="J2445" s="31" t="s">
        <v>4070</v>
      </c>
      <c r="K2445" s="31" t="s">
        <v>110</v>
      </c>
      <c r="L2445" s="31" t="s">
        <v>4067</v>
      </c>
      <c r="M2445" s="31" t="s">
        <v>25</v>
      </c>
      <c r="N2445" s="31" t="s">
        <v>25933</v>
      </c>
      <c r="O2445" s="31" t="s">
        <v>25929</v>
      </c>
      <c r="P2445" s="32" t="s">
        <v>66</v>
      </c>
      <c r="Q2445" s="32">
        <v>1</v>
      </c>
      <c r="R2445" t="str">
        <f t="shared" si="38"/>
        <v>Масловський В.А. ПП, маг. "Продукти" г.Хмельницкий, ул.Пилотская, д.24 (поворот на Книжківці)</v>
      </c>
    </row>
    <row r="2446" spans="1:18" hidden="1" x14ac:dyDescent="0.25">
      <c r="A2446" s="32">
        <v>834034</v>
      </c>
      <c r="B2446" s="31" t="s">
        <v>4990</v>
      </c>
      <c r="C2446" s="31" t="s">
        <v>4991</v>
      </c>
      <c r="D2446" s="31" t="s">
        <v>4992</v>
      </c>
      <c r="E2446" s="31" t="s">
        <v>145</v>
      </c>
      <c r="F2446" s="31" t="s">
        <v>122</v>
      </c>
      <c r="G2446" s="31" t="s">
        <v>107</v>
      </c>
      <c r="H2446" s="31" t="s">
        <v>108</v>
      </c>
      <c r="I2446" s="31" t="s">
        <v>4993</v>
      </c>
      <c r="J2446" s="31" t="s">
        <v>4994</v>
      </c>
      <c r="K2446" s="31" t="s">
        <v>110</v>
      </c>
      <c r="L2446" s="31" t="s">
        <v>4991</v>
      </c>
      <c r="M2446" s="31" t="s">
        <v>25</v>
      </c>
      <c r="N2446" s="31" t="s">
        <v>25933</v>
      </c>
      <c r="O2446" s="31" t="s">
        <v>25929</v>
      </c>
      <c r="P2446" s="32" t="s">
        <v>25948</v>
      </c>
      <c r="Q2446" s="32">
        <v>0.5</v>
      </c>
      <c r="R2446" t="str">
        <f t="shared" si="38"/>
        <v>Чорна Т.А. ПП, маг. "Віньковецький смак" г.Хмельницкий, ул.Франко Ивана, д.3/3</v>
      </c>
    </row>
    <row r="2447" spans="1:18" hidden="1" x14ac:dyDescent="0.25">
      <c r="A2447" s="32">
        <v>834044</v>
      </c>
      <c r="B2447" s="31" t="s">
        <v>5039</v>
      </c>
      <c r="C2447" s="31" t="s">
        <v>3846</v>
      </c>
      <c r="D2447" s="31" t="s">
        <v>5040</v>
      </c>
      <c r="E2447" s="31" t="s">
        <v>145</v>
      </c>
      <c r="F2447" s="31" t="s">
        <v>122</v>
      </c>
      <c r="G2447" s="31" t="s">
        <v>107</v>
      </c>
      <c r="H2447" s="31" t="s">
        <v>108</v>
      </c>
      <c r="I2447" s="31" t="s">
        <v>476</v>
      </c>
      <c r="J2447" s="31" t="s">
        <v>477</v>
      </c>
      <c r="K2447" s="31" t="s">
        <v>110</v>
      </c>
      <c r="L2447" s="31" t="s">
        <v>3846</v>
      </c>
      <c r="M2447" s="31" t="s">
        <v>24</v>
      </c>
      <c r="N2447" s="31" t="s">
        <v>25933</v>
      </c>
      <c r="O2447" s="31" t="s">
        <v>25929</v>
      </c>
      <c r="P2447" s="32" t="s">
        <v>67</v>
      </c>
      <c r="Q2447" s="32">
        <v>0.5</v>
      </c>
      <c r="R2447" t="str">
        <f t="shared" si="38"/>
        <v>Волиньтабак ТОВ, маг. "Алкоголь-Тютюн" г.Хмельницкий, ул.Институтская, д.15/1</v>
      </c>
    </row>
    <row r="2448" spans="1:18" hidden="1" x14ac:dyDescent="0.25">
      <c r="A2448" s="32">
        <v>843930</v>
      </c>
      <c r="B2448" s="31" t="s">
        <v>5125</v>
      </c>
      <c r="C2448" s="31" t="s">
        <v>5126</v>
      </c>
      <c r="D2448" s="31" t="s">
        <v>5127</v>
      </c>
      <c r="E2448" s="31" t="s">
        <v>145</v>
      </c>
      <c r="F2448" s="31" t="s">
        <v>122</v>
      </c>
      <c r="G2448" s="31" t="s">
        <v>107</v>
      </c>
      <c r="H2448" s="31" t="s">
        <v>108</v>
      </c>
      <c r="I2448" s="31" t="s">
        <v>5128</v>
      </c>
      <c r="J2448" s="31" t="s">
        <v>5129</v>
      </c>
      <c r="K2448" s="31" t="s">
        <v>110</v>
      </c>
      <c r="L2448" s="31" t="s">
        <v>5126</v>
      </c>
      <c r="M2448" s="31" t="s">
        <v>26</v>
      </c>
      <c r="N2448" s="31" t="s">
        <v>25933</v>
      </c>
      <c r="O2448" s="31" t="s">
        <v>25929</v>
      </c>
      <c r="P2448" s="32" t="s">
        <v>67</v>
      </c>
      <c r="Q2448" s="32">
        <v>0.5</v>
      </c>
      <c r="R2448" t="str">
        <f t="shared" si="38"/>
        <v>Білінська І.В. ПП, маг. "Кава зі Львова" г.Хмельницкий, ул.Подольская, д.78</v>
      </c>
    </row>
    <row r="2449" spans="1:18" hidden="1" x14ac:dyDescent="0.25">
      <c r="A2449" s="32">
        <v>843931</v>
      </c>
      <c r="B2449" s="31" t="s">
        <v>5130</v>
      </c>
      <c r="C2449" s="31" t="s">
        <v>5131</v>
      </c>
      <c r="D2449" s="31" t="s">
        <v>5132</v>
      </c>
      <c r="E2449" s="31" t="s">
        <v>145</v>
      </c>
      <c r="F2449" s="31" t="s">
        <v>122</v>
      </c>
      <c r="G2449" s="31" t="s">
        <v>107</v>
      </c>
      <c r="H2449" s="31" t="s">
        <v>108</v>
      </c>
      <c r="I2449" s="31" t="s">
        <v>3544</v>
      </c>
      <c r="J2449" s="31" t="s">
        <v>3545</v>
      </c>
      <c r="K2449" s="31" t="s">
        <v>110</v>
      </c>
      <c r="L2449" s="31" t="s">
        <v>5131</v>
      </c>
      <c r="M2449" s="31" t="s">
        <v>23</v>
      </c>
      <c r="N2449" s="31" t="s">
        <v>25933</v>
      </c>
      <c r="O2449" s="31" t="s">
        <v>25929</v>
      </c>
      <c r="P2449" s="32" t="s">
        <v>66</v>
      </c>
      <c r="Q2449" s="32">
        <v>1</v>
      </c>
      <c r="R2449" t="str">
        <f t="shared" si="38"/>
        <v>Гуцалюк Н.Г. ПП, маг. "Хлібосол" г.Хмельницкий, ул.Заводская, д.29</v>
      </c>
    </row>
    <row r="2450" spans="1:18" hidden="1" x14ac:dyDescent="0.25">
      <c r="A2450" s="32">
        <v>857236</v>
      </c>
      <c r="B2450" s="31" t="s">
        <v>5716</v>
      </c>
      <c r="C2450" s="31" t="s">
        <v>5717</v>
      </c>
      <c r="D2450" s="31" t="s">
        <v>5204</v>
      </c>
      <c r="E2450" s="31" t="s">
        <v>145</v>
      </c>
      <c r="F2450" s="31" t="s">
        <v>122</v>
      </c>
      <c r="G2450" s="31" t="s">
        <v>107</v>
      </c>
      <c r="H2450" s="31" t="s">
        <v>108</v>
      </c>
      <c r="I2450" s="31" t="s">
        <v>5718</v>
      </c>
      <c r="J2450" s="31" t="s">
        <v>5719</v>
      </c>
      <c r="K2450" s="31" t="s">
        <v>110</v>
      </c>
      <c r="L2450" s="31" t="s">
        <v>5717</v>
      </c>
      <c r="M2450" s="31" t="s">
        <v>27</v>
      </c>
      <c r="N2450" s="31" t="s">
        <v>25933</v>
      </c>
      <c r="O2450" s="31" t="s">
        <v>25929</v>
      </c>
      <c r="P2450" s="32" t="s">
        <v>67</v>
      </c>
      <c r="Q2450" s="32">
        <v>0.5</v>
      </c>
      <c r="R2450" t="str">
        <f t="shared" si="38"/>
        <v>Грицюк Т.В. ПП, маг. "Гурман" г.Хмельницкий, ул.Мирного Панаса, д.5/3</v>
      </c>
    </row>
    <row r="2451" spans="1:18" hidden="1" x14ac:dyDescent="0.25">
      <c r="A2451" s="32">
        <v>461007</v>
      </c>
      <c r="B2451" s="31" t="s">
        <v>4005</v>
      </c>
      <c r="C2451" s="31" t="s">
        <v>4006</v>
      </c>
      <c r="D2451" s="31" t="s">
        <v>4007</v>
      </c>
      <c r="E2451" s="31" t="s">
        <v>145</v>
      </c>
      <c r="F2451" s="31" t="s">
        <v>122</v>
      </c>
      <c r="G2451" s="31" t="s">
        <v>107</v>
      </c>
      <c r="H2451" s="31" t="s">
        <v>108</v>
      </c>
      <c r="I2451" s="31" t="s">
        <v>4008</v>
      </c>
      <c r="J2451" s="31" t="s">
        <v>4009</v>
      </c>
      <c r="K2451" s="31" t="s">
        <v>110</v>
      </c>
      <c r="L2451" s="31" t="s">
        <v>4006</v>
      </c>
      <c r="M2451" s="31" t="s">
        <v>26</v>
      </c>
      <c r="N2451" s="31" t="s">
        <v>25933</v>
      </c>
      <c r="O2451" s="31" t="s">
        <v>25929</v>
      </c>
      <c r="P2451" s="32" t="s">
        <v>66</v>
      </c>
      <c r="Q2451" s="32">
        <v>1</v>
      </c>
      <c r="R2451" t="str">
        <f t="shared" si="38"/>
        <v>Ткач А.М. ПП, маг. "Харчо" г.Хмельницкий, ул.Заречанская, д.8/4</v>
      </c>
    </row>
    <row r="2452" spans="1:18" hidden="1" x14ac:dyDescent="0.25">
      <c r="A2452" s="32">
        <v>835888</v>
      </c>
      <c r="B2452" s="31" t="s">
        <v>5430</v>
      </c>
      <c r="C2452" s="31" t="s">
        <v>5431</v>
      </c>
      <c r="D2452" s="31" t="s">
        <v>4537</v>
      </c>
      <c r="E2452" s="31" t="s">
        <v>145</v>
      </c>
      <c r="F2452" s="31" t="s">
        <v>122</v>
      </c>
      <c r="G2452" s="31" t="s">
        <v>107</v>
      </c>
      <c r="H2452" s="31" t="s">
        <v>108</v>
      </c>
      <c r="I2452" s="31" t="s">
        <v>124</v>
      </c>
      <c r="J2452" s="31" t="s">
        <v>109</v>
      </c>
      <c r="K2452" s="31" t="s">
        <v>110</v>
      </c>
      <c r="L2452" s="31" t="s">
        <v>5432</v>
      </c>
      <c r="M2452" s="31" t="s">
        <v>27</v>
      </c>
      <c r="N2452" s="31" t="s">
        <v>25933</v>
      </c>
      <c r="O2452" s="31" t="s">
        <v>25929</v>
      </c>
      <c r="P2452" s="32" t="s">
        <v>66</v>
      </c>
      <c r="Q2452" s="32">
        <v>1</v>
      </c>
      <c r="R2452" t="str">
        <f t="shared" si="38"/>
        <v>Солярик Є. В. ПП, маг. "Шоколадка" г.Хмельницкий, ул.Железняка, д.8/1</v>
      </c>
    </row>
    <row r="2453" spans="1:18" hidden="1" x14ac:dyDescent="0.25">
      <c r="A2453" s="32">
        <v>888924</v>
      </c>
      <c r="B2453" s="31" t="s">
        <v>6179</v>
      </c>
      <c r="C2453" s="31" t="s">
        <v>6180</v>
      </c>
      <c r="D2453" s="31" t="s">
        <v>6181</v>
      </c>
      <c r="E2453" s="31" t="s">
        <v>145</v>
      </c>
      <c r="F2453" s="31" t="s">
        <v>122</v>
      </c>
      <c r="G2453" s="31" t="s">
        <v>107</v>
      </c>
      <c r="H2453" s="31" t="s">
        <v>108</v>
      </c>
      <c r="I2453" s="31" t="s">
        <v>6182</v>
      </c>
      <c r="J2453" s="31" t="s">
        <v>6183</v>
      </c>
      <c r="K2453" s="31" t="s">
        <v>110</v>
      </c>
      <c r="L2453" s="31" t="s">
        <v>6180</v>
      </c>
      <c r="M2453" s="31" t="s">
        <v>26</v>
      </c>
      <c r="N2453" s="31" t="s">
        <v>25933</v>
      </c>
      <c r="O2453" s="31" t="s">
        <v>25929</v>
      </c>
      <c r="P2453" s="32" t="s">
        <v>67</v>
      </c>
      <c r="Q2453" s="32">
        <v>1</v>
      </c>
      <c r="R2453" t="str">
        <f t="shared" si="38"/>
        <v>Пилипюк О.М. ПП, маг. Продукти" г.Хмельницкий, просп Мира, д.72/1</v>
      </c>
    </row>
    <row r="2454" spans="1:18" hidden="1" x14ac:dyDescent="0.25">
      <c r="A2454" s="32">
        <v>892161</v>
      </c>
      <c r="B2454" s="31" t="s">
        <v>6210</v>
      </c>
      <c r="C2454" s="31" t="s">
        <v>6211</v>
      </c>
      <c r="D2454" s="31" t="s">
        <v>6212</v>
      </c>
      <c r="E2454" s="31" t="s">
        <v>145</v>
      </c>
      <c r="F2454" s="31" t="s">
        <v>122</v>
      </c>
      <c r="G2454" s="31" t="s">
        <v>107</v>
      </c>
      <c r="H2454" s="31" t="s">
        <v>108</v>
      </c>
      <c r="I2454" s="31" t="s">
        <v>6213</v>
      </c>
      <c r="J2454" s="31" t="s">
        <v>6214</v>
      </c>
      <c r="K2454" s="31" t="s">
        <v>110</v>
      </c>
      <c r="L2454" s="31" t="s">
        <v>6211</v>
      </c>
      <c r="M2454" s="31" t="s">
        <v>24</v>
      </c>
      <c r="N2454" s="31" t="s">
        <v>25933</v>
      </c>
      <c r="O2454" s="31" t="s">
        <v>25929</v>
      </c>
      <c r="P2454" s="32" t="s">
        <v>66</v>
      </c>
      <c r="Q2454" s="32">
        <v>0.5</v>
      </c>
      <c r="R2454" t="str">
        <f t="shared" si="38"/>
        <v>Лемішко Л.Л. ПП, маг. "Подільський каравай" г.Хмельницкий, ул.Тернопольская, д.12/2</v>
      </c>
    </row>
    <row r="2455" spans="1:18" hidden="1" x14ac:dyDescent="0.25">
      <c r="A2455" s="32">
        <v>892163</v>
      </c>
      <c r="B2455" s="31" t="s">
        <v>6215</v>
      </c>
      <c r="C2455" s="31" t="s">
        <v>6216</v>
      </c>
      <c r="D2455" s="31" t="s">
        <v>3952</v>
      </c>
      <c r="E2455" s="31" t="s">
        <v>145</v>
      </c>
      <c r="F2455" s="31" t="s">
        <v>122</v>
      </c>
      <c r="G2455" s="31" t="s">
        <v>107</v>
      </c>
      <c r="H2455" s="31" t="s">
        <v>108</v>
      </c>
      <c r="I2455" s="31" t="s">
        <v>6217</v>
      </c>
      <c r="J2455" s="31" t="s">
        <v>6218</v>
      </c>
      <c r="K2455" s="31" t="s">
        <v>110</v>
      </c>
      <c r="L2455" s="31" t="s">
        <v>6219</v>
      </c>
      <c r="M2455" s="31" t="s">
        <v>25</v>
      </c>
      <c r="N2455" s="31" t="s">
        <v>25933</v>
      </c>
      <c r="O2455" s="31" t="s">
        <v>25929</v>
      </c>
      <c r="P2455" s="32" t="s">
        <v>25948</v>
      </c>
      <c r="Q2455" s="32">
        <v>0.5</v>
      </c>
      <c r="R2455" t="str">
        <f t="shared" si="38"/>
        <v>Лемішко Л.Л. ПП, маг. "Продукти" г.Хмельницкий, ул.Чорновола Вячеслава, д.176/1</v>
      </c>
    </row>
    <row r="2456" spans="1:18" hidden="1" x14ac:dyDescent="0.25">
      <c r="A2456" s="32">
        <v>162975</v>
      </c>
      <c r="B2456" s="31" t="s">
        <v>15552</v>
      </c>
      <c r="C2456" s="31" t="s">
        <v>15553</v>
      </c>
      <c r="D2456" s="31" t="s">
        <v>11306</v>
      </c>
      <c r="E2456" s="31" t="s">
        <v>145</v>
      </c>
      <c r="F2456" s="31" t="s">
        <v>122</v>
      </c>
      <c r="G2456" s="31" t="s">
        <v>107</v>
      </c>
      <c r="H2456" s="31" t="s">
        <v>108</v>
      </c>
      <c r="I2456" s="31"/>
      <c r="J2456" s="31"/>
      <c r="K2456" s="31" t="s">
        <v>106</v>
      </c>
      <c r="L2456" s="31" t="s">
        <v>15556</v>
      </c>
      <c r="M2456" s="31" t="s">
        <v>27</v>
      </c>
      <c r="N2456" s="31" t="s">
        <v>25933</v>
      </c>
      <c r="O2456" s="31" t="s">
        <v>25929</v>
      </c>
      <c r="P2456" s="32" t="s">
        <v>25948</v>
      </c>
      <c r="Q2456" s="32">
        <v>1</v>
      </c>
      <c r="R2456" t="str">
        <f t="shared" si="38"/>
        <v>Бугаєва А.Б. ПП, маг. "Жовтень" г.Хмельницкий, ул.Курчатова, д.70</v>
      </c>
    </row>
    <row r="2457" spans="1:18" hidden="1" x14ac:dyDescent="0.25">
      <c r="A2457" s="32">
        <v>162985</v>
      </c>
      <c r="B2457" s="31" t="s">
        <v>15587</v>
      </c>
      <c r="C2457" s="31" t="s">
        <v>15588</v>
      </c>
      <c r="D2457" s="31" t="s">
        <v>1287</v>
      </c>
      <c r="E2457" s="31" t="s">
        <v>145</v>
      </c>
      <c r="F2457" s="31" t="s">
        <v>122</v>
      </c>
      <c r="G2457" s="31" t="s">
        <v>149</v>
      </c>
      <c r="H2457" s="31" t="s">
        <v>108</v>
      </c>
      <c r="I2457" s="31" t="s">
        <v>15589</v>
      </c>
      <c r="J2457" s="31" t="s">
        <v>15590</v>
      </c>
      <c r="K2457" s="31" t="s">
        <v>106</v>
      </c>
      <c r="L2457" s="31" t="s">
        <v>15588</v>
      </c>
      <c r="M2457" s="31" t="s">
        <v>27</v>
      </c>
      <c r="N2457" s="31" t="s">
        <v>25933</v>
      </c>
      <c r="O2457" s="31" t="s">
        <v>25929</v>
      </c>
      <c r="P2457" s="32" t="s">
        <v>25948</v>
      </c>
      <c r="Q2457" s="32">
        <v>1</v>
      </c>
      <c r="R2457" t="str">
        <f t="shared" si="38"/>
        <v>Дейчук А.М. ПП, к-к г.Хмельницкий, шоссе Винницкое (0)</v>
      </c>
    </row>
    <row r="2458" spans="1:18" hidden="1" x14ac:dyDescent="0.25">
      <c r="A2458" s="32">
        <v>162985</v>
      </c>
      <c r="B2458" s="31" t="s">
        <v>15587</v>
      </c>
      <c r="C2458" s="31" t="s">
        <v>15588</v>
      </c>
      <c r="D2458" s="31" t="s">
        <v>1287</v>
      </c>
      <c r="E2458" s="31" t="s">
        <v>145</v>
      </c>
      <c r="F2458" s="31" t="s">
        <v>122</v>
      </c>
      <c r="G2458" s="31" t="s">
        <v>149</v>
      </c>
      <c r="H2458" s="31" t="s">
        <v>108</v>
      </c>
      <c r="I2458" s="31"/>
      <c r="J2458" s="31"/>
      <c r="K2458" s="31" t="s">
        <v>106</v>
      </c>
      <c r="L2458" s="31" t="s">
        <v>15588</v>
      </c>
      <c r="M2458" s="31" t="s">
        <v>27</v>
      </c>
      <c r="N2458" s="31" t="s">
        <v>25933</v>
      </c>
      <c r="O2458" s="31" t="s">
        <v>25929</v>
      </c>
      <c r="P2458" s="32" t="s">
        <v>25948</v>
      </c>
      <c r="Q2458" s="32">
        <v>1</v>
      </c>
      <c r="R2458" t="str">
        <f t="shared" si="38"/>
        <v>Дейчук А.М. ПП, к-к г.Хмельницкий, шоссе Винницкое (0)</v>
      </c>
    </row>
    <row r="2459" spans="1:18" hidden="1" x14ac:dyDescent="0.25">
      <c r="A2459" s="32">
        <v>441536</v>
      </c>
      <c r="B2459" s="31" t="s">
        <v>23685</v>
      </c>
      <c r="C2459" s="31" t="s">
        <v>23686</v>
      </c>
      <c r="D2459" s="31" t="s">
        <v>11927</v>
      </c>
      <c r="E2459" s="31" t="s">
        <v>145</v>
      </c>
      <c r="F2459" s="31" t="s">
        <v>122</v>
      </c>
      <c r="G2459" s="31" t="s">
        <v>107</v>
      </c>
      <c r="H2459" s="31" t="s">
        <v>108</v>
      </c>
      <c r="I2459" s="31" t="s">
        <v>124</v>
      </c>
      <c r="J2459" s="31" t="s">
        <v>109</v>
      </c>
      <c r="K2459" s="31" t="s">
        <v>106</v>
      </c>
      <c r="L2459" s="31" t="s">
        <v>23686</v>
      </c>
      <c r="M2459" s="31" t="s">
        <v>26</v>
      </c>
      <c r="N2459" s="31" t="s">
        <v>25933</v>
      </c>
      <c r="O2459" s="31" t="s">
        <v>25929</v>
      </c>
      <c r="P2459" s="32" t="s">
        <v>25948</v>
      </c>
      <c r="Q2459" s="32">
        <v>1</v>
      </c>
      <c r="R2459" t="str">
        <f t="shared" si="38"/>
        <v>Готько А.А. ПП, маг. "Лаванда" г.Хмельницкий, просп Мира, д.76</v>
      </c>
    </row>
    <row r="2460" spans="1:18" hidden="1" x14ac:dyDescent="0.25">
      <c r="A2460" s="32">
        <v>423053</v>
      </c>
      <c r="B2460" s="31" t="s">
        <v>24214</v>
      </c>
      <c r="C2460" s="31" t="s">
        <v>24215</v>
      </c>
      <c r="D2460" s="31" t="s">
        <v>24216</v>
      </c>
      <c r="E2460" s="31" t="s">
        <v>145</v>
      </c>
      <c r="F2460" s="31" t="s">
        <v>122</v>
      </c>
      <c r="G2460" s="31" t="s">
        <v>115</v>
      </c>
      <c r="H2460" s="31" t="s">
        <v>116</v>
      </c>
      <c r="I2460" s="31" t="s">
        <v>124</v>
      </c>
      <c r="J2460" s="31" t="s">
        <v>109</v>
      </c>
      <c r="K2460" s="31" t="s">
        <v>106</v>
      </c>
      <c r="L2460" s="31" t="s">
        <v>24215</v>
      </c>
      <c r="M2460" s="31" t="s">
        <v>26</v>
      </c>
      <c r="N2460" s="31" t="s">
        <v>25933</v>
      </c>
      <c r="O2460" s="31" t="s">
        <v>25929</v>
      </c>
      <c r="P2460" s="32" t="s">
        <v>25948</v>
      </c>
      <c r="Q2460" s="32">
        <v>1</v>
      </c>
      <c r="R2460" t="str">
        <f t="shared" si="38"/>
        <v>Городецький Я.В. ПП, лоток ЦУМ г.Хмельницкий, ул.Проскуровская, д.50 (ЦУМ)</v>
      </c>
    </row>
    <row r="2461" spans="1:18" hidden="1" x14ac:dyDescent="0.25">
      <c r="A2461" s="32">
        <v>433068</v>
      </c>
      <c r="B2461" s="31" t="s">
        <v>24376</v>
      </c>
      <c r="C2461" s="31" t="s">
        <v>24377</v>
      </c>
      <c r="D2461" s="31" t="s">
        <v>24378</v>
      </c>
      <c r="E2461" s="31" t="s">
        <v>145</v>
      </c>
      <c r="F2461" s="31" t="s">
        <v>122</v>
      </c>
      <c r="G2461" s="31" t="s">
        <v>107</v>
      </c>
      <c r="H2461" s="31" t="s">
        <v>108</v>
      </c>
      <c r="I2461" s="31" t="s">
        <v>124</v>
      </c>
      <c r="J2461" s="31" t="s">
        <v>109</v>
      </c>
      <c r="K2461" s="31" t="s">
        <v>106</v>
      </c>
      <c r="L2461" s="31" t="s">
        <v>24377</v>
      </c>
      <c r="M2461" s="31" t="s">
        <v>25</v>
      </c>
      <c r="N2461" s="31" t="s">
        <v>25933</v>
      </c>
      <c r="O2461" s="31" t="s">
        <v>25929</v>
      </c>
      <c r="P2461" s="32" t="s">
        <v>25948</v>
      </c>
      <c r="Q2461" s="32">
        <v>1</v>
      </c>
      <c r="R2461" t="str">
        <f t="shared" si="38"/>
        <v>Кушнір Л.М. ПП, маг. "Натуральні вина" г.Хмельницкий, ул.Франко Ивана, д.10</v>
      </c>
    </row>
    <row r="2462" spans="1:18" hidden="1" x14ac:dyDescent="0.25">
      <c r="A2462" s="32">
        <v>432718</v>
      </c>
      <c r="B2462" s="31" t="s">
        <v>24384</v>
      </c>
      <c r="C2462" s="31" t="s">
        <v>24385</v>
      </c>
      <c r="D2462" s="31" t="s">
        <v>7877</v>
      </c>
      <c r="E2462" s="31" t="s">
        <v>145</v>
      </c>
      <c r="F2462" s="31" t="s">
        <v>122</v>
      </c>
      <c r="G2462" s="31" t="s">
        <v>107</v>
      </c>
      <c r="H2462" s="31" t="s">
        <v>108</v>
      </c>
      <c r="I2462" s="31" t="s">
        <v>124</v>
      </c>
      <c r="J2462" s="31" t="s">
        <v>109</v>
      </c>
      <c r="K2462" s="31" t="s">
        <v>106</v>
      </c>
      <c r="L2462" s="31" t="s">
        <v>24385</v>
      </c>
      <c r="M2462" s="31" t="s">
        <v>27</v>
      </c>
      <c r="N2462" s="31" t="s">
        <v>25933</v>
      </c>
      <c r="O2462" s="31" t="s">
        <v>25929</v>
      </c>
      <c r="P2462" s="32" t="s">
        <v>25948</v>
      </c>
      <c r="Q2462" s="32">
        <v>1</v>
      </c>
      <c r="R2462" t="str">
        <f t="shared" si="38"/>
        <v>Шепурева Ю.М. ПП, маг. "Продукти" г.Хмельницкий, ул.Камьянецкая, д.71</v>
      </c>
    </row>
    <row r="2463" spans="1:18" hidden="1" x14ac:dyDescent="0.25">
      <c r="A2463" s="32">
        <v>459317</v>
      </c>
      <c r="B2463" s="31" t="s">
        <v>24399</v>
      </c>
      <c r="C2463" s="31" t="s">
        <v>24400</v>
      </c>
      <c r="D2463" s="31" t="s">
        <v>24401</v>
      </c>
      <c r="E2463" s="31" t="s">
        <v>145</v>
      </c>
      <c r="F2463" s="31" t="s">
        <v>122</v>
      </c>
      <c r="G2463" s="31" t="s">
        <v>107</v>
      </c>
      <c r="H2463" s="31" t="s">
        <v>108</v>
      </c>
      <c r="I2463" s="31" t="s">
        <v>124</v>
      </c>
      <c r="J2463" s="31" t="s">
        <v>109</v>
      </c>
      <c r="K2463" s="31" t="s">
        <v>106</v>
      </c>
      <c r="L2463" s="31" t="s">
        <v>24400</v>
      </c>
      <c r="M2463" s="31" t="s">
        <v>27</v>
      </c>
      <c r="N2463" s="31" t="s">
        <v>25933</v>
      </c>
      <c r="O2463" s="31" t="s">
        <v>25929</v>
      </c>
      <c r="P2463" s="32" t="s">
        <v>25948</v>
      </c>
      <c r="Q2463" s="32">
        <v>1</v>
      </c>
      <c r="R2463" t="str">
        <f t="shared" si="38"/>
        <v>Тарнович С.П. ПП, маг. "Пранік" г.Хмельницкий, пер.Франко Ивана, д.36/1</v>
      </c>
    </row>
    <row r="2464" spans="1:18" hidden="1" x14ac:dyDescent="0.25">
      <c r="A2464" s="32">
        <v>837731</v>
      </c>
      <c r="B2464" s="31" t="s">
        <v>5572</v>
      </c>
      <c r="C2464" s="31" t="s">
        <v>5573</v>
      </c>
      <c r="D2464" s="31" t="s">
        <v>5534</v>
      </c>
      <c r="E2464" s="31" t="s">
        <v>145</v>
      </c>
      <c r="F2464" s="31" t="s">
        <v>122</v>
      </c>
      <c r="G2464" s="31" t="s">
        <v>107</v>
      </c>
      <c r="H2464" s="31" t="s">
        <v>108</v>
      </c>
      <c r="I2464" s="31" t="s">
        <v>1062</v>
      </c>
      <c r="J2464" s="31" t="s">
        <v>1063</v>
      </c>
      <c r="K2464" s="31" t="s">
        <v>106</v>
      </c>
      <c r="L2464" s="31" t="s">
        <v>5573</v>
      </c>
      <c r="M2464" s="31" t="s">
        <v>23</v>
      </c>
      <c r="N2464" s="31" t="s">
        <v>25933</v>
      </c>
      <c r="O2464" s="31" t="s">
        <v>25929</v>
      </c>
      <c r="P2464" s="32" t="s">
        <v>25948</v>
      </c>
      <c r="Q2464" s="32">
        <v>1</v>
      </c>
      <c r="R2464" t="str">
        <f t="shared" si="38"/>
        <v>Гермес ТОВ, маг. "Партнер-3" г.Хмельницкий, ул.Соборная, д.11</v>
      </c>
    </row>
    <row r="2465" spans="1:18" hidden="1" x14ac:dyDescent="0.25">
      <c r="A2465" s="32">
        <v>586554</v>
      </c>
      <c r="B2465" s="31" t="s">
        <v>24157</v>
      </c>
      <c r="C2465" s="31" t="s">
        <v>24158</v>
      </c>
      <c r="D2465" s="31" t="s">
        <v>24159</v>
      </c>
      <c r="E2465" s="31" t="s">
        <v>145</v>
      </c>
      <c r="F2465" s="31" t="s">
        <v>122</v>
      </c>
      <c r="G2465" s="31" t="s">
        <v>107</v>
      </c>
      <c r="H2465" s="31" t="s">
        <v>108</v>
      </c>
      <c r="I2465" s="31" t="s">
        <v>24160</v>
      </c>
      <c r="J2465" s="31" t="s">
        <v>24161</v>
      </c>
      <c r="K2465" s="31" t="s">
        <v>110</v>
      </c>
      <c r="L2465" s="31" t="s">
        <v>24158</v>
      </c>
      <c r="M2465" s="31" t="s">
        <v>26</v>
      </c>
      <c r="N2465" s="31" t="s">
        <v>25933</v>
      </c>
      <c r="O2465" s="31" t="s">
        <v>25929</v>
      </c>
      <c r="P2465" s="32" t="s">
        <v>67</v>
      </c>
      <c r="Q2465" s="32">
        <v>1</v>
      </c>
      <c r="R2465" t="str">
        <f t="shared" si="38"/>
        <v>Кізенко Т.В. ПП, маг. "Пармезан" г.Хмельницкий, ул.Грушевского (0)</v>
      </c>
    </row>
    <row r="2466" spans="1:18" hidden="1" x14ac:dyDescent="0.25">
      <c r="A2466" s="32">
        <v>377683</v>
      </c>
      <c r="B2466" s="31" t="s">
        <v>24024</v>
      </c>
      <c r="C2466" s="31" t="s">
        <v>24025</v>
      </c>
      <c r="D2466" s="31" t="s">
        <v>24026</v>
      </c>
      <c r="E2466" s="31" t="s">
        <v>145</v>
      </c>
      <c r="F2466" s="31" t="s">
        <v>122</v>
      </c>
      <c r="G2466" s="31" t="s">
        <v>115</v>
      </c>
      <c r="H2466" s="31" t="s">
        <v>116</v>
      </c>
      <c r="I2466" s="31" t="s">
        <v>24027</v>
      </c>
      <c r="J2466" s="31" t="s">
        <v>24028</v>
      </c>
      <c r="K2466" s="31" t="s">
        <v>106</v>
      </c>
      <c r="L2466" s="31" t="s">
        <v>24025</v>
      </c>
      <c r="M2466" s="31" t="s">
        <v>25</v>
      </c>
      <c r="N2466" s="31" t="s">
        <v>25933</v>
      </c>
      <c r="O2466" s="31" t="s">
        <v>25929</v>
      </c>
      <c r="P2466" s="32" t="s">
        <v>25948</v>
      </c>
      <c r="Q2466" s="32">
        <v>1</v>
      </c>
      <c r="R2466" t="str">
        <f t="shared" si="38"/>
        <v>Горобець Л.М. ПП, к-к г.Хмельницкий, ул.Шевченко, д.60 (площадь ж/д вакзал)</v>
      </c>
    </row>
    <row r="2467" spans="1:18" hidden="1" x14ac:dyDescent="0.25">
      <c r="A2467" s="32">
        <v>820554</v>
      </c>
      <c r="B2467" s="31" t="s">
        <v>23431</v>
      </c>
      <c r="C2467" s="31" t="s">
        <v>23432</v>
      </c>
      <c r="D2467" s="31" t="s">
        <v>23433</v>
      </c>
      <c r="E2467" s="31" t="s">
        <v>145</v>
      </c>
      <c r="F2467" s="31" t="s">
        <v>122</v>
      </c>
      <c r="G2467" s="31" t="s">
        <v>107</v>
      </c>
      <c r="H2467" s="31" t="s">
        <v>108</v>
      </c>
      <c r="I2467" s="31" t="s">
        <v>23434</v>
      </c>
      <c r="J2467" s="31" t="s">
        <v>23435</v>
      </c>
      <c r="K2467" s="31" t="s">
        <v>106</v>
      </c>
      <c r="L2467" s="31" t="s">
        <v>23432</v>
      </c>
      <c r="M2467" s="31" t="s">
        <v>26</v>
      </c>
      <c r="N2467" s="31" t="s">
        <v>25933</v>
      </c>
      <c r="O2467" s="31" t="s">
        <v>25929</v>
      </c>
      <c r="P2467" s="32" t="s">
        <v>25948</v>
      </c>
      <c r="Q2467" s="32">
        <v>1</v>
      </c>
      <c r="R2467" t="str">
        <f t="shared" si="38"/>
        <v>Базовська О.В. ПП, маг. "Продукти" г.Хмельницкий, ул.Владимирская, д.0 (0)</v>
      </c>
    </row>
    <row r="2468" spans="1:18" hidden="1" x14ac:dyDescent="0.25">
      <c r="A2468" s="32">
        <v>489640</v>
      </c>
      <c r="B2468" s="31" t="s">
        <v>23439</v>
      </c>
      <c r="C2468" s="31" t="s">
        <v>23440</v>
      </c>
      <c r="D2468" s="31" t="s">
        <v>23441</v>
      </c>
      <c r="E2468" s="31" t="s">
        <v>145</v>
      </c>
      <c r="F2468" s="31" t="s">
        <v>122</v>
      </c>
      <c r="G2468" s="31" t="s">
        <v>149</v>
      </c>
      <c r="H2468" s="31" t="s">
        <v>108</v>
      </c>
      <c r="I2468" s="31" t="s">
        <v>124</v>
      </c>
      <c r="J2468" s="31" t="s">
        <v>109</v>
      </c>
      <c r="K2468" s="31" t="s">
        <v>106</v>
      </c>
      <c r="L2468" s="31" t="s">
        <v>23440</v>
      </c>
      <c r="M2468" s="31" t="s">
        <v>27</v>
      </c>
      <c r="N2468" s="31" t="s">
        <v>25933</v>
      </c>
      <c r="O2468" s="31" t="s">
        <v>25929</v>
      </c>
      <c r="P2468" s="32" t="s">
        <v>25948</v>
      </c>
      <c r="Q2468" s="32">
        <v>1</v>
      </c>
      <c r="R2468" t="str">
        <f t="shared" si="38"/>
        <v>Кострубський М.М. ПП, к-к №14 г.Хмельницкий, ул.Мирного Панаса (озерная)</v>
      </c>
    </row>
    <row r="2469" spans="1:18" hidden="1" x14ac:dyDescent="0.25">
      <c r="A2469" s="32">
        <v>422970</v>
      </c>
      <c r="B2469" s="31" t="s">
        <v>23714</v>
      </c>
      <c r="C2469" s="31" t="s">
        <v>23715</v>
      </c>
      <c r="D2469" s="31" t="s">
        <v>23716</v>
      </c>
      <c r="E2469" s="31" t="s">
        <v>145</v>
      </c>
      <c r="F2469" s="31" t="s">
        <v>122</v>
      </c>
      <c r="G2469" s="31" t="s">
        <v>107</v>
      </c>
      <c r="H2469" s="31" t="s">
        <v>108</v>
      </c>
      <c r="I2469" s="31" t="s">
        <v>124</v>
      </c>
      <c r="J2469" s="31" t="s">
        <v>109</v>
      </c>
      <c r="K2469" s="31" t="s">
        <v>106</v>
      </c>
      <c r="L2469" s="31" t="s">
        <v>23715</v>
      </c>
      <c r="M2469" s="31" t="s">
        <v>25</v>
      </c>
      <c r="N2469" s="31" t="s">
        <v>25933</v>
      </c>
      <c r="O2469" s="31" t="s">
        <v>25929</v>
      </c>
      <c r="P2469" s="32" t="s">
        <v>25948</v>
      </c>
      <c r="Q2469" s="32">
        <v>1</v>
      </c>
      <c r="R2469" t="str">
        <f t="shared" si="38"/>
        <v>Бондарчук Олександр Володимирович г.Хмельницкий, ул.Прибужская, д.44 (забирає самостійно зі складу)</v>
      </c>
    </row>
    <row r="2470" spans="1:18" hidden="1" x14ac:dyDescent="0.25">
      <c r="A2470" s="32">
        <v>378309</v>
      </c>
      <c r="B2470" s="31" t="s">
        <v>24055</v>
      </c>
      <c r="C2470" s="31" t="s">
        <v>24056</v>
      </c>
      <c r="D2470" s="31" t="s">
        <v>24057</v>
      </c>
      <c r="E2470" s="31" t="s">
        <v>145</v>
      </c>
      <c r="F2470" s="31" t="s">
        <v>122</v>
      </c>
      <c r="G2470" s="31" t="s">
        <v>107</v>
      </c>
      <c r="H2470" s="31" t="s">
        <v>108</v>
      </c>
      <c r="I2470" s="31" t="s">
        <v>24058</v>
      </c>
      <c r="J2470" s="31" t="s">
        <v>24059</v>
      </c>
      <c r="K2470" s="31" t="s">
        <v>106</v>
      </c>
      <c r="L2470" s="31" t="s">
        <v>24056</v>
      </c>
      <c r="M2470" s="31" t="s">
        <v>26</v>
      </c>
      <c r="N2470" s="31" t="s">
        <v>25933</v>
      </c>
      <c r="O2470" s="31" t="s">
        <v>25929</v>
      </c>
      <c r="P2470" s="32" t="s">
        <v>67</v>
      </c>
      <c r="Q2470" s="32">
        <v>1</v>
      </c>
      <c r="R2470" t="str">
        <f t="shared" si="38"/>
        <v>Матущак В.П. ПП, маг. "Роза ветров" г.Хмельницкий, ул.Щербакова, д.8/1</v>
      </c>
    </row>
    <row r="2471" spans="1:18" hidden="1" x14ac:dyDescent="0.25">
      <c r="A2471" s="32">
        <v>500418</v>
      </c>
      <c r="B2471" s="31" t="s">
        <v>24222</v>
      </c>
      <c r="C2471" s="31" t="s">
        <v>24223</v>
      </c>
      <c r="D2471" s="31" t="s">
        <v>24224</v>
      </c>
      <c r="E2471" s="31" t="s">
        <v>145</v>
      </c>
      <c r="F2471" s="31" t="s">
        <v>122</v>
      </c>
      <c r="G2471" s="31" t="s">
        <v>107</v>
      </c>
      <c r="H2471" s="31" t="s">
        <v>108</v>
      </c>
      <c r="I2471" s="31" t="s">
        <v>24225</v>
      </c>
      <c r="J2471" s="31" t="s">
        <v>24226</v>
      </c>
      <c r="K2471" s="31" t="s">
        <v>106</v>
      </c>
      <c r="L2471" s="31" t="s">
        <v>24223</v>
      </c>
      <c r="M2471" s="31" t="s">
        <v>25</v>
      </c>
      <c r="N2471" s="31" t="s">
        <v>25933</v>
      </c>
      <c r="O2471" s="31" t="s">
        <v>25929</v>
      </c>
      <c r="P2471" s="32" t="s">
        <v>25948</v>
      </c>
      <c r="Q2471" s="32">
        <v>1</v>
      </c>
      <c r="R2471" t="str">
        <f t="shared" si="38"/>
        <v>Коцюба Т.О. ПП, маг. "Продукти" г.Хмельницкий, пер.Свободы, д.22</v>
      </c>
    </row>
    <row r="2472" spans="1:18" hidden="1" x14ac:dyDescent="0.25">
      <c r="A2472" s="32">
        <v>821351</v>
      </c>
      <c r="B2472" s="31" t="s">
        <v>24240</v>
      </c>
      <c r="C2472" s="31" t="s">
        <v>24241</v>
      </c>
      <c r="D2472" s="31" t="s">
        <v>24242</v>
      </c>
      <c r="E2472" s="31" t="s">
        <v>145</v>
      </c>
      <c r="F2472" s="31" t="s">
        <v>122</v>
      </c>
      <c r="G2472" s="31" t="s">
        <v>107</v>
      </c>
      <c r="H2472" s="31" t="s">
        <v>108</v>
      </c>
      <c r="I2472" s="31" t="s">
        <v>24243</v>
      </c>
      <c r="J2472" s="31" t="s">
        <v>24244</v>
      </c>
      <c r="K2472" s="31" t="s">
        <v>106</v>
      </c>
      <c r="L2472" s="31" t="s">
        <v>24241</v>
      </c>
      <c r="M2472" s="31" t="s">
        <v>24</v>
      </c>
      <c r="N2472" s="31" t="s">
        <v>25933</v>
      </c>
      <c r="O2472" s="31" t="s">
        <v>25929</v>
      </c>
      <c r="P2472" s="32" t="s">
        <v>25948</v>
      </c>
      <c r="Q2472" s="32">
        <v>1</v>
      </c>
      <c r="R2472" t="str">
        <f t="shared" si="38"/>
        <v>Яцков А.В. ПП, маг. "Принцип №7" г.Хмельницкий, ул.Камьянецкая, д.98</v>
      </c>
    </row>
    <row r="2473" spans="1:18" hidden="1" x14ac:dyDescent="0.25">
      <c r="A2473" s="32">
        <v>705069</v>
      </c>
      <c r="B2473" s="31" t="s">
        <v>24717</v>
      </c>
      <c r="C2473" s="31" t="s">
        <v>777</v>
      </c>
      <c r="D2473" s="31" t="s">
        <v>24718</v>
      </c>
      <c r="E2473" s="31" t="s">
        <v>145</v>
      </c>
      <c r="F2473" s="31" t="s">
        <v>122</v>
      </c>
      <c r="G2473" s="31" t="s">
        <v>107</v>
      </c>
      <c r="H2473" s="31" t="s">
        <v>108</v>
      </c>
      <c r="I2473" s="31" t="s">
        <v>779</v>
      </c>
      <c r="J2473" s="31" t="s">
        <v>780</v>
      </c>
      <c r="K2473" s="31" t="s">
        <v>106</v>
      </c>
      <c r="L2473" s="31" t="s">
        <v>777</v>
      </c>
      <c r="M2473" s="31" t="s">
        <v>26</v>
      </c>
      <c r="N2473" s="31" t="s">
        <v>25933</v>
      </c>
      <c r="O2473" s="31" t="s">
        <v>25929</v>
      </c>
      <c r="P2473" s="32" t="s">
        <v>66</v>
      </c>
      <c r="Q2473" s="32">
        <v>1</v>
      </c>
      <c r="R2473" t="str">
        <f t="shared" si="38"/>
        <v>Лісоводський А.П. ПП, маг. "Вкусняшка" г.Хмельницкий, ул.Подольская, д.75</v>
      </c>
    </row>
    <row r="2474" spans="1:18" hidden="1" x14ac:dyDescent="0.25">
      <c r="A2474" s="32">
        <v>432051</v>
      </c>
      <c r="B2474" s="31" t="s">
        <v>24884</v>
      </c>
      <c r="C2474" s="31" t="s">
        <v>24885</v>
      </c>
      <c r="D2474" s="31" t="s">
        <v>24886</v>
      </c>
      <c r="E2474" s="31" t="s">
        <v>145</v>
      </c>
      <c r="F2474" s="31" t="s">
        <v>122</v>
      </c>
      <c r="G2474" s="31" t="s">
        <v>149</v>
      </c>
      <c r="H2474" s="31" t="s">
        <v>108</v>
      </c>
      <c r="I2474" s="31" t="s">
        <v>124</v>
      </c>
      <c r="J2474" s="31" t="s">
        <v>109</v>
      </c>
      <c r="K2474" s="31" t="s">
        <v>106</v>
      </c>
      <c r="L2474" s="31" t="s">
        <v>24885</v>
      </c>
      <c r="M2474" s="31" t="s">
        <v>26</v>
      </c>
      <c r="N2474" s="31" t="s">
        <v>25933</v>
      </c>
      <c r="O2474" s="31" t="s">
        <v>25929</v>
      </c>
      <c r="P2474" s="32" t="s">
        <v>25948</v>
      </c>
      <c r="Q2474" s="32">
        <v>1</v>
      </c>
      <c r="R2474" t="str">
        <f t="shared" si="38"/>
        <v>Макогончук В.В. ПП, к-к №455 г.Хмельницкий, ул.Заречанская, д.2</v>
      </c>
    </row>
    <row r="2475" spans="1:18" hidden="1" x14ac:dyDescent="0.25">
      <c r="A2475" s="32">
        <v>772294</v>
      </c>
      <c r="B2475" s="31" t="s">
        <v>25189</v>
      </c>
      <c r="C2475" s="31" t="s">
        <v>25190</v>
      </c>
      <c r="D2475" s="31" t="s">
        <v>19921</v>
      </c>
      <c r="E2475" s="31" t="s">
        <v>145</v>
      </c>
      <c r="F2475" s="31" t="s">
        <v>122</v>
      </c>
      <c r="G2475" s="31" t="s">
        <v>107</v>
      </c>
      <c r="H2475" s="31" t="s">
        <v>108</v>
      </c>
      <c r="I2475" s="31" t="s">
        <v>124</v>
      </c>
      <c r="J2475" s="31" t="s">
        <v>109</v>
      </c>
      <c r="K2475" s="31" t="s">
        <v>106</v>
      </c>
      <c r="L2475" s="31" t="s">
        <v>25190</v>
      </c>
      <c r="M2475" s="31" t="s">
        <v>27</v>
      </c>
      <c r="N2475" s="31" t="s">
        <v>25933</v>
      </c>
      <c r="O2475" s="31" t="s">
        <v>25929</v>
      </c>
      <c r="P2475" s="32" t="s">
        <v>25948</v>
      </c>
      <c r="Q2475" s="32">
        <v>1</v>
      </c>
      <c r="R2475" t="str">
        <f t="shared" si="38"/>
        <v>Франкова О.Л. ПП, маг.-мінімаркет "Ізюминка" г.Хмельницкий, ул.Казацкая, д.54</v>
      </c>
    </row>
    <row r="2476" spans="1:18" hidden="1" x14ac:dyDescent="0.25">
      <c r="A2476" s="32">
        <v>772309</v>
      </c>
      <c r="B2476" s="31" t="s">
        <v>25205</v>
      </c>
      <c r="C2476" s="31" t="s">
        <v>25206</v>
      </c>
      <c r="D2476" s="31" t="s">
        <v>5343</v>
      </c>
      <c r="E2476" s="31" t="s">
        <v>145</v>
      </c>
      <c r="F2476" s="31" t="s">
        <v>122</v>
      </c>
      <c r="G2476" s="31" t="s">
        <v>149</v>
      </c>
      <c r="H2476" s="31" t="s">
        <v>108</v>
      </c>
      <c r="I2476" s="31" t="s">
        <v>124</v>
      </c>
      <c r="J2476" s="31" t="s">
        <v>109</v>
      </c>
      <c r="K2476" s="31" t="s">
        <v>106</v>
      </c>
      <c r="L2476" s="31" t="s">
        <v>25206</v>
      </c>
      <c r="M2476" s="31" t="s">
        <v>27</v>
      </c>
      <c r="N2476" s="31" t="s">
        <v>25933</v>
      </c>
      <c r="O2476" s="31" t="s">
        <v>25929</v>
      </c>
      <c r="P2476" s="32" t="s">
        <v>25948</v>
      </c>
      <c r="Q2476" s="32">
        <v>1</v>
      </c>
      <c r="R2476" t="str">
        <f t="shared" si="38"/>
        <v>Лісоводський А.П. ПП, к-к№4 "Вкусняшка - 3" г.Хмельницкий, ул.Камьянецкая, д.0 (0)</v>
      </c>
    </row>
    <row r="2477" spans="1:18" hidden="1" x14ac:dyDescent="0.25">
      <c r="A2477" s="32">
        <v>350239</v>
      </c>
      <c r="B2477" s="31" t="s">
        <v>10039</v>
      </c>
      <c r="C2477" s="31" t="s">
        <v>4320</v>
      </c>
      <c r="D2477" s="31" t="s">
        <v>424</v>
      </c>
      <c r="E2477" s="31" t="s">
        <v>145</v>
      </c>
      <c r="F2477" s="31" t="s">
        <v>122</v>
      </c>
      <c r="G2477" s="31" t="s">
        <v>107</v>
      </c>
      <c r="H2477" s="31" t="s">
        <v>108</v>
      </c>
      <c r="I2477" s="31"/>
      <c r="J2477" s="31"/>
      <c r="K2477" s="31" t="s">
        <v>106</v>
      </c>
      <c r="L2477" s="31" t="s">
        <v>4320</v>
      </c>
      <c r="M2477" s="31" t="s">
        <v>23</v>
      </c>
      <c r="N2477" s="31" t="s">
        <v>25933</v>
      </c>
      <c r="O2477" s="31" t="s">
        <v>25929</v>
      </c>
      <c r="P2477" s="32" t="s">
        <v>25948</v>
      </c>
      <c r="Q2477" s="32">
        <v>1</v>
      </c>
      <c r="R2477" t="str">
        <f t="shared" si="38"/>
        <v>Левін О.М. ПП, маг. "Прометей" г.Хмельницкий (0)</v>
      </c>
    </row>
    <row r="2478" spans="1:18" hidden="1" x14ac:dyDescent="0.25">
      <c r="A2478" s="32">
        <v>362296</v>
      </c>
      <c r="B2478" s="31" t="s">
        <v>11792</v>
      </c>
      <c r="C2478" s="31" t="s">
        <v>11793</v>
      </c>
      <c r="D2478" s="31" t="s">
        <v>424</v>
      </c>
      <c r="E2478" s="31" t="s">
        <v>145</v>
      </c>
      <c r="F2478" s="31" t="s">
        <v>122</v>
      </c>
      <c r="G2478" s="31" t="s">
        <v>213</v>
      </c>
      <c r="H2478" s="31" t="s">
        <v>214</v>
      </c>
      <c r="I2478" s="31"/>
      <c r="J2478" s="31"/>
      <c r="K2478" s="31" t="s">
        <v>106</v>
      </c>
      <c r="L2478" s="31" t="s">
        <v>11793</v>
      </c>
      <c r="M2478" s="31" t="s">
        <v>23</v>
      </c>
      <c r="N2478" s="31" t="s">
        <v>25933</v>
      </c>
      <c r="O2478" s="31" t="s">
        <v>25929</v>
      </c>
      <c r="P2478" s="32" t="s">
        <v>25948</v>
      </c>
      <c r="Q2478" s="32">
        <v>1</v>
      </c>
      <c r="R2478" t="str">
        <f t="shared" si="38"/>
        <v>Ратекс ТОВ, гуртовня "Ратекс" г.Хмельницкий (0)</v>
      </c>
    </row>
    <row r="2479" spans="1:18" hidden="1" x14ac:dyDescent="0.25">
      <c r="A2479" s="32">
        <v>497690</v>
      </c>
      <c r="B2479" s="31" t="s">
        <v>25489</v>
      </c>
      <c r="C2479" s="31" t="s">
        <v>25490</v>
      </c>
      <c r="D2479" s="31" t="s">
        <v>25491</v>
      </c>
      <c r="E2479" s="31" t="s">
        <v>145</v>
      </c>
      <c r="F2479" s="31" t="s">
        <v>122</v>
      </c>
      <c r="G2479" s="31" t="s">
        <v>107</v>
      </c>
      <c r="H2479" s="31" t="s">
        <v>108</v>
      </c>
      <c r="I2479" s="31" t="s">
        <v>13189</v>
      </c>
      <c r="J2479" s="31" t="s">
        <v>13190</v>
      </c>
      <c r="K2479" s="31" t="s">
        <v>106</v>
      </c>
      <c r="L2479" s="31" t="s">
        <v>25490</v>
      </c>
      <c r="M2479" s="31" t="s">
        <v>27</v>
      </c>
      <c r="N2479" s="31" t="s">
        <v>25933</v>
      </c>
      <c r="O2479" s="31" t="s">
        <v>25929</v>
      </c>
      <c r="P2479" s="32" t="s">
        <v>25948</v>
      </c>
      <c r="Q2479" s="32">
        <v>1</v>
      </c>
      <c r="R2479" t="str">
        <f t="shared" si="38"/>
        <v>Шерепа С.А. ПП, маг. "Літіс" г.Хмельницкий, ул.Камьянецкая, д.133</v>
      </c>
    </row>
    <row r="2480" spans="1:18" hidden="1" x14ac:dyDescent="0.25">
      <c r="A2480" s="32">
        <v>905873</v>
      </c>
      <c r="B2480" s="31" t="s">
        <v>6371</v>
      </c>
      <c r="C2480" s="31" t="s">
        <v>6372</v>
      </c>
      <c r="D2480" s="31" t="s">
        <v>6373</v>
      </c>
      <c r="E2480" s="31" t="s">
        <v>145</v>
      </c>
      <c r="F2480" s="31" t="s">
        <v>122</v>
      </c>
      <c r="G2480" s="31" t="s">
        <v>107</v>
      </c>
      <c r="H2480" s="31" t="s">
        <v>108</v>
      </c>
      <c r="I2480" s="31" t="s">
        <v>4987</v>
      </c>
      <c r="J2480" s="31" t="s">
        <v>4988</v>
      </c>
      <c r="K2480" s="31" t="s">
        <v>110</v>
      </c>
      <c r="L2480" s="31" t="s">
        <v>6372</v>
      </c>
      <c r="M2480" s="31" t="s">
        <v>25</v>
      </c>
      <c r="N2480" s="31" t="s">
        <v>25933</v>
      </c>
      <c r="O2480" s="31" t="s">
        <v>25929</v>
      </c>
      <c r="P2480" s="32" t="s">
        <v>66</v>
      </c>
      <c r="Q2480" s="32">
        <v>0.5</v>
      </c>
      <c r="R2480" t="str">
        <f t="shared" si="38"/>
        <v>Шендера О.В. ПП, маг. "Кондитерські вироби" г.Хмельницкий, ул.Гайдара, д.10</v>
      </c>
    </row>
    <row r="2481" spans="1:18" hidden="1" x14ac:dyDescent="0.25">
      <c r="A2481" s="32">
        <v>905876</v>
      </c>
      <c r="B2481" s="31" t="s">
        <v>6374</v>
      </c>
      <c r="C2481" s="31" t="s">
        <v>6375</v>
      </c>
      <c r="D2481" s="31" t="s">
        <v>6376</v>
      </c>
      <c r="E2481" s="31" t="s">
        <v>145</v>
      </c>
      <c r="F2481" s="31" t="s">
        <v>122</v>
      </c>
      <c r="G2481" s="31" t="s">
        <v>107</v>
      </c>
      <c r="H2481" s="31" t="s">
        <v>108</v>
      </c>
      <c r="I2481" s="31" t="s">
        <v>6377</v>
      </c>
      <c r="J2481" s="31" t="s">
        <v>6378</v>
      </c>
      <c r="K2481" s="31" t="s">
        <v>110</v>
      </c>
      <c r="L2481" s="31" t="s">
        <v>6375</v>
      </c>
      <c r="M2481" s="31" t="s">
        <v>26</v>
      </c>
      <c r="N2481" s="31" t="s">
        <v>25933</v>
      </c>
      <c r="O2481" s="31" t="s">
        <v>25929</v>
      </c>
      <c r="P2481" s="32" t="s">
        <v>67</v>
      </c>
      <c r="Q2481" s="32">
        <v>0</v>
      </c>
      <c r="R2481" t="str">
        <f t="shared" si="38"/>
        <v>Поворознюк Є.Є. ПП, ТЦ "Дитячий світ" г.Хмельницкий, ул.Соборная, д.0</v>
      </c>
    </row>
    <row r="2482" spans="1:18" hidden="1" x14ac:dyDescent="0.25">
      <c r="A2482" s="32">
        <v>905877</v>
      </c>
      <c r="B2482" s="31" t="s">
        <v>6379</v>
      </c>
      <c r="C2482" s="31" t="s">
        <v>6380</v>
      </c>
      <c r="D2482" s="31" t="s">
        <v>4705</v>
      </c>
      <c r="E2482" s="31" t="s">
        <v>145</v>
      </c>
      <c r="F2482" s="31" t="s">
        <v>122</v>
      </c>
      <c r="G2482" s="31" t="s">
        <v>115</v>
      </c>
      <c r="H2482" s="31" t="s">
        <v>116</v>
      </c>
      <c r="I2482" s="31" t="s">
        <v>124</v>
      </c>
      <c r="J2482" s="31" t="s">
        <v>109</v>
      </c>
      <c r="K2482" s="31" t="s">
        <v>110</v>
      </c>
      <c r="L2482" s="31" t="s">
        <v>6380</v>
      </c>
      <c r="M2482" s="31" t="s">
        <v>24</v>
      </c>
      <c r="N2482" s="31" t="s">
        <v>25933</v>
      </c>
      <c r="O2482" s="31" t="s">
        <v>25929</v>
      </c>
      <c r="P2482" s="32" t="s">
        <v>66</v>
      </c>
      <c r="Q2482" s="32">
        <v>1</v>
      </c>
      <c r="R2482" t="str">
        <f t="shared" si="38"/>
        <v>Заєнц Т.І. ПП, лоток "Мамин хліб" г.Хмельницкий, шоссе Львовское, д.14</v>
      </c>
    </row>
    <row r="2483" spans="1:18" hidden="1" x14ac:dyDescent="0.25">
      <c r="A2483" s="32">
        <v>916339</v>
      </c>
      <c r="B2483" s="31" t="s">
        <v>6500</v>
      </c>
      <c r="C2483" s="31" t="s">
        <v>6501</v>
      </c>
      <c r="D2483" s="31" t="s">
        <v>6502</v>
      </c>
      <c r="E2483" s="31" t="s">
        <v>145</v>
      </c>
      <c r="F2483" s="31" t="s">
        <v>122</v>
      </c>
      <c r="G2483" s="31" t="s">
        <v>111</v>
      </c>
      <c r="H2483" s="31" t="s">
        <v>112</v>
      </c>
      <c r="I2483" s="31" t="s">
        <v>124</v>
      </c>
      <c r="J2483" s="31" t="s">
        <v>109</v>
      </c>
      <c r="K2483" s="31" t="s">
        <v>110</v>
      </c>
      <c r="L2483" s="31" t="s">
        <v>6501</v>
      </c>
      <c r="M2483" s="31" t="s">
        <v>26</v>
      </c>
      <c r="N2483" s="31" t="s">
        <v>25933</v>
      </c>
      <c r="O2483" s="31" t="s">
        <v>25929</v>
      </c>
      <c r="P2483" s="32" t="s">
        <v>25948</v>
      </c>
      <c r="Q2483" s="32">
        <v>0</v>
      </c>
      <c r="R2483" t="str">
        <f t="shared" si="38"/>
        <v>Білик А.Є. ПП, маг. г.Хмельницкий, просп Мира, д.86, кв.71</v>
      </c>
    </row>
    <row r="2484" spans="1:18" hidden="1" x14ac:dyDescent="0.25">
      <c r="A2484" s="32">
        <v>893192</v>
      </c>
      <c r="B2484" s="31" t="s">
        <v>6228</v>
      </c>
      <c r="C2484" s="31" t="s">
        <v>6229</v>
      </c>
      <c r="D2484" s="31" t="s">
        <v>6230</v>
      </c>
      <c r="E2484" s="31" t="s">
        <v>145</v>
      </c>
      <c r="F2484" s="31" t="s">
        <v>122</v>
      </c>
      <c r="G2484" s="31" t="s">
        <v>107</v>
      </c>
      <c r="H2484" s="31" t="s">
        <v>108</v>
      </c>
      <c r="I2484" s="31" t="s">
        <v>6231</v>
      </c>
      <c r="J2484" s="31" t="s">
        <v>6232</v>
      </c>
      <c r="K2484" s="31" t="s">
        <v>106</v>
      </c>
      <c r="L2484" s="31" t="s">
        <v>6229</v>
      </c>
      <c r="M2484" s="31" t="s">
        <v>26</v>
      </c>
      <c r="N2484" s="31" t="s">
        <v>25933</v>
      </c>
      <c r="O2484" s="31" t="s">
        <v>25929</v>
      </c>
      <c r="P2484" s="32" t="s">
        <v>25948</v>
      </c>
      <c r="Q2484" s="32">
        <v>1</v>
      </c>
      <c r="R2484" t="str">
        <f t="shared" si="38"/>
        <v>Захарчук О.Ю. ПП, маг. "Продукти" г.Хмельницкий, ул.Рыбалко, д.9/2</v>
      </c>
    </row>
    <row r="2485" spans="1:18" hidden="1" x14ac:dyDescent="0.25">
      <c r="A2485" s="32">
        <v>827450</v>
      </c>
      <c r="B2485" s="31" t="s">
        <v>4096</v>
      </c>
      <c r="C2485" s="31" t="s">
        <v>4097</v>
      </c>
      <c r="D2485" s="31" t="s">
        <v>4098</v>
      </c>
      <c r="E2485" s="31" t="s">
        <v>145</v>
      </c>
      <c r="F2485" s="31" t="s">
        <v>122</v>
      </c>
      <c r="G2485" s="31" t="s">
        <v>107</v>
      </c>
      <c r="H2485" s="31" t="s">
        <v>108</v>
      </c>
      <c r="I2485" s="31" t="s">
        <v>4094</v>
      </c>
      <c r="J2485" s="31" t="s">
        <v>4095</v>
      </c>
      <c r="K2485" s="31" t="s">
        <v>106</v>
      </c>
      <c r="L2485" s="31" t="s">
        <v>4097</v>
      </c>
      <c r="M2485" s="31" t="s">
        <v>23</v>
      </c>
      <c r="N2485" s="31" t="s">
        <v>25933</v>
      </c>
      <c r="O2485" s="31" t="s">
        <v>25929</v>
      </c>
      <c r="P2485" s="32" t="s">
        <v>67</v>
      </c>
      <c r="Q2485" s="32">
        <v>1</v>
      </c>
      <c r="R2485" t="str">
        <f t="shared" si="38"/>
        <v>Бриндак О.П. ПП, ТМ "Твоя кава" маг. "Фуршет" г.Хмельницкий, ул.Камьянецкая, д.122</v>
      </c>
    </row>
    <row r="2486" spans="1:18" hidden="1" x14ac:dyDescent="0.25">
      <c r="A2486" s="32">
        <v>827451</v>
      </c>
      <c r="B2486" s="31" t="s">
        <v>4099</v>
      </c>
      <c r="C2486" s="31" t="s">
        <v>4100</v>
      </c>
      <c r="D2486" s="31" t="s">
        <v>4101</v>
      </c>
      <c r="E2486" s="31" t="s">
        <v>145</v>
      </c>
      <c r="F2486" s="31" t="s">
        <v>122</v>
      </c>
      <c r="G2486" s="31" t="s">
        <v>107</v>
      </c>
      <c r="H2486" s="31" t="s">
        <v>108</v>
      </c>
      <c r="I2486" s="31" t="s">
        <v>4094</v>
      </c>
      <c r="J2486" s="31" t="s">
        <v>4095</v>
      </c>
      <c r="K2486" s="31" t="s">
        <v>106</v>
      </c>
      <c r="L2486" s="31" t="s">
        <v>4100</v>
      </c>
      <c r="M2486" s="31" t="s">
        <v>23</v>
      </c>
      <c r="N2486" s="31" t="s">
        <v>25933</v>
      </c>
      <c r="O2486" s="31" t="s">
        <v>25929</v>
      </c>
      <c r="P2486" s="32" t="s">
        <v>67</v>
      </c>
      <c r="Q2486" s="32">
        <v>1</v>
      </c>
      <c r="R2486" t="str">
        <f t="shared" si="38"/>
        <v>Бриндак О.П. ПП, ТМ "Твоя кава" маг. "ЦУМ" г.Хмельницкий, ул.Проскуровская, д.50</v>
      </c>
    </row>
    <row r="2487" spans="1:18" hidden="1" x14ac:dyDescent="0.25">
      <c r="A2487" s="32">
        <v>827452</v>
      </c>
      <c r="B2487" s="31" t="s">
        <v>4102</v>
      </c>
      <c r="C2487" s="31" t="s">
        <v>4103</v>
      </c>
      <c r="D2487" s="31" t="s">
        <v>4104</v>
      </c>
      <c r="E2487" s="31" t="s">
        <v>145</v>
      </c>
      <c r="F2487" s="31" t="s">
        <v>122</v>
      </c>
      <c r="G2487" s="31" t="s">
        <v>107</v>
      </c>
      <c r="H2487" s="31" t="s">
        <v>108</v>
      </c>
      <c r="I2487" s="31" t="s">
        <v>4094</v>
      </c>
      <c r="J2487" s="31" t="s">
        <v>4095</v>
      </c>
      <c r="K2487" s="31" t="s">
        <v>106</v>
      </c>
      <c r="L2487" s="31" t="s">
        <v>4103</v>
      </c>
      <c r="M2487" s="31" t="s">
        <v>23</v>
      </c>
      <c r="N2487" s="31" t="s">
        <v>25933</v>
      </c>
      <c r="O2487" s="31" t="s">
        <v>25929</v>
      </c>
      <c r="P2487" s="32" t="s">
        <v>25948</v>
      </c>
      <c r="Q2487" s="32">
        <v>1</v>
      </c>
      <c r="R2487" t="str">
        <f t="shared" si="38"/>
        <v>Бриндак О.П. ПП, ТМ "Твоя кава" МАУП г.Хмельницкий, просп Мира, д.101 А</v>
      </c>
    </row>
    <row r="2488" spans="1:18" hidden="1" x14ac:dyDescent="0.25">
      <c r="A2488" s="32">
        <v>827453</v>
      </c>
      <c r="B2488" s="31" t="s">
        <v>4105</v>
      </c>
      <c r="C2488" s="31" t="s">
        <v>4106</v>
      </c>
      <c r="D2488" s="31" t="s">
        <v>4107</v>
      </c>
      <c r="E2488" s="31" t="s">
        <v>145</v>
      </c>
      <c r="F2488" s="31" t="s">
        <v>122</v>
      </c>
      <c r="G2488" s="31" t="s">
        <v>107</v>
      </c>
      <c r="H2488" s="31" t="s">
        <v>108</v>
      </c>
      <c r="I2488" s="31" t="s">
        <v>4094</v>
      </c>
      <c r="J2488" s="31" t="s">
        <v>4095</v>
      </c>
      <c r="K2488" s="31" t="s">
        <v>106</v>
      </c>
      <c r="L2488" s="31" t="s">
        <v>4106</v>
      </c>
      <c r="M2488" s="31" t="s">
        <v>23</v>
      </c>
      <c r="N2488" s="31" t="s">
        <v>25933</v>
      </c>
      <c r="O2488" s="31" t="s">
        <v>25929</v>
      </c>
      <c r="P2488" s="32" t="s">
        <v>67</v>
      </c>
      <c r="Q2488" s="32">
        <v>1</v>
      </c>
      <c r="R2488" t="str">
        <f t="shared" si="38"/>
        <v>Бриндак О.П. ПП, ТМ "Твоя кава" ЦНТІ г.Хмельницкий, ул.Свободы, д.36</v>
      </c>
    </row>
    <row r="2489" spans="1:18" hidden="1" x14ac:dyDescent="0.25">
      <c r="A2489" s="32">
        <v>827454</v>
      </c>
      <c r="B2489" s="31" t="s">
        <v>4108</v>
      </c>
      <c r="C2489" s="31" t="s">
        <v>4109</v>
      </c>
      <c r="D2489" s="31" t="s">
        <v>4110</v>
      </c>
      <c r="E2489" s="31" t="s">
        <v>145</v>
      </c>
      <c r="F2489" s="31" t="s">
        <v>122</v>
      </c>
      <c r="G2489" s="31" t="s">
        <v>107</v>
      </c>
      <c r="H2489" s="31" t="s">
        <v>108</v>
      </c>
      <c r="I2489" s="31" t="s">
        <v>4094</v>
      </c>
      <c r="J2489" s="31" t="s">
        <v>4095</v>
      </c>
      <c r="K2489" s="31" t="s">
        <v>106</v>
      </c>
      <c r="L2489" s="31" t="s">
        <v>4109</v>
      </c>
      <c r="M2489" s="31" t="s">
        <v>23</v>
      </c>
      <c r="N2489" s="31" t="s">
        <v>25933</v>
      </c>
      <c r="O2489" s="31" t="s">
        <v>25929</v>
      </c>
      <c r="P2489" s="32" t="s">
        <v>25948</v>
      </c>
      <c r="Q2489" s="32">
        <v>1</v>
      </c>
      <c r="R2489" t="str">
        <f t="shared" si="38"/>
        <v>Бриндак О.П. ПП, ТМ "Твоя кава" маг. "Дана" г.Хмельницкий, ул.Мирного Панаса, д.28/3</v>
      </c>
    </row>
    <row r="2490" spans="1:18" hidden="1" x14ac:dyDescent="0.25">
      <c r="A2490" s="32">
        <v>625039</v>
      </c>
      <c r="B2490" s="31" t="s">
        <v>24355</v>
      </c>
      <c r="C2490" s="31" t="s">
        <v>24356</v>
      </c>
      <c r="D2490" s="31" t="s">
        <v>24357</v>
      </c>
      <c r="E2490" s="31" t="s">
        <v>145</v>
      </c>
      <c r="F2490" s="31" t="s">
        <v>122</v>
      </c>
      <c r="G2490" s="31" t="s">
        <v>107</v>
      </c>
      <c r="H2490" s="31" t="s">
        <v>108</v>
      </c>
      <c r="I2490" s="31" t="s">
        <v>124</v>
      </c>
      <c r="J2490" s="31" t="s">
        <v>109</v>
      </c>
      <c r="K2490" s="31" t="s">
        <v>106</v>
      </c>
      <c r="L2490" s="31" t="s">
        <v>24356</v>
      </c>
      <c r="M2490" s="31" t="s">
        <v>24</v>
      </c>
      <c r="N2490" s="31" t="s">
        <v>25933</v>
      </c>
      <c r="O2490" s="31" t="s">
        <v>25929</v>
      </c>
      <c r="P2490" s="32" t="s">
        <v>25948</v>
      </c>
      <c r="Q2490" s="32">
        <v>1</v>
      </c>
      <c r="R2490" t="str">
        <f t="shared" si="38"/>
        <v>Опохлюк Л.М. г.Хмельницкий, ул.Сковороды, д.14/1</v>
      </c>
    </row>
    <row r="2491" spans="1:18" hidden="1" x14ac:dyDescent="0.25">
      <c r="A2491" s="32">
        <v>744323</v>
      </c>
      <c r="B2491" s="31" t="s">
        <v>24767</v>
      </c>
      <c r="C2491" s="31" t="s">
        <v>24768</v>
      </c>
      <c r="D2491" s="31" t="s">
        <v>24769</v>
      </c>
      <c r="E2491" s="31" t="s">
        <v>145</v>
      </c>
      <c r="F2491" s="31" t="s">
        <v>122</v>
      </c>
      <c r="G2491" s="31" t="s">
        <v>107</v>
      </c>
      <c r="H2491" s="31" t="s">
        <v>108</v>
      </c>
      <c r="I2491" s="31" t="s">
        <v>124</v>
      </c>
      <c r="J2491" s="31" t="s">
        <v>109</v>
      </c>
      <c r="K2491" s="31" t="s">
        <v>106</v>
      </c>
      <c r="L2491" s="31" t="s">
        <v>24768</v>
      </c>
      <c r="M2491" s="31" t="s">
        <v>24</v>
      </c>
      <c r="N2491" s="31" t="s">
        <v>25933</v>
      </c>
      <c r="O2491" s="31" t="s">
        <v>25929</v>
      </c>
      <c r="P2491" s="32" t="s">
        <v>25948</v>
      </c>
      <c r="Q2491" s="32">
        <v>1</v>
      </c>
      <c r="R2491" t="str">
        <f t="shared" si="38"/>
        <v>Білюк О.В. ПП, маг. "Десятка" г.Хмельницкий, ул.Институтская, д.13</v>
      </c>
    </row>
    <row r="2492" spans="1:18" hidden="1" x14ac:dyDescent="0.25">
      <c r="A2492" s="32">
        <v>427487</v>
      </c>
      <c r="B2492" s="31" t="s">
        <v>24873</v>
      </c>
      <c r="C2492" s="31" t="s">
        <v>24874</v>
      </c>
      <c r="D2492" s="31" t="s">
        <v>24875</v>
      </c>
      <c r="E2492" s="31" t="s">
        <v>145</v>
      </c>
      <c r="F2492" s="31" t="s">
        <v>122</v>
      </c>
      <c r="G2492" s="31" t="s">
        <v>149</v>
      </c>
      <c r="H2492" s="31" t="s">
        <v>108</v>
      </c>
      <c r="I2492" s="31" t="s">
        <v>5570</v>
      </c>
      <c r="J2492" s="31" t="s">
        <v>5571</v>
      </c>
      <c r="K2492" s="31" t="s">
        <v>106</v>
      </c>
      <c r="L2492" s="31" t="s">
        <v>24874</v>
      </c>
      <c r="M2492" s="31" t="s">
        <v>26</v>
      </c>
      <c r="N2492" s="31" t="s">
        <v>25933</v>
      </c>
      <c r="O2492" s="31" t="s">
        <v>25929</v>
      </c>
      <c r="P2492" s="32" t="s">
        <v>67</v>
      </c>
      <c r="Q2492" s="32">
        <v>1</v>
      </c>
      <c r="R2492" t="str">
        <f t="shared" si="38"/>
        <v>Рудницька А.Ю. ПП, к-к №507 г.Хмельницкий, просп Мира (зуп. "Сілістра")</v>
      </c>
    </row>
    <row r="2493" spans="1:18" hidden="1" x14ac:dyDescent="0.25">
      <c r="A2493" s="32">
        <v>713398</v>
      </c>
      <c r="B2493" s="31" t="s">
        <v>23862</v>
      </c>
      <c r="C2493" s="31" t="s">
        <v>23863</v>
      </c>
      <c r="D2493" s="31" t="s">
        <v>23864</v>
      </c>
      <c r="E2493" s="31" t="s">
        <v>145</v>
      </c>
      <c r="F2493" s="31" t="s">
        <v>122</v>
      </c>
      <c r="G2493" s="31" t="s">
        <v>107</v>
      </c>
      <c r="H2493" s="31" t="s">
        <v>108</v>
      </c>
      <c r="I2493" s="31" t="s">
        <v>124</v>
      </c>
      <c r="J2493" s="31" t="s">
        <v>109</v>
      </c>
      <c r="K2493" s="31" t="s">
        <v>106</v>
      </c>
      <c r="L2493" s="31" t="s">
        <v>23863</v>
      </c>
      <c r="M2493" s="31" t="s">
        <v>24</v>
      </c>
      <c r="N2493" s="31" t="s">
        <v>25933</v>
      </c>
      <c r="O2493" s="31" t="s">
        <v>25929</v>
      </c>
      <c r="P2493" s="32" t="s">
        <v>25948</v>
      </c>
      <c r="Q2493" s="32">
        <v>1</v>
      </c>
      <c r="R2493" t="str">
        <f t="shared" si="38"/>
        <v>Піонтковський О.В. ПП, маг. "Продукти" г.Хмельницкий, ул.Хотовицкого, д.11/1</v>
      </c>
    </row>
    <row r="2494" spans="1:18" hidden="1" x14ac:dyDescent="0.25">
      <c r="A2494" s="32">
        <v>582138</v>
      </c>
      <c r="B2494" s="31" t="s">
        <v>25043</v>
      </c>
      <c r="C2494" s="31" t="s">
        <v>25044</v>
      </c>
      <c r="D2494" s="31" t="s">
        <v>17000</v>
      </c>
      <c r="E2494" s="31" t="s">
        <v>145</v>
      </c>
      <c r="F2494" s="31" t="s">
        <v>122</v>
      </c>
      <c r="G2494" s="31" t="s">
        <v>213</v>
      </c>
      <c r="H2494" s="31" t="s">
        <v>214</v>
      </c>
      <c r="I2494" s="31" t="s">
        <v>25045</v>
      </c>
      <c r="J2494" s="31" t="s">
        <v>25046</v>
      </c>
      <c r="K2494" s="31" t="s">
        <v>106</v>
      </c>
      <c r="L2494" s="31" t="s">
        <v>25044</v>
      </c>
      <c r="M2494" s="31" t="s">
        <v>26</v>
      </c>
      <c r="N2494" s="31" t="s">
        <v>25933</v>
      </c>
      <c r="O2494" s="31" t="s">
        <v>25929</v>
      </c>
      <c r="P2494" s="32" t="s">
        <v>25948</v>
      </c>
      <c r="Q2494" s="32">
        <v>1</v>
      </c>
      <c r="R2494" t="str">
        <f t="shared" si="38"/>
        <v>Тарчевська І.В. ПП, склад г.Хмельницкий, просп Мира, д.99/101</v>
      </c>
    </row>
    <row r="2495" spans="1:18" hidden="1" x14ac:dyDescent="0.25">
      <c r="A2495" s="32">
        <v>808706</v>
      </c>
      <c r="B2495" s="31" t="s">
        <v>23552</v>
      </c>
      <c r="C2495" s="31" t="s">
        <v>23553</v>
      </c>
      <c r="D2495" s="31" t="s">
        <v>23554</v>
      </c>
      <c r="E2495" s="31" t="s">
        <v>145</v>
      </c>
      <c r="F2495" s="31" t="s">
        <v>122</v>
      </c>
      <c r="G2495" s="31" t="s">
        <v>115</v>
      </c>
      <c r="H2495" s="31" t="s">
        <v>116</v>
      </c>
      <c r="I2495" s="31" t="s">
        <v>23555</v>
      </c>
      <c r="J2495" s="31" t="s">
        <v>23556</v>
      </c>
      <c r="K2495" s="31" t="s">
        <v>106</v>
      </c>
      <c r="L2495" s="31" t="s">
        <v>23553</v>
      </c>
      <c r="M2495" s="31" t="s">
        <v>26</v>
      </c>
      <c r="N2495" s="31" t="s">
        <v>25933</v>
      </c>
      <c r="O2495" s="31" t="s">
        <v>25929</v>
      </c>
      <c r="P2495" s="32" t="s">
        <v>67</v>
      </c>
      <c r="Q2495" s="32">
        <v>1</v>
      </c>
      <c r="R2495" t="str">
        <f t="shared" si="38"/>
        <v>Щепановський Д.О. ПП, лоток г.Хмельницкий, ул.Театральная, д.36 (фойє)</v>
      </c>
    </row>
    <row r="2496" spans="1:18" hidden="1" x14ac:dyDescent="0.25">
      <c r="A2496" s="32">
        <v>874223</v>
      </c>
      <c r="B2496" s="31" t="s">
        <v>5966</v>
      </c>
      <c r="C2496" s="31" t="s">
        <v>5967</v>
      </c>
      <c r="D2496" s="31" t="s">
        <v>5968</v>
      </c>
      <c r="E2496" s="31" t="s">
        <v>145</v>
      </c>
      <c r="F2496" s="31" t="s">
        <v>122</v>
      </c>
      <c r="G2496" s="31" t="s">
        <v>155</v>
      </c>
      <c r="H2496" s="31" t="s">
        <v>108</v>
      </c>
      <c r="I2496" s="31" t="s">
        <v>3912</v>
      </c>
      <c r="J2496" s="31" t="s">
        <v>3913</v>
      </c>
      <c r="K2496" s="31" t="s">
        <v>110</v>
      </c>
      <c r="L2496" s="31" t="s">
        <v>5967</v>
      </c>
      <c r="M2496" s="31" t="s">
        <v>23</v>
      </c>
      <c r="N2496" s="31" t="s">
        <v>25933</v>
      </c>
      <c r="O2496" s="31" t="s">
        <v>25929</v>
      </c>
      <c r="P2496" s="32" t="s">
        <v>66</v>
      </c>
      <c r="Q2496" s="32">
        <v>1</v>
      </c>
      <c r="R2496" t="str">
        <f t="shared" si="38"/>
        <v>Експресс-продукт ТзОВ ", маг. "Кошик" г.Хмельницкий, ул.Циолковского, д.10</v>
      </c>
    </row>
    <row r="2497" spans="1:18" hidden="1" x14ac:dyDescent="0.25">
      <c r="A2497" s="32">
        <v>347245</v>
      </c>
      <c r="B2497" s="31" t="s">
        <v>8466</v>
      </c>
      <c r="C2497" s="31" t="s">
        <v>4325</v>
      </c>
      <c r="D2497" s="31" t="s">
        <v>424</v>
      </c>
      <c r="E2497" s="31" t="s">
        <v>145</v>
      </c>
      <c r="F2497" s="31" t="s">
        <v>122</v>
      </c>
      <c r="G2497" s="31" t="s">
        <v>107</v>
      </c>
      <c r="H2497" s="31" t="s">
        <v>108</v>
      </c>
      <c r="I2497" s="31"/>
      <c r="J2497" s="31"/>
      <c r="K2497" s="31" t="s">
        <v>106</v>
      </c>
      <c r="L2497" s="31" t="s">
        <v>4325</v>
      </c>
      <c r="M2497" s="31" t="s">
        <v>23</v>
      </c>
      <c r="N2497" s="31" t="s">
        <v>25933</v>
      </c>
      <c r="O2497" s="31" t="s">
        <v>25929</v>
      </c>
      <c r="P2497" s="32" t="s">
        <v>25948</v>
      </c>
      <c r="Q2497" s="32">
        <v>1</v>
      </c>
      <c r="R2497" t="str">
        <f t="shared" si="38"/>
        <v>Гончар С.Б. ПП, маг. "Русалонька" г.Хмельницкий (0)</v>
      </c>
    </row>
    <row r="2498" spans="1:18" hidden="1" x14ac:dyDescent="0.25">
      <c r="A2498" s="32">
        <v>674163</v>
      </c>
      <c r="B2498" s="31" t="s">
        <v>25536</v>
      </c>
      <c r="C2498" s="31" t="s">
        <v>25537</v>
      </c>
      <c r="D2498" s="31" t="s">
        <v>4110</v>
      </c>
      <c r="E2498" s="31" t="s">
        <v>145</v>
      </c>
      <c r="F2498" s="31" t="s">
        <v>122</v>
      </c>
      <c r="G2498" s="31" t="s">
        <v>149</v>
      </c>
      <c r="H2498" s="31" t="s">
        <v>108</v>
      </c>
      <c r="I2498" s="31" t="s">
        <v>25538</v>
      </c>
      <c r="J2498" s="31" t="s">
        <v>25539</v>
      </c>
      <c r="K2498" s="31" t="s">
        <v>106</v>
      </c>
      <c r="L2498" s="31" t="s">
        <v>25540</v>
      </c>
      <c r="M2498" s="31" t="s">
        <v>27</v>
      </c>
      <c r="N2498" s="31" t="s">
        <v>25933</v>
      </c>
      <c r="O2498" s="31" t="s">
        <v>25929</v>
      </c>
      <c r="P2498" s="32" t="s">
        <v>67</v>
      </c>
      <c r="Q2498" s="32">
        <v>1</v>
      </c>
      <c r="R2498" t="str">
        <f t="shared" si="38"/>
        <v>Алєксєєва Л.В. ПП, к-к №866 г.Хмельницкий, ул.Мирного Панаса, д.28/3</v>
      </c>
    </row>
    <row r="2499" spans="1:18" hidden="1" x14ac:dyDescent="0.25">
      <c r="A2499" s="32">
        <v>674163</v>
      </c>
      <c r="B2499" s="31" t="s">
        <v>25541</v>
      </c>
      <c r="C2499" s="31" t="s">
        <v>25537</v>
      </c>
      <c r="D2499" s="31" t="s">
        <v>4110</v>
      </c>
      <c r="E2499" s="31" t="s">
        <v>145</v>
      </c>
      <c r="F2499" s="31" t="s">
        <v>122</v>
      </c>
      <c r="G2499" s="31" t="s">
        <v>149</v>
      </c>
      <c r="H2499" s="31" t="s">
        <v>108</v>
      </c>
      <c r="I2499" s="31" t="s">
        <v>25542</v>
      </c>
      <c r="J2499" s="31" t="s">
        <v>25543</v>
      </c>
      <c r="K2499" s="31" t="s">
        <v>106</v>
      </c>
      <c r="L2499" s="31" t="s">
        <v>25537</v>
      </c>
      <c r="M2499" s="31" t="s">
        <v>27</v>
      </c>
      <c r="N2499" s="31" t="s">
        <v>25933</v>
      </c>
      <c r="O2499" s="31" t="s">
        <v>25929</v>
      </c>
      <c r="P2499" s="32" t="s">
        <v>67</v>
      </c>
      <c r="Q2499" s="32">
        <v>1</v>
      </c>
      <c r="R2499" t="str">
        <f t="shared" ref="R2499:R2562" si="39">CONCATENATE(C2499," ",D2499)</f>
        <v>Алєксєєва Л.В. ПП, к-к №866 г.Хмельницкий, ул.Мирного Панаса, д.28/3</v>
      </c>
    </row>
    <row r="2500" spans="1:18" hidden="1" x14ac:dyDescent="0.25">
      <c r="A2500" s="32">
        <v>584813</v>
      </c>
      <c r="B2500" s="31" t="s">
        <v>3909</v>
      </c>
      <c r="C2500" s="31" t="s">
        <v>3910</v>
      </c>
      <c r="D2500" s="31" t="s">
        <v>3911</v>
      </c>
      <c r="E2500" s="31" t="s">
        <v>145</v>
      </c>
      <c r="F2500" s="31" t="s">
        <v>122</v>
      </c>
      <c r="G2500" s="31" t="s">
        <v>155</v>
      </c>
      <c r="H2500" s="31" t="s">
        <v>108</v>
      </c>
      <c r="I2500" s="31" t="s">
        <v>3912</v>
      </c>
      <c r="J2500" s="31" t="s">
        <v>3913</v>
      </c>
      <c r="K2500" s="31" t="s">
        <v>110</v>
      </c>
      <c r="L2500" s="31" t="s">
        <v>3910</v>
      </c>
      <c r="M2500" s="31" t="s">
        <v>23</v>
      </c>
      <c r="N2500" s="31" t="s">
        <v>25933</v>
      </c>
      <c r="O2500" s="31" t="s">
        <v>25929</v>
      </c>
      <c r="P2500" s="32" t="s">
        <v>66</v>
      </c>
      <c r="Q2500" s="32">
        <v>1</v>
      </c>
      <c r="R2500" t="str">
        <f t="shared" si="39"/>
        <v>Експресс-продукт ТзОВ, маг. "Кошик" г.Хмельницкий, ул.Молодежная, д.6/2</v>
      </c>
    </row>
    <row r="2501" spans="1:18" hidden="1" x14ac:dyDescent="0.25">
      <c r="A2501" s="32">
        <v>584813</v>
      </c>
      <c r="B2501" s="31" t="s">
        <v>3914</v>
      </c>
      <c r="C2501" s="31" t="s">
        <v>3910</v>
      </c>
      <c r="D2501" s="31" t="s">
        <v>3911</v>
      </c>
      <c r="E2501" s="31" t="s">
        <v>145</v>
      </c>
      <c r="F2501" s="31" t="s">
        <v>122</v>
      </c>
      <c r="G2501" s="31" t="s">
        <v>155</v>
      </c>
      <c r="H2501" s="31" t="s">
        <v>108</v>
      </c>
      <c r="I2501" s="31" t="s">
        <v>3915</v>
      </c>
      <c r="J2501" s="31" t="s">
        <v>3916</v>
      </c>
      <c r="K2501" s="31" t="s">
        <v>110</v>
      </c>
      <c r="L2501" s="31" t="s">
        <v>3917</v>
      </c>
      <c r="M2501" s="31" t="s">
        <v>23</v>
      </c>
      <c r="N2501" s="31" t="s">
        <v>25933</v>
      </c>
      <c r="O2501" s="31" t="s">
        <v>25929</v>
      </c>
      <c r="P2501" s="32" t="s">
        <v>66</v>
      </c>
      <c r="Q2501" s="32">
        <v>1</v>
      </c>
      <c r="R2501" t="str">
        <f t="shared" si="39"/>
        <v>Експресс-продукт ТзОВ, маг. "Кошик" г.Хмельницкий, ул.Молодежная, д.6/2</v>
      </c>
    </row>
    <row r="2502" spans="1:18" hidden="1" x14ac:dyDescent="0.25">
      <c r="A2502" s="32">
        <v>306639</v>
      </c>
      <c r="B2502" s="31" t="s">
        <v>25281</v>
      </c>
      <c r="C2502" s="31" t="s">
        <v>25282</v>
      </c>
      <c r="D2502" s="31" t="s">
        <v>25283</v>
      </c>
      <c r="E2502" s="31" t="s">
        <v>145</v>
      </c>
      <c r="F2502" s="31" t="s">
        <v>122</v>
      </c>
      <c r="G2502" s="31" t="s">
        <v>114</v>
      </c>
      <c r="H2502" s="31" t="s">
        <v>108</v>
      </c>
      <c r="I2502" s="31" t="s">
        <v>124</v>
      </c>
      <c r="J2502" s="31" t="s">
        <v>109</v>
      </c>
      <c r="K2502" s="31" t="s">
        <v>106</v>
      </c>
      <c r="L2502" s="31" t="s">
        <v>25282</v>
      </c>
      <c r="M2502" s="31" t="s">
        <v>25</v>
      </c>
      <c r="N2502" s="31" t="s">
        <v>25933</v>
      </c>
      <c r="O2502" s="31" t="s">
        <v>25929</v>
      </c>
      <c r="P2502" s="32" t="s">
        <v>25948</v>
      </c>
      <c r="Q2502" s="32">
        <v>1</v>
      </c>
      <c r="R2502" t="str">
        <f t="shared" si="39"/>
        <v>Березинець В.В. ПП, готельно-ресторанний комплекс "Янісоль" г.Хмельницкий, ул.Свободы, д.40а</v>
      </c>
    </row>
    <row r="2503" spans="1:18" hidden="1" x14ac:dyDescent="0.25">
      <c r="A2503" s="32">
        <v>353633</v>
      </c>
      <c r="B2503" s="31" t="s">
        <v>25458</v>
      </c>
      <c r="C2503" s="31" t="s">
        <v>25459</v>
      </c>
      <c r="D2503" s="31" t="s">
        <v>23331</v>
      </c>
      <c r="E2503" s="31" t="s">
        <v>145</v>
      </c>
      <c r="F2503" s="31" t="s">
        <v>122</v>
      </c>
      <c r="G2503" s="31" t="s">
        <v>107</v>
      </c>
      <c r="H2503" s="31" t="s">
        <v>108</v>
      </c>
      <c r="I2503" s="31" t="s">
        <v>124</v>
      </c>
      <c r="J2503" s="31" t="s">
        <v>109</v>
      </c>
      <c r="K2503" s="31" t="s">
        <v>106</v>
      </c>
      <c r="L2503" s="31" t="s">
        <v>25459</v>
      </c>
      <c r="M2503" s="31" t="s">
        <v>27</v>
      </c>
      <c r="N2503" s="31" t="s">
        <v>25933</v>
      </c>
      <c r="O2503" s="31" t="s">
        <v>25929</v>
      </c>
      <c r="P2503" s="32" t="s">
        <v>25948</v>
      </c>
      <c r="Q2503" s="32">
        <v>1</v>
      </c>
      <c r="R2503" t="str">
        <f t="shared" si="39"/>
        <v>Стецюк О.В. ПП, маг. "Продукти" г.Хмельницкий, ул.Мирного Панаса, д.1</v>
      </c>
    </row>
    <row r="2504" spans="1:18" hidden="1" x14ac:dyDescent="0.25">
      <c r="A2504" s="32">
        <v>353767</v>
      </c>
      <c r="B2504" s="31" t="s">
        <v>25460</v>
      </c>
      <c r="C2504" s="31" t="s">
        <v>25461</v>
      </c>
      <c r="D2504" s="31" t="s">
        <v>25462</v>
      </c>
      <c r="E2504" s="31" t="s">
        <v>145</v>
      </c>
      <c r="F2504" s="31" t="s">
        <v>122</v>
      </c>
      <c r="G2504" s="31" t="s">
        <v>107</v>
      </c>
      <c r="H2504" s="31" t="s">
        <v>108</v>
      </c>
      <c r="I2504" s="31" t="s">
        <v>124</v>
      </c>
      <c r="J2504" s="31" t="s">
        <v>109</v>
      </c>
      <c r="K2504" s="31" t="s">
        <v>106</v>
      </c>
      <c r="L2504" s="31" t="s">
        <v>25461</v>
      </c>
      <c r="M2504" s="31" t="s">
        <v>25</v>
      </c>
      <c r="N2504" s="31" t="s">
        <v>25933</v>
      </c>
      <c r="O2504" s="31" t="s">
        <v>25929</v>
      </c>
      <c r="P2504" s="32" t="s">
        <v>25948</v>
      </c>
      <c r="Q2504" s="32">
        <v>1</v>
      </c>
      <c r="R2504" t="str">
        <f t="shared" si="39"/>
        <v>Задворний С.О. ПП, маг. "Принцип №9" г.Хмельницкий, ул.Шевченко, д.89/2</v>
      </c>
    </row>
    <row r="2505" spans="1:18" hidden="1" x14ac:dyDescent="0.25">
      <c r="A2505" s="32">
        <v>353775</v>
      </c>
      <c r="B2505" s="31" t="s">
        <v>12555</v>
      </c>
      <c r="C2505" s="31" t="s">
        <v>12556</v>
      </c>
      <c r="D2505" s="31" t="s">
        <v>424</v>
      </c>
      <c r="E2505" s="31" t="s">
        <v>145</v>
      </c>
      <c r="F2505" s="31" t="s">
        <v>122</v>
      </c>
      <c r="G2505" s="31" t="s">
        <v>107</v>
      </c>
      <c r="H2505" s="31" t="s">
        <v>108</v>
      </c>
      <c r="I2505" s="31"/>
      <c r="J2505" s="31"/>
      <c r="K2505" s="31" t="s">
        <v>106</v>
      </c>
      <c r="L2505" s="31" t="s">
        <v>12556</v>
      </c>
      <c r="M2505" s="31" t="s">
        <v>23</v>
      </c>
      <c r="N2505" s="31" t="s">
        <v>25933</v>
      </c>
      <c r="O2505" s="31" t="s">
        <v>25929</v>
      </c>
      <c r="P2505" s="32" t="s">
        <v>25948</v>
      </c>
      <c r="Q2505" s="32">
        <v>1</v>
      </c>
      <c r="R2505" t="str">
        <f t="shared" si="39"/>
        <v>Тарасюк В.М. ПП, маг. "Білосніжка" г.Хмельницкий (0)</v>
      </c>
    </row>
    <row r="2506" spans="1:18" hidden="1" x14ac:dyDescent="0.25">
      <c r="A2506" s="32">
        <v>354269</v>
      </c>
      <c r="B2506" s="31" t="s">
        <v>25466</v>
      </c>
      <c r="C2506" s="31" t="s">
        <v>25467</v>
      </c>
      <c r="D2506" s="31" t="s">
        <v>25468</v>
      </c>
      <c r="E2506" s="31" t="s">
        <v>145</v>
      </c>
      <c r="F2506" s="31" t="s">
        <v>122</v>
      </c>
      <c r="G2506" s="31" t="s">
        <v>107</v>
      </c>
      <c r="H2506" s="31" t="s">
        <v>108</v>
      </c>
      <c r="I2506" s="31" t="s">
        <v>25469</v>
      </c>
      <c r="J2506" s="31" t="s">
        <v>25470</v>
      </c>
      <c r="K2506" s="31" t="s">
        <v>106</v>
      </c>
      <c r="L2506" s="31" t="s">
        <v>25467</v>
      </c>
      <c r="M2506" s="31" t="s">
        <v>25</v>
      </c>
      <c r="N2506" s="31" t="s">
        <v>25933</v>
      </c>
      <c r="O2506" s="31" t="s">
        <v>25929</v>
      </c>
      <c r="P2506" s="32" t="s">
        <v>25948</v>
      </c>
      <c r="Q2506" s="32">
        <v>1</v>
      </c>
      <c r="R2506" t="str">
        <f t="shared" si="39"/>
        <v>Федчишина І.Ю. ПП, маг. "Продукти" г.Хмельницкий, ул.Свободы, д.19</v>
      </c>
    </row>
    <row r="2507" spans="1:18" hidden="1" x14ac:dyDescent="0.25">
      <c r="A2507" s="32">
        <v>163821</v>
      </c>
      <c r="B2507" s="31" t="s">
        <v>17325</v>
      </c>
      <c r="C2507" s="31" t="s">
        <v>17326</v>
      </c>
      <c r="D2507" s="31" t="s">
        <v>17327</v>
      </c>
      <c r="E2507" s="31" t="s">
        <v>145</v>
      </c>
      <c r="F2507" s="31" t="s">
        <v>122</v>
      </c>
      <c r="G2507" s="31" t="s">
        <v>107</v>
      </c>
      <c r="H2507" s="31" t="s">
        <v>108</v>
      </c>
      <c r="I2507" s="31" t="s">
        <v>17329</v>
      </c>
      <c r="J2507" s="31" t="s">
        <v>17330</v>
      </c>
      <c r="K2507" s="31" t="s">
        <v>106</v>
      </c>
      <c r="L2507" s="31" t="s">
        <v>17326</v>
      </c>
      <c r="M2507" s="31" t="s">
        <v>27</v>
      </c>
      <c r="N2507" s="31" t="s">
        <v>25933</v>
      </c>
      <c r="O2507" s="31" t="s">
        <v>25929</v>
      </c>
      <c r="P2507" s="32" t="s">
        <v>25948</v>
      </c>
      <c r="Q2507" s="32">
        <v>1</v>
      </c>
      <c r="R2507" t="str">
        <f t="shared" si="39"/>
        <v>Драчук І.А. ПП, маг. "Людмила" г.Хмельницкий, ул.Курчатова, д.4/3 (зуп. "Олімпійська")</v>
      </c>
    </row>
    <row r="2508" spans="1:18" hidden="1" x14ac:dyDescent="0.25">
      <c r="A2508" s="32">
        <v>163827</v>
      </c>
      <c r="B2508" s="31" t="s">
        <v>17337</v>
      </c>
      <c r="C2508" s="31" t="s">
        <v>17338</v>
      </c>
      <c r="D2508" s="31" t="s">
        <v>17339</v>
      </c>
      <c r="E2508" s="31" t="s">
        <v>145</v>
      </c>
      <c r="F2508" s="31" t="s">
        <v>122</v>
      </c>
      <c r="G2508" s="31" t="s">
        <v>149</v>
      </c>
      <c r="H2508" s="31" t="s">
        <v>108</v>
      </c>
      <c r="I2508" s="31" t="s">
        <v>124</v>
      </c>
      <c r="J2508" s="31" t="s">
        <v>109</v>
      </c>
      <c r="K2508" s="31" t="s">
        <v>106</v>
      </c>
      <c r="L2508" s="31" t="s">
        <v>17338</v>
      </c>
      <c r="M2508" s="31" t="s">
        <v>27</v>
      </c>
      <c r="N2508" s="31" t="s">
        <v>25933</v>
      </c>
      <c r="O2508" s="31" t="s">
        <v>25929</v>
      </c>
      <c r="P2508" s="32" t="s">
        <v>25948</v>
      </c>
      <c r="Q2508" s="32">
        <v>1</v>
      </c>
      <c r="R2508" t="str">
        <f t="shared" si="39"/>
        <v>Кубова С.М. ПП, к-к "Талісман" г.Хмельницкий, ул.Курчатова, д.1 (зуп."Аптека", біля м-у "Явір")</v>
      </c>
    </row>
    <row r="2509" spans="1:18" hidden="1" x14ac:dyDescent="0.25">
      <c r="A2509" s="32">
        <v>163892</v>
      </c>
      <c r="B2509" s="31" t="s">
        <v>17472</v>
      </c>
      <c r="C2509" s="31" t="s">
        <v>17473</v>
      </c>
      <c r="D2509" s="31" t="s">
        <v>17474</v>
      </c>
      <c r="E2509" s="31" t="s">
        <v>145</v>
      </c>
      <c r="F2509" s="31" t="s">
        <v>122</v>
      </c>
      <c r="G2509" s="31" t="s">
        <v>149</v>
      </c>
      <c r="H2509" s="31" t="s">
        <v>108</v>
      </c>
      <c r="I2509" s="31" t="s">
        <v>17475</v>
      </c>
      <c r="J2509" s="31" t="s">
        <v>17476</v>
      </c>
      <c r="K2509" s="31" t="s">
        <v>106</v>
      </c>
      <c r="L2509" s="31" t="s">
        <v>17473</v>
      </c>
      <c r="M2509" s="31" t="s">
        <v>27</v>
      </c>
      <c r="N2509" s="31" t="s">
        <v>25933</v>
      </c>
      <c r="O2509" s="31" t="s">
        <v>25929</v>
      </c>
      <c r="P2509" s="32" t="s">
        <v>25948</v>
      </c>
      <c r="Q2509" s="32">
        <v>1</v>
      </c>
      <c r="R2509" t="str">
        <f t="shared" si="39"/>
        <v>Кучер В.Ю. ПП, к-к г.Хмельницкий, ул.Мирного Панаса, д.31/2а</v>
      </c>
    </row>
    <row r="2510" spans="1:18" hidden="1" x14ac:dyDescent="0.25">
      <c r="A2510" s="32">
        <v>163892</v>
      </c>
      <c r="B2510" s="31" t="s">
        <v>17472</v>
      </c>
      <c r="C2510" s="31" t="s">
        <v>17473</v>
      </c>
      <c r="D2510" s="31" t="s">
        <v>17474</v>
      </c>
      <c r="E2510" s="31" t="s">
        <v>145</v>
      </c>
      <c r="F2510" s="31" t="s">
        <v>122</v>
      </c>
      <c r="G2510" s="31" t="s">
        <v>149</v>
      </c>
      <c r="H2510" s="31" t="s">
        <v>108</v>
      </c>
      <c r="I2510" s="31"/>
      <c r="J2510" s="31"/>
      <c r="K2510" s="31" t="s">
        <v>106</v>
      </c>
      <c r="L2510" s="31" t="s">
        <v>17473</v>
      </c>
      <c r="M2510" s="31" t="s">
        <v>27</v>
      </c>
      <c r="N2510" s="31" t="s">
        <v>25933</v>
      </c>
      <c r="O2510" s="31" t="s">
        <v>25929</v>
      </c>
      <c r="P2510" s="32" t="s">
        <v>25948</v>
      </c>
      <c r="Q2510" s="32">
        <v>1</v>
      </c>
      <c r="R2510" t="str">
        <f t="shared" si="39"/>
        <v>Кучер В.Ю. ПП, к-к г.Хмельницкий, ул.Мирного Панаса, д.31/2а</v>
      </c>
    </row>
    <row r="2511" spans="1:18" hidden="1" x14ac:dyDescent="0.25">
      <c r="A2511" s="32">
        <v>163961</v>
      </c>
      <c r="B2511" s="31" t="s">
        <v>17597</v>
      </c>
      <c r="C2511" s="31" t="s">
        <v>17598</v>
      </c>
      <c r="D2511" s="31" t="s">
        <v>17599</v>
      </c>
      <c r="E2511" s="31" t="s">
        <v>145</v>
      </c>
      <c r="F2511" s="31" t="s">
        <v>122</v>
      </c>
      <c r="G2511" s="31" t="s">
        <v>107</v>
      </c>
      <c r="H2511" s="31" t="s">
        <v>108</v>
      </c>
      <c r="I2511" s="31"/>
      <c r="J2511" s="31"/>
      <c r="K2511" s="31" t="s">
        <v>106</v>
      </c>
      <c r="L2511" s="31" t="s">
        <v>17598</v>
      </c>
      <c r="M2511" s="31" t="s">
        <v>25</v>
      </c>
      <c r="N2511" s="31" t="s">
        <v>25933</v>
      </c>
      <c r="O2511" s="31" t="s">
        <v>25929</v>
      </c>
      <c r="P2511" s="32" t="s">
        <v>25948</v>
      </c>
      <c r="Q2511" s="32">
        <v>1</v>
      </c>
      <c r="R2511" t="str">
        <f t="shared" si="39"/>
        <v>Лебеденко Н.В. ПП, маг. "Алан" г.Хмельницкий, ул.Водопроводная, д.8</v>
      </c>
    </row>
    <row r="2512" spans="1:18" hidden="1" x14ac:dyDescent="0.25">
      <c r="A2512" s="32">
        <v>163961</v>
      </c>
      <c r="B2512" s="31" t="s">
        <v>17597</v>
      </c>
      <c r="C2512" s="31" t="s">
        <v>17598</v>
      </c>
      <c r="D2512" s="31" t="s">
        <v>17599</v>
      </c>
      <c r="E2512" s="31" t="s">
        <v>145</v>
      </c>
      <c r="F2512" s="31" t="s">
        <v>122</v>
      </c>
      <c r="G2512" s="31" t="s">
        <v>107</v>
      </c>
      <c r="H2512" s="31" t="s">
        <v>108</v>
      </c>
      <c r="I2512" s="31" t="s">
        <v>17600</v>
      </c>
      <c r="J2512" s="31" t="s">
        <v>17601</v>
      </c>
      <c r="K2512" s="31" t="s">
        <v>106</v>
      </c>
      <c r="L2512" s="31" t="s">
        <v>17598</v>
      </c>
      <c r="M2512" s="31" t="s">
        <v>25</v>
      </c>
      <c r="N2512" s="31" t="s">
        <v>25933</v>
      </c>
      <c r="O2512" s="31" t="s">
        <v>25929</v>
      </c>
      <c r="P2512" s="32" t="s">
        <v>25948</v>
      </c>
      <c r="Q2512" s="32">
        <v>1</v>
      </c>
      <c r="R2512" t="str">
        <f t="shared" si="39"/>
        <v>Лебеденко Н.В. ПП, маг. "Алан" г.Хмельницкий, ул.Водопроводная, д.8</v>
      </c>
    </row>
    <row r="2513" spans="1:18" hidden="1" x14ac:dyDescent="0.25">
      <c r="A2513" s="32">
        <v>163965</v>
      </c>
      <c r="B2513" s="31" t="s">
        <v>17613</v>
      </c>
      <c r="C2513" s="31" t="s">
        <v>17614</v>
      </c>
      <c r="D2513" s="31" t="s">
        <v>17615</v>
      </c>
      <c r="E2513" s="31" t="s">
        <v>145</v>
      </c>
      <c r="F2513" s="31" t="s">
        <v>122</v>
      </c>
      <c r="G2513" s="31" t="s">
        <v>107</v>
      </c>
      <c r="H2513" s="31" t="s">
        <v>108</v>
      </c>
      <c r="I2513" s="31" t="s">
        <v>17616</v>
      </c>
      <c r="J2513" s="31" t="s">
        <v>17617</v>
      </c>
      <c r="K2513" s="31" t="s">
        <v>106</v>
      </c>
      <c r="L2513" s="31" t="s">
        <v>17614</v>
      </c>
      <c r="M2513" s="31" t="s">
        <v>25</v>
      </c>
      <c r="N2513" s="31" t="s">
        <v>25933</v>
      </c>
      <c r="O2513" s="31" t="s">
        <v>25929</v>
      </c>
      <c r="P2513" s="32" t="s">
        <v>25948</v>
      </c>
      <c r="Q2513" s="32">
        <v>1</v>
      </c>
      <c r="R2513" t="str">
        <f t="shared" si="39"/>
        <v>Лебединська Л.В. ПП, маг. "Богдан" г.Хмельницкий, ул.Заводская, д.61</v>
      </c>
    </row>
    <row r="2514" spans="1:18" hidden="1" x14ac:dyDescent="0.25">
      <c r="A2514" s="32">
        <v>163965</v>
      </c>
      <c r="B2514" s="31" t="s">
        <v>17613</v>
      </c>
      <c r="C2514" s="31" t="s">
        <v>17614</v>
      </c>
      <c r="D2514" s="31" t="s">
        <v>17615</v>
      </c>
      <c r="E2514" s="31" t="s">
        <v>145</v>
      </c>
      <c r="F2514" s="31" t="s">
        <v>122</v>
      </c>
      <c r="G2514" s="31" t="s">
        <v>107</v>
      </c>
      <c r="H2514" s="31" t="s">
        <v>108</v>
      </c>
      <c r="I2514" s="31"/>
      <c r="J2514" s="31"/>
      <c r="K2514" s="31" t="s">
        <v>106</v>
      </c>
      <c r="L2514" s="31" t="s">
        <v>17614</v>
      </c>
      <c r="M2514" s="31" t="s">
        <v>25</v>
      </c>
      <c r="N2514" s="31" t="s">
        <v>25933</v>
      </c>
      <c r="O2514" s="31" t="s">
        <v>25929</v>
      </c>
      <c r="P2514" s="32" t="s">
        <v>25948</v>
      </c>
      <c r="Q2514" s="32">
        <v>1</v>
      </c>
      <c r="R2514" t="str">
        <f t="shared" si="39"/>
        <v>Лебединська Л.В. ПП, маг. "Богдан" г.Хмельницкий, ул.Заводская, д.61</v>
      </c>
    </row>
    <row r="2515" spans="1:18" hidden="1" x14ac:dyDescent="0.25">
      <c r="A2515" s="32">
        <v>164029</v>
      </c>
      <c r="B2515" s="31" t="s">
        <v>17729</v>
      </c>
      <c r="C2515" s="31" t="s">
        <v>17730</v>
      </c>
      <c r="D2515" s="31" t="s">
        <v>17731</v>
      </c>
      <c r="E2515" s="31" t="s">
        <v>145</v>
      </c>
      <c r="F2515" s="31" t="s">
        <v>122</v>
      </c>
      <c r="G2515" s="31" t="s">
        <v>107</v>
      </c>
      <c r="H2515" s="31" t="s">
        <v>108</v>
      </c>
      <c r="I2515" s="31" t="s">
        <v>124</v>
      </c>
      <c r="J2515" s="31" t="s">
        <v>109</v>
      </c>
      <c r="K2515" s="31" t="s">
        <v>106</v>
      </c>
      <c r="L2515" s="31" t="s">
        <v>17730</v>
      </c>
      <c r="M2515" s="31" t="s">
        <v>27</v>
      </c>
      <c r="N2515" s="31" t="s">
        <v>25933</v>
      </c>
      <c r="O2515" s="31" t="s">
        <v>25929</v>
      </c>
      <c r="P2515" s="32" t="s">
        <v>25948</v>
      </c>
      <c r="Q2515" s="32">
        <v>1</v>
      </c>
      <c r="R2515" t="str">
        <f t="shared" si="39"/>
        <v>Лищук А.П. ПП, маг.  "Рось 2" г.Хмельницкий, ул.Курчатова, д.102</v>
      </c>
    </row>
    <row r="2516" spans="1:18" hidden="1" x14ac:dyDescent="0.25">
      <c r="A2516" s="32">
        <v>164029</v>
      </c>
      <c r="B2516" s="31" t="s">
        <v>17729</v>
      </c>
      <c r="C2516" s="31" t="s">
        <v>17730</v>
      </c>
      <c r="D2516" s="31" t="s">
        <v>17731</v>
      </c>
      <c r="E2516" s="31" t="s">
        <v>145</v>
      </c>
      <c r="F2516" s="31" t="s">
        <v>122</v>
      </c>
      <c r="G2516" s="31" t="s">
        <v>107</v>
      </c>
      <c r="H2516" s="31" t="s">
        <v>108</v>
      </c>
      <c r="I2516" s="31"/>
      <c r="J2516" s="31"/>
      <c r="K2516" s="31" t="s">
        <v>106</v>
      </c>
      <c r="L2516" s="31" t="s">
        <v>17730</v>
      </c>
      <c r="M2516" s="31" t="s">
        <v>27</v>
      </c>
      <c r="N2516" s="31" t="s">
        <v>25933</v>
      </c>
      <c r="O2516" s="31" t="s">
        <v>25929</v>
      </c>
      <c r="P2516" s="32" t="s">
        <v>25948</v>
      </c>
      <c r="Q2516" s="32">
        <v>1</v>
      </c>
      <c r="R2516" t="str">
        <f t="shared" si="39"/>
        <v>Лищук А.П. ПП, маг.  "Рось 2" г.Хмельницкий, ул.Курчатова, д.102</v>
      </c>
    </row>
    <row r="2517" spans="1:18" hidden="1" x14ac:dyDescent="0.25">
      <c r="A2517" s="32">
        <v>164030</v>
      </c>
      <c r="B2517" s="31" t="s">
        <v>17732</v>
      </c>
      <c r="C2517" s="31" t="s">
        <v>17733</v>
      </c>
      <c r="D2517" s="31" t="s">
        <v>17734</v>
      </c>
      <c r="E2517" s="31" t="s">
        <v>145</v>
      </c>
      <c r="F2517" s="31" t="s">
        <v>122</v>
      </c>
      <c r="G2517" s="31" t="s">
        <v>107</v>
      </c>
      <c r="H2517" s="31" t="s">
        <v>108</v>
      </c>
      <c r="I2517" s="31" t="s">
        <v>124</v>
      </c>
      <c r="J2517" s="31" t="s">
        <v>109</v>
      </c>
      <c r="K2517" s="31" t="s">
        <v>106</v>
      </c>
      <c r="L2517" s="31" t="s">
        <v>17733</v>
      </c>
      <c r="M2517" s="31" t="s">
        <v>27</v>
      </c>
      <c r="N2517" s="31" t="s">
        <v>25933</v>
      </c>
      <c r="O2517" s="31" t="s">
        <v>25929</v>
      </c>
      <c r="P2517" s="32" t="s">
        <v>25948</v>
      </c>
      <c r="Q2517" s="32">
        <v>1</v>
      </c>
      <c r="R2517" t="str">
        <f t="shared" si="39"/>
        <v>Лищук А.П. ПП, маг. "Рось" г.Хмельницкий, шоссе Староконстантиновское, д.1/1</v>
      </c>
    </row>
    <row r="2518" spans="1:18" hidden="1" x14ac:dyDescent="0.25">
      <c r="A2518" s="32">
        <v>164030</v>
      </c>
      <c r="B2518" s="31" t="s">
        <v>17732</v>
      </c>
      <c r="C2518" s="31" t="s">
        <v>17733</v>
      </c>
      <c r="D2518" s="31" t="s">
        <v>17734</v>
      </c>
      <c r="E2518" s="31" t="s">
        <v>145</v>
      </c>
      <c r="F2518" s="31" t="s">
        <v>122</v>
      </c>
      <c r="G2518" s="31" t="s">
        <v>107</v>
      </c>
      <c r="H2518" s="31" t="s">
        <v>108</v>
      </c>
      <c r="I2518" s="31"/>
      <c r="J2518" s="31"/>
      <c r="K2518" s="31" t="s">
        <v>106</v>
      </c>
      <c r="L2518" s="31" t="s">
        <v>17733</v>
      </c>
      <c r="M2518" s="31" t="s">
        <v>27</v>
      </c>
      <c r="N2518" s="31" t="s">
        <v>25933</v>
      </c>
      <c r="O2518" s="31" t="s">
        <v>25929</v>
      </c>
      <c r="P2518" s="32" t="s">
        <v>25948</v>
      </c>
      <c r="Q2518" s="32">
        <v>1</v>
      </c>
      <c r="R2518" t="str">
        <f t="shared" si="39"/>
        <v>Лищук А.П. ПП, маг. "Рось" г.Хмельницкий, шоссе Староконстантиновское, д.1/1</v>
      </c>
    </row>
    <row r="2519" spans="1:18" hidden="1" x14ac:dyDescent="0.25">
      <c r="A2519" s="32">
        <v>164078</v>
      </c>
      <c r="B2519" s="31" t="s">
        <v>17862</v>
      </c>
      <c r="C2519" s="31" t="s">
        <v>17863</v>
      </c>
      <c r="D2519" s="31" t="s">
        <v>17864</v>
      </c>
      <c r="E2519" s="31" t="s">
        <v>145</v>
      </c>
      <c r="F2519" s="31" t="s">
        <v>122</v>
      </c>
      <c r="G2519" s="31" t="s">
        <v>111</v>
      </c>
      <c r="H2519" s="31" t="s">
        <v>112</v>
      </c>
      <c r="I2519" s="31" t="s">
        <v>17865</v>
      </c>
      <c r="J2519" s="31" t="s">
        <v>17866</v>
      </c>
      <c r="K2519" s="31" t="s">
        <v>106</v>
      </c>
      <c r="L2519" s="31" t="s">
        <v>17863</v>
      </c>
      <c r="M2519" s="31" t="s">
        <v>26</v>
      </c>
      <c r="N2519" s="31" t="s">
        <v>25933</v>
      </c>
      <c r="O2519" s="31" t="s">
        <v>25929</v>
      </c>
      <c r="P2519" s="32" t="s">
        <v>25948</v>
      </c>
      <c r="Q2519" s="32">
        <v>1</v>
      </c>
      <c r="R2519" t="str">
        <f t="shared" si="39"/>
        <v>Ловтар К.М. ПП, буфет г.Хмельницкий, просп Мира, д.64</v>
      </c>
    </row>
    <row r="2520" spans="1:18" hidden="1" x14ac:dyDescent="0.25">
      <c r="A2520" s="32">
        <v>164078</v>
      </c>
      <c r="B2520" s="31" t="s">
        <v>17862</v>
      </c>
      <c r="C2520" s="31" t="s">
        <v>17863</v>
      </c>
      <c r="D2520" s="31" t="s">
        <v>17864</v>
      </c>
      <c r="E2520" s="31" t="s">
        <v>145</v>
      </c>
      <c r="F2520" s="31" t="s">
        <v>122</v>
      </c>
      <c r="G2520" s="31" t="s">
        <v>111</v>
      </c>
      <c r="H2520" s="31" t="s">
        <v>112</v>
      </c>
      <c r="I2520" s="31"/>
      <c r="J2520" s="31"/>
      <c r="K2520" s="31" t="s">
        <v>106</v>
      </c>
      <c r="L2520" s="31" t="s">
        <v>17863</v>
      </c>
      <c r="M2520" s="31" t="s">
        <v>26</v>
      </c>
      <c r="N2520" s="31" t="s">
        <v>25933</v>
      </c>
      <c r="O2520" s="31" t="s">
        <v>25929</v>
      </c>
      <c r="P2520" s="32" t="s">
        <v>25948</v>
      </c>
      <c r="Q2520" s="32">
        <v>1</v>
      </c>
      <c r="R2520" t="str">
        <f t="shared" si="39"/>
        <v>Ловтар К.М. ПП, буфет г.Хмельницкий, просп Мира, д.64</v>
      </c>
    </row>
    <row r="2521" spans="1:18" hidden="1" x14ac:dyDescent="0.25">
      <c r="A2521" s="32">
        <v>164152</v>
      </c>
      <c r="B2521" s="31" t="s">
        <v>18017</v>
      </c>
      <c r="C2521" s="31" t="s">
        <v>18018</v>
      </c>
      <c r="D2521" s="31" t="s">
        <v>18019</v>
      </c>
      <c r="E2521" s="31" t="s">
        <v>145</v>
      </c>
      <c r="F2521" s="31" t="s">
        <v>122</v>
      </c>
      <c r="G2521" s="31" t="s">
        <v>107</v>
      </c>
      <c r="H2521" s="31" t="s">
        <v>108</v>
      </c>
      <c r="I2521" s="31" t="s">
        <v>124</v>
      </c>
      <c r="J2521" s="31" t="s">
        <v>109</v>
      </c>
      <c r="K2521" s="31" t="s">
        <v>106</v>
      </c>
      <c r="L2521" s="31" t="s">
        <v>18018</v>
      </c>
      <c r="M2521" s="31" t="s">
        <v>25</v>
      </c>
      <c r="N2521" s="31" t="s">
        <v>25933</v>
      </c>
      <c r="O2521" s="31" t="s">
        <v>25929</v>
      </c>
      <c r="P2521" s="32" t="s">
        <v>25948</v>
      </c>
      <c r="Q2521" s="32">
        <v>1</v>
      </c>
      <c r="R2521" t="str">
        <f t="shared" si="39"/>
        <v>Миколюк О.В. ПП, маг. "Лимон" г.Хмельницкий, ул.Франко Ивана, д.10 (7-й км Вінницької траси)</v>
      </c>
    </row>
    <row r="2522" spans="1:18" hidden="1" x14ac:dyDescent="0.25">
      <c r="A2522" s="32">
        <v>164181</v>
      </c>
      <c r="B2522" s="31" t="s">
        <v>18087</v>
      </c>
      <c r="C2522" s="31" t="s">
        <v>18088</v>
      </c>
      <c r="D2522" s="31" t="s">
        <v>18089</v>
      </c>
      <c r="E2522" s="31" t="s">
        <v>145</v>
      </c>
      <c r="F2522" s="31" t="s">
        <v>122</v>
      </c>
      <c r="G2522" s="31" t="s">
        <v>111</v>
      </c>
      <c r="H2522" s="31" t="s">
        <v>112</v>
      </c>
      <c r="I2522" s="31"/>
      <c r="J2522" s="31"/>
      <c r="K2522" s="31" t="s">
        <v>106</v>
      </c>
      <c r="L2522" s="31" t="s">
        <v>18088</v>
      </c>
      <c r="M2522" s="31" t="s">
        <v>26</v>
      </c>
      <c r="N2522" s="31" t="s">
        <v>25933</v>
      </c>
      <c r="O2522" s="31" t="s">
        <v>25929</v>
      </c>
      <c r="P2522" s="32" t="s">
        <v>25948</v>
      </c>
      <c r="Q2522" s="32">
        <v>1</v>
      </c>
      <c r="R2522" t="str">
        <f t="shared" si="39"/>
        <v>Макаронна Фабрика г.Хмельницкий, ул.Галана, д.1</v>
      </c>
    </row>
    <row r="2523" spans="1:18" hidden="1" x14ac:dyDescent="0.25">
      <c r="A2523" s="32">
        <v>164181</v>
      </c>
      <c r="B2523" s="31" t="s">
        <v>18087</v>
      </c>
      <c r="C2523" s="31" t="s">
        <v>18088</v>
      </c>
      <c r="D2523" s="31" t="s">
        <v>18089</v>
      </c>
      <c r="E2523" s="31" t="s">
        <v>145</v>
      </c>
      <c r="F2523" s="31" t="s">
        <v>122</v>
      </c>
      <c r="G2523" s="31" t="s">
        <v>111</v>
      </c>
      <c r="H2523" s="31" t="s">
        <v>112</v>
      </c>
      <c r="I2523" s="31" t="s">
        <v>18090</v>
      </c>
      <c r="J2523" s="31" t="s">
        <v>109</v>
      </c>
      <c r="K2523" s="31" t="s">
        <v>106</v>
      </c>
      <c r="L2523" s="31" t="s">
        <v>18091</v>
      </c>
      <c r="M2523" s="31" t="s">
        <v>26</v>
      </c>
      <c r="N2523" s="31" t="s">
        <v>25933</v>
      </c>
      <c r="O2523" s="31" t="s">
        <v>25929</v>
      </c>
      <c r="P2523" s="32" t="s">
        <v>25948</v>
      </c>
      <c r="Q2523" s="32">
        <v>1</v>
      </c>
      <c r="R2523" t="str">
        <f t="shared" si="39"/>
        <v>Макаронна Фабрика г.Хмельницкий, ул.Галана, д.1</v>
      </c>
    </row>
    <row r="2524" spans="1:18" hidden="1" x14ac:dyDescent="0.25">
      <c r="A2524" s="32">
        <v>164192</v>
      </c>
      <c r="B2524" s="31" t="s">
        <v>18105</v>
      </c>
      <c r="C2524" s="31" t="s">
        <v>18106</v>
      </c>
      <c r="D2524" s="31" t="s">
        <v>18107</v>
      </c>
      <c r="E2524" s="31" t="s">
        <v>145</v>
      </c>
      <c r="F2524" s="31" t="s">
        <v>122</v>
      </c>
      <c r="G2524" s="31" t="s">
        <v>107</v>
      </c>
      <c r="H2524" s="31" t="s">
        <v>108</v>
      </c>
      <c r="I2524" s="31" t="s">
        <v>18108</v>
      </c>
      <c r="J2524" s="31" t="s">
        <v>18109</v>
      </c>
      <c r="K2524" s="31" t="s">
        <v>106</v>
      </c>
      <c r="L2524" s="31" t="s">
        <v>18106</v>
      </c>
      <c r="M2524" s="31" t="s">
        <v>25</v>
      </c>
      <c r="N2524" s="31" t="s">
        <v>25933</v>
      </c>
      <c r="O2524" s="31" t="s">
        <v>25929</v>
      </c>
      <c r="P2524" s="32" t="s">
        <v>25948</v>
      </c>
      <c r="Q2524" s="32">
        <v>1</v>
      </c>
      <c r="R2524" t="str">
        <f t="shared" si="39"/>
        <v>Максименко Л.І. ПП, маг. "Їжачок" г.Хмельницкий, ул.Гарнизонная, д.4</v>
      </c>
    </row>
    <row r="2525" spans="1:18" hidden="1" x14ac:dyDescent="0.25">
      <c r="A2525" s="32">
        <v>164365</v>
      </c>
      <c r="B2525" s="31" t="s">
        <v>18557</v>
      </c>
      <c r="C2525" s="31" t="s">
        <v>10595</v>
      </c>
      <c r="D2525" s="31" t="s">
        <v>18558</v>
      </c>
      <c r="E2525" s="31" t="s">
        <v>145</v>
      </c>
      <c r="F2525" s="31" t="s">
        <v>122</v>
      </c>
      <c r="G2525" s="31" t="s">
        <v>149</v>
      </c>
      <c r="H2525" s="31" t="s">
        <v>108</v>
      </c>
      <c r="I2525" s="31" t="s">
        <v>124</v>
      </c>
      <c r="J2525" s="31" t="s">
        <v>109</v>
      </c>
      <c r="K2525" s="31" t="s">
        <v>106</v>
      </c>
      <c r="L2525" s="31" t="s">
        <v>10595</v>
      </c>
      <c r="M2525" s="31" t="s">
        <v>26</v>
      </c>
      <c r="N2525" s="31" t="s">
        <v>25933</v>
      </c>
      <c r="O2525" s="31" t="s">
        <v>25929</v>
      </c>
      <c r="P2525" s="32" t="s">
        <v>25948</v>
      </c>
      <c r="Q2525" s="32">
        <v>1</v>
      </c>
      <c r="R2525" t="str">
        <f t="shared" si="39"/>
        <v>Миронишин І.М. ПП, к-к "Хот-Дог" г.Хмельницкий, пер.Свободы (-)</v>
      </c>
    </row>
    <row r="2526" spans="1:18" hidden="1" x14ac:dyDescent="0.25">
      <c r="A2526" s="32">
        <v>164474</v>
      </c>
      <c r="B2526" s="31" t="s">
        <v>18783</v>
      </c>
      <c r="C2526" s="31" t="s">
        <v>18784</v>
      </c>
      <c r="D2526" s="31" t="s">
        <v>18785</v>
      </c>
      <c r="E2526" s="31" t="s">
        <v>145</v>
      </c>
      <c r="F2526" s="31" t="s">
        <v>122</v>
      </c>
      <c r="G2526" s="31" t="s">
        <v>107</v>
      </c>
      <c r="H2526" s="31" t="s">
        <v>108</v>
      </c>
      <c r="I2526" s="31" t="s">
        <v>18786</v>
      </c>
      <c r="J2526" s="31" t="s">
        <v>18787</v>
      </c>
      <c r="K2526" s="31" t="s">
        <v>106</v>
      </c>
      <c r="L2526" s="31" t="s">
        <v>18784</v>
      </c>
      <c r="M2526" s="31" t="s">
        <v>25</v>
      </c>
      <c r="N2526" s="31" t="s">
        <v>25933</v>
      </c>
      <c r="O2526" s="31" t="s">
        <v>25929</v>
      </c>
      <c r="P2526" s="32" t="s">
        <v>25948</v>
      </c>
      <c r="Q2526" s="32">
        <v>1</v>
      </c>
      <c r="R2526" t="str">
        <f t="shared" si="39"/>
        <v>Мусійчук І.І. ПП, маг. "Провіант" г.Хмельницкий, ул.Чорновола Вячеслава, д.140/1</v>
      </c>
    </row>
    <row r="2527" spans="1:18" hidden="1" x14ac:dyDescent="0.25">
      <c r="A2527" s="32">
        <v>164474</v>
      </c>
      <c r="B2527" s="31" t="s">
        <v>18783</v>
      </c>
      <c r="C2527" s="31" t="s">
        <v>18784</v>
      </c>
      <c r="D2527" s="31" t="s">
        <v>18785</v>
      </c>
      <c r="E2527" s="31" t="s">
        <v>145</v>
      </c>
      <c r="F2527" s="31" t="s">
        <v>122</v>
      </c>
      <c r="G2527" s="31" t="s">
        <v>107</v>
      </c>
      <c r="H2527" s="31" t="s">
        <v>108</v>
      </c>
      <c r="I2527" s="31"/>
      <c r="J2527" s="31"/>
      <c r="K2527" s="31" t="s">
        <v>106</v>
      </c>
      <c r="L2527" s="31" t="s">
        <v>18784</v>
      </c>
      <c r="M2527" s="31" t="s">
        <v>25</v>
      </c>
      <c r="N2527" s="31" t="s">
        <v>25933</v>
      </c>
      <c r="O2527" s="31" t="s">
        <v>25929</v>
      </c>
      <c r="P2527" s="32" t="s">
        <v>25948</v>
      </c>
      <c r="Q2527" s="32">
        <v>1</v>
      </c>
      <c r="R2527" t="str">
        <f t="shared" si="39"/>
        <v>Мусійчук І.І. ПП, маг. "Провіант" г.Хмельницкий, ул.Чорновола Вячеслава, д.140/1</v>
      </c>
    </row>
    <row r="2528" spans="1:18" hidden="1" x14ac:dyDescent="0.25">
      <c r="A2528" s="32">
        <v>164507</v>
      </c>
      <c r="B2528" s="31" t="s">
        <v>18858</v>
      </c>
      <c r="C2528" s="31" t="s">
        <v>18859</v>
      </c>
      <c r="D2528" s="31" t="s">
        <v>13672</v>
      </c>
      <c r="E2528" s="31" t="s">
        <v>145</v>
      </c>
      <c r="F2528" s="31" t="s">
        <v>122</v>
      </c>
      <c r="G2528" s="31" t="s">
        <v>149</v>
      </c>
      <c r="H2528" s="31" t="s">
        <v>108</v>
      </c>
      <c r="I2528" s="31" t="s">
        <v>124</v>
      </c>
      <c r="J2528" s="31" t="s">
        <v>109</v>
      </c>
      <c r="K2528" s="31" t="s">
        <v>106</v>
      </c>
      <c r="L2528" s="31" t="s">
        <v>18859</v>
      </c>
      <c r="M2528" s="31" t="s">
        <v>24</v>
      </c>
      <c r="N2528" s="31" t="s">
        <v>25933</v>
      </c>
      <c r="O2528" s="31" t="s">
        <v>25929</v>
      </c>
      <c r="P2528" s="32" t="s">
        <v>25948</v>
      </c>
      <c r="Q2528" s="32">
        <v>1</v>
      </c>
      <c r="R2528" t="str">
        <f t="shared" si="39"/>
        <v>Насреддін Х.С. ПП, к-к №562 г.Хмельницкий, ул.Камьянецкая, д.112</v>
      </c>
    </row>
    <row r="2529" spans="1:18" hidden="1" x14ac:dyDescent="0.25">
      <c r="A2529" s="32">
        <v>164512</v>
      </c>
      <c r="B2529" s="31" t="s">
        <v>18867</v>
      </c>
      <c r="C2529" s="31" t="s">
        <v>18868</v>
      </c>
      <c r="D2529" s="31" t="s">
        <v>18869</v>
      </c>
      <c r="E2529" s="31" t="s">
        <v>145</v>
      </c>
      <c r="F2529" s="31" t="s">
        <v>122</v>
      </c>
      <c r="G2529" s="31" t="s">
        <v>111</v>
      </c>
      <c r="H2529" s="31" t="s">
        <v>112</v>
      </c>
      <c r="I2529" s="31" t="s">
        <v>18870</v>
      </c>
      <c r="J2529" s="31" t="s">
        <v>18871</v>
      </c>
      <c r="K2529" s="31" t="s">
        <v>106</v>
      </c>
      <c r="L2529" s="31" t="s">
        <v>18870</v>
      </c>
      <c r="M2529" s="31" t="s">
        <v>26</v>
      </c>
      <c r="N2529" s="31" t="s">
        <v>25933</v>
      </c>
      <c r="O2529" s="31" t="s">
        <v>25929</v>
      </c>
      <c r="P2529" s="32" t="s">
        <v>66</v>
      </c>
      <c r="Q2529" s="32">
        <v>1</v>
      </c>
      <c r="R2529" t="str">
        <f t="shared" si="39"/>
        <v>(НКЗ) Національний банк України г.Хмельницкий, ул.Владимирская, д.91</v>
      </c>
    </row>
    <row r="2530" spans="1:18" hidden="1" x14ac:dyDescent="0.25">
      <c r="A2530" s="32">
        <v>164655</v>
      </c>
      <c r="B2530" s="31" t="s">
        <v>19203</v>
      </c>
      <c r="C2530" s="31" t="s">
        <v>5956</v>
      </c>
      <c r="D2530" s="31" t="s">
        <v>19204</v>
      </c>
      <c r="E2530" s="31" t="s">
        <v>145</v>
      </c>
      <c r="F2530" s="31" t="s">
        <v>122</v>
      </c>
      <c r="G2530" s="31" t="s">
        <v>107</v>
      </c>
      <c r="H2530" s="31" t="s">
        <v>108</v>
      </c>
      <c r="I2530" s="31" t="s">
        <v>124</v>
      </c>
      <c r="J2530" s="31" t="s">
        <v>109</v>
      </c>
      <c r="K2530" s="31" t="s">
        <v>106</v>
      </c>
      <c r="L2530" s="31" t="s">
        <v>5956</v>
      </c>
      <c r="M2530" s="31" t="s">
        <v>27</v>
      </c>
      <c r="N2530" s="31" t="s">
        <v>25933</v>
      </c>
      <c r="O2530" s="31" t="s">
        <v>25929</v>
      </c>
      <c r="P2530" s="32" t="s">
        <v>25948</v>
      </c>
      <c r="Q2530" s="32">
        <v>1</v>
      </c>
      <c r="R2530" t="str">
        <f t="shared" si="39"/>
        <v>Онищенко Л.П. ПП, маг. "Продукти" г.Хмельницкий, ул.Проскуривского Подполья, д. (-)</v>
      </c>
    </row>
    <row r="2531" spans="1:18" hidden="1" x14ac:dyDescent="0.25">
      <c r="A2531" s="32">
        <v>164655</v>
      </c>
      <c r="B2531" s="31" t="s">
        <v>19203</v>
      </c>
      <c r="C2531" s="31" t="s">
        <v>5956</v>
      </c>
      <c r="D2531" s="31" t="s">
        <v>19204</v>
      </c>
      <c r="E2531" s="31" t="s">
        <v>145</v>
      </c>
      <c r="F2531" s="31" t="s">
        <v>122</v>
      </c>
      <c r="G2531" s="31" t="s">
        <v>107</v>
      </c>
      <c r="H2531" s="31" t="s">
        <v>108</v>
      </c>
      <c r="I2531" s="31"/>
      <c r="J2531" s="31"/>
      <c r="K2531" s="31" t="s">
        <v>106</v>
      </c>
      <c r="L2531" s="31" t="s">
        <v>5956</v>
      </c>
      <c r="M2531" s="31" t="s">
        <v>27</v>
      </c>
      <c r="N2531" s="31" t="s">
        <v>25933</v>
      </c>
      <c r="O2531" s="31" t="s">
        <v>25929</v>
      </c>
      <c r="P2531" s="32" t="s">
        <v>25948</v>
      </c>
      <c r="Q2531" s="32">
        <v>1</v>
      </c>
      <c r="R2531" t="str">
        <f t="shared" si="39"/>
        <v>Онищенко Л.П. ПП, маг. "Продукти" г.Хмельницкий, ул.Проскуривского Подполья, д. (-)</v>
      </c>
    </row>
    <row r="2532" spans="1:18" hidden="1" x14ac:dyDescent="0.25">
      <c r="A2532" s="32">
        <v>164660</v>
      </c>
      <c r="B2532" s="31" t="s">
        <v>19217</v>
      </c>
      <c r="C2532" s="31" t="s">
        <v>19218</v>
      </c>
      <c r="D2532" s="31" t="s">
        <v>13672</v>
      </c>
      <c r="E2532" s="31" t="s">
        <v>145</v>
      </c>
      <c r="F2532" s="31" t="s">
        <v>122</v>
      </c>
      <c r="G2532" s="31" t="s">
        <v>149</v>
      </c>
      <c r="H2532" s="31" t="s">
        <v>108</v>
      </c>
      <c r="I2532" s="31"/>
      <c r="J2532" s="31"/>
      <c r="K2532" s="31" t="s">
        <v>106</v>
      </c>
      <c r="L2532" s="31" t="s">
        <v>19218</v>
      </c>
      <c r="M2532" s="31" t="s">
        <v>24</v>
      </c>
      <c r="N2532" s="31" t="s">
        <v>25933</v>
      </c>
      <c r="O2532" s="31" t="s">
        <v>25929</v>
      </c>
      <c r="P2532" s="32" t="s">
        <v>25948</v>
      </c>
      <c r="Q2532" s="32">
        <v>1</v>
      </c>
      <c r="R2532" t="str">
        <f t="shared" si="39"/>
        <v>Онищук О.І. ПП, к-к №521 "Фунтік" г.Хмельницкий, ул.Камьянецкая, д.112</v>
      </c>
    </row>
    <row r="2533" spans="1:18" hidden="1" x14ac:dyDescent="0.25">
      <c r="A2533" s="32">
        <v>164660</v>
      </c>
      <c r="B2533" s="31" t="s">
        <v>19217</v>
      </c>
      <c r="C2533" s="31" t="s">
        <v>19218</v>
      </c>
      <c r="D2533" s="31" t="s">
        <v>13672</v>
      </c>
      <c r="E2533" s="31" t="s">
        <v>145</v>
      </c>
      <c r="F2533" s="31" t="s">
        <v>122</v>
      </c>
      <c r="G2533" s="31" t="s">
        <v>149</v>
      </c>
      <c r="H2533" s="31" t="s">
        <v>108</v>
      </c>
      <c r="I2533" s="31" t="s">
        <v>19219</v>
      </c>
      <c r="J2533" s="31" t="s">
        <v>19220</v>
      </c>
      <c r="K2533" s="31" t="s">
        <v>106</v>
      </c>
      <c r="L2533" s="31" t="s">
        <v>19218</v>
      </c>
      <c r="M2533" s="31" t="s">
        <v>24</v>
      </c>
      <c r="N2533" s="31" t="s">
        <v>25933</v>
      </c>
      <c r="O2533" s="31" t="s">
        <v>25929</v>
      </c>
      <c r="P2533" s="32" t="s">
        <v>25948</v>
      </c>
      <c r="Q2533" s="32">
        <v>1</v>
      </c>
      <c r="R2533" t="str">
        <f t="shared" si="39"/>
        <v>Онищук О.І. ПП, к-к №521 "Фунтік" г.Хмельницкий, ул.Камьянецкая, д.112</v>
      </c>
    </row>
    <row r="2534" spans="1:18" hidden="1" x14ac:dyDescent="0.25">
      <c r="A2534" s="32">
        <v>164768</v>
      </c>
      <c r="B2534" s="31" t="s">
        <v>19470</v>
      </c>
      <c r="C2534" s="31" t="s">
        <v>19471</v>
      </c>
      <c r="D2534" s="31" t="s">
        <v>19472</v>
      </c>
      <c r="E2534" s="31" t="s">
        <v>145</v>
      </c>
      <c r="F2534" s="31" t="s">
        <v>122</v>
      </c>
      <c r="G2534" s="31" t="s">
        <v>149</v>
      </c>
      <c r="H2534" s="31" t="s">
        <v>108</v>
      </c>
      <c r="I2534" s="31" t="s">
        <v>11268</v>
      </c>
      <c r="J2534" s="31" t="s">
        <v>11269</v>
      </c>
      <c r="K2534" s="31" t="s">
        <v>106</v>
      </c>
      <c r="L2534" s="31" t="s">
        <v>19471</v>
      </c>
      <c r="M2534" s="31" t="s">
        <v>26</v>
      </c>
      <c r="N2534" s="31" t="s">
        <v>25933</v>
      </c>
      <c r="O2534" s="31" t="s">
        <v>25929</v>
      </c>
      <c r="P2534" s="32" t="s">
        <v>25948</v>
      </c>
      <c r="Q2534" s="32">
        <v>1</v>
      </c>
      <c r="R2534" t="str">
        <f t="shared" si="39"/>
        <v>Параскевич В.В. ПП, к-к №1 г.Хмельницкий, просп Мира (зуп.Медтехніка)</v>
      </c>
    </row>
    <row r="2535" spans="1:18" hidden="1" x14ac:dyDescent="0.25">
      <c r="A2535" s="32">
        <v>164769</v>
      </c>
      <c r="B2535" s="31" t="s">
        <v>19473</v>
      </c>
      <c r="C2535" s="31" t="s">
        <v>19474</v>
      </c>
      <c r="D2535" s="31" t="s">
        <v>19475</v>
      </c>
      <c r="E2535" s="31" t="s">
        <v>145</v>
      </c>
      <c r="F2535" s="31" t="s">
        <v>122</v>
      </c>
      <c r="G2535" s="31" t="s">
        <v>149</v>
      </c>
      <c r="H2535" s="31" t="s">
        <v>108</v>
      </c>
      <c r="I2535" s="31" t="s">
        <v>11268</v>
      </c>
      <c r="J2535" s="31" t="s">
        <v>11269</v>
      </c>
      <c r="K2535" s="31" t="s">
        <v>106</v>
      </c>
      <c r="L2535" s="31" t="s">
        <v>19474</v>
      </c>
      <c r="M2535" s="31" t="s">
        <v>25</v>
      </c>
      <c r="N2535" s="31" t="s">
        <v>25933</v>
      </c>
      <c r="O2535" s="31" t="s">
        <v>25929</v>
      </c>
      <c r="P2535" s="32" t="s">
        <v>67</v>
      </c>
      <c r="Q2535" s="32">
        <v>1</v>
      </c>
      <c r="R2535" t="str">
        <f t="shared" si="39"/>
        <v>Параскевич В.В. ПП, к-к №321 г.Хмельницкий, ул.Франко Ивана (перекресток с ул. Шевченка)</v>
      </c>
    </row>
    <row r="2536" spans="1:18" hidden="1" x14ac:dyDescent="0.25">
      <c r="A2536" s="32">
        <v>164770</v>
      </c>
      <c r="B2536" s="31" t="s">
        <v>19476</v>
      </c>
      <c r="C2536" s="31" t="s">
        <v>19477</v>
      </c>
      <c r="D2536" s="31" t="s">
        <v>19478</v>
      </c>
      <c r="E2536" s="31" t="s">
        <v>145</v>
      </c>
      <c r="F2536" s="31" t="s">
        <v>122</v>
      </c>
      <c r="G2536" s="31" t="s">
        <v>149</v>
      </c>
      <c r="H2536" s="31" t="s">
        <v>108</v>
      </c>
      <c r="I2536" s="31" t="s">
        <v>124</v>
      </c>
      <c r="J2536" s="31" t="s">
        <v>109</v>
      </c>
      <c r="K2536" s="31" t="s">
        <v>106</v>
      </c>
      <c r="L2536" s="31" t="s">
        <v>19477</v>
      </c>
      <c r="M2536" s="31" t="s">
        <v>26</v>
      </c>
      <c r="N2536" s="31" t="s">
        <v>25933</v>
      </c>
      <c r="O2536" s="31" t="s">
        <v>25929</v>
      </c>
      <c r="P2536" s="32" t="s">
        <v>25948</v>
      </c>
      <c r="Q2536" s="32">
        <v>1</v>
      </c>
      <c r="R2536" t="str">
        <f t="shared" si="39"/>
        <v>Параскевич В.В. ПП, к-к №810 г.Хмельницкий, просп Мира (ДОСААФ)</v>
      </c>
    </row>
    <row r="2537" spans="1:18" hidden="1" x14ac:dyDescent="0.25">
      <c r="A2537" s="32">
        <v>164770</v>
      </c>
      <c r="B2537" s="31" t="s">
        <v>19476</v>
      </c>
      <c r="C2537" s="31" t="s">
        <v>19477</v>
      </c>
      <c r="D2537" s="31" t="s">
        <v>19478</v>
      </c>
      <c r="E2537" s="31" t="s">
        <v>145</v>
      </c>
      <c r="F2537" s="31" t="s">
        <v>122</v>
      </c>
      <c r="G2537" s="31" t="s">
        <v>149</v>
      </c>
      <c r="H2537" s="31" t="s">
        <v>108</v>
      </c>
      <c r="I2537" s="31"/>
      <c r="J2537" s="31"/>
      <c r="K2537" s="31" t="s">
        <v>106</v>
      </c>
      <c r="L2537" s="31" t="s">
        <v>19477</v>
      </c>
      <c r="M2537" s="31" t="s">
        <v>26</v>
      </c>
      <c r="N2537" s="31" t="s">
        <v>25933</v>
      </c>
      <c r="O2537" s="31" t="s">
        <v>25929</v>
      </c>
      <c r="P2537" s="32" t="s">
        <v>25948</v>
      </c>
      <c r="Q2537" s="32">
        <v>1</v>
      </c>
      <c r="R2537" t="str">
        <f t="shared" si="39"/>
        <v>Параскевич В.В. ПП, к-к №810 г.Хмельницкий, просп Мира (ДОСААФ)</v>
      </c>
    </row>
    <row r="2538" spans="1:18" hidden="1" x14ac:dyDescent="0.25">
      <c r="A2538" s="32">
        <v>164773</v>
      </c>
      <c r="B2538" s="31" t="s">
        <v>19484</v>
      </c>
      <c r="C2538" s="31" t="s">
        <v>19485</v>
      </c>
      <c r="D2538" s="31" t="s">
        <v>19486</v>
      </c>
      <c r="E2538" s="31" t="s">
        <v>145</v>
      </c>
      <c r="F2538" s="31" t="s">
        <v>122</v>
      </c>
      <c r="G2538" s="31" t="s">
        <v>149</v>
      </c>
      <c r="H2538" s="31" t="s">
        <v>108</v>
      </c>
      <c r="I2538" s="31" t="s">
        <v>11268</v>
      </c>
      <c r="J2538" s="31" t="s">
        <v>11269</v>
      </c>
      <c r="K2538" s="31" t="s">
        <v>106</v>
      </c>
      <c r="L2538" s="31" t="s">
        <v>19485</v>
      </c>
      <c r="M2538" s="31" t="s">
        <v>27</v>
      </c>
      <c r="N2538" s="31" t="s">
        <v>25933</v>
      </c>
      <c r="O2538" s="31" t="s">
        <v>25929</v>
      </c>
      <c r="P2538" s="32" t="s">
        <v>67</v>
      </c>
      <c r="Q2538" s="32">
        <v>1</v>
      </c>
      <c r="R2538" t="str">
        <f t="shared" si="39"/>
        <v>Параскевич В.В. ПП, к-к №913 г.Хмельницкий, ул.Мирного Панаса, д.32</v>
      </c>
    </row>
    <row r="2539" spans="1:18" hidden="1" x14ac:dyDescent="0.25">
      <c r="A2539" s="32">
        <v>164846</v>
      </c>
      <c r="B2539" s="31" t="s">
        <v>2758</v>
      </c>
      <c r="C2539" s="31" t="s">
        <v>2759</v>
      </c>
      <c r="D2539" s="31" t="s">
        <v>19625</v>
      </c>
      <c r="E2539" s="31" t="s">
        <v>145</v>
      </c>
      <c r="F2539" s="31" t="s">
        <v>122</v>
      </c>
      <c r="G2539" s="31" t="s">
        <v>107</v>
      </c>
      <c r="H2539" s="31" t="s">
        <v>108</v>
      </c>
      <c r="I2539" s="31" t="s">
        <v>124</v>
      </c>
      <c r="J2539" s="31" t="s">
        <v>109</v>
      </c>
      <c r="K2539" s="31" t="s">
        <v>106</v>
      </c>
      <c r="L2539" s="31" t="s">
        <v>2759</v>
      </c>
      <c r="M2539" s="31" t="s">
        <v>25</v>
      </c>
      <c r="N2539" s="31" t="s">
        <v>25933</v>
      </c>
      <c r="O2539" s="31" t="s">
        <v>25929</v>
      </c>
      <c r="P2539" s="32" t="s">
        <v>25948</v>
      </c>
      <c r="Q2539" s="32">
        <v>1</v>
      </c>
      <c r="R2539" t="str">
        <f t="shared" si="39"/>
        <v>Петринюк О.В. ПП, маг. "Експрес" р-н Теофипольский Район, пгт.Теофиполь, ул.Заводская, д.3 (біля лікарні)</v>
      </c>
    </row>
    <row r="2540" spans="1:18" hidden="1" x14ac:dyDescent="0.25">
      <c r="A2540" s="32">
        <v>164850</v>
      </c>
      <c r="B2540" s="31" t="s">
        <v>19632</v>
      </c>
      <c r="C2540" s="31" t="s">
        <v>19633</v>
      </c>
      <c r="D2540" s="31" t="s">
        <v>16564</v>
      </c>
      <c r="E2540" s="31" t="s">
        <v>145</v>
      </c>
      <c r="F2540" s="31" t="s">
        <v>122</v>
      </c>
      <c r="G2540" s="31" t="s">
        <v>107</v>
      </c>
      <c r="H2540" s="31" t="s">
        <v>108</v>
      </c>
      <c r="I2540" s="31" t="s">
        <v>19634</v>
      </c>
      <c r="J2540" s="31" t="s">
        <v>19635</v>
      </c>
      <c r="K2540" s="31" t="s">
        <v>106</v>
      </c>
      <c r="L2540" s="31" t="s">
        <v>19633</v>
      </c>
      <c r="M2540" s="31" t="s">
        <v>27</v>
      </c>
      <c r="N2540" s="31" t="s">
        <v>25933</v>
      </c>
      <c r="O2540" s="31" t="s">
        <v>25929</v>
      </c>
      <c r="P2540" s="32" t="s">
        <v>67</v>
      </c>
      <c r="Q2540" s="32">
        <v>1</v>
      </c>
      <c r="R2540" t="str">
        <f t="shared" si="39"/>
        <v>Петровська І.С. ПП, буфет г.Хмельницкий, шоссе Винницкое, д.23</v>
      </c>
    </row>
    <row r="2541" spans="1:18" hidden="1" x14ac:dyDescent="0.25">
      <c r="A2541" s="32">
        <v>164859</v>
      </c>
      <c r="B2541" s="31" t="s">
        <v>19639</v>
      </c>
      <c r="C2541" s="31" t="s">
        <v>19640</v>
      </c>
      <c r="D2541" s="31" t="s">
        <v>19641</v>
      </c>
      <c r="E2541" s="31" t="s">
        <v>145</v>
      </c>
      <c r="F2541" s="31" t="s">
        <v>122</v>
      </c>
      <c r="G2541" s="31" t="s">
        <v>107</v>
      </c>
      <c r="H2541" s="31" t="s">
        <v>108</v>
      </c>
      <c r="I2541" s="31" t="s">
        <v>7561</v>
      </c>
      <c r="J2541" s="31" t="s">
        <v>7562</v>
      </c>
      <c r="K2541" s="31" t="s">
        <v>106</v>
      </c>
      <c r="L2541" s="31" t="s">
        <v>19640</v>
      </c>
      <c r="M2541" s="31" t="s">
        <v>24</v>
      </c>
      <c r="N2541" s="31" t="s">
        <v>25933</v>
      </c>
      <c r="O2541" s="31" t="s">
        <v>25929</v>
      </c>
      <c r="P2541" s="32" t="s">
        <v>25948</v>
      </c>
      <c r="Q2541" s="32">
        <v>1</v>
      </c>
      <c r="R2541" t="str">
        <f t="shared" si="39"/>
        <v>Петрук ПП, маг. "Фея" г.Хмельницкий, шоссе Львовское (остановка Завод КАТИОН)</v>
      </c>
    </row>
    <row r="2542" spans="1:18" hidden="1" x14ac:dyDescent="0.25">
      <c r="A2542" s="32">
        <v>164887</v>
      </c>
      <c r="B2542" s="31" t="s">
        <v>19710</v>
      </c>
      <c r="C2542" s="31" t="s">
        <v>19711</v>
      </c>
      <c r="D2542" s="31" t="s">
        <v>19712</v>
      </c>
      <c r="E2542" s="31" t="s">
        <v>145</v>
      </c>
      <c r="F2542" s="31" t="s">
        <v>122</v>
      </c>
      <c r="G2542" s="31" t="s">
        <v>107</v>
      </c>
      <c r="H2542" s="31" t="s">
        <v>108</v>
      </c>
      <c r="I2542" s="31" t="s">
        <v>19713</v>
      </c>
      <c r="J2542" s="31" t="s">
        <v>19714</v>
      </c>
      <c r="K2542" s="31" t="s">
        <v>106</v>
      </c>
      <c r="L2542" s="31" t="s">
        <v>19711</v>
      </c>
      <c r="M2542" s="31" t="s">
        <v>25</v>
      </c>
      <c r="N2542" s="31" t="s">
        <v>25933</v>
      </c>
      <c r="O2542" s="31" t="s">
        <v>25929</v>
      </c>
      <c r="P2542" s="32" t="s">
        <v>25948</v>
      </c>
      <c r="Q2542" s="32">
        <v>1</v>
      </c>
      <c r="R2542" t="str">
        <f t="shared" si="39"/>
        <v>Підгородецька Н.І. ПП, маг. "Продукти" г.Хмельницкий, ул.Чорновола Вячеслава (р-н ветлікарні)</v>
      </c>
    </row>
    <row r="2543" spans="1:18" hidden="1" x14ac:dyDescent="0.25">
      <c r="A2543" s="32">
        <v>164887</v>
      </c>
      <c r="B2543" s="31" t="s">
        <v>19710</v>
      </c>
      <c r="C2543" s="31" t="s">
        <v>19711</v>
      </c>
      <c r="D2543" s="31" t="s">
        <v>19712</v>
      </c>
      <c r="E2543" s="31" t="s">
        <v>145</v>
      </c>
      <c r="F2543" s="31" t="s">
        <v>122</v>
      </c>
      <c r="G2543" s="31" t="s">
        <v>107</v>
      </c>
      <c r="H2543" s="31" t="s">
        <v>108</v>
      </c>
      <c r="I2543" s="31"/>
      <c r="J2543" s="31"/>
      <c r="K2543" s="31" t="s">
        <v>106</v>
      </c>
      <c r="L2543" s="31" t="s">
        <v>19711</v>
      </c>
      <c r="M2543" s="31" t="s">
        <v>25</v>
      </c>
      <c r="N2543" s="31" t="s">
        <v>25933</v>
      </c>
      <c r="O2543" s="31" t="s">
        <v>25929</v>
      </c>
      <c r="P2543" s="32" t="s">
        <v>25948</v>
      </c>
      <c r="Q2543" s="32">
        <v>1</v>
      </c>
      <c r="R2543" t="str">
        <f t="shared" si="39"/>
        <v>Підгородецька Н.І. ПП, маг. "Продукти" г.Хмельницкий, ул.Чорновола Вячеслава (р-н ветлікарні)</v>
      </c>
    </row>
    <row r="2544" spans="1:18" hidden="1" x14ac:dyDescent="0.25">
      <c r="A2544" s="32">
        <v>164957</v>
      </c>
      <c r="B2544" s="31" t="s">
        <v>19862</v>
      </c>
      <c r="C2544" s="31" t="s">
        <v>19863</v>
      </c>
      <c r="D2544" s="31" t="s">
        <v>10466</v>
      </c>
      <c r="E2544" s="31" t="s">
        <v>145</v>
      </c>
      <c r="F2544" s="31" t="s">
        <v>122</v>
      </c>
      <c r="G2544" s="31" t="s">
        <v>114</v>
      </c>
      <c r="H2544" s="31" t="s">
        <v>108</v>
      </c>
      <c r="I2544" s="31" t="s">
        <v>124</v>
      </c>
      <c r="J2544" s="31" t="s">
        <v>109</v>
      </c>
      <c r="K2544" s="31" t="s">
        <v>106</v>
      </c>
      <c r="L2544" s="31" t="s">
        <v>19863</v>
      </c>
      <c r="M2544" s="31" t="s">
        <v>25</v>
      </c>
      <c r="N2544" s="31" t="s">
        <v>25933</v>
      </c>
      <c r="O2544" s="31" t="s">
        <v>25929</v>
      </c>
      <c r="P2544" s="32" t="s">
        <v>25948</v>
      </c>
      <c r="Q2544" s="32">
        <v>1</v>
      </c>
      <c r="R2544" t="str">
        <f t="shared" si="39"/>
        <v>Подільський Експрес ПП, "Кафе" г.Хмельницкий, ул.Проскуровская, д.92</v>
      </c>
    </row>
    <row r="2545" spans="1:18" hidden="1" x14ac:dyDescent="0.25">
      <c r="A2545" s="32">
        <v>164958</v>
      </c>
      <c r="B2545" s="31" t="s">
        <v>19864</v>
      </c>
      <c r="C2545" s="31" t="s">
        <v>19865</v>
      </c>
      <c r="D2545" s="31" t="s">
        <v>10466</v>
      </c>
      <c r="E2545" s="31" t="s">
        <v>145</v>
      </c>
      <c r="F2545" s="31" t="s">
        <v>122</v>
      </c>
      <c r="G2545" s="31" t="s">
        <v>107</v>
      </c>
      <c r="H2545" s="31" t="s">
        <v>108</v>
      </c>
      <c r="I2545" s="31"/>
      <c r="J2545" s="31"/>
      <c r="K2545" s="31" t="s">
        <v>106</v>
      </c>
      <c r="L2545" s="31" t="s">
        <v>19865</v>
      </c>
      <c r="M2545" s="31" t="s">
        <v>25</v>
      </c>
      <c r="N2545" s="31" t="s">
        <v>25933</v>
      </c>
      <c r="O2545" s="31" t="s">
        <v>25929</v>
      </c>
      <c r="P2545" s="32" t="s">
        <v>67</v>
      </c>
      <c r="Q2545" s="32">
        <v>1</v>
      </c>
      <c r="R2545" t="str">
        <f t="shared" si="39"/>
        <v>Подільський Експрес ПП, маг. "Насолода" г.Хмельницкий, ул.Проскуровская, д.92</v>
      </c>
    </row>
    <row r="2546" spans="1:18" hidden="1" x14ac:dyDescent="0.25">
      <c r="A2546" s="32">
        <v>164958</v>
      </c>
      <c r="B2546" s="31" t="s">
        <v>19864</v>
      </c>
      <c r="C2546" s="31" t="s">
        <v>19865</v>
      </c>
      <c r="D2546" s="31" t="s">
        <v>10466</v>
      </c>
      <c r="E2546" s="31" t="s">
        <v>145</v>
      </c>
      <c r="F2546" s="31" t="s">
        <v>122</v>
      </c>
      <c r="G2546" s="31" t="s">
        <v>107</v>
      </c>
      <c r="H2546" s="31" t="s">
        <v>108</v>
      </c>
      <c r="I2546" s="31" t="s">
        <v>19860</v>
      </c>
      <c r="J2546" s="31" t="s">
        <v>19861</v>
      </c>
      <c r="K2546" s="31" t="s">
        <v>106</v>
      </c>
      <c r="L2546" s="31" t="s">
        <v>19865</v>
      </c>
      <c r="M2546" s="31" t="s">
        <v>25</v>
      </c>
      <c r="N2546" s="31" t="s">
        <v>25933</v>
      </c>
      <c r="O2546" s="31" t="s">
        <v>25929</v>
      </c>
      <c r="P2546" s="32" t="s">
        <v>67</v>
      </c>
      <c r="Q2546" s="32">
        <v>1</v>
      </c>
      <c r="R2546" t="str">
        <f t="shared" si="39"/>
        <v>Подільський Експрес ПП, маг. "Насолода" г.Хмельницкий, ул.Проскуровская, д.92</v>
      </c>
    </row>
    <row r="2547" spans="1:18" hidden="1" x14ac:dyDescent="0.25">
      <c r="A2547" s="32">
        <v>164959</v>
      </c>
      <c r="B2547" s="31" t="s">
        <v>19866</v>
      </c>
      <c r="C2547" s="31" t="s">
        <v>19867</v>
      </c>
      <c r="D2547" s="31" t="s">
        <v>10466</v>
      </c>
      <c r="E2547" s="31" t="s">
        <v>145</v>
      </c>
      <c r="F2547" s="31" t="s">
        <v>122</v>
      </c>
      <c r="G2547" s="31" t="s">
        <v>107</v>
      </c>
      <c r="H2547" s="31" t="s">
        <v>108</v>
      </c>
      <c r="I2547" s="31" t="s">
        <v>19860</v>
      </c>
      <c r="J2547" s="31" t="s">
        <v>19861</v>
      </c>
      <c r="K2547" s="31" t="s">
        <v>106</v>
      </c>
      <c r="L2547" s="31" t="s">
        <v>19867</v>
      </c>
      <c r="M2547" s="31" t="s">
        <v>25</v>
      </c>
      <c r="N2547" s="31" t="s">
        <v>25933</v>
      </c>
      <c r="O2547" s="31" t="s">
        <v>25929</v>
      </c>
      <c r="P2547" s="32" t="s">
        <v>67</v>
      </c>
      <c r="Q2547" s="32">
        <v>1</v>
      </c>
      <c r="R2547" t="str">
        <f t="shared" si="39"/>
        <v>Подільський Експрес ПП, маг. "Тютюн Горілка" г.Хмельницкий, ул.Проскуровская, д.92</v>
      </c>
    </row>
    <row r="2548" spans="1:18" hidden="1" x14ac:dyDescent="0.25">
      <c r="A2548" s="32">
        <v>165054</v>
      </c>
      <c r="B2548" s="31" t="s">
        <v>20086</v>
      </c>
      <c r="C2548" s="31" t="s">
        <v>20087</v>
      </c>
      <c r="D2548" s="31" t="s">
        <v>20088</v>
      </c>
      <c r="E2548" s="31" t="s">
        <v>145</v>
      </c>
      <c r="F2548" s="31" t="s">
        <v>122</v>
      </c>
      <c r="G2548" s="31" t="s">
        <v>114</v>
      </c>
      <c r="H2548" s="31" t="s">
        <v>108</v>
      </c>
      <c r="I2548" s="31" t="s">
        <v>124</v>
      </c>
      <c r="J2548" s="31" t="s">
        <v>109</v>
      </c>
      <c r="K2548" s="31" t="s">
        <v>106</v>
      </c>
      <c r="L2548" s="31" t="s">
        <v>20087</v>
      </c>
      <c r="M2548" s="31" t="s">
        <v>25</v>
      </c>
      <c r="N2548" s="31" t="s">
        <v>25933</v>
      </c>
      <c r="O2548" s="31" t="s">
        <v>25929</v>
      </c>
      <c r="P2548" s="32" t="s">
        <v>25948</v>
      </c>
      <c r="Q2548" s="32">
        <v>1</v>
      </c>
      <c r="R2548" t="str">
        <f t="shared" si="39"/>
        <v>Принцеса Соня ПП, маг. "Принцеса Соня" г.Хмельницкий, ул.Бугская, д.51/1 (Авто вокзал №3)</v>
      </c>
    </row>
    <row r="2549" spans="1:18" hidden="1" x14ac:dyDescent="0.25">
      <c r="A2549" s="32">
        <v>165061</v>
      </c>
      <c r="B2549" s="31" t="s">
        <v>20105</v>
      </c>
      <c r="C2549" s="31" t="s">
        <v>20106</v>
      </c>
      <c r="D2549" s="31" t="s">
        <v>20107</v>
      </c>
      <c r="E2549" s="31" t="s">
        <v>145</v>
      </c>
      <c r="F2549" s="31" t="s">
        <v>122</v>
      </c>
      <c r="G2549" s="31" t="s">
        <v>107</v>
      </c>
      <c r="H2549" s="31" t="s">
        <v>108</v>
      </c>
      <c r="I2549" s="31" t="s">
        <v>124</v>
      </c>
      <c r="J2549" s="31" t="s">
        <v>109</v>
      </c>
      <c r="K2549" s="31" t="s">
        <v>106</v>
      </c>
      <c r="L2549" s="31" t="s">
        <v>20106</v>
      </c>
      <c r="M2549" s="31" t="s">
        <v>27</v>
      </c>
      <c r="N2549" s="31" t="s">
        <v>25933</v>
      </c>
      <c r="O2549" s="31" t="s">
        <v>25929</v>
      </c>
      <c r="P2549" s="32" t="s">
        <v>25948</v>
      </c>
      <c r="Q2549" s="32">
        <v>1</v>
      </c>
      <c r="R2549" t="str">
        <f t="shared" si="39"/>
        <v>Провесінь ТОВ, маг. "Продукти" г.Хмельницкий, ул.Пяскерского, д.8/1</v>
      </c>
    </row>
    <row r="2550" spans="1:18" hidden="1" x14ac:dyDescent="0.25">
      <c r="A2550" s="32">
        <v>165061</v>
      </c>
      <c r="B2550" s="31" t="s">
        <v>20105</v>
      </c>
      <c r="C2550" s="31" t="s">
        <v>20106</v>
      </c>
      <c r="D2550" s="31" t="s">
        <v>20107</v>
      </c>
      <c r="E2550" s="31" t="s">
        <v>145</v>
      </c>
      <c r="F2550" s="31" t="s">
        <v>122</v>
      </c>
      <c r="G2550" s="31" t="s">
        <v>107</v>
      </c>
      <c r="H2550" s="31" t="s">
        <v>108</v>
      </c>
      <c r="I2550" s="31"/>
      <c r="J2550" s="31"/>
      <c r="K2550" s="31" t="s">
        <v>106</v>
      </c>
      <c r="L2550" s="31" t="s">
        <v>20106</v>
      </c>
      <c r="M2550" s="31" t="s">
        <v>27</v>
      </c>
      <c r="N2550" s="31" t="s">
        <v>25933</v>
      </c>
      <c r="O2550" s="31" t="s">
        <v>25929</v>
      </c>
      <c r="P2550" s="32" t="s">
        <v>25948</v>
      </c>
      <c r="Q2550" s="32">
        <v>1</v>
      </c>
      <c r="R2550" t="str">
        <f t="shared" si="39"/>
        <v>Провесінь ТОВ, маг. "Продукти" г.Хмельницкий, ул.Пяскерского, д.8/1</v>
      </c>
    </row>
    <row r="2551" spans="1:18" hidden="1" x14ac:dyDescent="0.25">
      <c r="A2551" s="32">
        <v>165145</v>
      </c>
      <c r="B2551" s="31" t="s">
        <v>20276</v>
      </c>
      <c r="C2551" s="31" t="s">
        <v>12556</v>
      </c>
      <c r="D2551" s="31" t="s">
        <v>20277</v>
      </c>
      <c r="E2551" s="31" t="s">
        <v>145</v>
      </c>
      <c r="F2551" s="31" t="s">
        <v>122</v>
      </c>
      <c r="G2551" s="31" t="s">
        <v>107</v>
      </c>
      <c r="H2551" s="31" t="s">
        <v>108</v>
      </c>
      <c r="I2551" s="31" t="s">
        <v>124</v>
      </c>
      <c r="J2551" s="31" t="s">
        <v>109</v>
      </c>
      <c r="K2551" s="31" t="s">
        <v>106</v>
      </c>
      <c r="L2551" s="31" t="s">
        <v>20278</v>
      </c>
      <c r="M2551" s="31" t="s">
        <v>23</v>
      </c>
      <c r="N2551" s="31" t="s">
        <v>25933</v>
      </c>
      <c r="O2551" s="31" t="s">
        <v>25929</v>
      </c>
      <c r="P2551" s="32" t="s">
        <v>25948</v>
      </c>
      <c r="Q2551" s="32">
        <v>1</v>
      </c>
      <c r="R2551" t="str">
        <f t="shared" si="39"/>
        <v>Тарасюк В.М. ПП, маг. "Білосніжка" Хмельницький, вул. Кам'янецька, зупинка "Пам'яті героїв",</v>
      </c>
    </row>
    <row r="2552" spans="1:18" hidden="1" x14ac:dyDescent="0.25">
      <c r="A2552" s="32">
        <v>165146</v>
      </c>
      <c r="B2552" s="31" t="s">
        <v>20279</v>
      </c>
      <c r="C2552" s="31" t="s">
        <v>20280</v>
      </c>
      <c r="D2552" s="31" t="s">
        <v>8432</v>
      </c>
      <c r="E2552" s="31" t="s">
        <v>145</v>
      </c>
      <c r="F2552" s="31" t="s">
        <v>122</v>
      </c>
      <c r="G2552" s="31" t="s">
        <v>107</v>
      </c>
      <c r="H2552" s="31" t="s">
        <v>108</v>
      </c>
      <c r="I2552" s="31" t="s">
        <v>124</v>
      </c>
      <c r="J2552" s="31" t="s">
        <v>109</v>
      </c>
      <c r="K2552" s="31" t="s">
        <v>106</v>
      </c>
      <c r="L2552" s="31" t="s">
        <v>20280</v>
      </c>
      <c r="M2552" s="31" t="s">
        <v>23</v>
      </c>
      <c r="N2552" s="31" t="s">
        <v>25933</v>
      </c>
      <c r="O2552" s="31" t="s">
        <v>25929</v>
      </c>
      <c r="P2552" s="32" t="s">
        <v>25948</v>
      </c>
      <c r="Q2552" s="32">
        <v>1</v>
      </c>
      <c r="R2552" t="str">
        <f t="shared" si="39"/>
        <v>Ратекс ТОВ, маг. "Гном" Хмельницький, вул. Тернопільська, б. 16,</v>
      </c>
    </row>
    <row r="2553" spans="1:18" hidden="1" x14ac:dyDescent="0.25">
      <c r="A2553" s="32">
        <v>165147</v>
      </c>
      <c r="B2553" s="31" t="s">
        <v>20281</v>
      </c>
      <c r="C2553" s="31" t="s">
        <v>20282</v>
      </c>
      <c r="D2553" s="31" t="s">
        <v>12124</v>
      </c>
      <c r="E2553" s="31" t="s">
        <v>145</v>
      </c>
      <c r="F2553" s="31" t="s">
        <v>122</v>
      </c>
      <c r="G2553" s="31" t="s">
        <v>107</v>
      </c>
      <c r="H2553" s="31" t="s">
        <v>108</v>
      </c>
      <c r="I2553" s="31" t="s">
        <v>124</v>
      </c>
      <c r="J2553" s="31" t="s">
        <v>109</v>
      </c>
      <c r="K2553" s="31" t="s">
        <v>106</v>
      </c>
      <c r="L2553" s="31" t="s">
        <v>20282</v>
      </c>
      <c r="M2553" s="31" t="s">
        <v>23</v>
      </c>
      <c r="N2553" s="31" t="s">
        <v>25933</v>
      </c>
      <c r="O2553" s="31" t="s">
        <v>25929</v>
      </c>
      <c r="P2553" s="32" t="s">
        <v>25948</v>
      </c>
      <c r="Q2553" s="32">
        <v>1</v>
      </c>
      <c r="R2553" t="str">
        <f t="shared" si="39"/>
        <v>Ратекс ТОВ, маг. "Золотий ключик" Хмельницький, вул. Гарнізонна,</v>
      </c>
    </row>
    <row r="2554" spans="1:18" hidden="1" x14ac:dyDescent="0.25">
      <c r="A2554" s="32">
        <v>165148</v>
      </c>
      <c r="B2554" s="31" t="s">
        <v>20283</v>
      </c>
      <c r="C2554" s="31" t="s">
        <v>20284</v>
      </c>
      <c r="D2554" s="31" t="s">
        <v>10816</v>
      </c>
      <c r="E2554" s="31" t="s">
        <v>145</v>
      </c>
      <c r="F2554" s="31" t="s">
        <v>122</v>
      </c>
      <c r="G2554" s="31" t="s">
        <v>299</v>
      </c>
      <c r="H2554" s="31" t="s">
        <v>108</v>
      </c>
      <c r="I2554" s="31" t="s">
        <v>124</v>
      </c>
      <c r="J2554" s="31" t="s">
        <v>109</v>
      </c>
      <c r="K2554" s="31" t="s">
        <v>106</v>
      </c>
      <c r="L2554" s="31" t="s">
        <v>20284</v>
      </c>
      <c r="M2554" s="31" t="s">
        <v>23</v>
      </c>
      <c r="N2554" s="31" t="s">
        <v>25933</v>
      </c>
      <c r="O2554" s="31" t="s">
        <v>25929</v>
      </c>
      <c r="P2554" s="32" t="s">
        <v>25948</v>
      </c>
      <c r="Q2554" s="32">
        <v>1</v>
      </c>
      <c r="R2554" t="str">
        <f t="shared" si="39"/>
        <v>Ратекс ТОВ, маг. "Лімпопо" Хмельницький, вул. Кам'янецька, б. 52,</v>
      </c>
    </row>
    <row r="2555" spans="1:18" hidden="1" x14ac:dyDescent="0.25">
      <c r="A2555" s="32">
        <v>162025</v>
      </c>
      <c r="B2555" s="31" t="s">
        <v>13467</v>
      </c>
      <c r="C2555" s="31" t="s">
        <v>13468</v>
      </c>
      <c r="D2555" s="31" t="s">
        <v>13469</v>
      </c>
      <c r="E2555" s="31" t="s">
        <v>145</v>
      </c>
      <c r="F2555" s="31" t="s">
        <v>122</v>
      </c>
      <c r="G2555" s="31" t="s">
        <v>149</v>
      </c>
      <c r="H2555" s="31" t="s">
        <v>108</v>
      </c>
      <c r="I2555" s="31" t="s">
        <v>7278</v>
      </c>
      <c r="J2555" s="31" t="s">
        <v>7279</v>
      </c>
      <c r="K2555" s="31" t="s">
        <v>110</v>
      </c>
      <c r="L2555" s="31" t="s">
        <v>13468</v>
      </c>
      <c r="M2555" s="31" t="s">
        <v>25</v>
      </c>
      <c r="N2555" s="31" t="s">
        <v>25933</v>
      </c>
      <c r="O2555" s="31" t="s">
        <v>25929</v>
      </c>
      <c r="P2555" s="32" t="s">
        <v>66</v>
      </c>
      <c r="Q2555" s="32">
        <v>1</v>
      </c>
      <c r="R2555" t="str">
        <f t="shared" si="39"/>
        <v>Альошин О.Г. ПП, к-к "Вкусняшка" г.Хмельницкий, ул.Гарнизонная, д.1</v>
      </c>
    </row>
    <row r="2556" spans="1:18" hidden="1" x14ac:dyDescent="0.25">
      <c r="A2556" s="32">
        <v>162025</v>
      </c>
      <c r="B2556" s="31" t="s">
        <v>13467</v>
      </c>
      <c r="C2556" s="31" t="s">
        <v>13468</v>
      </c>
      <c r="D2556" s="31" t="s">
        <v>13469</v>
      </c>
      <c r="E2556" s="31" t="s">
        <v>145</v>
      </c>
      <c r="F2556" s="31" t="s">
        <v>122</v>
      </c>
      <c r="G2556" s="31" t="s">
        <v>149</v>
      </c>
      <c r="H2556" s="31" t="s">
        <v>108</v>
      </c>
      <c r="I2556" s="31"/>
      <c r="J2556" s="31"/>
      <c r="K2556" s="31" t="s">
        <v>110</v>
      </c>
      <c r="L2556" s="31" t="s">
        <v>13468</v>
      </c>
      <c r="M2556" s="31" t="s">
        <v>25</v>
      </c>
      <c r="N2556" s="31" t="s">
        <v>25933</v>
      </c>
      <c r="O2556" s="31" t="s">
        <v>25929</v>
      </c>
      <c r="P2556" s="32" t="s">
        <v>66</v>
      </c>
      <c r="Q2556" s="32">
        <v>1</v>
      </c>
      <c r="R2556" t="str">
        <f t="shared" si="39"/>
        <v>Альошин О.Г. ПП, к-к "Вкусняшка" г.Хмельницкий, ул.Гарнизонная, д.1</v>
      </c>
    </row>
    <row r="2557" spans="1:18" hidden="1" x14ac:dyDescent="0.25">
      <c r="A2557" s="32">
        <v>162026</v>
      </c>
      <c r="B2557" s="31" t="s">
        <v>13470</v>
      </c>
      <c r="C2557" s="31" t="s">
        <v>13471</v>
      </c>
      <c r="D2557" s="31" t="s">
        <v>13472</v>
      </c>
      <c r="E2557" s="31" t="s">
        <v>145</v>
      </c>
      <c r="F2557" s="31" t="s">
        <v>122</v>
      </c>
      <c r="G2557" s="31" t="s">
        <v>107</v>
      </c>
      <c r="H2557" s="31" t="s">
        <v>108</v>
      </c>
      <c r="I2557" s="31"/>
      <c r="J2557" s="31"/>
      <c r="K2557" s="31" t="s">
        <v>110</v>
      </c>
      <c r="L2557" s="31" t="s">
        <v>13471</v>
      </c>
      <c r="M2557" s="31" t="s">
        <v>26</v>
      </c>
      <c r="N2557" s="31" t="s">
        <v>25933</v>
      </c>
      <c r="O2557" s="31" t="s">
        <v>25929</v>
      </c>
      <c r="P2557" s="32" t="s">
        <v>66</v>
      </c>
      <c r="Q2557" s="32">
        <v>1</v>
      </c>
      <c r="R2557" t="str">
        <f t="shared" si="39"/>
        <v>Альошин О.Г. ПП, маг. "Фараон 2" г.Хмельницкий, ул.Подольская, д.10</v>
      </c>
    </row>
    <row r="2558" spans="1:18" hidden="1" x14ac:dyDescent="0.25">
      <c r="A2558" s="32">
        <v>162026</v>
      </c>
      <c r="B2558" s="31" t="s">
        <v>13470</v>
      </c>
      <c r="C2558" s="31" t="s">
        <v>13471</v>
      </c>
      <c r="D2558" s="31" t="s">
        <v>13472</v>
      </c>
      <c r="E2558" s="31" t="s">
        <v>145</v>
      </c>
      <c r="F2558" s="31" t="s">
        <v>122</v>
      </c>
      <c r="G2558" s="31" t="s">
        <v>107</v>
      </c>
      <c r="H2558" s="31" t="s">
        <v>108</v>
      </c>
      <c r="I2558" s="31" t="s">
        <v>7278</v>
      </c>
      <c r="J2558" s="31" t="s">
        <v>7279</v>
      </c>
      <c r="K2558" s="31" t="s">
        <v>110</v>
      </c>
      <c r="L2558" s="31" t="s">
        <v>13471</v>
      </c>
      <c r="M2558" s="31" t="s">
        <v>26</v>
      </c>
      <c r="N2558" s="31" t="s">
        <v>25933</v>
      </c>
      <c r="O2558" s="31" t="s">
        <v>25929</v>
      </c>
      <c r="P2558" s="32" t="s">
        <v>66</v>
      </c>
      <c r="Q2558" s="32">
        <v>1</v>
      </c>
      <c r="R2558" t="str">
        <f t="shared" si="39"/>
        <v>Альошин О.Г. ПП, маг. "Фараон 2" г.Хмельницкий, ул.Подольская, д.10</v>
      </c>
    </row>
    <row r="2559" spans="1:18" hidden="1" x14ac:dyDescent="0.25">
      <c r="A2559" s="32">
        <v>162041</v>
      </c>
      <c r="B2559" s="31" t="s">
        <v>13510</v>
      </c>
      <c r="C2559" s="31" t="s">
        <v>13511</v>
      </c>
      <c r="D2559" s="31" t="s">
        <v>13512</v>
      </c>
      <c r="E2559" s="31" t="s">
        <v>145</v>
      </c>
      <c r="F2559" s="31" t="s">
        <v>122</v>
      </c>
      <c r="G2559" s="31" t="s">
        <v>107</v>
      </c>
      <c r="H2559" s="31" t="s">
        <v>108</v>
      </c>
      <c r="I2559" s="31" t="s">
        <v>13513</v>
      </c>
      <c r="J2559" s="31" t="s">
        <v>13514</v>
      </c>
      <c r="K2559" s="31" t="s">
        <v>110</v>
      </c>
      <c r="L2559" s="31" t="s">
        <v>13511</v>
      </c>
      <c r="M2559" s="31" t="s">
        <v>24</v>
      </c>
      <c r="N2559" s="31" t="s">
        <v>25933</v>
      </c>
      <c r="O2559" s="31" t="s">
        <v>25929</v>
      </c>
      <c r="P2559" s="32" t="s">
        <v>66</v>
      </c>
      <c r="Q2559" s="32">
        <v>1</v>
      </c>
      <c r="R2559" t="str">
        <f t="shared" si="39"/>
        <v>Андріїшин О.М. ПП, к-к №1015 г.Хмельницкий, ул.Камьянецкая, д.124</v>
      </c>
    </row>
    <row r="2560" spans="1:18" hidden="1" x14ac:dyDescent="0.25">
      <c r="A2560" s="32">
        <v>162041</v>
      </c>
      <c r="B2560" s="31" t="s">
        <v>13510</v>
      </c>
      <c r="C2560" s="31" t="s">
        <v>13511</v>
      </c>
      <c r="D2560" s="31" t="s">
        <v>13512</v>
      </c>
      <c r="E2560" s="31" t="s">
        <v>145</v>
      </c>
      <c r="F2560" s="31" t="s">
        <v>122</v>
      </c>
      <c r="G2560" s="31" t="s">
        <v>107</v>
      </c>
      <c r="H2560" s="31" t="s">
        <v>108</v>
      </c>
      <c r="I2560" s="31"/>
      <c r="J2560" s="31"/>
      <c r="K2560" s="31" t="s">
        <v>110</v>
      </c>
      <c r="L2560" s="31" t="s">
        <v>13511</v>
      </c>
      <c r="M2560" s="31" t="s">
        <v>24</v>
      </c>
      <c r="N2560" s="31" t="s">
        <v>25933</v>
      </c>
      <c r="O2560" s="31" t="s">
        <v>25929</v>
      </c>
      <c r="P2560" s="32" t="s">
        <v>66</v>
      </c>
      <c r="Q2560" s="32">
        <v>1</v>
      </c>
      <c r="R2560" t="str">
        <f t="shared" si="39"/>
        <v>Андріїшин О.М. ПП, к-к №1015 г.Хмельницкий, ул.Камьянецкая, д.124</v>
      </c>
    </row>
    <row r="2561" spans="1:18" hidden="1" x14ac:dyDescent="0.25">
      <c r="A2561" s="32">
        <v>162071</v>
      </c>
      <c r="B2561" s="31" t="s">
        <v>13589</v>
      </c>
      <c r="C2561" s="31" t="s">
        <v>13590</v>
      </c>
      <c r="D2561" s="31" t="s">
        <v>13591</v>
      </c>
      <c r="E2561" s="31" t="s">
        <v>145</v>
      </c>
      <c r="F2561" s="31" t="s">
        <v>122</v>
      </c>
      <c r="G2561" s="31" t="s">
        <v>107</v>
      </c>
      <c r="H2561" s="31" t="s">
        <v>108</v>
      </c>
      <c r="I2561" s="31" t="s">
        <v>13592</v>
      </c>
      <c r="J2561" s="31" t="s">
        <v>13593</v>
      </c>
      <c r="K2561" s="31" t="s">
        <v>110</v>
      </c>
      <c r="L2561" s="31" t="s">
        <v>13590</v>
      </c>
      <c r="M2561" s="31" t="s">
        <v>27</v>
      </c>
      <c r="N2561" s="31" t="s">
        <v>25933</v>
      </c>
      <c r="O2561" s="31" t="s">
        <v>25929</v>
      </c>
      <c r="P2561" s="32" t="s">
        <v>67</v>
      </c>
      <c r="Q2561" s="32">
        <v>0.5</v>
      </c>
      <c r="R2561" t="str">
        <f t="shared" si="39"/>
        <v>Аріон О.О. ПП, маг. "Яна" г.Хмельницкий, шоссе Винницкое, д.12</v>
      </c>
    </row>
    <row r="2562" spans="1:18" hidden="1" x14ac:dyDescent="0.25">
      <c r="A2562" s="32">
        <v>162071</v>
      </c>
      <c r="B2562" s="31" t="s">
        <v>13589</v>
      </c>
      <c r="C2562" s="31" t="s">
        <v>13590</v>
      </c>
      <c r="D2562" s="31" t="s">
        <v>13591</v>
      </c>
      <c r="E2562" s="31" t="s">
        <v>145</v>
      </c>
      <c r="F2562" s="31" t="s">
        <v>122</v>
      </c>
      <c r="G2562" s="31" t="s">
        <v>107</v>
      </c>
      <c r="H2562" s="31" t="s">
        <v>108</v>
      </c>
      <c r="I2562" s="31"/>
      <c r="J2562" s="31"/>
      <c r="K2562" s="31" t="s">
        <v>110</v>
      </c>
      <c r="L2562" s="31" t="s">
        <v>13590</v>
      </c>
      <c r="M2562" s="31" t="s">
        <v>27</v>
      </c>
      <c r="N2562" s="31" t="s">
        <v>25933</v>
      </c>
      <c r="O2562" s="31" t="s">
        <v>25929</v>
      </c>
      <c r="P2562" s="32" t="s">
        <v>67</v>
      </c>
      <c r="Q2562" s="32">
        <v>0.5</v>
      </c>
      <c r="R2562" t="str">
        <f t="shared" si="39"/>
        <v>Аріон О.О. ПП, маг. "Яна" г.Хмельницкий, шоссе Винницкое, д.12</v>
      </c>
    </row>
    <row r="2563" spans="1:18" hidden="1" x14ac:dyDescent="0.25">
      <c r="A2563" s="32">
        <v>162077</v>
      </c>
      <c r="B2563" s="31" t="s">
        <v>13604</v>
      </c>
      <c r="C2563" s="31" t="s">
        <v>13605</v>
      </c>
      <c r="D2563" s="31" t="s">
        <v>4468</v>
      </c>
      <c r="E2563" s="31" t="s">
        <v>145</v>
      </c>
      <c r="F2563" s="31" t="s">
        <v>122</v>
      </c>
      <c r="G2563" s="31" t="s">
        <v>107</v>
      </c>
      <c r="H2563" s="31" t="s">
        <v>108</v>
      </c>
      <c r="I2563" s="31" t="s">
        <v>13606</v>
      </c>
      <c r="J2563" s="31" t="s">
        <v>13607</v>
      </c>
      <c r="K2563" s="31" t="s">
        <v>110</v>
      </c>
      <c r="L2563" s="31" t="s">
        <v>13608</v>
      </c>
      <c r="M2563" s="31" t="s">
        <v>23</v>
      </c>
      <c r="N2563" s="31" t="s">
        <v>25933</v>
      </c>
      <c r="O2563" s="31" t="s">
        <v>25929</v>
      </c>
      <c r="P2563" s="32" t="s">
        <v>66</v>
      </c>
      <c r="Q2563" s="32">
        <v>1</v>
      </c>
      <c r="R2563" t="str">
        <f t="shared" ref="R2563:R2626" si="40">CONCATENATE(C2563," ",D2563)</f>
        <v>Заруцька І.А. ПП, маг. "Щедрик 1" г.Хмельницкий, ул.Заречанская, д.22/2</v>
      </c>
    </row>
    <row r="2564" spans="1:18" hidden="1" x14ac:dyDescent="0.25">
      <c r="A2564" s="32">
        <v>162142</v>
      </c>
      <c r="B2564" s="31" t="s">
        <v>13699</v>
      </c>
      <c r="C2564" s="31" t="s">
        <v>13700</v>
      </c>
      <c r="D2564" s="31" t="s">
        <v>13701</v>
      </c>
      <c r="E2564" s="31" t="s">
        <v>145</v>
      </c>
      <c r="F2564" s="31" t="s">
        <v>122</v>
      </c>
      <c r="G2564" s="31" t="s">
        <v>298</v>
      </c>
      <c r="H2564" s="31" t="s">
        <v>108</v>
      </c>
      <c r="I2564" s="31" t="s">
        <v>13702</v>
      </c>
      <c r="J2564" s="31" t="s">
        <v>13703</v>
      </c>
      <c r="K2564" s="31" t="s">
        <v>110</v>
      </c>
      <c r="L2564" s="31" t="s">
        <v>13700</v>
      </c>
      <c r="M2564" s="31" t="s">
        <v>27</v>
      </c>
      <c r="N2564" s="31" t="s">
        <v>25933</v>
      </c>
      <c r="O2564" s="31" t="s">
        <v>25929</v>
      </c>
      <c r="P2564" s="32" t="s">
        <v>66</v>
      </c>
      <c r="Q2564" s="32">
        <v>0.5</v>
      </c>
      <c r="R2564" t="str">
        <f t="shared" si="40"/>
        <v>Бауріна М.М. ПП, склад г.Хмельницкий, ул.3-я Новая, д.70</v>
      </c>
    </row>
    <row r="2565" spans="1:18" hidden="1" x14ac:dyDescent="0.25">
      <c r="A2565" s="32">
        <v>162142</v>
      </c>
      <c r="B2565" s="31" t="s">
        <v>13699</v>
      </c>
      <c r="C2565" s="31" t="s">
        <v>13700</v>
      </c>
      <c r="D2565" s="31" t="s">
        <v>13701</v>
      </c>
      <c r="E2565" s="31" t="s">
        <v>145</v>
      </c>
      <c r="F2565" s="31" t="s">
        <v>122</v>
      </c>
      <c r="G2565" s="31" t="s">
        <v>298</v>
      </c>
      <c r="H2565" s="31" t="s">
        <v>108</v>
      </c>
      <c r="I2565" s="31"/>
      <c r="J2565" s="31"/>
      <c r="K2565" s="31" t="s">
        <v>110</v>
      </c>
      <c r="L2565" s="31" t="s">
        <v>13700</v>
      </c>
      <c r="M2565" s="31" t="s">
        <v>27</v>
      </c>
      <c r="N2565" s="31" t="s">
        <v>25933</v>
      </c>
      <c r="O2565" s="31" t="s">
        <v>25929</v>
      </c>
      <c r="P2565" s="32" t="s">
        <v>66</v>
      </c>
      <c r="Q2565" s="32">
        <v>0.5</v>
      </c>
      <c r="R2565" t="str">
        <f t="shared" si="40"/>
        <v>Бауріна М.М. ПП, склад г.Хмельницкий, ул.3-я Новая, д.70</v>
      </c>
    </row>
    <row r="2566" spans="1:18" hidden="1" x14ac:dyDescent="0.25">
      <c r="A2566" s="32">
        <v>162149</v>
      </c>
      <c r="B2566" s="31" t="s">
        <v>13708</v>
      </c>
      <c r="C2566" s="31" t="s">
        <v>13707</v>
      </c>
      <c r="D2566" s="31" t="s">
        <v>4409</v>
      </c>
      <c r="E2566" s="31" t="s">
        <v>145</v>
      </c>
      <c r="F2566" s="31" t="s">
        <v>122</v>
      </c>
      <c r="G2566" s="31" t="s">
        <v>213</v>
      </c>
      <c r="H2566" s="31" t="s">
        <v>214</v>
      </c>
      <c r="I2566" s="31" t="s">
        <v>4410</v>
      </c>
      <c r="J2566" s="31" t="s">
        <v>4411</v>
      </c>
      <c r="K2566" s="31" t="s">
        <v>110</v>
      </c>
      <c r="L2566" s="31" t="s">
        <v>13707</v>
      </c>
      <c r="M2566" s="31" t="s">
        <v>24</v>
      </c>
      <c r="N2566" s="31" t="s">
        <v>25933</v>
      </c>
      <c r="O2566" s="31" t="s">
        <v>25929</v>
      </c>
      <c r="P2566" s="32" t="s">
        <v>66</v>
      </c>
      <c r="Q2566" s="32">
        <v>0.5</v>
      </c>
      <c r="R2566" t="str">
        <f t="shared" si="40"/>
        <v>Бачеріков Ю.Г. ПП, гуртовня г.Хмельницкий, ул.Камьянецкая, д.163</v>
      </c>
    </row>
    <row r="2567" spans="1:18" hidden="1" x14ac:dyDescent="0.25">
      <c r="A2567" s="32">
        <v>162165</v>
      </c>
      <c r="B2567" s="31" t="s">
        <v>13753</v>
      </c>
      <c r="C2567" s="31" t="s">
        <v>13754</v>
      </c>
      <c r="D2567" s="31" t="s">
        <v>13755</v>
      </c>
      <c r="E2567" s="31" t="s">
        <v>145</v>
      </c>
      <c r="F2567" s="31" t="s">
        <v>122</v>
      </c>
      <c r="G2567" s="31" t="s">
        <v>107</v>
      </c>
      <c r="H2567" s="31" t="s">
        <v>108</v>
      </c>
      <c r="I2567" s="31"/>
      <c r="J2567" s="31"/>
      <c r="K2567" s="31" t="s">
        <v>110</v>
      </c>
      <c r="L2567" s="31" t="s">
        <v>13754</v>
      </c>
      <c r="M2567" s="31" t="s">
        <v>24</v>
      </c>
      <c r="N2567" s="31" t="s">
        <v>25933</v>
      </c>
      <c r="O2567" s="31" t="s">
        <v>25929</v>
      </c>
      <c r="P2567" s="32" t="s">
        <v>66</v>
      </c>
      <c r="Q2567" s="32">
        <v>0.5</v>
      </c>
      <c r="R2567" t="str">
        <f t="shared" si="40"/>
        <v>Белицька Н.А. ПП, маг. "Анеля" г.Хмельницкий, ул.Камьянецкая (остановка Детс. больница)</v>
      </c>
    </row>
    <row r="2568" spans="1:18" hidden="1" x14ac:dyDescent="0.25">
      <c r="A2568" s="32">
        <v>162165</v>
      </c>
      <c r="B2568" s="31" t="s">
        <v>13753</v>
      </c>
      <c r="C2568" s="31" t="s">
        <v>13754</v>
      </c>
      <c r="D2568" s="31" t="s">
        <v>13755</v>
      </c>
      <c r="E2568" s="31" t="s">
        <v>145</v>
      </c>
      <c r="F2568" s="31" t="s">
        <v>122</v>
      </c>
      <c r="G2568" s="31" t="s">
        <v>107</v>
      </c>
      <c r="H2568" s="31" t="s">
        <v>108</v>
      </c>
      <c r="I2568" s="31" t="s">
        <v>13756</v>
      </c>
      <c r="J2568" s="31" t="s">
        <v>13757</v>
      </c>
      <c r="K2568" s="31" t="s">
        <v>110</v>
      </c>
      <c r="L2568" s="31" t="s">
        <v>13754</v>
      </c>
      <c r="M2568" s="31" t="s">
        <v>24</v>
      </c>
      <c r="N2568" s="31" t="s">
        <v>25933</v>
      </c>
      <c r="O2568" s="31" t="s">
        <v>25929</v>
      </c>
      <c r="P2568" s="32" t="s">
        <v>66</v>
      </c>
      <c r="Q2568" s="32">
        <v>0.5</v>
      </c>
      <c r="R2568" t="str">
        <f t="shared" si="40"/>
        <v>Белицька Н.А. ПП, маг. "Анеля" г.Хмельницкий, ул.Камьянецкая (остановка Детс. больница)</v>
      </c>
    </row>
    <row r="2569" spans="1:18" hidden="1" x14ac:dyDescent="0.25">
      <c r="A2569" s="32">
        <v>162198</v>
      </c>
      <c r="B2569" s="31" t="s">
        <v>13828</v>
      </c>
      <c r="C2569" s="31" t="s">
        <v>13829</v>
      </c>
      <c r="D2569" s="31" t="s">
        <v>13830</v>
      </c>
      <c r="E2569" s="31" t="s">
        <v>145</v>
      </c>
      <c r="F2569" s="31" t="s">
        <v>122</v>
      </c>
      <c r="G2569" s="31" t="s">
        <v>149</v>
      </c>
      <c r="H2569" s="31" t="s">
        <v>108</v>
      </c>
      <c r="I2569" s="31" t="s">
        <v>13831</v>
      </c>
      <c r="J2569" s="31" t="s">
        <v>13832</v>
      </c>
      <c r="K2569" s="31" t="s">
        <v>110</v>
      </c>
      <c r="L2569" s="31" t="s">
        <v>13829</v>
      </c>
      <c r="M2569" s="31" t="s">
        <v>25</v>
      </c>
      <c r="N2569" s="31" t="s">
        <v>25933</v>
      </c>
      <c r="O2569" s="31" t="s">
        <v>25929</v>
      </c>
      <c r="P2569" s="32" t="s">
        <v>67</v>
      </c>
      <c r="Q2569" s="32">
        <v>0.5</v>
      </c>
      <c r="R2569" t="str">
        <f t="shared" si="40"/>
        <v>Пасатюк І.В. ПП, к-к №728 г.Хмельницкий, пер.Шевченко, д.99</v>
      </c>
    </row>
    <row r="2570" spans="1:18" hidden="1" x14ac:dyDescent="0.25">
      <c r="A2570" s="32">
        <v>162219</v>
      </c>
      <c r="B2570" s="31" t="s">
        <v>13881</v>
      </c>
      <c r="C2570" s="31" t="s">
        <v>13882</v>
      </c>
      <c r="D2570" s="31" t="s">
        <v>13883</v>
      </c>
      <c r="E2570" s="31" t="s">
        <v>145</v>
      </c>
      <c r="F2570" s="31" t="s">
        <v>122</v>
      </c>
      <c r="G2570" s="31" t="s">
        <v>107</v>
      </c>
      <c r="H2570" s="31" t="s">
        <v>108</v>
      </c>
      <c r="I2570" s="31" t="s">
        <v>13884</v>
      </c>
      <c r="J2570" s="31" t="s">
        <v>13885</v>
      </c>
      <c r="K2570" s="31" t="s">
        <v>110</v>
      </c>
      <c r="L2570" s="31" t="s">
        <v>13882</v>
      </c>
      <c r="M2570" s="31" t="s">
        <v>24</v>
      </c>
      <c r="N2570" s="31" t="s">
        <v>25933</v>
      </c>
      <c r="O2570" s="31" t="s">
        <v>25929</v>
      </c>
      <c r="P2570" s="32" t="s">
        <v>67</v>
      </c>
      <c r="Q2570" s="32">
        <v>0.5</v>
      </c>
      <c r="R2570" t="str">
        <f t="shared" si="40"/>
        <v>Білецька Т.П. ПП, к-к "Хмельницькі солодощі" г.Хмельницкий, ул.Камьянецкая (к-к 124)</v>
      </c>
    </row>
    <row r="2571" spans="1:18" hidden="1" x14ac:dyDescent="0.25">
      <c r="A2571" s="32">
        <v>162219</v>
      </c>
      <c r="B2571" s="31" t="s">
        <v>13881</v>
      </c>
      <c r="C2571" s="31" t="s">
        <v>13882</v>
      </c>
      <c r="D2571" s="31" t="s">
        <v>13883</v>
      </c>
      <c r="E2571" s="31" t="s">
        <v>145</v>
      </c>
      <c r="F2571" s="31" t="s">
        <v>122</v>
      </c>
      <c r="G2571" s="31" t="s">
        <v>107</v>
      </c>
      <c r="H2571" s="31" t="s">
        <v>108</v>
      </c>
      <c r="I2571" s="31"/>
      <c r="J2571" s="31"/>
      <c r="K2571" s="31" t="s">
        <v>110</v>
      </c>
      <c r="L2571" s="31" t="s">
        <v>13882</v>
      </c>
      <c r="M2571" s="31" t="s">
        <v>24</v>
      </c>
      <c r="N2571" s="31" t="s">
        <v>25933</v>
      </c>
      <c r="O2571" s="31" t="s">
        <v>25929</v>
      </c>
      <c r="P2571" s="32" t="s">
        <v>67</v>
      </c>
      <c r="Q2571" s="32">
        <v>0.5</v>
      </c>
      <c r="R2571" t="str">
        <f t="shared" si="40"/>
        <v>Білецька Т.П. ПП, к-к "Хмельницькі солодощі" г.Хмельницкий, ул.Камьянецкая (к-к 124)</v>
      </c>
    </row>
    <row r="2572" spans="1:18" hidden="1" x14ac:dyDescent="0.25">
      <c r="A2572" s="32">
        <v>162225</v>
      </c>
      <c r="B2572" s="31" t="s">
        <v>13903</v>
      </c>
      <c r="C2572" s="31" t="s">
        <v>13904</v>
      </c>
      <c r="D2572" s="31" t="s">
        <v>13905</v>
      </c>
      <c r="E2572" s="31" t="s">
        <v>145</v>
      </c>
      <c r="F2572" s="31" t="s">
        <v>122</v>
      </c>
      <c r="G2572" s="31" t="s">
        <v>107</v>
      </c>
      <c r="H2572" s="31" t="s">
        <v>108</v>
      </c>
      <c r="I2572" s="31" t="s">
        <v>5128</v>
      </c>
      <c r="J2572" s="31" t="s">
        <v>5129</v>
      </c>
      <c r="K2572" s="31" t="s">
        <v>110</v>
      </c>
      <c r="L2572" s="31" t="s">
        <v>13904</v>
      </c>
      <c r="M2572" s="31" t="s">
        <v>26</v>
      </c>
      <c r="N2572" s="31" t="s">
        <v>25933</v>
      </c>
      <c r="O2572" s="31" t="s">
        <v>25929</v>
      </c>
      <c r="P2572" s="32" t="s">
        <v>66</v>
      </c>
      <c r="Q2572" s="32">
        <v>1</v>
      </c>
      <c r="R2572" t="str">
        <f t="shared" si="40"/>
        <v>Білінська І.В. ПП, маг. "Рукавичка" г.Хмельницкий, пер.Проскуривского Подполья, д.69</v>
      </c>
    </row>
    <row r="2573" spans="1:18" hidden="1" x14ac:dyDescent="0.25">
      <c r="A2573" s="32">
        <v>162225</v>
      </c>
      <c r="B2573" s="31" t="s">
        <v>13903</v>
      </c>
      <c r="C2573" s="31" t="s">
        <v>13904</v>
      </c>
      <c r="D2573" s="31" t="s">
        <v>13905</v>
      </c>
      <c r="E2573" s="31" t="s">
        <v>145</v>
      </c>
      <c r="F2573" s="31" t="s">
        <v>122</v>
      </c>
      <c r="G2573" s="31" t="s">
        <v>107</v>
      </c>
      <c r="H2573" s="31" t="s">
        <v>108</v>
      </c>
      <c r="I2573" s="31"/>
      <c r="J2573" s="31"/>
      <c r="K2573" s="31" t="s">
        <v>110</v>
      </c>
      <c r="L2573" s="31" t="s">
        <v>13904</v>
      </c>
      <c r="M2573" s="31" t="s">
        <v>26</v>
      </c>
      <c r="N2573" s="31" t="s">
        <v>25933</v>
      </c>
      <c r="O2573" s="31" t="s">
        <v>25929</v>
      </c>
      <c r="P2573" s="32" t="s">
        <v>66</v>
      </c>
      <c r="Q2573" s="32">
        <v>1</v>
      </c>
      <c r="R2573" t="str">
        <f t="shared" si="40"/>
        <v>Білінська І.В. ПП, маг. "Рукавичка" г.Хмельницкий, пер.Проскуривского Подполья, д.69</v>
      </c>
    </row>
    <row r="2574" spans="1:18" hidden="1" x14ac:dyDescent="0.25">
      <c r="A2574" s="32">
        <v>162236</v>
      </c>
      <c r="B2574" s="31" t="s">
        <v>13924</v>
      </c>
      <c r="C2574" s="31" t="s">
        <v>3910</v>
      </c>
      <c r="D2574" s="31" t="s">
        <v>13925</v>
      </c>
      <c r="E2574" s="31" t="s">
        <v>145</v>
      </c>
      <c r="F2574" s="31" t="s">
        <v>122</v>
      </c>
      <c r="G2574" s="31" t="s">
        <v>155</v>
      </c>
      <c r="H2574" s="31" t="s">
        <v>108</v>
      </c>
      <c r="I2574" s="31" t="s">
        <v>3912</v>
      </c>
      <c r="J2574" s="31" t="s">
        <v>3913</v>
      </c>
      <c r="K2574" s="31" t="s">
        <v>110</v>
      </c>
      <c r="L2574" s="31" t="s">
        <v>3910</v>
      </c>
      <c r="M2574" s="31" t="s">
        <v>23</v>
      </c>
      <c r="N2574" s="31" t="s">
        <v>25933</v>
      </c>
      <c r="O2574" s="31" t="s">
        <v>25929</v>
      </c>
      <c r="P2574" s="32" t="s">
        <v>66</v>
      </c>
      <c r="Q2574" s="32">
        <v>1</v>
      </c>
      <c r="R2574" t="str">
        <f t="shared" si="40"/>
        <v>Експресс-продукт ТзОВ, маг. "Кошик" Хмельницький, вул. Зарічанська, б. 16,</v>
      </c>
    </row>
    <row r="2575" spans="1:18" hidden="1" x14ac:dyDescent="0.25">
      <c r="A2575" s="32">
        <v>162236</v>
      </c>
      <c r="B2575" s="31" t="s">
        <v>13928</v>
      </c>
      <c r="C2575" s="31" t="s">
        <v>3910</v>
      </c>
      <c r="D2575" s="31" t="s">
        <v>13925</v>
      </c>
      <c r="E2575" s="31" t="s">
        <v>145</v>
      </c>
      <c r="F2575" s="31" t="s">
        <v>122</v>
      </c>
      <c r="G2575" s="31" t="s">
        <v>155</v>
      </c>
      <c r="H2575" s="31" t="s">
        <v>108</v>
      </c>
      <c r="I2575" s="31" t="s">
        <v>124</v>
      </c>
      <c r="J2575" s="31" t="s">
        <v>109</v>
      </c>
      <c r="K2575" s="31" t="s">
        <v>110</v>
      </c>
      <c r="L2575" s="31" t="s">
        <v>13927</v>
      </c>
      <c r="M2575" s="31" t="s">
        <v>23</v>
      </c>
      <c r="N2575" s="31" t="s">
        <v>25933</v>
      </c>
      <c r="O2575" s="31" t="s">
        <v>25929</v>
      </c>
      <c r="P2575" s="32" t="s">
        <v>66</v>
      </c>
      <c r="Q2575" s="32">
        <v>1</v>
      </c>
      <c r="R2575" t="str">
        <f t="shared" si="40"/>
        <v>Експресс-продукт ТзОВ, маг. "Кошик" Хмельницький, вул. Зарічанська, б. 16,</v>
      </c>
    </row>
    <row r="2576" spans="1:18" hidden="1" x14ac:dyDescent="0.25">
      <c r="A2576" s="32">
        <v>162246</v>
      </c>
      <c r="B2576" s="31" t="s">
        <v>13949</v>
      </c>
      <c r="C2576" s="31" t="s">
        <v>13950</v>
      </c>
      <c r="D2576" s="31" t="s">
        <v>11305</v>
      </c>
      <c r="E2576" s="31" t="s">
        <v>145</v>
      </c>
      <c r="F2576" s="31" t="s">
        <v>122</v>
      </c>
      <c r="G2576" s="31" t="s">
        <v>107</v>
      </c>
      <c r="H2576" s="31" t="s">
        <v>108</v>
      </c>
      <c r="I2576" s="31" t="s">
        <v>13951</v>
      </c>
      <c r="J2576" s="31" t="s">
        <v>13952</v>
      </c>
      <c r="K2576" s="31" t="s">
        <v>110</v>
      </c>
      <c r="L2576" s="31" t="s">
        <v>13950</v>
      </c>
      <c r="M2576" s="31" t="s">
        <v>27</v>
      </c>
      <c r="N2576" s="31" t="s">
        <v>25933</v>
      </c>
      <c r="O2576" s="31" t="s">
        <v>25929</v>
      </c>
      <c r="P2576" s="32" t="s">
        <v>67</v>
      </c>
      <c r="Q2576" s="32">
        <v>0.5</v>
      </c>
      <c r="R2576" t="str">
        <f t="shared" si="40"/>
        <v>Білюк І.В. ПП, маг. "Ладушка" г.Хмельницкий, ул.Чкалова, д.13</v>
      </c>
    </row>
    <row r="2577" spans="1:18" hidden="1" x14ac:dyDescent="0.25">
      <c r="A2577" s="32">
        <v>162246</v>
      </c>
      <c r="B2577" s="31" t="s">
        <v>13949</v>
      </c>
      <c r="C2577" s="31" t="s">
        <v>13950</v>
      </c>
      <c r="D2577" s="31" t="s">
        <v>11305</v>
      </c>
      <c r="E2577" s="31" t="s">
        <v>145</v>
      </c>
      <c r="F2577" s="31" t="s">
        <v>122</v>
      </c>
      <c r="G2577" s="31" t="s">
        <v>107</v>
      </c>
      <c r="H2577" s="31" t="s">
        <v>108</v>
      </c>
      <c r="I2577" s="31"/>
      <c r="J2577" s="31"/>
      <c r="K2577" s="31" t="s">
        <v>110</v>
      </c>
      <c r="L2577" s="31" t="s">
        <v>13950</v>
      </c>
      <c r="M2577" s="31" t="s">
        <v>27</v>
      </c>
      <c r="N2577" s="31" t="s">
        <v>25933</v>
      </c>
      <c r="O2577" s="31" t="s">
        <v>25929</v>
      </c>
      <c r="P2577" s="32" t="s">
        <v>67</v>
      </c>
      <c r="Q2577" s="32">
        <v>0.5</v>
      </c>
      <c r="R2577" t="str">
        <f t="shared" si="40"/>
        <v>Білюк І.В. ПП, маг. "Ладушка" г.Хмельницкий, ул.Чкалова, д.13</v>
      </c>
    </row>
    <row r="2578" spans="1:18" hidden="1" x14ac:dyDescent="0.25">
      <c r="A2578" s="32">
        <v>162247</v>
      </c>
      <c r="B2578" s="31" t="s">
        <v>13953</v>
      </c>
      <c r="C2578" s="31" t="s">
        <v>13954</v>
      </c>
      <c r="D2578" s="31" t="s">
        <v>13955</v>
      </c>
      <c r="E2578" s="31" t="s">
        <v>145</v>
      </c>
      <c r="F2578" s="31" t="s">
        <v>122</v>
      </c>
      <c r="G2578" s="31" t="s">
        <v>107</v>
      </c>
      <c r="H2578" s="31" t="s">
        <v>108</v>
      </c>
      <c r="I2578" s="31" t="s">
        <v>13956</v>
      </c>
      <c r="J2578" s="31" t="s">
        <v>13957</v>
      </c>
      <c r="K2578" s="31" t="s">
        <v>110</v>
      </c>
      <c r="L2578" s="31" t="s">
        <v>13958</v>
      </c>
      <c r="M2578" s="31" t="s">
        <v>27</v>
      </c>
      <c r="N2578" s="31" t="s">
        <v>25933</v>
      </c>
      <c r="O2578" s="31" t="s">
        <v>25929</v>
      </c>
      <c r="P2578" s="32" t="s">
        <v>66</v>
      </c>
      <c r="Q2578" s="32">
        <v>1</v>
      </c>
      <c r="R2578" t="str">
        <f t="shared" si="40"/>
        <v>Білюк І.В. ПП, маг. "Продукти" г.Хмельницкий, ул.Вишневая, д.135</v>
      </c>
    </row>
    <row r="2579" spans="1:18" hidden="1" x14ac:dyDescent="0.25">
      <c r="A2579" s="32">
        <v>162247</v>
      </c>
      <c r="B2579" s="31" t="s">
        <v>13953</v>
      </c>
      <c r="C2579" s="31" t="s">
        <v>13954</v>
      </c>
      <c r="D2579" s="31" t="s">
        <v>13955</v>
      </c>
      <c r="E2579" s="31" t="s">
        <v>145</v>
      </c>
      <c r="F2579" s="31" t="s">
        <v>122</v>
      </c>
      <c r="G2579" s="31" t="s">
        <v>107</v>
      </c>
      <c r="H2579" s="31" t="s">
        <v>108</v>
      </c>
      <c r="I2579" s="31"/>
      <c r="J2579" s="31"/>
      <c r="K2579" s="31" t="s">
        <v>110</v>
      </c>
      <c r="L2579" s="31" t="s">
        <v>13954</v>
      </c>
      <c r="M2579" s="31" t="s">
        <v>27</v>
      </c>
      <c r="N2579" s="31" t="s">
        <v>25933</v>
      </c>
      <c r="O2579" s="31" t="s">
        <v>25929</v>
      </c>
      <c r="P2579" s="32" t="s">
        <v>66</v>
      </c>
      <c r="Q2579" s="32">
        <v>1</v>
      </c>
      <c r="R2579" t="str">
        <f t="shared" si="40"/>
        <v>Білюк І.В. ПП, маг. "Продукти" г.Хмельницкий, ул.Вишневая, д.135</v>
      </c>
    </row>
    <row r="2580" spans="1:18" hidden="1" x14ac:dyDescent="0.25">
      <c r="A2580" s="32">
        <v>162263</v>
      </c>
      <c r="B2580" s="31" t="s">
        <v>14001</v>
      </c>
      <c r="C2580" s="31" t="s">
        <v>14002</v>
      </c>
      <c r="D2580" s="31" t="s">
        <v>14003</v>
      </c>
      <c r="E2580" s="31" t="s">
        <v>145</v>
      </c>
      <c r="F2580" s="31" t="s">
        <v>122</v>
      </c>
      <c r="G2580" s="31" t="s">
        <v>107</v>
      </c>
      <c r="H2580" s="31" t="s">
        <v>108</v>
      </c>
      <c r="I2580" s="31" t="s">
        <v>2692</v>
      </c>
      <c r="J2580" s="31" t="s">
        <v>2693</v>
      </c>
      <c r="K2580" s="31" t="s">
        <v>110</v>
      </c>
      <c r="L2580" s="31" t="s">
        <v>14002</v>
      </c>
      <c r="M2580" s="31" t="s">
        <v>24</v>
      </c>
      <c r="N2580" s="31" t="s">
        <v>25933</v>
      </c>
      <c r="O2580" s="31" t="s">
        <v>25929</v>
      </c>
      <c r="P2580" s="32" t="s">
        <v>67</v>
      </c>
      <c r="Q2580" s="32">
        <v>1</v>
      </c>
      <c r="R2580" t="str">
        <f t="shared" si="40"/>
        <v>Бляхарський П.С. ПП, маг. "Солоха" г.Хмельницкий, пер.Щедрина, д.2</v>
      </c>
    </row>
    <row r="2581" spans="1:18" hidden="1" x14ac:dyDescent="0.25">
      <c r="A2581" s="32">
        <v>162263</v>
      </c>
      <c r="B2581" s="31" t="s">
        <v>14001</v>
      </c>
      <c r="C2581" s="31" t="s">
        <v>14002</v>
      </c>
      <c r="D2581" s="31" t="s">
        <v>14003</v>
      </c>
      <c r="E2581" s="31" t="s">
        <v>145</v>
      </c>
      <c r="F2581" s="31" t="s">
        <v>122</v>
      </c>
      <c r="G2581" s="31" t="s">
        <v>107</v>
      </c>
      <c r="H2581" s="31" t="s">
        <v>108</v>
      </c>
      <c r="I2581" s="31"/>
      <c r="J2581" s="31"/>
      <c r="K2581" s="31" t="s">
        <v>110</v>
      </c>
      <c r="L2581" s="31" t="s">
        <v>14002</v>
      </c>
      <c r="M2581" s="31" t="s">
        <v>24</v>
      </c>
      <c r="N2581" s="31" t="s">
        <v>25933</v>
      </c>
      <c r="O2581" s="31" t="s">
        <v>25929</v>
      </c>
      <c r="P2581" s="32" t="s">
        <v>67</v>
      </c>
      <c r="Q2581" s="32">
        <v>1</v>
      </c>
      <c r="R2581" t="str">
        <f t="shared" si="40"/>
        <v>Бляхарський П.С. ПП, маг. "Солоха" г.Хмельницкий, пер.Щедрина, д.2</v>
      </c>
    </row>
    <row r="2582" spans="1:18" hidden="1" x14ac:dyDescent="0.25">
      <c r="A2582" s="32">
        <v>162306</v>
      </c>
      <c r="B2582" s="31" t="s">
        <v>14085</v>
      </c>
      <c r="C2582" s="31" t="s">
        <v>14086</v>
      </c>
      <c r="D2582" s="31" t="s">
        <v>14087</v>
      </c>
      <c r="E2582" s="31" t="s">
        <v>145</v>
      </c>
      <c r="F2582" s="31" t="s">
        <v>122</v>
      </c>
      <c r="G2582" s="31" t="s">
        <v>107</v>
      </c>
      <c r="H2582" s="31" t="s">
        <v>108</v>
      </c>
      <c r="I2582" s="31" t="s">
        <v>14088</v>
      </c>
      <c r="J2582" s="31" t="s">
        <v>14089</v>
      </c>
      <c r="K2582" s="31" t="s">
        <v>110</v>
      </c>
      <c r="L2582" s="31" t="s">
        <v>14086</v>
      </c>
      <c r="M2582" s="31" t="s">
        <v>27</v>
      </c>
      <c r="N2582" s="31" t="s">
        <v>25933</v>
      </c>
      <c r="O2582" s="31" t="s">
        <v>25929</v>
      </c>
      <c r="P2582" s="32" t="s">
        <v>67</v>
      </c>
      <c r="Q2582" s="32">
        <v>0.5</v>
      </c>
      <c r="R2582" t="str">
        <f t="shared" si="40"/>
        <v>Бойко Н.А. ПП, маг. "Діана" г.Хмельницкий, ул.Курчатова, д.69</v>
      </c>
    </row>
    <row r="2583" spans="1:18" hidden="1" x14ac:dyDescent="0.25">
      <c r="A2583" s="32">
        <v>162306</v>
      </c>
      <c r="B2583" s="31" t="s">
        <v>14085</v>
      </c>
      <c r="C2583" s="31" t="s">
        <v>14086</v>
      </c>
      <c r="D2583" s="31" t="s">
        <v>14087</v>
      </c>
      <c r="E2583" s="31" t="s">
        <v>145</v>
      </c>
      <c r="F2583" s="31" t="s">
        <v>122</v>
      </c>
      <c r="G2583" s="31" t="s">
        <v>107</v>
      </c>
      <c r="H2583" s="31" t="s">
        <v>108</v>
      </c>
      <c r="I2583" s="31"/>
      <c r="J2583" s="31"/>
      <c r="K2583" s="31" t="s">
        <v>110</v>
      </c>
      <c r="L2583" s="31" t="s">
        <v>14086</v>
      </c>
      <c r="M2583" s="31" t="s">
        <v>27</v>
      </c>
      <c r="N2583" s="31" t="s">
        <v>25933</v>
      </c>
      <c r="O2583" s="31" t="s">
        <v>25929</v>
      </c>
      <c r="P2583" s="32" t="s">
        <v>67</v>
      </c>
      <c r="Q2583" s="32">
        <v>0.5</v>
      </c>
      <c r="R2583" t="str">
        <f t="shared" si="40"/>
        <v>Бойко Н.А. ПП, маг. "Діана" г.Хмельницкий, ул.Курчатова, д.69</v>
      </c>
    </row>
    <row r="2584" spans="1:18" hidden="1" x14ac:dyDescent="0.25">
      <c r="A2584" s="32">
        <v>162371</v>
      </c>
      <c r="B2584" s="31" t="s">
        <v>14226</v>
      </c>
      <c r="C2584" s="31" t="s">
        <v>14227</v>
      </c>
      <c r="D2584" s="31" t="s">
        <v>13231</v>
      </c>
      <c r="E2584" s="31" t="s">
        <v>145</v>
      </c>
      <c r="F2584" s="31" t="s">
        <v>122</v>
      </c>
      <c r="G2584" s="31" t="s">
        <v>107</v>
      </c>
      <c r="H2584" s="31" t="s">
        <v>108</v>
      </c>
      <c r="I2584" s="31"/>
      <c r="J2584" s="31"/>
      <c r="K2584" s="31" t="s">
        <v>110</v>
      </c>
      <c r="L2584" s="31" t="s">
        <v>14227</v>
      </c>
      <c r="M2584" s="31" t="s">
        <v>25</v>
      </c>
      <c r="N2584" s="31" t="s">
        <v>25933</v>
      </c>
      <c r="O2584" s="31" t="s">
        <v>25929</v>
      </c>
      <c r="P2584" s="32" t="s">
        <v>67</v>
      </c>
      <c r="Q2584" s="32">
        <v>0.5</v>
      </c>
      <c r="R2584" t="str">
        <f t="shared" si="40"/>
        <v>Брага О.В. ПП, маг. "Зупинка школа" г.Хмельницкий (Книжковцы)</v>
      </c>
    </row>
    <row r="2585" spans="1:18" hidden="1" x14ac:dyDescent="0.25">
      <c r="A2585" s="32">
        <v>162371</v>
      </c>
      <c r="B2585" s="31" t="s">
        <v>14226</v>
      </c>
      <c r="C2585" s="31" t="s">
        <v>14227</v>
      </c>
      <c r="D2585" s="31" t="s">
        <v>13231</v>
      </c>
      <c r="E2585" s="31" t="s">
        <v>145</v>
      </c>
      <c r="F2585" s="31" t="s">
        <v>122</v>
      </c>
      <c r="G2585" s="31" t="s">
        <v>107</v>
      </c>
      <c r="H2585" s="31" t="s">
        <v>108</v>
      </c>
      <c r="I2585" s="31" t="s">
        <v>14228</v>
      </c>
      <c r="J2585" s="31" t="s">
        <v>14229</v>
      </c>
      <c r="K2585" s="31" t="s">
        <v>110</v>
      </c>
      <c r="L2585" s="31" t="s">
        <v>14227</v>
      </c>
      <c r="M2585" s="31" t="s">
        <v>25</v>
      </c>
      <c r="N2585" s="31" t="s">
        <v>25933</v>
      </c>
      <c r="O2585" s="31" t="s">
        <v>25929</v>
      </c>
      <c r="P2585" s="32" t="s">
        <v>67</v>
      </c>
      <c r="Q2585" s="32">
        <v>0.5</v>
      </c>
      <c r="R2585" t="str">
        <f t="shared" si="40"/>
        <v>Брага О.В. ПП, маг. "Зупинка школа" г.Хмельницкий (Книжковцы)</v>
      </c>
    </row>
    <row r="2586" spans="1:18" hidden="1" x14ac:dyDescent="0.25">
      <c r="A2586" s="32">
        <v>162372</v>
      </c>
      <c r="B2586" s="31" t="s">
        <v>14230</v>
      </c>
      <c r="C2586" s="31" t="s">
        <v>14231</v>
      </c>
      <c r="D2586" s="31" t="s">
        <v>14232</v>
      </c>
      <c r="E2586" s="31" t="s">
        <v>145</v>
      </c>
      <c r="F2586" s="31" t="s">
        <v>122</v>
      </c>
      <c r="G2586" s="31" t="s">
        <v>107</v>
      </c>
      <c r="H2586" s="31" t="s">
        <v>108</v>
      </c>
      <c r="I2586" s="31" t="s">
        <v>14228</v>
      </c>
      <c r="J2586" s="31" t="s">
        <v>14229</v>
      </c>
      <c r="K2586" s="31" t="s">
        <v>110</v>
      </c>
      <c r="L2586" s="31" t="s">
        <v>14231</v>
      </c>
      <c r="M2586" s="31" t="s">
        <v>25</v>
      </c>
      <c r="N2586" s="31" t="s">
        <v>25933</v>
      </c>
      <c r="O2586" s="31" t="s">
        <v>25929</v>
      </c>
      <c r="P2586" s="32" t="s">
        <v>67</v>
      </c>
      <c r="Q2586" s="32">
        <v>1</v>
      </c>
      <c r="R2586" t="str">
        <f t="shared" si="40"/>
        <v>Брага О.В. ПП, маг. "Продукти" г.Хмельницкий, ул.Франко Ивана (около Парка)</v>
      </c>
    </row>
    <row r="2587" spans="1:18" hidden="1" x14ac:dyDescent="0.25">
      <c r="A2587" s="32">
        <v>162372</v>
      </c>
      <c r="B2587" s="31" t="s">
        <v>14230</v>
      </c>
      <c r="C2587" s="31" t="s">
        <v>14231</v>
      </c>
      <c r="D2587" s="31" t="s">
        <v>14232</v>
      </c>
      <c r="E2587" s="31" t="s">
        <v>145</v>
      </c>
      <c r="F2587" s="31" t="s">
        <v>122</v>
      </c>
      <c r="G2587" s="31" t="s">
        <v>107</v>
      </c>
      <c r="H2587" s="31" t="s">
        <v>108</v>
      </c>
      <c r="I2587" s="31"/>
      <c r="J2587" s="31"/>
      <c r="K2587" s="31" t="s">
        <v>110</v>
      </c>
      <c r="L2587" s="31" t="s">
        <v>14231</v>
      </c>
      <c r="M2587" s="31" t="s">
        <v>25</v>
      </c>
      <c r="N2587" s="31" t="s">
        <v>25933</v>
      </c>
      <c r="O2587" s="31" t="s">
        <v>25929</v>
      </c>
      <c r="P2587" s="32" t="s">
        <v>67</v>
      </c>
      <c r="Q2587" s="32">
        <v>1</v>
      </c>
      <c r="R2587" t="str">
        <f t="shared" si="40"/>
        <v>Брага О.В. ПП, маг. "Продукти" г.Хмельницкий, ул.Франко Ивана (около Парка)</v>
      </c>
    </row>
    <row r="2588" spans="1:18" hidden="1" x14ac:dyDescent="0.25">
      <c r="A2588" s="32">
        <v>162399</v>
      </c>
      <c r="B2588" s="31" t="s">
        <v>14283</v>
      </c>
      <c r="C2588" s="31" t="s">
        <v>14284</v>
      </c>
      <c r="D2588" s="31" t="s">
        <v>12658</v>
      </c>
      <c r="E2588" s="31" t="s">
        <v>145</v>
      </c>
      <c r="F2588" s="31" t="s">
        <v>122</v>
      </c>
      <c r="G2588" s="31" t="s">
        <v>107</v>
      </c>
      <c r="H2588" s="31" t="s">
        <v>108</v>
      </c>
      <c r="I2588" s="31" t="s">
        <v>14281</v>
      </c>
      <c r="J2588" s="31" t="s">
        <v>14282</v>
      </c>
      <c r="K2588" s="31" t="s">
        <v>110</v>
      </c>
      <c r="L2588" s="31" t="s">
        <v>14284</v>
      </c>
      <c r="M2588" s="31" t="s">
        <v>27</v>
      </c>
      <c r="N2588" s="31" t="s">
        <v>25933</v>
      </c>
      <c r="O2588" s="31" t="s">
        <v>25929</v>
      </c>
      <c r="P2588" s="32" t="s">
        <v>66</v>
      </c>
      <c r="Q2588" s="32">
        <v>1</v>
      </c>
      <c r="R2588" t="str">
        <f t="shared" si="40"/>
        <v>Буга С.В.ПП, маг. "Смак" г.Хмельницкий, ул.Озерная, д.10/1</v>
      </c>
    </row>
    <row r="2589" spans="1:18" hidden="1" x14ac:dyDescent="0.25">
      <c r="A2589" s="32">
        <v>162399</v>
      </c>
      <c r="B2589" s="31" t="s">
        <v>14283</v>
      </c>
      <c r="C2589" s="31" t="s">
        <v>14284</v>
      </c>
      <c r="D2589" s="31" t="s">
        <v>12658</v>
      </c>
      <c r="E2589" s="31" t="s">
        <v>145</v>
      </c>
      <c r="F2589" s="31" t="s">
        <v>122</v>
      </c>
      <c r="G2589" s="31" t="s">
        <v>107</v>
      </c>
      <c r="H2589" s="31" t="s">
        <v>108</v>
      </c>
      <c r="I2589" s="31"/>
      <c r="J2589" s="31"/>
      <c r="K2589" s="31" t="s">
        <v>110</v>
      </c>
      <c r="L2589" s="31" t="s">
        <v>14284</v>
      </c>
      <c r="M2589" s="31" t="s">
        <v>27</v>
      </c>
      <c r="N2589" s="31" t="s">
        <v>25933</v>
      </c>
      <c r="O2589" s="31" t="s">
        <v>25929</v>
      </c>
      <c r="P2589" s="32" t="s">
        <v>66</v>
      </c>
      <c r="Q2589" s="32">
        <v>1</v>
      </c>
      <c r="R2589" t="str">
        <f t="shared" si="40"/>
        <v>Буга С.В.ПП, маг. "Смак" г.Хмельницкий, ул.Озерная, д.10/1</v>
      </c>
    </row>
    <row r="2590" spans="1:18" hidden="1" x14ac:dyDescent="0.25">
      <c r="A2590" s="32">
        <v>162400</v>
      </c>
      <c r="B2590" s="31" t="s">
        <v>14285</v>
      </c>
      <c r="C2590" s="31" t="s">
        <v>14286</v>
      </c>
      <c r="D2590" s="31" t="s">
        <v>14287</v>
      </c>
      <c r="E2590" s="31" t="s">
        <v>145</v>
      </c>
      <c r="F2590" s="31" t="s">
        <v>122</v>
      </c>
      <c r="G2590" s="31" t="s">
        <v>107</v>
      </c>
      <c r="H2590" s="31" t="s">
        <v>108</v>
      </c>
      <c r="I2590" s="31" t="s">
        <v>14281</v>
      </c>
      <c r="J2590" s="31"/>
      <c r="K2590" s="31" t="s">
        <v>110</v>
      </c>
      <c r="L2590" s="31" t="s">
        <v>14286</v>
      </c>
      <c r="M2590" s="31" t="s">
        <v>24</v>
      </c>
      <c r="N2590" s="31" t="s">
        <v>25933</v>
      </c>
      <c r="O2590" s="31" t="s">
        <v>25929</v>
      </c>
      <c r="P2590" s="32" t="s">
        <v>66</v>
      </c>
      <c r="Q2590" s="32">
        <v>1</v>
      </c>
      <c r="R2590" t="str">
        <f t="shared" si="40"/>
        <v>Буга С.В.ПП,маг."Смак" г.Хмельницкий, ул.Хотовицкого, д.11а</v>
      </c>
    </row>
    <row r="2591" spans="1:18" hidden="1" x14ac:dyDescent="0.25">
      <c r="A2591" s="32">
        <v>162400</v>
      </c>
      <c r="B2591" s="31" t="s">
        <v>14285</v>
      </c>
      <c r="C2591" s="31" t="s">
        <v>14286</v>
      </c>
      <c r="D2591" s="31" t="s">
        <v>14287</v>
      </c>
      <c r="E2591" s="31" t="s">
        <v>145</v>
      </c>
      <c r="F2591" s="31" t="s">
        <v>122</v>
      </c>
      <c r="G2591" s="31" t="s">
        <v>107</v>
      </c>
      <c r="H2591" s="31" t="s">
        <v>108</v>
      </c>
      <c r="I2591" s="31" t="s">
        <v>14281</v>
      </c>
      <c r="J2591" s="31" t="s">
        <v>14282</v>
      </c>
      <c r="K2591" s="31" t="s">
        <v>110</v>
      </c>
      <c r="L2591" s="31" t="s">
        <v>14286</v>
      </c>
      <c r="M2591" s="31" t="s">
        <v>24</v>
      </c>
      <c r="N2591" s="31" t="s">
        <v>25933</v>
      </c>
      <c r="O2591" s="31" t="s">
        <v>25929</v>
      </c>
      <c r="P2591" s="32" t="s">
        <v>66</v>
      </c>
      <c r="Q2591" s="32">
        <v>1</v>
      </c>
      <c r="R2591" t="str">
        <f t="shared" si="40"/>
        <v>Буга С.В.ПП,маг."Смак" г.Хмельницкий, ул.Хотовицкого, д.11а</v>
      </c>
    </row>
    <row r="2592" spans="1:18" hidden="1" x14ac:dyDescent="0.25">
      <c r="A2592" s="32">
        <v>162401</v>
      </c>
      <c r="B2592" s="31" t="s">
        <v>14288</v>
      </c>
      <c r="C2592" s="31" t="s">
        <v>14289</v>
      </c>
      <c r="D2592" s="31" t="s">
        <v>14290</v>
      </c>
      <c r="E2592" s="31" t="s">
        <v>145</v>
      </c>
      <c r="F2592" s="31" t="s">
        <v>122</v>
      </c>
      <c r="G2592" s="31" t="s">
        <v>107</v>
      </c>
      <c r="H2592" s="31" t="s">
        <v>108</v>
      </c>
      <c r="I2592" s="31"/>
      <c r="J2592" s="31"/>
      <c r="K2592" s="31" t="s">
        <v>110</v>
      </c>
      <c r="L2592" s="31" t="s">
        <v>14289</v>
      </c>
      <c r="M2592" s="31" t="s">
        <v>24</v>
      </c>
      <c r="N2592" s="31" t="s">
        <v>25933</v>
      </c>
      <c r="O2592" s="31" t="s">
        <v>25929</v>
      </c>
      <c r="P2592" s="32" t="s">
        <v>67</v>
      </c>
      <c r="Q2592" s="32">
        <v>0.5</v>
      </c>
      <c r="R2592" t="str">
        <f t="shared" si="40"/>
        <v>Буга С.В.ПП,маг."Три товстуни" г.Хмельницкий, шоссе Львовское, д.55</v>
      </c>
    </row>
    <row r="2593" spans="1:18" hidden="1" x14ac:dyDescent="0.25">
      <c r="A2593" s="32">
        <v>162401</v>
      </c>
      <c r="B2593" s="31" t="s">
        <v>14288</v>
      </c>
      <c r="C2593" s="31" t="s">
        <v>14289</v>
      </c>
      <c r="D2593" s="31" t="s">
        <v>14290</v>
      </c>
      <c r="E2593" s="31" t="s">
        <v>145</v>
      </c>
      <c r="F2593" s="31" t="s">
        <v>122</v>
      </c>
      <c r="G2593" s="31" t="s">
        <v>107</v>
      </c>
      <c r="H2593" s="31" t="s">
        <v>108</v>
      </c>
      <c r="I2593" s="31" t="s">
        <v>14281</v>
      </c>
      <c r="J2593" s="31" t="s">
        <v>14282</v>
      </c>
      <c r="K2593" s="31" t="s">
        <v>110</v>
      </c>
      <c r="L2593" s="31" t="s">
        <v>14289</v>
      </c>
      <c r="M2593" s="31" t="s">
        <v>24</v>
      </c>
      <c r="N2593" s="31" t="s">
        <v>25933</v>
      </c>
      <c r="O2593" s="31" t="s">
        <v>25929</v>
      </c>
      <c r="P2593" s="32" t="s">
        <v>67</v>
      </c>
      <c r="Q2593" s="32">
        <v>0.5</v>
      </c>
      <c r="R2593" t="str">
        <f t="shared" si="40"/>
        <v>Буга С.В.ПП,маг."Три товстуни" г.Хмельницкий, шоссе Львовское, д.55</v>
      </c>
    </row>
    <row r="2594" spans="1:18" hidden="1" x14ac:dyDescent="0.25">
      <c r="A2594" s="32">
        <v>162567</v>
      </c>
      <c r="B2594" s="31" t="s">
        <v>14646</v>
      </c>
      <c r="C2594" s="31" t="s">
        <v>14647</v>
      </c>
      <c r="D2594" s="31" t="s">
        <v>14648</v>
      </c>
      <c r="E2594" s="31" t="s">
        <v>145</v>
      </c>
      <c r="F2594" s="31" t="s">
        <v>122</v>
      </c>
      <c r="G2594" s="31" t="s">
        <v>107</v>
      </c>
      <c r="H2594" s="31" t="s">
        <v>108</v>
      </c>
      <c r="I2594" s="31" t="s">
        <v>8123</v>
      </c>
      <c r="J2594" s="31" t="s">
        <v>8124</v>
      </c>
      <c r="K2594" s="31" t="s">
        <v>110</v>
      </c>
      <c r="L2594" s="31" t="s">
        <v>14647</v>
      </c>
      <c r="M2594" s="31" t="s">
        <v>26</v>
      </c>
      <c r="N2594" s="31" t="s">
        <v>25933</v>
      </c>
      <c r="O2594" s="31" t="s">
        <v>25929</v>
      </c>
      <c r="P2594" s="32" t="s">
        <v>66</v>
      </c>
      <c r="Q2594" s="32">
        <v>1</v>
      </c>
      <c r="R2594" t="str">
        <f t="shared" si="40"/>
        <v>Войтюк Л.С. ПП, маг. "Жар-птиця" г.Хмельницкий, просп Мира, д.74</v>
      </c>
    </row>
    <row r="2595" spans="1:18" hidden="1" x14ac:dyDescent="0.25">
      <c r="A2595" s="32">
        <v>162567</v>
      </c>
      <c r="B2595" s="31" t="s">
        <v>14646</v>
      </c>
      <c r="C2595" s="31" t="s">
        <v>14647</v>
      </c>
      <c r="D2595" s="31" t="s">
        <v>14648</v>
      </c>
      <c r="E2595" s="31" t="s">
        <v>145</v>
      </c>
      <c r="F2595" s="31" t="s">
        <v>122</v>
      </c>
      <c r="G2595" s="31" t="s">
        <v>107</v>
      </c>
      <c r="H2595" s="31" t="s">
        <v>108</v>
      </c>
      <c r="I2595" s="31"/>
      <c r="J2595" s="31"/>
      <c r="K2595" s="31" t="s">
        <v>110</v>
      </c>
      <c r="L2595" s="31" t="s">
        <v>14647</v>
      </c>
      <c r="M2595" s="31" t="s">
        <v>26</v>
      </c>
      <c r="N2595" s="31" t="s">
        <v>25933</v>
      </c>
      <c r="O2595" s="31" t="s">
        <v>25929</v>
      </c>
      <c r="P2595" s="32" t="s">
        <v>66</v>
      </c>
      <c r="Q2595" s="32">
        <v>1</v>
      </c>
      <c r="R2595" t="str">
        <f t="shared" si="40"/>
        <v>Войтюк Л.С. ПП, маг. "Жар-птиця" г.Хмельницкий, просп Мира, д.74</v>
      </c>
    </row>
    <row r="2596" spans="1:18" hidden="1" x14ac:dyDescent="0.25">
      <c r="A2596" s="32">
        <v>162571</v>
      </c>
      <c r="B2596" s="31" t="s">
        <v>14649</v>
      </c>
      <c r="C2596" s="31" t="s">
        <v>14650</v>
      </c>
      <c r="D2596" s="31" t="s">
        <v>14651</v>
      </c>
      <c r="E2596" s="31" t="s">
        <v>145</v>
      </c>
      <c r="F2596" s="31" t="s">
        <v>122</v>
      </c>
      <c r="G2596" s="31" t="s">
        <v>107</v>
      </c>
      <c r="H2596" s="31" t="s">
        <v>108</v>
      </c>
      <c r="I2596" s="31"/>
      <c r="J2596" s="31"/>
      <c r="K2596" s="31" t="s">
        <v>110</v>
      </c>
      <c r="L2596" s="31" t="s">
        <v>14650</v>
      </c>
      <c r="M2596" s="31" t="s">
        <v>27</v>
      </c>
      <c r="N2596" s="31" t="s">
        <v>25933</v>
      </c>
      <c r="O2596" s="31" t="s">
        <v>25929</v>
      </c>
      <c r="P2596" s="32" t="s">
        <v>66</v>
      </c>
      <c r="Q2596" s="32">
        <v>1</v>
      </c>
      <c r="R2596" t="str">
        <f t="shared" si="40"/>
        <v>Войцехівська Н.М. ПП, маг. "Наталі" г.Хмельницкий, ул.Пяскерского, д.23</v>
      </c>
    </row>
    <row r="2597" spans="1:18" hidden="1" x14ac:dyDescent="0.25">
      <c r="A2597" s="32">
        <v>162571</v>
      </c>
      <c r="B2597" s="31" t="s">
        <v>14649</v>
      </c>
      <c r="C2597" s="31" t="s">
        <v>14650</v>
      </c>
      <c r="D2597" s="31" t="s">
        <v>14651</v>
      </c>
      <c r="E2597" s="31" t="s">
        <v>145</v>
      </c>
      <c r="F2597" s="31" t="s">
        <v>122</v>
      </c>
      <c r="G2597" s="31" t="s">
        <v>107</v>
      </c>
      <c r="H2597" s="31" t="s">
        <v>108</v>
      </c>
      <c r="I2597" s="31" t="s">
        <v>14652</v>
      </c>
      <c r="J2597" s="31" t="s">
        <v>14653</v>
      </c>
      <c r="K2597" s="31" t="s">
        <v>110</v>
      </c>
      <c r="L2597" s="31" t="s">
        <v>14650</v>
      </c>
      <c r="M2597" s="31" t="s">
        <v>27</v>
      </c>
      <c r="N2597" s="31" t="s">
        <v>25933</v>
      </c>
      <c r="O2597" s="31" t="s">
        <v>25929</v>
      </c>
      <c r="P2597" s="32" t="s">
        <v>66</v>
      </c>
      <c r="Q2597" s="32">
        <v>1</v>
      </c>
      <c r="R2597" t="str">
        <f t="shared" si="40"/>
        <v>Войцехівська Н.М. ПП, маг. "Наталі" г.Хмельницкий, ул.Пяскерского, д.23</v>
      </c>
    </row>
    <row r="2598" spans="1:18" hidden="1" x14ac:dyDescent="0.25">
      <c r="A2598" s="32">
        <v>713397</v>
      </c>
      <c r="B2598" s="31" t="s">
        <v>23857</v>
      </c>
      <c r="C2598" s="31" t="s">
        <v>23858</v>
      </c>
      <c r="D2598" s="31" t="s">
        <v>23859</v>
      </c>
      <c r="E2598" s="31" t="s">
        <v>145</v>
      </c>
      <c r="F2598" s="31" t="s">
        <v>122</v>
      </c>
      <c r="G2598" s="31" t="s">
        <v>107</v>
      </c>
      <c r="H2598" s="31" t="s">
        <v>108</v>
      </c>
      <c r="I2598" s="31" t="s">
        <v>23860</v>
      </c>
      <c r="J2598" s="31" t="s">
        <v>23861</v>
      </c>
      <c r="K2598" s="31" t="s">
        <v>110</v>
      </c>
      <c r="L2598" s="31" t="s">
        <v>23858</v>
      </c>
      <c r="M2598" s="31" t="s">
        <v>25</v>
      </c>
      <c r="N2598" s="31" t="s">
        <v>25933</v>
      </c>
      <c r="O2598" s="31" t="s">
        <v>25929</v>
      </c>
      <c r="P2598" s="32" t="s">
        <v>66</v>
      </c>
      <c r="Q2598" s="32">
        <v>1</v>
      </c>
      <c r="R2598" t="str">
        <f t="shared" si="40"/>
        <v>Гуменюк В.М. ПП, маг. "ВВ-8" г.Хмельницкий, ул.Шевченко, д.60</v>
      </c>
    </row>
    <row r="2599" spans="1:18" hidden="1" x14ac:dyDescent="0.25">
      <c r="A2599" s="32">
        <v>713403</v>
      </c>
      <c r="B2599" s="31" t="s">
        <v>23880</v>
      </c>
      <c r="C2599" s="31" t="s">
        <v>23881</v>
      </c>
      <c r="D2599" s="31" t="s">
        <v>23882</v>
      </c>
      <c r="E2599" s="31" t="s">
        <v>145</v>
      </c>
      <c r="F2599" s="31" t="s">
        <v>122</v>
      </c>
      <c r="G2599" s="31" t="s">
        <v>107</v>
      </c>
      <c r="H2599" s="31" t="s">
        <v>108</v>
      </c>
      <c r="I2599" s="31" t="s">
        <v>23883</v>
      </c>
      <c r="J2599" s="31" t="s">
        <v>23884</v>
      </c>
      <c r="K2599" s="31" t="s">
        <v>110</v>
      </c>
      <c r="L2599" s="31" t="s">
        <v>23881</v>
      </c>
      <c r="M2599" s="31" t="s">
        <v>25</v>
      </c>
      <c r="N2599" s="31" t="s">
        <v>25933</v>
      </c>
      <c r="O2599" s="31" t="s">
        <v>25929</v>
      </c>
      <c r="P2599" s="32" t="s">
        <v>66</v>
      </c>
      <c r="Q2599" s="32">
        <v>1</v>
      </c>
      <c r="R2599" t="str">
        <f t="shared" si="40"/>
        <v>Бондаренко О.А. ПП, маг. "Продукти" г.Хмельницкий, ул.Подольская, д.25 (напроти Офіс-центра)</v>
      </c>
    </row>
    <row r="2600" spans="1:18" hidden="1" x14ac:dyDescent="0.25">
      <c r="A2600" s="32">
        <v>713441</v>
      </c>
      <c r="B2600" s="31" t="s">
        <v>23950</v>
      </c>
      <c r="C2600" s="31" t="s">
        <v>23951</v>
      </c>
      <c r="D2600" s="31" t="s">
        <v>23952</v>
      </c>
      <c r="E2600" s="31" t="s">
        <v>145</v>
      </c>
      <c r="F2600" s="31" t="s">
        <v>122</v>
      </c>
      <c r="G2600" s="31" t="s">
        <v>107</v>
      </c>
      <c r="H2600" s="31" t="s">
        <v>108</v>
      </c>
      <c r="I2600" s="31" t="s">
        <v>23953</v>
      </c>
      <c r="J2600" s="31" t="s">
        <v>23954</v>
      </c>
      <c r="K2600" s="31" t="s">
        <v>110</v>
      </c>
      <c r="L2600" s="31" t="s">
        <v>23951</v>
      </c>
      <c r="M2600" s="31" t="s">
        <v>27</v>
      </c>
      <c r="N2600" s="31" t="s">
        <v>25933</v>
      </c>
      <c r="O2600" s="31" t="s">
        <v>25929</v>
      </c>
      <c r="P2600" s="32" t="s">
        <v>66</v>
      </c>
      <c r="Q2600" s="32">
        <v>1</v>
      </c>
      <c r="R2600" t="str">
        <f t="shared" si="40"/>
        <v>Бондар І.С. ПП, маг. "Продукти" г.Хмельницкий, ул.Западная Окружная (0)</v>
      </c>
    </row>
    <row r="2601" spans="1:18" hidden="1" x14ac:dyDescent="0.25">
      <c r="A2601" s="32">
        <v>455556</v>
      </c>
      <c r="B2601" s="31" t="s">
        <v>24127</v>
      </c>
      <c r="C2601" s="31" t="s">
        <v>24128</v>
      </c>
      <c r="D2601" s="31" t="s">
        <v>9912</v>
      </c>
      <c r="E2601" s="31" t="s">
        <v>145</v>
      </c>
      <c r="F2601" s="31" t="s">
        <v>122</v>
      </c>
      <c r="G2601" s="31" t="s">
        <v>107</v>
      </c>
      <c r="H2601" s="31" t="s">
        <v>108</v>
      </c>
      <c r="I2601" s="31" t="s">
        <v>24129</v>
      </c>
      <c r="J2601" s="31" t="s">
        <v>24130</v>
      </c>
      <c r="K2601" s="31" t="s">
        <v>110</v>
      </c>
      <c r="L2601" s="31" t="s">
        <v>24128</v>
      </c>
      <c r="M2601" s="31" t="s">
        <v>25</v>
      </c>
      <c r="N2601" s="31" t="s">
        <v>25933</v>
      </c>
      <c r="O2601" s="31" t="s">
        <v>25929</v>
      </c>
      <c r="P2601" s="32" t="s">
        <v>66</v>
      </c>
      <c r="Q2601" s="32">
        <v>1</v>
      </c>
      <c r="R2601" t="str">
        <f t="shared" si="40"/>
        <v>Мельник О.В. ПП, маг. "Кудряночка" г.Хмельницкий, ул.Госпитальная, д.8</v>
      </c>
    </row>
    <row r="2602" spans="1:18" hidden="1" x14ac:dyDescent="0.25">
      <c r="A2602" s="32">
        <v>615531</v>
      </c>
      <c r="B2602" s="31" t="s">
        <v>25799</v>
      </c>
      <c r="C2602" s="31" t="s">
        <v>25800</v>
      </c>
      <c r="D2602" s="31" t="s">
        <v>5968</v>
      </c>
      <c r="E2602" s="31" t="s">
        <v>145</v>
      </c>
      <c r="F2602" s="31" t="s">
        <v>122</v>
      </c>
      <c r="G2602" s="31" t="s">
        <v>107</v>
      </c>
      <c r="H2602" s="31" t="s">
        <v>108</v>
      </c>
      <c r="I2602" s="31" t="s">
        <v>124</v>
      </c>
      <c r="J2602" s="31" t="s">
        <v>109</v>
      </c>
      <c r="K2602" s="31" t="s">
        <v>106</v>
      </c>
      <c r="L2602" s="31" t="s">
        <v>25800</v>
      </c>
      <c r="M2602" s="31" t="s">
        <v>25</v>
      </c>
      <c r="N2602" s="31" t="s">
        <v>25933</v>
      </c>
      <c r="O2602" s="31" t="s">
        <v>25929</v>
      </c>
      <c r="P2602" s="32" t="s">
        <v>25948</v>
      </c>
      <c r="Q2602" s="32">
        <v>1</v>
      </c>
      <c r="R2602" t="str">
        <f t="shared" si="40"/>
        <v>Білецька Д.Г. ПП, к-к "Третій Рим" г.Хмельницкий, ул.Циолковского, д.10</v>
      </c>
    </row>
    <row r="2603" spans="1:18" hidden="1" x14ac:dyDescent="0.25">
      <c r="A2603" s="32">
        <v>492543</v>
      </c>
      <c r="B2603" s="31" t="s">
        <v>25895</v>
      </c>
      <c r="C2603" s="31" t="s">
        <v>25896</v>
      </c>
      <c r="D2603" s="31" t="s">
        <v>25897</v>
      </c>
      <c r="E2603" s="31" t="s">
        <v>145</v>
      </c>
      <c r="F2603" s="31" t="s">
        <v>122</v>
      </c>
      <c r="G2603" s="31" t="s">
        <v>107</v>
      </c>
      <c r="H2603" s="31" t="s">
        <v>108</v>
      </c>
      <c r="I2603" s="31" t="s">
        <v>25898</v>
      </c>
      <c r="J2603" s="31" t="s">
        <v>25899</v>
      </c>
      <c r="K2603" s="31" t="s">
        <v>106</v>
      </c>
      <c r="L2603" s="31" t="s">
        <v>25896</v>
      </c>
      <c r="M2603" s="31" t="s">
        <v>23</v>
      </c>
      <c r="N2603" s="31" t="s">
        <v>25933</v>
      </c>
      <c r="O2603" s="31" t="s">
        <v>25929</v>
      </c>
      <c r="P2603" s="32" t="s">
        <v>25948</v>
      </c>
      <c r="Q2603" s="32">
        <v>1</v>
      </c>
      <c r="R2603" t="str">
        <f t="shared" si="40"/>
        <v>Кухаренко О.П. ПП, маг. "Хлібосол №16 "Венегрет 2" г.Хмельницкий, ул.Заречанская, д.18</v>
      </c>
    </row>
    <row r="2604" spans="1:18" hidden="1" x14ac:dyDescent="0.25">
      <c r="A2604" s="32">
        <v>545517</v>
      </c>
      <c r="B2604" s="31" t="s">
        <v>862</v>
      </c>
      <c r="C2604" s="31" t="s">
        <v>863</v>
      </c>
      <c r="D2604" s="31" t="s">
        <v>864</v>
      </c>
      <c r="E2604" s="31" t="s">
        <v>145</v>
      </c>
      <c r="F2604" s="31" t="s">
        <v>122</v>
      </c>
      <c r="G2604" s="31" t="s">
        <v>149</v>
      </c>
      <c r="H2604" s="31" t="s">
        <v>108</v>
      </c>
      <c r="I2604" s="31" t="s">
        <v>865</v>
      </c>
      <c r="J2604" s="31" t="s">
        <v>866</v>
      </c>
      <c r="K2604" s="31" t="s">
        <v>110</v>
      </c>
      <c r="L2604" s="31" t="s">
        <v>863</v>
      </c>
      <c r="M2604" s="31" t="s">
        <v>25</v>
      </c>
      <c r="N2604" s="31" t="s">
        <v>25933</v>
      </c>
      <c r="O2604" s="31" t="s">
        <v>25929</v>
      </c>
      <c r="P2604" s="32" t="s">
        <v>67</v>
      </c>
      <c r="Q2604" s="32">
        <v>0.5</v>
      </c>
      <c r="R2604" t="str">
        <f t="shared" si="40"/>
        <v>Синчук С.П. ПП, к-к "Конд-Вироби" г.Хмельницкий, ул.Водопроводная, д.18 (Зупинка)</v>
      </c>
    </row>
    <row r="2605" spans="1:18" hidden="1" x14ac:dyDescent="0.25">
      <c r="A2605" s="32">
        <v>726378</v>
      </c>
      <c r="B2605" s="31" t="s">
        <v>889</v>
      </c>
      <c r="C2605" s="31" t="s">
        <v>890</v>
      </c>
      <c r="D2605" s="31" t="s">
        <v>891</v>
      </c>
      <c r="E2605" s="31" t="s">
        <v>145</v>
      </c>
      <c r="F2605" s="31" t="s">
        <v>122</v>
      </c>
      <c r="G2605" s="31" t="s">
        <v>107</v>
      </c>
      <c r="H2605" s="31" t="s">
        <v>108</v>
      </c>
      <c r="I2605" s="31" t="s">
        <v>892</v>
      </c>
      <c r="J2605" s="31" t="s">
        <v>893</v>
      </c>
      <c r="K2605" s="31" t="s">
        <v>110</v>
      </c>
      <c r="L2605" s="31" t="s">
        <v>890</v>
      </c>
      <c r="M2605" s="31" t="s">
        <v>26</v>
      </c>
      <c r="N2605" s="31" t="s">
        <v>25933</v>
      </c>
      <c r="O2605" s="31" t="s">
        <v>25929</v>
      </c>
      <c r="P2605" s="32" t="s">
        <v>66</v>
      </c>
      <c r="Q2605" s="32">
        <v>1</v>
      </c>
      <c r="R2605" t="str">
        <f t="shared" si="40"/>
        <v>Федорова К.В. ПП, маг. "Продукти" г.Хмельницкий, ул.Завадского, д.38/8</v>
      </c>
    </row>
    <row r="2606" spans="1:18" hidden="1" x14ac:dyDescent="0.25">
      <c r="A2606" s="32">
        <v>459168</v>
      </c>
      <c r="B2606" s="31" t="s">
        <v>1037</v>
      </c>
      <c r="C2606" s="31" t="s">
        <v>1038</v>
      </c>
      <c r="D2606" s="31" t="s">
        <v>1039</v>
      </c>
      <c r="E2606" s="31" t="s">
        <v>145</v>
      </c>
      <c r="F2606" s="31" t="s">
        <v>122</v>
      </c>
      <c r="G2606" s="31" t="s">
        <v>107</v>
      </c>
      <c r="H2606" s="31" t="s">
        <v>108</v>
      </c>
      <c r="I2606" s="31" t="s">
        <v>1040</v>
      </c>
      <c r="J2606" s="31" t="s">
        <v>1041</v>
      </c>
      <c r="K2606" s="31" t="s">
        <v>110</v>
      </c>
      <c r="L2606" s="31" t="s">
        <v>1038</v>
      </c>
      <c r="M2606" s="31" t="s">
        <v>27</v>
      </c>
      <c r="N2606" s="31" t="s">
        <v>25933</v>
      </c>
      <c r="O2606" s="31" t="s">
        <v>25929</v>
      </c>
      <c r="P2606" s="32" t="s">
        <v>67</v>
      </c>
      <c r="Q2606" s="32">
        <v>0.5</v>
      </c>
      <c r="R2606" t="str">
        <f t="shared" si="40"/>
        <v>Заклецька Л.А. ПП, маг. "Продукти" г.Хмельницкий, пер.Центральный, д.1</v>
      </c>
    </row>
    <row r="2607" spans="1:18" hidden="1" x14ac:dyDescent="0.25">
      <c r="A2607" s="32">
        <v>826305</v>
      </c>
      <c r="B2607" s="31" t="s">
        <v>25741</v>
      </c>
      <c r="C2607" s="31" t="s">
        <v>25742</v>
      </c>
      <c r="D2607" s="31" t="s">
        <v>25743</v>
      </c>
      <c r="E2607" s="31" t="s">
        <v>145</v>
      </c>
      <c r="F2607" s="31" t="s">
        <v>122</v>
      </c>
      <c r="G2607" s="31" t="s">
        <v>107</v>
      </c>
      <c r="H2607" s="31" t="s">
        <v>108</v>
      </c>
      <c r="I2607" s="31" t="s">
        <v>4094</v>
      </c>
      <c r="J2607" s="31" t="s">
        <v>4095</v>
      </c>
      <c r="K2607" s="31" t="s">
        <v>106</v>
      </c>
      <c r="L2607" s="31" t="s">
        <v>25742</v>
      </c>
      <c r="M2607" s="31" t="s">
        <v>23</v>
      </c>
      <c r="N2607" s="31" t="s">
        <v>25933</v>
      </c>
      <c r="O2607" s="31" t="s">
        <v>25929</v>
      </c>
      <c r="P2607" s="32" t="s">
        <v>67</v>
      </c>
      <c r="Q2607" s="32">
        <v>1</v>
      </c>
      <c r="R2607" t="str">
        <f t="shared" si="40"/>
        <v>Бриндак О.П. ПП, ТМ "Твоя кава" маг. "Агора" г.Хмельницкий, шоссе Староконстантиновское, д.6/1 А</v>
      </c>
    </row>
    <row r="2608" spans="1:18" hidden="1" x14ac:dyDescent="0.25">
      <c r="A2608" s="32">
        <v>453232</v>
      </c>
      <c r="B2608" s="31" t="s">
        <v>25746</v>
      </c>
      <c r="C2608" s="31" t="s">
        <v>25747</v>
      </c>
      <c r="D2608" s="31" t="s">
        <v>25748</v>
      </c>
      <c r="E2608" s="31" t="s">
        <v>145</v>
      </c>
      <c r="F2608" s="31" t="s">
        <v>122</v>
      </c>
      <c r="G2608" s="31" t="s">
        <v>298</v>
      </c>
      <c r="H2608" s="31" t="s">
        <v>108</v>
      </c>
      <c r="I2608" s="31" t="s">
        <v>124</v>
      </c>
      <c r="J2608" s="31" t="s">
        <v>109</v>
      </c>
      <c r="K2608" s="31" t="s">
        <v>106</v>
      </c>
      <c r="L2608" s="31" t="s">
        <v>25747</v>
      </c>
      <c r="M2608" s="31" t="s">
        <v>26</v>
      </c>
      <c r="N2608" s="31" t="s">
        <v>25933</v>
      </c>
      <c r="O2608" s="31" t="s">
        <v>25929</v>
      </c>
      <c r="P2608" s="32" t="s">
        <v>25948</v>
      </c>
      <c r="Q2608" s="32">
        <v>1</v>
      </c>
      <c r="R2608" t="str">
        <f t="shared" si="40"/>
        <v>Жежеря А.Г. ПП, склад "Фудсервіс" г.Хмельницкий, ул.Рыбалко, д.33/2а</v>
      </c>
    </row>
    <row r="2609" spans="1:18" hidden="1" x14ac:dyDescent="0.25">
      <c r="A2609" s="32">
        <v>838326</v>
      </c>
      <c r="B2609" s="31" t="s">
        <v>25866</v>
      </c>
      <c r="C2609" s="31" t="s">
        <v>25867</v>
      </c>
      <c r="D2609" s="31" t="s">
        <v>25868</v>
      </c>
      <c r="E2609" s="31" t="s">
        <v>145</v>
      </c>
      <c r="F2609" s="31" t="s">
        <v>122</v>
      </c>
      <c r="G2609" s="31" t="s">
        <v>107</v>
      </c>
      <c r="H2609" s="31" t="s">
        <v>108</v>
      </c>
      <c r="I2609" s="31" t="s">
        <v>25869</v>
      </c>
      <c r="J2609" s="31" t="s">
        <v>25870</v>
      </c>
      <c r="K2609" s="31" t="s">
        <v>106</v>
      </c>
      <c r="L2609" s="31" t="s">
        <v>25867</v>
      </c>
      <c r="M2609" s="31" t="s">
        <v>26</v>
      </c>
      <c r="N2609" s="31" t="s">
        <v>25933</v>
      </c>
      <c r="O2609" s="31" t="s">
        <v>25929</v>
      </c>
      <c r="P2609" s="32" t="s">
        <v>67</v>
      </c>
      <c r="Q2609" s="32">
        <v>1</v>
      </c>
      <c r="R2609" t="str">
        <f t="shared" si="40"/>
        <v>Кок М.Г ПП, маг. "Пробка" г.Хмельницкий, ул.Заречанская, д.11-А</v>
      </c>
    </row>
    <row r="2610" spans="1:18" hidden="1" x14ac:dyDescent="0.25">
      <c r="A2610" s="32">
        <v>838327</v>
      </c>
      <c r="B2610" s="31" t="s">
        <v>25871</v>
      </c>
      <c r="C2610" s="31" t="s">
        <v>25872</v>
      </c>
      <c r="D2610" s="31" t="s">
        <v>25873</v>
      </c>
      <c r="E2610" s="31" t="s">
        <v>145</v>
      </c>
      <c r="F2610" s="31" t="s">
        <v>122</v>
      </c>
      <c r="G2610" s="31" t="s">
        <v>111</v>
      </c>
      <c r="H2610" s="31" t="s">
        <v>112</v>
      </c>
      <c r="I2610" s="31" t="s">
        <v>25874</v>
      </c>
      <c r="J2610" s="31" t="s">
        <v>25875</v>
      </c>
      <c r="K2610" s="31" t="s">
        <v>106</v>
      </c>
      <c r="L2610" s="31" t="s">
        <v>25876</v>
      </c>
      <c r="M2610" s="31" t="s">
        <v>25</v>
      </c>
      <c r="N2610" s="31" t="s">
        <v>25933</v>
      </c>
      <c r="O2610" s="31" t="s">
        <v>25929</v>
      </c>
      <c r="P2610" s="32" t="s">
        <v>25948</v>
      </c>
      <c r="Q2610" s="32">
        <v>1</v>
      </c>
      <c r="R2610" t="str">
        <f t="shared" si="40"/>
        <v>Аптека "Гранд-В", міський травмпункт г.Хмельницкий, ул.Шевченко, д.0 (Гор больница)</v>
      </c>
    </row>
    <row r="2611" spans="1:18" hidden="1" x14ac:dyDescent="0.25">
      <c r="A2611" s="32">
        <v>399237</v>
      </c>
      <c r="B2611" s="31" t="s">
        <v>521</v>
      </c>
      <c r="C2611" s="31" t="s">
        <v>522</v>
      </c>
      <c r="D2611" s="31" t="s">
        <v>523</v>
      </c>
      <c r="E2611" s="31" t="s">
        <v>145</v>
      </c>
      <c r="F2611" s="31" t="s">
        <v>122</v>
      </c>
      <c r="G2611" s="31" t="s">
        <v>107</v>
      </c>
      <c r="H2611" s="31" t="s">
        <v>108</v>
      </c>
      <c r="I2611" s="31" t="s">
        <v>524</v>
      </c>
      <c r="J2611" s="31" t="s">
        <v>525</v>
      </c>
      <c r="K2611" s="31" t="s">
        <v>110</v>
      </c>
      <c r="L2611" s="31" t="s">
        <v>522</v>
      </c>
      <c r="M2611" s="31" t="s">
        <v>25</v>
      </c>
      <c r="N2611" s="31" t="s">
        <v>25933</v>
      </c>
      <c r="O2611" s="31" t="s">
        <v>25929</v>
      </c>
      <c r="P2611" s="32" t="s">
        <v>67</v>
      </c>
      <c r="Q2611" s="32">
        <v>0.5</v>
      </c>
      <c r="R2611" t="str">
        <f t="shared" si="40"/>
        <v>Соловей О.М. ПП, маг. "Домашній" г.Хмельницкий, ул.Попова, д.3</v>
      </c>
    </row>
    <row r="2612" spans="1:18" hidden="1" x14ac:dyDescent="0.25">
      <c r="A2612" s="32">
        <v>399255</v>
      </c>
      <c r="B2612" s="31" t="s">
        <v>566</v>
      </c>
      <c r="C2612" s="31" t="s">
        <v>567</v>
      </c>
      <c r="D2612" s="31" t="s">
        <v>568</v>
      </c>
      <c r="E2612" s="31" t="s">
        <v>145</v>
      </c>
      <c r="F2612" s="31" t="s">
        <v>122</v>
      </c>
      <c r="G2612" s="31" t="s">
        <v>107</v>
      </c>
      <c r="H2612" s="31" t="s">
        <v>108</v>
      </c>
      <c r="I2612" s="31" t="s">
        <v>569</v>
      </c>
      <c r="J2612" s="31" t="s">
        <v>570</v>
      </c>
      <c r="K2612" s="31" t="s">
        <v>110</v>
      </c>
      <c r="L2612" s="31" t="s">
        <v>567</v>
      </c>
      <c r="M2612" s="31" t="s">
        <v>25</v>
      </c>
      <c r="N2612" s="31" t="s">
        <v>25933</v>
      </c>
      <c r="O2612" s="31" t="s">
        <v>25929</v>
      </c>
      <c r="P2612" s="32" t="s">
        <v>67</v>
      </c>
      <c r="Q2612" s="32">
        <v>0.5</v>
      </c>
      <c r="R2612" t="str">
        <f t="shared" si="40"/>
        <v>Бондарець Т.М.ПП, маг. "Подільський" г.Хмельницкий, ул.Подольская, д.102</v>
      </c>
    </row>
    <row r="2613" spans="1:18" hidden="1" x14ac:dyDescent="0.25">
      <c r="A2613" s="32">
        <v>399265</v>
      </c>
      <c r="B2613" s="31" t="s">
        <v>595</v>
      </c>
      <c r="C2613" s="31" t="s">
        <v>596</v>
      </c>
      <c r="D2613" s="31" t="s">
        <v>597</v>
      </c>
      <c r="E2613" s="31" t="s">
        <v>145</v>
      </c>
      <c r="F2613" s="31" t="s">
        <v>122</v>
      </c>
      <c r="G2613" s="31" t="s">
        <v>155</v>
      </c>
      <c r="H2613" s="31" t="s">
        <v>108</v>
      </c>
      <c r="I2613" s="31" t="s">
        <v>598</v>
      </c>
      <c r="J2613" s="31" t="s">
        <v>599</v>
      </c>
      <c r="K2613" s="31" t="s">
        <v>110</v>
      </c>
      <c r="L2613" s="31" t="s">
        <v>596</v>
      </c>
      <c r="M2613" s="31" t="s">
        <v>27</v>
      </c>
      <c r="N2613" s="31" t="s">
        <v>25933</v>
      </c>
      <c r="O2613" s="31" t="s">
        <v>25929</v>
      </c>
      <c r="P2613" s="32" t="s">
        <v>66</v>
      </c>
      <c r="Q2613" s="32">
        <v>1</v>
      </c>
      <c r="R2613" t="str">
        <f t="shared" si="40"/>
        <v>Вараниця Н.Л. ПП, маг. "М'ясний олімп" г.Хмельницкий, ул.Курчатова (зуп. "Олімпійська")</v>
      </c>
    </row>
    <row r="2614" spans="1:18" hidden="1" x14ac:dyDescent="0.25">
      <c r="A2614" s="32">
        <v>399318</v>
      </c>
      <c r="B2614" s="31" t="s">
        <v>712</v>
      </c>
      <c r="C2614" s="31" t="s">
        <v>713</v>
      </c>
      <c r="D2614" s="31" t="s">
        <v>597</v>
      </c>
      <c r="E2614" s="31" t="s">
        <v>145</v>
      </c>
      <c r="F2614" s="31" t="s">
        <v>122</v>
      </c>
      <c r="G2614" s="31" t="s">
        <v>107</v>
      </c>
      <c r="H2614" s="31" t="s">
        <v>108</v>
      </c>
      <c r="I2614" s="31" t="s">
        <v>714</v>
      </c>
      <c r="J2614" s="31" t="s">
        <v>715</v>
      </c>
      <c r="K2614" s="31" t="s">
        <v>110</v>
      </c>
      <c r="L2614" s="31" t="s">
        <v>713</v>
      </c>
      <c r="M2614" s="31" t="s">
        <v>27</v>
      </c>
      <c r="N2614" s="31" t="s">
        <v>25933</v>
      </c>
      <c r="O2614" s="31" t="s">
        <v>25929</v>
      </c>
      <c r="P2614" s="32" t="s">
        <v>67</v>
      </c>
      <c r="Q2614" s="32">
        <v>1</v>
      </c>
      <c r="R2614" t="str">
        <f t="shared" si="40"/>
        <v>Шеремет С.В. ПП, маг. "Фаворит" алкогольний відділ г.Хмельницкий, ул.Курчатова (зуп. "Олімпійська")</v>
      </c>
    </row>
    <row r="2615" spans="1:18" hidden="1" x14ac:dyDescent="0.25">
      <c r="A2615" s="32">
        <v>439335</v>
      </c>
      <c r="B2615" s="31" t="s">
        <v>950</v>
      </c>
      <c r="C2615" s="31" t="s">
        <v>951</v>
      </c>
      <c r="D2615" s="31" t="s">
        <v>952</v>
      </c>
      <c r="E2615" s="31" t="s">
        <v>145</v>
      </c>
      <c r="F2615" s="31" t="s">
        <v>122</v>
      </c>
      <c r="G2615" s="31" t="s">
        <v>107</v>
      </c>
      <c r="H2615" s="31" t="s">
        <v>108</v>
      </c>
      <c r="I2615" s="31" t="s">
        <v>953</v>
      </c>
      <c r="J2615" s="31" t="s">
        <v>954</v>
      </c>
      <c r="K2615" s="31" t="s">
        <v>110</v>
      </c>
      <c r="L2615" s="31" t="s">
        <v>951</v>
      </c>
      <c r="M2615" s="31" t="s">
        <v>26</v>
      </c>
      <c r="N2615" s="31" t="s">
        <v>25933</v>
      </c>
      <c r="O2615" s="31" t="s">
        <v>25929</v>
      </c>
      <c r="P2615" s="32" t="s">
        <v>66</v>
      </c>
      <c r="Q2615" s="32">
        <v>1</v>
      </c>
      <c r="R2615" t="str">
        <f t="shared" si="40"/>
        <v>Тарковський О.В. ПП, маг. "Продукти" г.Хмельницкий, просп Мира (зупинка "Медтехніка")</v>
      </c>
    </row>
    <row r="2616" spans="1:18" hidden="1" x14ac:dyDescent="0.25">
      <c r="A2616" s="32">
        <v>385999</v>
      </c>
      <c r="B2616" s="31" t="s">
        <v>534</v>
      </c>
      <c r="C2616" s="31" t="s">
        <v>535</v>
      </c>
      <c r="D2616" s="31" t="s">
        <v>1973</v>
      </c>
      <c r="E2616" s="31" t="s">
        <v>145</v>
      </c>
      <c r="F2616" s="31" t="s">
        <v>122</v>
      </c>
      <c r="G2616" s="31" t="s">
        <v>107</v>
      </c>
      <c r="H2616" s="31" t="s">
        <v>108</v>
      </c>
      <c r="I2616" s="31" t="s">
        <v>1974</v>
      </c>
      <c r="J2616" s="31" t="s">
        <v>1975</v>
      </c>
      <c r="K2616" s="31" t="s">
        <v>110</v>
      </c>
      <c r="L2616" s="31" t="s">
        <v>535</v>
      </c>
      <c r="M2616" s="31" t="s">
        <v>24</v>
      </c>
      <c r="N2616" s="31" t="s">
        <v>25933</v>
      </c>
      <c r="O2616" s="31" t="s">
        <v>25929</v>
      </c>
      <c r="P2616" s="32" t="s">
        <v>67</v>
      </c>
      <c r="Q2616" s="32">
        <v>1</v>
      </c>
      <c r="R2616" t="str">
        <f t="shared" si="40"/>
        <v>Гопич Г.П. ПП, маг. "Продукти" г.Хмельницкий, ул.Западная Окружная (около заправка ШЕЛ)</v>
      </c>
    </row>
    <row r="2617" spans="1:18" hidden="1" x14ac:dyDescent="0.25">
      <c r="A2617" s="32">
        <v>386007</v>
      </c>
      <c r="B2617" s="31" t="s">
        <v>1995</v>
      </c>
      <c r="C2617" s="31" t="s">
        <v>1996</v>
      </c>
      <c r="D2617" s="31" t="s">
        <v>1997</v>
      </c>
      <c r="E2617" s="31" t="s">
        <v>145</v>
      </c>
      <c r="F2617" s="31" t="s">
        <v>122</v>
      </c>
      <c r="G2617" s="31" t="s">
        <v>107</v>
      </c>
      <c r="H2617" s="31" t="s">
        <v>108</v>
      </c>
      <c r="I2617" s="31" t="s">
        <v>1998</v>
      </c>
      <c r="J2617" s="31" t="s">
        <v>1999</v>
      </c>
      <c r="K2617" s="31" t="s">
        <v>110</v>
      </c>
      <c r="L2617" s="31" t="s">
        <v>1996</v>
      </c>
      <c r="M2617" s="31" t="s">
        <v>27</v>
      </c>
      <c r="N2617" s="31" t="s">
        <v>25933</v>
      </c>
      <c r="O2617" s="31" t="s">
        <v>25929</v>
      </c>
      <c r="P2617" s="32" t="s">
        <v>67</v>
      </c>
      <c r="Q2617" s="32">
        <v>0.5</v>
      </c>
      <c r="R2617" t="str">
        <f t="shared" si="40"/>
        <v>Гончар Я.Г ПП, маг. "Ласунчик" г.Хмельницкий, ул.Курчатова, д. (зуп. "Олімпійська")</v>
      </c>
    </row>
    <row r="2618" spans="1:18" hidden="1" x14ac:dyDescent="0.25">
      <c r="A2618" s="32">
        <v>386012</v>
      </c>
      <c r="B2618" s="31" t="s">
        <v>536</v>
      </c>
      <c r="C2618" s="31" t="s">
        <v>2011</v>
      </c>
      <c r="D2618" s="31" t="s">
        <v>2012</v>
      </c>
      <c r="E2618" s="31" t="s">
        <v>145</v>
      </c>
      <c r="F2618" s="31" t="s">
        <v>122</v>
      </c>
      <c r="G2618" s="31" t="s">
        <v>107</v>
      </c>
      <c r="H2618" s="31" t="s">
        <v>108</v>
      </c>
      <c r="I2618" s="31" t="s">
        <v>2013</v>
      </c>
      <c r="J2618" s="31" t="s">
        <v>2014</v>
      </c>
      <c r="K2618" s="31" t="s">
        <v>110</v>
      </c>
      <c r="L2618" s="31" t="s">
        <v>2011</v>
      </c>
      <c r="M2618" s="31" t="s">
        <v>23</v>
      </c>
      <c r="N2618" s="31" t="s">
        <v>25933</v>
      </c>
      <c r="O2618" s="31" t="s">
        <v>25929</v>
      </c>
      <c r="P2618" s="32" t="s">
        <v>66</v>
      </c>
      <c r="Q2618" s="32">
        <v>1</v>
      </c>
      <c r="R2618" t="str">
        <f t="shared" si="40"/>
        <v>Бондар О.В. ПП, маг. "Наталка-Полтавка" г.Хмельницкий, просп Мира, д.69</v>
      </c>
    </row>
    <row r="2619" spans="1:18" hidden="1" x14ac:dyDescent="0.25">
      <c r="A2619" s="32">
        <v>386332</v>
      </c>
      <c r="B2619" s="31" t="s">
        <v>2689</v>
      </c>
      <c r="C2619" s="31" t="s">
        <v>2690</v>
      </c>
      <c r="D2619" s="31" t="s">
        <v>2691</v>
      </c>
      <c r="E2619" s="31" t="s">
        <v>145</v>
      </c>
      <c r="F2619" s="31" t="s">
        <v>122</v>
      </c>
      <c r="G2619" s="31" t="s">
        <v>107</v>
      </c>
      <c r="H2619" s="31" t="s">
        <v>108</v>
      </c>
      <c r="I2619" s="31" t="s">
        <v>2692</v>
      </c>
      <c r="J2619" s="31" t="s">
        <v>2693</v>
      </c>
      <c r="K2619" s="31" t="s">
        <v>110</v>
      </c>
      <c r="L2619" s="31" t="s">
        <v>2690</v>
      </c>
      <c r="M2619" s="31" t="s">
        <v>26</v>
      </c>
      <c r="N2619" s="31" t="s">
        <v>25933</v>
      </c>
      <c r="O2619" s="31" t="s">
        <v>25929</v>
      </c>
      <c r="P2619" s="32" t="s">
        <v>67</v>
      </c>
      <c r="Q2619" s="32">
        <v>0.5</v>
      </c>
      <c r="R2619" t="str">
        <f t="shared" si="40"/>
        <v>Бляхарський П.С. ПП, маг. "Продукти" г.Хмельницкий, ул.Строителей, д.2</v>
      </c>
    </row>
    <row r="2620" spans="1:18" hidden="1" x14ac:dyDescent="0.25">
      <c r="A2620" s="32">
        <v>386591</v>
      </c>
      <c r="B2620" s="31" t="s">
        <v>2037</v>
      </c>
      <c r="C2620" s="31" t="s">
        <v>2038</v>
      </c>
      <c r="D2620" s="31" t="s">
        <v>3211</v>
      </c>
      <c r="E2620" s="31" t="s">
        <v>145</v>
      </c>
      <c r="F2620" s="31" t="s">
        <v>122</v>
      </c>
      <c r="G2620" s="31" t="s">
        <v>107</v>
      </c>
      <c r="H2620" s="31" t="s">
        <v>108</v>
      </c>
      <c r="I2620" s="31" t="s">
        <v>3212</v>
      </c>
      <c r="J2620" s="31" t="s">
        <v>3213</v>
      </c>
      <c r="K2620" s="31" t="s">
        <v>110</v>
      </c>
      <c r="L2620" s="31" t="s">
        <v>2038</v>
      </c>
      <c r="M2620" s="31" t="s">
        <v>24</v>
      </c>
      <c r="N2620" s="31" t="s">
        <v>25933</v>
      </c>
      <c r="O2620" s="31" t="s">
        <v>25929</v>
      </c>
      <c r="P2620" s="32" t="s">
        <v>66</v>
      </c>
      <c r="Q2620" s="32">
        <v>1</v>
      </c>
      <c r="R2620" t="str">
        <f t="shared" si="40"/>
        <v>Карачун О.І. ПП, маг. "Купрінка" г.Хмельницкий, ул.Расковой, д.60</v>
      </c>
    </row>
    <row r="2621" spans="1:18" hidden="1" x14ac:dyDescent="0.25">
      <c r="A2621" s="32">
        <v>386602</v>
      </c>
      <c r="B2621" s="31" t="s">
        <v>2750</v>
      </c>
      <c r="C2621" s="31" t="s">
        <v>2751</v>
      </c>
      <c r="D2621" s="31" t="s">
        <v>3230</v>
      </c>
      <c r="E2621" s="31" t="s">
        <v>145</v>
      </c>
      <c r="F2621" s="31" t="s">
        <v>122</v>
      </c>
      <c r="G2621" s="31" t="s">
        <v>107</v>
      </c>
      <c r="H2621" s="31" t="s">
        <v>108</v>
      </c>
      <c r="I2621" s="31" t="s">
        <v>3231</v>
      </c>
      <c r="J2621" s="31" t="s">
        <v>3232</v>
      </c>
      <c r="K2621" s="31" t="s">
        <v>110</v>
      </c>
      <c r="L2621" s="31" t="s">
        <v>2751</v>
      </c>
      <c r="M2621" s="31" t="s">
        <v>25</v>
      </c>
      <c r="N2621" s="31" t="s">
        <v>25933</v>
      </c>
      <c r="O2621" s="31" t="s">
        <v>25929</v>
      </c>
      <c r="P2621" s="32" t="s">
        <v>67</v>
      </c>
      <c r="Q2621" s="32">
        <v>0.5</v>
      </c>
      <c r="R2621" t="str">
        <f t="shared" si="40"/>
        <v>Шульжин О.П. ПП, маг. "Продукти" г.Хмельницкий, ул.Зеньковского Василия, д.-</v>
      </c>
    </row>
    <row r="2622" spans="1:18" hidden="1" x14ac:dyDescent="0.25">
      <c r="A2622" s="32">
        <v>386656</v>
      </c>
      <c r="B2622" s="31" t="s">
        <v>630</v>
      </c>
      <c r="C2622" s="31" t="s">
        <v>631</v>
      </c>
      <c r="D2622" s="31" t="s">
        <v>3353</v>
      </c>
      <c r="E2622" s="31" t="s">
        <v>145</v>
      </c>
      <c r="F2622" s="31" t="s">
        <v>122</v>
      </c>
      <c r="G2622" s="31" t="s">
        <v>107</v>
      </c>
      <c r="H2622" s="31" t="s">
        <v>108</v>
      </c>
      <c r="I2622" s="31" t="s">
        <v>3354</v>
      </c>
      <c r="J2622" s="31" t="s">
        <v>109</v>
      </c>
      <c r="K2622" s="31" t="s">
        <v>110</v>
      </c>
      <c r="L2622" s="31" t="s">
        <v>631</v>
      </c>
      <c r="M2622" s="31" t="s">
        <v>24</v>
      </c>
      <c r="N2622" s="31" t="s">
        <v>25933</v>
      </c>
      <c r="O2622" s="31" t="s">
        <v>25929</v>
      </c>
      <c r="P2622" s="32" t="s">
        <v>67</v>
      </c>
      <c r="Q2622" s="32">
        <v>1</v>
      </c>
      <c r="R2622" t="str">
        <f t="shared" si="40"/>
        <v>Брояк О.В. ПП, маг. "Краяни" г.Хмельницкий, ул.Камьянецкая (университет)</v>
      </c>
    </row>
    <row r="2623" spans="1:18" hidden="1" x14ac:dyDescent="0.25">
      <c r="A2623" s="32">
        <v>386696</v>
      </c>
      <c r="B2623" s="31" t="s">
        <v>3380</v>
      </c>
      <c r="C2623" s="31" t="s">
        <v>3381</v>
      </c>
      <c r="D2623" s="31" t="s">
        <v>3382</v>
      </c>
      <c r="E2623" s="31" t="s">
        <v>145</v>
      </c>
      <c r="F2623" s="31" t="s">
        <v>122</v>
      </c>
      <c r="G2623" s="31" t="s">
        <v>107</v>
      </c>
      <c r="H2623" s="31" t="s">
        <v>108</v>
      </c>
      <c r="I2623" s="31" t="s">
        <v>3383</v>
      </c>
      <c r="J2623" s="31" t="s">
        <v>3384</v>
      </c>
      <c r="K2623" s="31" t="s">
        <v>110</v>
      </c>
      <c r="L2623" s="31" t="s">
        <v>3385</v>
      </c>
      <c r="M2623" s="31" t="s">
        <v>26</v>
      </c>
      <c r="N2623" s="31" t="s">
        <v>25933</v>
      </c>
      <c r="O2623" s="31" t="s">
        <v>25929</v>
      </c>
      <c r="P2623" s="32" t="s">
        <v>67</v>
      </c>
      <c r="Q2623" s="32">
        <v>1</v>
      </c>
      <c r="R2623" t="str">
        <f t="shared" si="40"/>
        <v>Гуменюк Н.В. ПП, відділ "Продукти" г.Хмельницкий, ул.Камьянецкая, д.3</v>
      </c>
    </row>
    <row r="2624" spans="1:18" hidden="1" x14ac:dyDescent="0.25">
      <c r="A2624" s="32">
        <v>386755</v>
      </c>
      <c r="B2624" s="31" t="s">
        <v>3500</v>
      </c>
      <c r="C2624" s="31" t="s">
        <v>3501</v>
      </c>
      <c r="D2624" s="31" t="s">
        <v>3502</v>
      </c>
      <c r="E2624" s="31" t="s">
        <v>145</v>
      </c>
      <c r="F2624" s="31" t="s">
        <v>122</v>
      </c>
      <c r="G2624" s="31" t="s">
        <v>107</v>
      </c>
      <c r="H2624" s="31" t="s">
        <v>108</v>
      </c>
      <c r="I2624" s="31" t="s">
        <v>3503</v>
      </c>
      <c r="J2624" s="31" t="s">
        <v>3504</v>
      </c>
      <c r="K2624" s="31" t="s">
        <v>110</v>
      </c>
      <c r="L2624" s="31" t="s">
        <v>3501</v>
      </c>
      <c r="M2624" s="31" t="s">
        <v>27</v>
      </c>
      <c r="N2624" s="31" t="s">
        <v>25933</v>
      </c>
      <c r="O2624" s="31" t="s">
        <v>25929</v>
      </c>
      <c r="P2624" s="32" t="s">
        <v>66</v>
      </c>
      <c r="Q2624" s="32">
        <v>1</v>
      </c>
      <c r="R2624" t="str">
        <f t="shared" si="40"/>
        <v>Сейдаметова О.М. ПП, маг. "Солодощі" г.Хмельницкий, ул.Волочиская (-)</v>
      </c>
    </row>
    <row r="2625" spans="1:18" hidden="1" x14ac:dyDescent="0.25">
      <c r="A2625" s="32">
        <v>386773</v>
      </c>
      <c r="B2625" s="31" t="s">
        <v>716</v>
      </c>
      <c r="C2625" s="31" t="s">
        <v>3542</v>
      </c>
      <c r="D2625" s="31" t="s">
        <v>3543</v>
      </c>
      <c r="E2625" s="31" t="s">
        <v>145</v>
      </c>
      <c r="F2625" s="31" t="s">
        <v>122</v>
      </c>
      <c r="G2625" s="31" t="s">
        <v>107</v>
      </c>
      <c r="H2625" s="31" t="s">
        <v>108</v>
      </c>
      <c r="I2625" s="31" t="s">
        <v>3544</v>
      </c>
      <c r="J2625" s="31" t="s">
        <v>3545</v>
      </c>
      <c r="K2625" s="31" t="s">
        <v>110</v>
      </c>
      <c r="L2625" s="31" t="s">
        <v>3542</v>
      </c>
      <c r="M2625" s="31" t="s">
        <v>23</v>
      </c>
      <c r="N2625" s="31" t="s">
        <v>25933</v>
      </c>
      <c r="O2625" s="31" t="s">
        <v>25929</v>
      </c>
      <c r="P2625" s="32" t="s">
        <v>66</v>
      </c>
      <c r="Q2625" s="32">
        <v>1</v>
      </c>
      <c r="R2625" t="str">
        <f t="shared" si="40"/>
        <v>Гуцалюк Н.Г. ПП, маг."Хлібосол 14" г.Хмельницкий, ул.Городовикова, д.1/1</v>
      </c>
    </row>
    <row r="2626" spans="1:18" hidden="1" x14ac:dyDescent="0.25">
      <c r="A2626" s="32">
        <v>478334</v>
      </c>
      <c r="B2626" s="31" t="s">
        <v>3799</v>
      </c>
      <c r="C2626" s="31" t="s">
        <v>3800</v>
      </c>
      <c r="D2626" s="31" t="s">
        <v>3801</v>
      </c>
      <c r="E2626" s="31" t="s">
        <v>145</v>
      </c>
      <c r="F2626" s="31" t="s">
        <v>122</v>
      </c>
      <c r="G2626" s="31" t="s">
        <v>107</v>
      </c>
      <c r="H2626" s="31" t="s">
        <v>108</v>
      </c>
      <c r="I2626" s="31" t="s">
        <v>3802</v>
      </c>
      <c r="J2626" s="31" t="s">
        <v>3803</v>
      </c>
      <c r="K2626" s="31" t="s">
        <v>110</v>
      </c>
      <c r="L2626" s="31" t="s">
        <v>3800</v>
      </c>
      <c r="M2626" s="31" t="s">
        <v>27</v>
      </c>
      <c r="N2626" s="31" t="s">
        <v>25933</v>
      </c>
      <c r="O2626" s="31" t="s">
        <v>25929</v>
      </c>
      <c r="P2626" s="32" t="s">
        <v>66</v>
      </c>
      <c r="Q2626" s="32">
        <v>1</v>
      </c>
      <c r="R2626" t="str">
        <f t="shared" si="40"/>
        <v>Самуйлик Л.С. ПП, маг. "Продукти" г.Хмельницкий, ул.Строителей, д.6</v>
      </c>
    </row>
    <row r="2627" spans="1:18" hidden="1" x14ac:dyDescent="0.25">
      <c r="A2627" s="32">
        <v>310486</v>
      </c>
      <c r="B2627" s="31" t="s">
        <v>10038</v>
      </c>
      <c r="C2627" s="31" t="s">
        <v>25294</v>
      </c>
      <c r="D2627" s="31" t="s">
        <v>424</v>
      </c>
      <c r="E2627" s="31" t="s">
        <v>145</v>
      </c>
      <c r="F2627" s="31" t="s">
        <v>122</v>
      </c>
      <c r="G2627" s="31" t="s">
        <v>149</v>
      </c>
      <c r="H2627" s="31" t="s">
        <v>108</v>
      </c>
      <c r="I2627" s="31"/>
      <c r="J2627" s="31"/>
      <c r="K2627" s="31" t="s">
        <v>106</v>
      </c>
      <c r="L2627" s="31" t="s">
        <v>25294</v>
      </c>
      <c r="M2627" s="31" t="s">
        <v>23</v>
      </c>
      <c r="N2627" s="31" t="s">
        <v>25933</v>
      </c>
      <c r="O2627" s="31" t="s">
        <v>25929</v>
      </c>
      <c r="P2627" s="32" t="s">
        <v>25948</v>
      </c>
      <c r="Q2627" s="32">
        <v>1</v>
      </c>
      <c r="R2627" t="str">
        <f t="shared" ref="R2627:R2690" si="41">CONCATENATE(C2627," ",D2627)</f>
        <v>Левін О.М. ПП, к-к "Незнайка" г.Хмельницкий (0)</v>
      </c>
    </row>
    <row r="2628" spans="1:18" hidden="1" x14ac:dyDescent="0.25">
      <c r="A2628" s="32">
        <v>347961</v>
      </c>
      <c r="B2628" s="31" t="s">
        <v>25383</v>
      </c>
      <c r="C2628" s="31" t="s">
        <v>25384</v>
      </c>
      <c r="D2628" s="31" t="s">
        <v>25385</v>
      </c>
      <c r="E2628" s="31" t="s">
        <v>145</v>
      </c>
      <c r="F2628" s="31" t="s">
        <v>122</v>
      </c>
      <c r="G2628" s="31" t="s">
        <v>107</v>
      </c>
      <c r="H2628" s="31" t="s">
        <v>108</v>
      </c>
      <c r="I2628" s="31" t="s">
        <v>124</v>
      </c>
      <c r="J2628" s="31" t="s">
        <v>109</v>
      </c>
      <c r="K2628" s="31" t="s">
        <v>106</v>
      </c>
      <c r="L2628" s="31" t="s">
        <v>25384</v>
      </c>
      <c r="M2628" s="31" t="s">
        <v>25</v>
      </c>
      <c r="N2628" s="31" t="s">
        <v>25933</v>
      </c>
      <c r="O2628" s="31" t="s">
        <v>25929</v>
      </c>
      <c r="P2628" s="32" t="s">
        <v>25948</v>
      </c>
      <c r="Q2628" s="32">
        <v>1</v>
      </c>
      <c r="R2628" t="str">
        <f t="shared" si="41"/>
        <v>Дубик М.М. ПП, маг. "Ксенія" р-н Старосинявский Район, пгт.Старая Синява, ул.Грушевского, д.39</v>
      </c>
    </row>
    <row r="2629" spans="1:18" hidden="1" x14ac:dyDescent="0.25">
      <c r="A2629" s="32">
        <v>426713</v>
      </c>
      <c r="B2629" s="31" t="s">
        <v>25795</v>
      </c>
      <c r="C2629" s="31" t="s">
        <v>25796</v>
      </c>
      <c r="D2629" s="31" t="s">
        <v>6567</v>
      </c>
      <c r="E2629" s="31" t="s">
        <v>145</v>
      </c>
      <c r="F2629" s="31" t="s">
        <v>122</v>
      </c>
      <c r="G2629" s="31" t="s">
        <v>107</v>
      </c>
      <c r="H2629" s="31" t="s">
        <v>108</v>
      </c>
      <c r="I2629" s="31" t="s">
        <v>124</v>
      </c>
      <c r="J2629" s="31" t="s">
        <v>109</v>
      </c>
      <c r="K2629" s="31" t="s">
        <v>106</v>
      </c>
      <c r="L2629" s="31" t="s">
        <v>25796</v>
      </c>
      <c r="M2629" s="31" t="s">
        <v>25</v>
      </c>
      <c r="N2629" s="31" t="s">
        <v>25933</v>
      </c>
      <c r="O2629" s="31" t="s">
        <v>25929</v>
      </c>
      <c r="P2629" s="32" t="s">
        <v>25948</v>
      </c>
      <c r="Q2629" s="32">
        <v>1</v>
      </c>
      <c r="R2629" t="str">
        <f t="shared" si="41"/>
        <v>Офіс Хмельницький г.Хмельницкий, ул.Курчатова, д.107</v>
      </c>
    </row>
    <row r="2630" spans="1:18" hidden="1" x14ac:dyDescent="0.25">
      <c r="A2630" s="32">
        <v>426713</v>
      </c>
      <c r="B2630" s="31" t="s">
        <v>25795</v>
      </c>
      <c r="C2630" s="31" t="s">
        <v>25796</v>
      </c>
      <c r="D2630" s="31" t="s">
        <v>6567</v>
      </c>
      <c r="E2630" s="31" t="s">
        <v>145</v>
      </c>
      <c r="F2630" s="31" t="s">
        <v>122</v>
      </c>
      <c r="G2630" s="31" t="s">
        <v>107</v>
      </c>
      <c r="H2630" s="31" t="s">
        <v>108</v>
      </c>
      <c r="I2630" s="31" t="s">
        <v>124</v>
      </c>
      <c r="J2630" s="31" t="s">
        <v>109</v>
      </c>
      <c r="K2630" s="31" t="s">
        <v>106</v>
      </c>
      <c r="L2630" s="31" t="s">
        <v>25796</v>
      </c>
      <c r="M2630" s="31" t="s">
        <v>24</v>
      </c>
      <c r="N2630" s="31" t="s">
        <v>25933</v>
      </c>
      <c r="O2630" s="31" t="s">
        <v>25929</v>
      </c>
      <c r="P2630" s="32" t="s">
        <v>25948</v>
      </c>
      <c r="Q2630" s="32">
        <v>1</v>
      </c>
      <c r="R2630" t="str">
        <f t="shared" si="41"/>
        <v>Офіс Хмельницький г.Хмельницкий, ул.Курчатова, д.107</v>
      </c>
    </row>
    <row r="2631" spans="1:18" hidden="1" x14ac:dyDescent="0.25">
      <c r="A2631" s="32">
        <v>426713</v>
      </c>
      <c r="B2631" s="31" t="s">
        <v>25795</v>
      </c>
      <c r="C2631" s="31" t="s">
        <v>25796</v>
      </c>
      <c r="D2631" s="31" t="s">
        <v>6567</v>
      </c>
      <c r="E2631" s="31" t="s">
        <v>145</v>
      </c>
      <c r="F2631" s="31" t="s">
        <v>122</v>
      </c>
      <c r="G2631" s="31" t="s">
        <v>107</v>
      </c>
      <c r="H2631" s="31" t="s">
        <v>108</v>
      </c>
      <c r="I2631" s="31" t="s">
        <v>124</v>
      </c>
      <c r="J2631" s="31" t="s">
        <v>109</v>
      </c>
      <c r="K2631" s="31" t="s">
        <v>106</v>
      </c>
      <c r="L2631" s="31" t="s">
        <v>25796</v>
      </c>
      <c r="M2631" s="31" t="s">
        <v>26</v>
      </c>
      <c r="N2631" s="31" t="s">
        <v>25933</v>
      </c>
      <c r="O2631" s="31" t="s">
        <v>25929</v>
      </c>
      <c r="P2631" s="32" t="s">
        <v>25948</v>
      </c>
      <c r="Q2631" s="32">
        <v>1</v>
      </c>
      <c r="R2631" t="str">
        <f t="shared" si="41"/>
        <v>Офіс Хмельницький г.Хмельницкий, ул.Курчатова, д.107</v>
      </c>
    </row>
    <row r="2632" spans="1:18" hidden="1" x14ac:dyDescent="0.25">
      <c r="A2632" s="32">
        <v>426713</v>
      </c>
      <c r="B2632" s="31" t="s">
        <v>25795</v>
      </c>
      <c r="C2632" s="31" t="s">
        <v>25796</v>
      </c>
      <c r="D2632" s="31" t="s">
        <v>6567</v>
      </c>
      <c r="E2632" s="31" t="s">
        <v>145</v>
      </c>
      <c r="F2632" s="31" t="s">
        <v>122</v>
      </c>
      <c r="G2632" s="31" t="s">
        <v>107</v>
      </c>
      <c r="H2632" s="31" t="s">
        <v>108</v>
      </c>
      <c r="I2632" s="31" t="s">
        <v>124</v>
      </c>
      <c r="J2632" s="31" t="s">
        <v>109</v>
      </c>
      <c r="K2632" s="31" t="s">
        <v>106</v>
      </c>
      <c r="L2632" s="31" t="s">
        <v>25796</v>
      </c>
      <c r="M2632" s="31" t="s">
        <v>27</v>
      </c>
      <c r="N2632" s="31" t="s">
        <v>25933</v>
      </c>
      <c r="O2632" s="31" t="s">
        <v>25929</v>
      </c>
      <c r="P2632" s="32" t="s">
        <v>25948</v>
      </c>
      <c r="Q2632" s="32">
        <v>1</v>
      </c>
      <c r="R2632" t="str">
        <f t="shared" si="41"/>
        <v>Офіс Хмельницький г.Хмельницкий, ул.Курчатова, д.107</v>
      </c>
    </row>
    <row r="2633" spans="1:18" hidden="1" x14ac:dyDescent="0.25">
      <c r="A2633" s="32">
        <v>426713</v>
      </c>
      <c r="B2633" s="31" t="s">
        <v>25795</v>
      </c>
      <c r="C2633" s="31" t="s">
        <v>25796</v>
      </c>
      <c r="D2633" s="31" t="s">
        <v>6567</v>
      </c>
      <c r="E2633" s="31" t="s">
        <v>145</v>
      </c>
      <c r="F2633" s="31" t="s">
        <v>122</v>
      </c>
      <c r="G2633" s="31" t="s">
        <v>107</v>
      </c>
      <c r="H2633" s="31" t="s">
        <v>108</v>
      </c>
      <c r="I2633" s="31" t="s">
        <v>124</v>
      </c>
      <c r="J2633" s="31" t="s">
        <v>109</v>
      </c>
      <c r="K2633" s="31" t="s">
        <v>106</v>
      </c>
      <c r="L2633" s="31" t="s">
        <v>25796</v>
      </c>
      <c r="M2633" s="31" t="s">
        <v>23</v>
      </c>
      <c r="N2633" s="31" t="s">
        <v>25933</v>
      </c>
      <c r="O2633" s="31" t="s">
        <v>25929</v>
      </c>
      <c r="P2633" s="32" t="s">
        <v>25948</v>
      </c>
      <c r="Q2633" s="32">
        <v>1</v>
      </c>
      <c r="R2633" t="str">
        <f t="shared" si="41"/>
        <v>Офіс Хмельницький г.Хмельницкий, ул.Курчатова, д.107</v>
      </c>
    </row>
    <row r="2634" spans="1:18" hidden="1" x14ac:dyDescent="0.25">
      <c r="A2634" s="32">
        <v>452769</v>
      </c>
      <c r="B2634" s="31" t="s">
        <v>25858</v>
      </c>
      <c r="C2634" s="31" t="s">
        <v>25859</v>
      </c>
      <c r="D2634" s="31" t="s">
        <v>25860</v>
      </c>
      <c r="E2634" s="31" t="s">
        <v>145</v>
      </c>
      <c r="F2634" s="31" t="s">
        <v>122</v>
      </c>
      <c r="G2634" s="31" t="s">
        <v>114</v>
      </c>
      <c r="H2634" s="31" t="s">
        <v>108</v>
      </c>
      <c r="I2634" s="31" t="s">
        <v>25861</v>
      </c>
      <c r="J2634" s="31" t="s">
        <v>25862</v>
      </c>
      <c r="K2634" s="31" t="s">
        <v>106</v>
      </c>
      <c r="L2634" s="31" t="s">
        <v>25859</v>
      </c>
      <c r="M2634" s="31" t="s">
        <v>25</v>
      </c>
      <c r="N2634" s="31" t="s">
        <v>25933</v>
      </c>
      <c r="O2634" s="31" t="s">
        <v>25929</v>
      </c>
      <c r="P2634" s="32" t="s">
        <v>67</v>
      </c>
      <c r="Q2634" s="32">
        <v>1</v>
      </c>
      <c r="R2634" t="str">
        <f t="shared" si="41"/>
        <v>Бєлякова Н.М. ПП, кафе "Золотий Меркурій" г.Хмельницкий, ул.Подольская, д.109/1</v>
      </c>
    </row>
    <row r="2635" spans="1:18" hidden="1" x14ac:dyDescent="0.25">
      <c r="A2635" s="32">
        <v>458150</v>
      </c>
      <c r="B2635" s="31" t="s">
        <v>25904</v>
      </c>
      <c r="C2635" s="31" t="s">
        <v>25905</v>
      </c>
      <c r="D2635" s="31" t="s">
        <v>25906</v>
      </c>
      <c r="E2635" s="31" t="s">
        <v>145</v>
      </c>
      <c r="F2635" s="31" t="s">
        <v>122</v>
      </c>
      <c r="G2635" s="31" t="s">
        <v>107</v>
      </c>
      <c r="H2635" s="31" t="s">
        <v>108</v>
      </c>
      <c r="I2635" s="31" t="s">
        <v>124</v>
      </c>
      <c r="J2635" s="31" t="s">
        <v>109</v>
      </c>
      <c r="K2635" s="31" t="s">
        <v>106</v>
      </c>
      <c r="L2635" s="31" t="s">
        <v>25905</v>
      </c>
      <c r="M2635" s="31" t="s">
        <v>25</v>
      </c>
      <c r="N2635" s="31" t="s">
        <v>25933</v>
      </c>
      <c r="O2635" s="31" t="s">
        <v>25929</v>
      </c>
      <c r="P2635" s="32" t="s">
        <v>25948</v>
      </c>
      <c r="Q2635" s="32">
        <v>1</v>
      </c>
      <c r="R2635" t="str">
        <f t="shared" si="41"/>
        <v>Альошин О.Г. ПП, маг. "Кумушка" г.Хмельницкий, ул.Рыбалко, д.22</v>
      </c>
    </row>
    <row r="2636" spans="1:18" hidden="1" x14ac:dyDescent="0.25">
      <c r="A2636" s="32">
        <v>600652</v>
      </c>
      <c r="B2636" s="31" t="s">
        <v>4930</v>
      </c>
      <c r="C2636" s="31" t="s">
        <v>4931</v>
      </c>
      <c r="D2636" s="31" t="s">
        <v>4932</v>
      </c>
      <c r="E2636" s="31" t="s">
        <v>145</v>
      </c>
      <c r="F2636" s="31" t="s">
        <v>122</v>
      </c>
      <c r="G2636" s="31" t="s">
        <v>107</v>
      </c>
      <c r="H2636" s="31" t="s">
        <v>108</v>
      </c>
      <c r="I2636" s="31" t="s">
        <v>4933</v>
      </c>
      <c r="J2636" s="31" t="s">
        <v>4934</v>
      </c>
      <c r="K2636" s="31" t="s">
        <v>110</v>
      </c>
      <c r="L2636" s="31" t="s">
        <v>4931</v>
      </c>
      <c r="M2636" s="31" t="s">
        <v>27</v>
      </c>
      <c r="N2636" s="31" t="s">
        <v>25933</v>
      </c>
      <c r="O2636" s="31" t="s">
        <v>25929</v>
      </c>
      <c r="P2636" s="32" t="s">
        <v>67</v>
      </c>
      <c r="Q2636" s="32">
        <v>0.5</v>
      </c>
      <c r="R2636" t="str">
        <f t="shared" si="41"/>
        <v>Сітнікова О.М. ПП, маг. №1 "Продукти" г.Хмельницкий, ул.Лесогриниветская, д.16/2</v>
      </c>
    </row>
    <row r="2637" spans="1:18" hidden="1" x14ac:dyDescent="0.25">
      <c r="A2637" s="32">
        <v>847259</v>
      </c>
      <c r="B2637" s="31" t="s">
        <v>5240</v>
      </c>
      <c r="C2637" s="31" t="s">
        <v>777</v>
      </c>
      <c r="D2637" s="31" t="s">
        <v>5241</v>
      </c>
      <c r="E2637" s="31" t="s">
        <v>145</v>
      </c>
      <c r="F2637" s="31" t="s">
        <v>122</v>
      </c>
      <c r="G2637" s="31" t="s">
        <v>107</v>
      </c>
      <c r="H2637" s="31" t="s">
        <v>108</v>
      </c>
      <c r="I2637" s="31" t="s">
        <v>779</v>
      </c>
      <c r="J2637" s="31" t="s">
        <v>780</v>
      </c>
      <c r="K2637" s="31" t="s">
        <v>110</v>
      </c>
      <c r="L2637" s="31" t="s">
        <v>777</v>
      </c>
      <c r="M2637" s="31" t="s">
        <v>25</v>
      </c>
      <c r="N2637" s="31" t="s">
        <v>25933</v>
      </c>
      <c r="O2637" s="31" t="s">
        <v>25929</v>
      </c>
      <c r="P2637" s="32" t="s">
        <v>66</v>
      </c>
      <c r="Q2637" s="32">
        <v>1</v>
      </c>
      <c r="R2637" t="str">
        <f t="shared" si="41"/>
        <v>Лісоводський А.П. ПП, маг. "Вкусняшка" г.Хмельницкий, ул.Гагарина, д.20</v>
      </c>
    </row>
    <row r="2638" spans="1:18" hidden="1" x14ac:dyDescent="0.25">
      <c r="A2638" s="32">
        <v>847260</v>
      </c>
      <c r="B2638" s="31" t="s">
        <v>5242</v>
      </c>
      <c r="C2638" s="31" t="s">
        <v>5243</v>
      </c>
      <c r="D2638" s="31" t="s">
        <v>5244</v>
      </c>
      <c r="E2638" s="31" t="s">
        <v>145</v>
      </c>
      <c r="F2638" s="31" t="s">
        <v>122</v>
      </c>
      <c r="G2638" s="31" t="s">
        <v>107</v>
      </c>
      <c r="H2638" s="31" t="s">
        <v>108</v>
      </c>
      <c r="I2638" s="31" t="s">
        <v>5245</v>
      </c>
      <c r="J2638" s="31" t="s">
        <v>5246</v>
      </c>
      <c r="K2638" s="31" t="s">
        <v>110</v>
      </c>
      <c r="L2638" s="31" t="s">
        <v>5243</v>
      </c>
      <c r="M2638" s="31" t="s">
        <v>26</v>
      </c>
      <c r="N2638" s="31" t="s">
        <v>25933</v>
      </c>
      <c r="O2638" s="31" t="s">
        <v>25929</v>
      </c>
      <c r="P2638" s="32" t="s">
        <v>67</v>
      </c>
      <c r="Q2638" s="32">
        <v>0.5</v>
      </c>
      <c r="R2638" t="str">
        <f t="shared" si="41"/>
        <v>Шарабханов І.Г. ПП, маг. "Мамин чай" г.Хмельницкий, шоссе Староконстантиновское, д.5</v>
      </c>
    </row>
    <row r="2639" spans="1:18" hidden="1" x14ac:dyDescent="0.25">
      <c r="A2639" s="32">
        <v>858997</v>
      </c>
      <c r="B2639" s="31" t="s">
        <v>5835</v>
      </c>
      <c r="C2639" s="31" t="s">
        <v>5836</v>
      </c>
      <c r="D2639" s="31" t="s">
        <v>5837</v>
      </c>
      <c r="E2639" s="31" t="s">
        <v>145</v>
      </c>
      <c r="F2639" s="31" t="s">
        <v>122</v>
      </c>
      <c r="G2639" s="31" t="s">
        <v>107</v>
      </c>
      <c r="H2639" s="31" t="s">
        <v>108</v>
      </c>
      <c r="I2639" s="31" t="s">
        <v>5838</v>
      </c>
      <c r="J2639" s="31" t="s">
        <v>5839</v>
      </c>
      <c r="K2639" s="31" t="s">
        <v>110</v>
      </c>
      <c r="L2639" s="31" t="s">
        <v>5836</v>
      </c>
      <c r="M2639" s="31" t="s">
        <v>25</v>
      </c>
      <c r="N2639" s="31" t="s">
        <v>25933</v>
      </c>
      <c r="O2639" s="31" t="s">
        <v>25929</v>
      </c>
      <c r="P2639" s="32" t="s">
        <v>66</v>
      </c>
      <c r="Q2639" s="32">
        <v>0.5</v>
      </c>
      <c r="R2639" t="str">
        <f t="shared" si="41"/>
        <v>Лазарєв І.В. ПП, маг. "Продмаркет" г.Хмельницкий, пер.Грушевского, д.57</v>
      </c>
    </row>
    <row r="2640" spans="1:18" hidden="1" x14ac:dyDescent="0.25">
      <c r="A2640" s="32">
        <v>870964</v>
      </c>
      <c r="B2640" s="31" t="s">
        <v>5940</v>
      </c>
      <c r="C2640" s="31" t="s">
        <v>5941</v>
      </c>
      <c r="D2640" s="31" t="s">
        <v>5942</v>
      </c>
      <c r="E2640" s="31" t="s">
        <v>145</v>
      </c>
      <c r="F2640" s="31" t="s">
        <v>122</v>
      </c>
      <c r="G2640" s="31" t="s">
        <v>149</v>
      </c>
      <c r="H2640" s="31" t="s">
        <v>108</v>
      </c>
      <c r="I2640" s="31" t="s">
        <v>124</v>
      </c>
      <c r="J2640" s="31" t="s">
        <v>109</v>
      </c>
      <c r="K2640" s="31" t="s">
        <v>110</v>
      </c>
      <c r="L2640" s="31" t="s">
        <v>5941</v>
      </c>
      <c r="M2640" s="31" t="s">
        <v>25</v>
      </c>
      <c r="N2640" s="31" t="s">
        <v>25933</v>
      </c>
      <c r="O2640" s="31" t="s">
        <v>25929</v>
      </c>
      <c r="P2640" s="32" t="s">
        <v>67</v>
      </c>
      <c r="Q2640" s="32">
        <v>0</v>
      </c>
      <c r="R2640" t="str">
        <f t="shared" si="41"/>
        <v>Антонюк А.Л. ПП, к-к №47 "Гастрономчик" г.Хмельницкий, ул.Геологов (висотний гараж, ряд 8)</v>
      </c>
    </row>
    <row r="2641" spans="1:18" hidden="1" x14ac:dyDescent="0.25">
      <c r="A2641" s="32">
        <v>870965</v>
      </c>
      <c r="B2641" s="31" t="s">
        <v>5943</v>
      </c>
      <c r="C2641" s="31" t="s">
        <v>5944</v>
      </c>
      <c r="D2641" s="31" t="s">
        <v>5945</v>
      </c>
      <c r="E2641" s="31" t="s">
        <v>145</v>
      </c>
      <c r="F2641" s="31" t="s">
        <v>122</v>
      </c>
      <c r="G2641" s="31" t="s">
        <v>107</v>
      </c>
      <c r="H2641" s="31" t="s">
        <v>108</v>
      </c>
      <c r="I2641" s="31" t="s">
        <v>5946</v>
      </c>
      <c r="J2641" s="31" t="s">
        <v>5947</v>
      </c>
      <c r="K2641" s="31" t="s">
        <v>110</v>
      </c>
      <c r="L2641" s="31" t="s">
        <v>5944</v>
      </c>
      <c r="M2641" s="31" t="s">
        <v>27</v>
      </c>
      <c r="N2641" s="31" t="s">
        <v>25933</v>
      </c>
      <c r="O2641" s="31" t="s">
        <v>25929</v>
      </c>
      <c r="P2641" s="32" t="s">
        <v>66</v>
      </c>
      <c r="Q2641" s="32">
        <v>1</v>
      </c>
      <c r="R2641" t="str">
        <f t="shared" si="41"/>
        <v>Топольніцька Г.А. ПП, маг. "Тополінка" г.Хмельницкий, ул.Мирного Панаса, д.35/2</v>
      </c>
    </row>
    <row r="2642" spans="1:18" hidden="1" x14ac:dyDescent="0.25">
      <c r="A2642" s="32">
        <v>870966</v>
      </c>
      <c r="B2642" s="31" t="s">
        <v>5948</v>
      </c>
      <c r="C2642" s="31" t="s">
        <v>5949</v>
      </c>
      <c r="D2642" s="31" t="s">
        <v>5950</v>
      </c>
      <c r="E2642" s="31" t="s">
        <v>145</v>
      </c>
      <c r="F2642" s="31" t="s">
        <v>122</v>
      </c>
      <c r="G2642" s="31" t="s">
        <v>107</v>
      </c>
      <c r="H2642" s="31" t="s">
        <v>108</v>
      </c>
      <c r="I2642" s="31" t="s">
        <v>5951</v>
      </c>
      <c r="J2642" s="31" t="s">
        <v>5952</v>
      </c>
      <c r="K2642" s="31" t="s">
        <v>110</v>
      </c>
      <c r="L2642" s="31" t="s">
        <v>5949</v>
      </c>
      <c r="M2642" s="31" t="s">
        <v>26</v>
      </c>
      <c r="N2642" s="31" t="s">
        <v>25933</v>
      </c>
      <c r="O2642" s="31" t="s">
        <v>25929</v>
      </c>
      <c r="P2642" s="32" t="s">
        <v>67</v>
      </c>
      <c r="Q2642" s="32">
        <v>0.5</v>
      </c>
      <c r="R2642" t="str">
        <f t="shared" si="41"/>
        <v>Білик С.С. ПП, маг. "Смакота" г.Хмельницкий, ул.Соборная, д.17</v>
      </c>
    </row>
    <row r="2643" spans="1:18" hidden="1" x14ac:dyDescent="0.25">
      <c r="A2643" s="32">
        <v>870968</v>
      </c>
      <c r="B2643" s="31" t="s">
        <v>5955</v>
      </c>
      <c r="C2643" s="31" t="s">
        <v>5956</v>
      </c>
      <c r="D2643" s="31" t="s">
        <v>5957</v>
      </c>
      <c r="E2643" s="31" t="s">
        <v>145</v>
      </c>
      <c r="F2643" s="31" t="s">
        <v>122</v>
      </c>
      <c r="G2643" s="31" t="s">
        <v>107</v>
      </c>
      <c r="H2643" s="31" t="s">
        <v>108</v>
      </c>
      <c r="I2643" s="31" t="s">
        <v>124</v>
      </c>
      <c r="J2643" s="31" t="s">
        <v>109</v>
      </c>
      <c r="K2643" s="31" t="s">
        <v>110</v>
      </c>
      <c r="L2643" s="31" t="s">
        <v>5956</v>
      </c>
      <c r="M2643" s="31" t="s">
        <v>27</v>
      </c>
      <c r="N2643" s="31" t="s">
        <v>25933</v>
      </c>
      <c r="O2643" s="31" t="s">
        <v>25929</v>
      </c>
      <c r="P2643" s="32" t="s">
        <v>67</v>
      </c>
      <c r="Q2643" s="32">
        <v>0</v>
      </c>
      <c r="R2643" t="str">
        <f t="shared" si="41"/>
        <v>Онищенко Л.П. ПП, маг. "Продукти" г.Хмельницкий, пер.Проскуривского Подполья (зупинка "Будівельників")</v>
      </c>
    </row>
    <row r="2644" spans="1:18" hidden="1" x14ac:dyDescent="0.25">
      <c r="A2644" s="32">
        <v>875060</v>
      </c>
      <c r="B2644" s="31" t="s">
        <v>5969</v>
      </c>
      <c r="C2644" s="31" t="s">
        <v>777</v>
      </c>
      <c r="D2644" s="31" t="s">
        <v>5970</v>
      </c>
      <c r="E2644" s="31" t="s">
        <v>145</v>
      </c>
      <c r="F2644" s="31" t="s">
        <v>122</v>
      </c>
      <c r="G2644" s="31" t="s">
        <v>107</v>
      </c>
      <c r="H2644" s="31" t="s">
        <v>108</v>
      </c>
      <c r="I2644" s="31" t="s">
        <v>779</v>
      </c>
      <c r="J2644" s="31" t="s">
        <v>780</v>
      </c>
      <c r="K2644" s="31" t="s">
        <v>110</v>
      </c>
      <c r="L2644" s="31" t="s">
        <v>777</v>
      </c>
      <c r="M2644" s="31" t="s">
        <v>24</v>
      </c>
      <c r="N2644" s="31" t="s">
        <v>25933</v>
      </c>
      <c r="O2644" s="31" t="s">
        <v>25929</v>
      </c>
      <c r="P2644" s="32" t="s">
        <v>66</v>
      </c>
      <c r="Q2644" s="32">
        <v>1</v>
      </c>
      <c r="R2644" t="str">
        <f t="shared" si="41"/>
        <v>Лісоводський А.П. ПП, маг. "Вкусняшка" г.Хмельницкий, ул.Институтская (зупинка "Будинок побуту")</v>
      </c>
    </row>
    <row r="2645" spans="1:18" hidden="1" x14ac:dyDescent="0.25">
      <c r="A2645" s="32">
        <v>879645</v>
      </c>
      <c r="B2645" s="31" t="s">
        <v>5983</v>
      </c>
      <c r="C2645" s="31" t="s">
        <v>5984</v>
      </c>
      <c r="D2645" s="31" t="s">
        <v>5985</v>
      </c>
      <c r="E2645" s="31" t="s">
        <v>145</v>
      </c>
      <c r="F2645" s="31" t="s">
        <v>122</v>
      </c>
      <c r="G2645" s="31" t="s">
        <v>107</v>
      </c>
      <c r="H2645" s="31" t="s">
        <v>108</v>
      </c>
      <c r="I2645" s="31" t="s">
        <v>5986</v>
      </c>
      <c r="J2645" s="31" t="s">
        <v>5987</v>
      </c>
      <c r="K2645" s="31" t="s">
        <v>110</v>
      </c>
      <c r="L2645" s="31" t="s">
        <v>5988</v>
      </c>
      <c r="M2645" s="31" t="s">
        <v>24</v>
      </c>
      <c r="N2645" s="31" t="s">
        <v>25933</v>
      </c>
      <c r="O2645" s="31" t="s">
        <v>25929</v>
      </c>
      <c r="P2645" s="32" t="s">
        <v>66</v>
      </c>
      <c r="Q2645" s="32">
        <v>1</v>
      </c>
      <c r="R2645" t="str">
        <f t="shared" si="41"/>
        <v>Білецька Д.Г. ПП, маг. "Продуктовий рай" г.Хмельницкий, шоссе Львовское (зупинка "Катіон")</v>
      </c>
    </row>
    <row r="2646" spans="1:18" hidden="1" x14ac:dyDescent="0.25">
      <c r="A2646" s="32">
        <v>879650</v>
      </c>
      <c r="B2646" s="31" t="s">
        <v>6002</v>
      </c>
      <c r="C2646" s="31" t="s">
        <v>6003</v>
      </c>
      <c r="D2646" s="31" t="s">
        <v>6004</v>
      </c>
      <c r="E2646" s="31" t="s">
        <v>145</v>
      </c>
      <c r="F2646" s="31" t="s">
        <v>122</v>
      </c>
      <c r="G2646" s="31" t="s">
        <v>107</v>
      </c>
      <c r="H2646" s="31" t="s">
        <v>108</v>
      </c>
      <c r="I2646" s="31" t="s">
        <v>6005</v>
      </c>
      <c r="J2646" s="31" t="s">
        <v>6006</v>
      </c>
      <c r="K2646" s="31" t="s">
        <v>110</v>
      </c>
      <c r="L2646" s="31" t="s">
        <v>6007</v>
      </c>
      <c r="M2646" s="31" t="s">
        <v>23</v>
      </c>
      <c r="N2646" s="31" t="s">
        <v>25933</v>
      </c>
      <c r="O2646" s="31" t="s">
        <v>25929</v>
      </c>
      <c r="P2646" s="32" t="s">
        <v>67</v>
      </c>
      <c r="Q2646" s="32">
        <v>0.5</v>
      </c>
      <c r="R2646" t="str">
        <f t="shared" si="41"/>
        <v>Гриценко В.Б. ПП, к-к "Валентина" г.Хмельницкий, ул.Шевченко (1-й поверх Міська лікарня)</v>
      </c>
    </row>
    <row r="2647" spans="1:18" hidden="1" x14ac:dyDescent="0.25">
      <c r="A2647" s="32">
        <v>879651</v>
      </c>
      <c r="B2647" s="31" t="s">
        <v>6008</v>
      </c>
      <c r="C2647" s="31" t="s">
        <v>6007</v>
      </c>
      <c r="D2647" s="31" t="s">
        <v>6009</v>
      </c>
      <c r="E2647" s="31" t="s">
        <v>145</v>
      </c>
      <c r="F2647" s="31" t="s">
        <v>122</v>
      </c>
      <c r="G2647" s="31" t="s">
        <v>149</v>
      </c>
      <c r="H2647" s="31" t="s">
        <v>108</v>
      </c>
      <c r="I2647" s="31" t="s">
        <v>6005</v>
      </c>
      <c r="J2647" s="31" t="s">
        <v>6006</v>
      </c>
      <c r="K2647" s="31" t="s">
        <v>110</v>
      </c>
      <c r="L2647" s="31" t="s">
        <v>6007</v>
      </c>
      <c r="M2647" s="31" t="s">
        <v>23</v>
      </c>
      <c r="N2647" s="31" t="s">
        <v>25933</v>
      </c>
      <c r="O2647" s="31" t="s">
        <v>25929</v>
      </c>
      <c r="P2647" s="32" t="s">
        <v>67</v>
      </c>
      <c r="Q2647" s="32">
        <v>0.5</v>
      </c>
      <c r="R2647" t="str">
        <f t="shared" si="41"/>
        <v>Гриценко В.Б. ПП, к-к "Валюша" г.Хмельницкий, ул.Молодежная (Поліклініка №4)</v>
      </c>
    </row>
    <row r="2648" spans="1:18" hidden="1" x14ac:dyDescent="0.25">
      <c r="A2648" s="32">
        <v>879656</v>
      </c>
      <c r="B2648" s="31" t="s">
        <v>6024</v>
      </c>
      <c r="C2648" s="31" t="s">
        <v>6025</v>
      </c>
      <c r="D2648" s="31" t="s">
        <v>6026</v>
      </c>
      <c r="E2648" s="31" t="s">
        <v>145</v>
      </c>
      <c r="F2648" s="31" t="s">
        <v>122</v>
      </c>
      <c r="G2648" s="31" t="s">
        <v>107</v>
      </c>
      <c r="H2648" s="31" t="s">
        <v>108</v>
      </c>
      <c r="I2648" s="31" t="s">
        <v>124</v>
      </c>
      <c r="J2648" s="31" t="s">
        <v>109</v>
      </c>
      <c r="K2648" s="31" t="s">
        <v>110</v>
      </c>
      <c r="L2648" s="31" t="s">
        <v>6027</v>
      </c>
      <c r="M2648" s="31" t="s">
        <v>27</v>
      </c>
      <c r="N2648" s="31" t="s">
        <v>25933</v>
      </c>
      <c r="O2648" s="31" t="s">
        <v>25929</v>
      </c>
      <c r="P2648" s="32" t="s">
        <v>66</v>
      </c>
      <c r="Q2648" s="32">
        <v>1</v>
      </c>
      <c r="R2648" t="str">
        <f t="shared" si="41"/>
        <v>Кучерявий Р.М., маг. "Анастасія" г.Хмельницкий, ул.Волочиская, д.0 (зупинка залізничний вокзал)</v>
      </c>
    </row>
    <row r="2649" spans="1:18" hidden="1" x14ac:dyDescent="0.25">
      <c r="A2649" s="32">
        <v>160874</v>
      </c>
      <c r="B2649" s="31" t="s">
        <v>10445</v>
      </c>
      <c r="C2649" s="31" t="s">
        <v>10446</v>
      </c>
      <c r="D2649" s="31" t="s">
        <v>10447</v>
      </c>
      <c r="E2649" s="31" t="s">
        <v>145</v>
      </c>
      <c r="F2649" s="31" t="s">
        <v>122</v>
      </c>
      <c r="G2649" s="31" t="s">
        <v>107</v>
      </c>
      <c r="H2649" s="31" t="s">
        <v>108</v>
      </c>
      <c r="I2649" s="31" t="s">
        <v>10448</v>
      </c>
      <c r="J2649" s="31" t="s">
        <v>10449</v>
      </c>
      <c r="K2649" s="31" t="s">
        <v>110</v>
      </c>
      <c r="L2649" s="31" t="s">
        <v>10446</v>
      </c>
      <c r="M2649" s="31" t="s">
        <v>31</v>
      </c>
      <c r="N2649" s="31" t="s">
        <v>25934</v>
      </c>
      <c r="O2649" s="31" t="s">
        <v>25929</v>
      </c>
      <c r="P2649" s="32" t="s">
        <v>66</v>
      </c>
      <c r="Q2649" s="32">
        <v>1</v>
      </c>
      <c r="R2649" t="str">
        <f t="shared" si="41"/>
        <v>Марценюк О.М. ПП, маг. "Продукти" р-н Старосинявский Район, с.Пасечная, д.7 (Грушевського)</v>
      </c>
    </row>
    <row r="2650" spans="1:18" hidden="1" x14ac:dyDescent="0.25">
      <c r="A2650" s="32">
        <v>160877</v>
      </c>
      <c r="B2650" s="31" t="s">
        <v>1969</v>
      </c>
      <c r="C2650" s="31" t="s">
        <v>1970</v>
      </c>
      <c r="D2650" s="31" t="s">
        <v>10453</v>
      </c>
      <c r="E2650" s="31" t="s">
        <v>145</v>
      </c>
      <c r="F2650" s="31" t="s">
        <v>122</v>
      </c>
      <c r="G2650" s="31" t="s">
        <v>107</v>
      </c>
      <c r="H2650" s="31" t="s">
        <v>108</v>
      </c>
      <c r="I2650" s="31" t="s">
        <v>124</v>
      </c>
      <c r="J2650" s="31" t="s">
        <v>109</v>
      </c>
      <c r="K2650" s="31" t="s">
        <v>110</v>
      </c>
      <c r="L2650" s="31" t="s">
        <v>1970</v>
      </c>
      <c r="M2650" s="31" t="s">
        <v>29</v>
      </c>
      <c r="N2650" s="31" t="s">
        <v>25934</v>
      </c>
      <c r="O2650" s="31" t="s">
        <v>25929</v>
      </c>
      <c r="P2650" s="32" t="s">
        <v>67</v>
      </c>
      <c r="Q2650" s="32">
        <v>0.5</v>
      </c>
      <c r="R2650" t="str">
        <f t="shared" si="41"/>
        <v>Маршал В.Д. ПП, маг. "Маршал" р-н Красиловский Район, г.Красилов, ул.Щорса, д.43/а</v>
      </c>
    </row>
    <row r="2651" spans="1:18" hidden="1" x14ac:dyDescent="0.25">
      <c r="A2651" s="32">
        <v>161706</v>
      </c>
      <c r="B2651" s="31" t="s">
        <v>12714</v>
      </c>
      <c r="C2651" s="31" t="s">
        <v>12715</v>
      </c>
      <c r="D2651" s="31" t="s">
        <v>12716</v>
      </c>
      <c r="E2651" s="31" t="s">
        <v>145</v>
      </c>
      <c r="F2651" s="31" t="s">
        <v>122</v>
      </c>
      <c r="G2651" s="31" t="s">
        <v>111</v>
      </c>
      <c r="H2651" s="31" t="s">
        <v>112</v>
      </c>
      <c r="I2651" s="31" t="s">
        <v>1058</v>
      </c>
      <c r="J2651" s="31" t="s">
        <v>1059</v>
      </c>
      <c r="K2651" s="31" t="s">
        <v>110</v>
      </c>
      <c r="L2651" s="31" t="s">
        <v>1058</v>
      </c>
      <c r="M2651" s="31" t="s">
        <v>4</v>
      </c>
      <c r="N2651" s="31" t="s">
        <v>4</v>
      </c>
      <c r="O2651" s="31" t="s">
        <v>25929</v>
      </c>
      <c r="P2651" s="32" t="s">
        <v>25948</v>
      </c>
      <c r="Q2651" s="32">
        <v>1</v>
      </c>
      <c r="R2651" t="str">
        <f t="shared" si="41"/>
        <v>(НКЗ) Управління праці та соціального захисту населення Хмельницької міської ради г.Хмельницкий, пер.Проскуривского Подполья, д.32</v>
      </c>
    </row>
    <row r="2652" spans="1:18" hidden="1" x14ac:dyDescent="0.25">
      <c r="A2652" s="32">
        <v>161762</v>
      </c>
      <c r="B2652" s="31" t="s">
        <v>12850</v>
      </c>
      <c r="C2652" s="31" t="s">
        <v>12851</v>
      </c>
      <c r="D2652" s="31" t="s">
        <v>12852</v>
      </c>
      <c r="E2652" s="31" t="s">
        <v>145</v>
      </c>
      <c r="F2652" s="31" t="s">
        <v>122</v>
      </c>
      <c r="G2652" s="31" t="s">
        <v>111</v>
      </c>
      <c r="H2652" s="31" t="s">
        <v>112</v>
      </c>
      <c r="I2652" s="31" t="s">
        <v>12853</v>
      </c>
      <c r="J2652" s="31" t="s">
        <v>109</v>
      </c>
      <c r="K2652" s="31" t="s">
        <v>110</v>
      </c>
      <c r="L2652" s="31" t="s">
        <v>12853</v>
      </c>
      <c r="M2652" s="31" t="s">
        <v>4</v>
      </c>
      <c r="N2652" s="31" t="s">
        <v>4</v>
      </c>
      <c r="O2652" s="31" t="s">
        <v>25929</v>
      </c>
      <c r="P2652" s="32" t="s">
        <v>25948</v>
      </c>
      <c r="Q2652" s="32">
        <v>1</v>
      </c>
      <c r="R2652" t="str">
        <f t="shared" si="41"/>
        <v>(НКЗ) Хмельницька обласна організація профспілки працівників соціальної сфери України г.Хмельницкий, ул.Соборная, д.57, оф.38</v>
      </c>
    </row>
    <row r="2653" spans="1:18" hidden="1" x14ac:dyDescent="0.25">
      <c r="A2653" s="32">
        <v>161773</v>
      </c>
      <c r="B2653" s="31" t="s">
        <v>12868</v>
      </c>
      <c r="C2653" s="31" t="s">
        <v>12869</v>
      </c>
      <c r="D2653" s="31" t="s">
        <v>12870</v>
      </c>
      <c r="E2653" s="31" t="s">
        <v>145</v>
      </c>
      <c r="F2653" s="31" t="s">
        <v>122</v>
      </c>
      <c r="G2653" s="31" t="s">
        <v>111</v>
      </c>
      <c r="H2653" s="31" t="s">
        <v>112</v>
      </c>
      <c r="I2653" s="31" t="s">
        <v>12871</v>
      </c>
      <c r="J2653" s="31" t="s">
        <v>109</v>
      </c>
      <c r="K2653" s="31" t="s">
        <v>110</v>
      </c>
      <c r="L2653" s="31" t="s">
        <v>12872</v>
      </c>
      <c r="M2653" s="31" t="s">
        <v>4</v>
      </c>
      <c r="N2653" s="31" t="s">
        <v>4</v>
      </c>
      <c r="O2653" s="31" t="s">
        <v>25929</v>
      </c>
      <c r="P2653" s="32" t="s">
        <v>25948</v>
      </c>
      <c r="Q2653" s="32">
        <v>1</v>
      </c>
      <c r="R2653" t="str">
        <f t="shared" si="41"/>
        <v>(НКЗ) Хмельницької дистанції сигналізації та зв'язку ППО ВП г.Хмельницкий, ул.Трудовая, д.18/1</v>
      </c>
    </row>
    <row r="2654" spans="1:18" hidden="1" x14ac:dyDescent="0.25">
      <c r="A2654" s="32">
        <v>161806</v>
      </c>
      <c r="B2654" s="31" t="s">
        <v>12948</v>
      </c>
      <c r="C2654" s="31" t="s">
        <v>12949</v>
      </c>
      <c r="D2654" s="31" t="s">
        <v>12950</v>
      </c>
      <c r="E2654" s="31" t="s">
        <v>145</v>
      </c>
      <c r="F2654" s="31" t="s">
        <v>122</v>
      </c>
      <c r="G2654" s="31" t="s">
        <v>107</v>
      </c>
      <c r="H2654" s="31" t="s">
        <v>108</v>
      </c>
      <c r="I2654" s="31" t="s">
        <v>12951</v>
      </c>
      <c r="J2654" s="31" t="s">
        <v>12952</v>
      </c>
      <c r="K2654" s="31" t="s">
        <v>110</v>
      </c>
      <c r="L2654" s="31" t="s">
        <v>12949</v>
      </c>
      <c r="M2654" s="31" t="s">
        <v>31</v>
      </c>
      <c r="N2654" s="31" t="s">
        <v>25934</v>
      </c>
      <c r="O2654" s="31" t="s">
        <v>25929</v>
      </c>
      <c r="P2654" s="32" t="s">
        <v>66</v>
      </c>
      <c r="Q2654" s="32">
        <v>1</v>
      </c>
      <c r="R2654" t="str">
        <f t="shared" si="41"/>
        <v>Цимбалюк О.М. ПП, маг. "Ольвія" г.Староконстантинов, ул.Острожского, д.2 (автовокзал)</v>
      </c>
    </row>
    <row r="2655" spans="1:18" hidden="1" x14ac:dyDescent="0.25">
      <c r="A2655" s="32">
        <v>161823</v>
      </c>
      <c r="B2655" s="31" t="s">
        <v>632</v>
      </c>
      <c r="C2655" s="31" t="s">
        <v>12989</v>
      </c>
      <c r="D2655" s="31" t="s">
        <v>634</v>
      </c>
      <c r="E2655" s="31" t="s">
        <v>145</v>
      </c>
      <c r="F2655" s="31" t="s">
        <v>122</v>
      </c>
      <c r="G2655" s="31" t="s">
        <v>111</v>
      </c>
      <c r="H2655" s="31" t="s">
        <v>112</v>
      </c>
      <c r="I2655" s="31" t="s">
        <v>12990</v>
      </c>
      <c r="J2655" s="31" t="s">
        <v>12991</v>
      </c>
      <c r="K2655" s="31" t="s">
        <v>110</v>
      </c>
      <c r="L2655" s="31" t="s">
        <v>633</v>
      </c>
      <c r="M2655" s="31" t="s">
        <v>4</v>
      </c>
      <c r="N2655" s="31" t="s">
        <v>4</v>
      </c>
      <c r="O2655" s="31" t="s">
        <v>25929</v>
      </c>
      <c r="P2655" s="32" t="s">
        <v>25948</v>
      </c>
      <c r="Q2655" s="32">
        <v>1</v>
      </c>
      <c r="R2655" t="str">
        <f t="shared" si="41"/>
        <v>(НКЗ) Чайка ПНЗ ДЮОК р-н Летичевский Район, с.Головчинцы (0)</v>
      </c>
    </row>
    <row r="2656" spans="1:18" hidden="1" x14ac:dyDescent="0.25">
      <c r="A2656" s="32">
        <v>161830</v>
      </c>
      <c r="B2656" s="31" t="s">
        <v>12996</v>
      </c>
      <c r="C2656" s="31" t="s">
        <v>12997</v>
      </c>
      <c r="D2656" s="31" t="s">
        <v>12998</v>
      </c>
      <c r="E2656" s="31" t="s">
        <v>121</v>
      </c>
      <c r="F2656" s="31" t="s">
        <v>122</v>
      </c>
      <c r="G2656" s="31" t="s">
        <v>111</v>
      </c>
      <c r="H2656" s="31" t="s">
        <v>112</v>
      </c>
      <c r="I2656" s="31" t="s">
        <v>12999</v>
      </c>
      <c r="J2656" s="31" t="s">
        <v>13000</v>
      </c>
      <c r="K2656" s="31" t="s">
        <v>110</v>
      </c>
      <c r="L2656" s="31" t="s">
        <v>12999</v>
      </c>
      <c r="M2656" s="31" t="s">
        <v>4</v>
      </c>
      <c r="N2656" s="31" t="s">
        <v>4</v>
      </c>
      <c r="O2656" s="31" t="s">
        <v>25929</v>
      </c>
      <c r="P2656" s="32" t="s">
        <v>25948</v>
      </c>
      <c r="Q2656" s="32">
        <v>1</v>
      </c>
      <c r="R2656" t="str">
        <f t="shared" si="41"/>
        <v>(НКЗ) Чемеровецький райком профспілки працівників державних установ р-н Чемеровецкий Район, пгт.Чемеровцы, ул.Центральная, д.42</v>
      </c>
    </row>
    <row r="2657" spans="1:18" hidden="1" x14ac:dyDescent="0.25">
      <c r="A2657" s="32">
        <v>161838</v>
      </c>
      <c r="B2657" s="31" t="s">
        <v>13026</v>
      </c>
      <c r="C2657" s="31" t="s">
        <v>13027</v>
      </c>
      <c r="D2657" s="31" t="s">
        <v>13028</v>
      </c>
      <c r="E2657" s="31" t="s">
        <v>145</v>
      </c>
      <c r="F2657" s="31" t="s">
        <v>122</v>
      </c>
      <c r="G2657" s="31" t="s">
        <v>115</v>
      </c>
      <c r="H2657" s="31" t="s">
        <v>116</v>
      </c>
      <c r="I2657" s="31" t="s">
        <v>13029</v>
      </c>
      <c r="J2657" s="31" t="s">
        <v>13030</v>
      </c>
      <c r="K2657" s="31" t="s">
        <v>110</v>
      </c>
      <c r="L2657" s="31" t="s">
        <v>13027</v>
      </c>
      <c r="M2657" s="31" t="s">
        <v>5</v>
      </c>
      <c r="N2657" s="31" t="s">
        <v>4</v>
      </c>
      <c r="O2657" s="31" t="s">
        <v>25929</v>
      </c>
      <c r="P2657" s="32" t="s">
        <v>67</v>
      </c>
      <c r="Q2657" s="32">
        <v>1</v>
      </c>
      <c r="R2657" t="str">
        <f t="shared" si="41"/>
        <v>Чернецька Л.Л. ПП, к-к №14 г.Хмельницкий, шоссе Львовское (р-к "ТІСА")</v>
      </c>
    </row>
    <row r="2658" spans="1:18" hidden="1" x14ac:dyDescent="0.25">
      <c r="A2658" s="32">
        <v>161850</v>
      </c>
      <c r="B2658" s="31" t="s">
        <v>13053</v>
      </c>
      <c r="C2658" s="31" t="s">
        <v>13054</v>
      </c>
      <c r="D2658" s="31" t="s">
        <v>13055</v>
      </c>
      <c r="E2658" s="31" t="s">
        <v>145</v>
      </c>
      <c r="F2658" s="31" t="s">
        <v>122</v>
      </c>
      <c r="G2658" s="31" t="s">
        <v>107</v>
      </c>
      <c r="H2658" s="31" t="s">
        <v>108</v>
      </c>
      <c r="I2658" s="31" t="s">
        <v>13056</v>
      </c>
      <c r="J2658" s="31" t="s">
        <v>13057</v>
      </c>
      <c r="K2658" s="31" t="s">
        <v>110</v>
      </c>
      <c r="L2658" s="31" t="s">
        <v>13054</v>
      </c>
      <c r="M2658" s="31" t="s">
        <v>32</v>
      </c>
      <c r="N2658" s="31" t="s">
        <v>25934</v>
      </c>
      <c r="O2658" s="31" t="s">
        <v>25929</v>
      </c>
      <c r="P2658" s="32" t="s">
        <v>67</v>
      </c>
      <c r="Q2658" s="32">
        <v>1</v>
      </c>
      <c r="R2658" t="str">
        <f t="shared" si="41"/>
        <v>Чорна А.М. ПП, маг. "Світлана 2" р-н Старосинявский Район, с.Лисановцы, ул.Шевченка, д.67</v>
      </c>
    </row>
    <row r="2659" spans="1:18" hidden="1" x14ac:dyDescent="0.25">
      <c r="A2659" s="32">
        <v>161851</v>
      </c>
      <c r="B2659" s="31" t="s">
        <v>13058</v>
      </c>
      <c r="C2659" s="31" t="s">
        <v>13059</v>
      </c>
      <c r="D2659" s="31" t="s">
        <v>13060</v>
      </c>
      <c r="E2659" s="31" t="s">
        <v>145</v>
      </c>
      <c r="F2659" s="31" t="s">
        <v>122</v>
      </c>
      <c r="G2659" s="31" t="s">
        <v>107</v>
      </c>
      <c r="H2659" s="31" t="s">
        <v>108</v>
      </c>
      <c r="I2659" s="31" t="s">
        <v>13056</v>
      </c>
      <c r="J2659" s="31" t="s">
        <v>13057</v>
      </c>
      <c r="K2659" s="31" t="s">
        <v>110</v>
      </c>
      <c r="L2659" s="31" t="s">
        <v>13059</v>
      </c>
      <c r="M2659" s="31" t="s">
        <v>32</v>
      </c>
      <c r="N2659" s="31" t="s">
        <v>25934</v>
      </c>
      <c r="O2659" s="31" t="s">
        <v>25929</v>
      </c>
      <c r="P2659" s="32" t="s">
        <v>66</v>
      </c>
      <c r="Q2659" s="32">
        <v>1</v>
      </c>
      <c r="R2659" t="str">
        <f t="shared" si="41"/>
        <v>Чорна А.М. ПП, маг. "Світлана" р-н Летичевский Район, с.Шрубков, ул.Октябрьская, д.57 (в центрі села)</v>
      </c>
    </row>
    <row r="2660" spans="1:18" hidden="1" x14ac:dyDescent="0.25">
      <c r="A2660" s="32">
        <v>161873</v>
      </c>
      <c r="B2660" s="31" t="s">
        <v>13109</v>
      </c>
      <c r="C2660" s="31" t="s">
        <v>13110</v>
      </c>
      <c r="D2660" s="31" t="s">
        <v>13111</v>
      </c>
      <c r="E2660" s="31" t="s">
        <v>145</v>
      </c>
      <c r="F2660" s="31" t="s">
        <v>122</v>
      </c>
      <c r="G2660" s="31" t="s">
        <v>107</v>
      </c>
      <c r="H2660" s="31" t="s">
        <v>108</v>
      </c>
      <c r="I2660" s="31" t="s">
        <v>13112</v>
      </c>
      <c r="J2660" s="31" t="s">
        <v>13113</v>
      </c>
      <c r="K2660" s="31" t="s">
        <v>110</v>
      </c>
      <c r="L2660" s="31" t="s">
        <v>13110</v>
      </c>
      <c r="M2660" s="31" t="s">
        <v>32</v>
      </c>
      <c r="N2660" s="31" t="s">
        <v>25934</v>
      </c>
      <c r="O2660" s="31" t="s">
        <v>25929</v>
      </c>
      <c r="P2660" s="32" t="s">
        <v>67</v>
      </c>
      <c r="Q2660" s="32">
        <v>1</v>
      </c>
      <c r="R2660" t="str">
        <f t="shared" si="41"/>
        <v>Шарга Н.В. ПП, маг. "Господарочка" р-н Хмельницкий Район, с.Иванковцы (0)</v>
      </c>
    </row>
    <row r="2661" spans="1:18" hidden="1" x14ac:dyDescent="0.25">
      <c r="A2661" s="32">
        <v>161883</v>
      </c>
      <c r="B2661" s="31" t="s">
        <v>13127</v>
      </c>
      <c r="C2661" s="31" t="s">
        <v>13128</v>
      </c>
      <c r="D2661" s="31" t="s">
        <v>13129</v>
      </c>
      <c r="E2661" s="31" t="s">
        <v>145</v>
      </c>
      <c r="F2661" s="31" t="s">
        <v>122</v>
      </c>
      <c r="G2661" s="31" t="s">
        <v>107</v>
      </c>
      <c r="H2661" s="31" t="s">
        <v>108</v>
      </c>
      <c r="I2661" s="31" t="s">
        <v>124</v>
      </c>
      <c r="J2661" s="31" t="s">
        <v>109</v>
      </c>
      <c r="K2661" s="31" t="s">
        <v>110</v>
      </c>
      <c r="L2661" s="31" t="s">
        <v>13128</v>
      </c>
      <c r="M2661" s="31" t="s">
        <v>30</v>
      </c>
      <c r="N2661" s="31" t="s">
        <v>25934</v>
      </c>
      <c r="O2661" s="31" t="s">
        <v>25929</v>
      </c>
      <c r="P2661" s="32" t="s">
        <v>66</v>
      </c>
      <c r="Q2661" s="32">
        <v>1</v>
      </c>
      <c r="R2661" t="str">
        <f t="shared" si="41"/>
        <v>Шевчук А.А. ПП, маг. "Продукти" р-н Теофипольский Район, с.Гальчинцы, ул.Ленина, д.27а (около церкви)</v>
      </c>
    </row>
    <row r="2662" spans="1:18" hidden="1" x14ac:dyDescent="0.25">
      <c r="A2662" s="32">
        <v>161890</v>
      </c>
      <c r="B2662" s="31" t="s">
        <v>13143</v>
      </c>
      <c r="C2662" s="31" t="s">
        <v>13144</v>
      </c>
      <c r="D2662" s="31" t="s">
        <v>13145</v>
      </c>
      <c r="E2662" s="31" t="s">
        <v>145</v>
      </c>
      <c r="F2662" s="31" t="s">
        <v>122</v>
      </c>
      <c r="G2662" s="31" t="s">
        <v>107</v>
      </c>
      <c r="H2662" s="31" t="s">
        <v>108</v>
      </c>
      <c r="I2662" s="31" t="s">
        <v>13146</v>
      </c>
      <c r="J2662" s="31" t="s">
        <v>13147</v>
      </c>
      <c r="K2662" s="31" t="s">
        <v>110</v>
      </c>
      <c r="L2662" s="31" t="s">
        <v>13144</v>
      </c>
      <c r="M2662" s="31" t="s">
        <v>30</v>
      </c>
      <c r="N2662" s="31" t="s">
        <v>25934</v>
      </c>
      <c r="O2662" s="31" t="s">
        <v>25929</v>
      </c>
      <c r="P2662" s="32" t="s">
        <v>66</v>
      </c>
      <c r="Q2662" s="32">
        <v>1</v>
      </c>
      <c r="R2662" t="str">
        <f t="shared" si="41"/>
        <v>Шевчук К.Ф. ПП, маг. "Таня" р-н Красиловский Район, с.Росоловцы, ул.Центральная, д.1 (около церкви)</v>
      </c>
    </row>
    <row r="2663" spans="1:18" hidden="1" x14ac:dyDescent="0.25">
      <c r="A2663" s="32">
        <v>161892</v>
      </c>
      <c r="B2663" s="31" t="s">
        <v>13153</v>
      </c>
      <c r="C2663" s="31" t="s">
        <v>13154</v>
      </c>
      <c r="D2663" s="31" t="s">
        <v>13155</v>
      </c>
      <c r="E2663" s="31" t="s">
        <v>145</v>
      </c>
      <c r="F2663" s="31" t="s">
        <v>122</v>
      </c>
      <c r="G2663" s="31" t="s">
        <v>115</v>
      </c>
      <c r="H2663" s="31" t="s">
        <v>116</v>
      </c>
      <c r="I2663" s="31" t="s">
        <v>13156</v>
      </c>
      <c r="J2663" s="31" t="s">
        <v>13157</v>
      </c>
      <c r="K2663" s="31" t="s">
        <v>110</v>
      </c>
      <c r="L2663" s="31" t="s">
        <v>13154</v>
      </c>
      <c r="M2663" s="31" t="s">
        <v>31</v>
      </c>
      <c r="N2663" s="31" t="s">
        <v>25934</v>
      </c>
      <c r="O2663" s="31" t="s">
        <v>25929</v>
      </c>
      <c r="P2663" s="32" t="s">
        <v>66</v>
      </c>
      <c r="Q2663" s="32">
        <v>1</v>
      </c>
      <c r="R2663" t="str">
        <f t="shared" si="41"/>
        <v>Шевчук О.О. ПП, к-к р-н Старосинявский Район, пгт.Старая Синява, ул.Грушевского (ринок Престиж)</v>
      </c>
    </row>
    <row r="2664" spans="1:18" hidden="1" x14ac:dyDescent="0.25">
      <c r="A2664" s="32">
        <v>161898</v>
      </c>
      <c r="B2664" s="31" t="s">
        <v>13178</v>
      </c>
      <c r="C2664" s="31" t="s">
        <v>13179</v>
      </c>
      <c r="D2664" s="31" t="s">
        <v>13180</v>
      </c>
      <c r="E2664" s="31" t="s">
        <v>135</v>
      </c>
      <c r="F2664" s="31" t="s">
        <v>122</v>
      </c>
      <c r="G2664" s="31" t="s">
        <v>111</v>
      </c>
      <c r="H2664" s="31" t="s">
        <v>112</v>
      </c>
      <c r="I2664" s="31" t="s">
        <v>124</v>
      </c>
      <c r="J2664" s="31" t="s">
        <v>109</v>
      </c>
      <c r="K2664" s="31" t="s">
        <v>110</v>
      </c>
      <c r="L2664" s="31" t="s">
        <v>13181</v>
      </c>
      <c r="M2664" s="31" t="s">
        <v>4</v>
      </c>
      <c r="N2664" s="31" t="s">
        <v>4</v>
      </c>
      <c r="O2664" s="31" t="s">
        <v>25929</v>
      </c>
      <c r="P2664" s="32" t="s">
        <v>25948</v>
      </c>
      <c r="Q2664" s="32">
        <v>1</v>
      </c>
      <c r="R2664" t="str">
        <f t="shared" si="41"/>
        <v>(НКЗ) Шепетівський сільськогосподарський технікум (Профком) г.Шепетовка, ул.Мира, д.25</v>
      </c>
    </row>
    <row r="2665" spans="1:18" hidden="1" x14ac:dyDescent="0.25">
      <c r="A2665" s="32">
        <v>161899</v>
      </c>
      <c r="B2665" s="31" t="s">
        <v>13182</v>
      </c>
      <c r="C2665" s="31" t="s">
        <v>13183</v>
      </c>
      <c r="D2665" s="31" t="s">
        <v>13184</v>
      </c>
      <c r="E2665" s="31" t="s">
        <v>135</v>
      </c>
      <c r="F2665" s="31" t="s">
        <v>122</v>
      </c>
      <c r="G2665" s="31" t="s">
        <v>111</v>
      </c>
      <c r="H2665" s="31" t="s">
        <v>112</v>
      </c>
      <c r="I2665" s="31" t="s">
        <v>124</v>
      </c>
      <c r="J2665" s="31" t="s">
        <v>109</v>
      </c>
      <c r="K2665" s="31" t="s">
        <v>110</v>
      </c>
      <c r="L2665" s="31" t="s">
        <v>13185</v>
      </c>
      <c r="M2665" s="31" t="s">
        <v>4</v>
      </c>
      <c r="N2665" s="31" t="s">
        <v>4</v>
      </c>
      <c r="O2665" s="31" t="s">
        <v>25929</v>
      </c>
      <c r="P2665" s="32" t="s">
        <v>25948</v>
      </c>
      <c r="Q2665" s="32">
        <v>1</v>
      </c>
      <c r="R2665" t="str">
        <f t="shared" si="41"/>
        <v>(НКЗ) Шепетівський цукровий комбінат АТ ППО г.Шепетовка, шоссе Староконстантиновское, д.31</v>
      </c>
    </row>
    <row r="2666" spans="1:18" hidden="1" x14ac:dyDescent="0.25">
      <c r="A2666" s="32">
        <v>161919</v>
      </c>
      <c r="B2666" s="31" t="s">
        <v>3321</v>
      </c>
      <c r="C2666" s="31" t="s">
        <v>13213</v>
      </c>
      <c r="D2666" s="31" t="s">
        <v>13214</v>
      </c>
      <c r="E2666" s="31" t="s">
        <v>145</v>
      </c>
      <c r="F2666" s="31" t="s">
        <v>122</v>
      </c>
      <c r="G2666" s="31" t="s">
        <v>107</v>
      </c>
      <c r="H2666" s="31" t="s">
        <v>108</v>
      </c>
      <c r="I2666" s="31" t="s">
        <v>13215</v>
      </c>
      <c r="J2666" s="31" t="s">
        <v>13216</v>
      </c>
      <c r="K2666" s="31" t="s">
        <v>110</v>
      </c>
      <c r="L2666" s="31" t="s">
        <v>13213</v>
      </c>
      <c r="M2666" s="31" t="s">
        <v>32</v>
      </c>
      <c r="N2666" s="31" t="s">
        <v>25934</v>
      </c>
      <c r="O2666" s="31" t="s">
        <v>25929</v>
      </c>
      <c r="P2666" s="32" t="s">
        <v>67</v>
      </c>
      <c r="Q2666" s="32">
        <v>0.5</v>
      </c>
      <c r="R2666" t="str">
        <f t="shared" si="41"/>
        <v>Шокот Т.М. ПП, маг. "Товари повсякденного попиту" р-н Полонский Район, с.Новоселица, ул.Студенческая, д.19б</v>
      </c>
    </row>
    <row r="2667" spans="1:18" hidden="1" x14ac:dyDescent="0.25">
      <c r="A2667" s="32">
        <v>161922</v>
      </c>
      <c r="B2667" s="31" t="s">
        <v>13223</v>
      </c>
      <c r="C2667" s="31" t="s">
        <v>13224</v>
      </c>
      <c r="D2667" s="31" t="s">
        <v>13225</v>
      </c>
      <c r="E2667" s="31" t="s">
        <v>145</v>
      </c>
      <c r="F2667" s="31" t="s">
        <v>122</v>
      </c>
      <c r="G2667" s="31" t="s">
        <v>107</v>
      </c>
      <c r="H2667" s="31" t="s">
        <v>108</v>
      </c>
      <c r="I2667" s="31" t="s">
        <v>13226</v>
      </c>
      <c r="J2667" s="31" t="s">
        <v>13227</v>
      </c>
      <c r="K2667" s="31" t="s">
        <v>110</v>
      </c>
      <c r="L2667" s="31" t="s">
        <v>13224</v>
      </c>
      <c r="M2667" s="31" t="s">
        <v>32</v>
      </c>
      <c r="N2667" s="31" t="s">
        <v>25934</v>
      </c>
      <c r="O2667" s="31" t="s">
        <v>25929</v>
      </c>
      <c r="P2667" s="32" t="s">
        <v>67</v>
      </c>
      <c r="Q2667" s="32">
        <v>0.5</v>
      </c>
      <c r="R2667" t="str">
        <f t="shared" si="41"/>
        <v>Шпак Л.В. ПП, маг. "Продукти" р-н Старосинявский Район, с.Заставцы, ул.Корчагина, д.17 (по праву сторону як вїхати в село)</v>
      </c>
    </row>
    <row r="2668" spans="1:18" hidden="1" x14ac:dyDescent="0.25">
      <c r="A2668" s="32">
        <v>161957</v>
      </c>
      <c r="B2668" s="31" t="s">
        <v>13311</v>
      </c>
      <c r="C2668" s="31" t="s">
        <v>13312</v>
      </c>
      <c r="D2668" s="31" t="s">
        <v>13313</v>
      </c>
      <c r="E2668" s="31" t="s">
        <v>145</v>
      </c>
      <c r="F2668" s="31" t="s">
        <v>122</v>
      </c>
      <c r="G2668" s="31" t="s">
        <v>107</v>
      </c>
      <c r="H2668" s="31" t="s">
        <v>108</v>
      </c>
      <c r="I2668" s="31" t="s">
        <v>13314</v>
      </c>
      <c r="J2668" s="31" t="s">
        <v>13315</v>
      </c>
      <c r="K2668" s="31" t="s">
        <v>110</v>
      </c>
      <c r="L2668" s="31" t="s">
        <v>13312</v>
      </c>
      <c r="M2668" s="31" t="s">
        <v>32</v>
      </c>
      <c r="N2668" s="31" t="s">
        <v>25934</v>
      </c>
      <c r="O2668" s="31" t="s">
        <v>25929</v>
      </c>
      <c r="P2668" s="32" t="s">
        <v>66</v>
      </c>
      <c r="Q2668" s="32">
        <v>1</v>
      </c>
      <c r="R2668" t="str">
        <f t="shared" si="41"/>
        <v>Янчук Т.В.ПП, маг."Рожеве слоненя" р-н Старосинявский Район, пгт.Старая Синява, ул.Щорса, д.4 (при в’їзді в місто сірий вагончик)</v>
      </c>
    </row>
    <row r="2669" spans="1:18" hidden="1" x14ac:dyDescent="0.25">
      <c r="A2669" s="32">
        <v>161963</v>
      </c>
      <c r="B2669" s="31" t="s">
        <v>13332</v>
      </c>
      <c r="C2669" s="31" t="s">
        <v>13333</v>
      </c>
      <c r="D2669" s="31" t="s">
        <v>13334</v>
      </c>
      <c r="E2669" s="31" t="s">
        <v>145</v>
      </c>
      <c r="F2669" s="31" t="s">
        <v>122</v>
      </c>
      <c r="G2669" s="31" t="s">
        <v>107</v>
      </c>
      <c r="H2669" s="31" t="s">
        <v>108</v>
      </c>
      <c r="I2669" s="31" t="s">
        <v>13335</v>
      </c>
      <c r="J2669" s="31" t="s">
        <v>13336</v>
      </c>
      <c r="K2669" s="31" t="s">
        <v>110</v>
      </c>
      <c r="L2669" s="31" t="s">
        <v>13333</v>
      </c>
      <c r="M2669" s="31" t="s">
        <v>29</v>
      </c>
      <c r="N2669" s="31" t="s">
        <v>25934</v>
      </c>
      <c r="O2669" s="31" t="s">
        <v>25929</v>
      </c>
      <c r="P2669" s="32" t="s">
        <v>66</v>
      </c>
      <c r="Q2669" s="32">
        <v>1</v>
      </c>
      <c r="R2669" t="str">
        <f t="shared" si="41"/>
        <v>Ярем'юк Г.В. ПП, маг. "Юві" р-н Теофипольский Район, пгт.Теофиполь, ул.Ленина, д.45</v>
      </c>
    </row>
    <row r="2670" spans="1:18" hidden="1" x14ac:dyDescent="0.25">
      <c r="A2670" s="32">
        <v>161985</v>
      </c>
      <c r="B2670" s="31" t="s">
        <v>13404</v>
      </c>
      <c r="C2670" s="31" t="s">
        <v>13405</v>
      </c>
      <c r="D2670" s="31" t="s">
        <v>13406</v>
      </c>
      <c r="E2670" s="31" t="s">
        <v>145</v>
      </c>
      <c r="F2670" s="31" t="s">
        <v>122</v>
      </c>
      <c r="G2670" s="31" t="s">
        <v>111</v>
      </c>
      <c r="H2670" s="31" t="s">
        <v>112</v>
      </c>
      <c r="I2670" s="31" t="s">
        <v>124</v>
      </c>
      <c r="J2670" s="31" t="s">
        <v>109</v>
      </c>
      <c r="K2670" s="31" t="s">
        <v>110</v>
      </c>
      <c r="L2670" s="31" t="s">
        <v>13407</v>
      </c>
      <c r="M2670" s="31" t="s">
        <v>4</v>
      </c>
      <c r="N2670" s="31" t="s">
        <v>4</v>
      </c>
      <c r="O2670" s="31" t="s">
        <v>25929</v>
      </c>
      <c r="P2670" s="32" t="s">
        <v>25948</v>
      </c>
      <c r="Q2670" s="32">
        <v>1</v>
      </c>
      <c r="R2670" t="str">
        <f t="shared" si="41"/>
        <v>(НКЗ) "Держінформ'юст" ; "Держінформ'юст" Хмельницька філія г.Хмельницкий, пер.Шевченко, д.79</v>
      </c>
    </row>
    <row r="2671" spans="1:18" hidden="1" x14ac:dyDescent="0.25">
      <c r="A2671" s="32">
        <v>161989</v>
      </c>
      <c r="B2671" s="31" t="s">
        <v>13410</v>
      </c>
      <c r="C2671" s="31" t="s">
        <v>13411</v>
      </c>
      <c r="D2671" s="31" t="s">
        <v>13412</v>
      </c>
      <c r="E2671" s="31" t="s">
        <v>135</v>
      </c>
      <c r="F2671" s="31" t="s">
        <v>122</v>
      </c>
      <c r="G2671" s="31" t="s">
        <v>111</v>
      </c>
      <c r="H2671" s="31" t="s">
        <v>112</v>
      </c>
      <c r="I2671" s="31" t="s">
        <v>124</v>
      </c>
      <c r="J2671" s="31" t="s">
        <v>109</v>
      </c>
      <c r="K2671" s="31" t="s">
        <v>110</v>
      </c>
      <c r="L2671" s="31" t="s">
        <v>13413</v>
      </c>
      <c r="M2671" s="31" t="s">
        <v>4</v>
      </c>
      <c r="N2671" s="31" t="s">
        <v>4</v>
      </c>
      <c r="O2671" s="31" t="s">
        <v>25929</v>
      </c>
      <c r="P2671" s="32" t="s">
        <v>25948</v>
      </c>
      <c r="Q2671" s="32">
        <v>1</v>
      </c>
      <c r="R2671" t="str">
        <f t="shared" si="41"/>
        <v>(НКЗ) "Первинна Проф.Шепет".Мед.Училища. г.Шепетовка, просп Мира, д.26</v>
      </c>
    </row>
    <row r="2672" spans="1:18" hidden="1" x14ac:dyDescent="0.25">
      <c r="A2672" s="32">
        <v>162002</v>
      </c>
      <c r="B2672" s="31" t="s">
        <v>1948</v>
      </c>
      <c r="C2672" s="31" t="s">
        <v>13422</v>
      </c>
      <c r="D2672" s="31" t="s">
        <v>13423</v>
      </c>
      <c r="E2672" s="31" t="s">
        <v>145</v>
      </c>
      <c r="F2672" s="31" t="s">
        <v>122</v>
      </c>
      <c r="G2672" s="31" t="s">
        <v>107</v>
      </c>
      <c r="H2672" s="31" t="s">
        <v>108</v>
      </c>
      <c r="I2672" s="31" t="s">
        <v>13424</v>
      </c>
      <c r="J2672" s="31" t="s">
        <v>13425</v>
      </c>
      <c r="K2672" s="31" t="s">
        <v>110</v>
      </c>
      <c r="L2672" s="31" t="s">
        <v>1949</v>
      </c>
      <c r="M2672" s="31" t="s">
        <v>4</v>
      </c>
      <c r="N2672" s="31" t="s">
        <v>4</v>
      </c>
      <c r="O2672" s="31" t="s">
        <v>25929</v>
      </c>
      <c r="P2672" s="32" t="s">
        <v>25948</v>
      </c>
      <c r="Q2672" s="32">
        <v>1</v>
      </c>
      <c r="R2672" t="str">
        <f t="shared" si="41"/>
        <v>(КООП) Адампільське Кооп ТРП маг.Маркет р-н Старосинявский Район, с.Адамполь, ул.Центральная, д.2 (в центрі напроти пам'ятника)</v>
      </c>
    </row>
    <row r="2673" spans="1:18" hidden="1" x14ac:dyDescent="0.25">
      <c r="A2673" s="32">
        <v>162003</v>
      </c>
      <c r="B2673" s="31" t="s">
        <v>1813</v>
      </c>
      <c r="C2673" s="31" t="s">
        <v>13426</v>
      </c>
      <c r="D2673" s="31" t="s">
        <v>13427</v>
      </c>
      <c r="E2673" s="31" t="s">
        <v>145</v>
      </c>
      <c r="F2673" s="31" t="s">
        <v>122</v>
      </c>
      <c r="G2673" s="31" t="s">
        <v>114</v>
      </c>
      <c r="H2673" s="31" t="s">
        <v>108</v>
      </c>
      <c r="I2673" s="31" t="s">
        <v>13424</v>
      </c>
      <c r="J2673" s="31" t="s">
        <v>13425</v>
      </c>
      <c r="K2673" s="31" t="s">
        <v>110</v>
      </c>
      <c r="L2673" s="31" t="s">
        <v>1814</v>
      </c>
      <c r="M2673" s="31" t="s">
        <v>4</v>
      </c>
      <c r="N2673" s="31" t="s">
        <v>4</v>
      </c>
      <c r="O2673" s="31" t="s">
        <v>25929</v>
      </c>
      <c r="P2673" s="32" t="s">
        <v>67</v>
      </c>
      <c r="Q2673" s="32">
        <v>1</v>
      </c>
      <c r="R2673" t="str">
        <f t="shared" si="41"/>
        <v>(КООП) Адампільське КТРП, кафе"Зустріч" р-н Старосинявский Район, с.Адамполь, ул.Красноармейская, д.1 (з правої сторони біля Шанса)</v>
      </c>
    </row>
    <row r="2674" spans="1:18" hidden="1" x14ac:dyDescent="0.25">
      <c r="A2674" s="32">
        <v>162005</v>
      </c>
      <c r="B2674" s="31" t="s">
        <v>3277</v>
      </c>
      <c r="C2674" s="31" t="s">
        <v>13432</v>
      </c>
      <c r="D2674" s="31" t="s">
        <v>13433</v>
      </c>
      <c r="E2674" s="31" t="s">
        <v>145</v>
      </c>
      <c r="F2674" s="31" t="s">
        <v>122</v>
      </c>
      <c r="G2674" s="31" t="s">
        <v>107</v>
      </c>
      <c r="H2674" s="31" t="s">
        <v>108</v>
      </c>
      <c r="I2674" s="31" t="s">
        <v>13424</v>
      </c>
      <c r="J2674" s="31" t="s">
        <v>13425</v>
      </c>
      <c r="K2674" s="31" t="s">
        <v>110</v>
      </c>
      <c r="L2674" s="31" t="s">
        <v>3278</v>
      </c>
      <c r="M2674" s="31" t="s">
        <v>31</v>
      </c>
      <c r="N2674" s="31" t="s">
        <v>25934</v>
      </c>
      <c r="O2674" s="31" t="s">
        <v>25929</v>
      </c>
      <c r="P2674" s="32" t="s">
        <v>25948</v>
      </c>
      <c r="Q2674" s="32">
        <v>0</v>
      </c>
      <c r="R2674" t="str">
        <f t="shared" si="41"/>
        <v>(КООП) Адампільське КТРП, маг. "Продукти" р-н Старосинявский Район, с.Перекора, ул.Набережная, д.1 (з лівої сторони біля зупинки)</v>
      </c>
    </row>
    <row r="2675" spans="1:18" hidden="1" x14ac:dyDescent="0.25">
      <c r="A2675" s="32">
        <v>162008</v>
      </c>
      <c r="B2675" s="31" t="s">
        <v>1757</v>
      </c>
      <c r="C2675" s="31" t="s">
        <v>13440</v>
      </c>
      <c r="D2675" s="31" t="s">
        <v>13441</v>
      </c>
      <c r="E2675" s="31" t="s">
        <v>145</v>
      </c>
      <c r="F2675" s="31" t="s">
        <v>122</v>
      </c>
      <c r="G2675" s="31" t="s">
        <v>107</v>
      </c>
      <c r="H2675" s="31" t="s">
        <v>108</v>
      </c>
      <c r="I2675" s="31" t="s">
        <v>13424</v>
      </c>
      <c r="J2675" s="31" t="s">
        <v>13425</v>
      </c>
      <c r="K2675" s="31" t="s">
        <v>110</v>
      </c>
      <c r="L2675" s="31" t="s">
        <v>577</v>
      </c>
      <c r="M2675" s="31" t="s">
        <v>4</v>
      </c>
      <c r="N2675" s="31" t="s">
        <v>4</v>
      </c>
      <c r="O2675" s="31" t="s">
        <v>25929</v>
      </c>
      <c r="P2675" s="32" t="s">
        <v>66</v>
      </c>
      <c r="Q2675" s="32">
        <v>1</v>
      </c>
      <c r="R2675" t="str">
        <f t="shared" si="41"/>
        <v>(КООП) Адампільське КТРП, маг."Продукти" р-н Старосинявский Район, с.Цимбаловка, ул.Мира, д.1</v>
      </c>
    </row>
    <row r="2676" spans="1:18" hidden="1" x14ac:dyDescent="0.25">
      <c r="A2676" s="32">
        <v>162009</v>
      </c>
      <c r="B2676" s="31" t="s">
        <v>1950</v>
      </c>
      <c r="C2676" s="31" t="s">
        <v>13440</v>
      </c>
      <c r="D2676" s="31" t="s">
        <v>13442</v>
      </c>
      <c r="E2676" s="31" t="s">
        <v>145</v>
      </c>
      <c r="F2676" s="31" t="s">
        <v>122</v>
      </c>
      <c r="G2676" s="31" t="s">
        <v>107</v>
      </c>
      <c r="H2676" s="31" t="s">
        <v>108</v>
      </c>
      <c r="I2676" s="31" t="s">
        <v>13424</v>
      </c>
      <c r="J2676" s="31" t="s">
        <v>13425</v>
      </c>
      <c r="K2676" s="31" t="s">
        <v>110</v>
      </c>
      <c r="L2676" s="31" t="s">
        <v>577</v>
      </c>
      <c r="M2676" s="31" t="s">
        <v>4</v>
      </c>
      <c r="N2676" s="31" t="s">
        <v>4</v>
      </c>
      <c r="O2676" s="31" t="s">
        <v>25929</v>
      </c>
      <c r="P2676" s="32" t="s">
        <v>67</v>
      </c>
      <c r="Q2676" s="32">
        <v>1</v>
      </c>
      <c r="R2676" t="str">
        <f t="shared" si="41"/>
        <v>(КООП) Адампільське КТРП, маг."Продукти" р-н Староконстантиновский Район, с.Залесье, ул.Советская, д.7 (напроти сільскої ради)</v>
      </c>
    </row>
    <row r="2677" spans="1:18" hidden="1" x14ac:dyDescent="0.25">
      <c r="A2677" s="32">
        <v>162010</v>
      </c>
      <c r="B2677" s="31" t="s">
        <v>1951</v>
      </c>
      <c r="C2677" s="31" t="s">
        <v>13440</v>
      </c>
      <c r="D2677" s="31" t="s">
        <v>13443</v>
      </c>
      <c r="E2677" s="31" t="s">
        <v>145</v>
      </c>
      <c r="F2677" s="31" t="s">
        <v>122</v>
      </c>
      <c r="G2677" s="31" t="s">
        <v>107</v>
      </c>
      <c r="H2677" s="31" t="s">
        <v>108</v>
      </c>
      <c r="I2677" s="31" t="s">
        <v>13424</v>
      </c>
      <c r="J2677" s="31" t="s">
        <v>13425</v>
      </c>
      <c r="K2677" s="31" t="s">
        <v>110</v>
      </c>
      <c r="L2677" s="31" t="s">
        <v>577</v>
      </c>
      <c r="M2677" s="31" t="s">
        <v>4</v>
      </c>
      <c r="N2677" s="31" t="s">
        <v>4</v>
      </c>
      <c r="O2677" s="31" t="s">
        <v>25929</v>
      </c>
      <c r="P2677" s="32" t="s">
        <v>25948</v>
      </c>
      <c r="Q2677" s="32">
        <v>1</v>
      </c>
      <c r="R2677" t="str">
        <f t="shared" si="41"/>
        <v>(КООП) Адампільське КТРП, маг."Продукти" р-н Старосинявский Район, с.Пышки, ул.Победы, д.22 (в центрі з правої сторони)</v>
      </c>
    </row>
    <row r="2678" spans="1:18" hidden="1" x14ac:dyDescent="0.25">
      <c r="A2678" s="32">
        <v>162011</v>
      </c>
      <c r="B2678" s="31" t="s">
        <v>1877</v>
      </c>
      <c r="C2678" s="31" t="s">
        <v>13440</v>
      </c>
      <c r="D2678" s="31" t="s">
        <v>13444</v>
      </c>
      <c r="E2678" s="31" t="s">
        <v>145</v>
      </c>
      <c r="F2678" s="31" t="s">
        <v>122</v>
      </c>
      <c r="G2678" s="31" t="s">
        <v>107</v>
      </c>
      <c r="H2678" s="31" t="s">
        <v>108</v>
      </c>
      <c r="I2678" s="31" t="s">
        <v>13424</v>
      </c>
      <c r="J2678" s="31" t="s">
        <v>13425</v>
      </c>
      <c r="K2678" s="31" t="s">
        <v>110</v>
      </c>
      <c r="L2678" s="31" t="s">
        <v>577</v>
      </c>
      <c r="M2678" s="31" t="s">
        <v>4</v>
      </c>
      <c r="N2678" s="31" t="s">
        <v>4</v>
      </c>
      <c r="O2678" s="31" t="s">
        <v>25929</v>
      </c>
      <c r="P2678" s="32" t="s">
        <v>66</v>
      </c>
      <c r="Q2678" s="32">
        <v>1</v>
      </c>
      <c r="R2678" t="str">
        <f t="shared" si="41"/>
        <v>(КООП) Адампільське КТРП, маг."Продукти" р-н Старосинявский Район, с.Ожаровка, ул.Центральная, д.1 (в центрі)</v>
      </c>
    </row>
    <row r="2679" spans="1:18" hidden="1" x14ac:dyDescent="0.25">
      <c r="A2679" s="32">
        <v>162012</v>
      </c>
      <c r="B2679" s="31" t="s">
        <v>576</v>
      </c>
      <c r="C2679" s="31" t="s">
        <v>13440</v>
      </c>
      <c r="D2679" s="31" t="s">
        <v>578</v>
      </c>
      <c r="E2679" s="31" t="s">
        <v>145</v>
      </c>
      <c r="F2679" s="31" t="s">
        <v>122</v>
      </c>
      <c r="G2679" s="31" t="s">
        <v>107</v>
      </c>
      <c r="H2679" s="31" t="s">
        <v>108</v>
      </c>
      <c r="I2679" s="31" t="s">
        <v>13424</v>
      </c>
      <c r="J2679" s="31" t="s">
        <v>13425</v>
      </c>
      <c r="K2679" s="31" t="s">
        <v>110</v>
      </c>
      <c r="L2679" s="31" t="s">
        <v>577</v>
      </c>
      <c r="M2679" s="31" t="s">
        <v>4</v>
      </c>
      <c r="N2679" s="31" t="s">
        <v>4</v>
      </c>
      <c r="O2679" s="31" t="s">
        <v>25929</v>
      </c>
      <c r="P2679" s="32" t="s">
        <v>25948</v>
      </c>
      <c r="Q2679" s="32">
        <v>1</v>
      </c>
      <c r="R2679" t="str">
        <f t="shared" si="41"/>
        <v>(КООП) Адампільське КТРП, маг."Продукти" р-н Старосинявский Район, с.Паплинцы, ул.Ленина, д.15</v>
      </c>
    </row>
    <row r="2680" spans="1:18" hidden="1" x14ac:dyDescent="0.25">
      <c r="A2680" s="32">
        <v>162015</v>
      </c>
      <c r="B2680" s="31" t="s">
        <v>1937</v>
      </c>
      <c r="C2680" s="31" t="s">
        <v>1938</v>
      </c>
      <c r="D2680" s="31" t="s">
        <v>13447</v>
      </c>
      <c r="E2680" s="31" t="s">
        <v>145</v>
      </c>
      <c r="F2680" s="31" t="s">
        <v>122</v>
      </c>
      <c r="G2680" s="31" t="s">
        <v>107</v>
      </c>
      <c r="H2680" s="31" t="s">
        <v>108</v>
      </c>
      <c r="I2680" s="31" t="s">
        <v>13448</v>
      </c>
      <c r="J2680" s="31" t="s">
        <v>13449</v>
      </c>
      <c r="K2680" s="31" t="s">
        <v>110</v>
      </c>
      <c r="L2680" s="31" t="s">
        <v>1938</v>
      </c>
      <c r="M2680" s="31" t="s">
        <v>31</v>
      </c>
      <c r="N2680" s="31" t="s">
        <v>25934</v>
      </c>
      <c r="O2680" s="31" t="s">
        <v>25929</v>
      </c>
      <c r="P2680" s="32" t="s">
        <v>67</v>
      </c>
      <c r="Q2680" s="32">
        <v>0.5</v>
      </c>
      <c r="R2680" t="str">
        <f t="shared" si="41"/>
        <v>Адамчук Г.Т. ПП, маг. "Продукти" р-н Деражнянский Район, с.Красноселка, ул.Центральная, д.24 Б</v>
      </c>
    </row>
    <row r="2681" spans="1:18" hidden="1" x14ac:dyDescent="0.25">
      <c r="A2681" s="32">
        <v>162019</v>
      </c>
      <c r="B2681" s="31" t="s">
        <v>1421</v>
      </c>
      <c r="C2681" s="31" t="s">
        <v>13457</v>
      </c>
      <c r="D2681" s="31" t="s">
        <v>13458</v>
      </c>
      <c r="E2681" s="31" t="s">
        <v>121</v>
      </c>
      <c r="F2681" s="31" t="s">
        <v>122</v>
      </c>
      <c r="G2681" s="31" t="s">
        <v>111</v>
      </c>
      <c r="H2681" s="31" t="s">
        <v>112</v>
      </c>
      <c r="I2681" s="31" t="s">
        <v>124</v>
      </c>
      <c r="J2681" s="31" t="s">
        <v>109</v>
      </c>
      <c r="K2681" s="31" t="s">
        <v>110</v>
      </c>
      <c r="L2681" s="31" t="s">
        <v>1422</v>
      </c>
      <c r="M2681" s="31" t="s">
        <v>4</v>
      </c>
      <c r="N2681" s="31" t="s">
        <v>4</v>
      </c>
      <c r="O2681" s="31" t="s">
        <v>25929</v>
      </c>
      <c r="P2681" s="32" t="s">
        <v>25948</v>
      </c>
      <c r="Q2681" s="32">
        <v>1</v>
      </c>
      <c r="R2681" t="str">
        <f t="shared" si="41"/>
        <v>(НКЗ) Адоніс-2000 ТОВ, пекарня г.Каменец-Подольский, ул.Васильева, д.1 (пекарня)</v>
      </c>
    </row>
    <row r="2682" spans="1:18" hidden="1" x14ac:dyDescent="0.25">
      <c r="A2682" s="32">
        <v>162028</v>
      </c>
      <c r="B2682" s="31" t="s">
        <v>13476</v>
      </c>
      <c r="C2682" s="31" t="s">
        <v>13477</v>
      </c>
      <c r="D2682" s="31" t="s">
        <v>13478</v>
      </c>
      <c r="E2682" s="31" t="s">
        <v>145</v>
      </c>
      <c r="F2682" s="31" t="s">
        <v>122</v>
      </c>
      <c r="G2682" s="31" t="s">
        <v>164</v>
      </c>
      <c r="H2682" s="31" t="s">
        <v>108</v>
      </c>
      <c r="I2682" s="31" t="s">
        <v>13479</v>
      </c>
      <c r="J2682" s="31" t="s">
        <v>13480</v>
      </c>
      <c r="K2682" s="31" t="s">
        <v>110</v>
      </c>
      <c r="L2682" s="31" t="s">
        <v>13477</v>
      </c>
      <c r="M2682" s="31" t="s">
        <v>33</v>
      </c>
      <c r="N2682" s="31" t="s">
        <v>25934</v>
      </c>
      <c r="O2682" s="31" t="s">
        <v>25929</v>
      </c>
      <c r="P2682" s="32" t="s">
        <v>25948</v>
      </c>
      <c r="Q2682" s="32">
        <v>0</v>
      </c>
      <c r="R2682" t="str">
        <f t="shared" si="41"/>
        <v>Альянс Холдинг ТзОВ, "R 6002" р-н Хмельницкий Район, с.Копыстин (заправка)</v>
      </c>
    </row>
    <row r="2683" spans="1:18" hidden="1" x14ac:dyDescent="0.25">
      <c r="A2683" s="32">
        <v>162029</v>
      </c>
      <c r="B2683" s="31" t="s">
        <v>13481</v>
      </c>
      <c r="C2683" s="31" t="s">
        <v>13482</v>
      </c>
      <c r="D2683" s="31" t="s">
        <v>13483</v>
      </c>
      <c r="E2683" s="31" t="s">
        <v>145</v>
      </c>
      <c r="F2683" s="31" t="s">
        <v>122</v>
      </c>
      <c r="G2683" s="31" t="s">
        <v>164</v>
      </c>
      <c r="H2683" s="31" t="s">
        <v>108</v>
      </c>
      <c r="I2683" s="31" t="s">
        <v>13479</v>
      </c>
      <c r="J2683" s="31" t="s">
        <v>13480</v>
      </c>
      <c r="K2683" s="31" t="s">
        <v>110</v>
      </c>
      <c r="L2683" s="31" t="s">
        <v>13482</v>
      </c>
      <c r="M2683" s="31" t="s">
        <v>33</v>
      </c>
      <c r="N2683" s="31" t="s">
        <v>25934</v>
      </c>
      <c r="O2683" s="31" t="s">
        <v>25929</v>
      </c>
      <c r="P2683" s="32" t="s">
        <v>25948</v>
      </c>
      <c r="Q2683" s="32">
        <v>0</v>
      </c>
      <c r="R2683" t="str">
        <f t="shared" si="41"/>
        <v>Альянс Холдинг ТзОВ, "R 6003" р-н Летичевский Район, с.Голосков (по трасі)</v>
      </c>
    </row>
    <row r="2684" spans="1:18" hidden="1" x14ac:dyDescent="0.25">
      <c r="A2684" s="32">
        <v>162044</v>
      </c>
      <c r="B2684" s="31" t="s">
        <v>13520</v>
      </c>
      <c r="C2684" s="31" t="s">
        <v>13521</v>
      </c>
      <c r="D2684" s="31" t="s">
        <v>13522</v>
      </c>
      <c r="E2684" s="31" t="s">
        <v>145</v>
      </c>
      <c r="F2684" s="31" t="s">
        <v>122</v>
      </c>
      <c r="G2684" s="31" t="s">
        <v>107</v>
      </c>
      <c r="H2684" s="31" t="s">
        <v>108</v>
      </c>
      <c r="I2684" s="31" t="s">
        <v>7294</v>
      </c>
      <c r="J2684" s="31" t="s">
        <v>7295</v>
      </c>
      <c r="K2684" s="31" t="s">
        <v>110</v>
      </c>
      <c r="L2684" s="31" t="s">
        <v>13521</v>
      </c>
      <c r="M2684" s="31" t="s">
        <v>32</v>
      </c>
      <c r="N2684" s="31" t="s">
        <v>25934</v>
      </c>
      <c r="O2684" s="31" t="s">
        <v>25929</v>
      </c>
      <c r="P2684" s="32" t="s">
        <v>66</v>
      </c>
      <c r="Q2684" s="32">
        <v>1</v>
      </c>
      <c r="R2684" t="str">
        <f t="shared" si="41"/>
        <v>Андрощук А.А. ПП, маг. "Нікон" г.Староконстантинов, пер.Орджоникидзе, д.67</v>
      </c>
    </row>
    <row r="2685" spans="1:18" hidden="1" x14ac:dyDescent="0.25">
      <c r="A2685" s="32">
        <v>162045</v>
      </c>
      <c r="B2685" s="31" t="s">
        <v>13523</v>
      </c>
      <c r="C2685" s="31" t="s">
        <v>13524</v>
      </c>
      <c r="D2685" s="31" t="s">
        <v>2757</v>
      </c>
      <c r="E2685" s="31" t="s">
        <v>145</v>
      </c>
      <c r="F2685" s="31" t="s">
        <v>122</v>
      </c>
      <c r="G2685" s="31" t="s">
        <v>107</v>
      </c>
      <c r="H2685" s="31" t="s">
        <v>108</v>
      </c>
      <c r="I2685" s="31" t="s">
        <v>7294</v>
      </c>
      <c r="J2685" s="31" t="s">
        <v>7295</v>
      </c>
      <c r="K2685" s="31" t="s">
        <v>110</v>
      </c>
      <c r="L2685" s="31" t="s">
        <v>13524</v>
      </c>
      <c r="M2685" s="31" t="s">
        <v>32</v>
      </c>
      <c r="N2685" s="31" t="s">
        <v>25934</v>
      </c>
      <c r="O2685" s="31" t="s">
        <v>25929</v>
      </c>
      <c r="P2685" s="32" t="s">
        <v>66</v>
      </c>
      <c r="Q2685" s="32">
        <v>0.5</v>
      </c>
      <c r="R2685" t="str">
        <f t="shared" si="41"/>
        <v>Андрощук А.А. ПП, маг."Оленка" г.Староконстантинов, ул.Ессенская, д.2</v>
      </c>
    </row>
    <row r="2686" spans="1:18" hidden="1" x14ac:dyDescent="0.25">
      <c r="A2686" s="32">
        <v>162047</v>
      </c>
      <c r="B2686" s="31" t="s">
        <v>13525</v>
      </c>
      <c r="C2686" s="31" t="s">
        <v>13526</v>
      </c>
      <c r="D2686" s="31" t="s">
        <v>13527</v>
      </c>
      <c r="E2686" s="31" t="s">
        <v>145</v>
      </c>
      <c r="F2686" s="31" t="s">
        <v>122</v>
      </c>
      <c r="G2686" s="31" t="s">
        <v>107</v>
      </c>
      <c r="H2686" s="31" t="s">
        <v>108</v>
      </c>
      <c r="I2686" s="31" t="s">
        <v>13528</v>
      </c>
      <c r="J2686" s="31" t="s">
        <v>13529</v>
      </c>
      <c r="K2686" s="31" t="s">
        <v>110</v>
      </c>
      <c r="L2686" s="31" t="s">
        <v>13526</v>
      </c>
      <c r="M2686" s="31" t="s">
        <v>32</v>
      </c>
      <c r="N2686" s="31" t="s">
        <v>25934</v>
      </c>
      <c r="O2686" s="31" t="s">
        <v>25929</v>
      </c>
      <c r="P2686" s="32" t="s">
        <v>66</v>
      </c>
      <c r="Q2686" s="32">
        <v>1</v>
      </c>
      <c r="R2686" t="str">
        <f t="shared" si="41"/>
        <v>Андрощук В.Д. ПП, маг. "Корона" г.Староконстантинов, д.14 (алея Хохтов)</v>
      </c>
    </row>
    <row r="2687" spans="1:18" hidden="1" x14ac:dyDescent="0.25">
      <c r="A2687" s="32">
        <v>162063</v>
      </c>
      <c r="B2687" s="31" t="s">
        <v>13566</v>
      </c>
      <c r="C2687" s="31" t="s">
        <v>13567</v>
      </c>
      <c r="D2687" s="31" t="s">
        <v>13568</v>
      </c>
      <c r="E2687" s="31" t="s">
        <v>145</v>
      </c>
      <c r="F2687" s="31" t="s">
        <v>122</v>
      </c>
      <c r="G2687" s="31" t="s">
        <v>107</v>
      </c>
      <c r="H2687" s="31" t="s">
        <v>108</v>
      </c>
      <c r="I2687" s="31" t="s">
        <v>13569</v>
      </c>
      <c r="J2687" s="31" t="s">
        <v>13570</v>
      </c>
      <c r="K2687" s="31" t="s">
        <v>110</v>
      </c>
      <c r="L2687" s="31" t="s">
        <v>13567</v>
      </c>
      <c r="M2687" s="31" t="s">
        <v>30</v>
      </c>
      <c r="N2687" s="31" t="s">
        <v>25934</v>
      </c>
      <c r="O2687" s="31" t="s">
        <v>25929</v>
      </c>
      <c r="P2687" s="32" t="s">
        <v>66</v>
      </c>
      <c r="Q2687" s="32">
        <v>1</v>
      </c>
      <c r="R2687" t="str">
        <f t="shared" si="41"/>
        <v>Антонюк В.Р. ПП, маг."Оксана" р-н Красиловский Район, пгт.Антонины, пер.Шевченко, д.33</v>
      </c>
    </row>
    <row r="2688" spans="1:18" hidden="1" x14ac:dyDescent="0.25">
      <c r="A2688" s="32">
        <v>162080</v>
      </c>
      <c r="B2688" s="31" t="s">
        <v>13615</v>
      </c>
      <c r="C2688" s="31" t="s">
        <v>13616</v>
      </c>
      <c r="D2688" s="31" t="s">
        <v>13617</v>
      </c>
      <c r="E2688" s="31" t="s">
        <v>145</v>
      </c>
      <c r="F2688" s="31" t="s">
        <v>122</v>
      </c>
      <c r="G2688" s="31" t="s">
        <v>107</v>
      </c>
      <c r="H2688" s="31" t="s">
        <v>108</v>
      </c>
      <c r="I2688" s="31" t="s">
        <v>13618</v>
      </c>
      <c r="J2688" s="31" t="s">
        <v>13619</v>
      </c>
      <c r="K2688" s="31" t="s">
        <v>110</v>
      </c>
      <c r="L2688" s="31" t="s">
        <v>13616</v>
      </c>
      <c r="M2688" s="31" t="s">
        <v>32</v>
      </c>
      <c r="N2688" s="31" t="s">
        <v>25934</v>
      </c>
      <c r="O2688" s="31" t="s">
        <v>25929</v>
      </c>
      <c r="P2688" s="32" t="s">
        <v>67</v>
      </c>
      <c r="Q2688" s="32">
        <v>0.5</v>
      </c>
      <c r="R2688" t="str">
        <f t="shared" si="41"/>
        <v>Атланов В.Л. ПП, маг. "Олімп" г.Староконстантинов, пер.Мира, д.1/8</v>
      </c>
    </row>
    <row r="2689" spans="1:18" hidden="1" x14ac:dyDescent="0.25">
      <c r="A2689" s="32">
        <v>162086</v>
      </c>
      <c r="B2689" s="31" t="s">
        <v>3705</v>
      </c>
      <c r="C2689" s="31" t="s">
        <v>3706</v>
      </c>
      <c r="D2689" s="31" t="s">
        <v>13630</v>
      </c>
      <c r="E2689" s="31" t="s">
        <v>145</v>
      </c>
      <c r="F2689" s="31" t="s">
        <v>122</v>
      </c>
      <c r="G2689" s="31" t="s">
        <v>113</v>
      </c>
      <c r="H2689" s="31" t="s">
        <v>108</v>
      </c>
      <c r="I2689" s="31" t="s">
        <v>13631</v>
      </c>
      <c r="J2689" s="31" t="s">
        <v>13632</v>
      </c>
      <c r="K2689" s="31" t="s">
        <v>110</v>
      </c>
      <c r="L2689" s="31" t="s">
        <v>3706</v>
      </c>
      <c r="M2689" s="31" t="s">
        <v>29</v>
      </c>
      <c r="N2689" s="31" t="s">
        <v>25934</v>
      </c>
      <c r="O2689" s="31" t="s">
        <v>25929</v>
      </c>
      <c r="P2689" s="32" t="s">
        <v>66</v>
      </c>
      <c r="Q2689" s="32">
        <v>1</v>
      </c>
      <c r="R2689" t="str">
        <f t="shared" si="41"/>
        <v>Бабич М.І. ПП, маг."Хвилинка" р-н Красиловский Район, г.Красилов, ул.Шевченко, д.64</v>
      </c>
    </row>
    <row r="2690" spans="1:18" hidden="1" x14ac:dyDescent="0.25">
      <c r="A2690" s="32">
        <v>162100</v>
      </c>
      <c r="B2690" s="31" t="s">
        <v>13650</v>
      </c>
      <c r="C2690" s="31" t="s">
        <v>13651</v>
      </c>
      <c r="D2690" s="31" t="s">
        <v>13652</v>
      </c>
      <c r="E2690" s="31" t="s">
        <v>145</v>
      </c>
      <c r="F2690" s="31" t="s">
        <v>122</v>
      </c>
      <c r="G2690" s="31" t="s">
        <v>111</v>
      </c>
      <c r="H2690" s="31" t="s">
        <v>112</v>
      </c>
      <c r="I2690" s="31" t="s">
        <v>124</v>
      </c>
      <c r="J2690" s="31" t="s">
        <v>109</v>
      </c>
      <c r="K2690" s="31" t="s">
        <v>110</v>
      </c>
      <c r="L2690" s="31" t="s">
        <v>13653</v>
      </c>
      <c r="M2690" s="31" t="s">
        <v>4</v>
      </c>
      <c r="N2690" s="31" t="s">
        <v>4</v>
      </c>
      <c r="O2690" s="31" t="s">
        <v>25929</v>
      </c>
      <c r="P2690" s="32" t="s">
        <v>25948</v>
      </c>
      <c r="Q2690" s="32">
        <v>1</v>
      </c>
      <c r="R2690" t="str">
        <f t="shared" si="41"/>
        <v>(НКЗ) Базис "КРБП Базис" р-н Городокский Район, г.Городок, ул.Горького, д.2</v>
      </c>
    </row>
    <row r="2691" spans="1:18" hidden="1" x14ac:dyDescent="0.25">
      <c r="A2691" s="32">
        <v>162133</v>
      </c>
      <c r="B2691" s="31" t="s">
        <v>13679</v>
      </c>
      <c r="C2691" s="31" t="s">
        <v>13680</v>
      </c>
      <c r="D2691" s="31" t="s">
        <v>13681</v>
      </c>
      <c r="E2691" s="31" t="s">
        <v>145</v>
      </c>
      <c r="F2691" s="31" t="s">
        <v>122</v>
      </c>
      <c r="G2691" s="31" t="s">
        <v>107</v>
      </c>
      <c r="H2691" s="31" t="s">
        <v>108</v>
      </c>
      <c r="I2691" s="31" t="s">
        <v>13682</v>
      </c>
      <c r="J2691" s="31" t="s">
        <v>13683</v>
      </c>
      <c r="K2691" s="31" t="s">
        <v>110</v>
      </c>
      <c r="L2691" s="31" t="s">
        <v>13680</v>
      </c>
      <c r="M2691" s="31" t="s">
        <v>32</v>
      </c>
      <c r="N2691" s="31" t="s">
        <v>25934</v>
      </c>
      <c r="O2691" s="31" t="s">
        <v>25929</v>
      </c>
      <c r="P2691" s="32" t="s">
        <v>66</v>
      </c>
      <c r="Q2691" s="32">
        <v>0.5</v>
      </c>
      <c r="R2691" t="str">
        <f t="shared" ref="R2691:R2754" si="42">CONCATENATE(C2691," ",D2691)</f>
        <v>Баранюк С.М. ПП, маг. "Продукти" р-н Хмельницкий Район, с.Шпычинцы, ул.Островского Николая, д.1 (біля зупинки)</v>
      </c>
    </row>
    <row r="2692" spans="1:18" hidden="1" x14ac:dyDescent="0.25">
      <c r="A2692" s="32">
        <v>162139</v>
      </c>
      <c r="B2692" s="31" t="s">
        <v>13689</v>
      </c>
      <c r="C2692" s="31" t="s">
        <v>13690</v>
      </c>
      <c r="D2692" s="31" t="s">
        <v>5534</v>
      </c>
      <c r="E2692" s="31" t="s">
        <v>145</v>
      </c>
      <c r="F2692" s="31" t="s">
        <v>122</v>
      </c>
      <c r="G2692" s="31" t="s">
        <v>115</v>
      </c>
      <c r="H2692" s="31" t="s">
        <v>116</v>
      </c>
      <c r="I2692" s="31" t="s">
        <v>13691</v>
      </c>
      <c r="J2692" s="31" t="s">
        <v>13692</v>
      </c>
      <c r="K2692" s="31" t="s">
        <v>110</v>
      </c>
      <c r="L2692" s="31" t="s">
        <v>13693</v>
      </c>
      <c r="M2692" s="31" t="s">
        <v>5</v>
      </c>
      <c r="N2692" s="31" t="s">
        <v>4</v>
      </c>
      <c r="O2692" s="31" t="s">
        <v>25929</v>
      </c>
      <c r="P2692" s="32" t="s">
        <v>66</v>
      </c>
      <c r="Q2692" s="32">
        <v>1</v>
      </c>
      <c r="R2692" t="str">
        <f t="shared" si="42"/>
        <v>Басюк Б.Ю. ПП., Павільйон №1 г.Хмельницкий, ул.Соборная, д.11</v>
      </c>
    </row>
    <row r="2693" spans="1:18" hidden="1" x14ac:dyDescent="0.25">
      <c r="A2693" s="32">
        <v>162153</v>
      </c>
      <c r="B2693" s="31" t="s">
        <v>13717</v>
      </c>
      <c r="C2693" s="31" t="s">
        <v>13718</v>
      </c>
      <c r="D2693" s="31" t="s">
        <v>13719</v>
      </c>
      <c r="E2693" s="31" t="s">
        <v>145</v>
      </c>
      <c r="F2693" s="31" t="s">
        <v>122</v>
      </c>
      <c r="G2693" s="31" t="s">
        <v>107</v>
      </c>
      <c r="H2693" s="31" t="s">
        <v>108</v>
      </c>
      <c r="I2693" s="31" t="s">
        <v>11506</v>
      </c>
      <c r="J2693" s="31" t="s">
        <v>11507</v>
      </c>
      <c r="K2693" s="31" t="s">
        <v>110</v>
      </c>
      <c r="L2693" s="31" t="s">
        <v>13718</v>
      </c>
      <c r="M2693" s="31" t="s">
        <v>31</v>
      </c>
      <c r="N2693" s="31" t="s">
        <v>25934</v>
      </c>
      <c r="O2693" s="31" t="s">
        <v>25929</v>
      </c>
      <c r="P2693" s="32" t="s">
        <v>66</v>
      </c>
      <c r="Q2693" s="32">
        <v>1</v>
      </c>
      <c r="R2693" t="str">
        <f t="shared" si="42"/>
        <v>Поліщук Р.В. ПП, маг. "Люкс" г.Староконстантинов, ул.Острожского, д.33</v>
      </c>
    </row>
    <row r="2694" spans="1:18" hidden="1" x14ac:dyDescent="0.25">
      <c r="A2694" s="32">
        <v>162159</v>
      </c>
      <c r="B2694" s="31" t="s">
        <v>13728</v>
      </c>
      <c r="C2694" s="31" t="s">
        <v>13729</v>
      </c>
      <c r="D2694" s="31" t="s">
        <v>13730</v>
      </c>
      <c r="E2694" s="31" t="s">
        <v>145</v>
      </c>
      <c r="F2694" s="31" t="s">
        <v>122</v>
      </c>
      <c r="G2694" s="31" t="s">
        <v>213</v>
      </c>
      <c r="H2694" s="31" t="s">
        <v>214</v>
      </c>
      <c r="I2694" s="31" t="s">
        <v>7488</v>
      </c>
      <c r="J2694" s="31" t="s">
        <v>7489</v>
      </c>
      <c r="K2694" s="31" t="s">
        <v>110</v>
      </c>
      <c r="L2694" s="31" t="s">
        <v>13731</v>
      </c>
      <c r="M2694" s="31" t="s">
        <v>5</v>
      </c>
      <c r="N2694" s="31" t="s">
        <v>4</v>
      </c>
      <c r="O2694" s="31" t="s">
        <v>25929</v>
      </c>
      <c r="P2694" s="32" t="s">
        <v>66</v>
      </c>
      <c r="Q2694" s="32">
        <v>1</v>
      </c>
      <c r="R2694" t="str">
        <f t="shared" si="42"/>
        <v>Бейбутян А.Г. ПП, к-к г.Хмельницкий, ул.Куприна, оф. (ринок "Дубово")</v>
      </c>
    </row>
    <row r="2695" spans="1:18" hidden="1" x14ac:dyDescent="0.25">
      <c r="A2695" s="32">
        <v>162175</v>
      </c>
      <c r="B2695" s="31" t="s">
        <v>13769</v>
      </c>
      <c r="C2695" s="31" t="s">
        <v>13770</v>
      </c>
      <c r="D2695" s="31" t="s">
        <v>13771</v>
      </c>
      <c r="E2695" s="31" t="s">
        <v>145</v>
      </c>
      <c r="F2695" s="31" t="s">
        <v>122</v>
      </c>
      <c r="G2695" s="31" t="s">
        <v>107</v>
      </c>
      <c r="H2695" s="31" t="s">
        <v>108</v>
      </c>
      <c r="I2695" s="31" t="s">
        <v>124</v>
      </c>
      <c r="J2695" s="31" t="s">
        <v>109</v>
      </c>
      <c r="K2695" s="31" t="s">
        <v>110</v>
      </c>
      <c r="L2695" s="31" t="s">
        <v>13770</v>
      </c>
      <c r="M2695" s="31" t="s">
        <v>32</v>
      </c>
      <c r="N2695" s="31" t="s">
        <v>25934</v>
      </c>
      <c r="O2695" s="31" t="s">
        <v>25929</v>
      </c>
      <c r="P2695" s="32" t="s">
        <v>67</v>
      </c>
      <c r="Q2695" s="32">
        <v>0.5</v>
      </c>
      <c r="R2695" t="str">
        <f t="shared" si="42"/>
        <v>Береженна Л.Г. ПП,  маг. "Любава" р-н Староконстантиновский Район, с.Коржовка, ул.Шевченко, д.53</v>
      </c>
    </row>
    <row r="2696" spans="1:18" hidden="1" x14ac:dyDescent="0.25">
      <c r="A2696" s="32">
        <v>166461</v>
      </c>
      <c r="B2696" s="31" t="s">
        <v>23207</v>
      </c>
      <c r="C2696" s="31" t="s">
        <v>23208</v>
      </c>
      <c r="D2696" s="31" t="s">
        <v>23209</v>
      </c>
      <c r="E2696" s="31" t="s">
        <v>145</v>
      </c>
      <c r="F2696" s="31" t="s">
        <v>122</v>
      </c>
      <c r="G2696" s="31" t="s">
        <v>149</v>
      </c>
      <c r="H2696" s="31" t="s">
        <v>108</v>
      </c>
      <c r="I2696" s="31" t="s">
        <v>124</v>
      </c>
      <c r="J2696" s="31" t="s">
        <v>109</v>
      </c>
      <c r="K2696" s="31" t="s">
        <v>106</v>
      </c>
      <c r="L2696" s="31" t="s">
        <v>23208</v>
      </c>
      <c r="M2696" s="31" t="s">
        <v>5</v>
      </c>
      <c r="N2696" s="31" t="s">
        <v>4</v>
      </c>
      <c r="O2696" s="31" t="s">
        <v>25929</v>
      </c>
      <c r="P2696" s="32" t="s">
        <v>25948</v>
      </c>
      <c r="Q2696" s="32">
        <v>1</v>
      </c>
      <c r="R2696" t="str">
        <f t="shared" si="42"/>
        <v>Яруш О. В. ПП, к-к №3 г.Хмельницкий, пер.Куприна, д.54 (р-к Дубово)</v>
      </c>
    </row>
    <row r="2697" spans="1:18" hidden="1" x14ac:dyDescent="0.25">
      <c r="A2697" s="32">
        <v>166837</v>
      </c>
      <c r="B2697" s="31" t="s">
        <v>23338</v>
      </c>
      <c r="C2697" s="31" t="s">
        <v>23339</v>
      </c>
      <c r="D2697" s="31" t="s">
        <v>1494</v>
      </c>
      <c r="E2697" s="31" t="s">
        <v>145</v>
      </c>
      <c r="F2697" s="31" t="s">
        <v>122</v>
      </c>
      <c r="G2697" s="31" t="s">
        <v>107</v>
      </c>
      <c r="H2697" s="31" t="s">
        <v>108</v>
      </c>
      <c r="I2697" s="31" t="s">
        <v>16114</v>
      </c>
      <c r="J2697" s="31" t="s">
        <v>16115</v>
      </c>
      <c r="K2697" s="31" t="s">
        <v>106</v>
      </c>
      <c r="L2697" s="31" t="s">
        <v>23339</v>
      </c>
      <c r="M2697" s="31" t="s">
        <v>5</v>
      </c>
      <c r="N2697" s="31" t="s">
        <v>4</v>
      </c>
      <c r="O2697" s="31" t="s">
        <v>25929</v>
      </c>
      <c r="P2697" s="32" t="s">
        <v>25948</v>
      </c>
      <c r="Q2697" s="32">
        <v>1</v>
      </c>
      <c r="R2697" t="str">
        <f t="shared" si="42"/>
        <v>Зарічний С.П. ПП, маг. "Солодка фантазія" г.Хмельницкий, шоссе Львовское (ринок)</v>
      </c>
    </row>
    <row r="2698" spans="1:18" hidden="1" x14ac:dyDescent="0.25">
      <c r="A2698" s="32">
        <v>166854</v>
      </c>
      <c r="B2698" s="31" t="s">
        <v>23343</v>
      </c>
      <c r="C2698" s="31" t="s">
        <v>23344</v>
      </c>
      <c r="D2698" s="31" t="s">
        <v>12462</v>
      </c>
      <c r="E2698" s="31" t="s">
        <v>145</v>
      </c>
      <c r="F2698" s="31" t="s">
        <v>122</v>
      </c>
      <c r="G2698" s="31" t="s">
        <v>107</v>
      </c>
      <c r="H2698" s="31" t="s">
        <v>108</v>
      </c>
      <c r="I2698" s="31" t="s">
        <v>124</v>
      </c>
      <c r="J2698" s="31" t="s">
        <v>109</v>
      </c>
      <c r="K2698" s="31" t="s">
        <v>106</v>
      </c>
      <c r="L2698" s="31" t="s">
        <v>23344</v>
      </c>
      <c r="M2698" s="31" t="s">
        <v>33</v>
      </c>
      <c r="N2698" s="31" t="s">
        <v>25934</v>
      </c>
      <c r="O2698" s="31" t="s">
        <v>25929</v>
      </c>
      <c r="P2698" s="32" t="s">
        <v>25948</v>
      </c>
      <c r="Q2698" s="32">
        <v>1</v>
      </c>
      <c r="R2698" t="str">
        <f t="shared" si="42"/>
        <v>Кшемінська Ю.І. ПП, маг."Завовк" Летичівський Район, Летичів,</v>
      </c>
    </row>
    <row r="2699" spans="1:18" hidden="1" x14ac:dyDescent="0.25">
      <c r="A2699" s="32">
        <v>166874</v>
      </c>
      <c r="B2699" s="31" t="s">
        <v>23355</v>
      </c>
      <c r="C2699" s="31" t="s">
        <v>23356</v>
      </c>
      <c r="D2699" s="31" t="s">
        <v>23357</v>
      </c>
      <c r="E2699" s="31" t="s">
        <v>145</v>
      </c>
      <c r="F2699" s="31" t="s">
        <v>122</v>
      </c>
      <c r="G2699" s="31" t="s">
        <v>107</v>
      </c>
      <c r="H2699" s="31" t="s">
        <v>108</v>
      </c>
      <c r="I2699" s="31" t="s">
        <v>124</v>
      </c>
      <c r="J2699" s="31" t="s">
        <v>109</v>
      </c>
      <c r="K2699" s="31" t="s">
        <v>106</v>
      </c>
      <c r="L2699" s="31" t="s">
        <v>23356</v>
      </c>
      <c r="M2699" s="31" t="s">
        <v>33</v>
      </c>
      <c r="N2699" s="31" t="s">
        <v>25934</v>
      </c>
      <c r="O2699" s="31" t="s">
        <v>25929</v>
      </c>
      <c r="P2699" s="32" t="s">
        <v>25948</v>
      </c>
      <c r="Q2699" s="32">
        <v>1</v>
      </c>
      <c r="R2699" t="str">
        <f t="shared" si="42"/>
        <v>Гринчук І.С. ПП, маг."Ромашка" р-н Летичевский Район, пгт.Летичев, ул.50-летия Октября, д.8</v>
      </c>
    </row>
    <row r="2700" spans="1:18" hidden="1" x14ac:dyDescent="0.25">
      <c r="A2700" s="32">
        <v>166890</v>
      </c>
      <c r="B2700" s="31" t="s">
        <v>23365</v>
      </c>
      <c r="C2700" s="31" t="s">
        <v>23366</v>
      </c>
      <c r="D2700" s="31" t="s">
        <v>23367</v>
      </c>
      <c r="E2700" s="31" t="s">
        <v>145</v>
      </c>
      <c r="F2700" s="31" t="s">
        <v>122</v>
      </c>
      <c r="G2700" s="31" t="s">
        <v>107</v>
      </c>
      <c r="H2700" s="31" t="s">
        <v>108</v>
      </c>
      <c r="I2700" s="31" t="s">
        <v>124</v>
      </c>
      <c r="J2700" s="31" t="s">
        <v>109</v>
      </c>
      <c r="K2700" s="31" t="s">
        <v>106</v>
      </c>
      <c r="L2700" s="31" t="s">
        <v>23366</v>
      </c>
      <c r="M2700" s="31" t="s">
        <v>31</v>
      </c>
      <c r="N2700" s="31" t="s">
        <v>25934</v>
      </c>
      <c r="O2700" s="31" t="s">
        <v>25929</v>
      </c>
      <c r="P2700" s="32" t="s">
        <v>25948</v>
      </c>
      <c r="Q2700" s="32">
        <v>1</v>
      </c>
      <c r="R2700" t="str">
        <f t="shared" si="42"/>
        <v>Колобкова Г.І. ПП, маг. "Алея" г.Староконстантинов, ул.Алейхема, д.46</v>
      </c>
    </row>
    <row r="2701" spans="1:18" hidden="1" x14ac:dyDescent="0.25">
      <c r="A2701" s="32">
        <v>166914</v>
      </c>
      <c r="B2701" s="31" t="s">
        <v>23380</v>
      </c>
      <c r="C2701" s="31" t="s">
        <v>23381</v>
      </c>
      <c r="D2701" s="31" t="s">
        <v>23382</v>
      </c>
      <c r="E2701" s="31" t="s">
        <v>145</v>
      </c>
      <c r="F2701" s="31" t="s">
        <v>122</v>
      </c>
      <c r="G2701" s="31" t="s">
        <v>107</v>
      </c>
      <c r="H2701" s="31" t="s">
        <v>108</v>
      </c>
      <c r="I2701" s="31" t="s">
        <v>124</v>
      </c>
      <c r="J2701" s="31" t="s">
        <v>109</v>
      </c>
      <c r="K2701" s="31" t="s">
        <v>106</v>
      </c>
      <c r="L2701" s="31" t="s">
        <v>23381</v>
      </c>
      <c r="M2701" s="31" t="s">
        <v>33</v>
      </c>
      <c r="N2701" s="31" t="s">
        <v>25934</v>
      </c>
      <c r="O2701" s="31" t="s">
        <v>25929</v>
      </c>
      <c r="P2701" s="32" t="s">
        <v>25948</v>
      </c>
      <c r="Q2701" s="32">
        <v>1</v>
      </c>
      <c r="R2701" t="str">
        <f t="shared" si="42"/>
        <v>Неймак В.Є. ПП, маг."Вен" р-н Летичевский Район, пгт.Летичев, ул.50-летия Октября, д.63</v>
      </c>
    </row>
    <row r="2702" spans="1:18" hidden="1" x14ac:dyDescent="0.25">
      <c r="A2702" s="32">
        <v>166923</v>
      </c>
      <c r="B2702" s="31" t="s">
        <v>23386</v>
      </c>
      <c r="C2702" s="31" t="s">
        <v>23387</v>
      </c>
      <c r="D2702" s="31" t="s">
        <v>23388</v>
      </c>
      <c r="E2702" s="31" t="s">
        <v>145</v>
      </c>
      <c r="F2702" s="31" t="s">
        <v>122</v>
      </c>
      <c r="G2702" s="31" t="s">
        <v>107</v>
      </c>
      <c r="H2702" s="31" t="s">
        <v>108</v>
      </c>
      <c r="I2702" s="31" t="s">
        <v>124</v>
      </c>
      <c r="J2702" s="31" t="s">
        <v>109</v>
      </c>
      <c r="K2702" s="31" t="s">
        <v>106</v>
      </c>
      <c r="L2702" s="31" t="s">
        <v>23387</v>
      </c>
      <c r="M2702" s="31" t="s">
        <v>33</v>
      </c>
      <c r="N2702" s="31" t="s">
        <v>25934</v>
      </c>
      <c r="O2702" s="31" t="s">
        <v>25929</v>
      </c>
      <c r="P2702" s="32" t="s">
        <v>25948</v>
      </c>
      <c r="Q2702" s="32">
        <v>1</v>
      </c>
      <c r="R2702" t="str">
        <f t="shared" si="42"/>
        <v>Павленко Є.О. ПП, маг."Продукти" р-н Летичевский Район, пгт.Летичев, ул.Кармелюка, д.12</v>
      </c>
    </row>
    <row r="2703" spans="1:18" hidden="1" x14ac:dyDescent="0.25">
      <c r="A2703" s="32">
        <v>166932</v>
      </c>
      <c r="B2703" s="31" t="s">
        <v>23389</v>
      </c>
      <c r="C2703" s="31" t="s">
        <v>23390</v>
      </c>
      <c r="D2703" s="31" t="s">
        <v>22951</v>
      </c>
      <c r="E2703" s="31" t="s">
        <v>145</v>
      </c>
      <c r="F2703" s="31" t="s">
        <v>122</v>
      </c>
      <c r="G2703" s="31" t="s">
        <v>107</v>
      </c>
      <c r="H2703" s="31" t="s">
        <v>108</v>
      </c>
      <c r="I2703" s="31" t="s">
        <v>124</v>
      </c>
      <c r="J2703" s="31" t="s">
        <v>109</v>
      </c>
      <c r="K2703" s="31" t="s">
        <v>106</v>
      </c>
      <c r="L2703" s="31" t="s">
        <v>23390</v>
      </c>
      <c r="M2703" s="31" t="s">
        <v>33</v>
      </c>
      <c r="N2703" s="31" t="s">
        <v>25934</v>
      </c>
      <c r="O2703" s="31" t="s">
        <v>25929</v>
      </c>
      <c r="P2703" s="32" t="s">
        <v>25948</v>
      </c>
      <c r="Q2703" s="32">
        <v>1</v>
      </c>
      <c r="R2703" t="str">
        <f t="shared" si="42"/>
        <v>Подолюх А Е. ПП, маг."Теремок" Летичівський Район, Летичів, вул. Осліковського,</v>
      </c>
    </row>
    <row r="2704" spans="1:18" hidden="1" x14ac:dyDescent="0.25">
      <c r="A2704" s="32">
        <v>166953</v>
      </c>
      <c r="B2704" s="31" t="s">
        <v>23393</v>
      </c>
      <c r="C2704" s="31" t="s">
        <v>23394</v>
      </c>
      <c r="D2704" s="31" t="s">
        <v>23395</v>
      </c>
      <c r="E2704" s="31" t="s">
        <v>145</v>
      </c>
      <c r="F2704" s="31" t="s">
        <v>122</v>
      </c>
      <c r="G2704" s="31" t="s">
        <v>107</v>
      </c>
      <c r="H2704" s="31" t="s">
        <v>108</v>
      </c>
      <c r="I2704" s="31" t="s">
        <v>124</v>
      </c>
      <c r="J2704" s="31" t="s">
        <v>109</v>
      </c>
      <c r="K2704" s="31" t="s">
        <v>106</v>
      </c>
      <c r="L2704" s="31" t="s">
        <v>23394</v>
      </c>
      <c r="M2704" s="31" t="s">
        <v>33</v>
      </c>
      <c r="N2704" s="31" t="s">
        <v>25934</v>
      </c>
      <c r="O2704" s="31" t="s">
        <v>25929</v>
      </c>
      <c r="P2704" s="32" t="s">
        <v>25948</v>
      </c>
      <c r="Q2704" s="32">
        <v>1</v>
      </c>
      <c r="R2704" t="str">
        <f t="shared" si="42"/>
        <v>Бас А.Б. ПП, маг."Продукти" р-н Летичевский Район, пгт.Летичев, пер.Коцюбинского (0)</v>
      </c>
    </row>
    <row r="2705" spans="1:18" hidden="1" x14ac:dyDescent="0.25">
      <c r="A2705" s="32">
        <v>520496</v>
      </c>
      <c r="B2705" s="31" t="s">
        <v>23669</v>
      </c>
      <c r="C2705" s="31" t="s">
        <v>23670</v>
      </c>
      <c r="D2705" s="31" t="s">
        <v>23671</v>
      </c>
      <c r="E2705" s="31" t="s">
        <v>145</v>
      </c>
      <c r="F2705" s="31" t="s">
        <v>122</v>
      </c>
      <c r="G2705" s="31" t="s">
        <v>149</v>
      </c>
      <c r="H2705" s="31" t="s">
        <v>108</v>
      </c>
      <c r="I2705" s="31" t="s">
        <v>124</v>
      </c>
      <c r="J2705" s="31" t="s">
        <v>109</v>
      </c>
      <c r="K2705" s="31" t="s">
        <v>106</v>
      </c>
      <c r="L2705" s="31" t="s">
        <v>23670</v>
      </c>
      <c r="M2705" s="31" t="s">
        <v>5</v>
      </c>
      <c r="N2705" s="31" t="s">
        <v>4</v>
      </c>
      <c r="O2705" s="31" t="s">
        <v>25929</v>
      </c>
      <c r="P2705" s="32" t="s">
        <v>67</v>
      </c>
      <c r="Q2705" s="32">
        <v>1</v>
      </c>
      <c r="R2705" t="str">
        <f t="shared" si="42"/>
        <v>Свистун В.В. ПП, к-к №45 г.Хмельницкий, ул.Соборная, д.11 (продуктовый ринок)</v>
      </c>
    </row>
    <row r="2706" spans="1:18" hidden="1" x14ac:dyDescent="0.25">
      <c r="A2706" s="32">
        <v>162429</v>
      </c>
      <c r="B2706" s="31" t="s">
        <v>14361</v>
      </c>
      <c r="C2706" s="31" t="s">
        <v>14362</v>
      </c>
      <c r="D2706" s="31" t="s">
        <v>14363</v>
      </c>
      <c r="E2706" s="31" t="s">
        <v>145</v>
      </c>
      <c r="F2706" s="31" t="s">
        <v>122</v>
      </c>
      <c r="G2706" s="31" t="s">
        <v>213</v>
      </c>
      <c r="H2706" s="31" t="s">
        <v>214</v>
      </c>
      <c r="I2706" s="31" t="s">
        <v>124</v>
      </c>
      <c r="J2706" s="31" t="s">
        <v>109</v>
      </c>
      <c r="K2706" s="31" t="s">
        <v>106</v>
      </c>
      <c r="L2706" s="31" t="s">
        <v>14362</v>
      </c>
      <c r="M2706" s="31" t="s">
        <v>5</v>
      </c>
      <c r="N2706" s="31" t="s">
        <v>4</v>
      </c>
      <c r="O2706" s="31" t="s">
        <v>25929</v>
      </c>
      <c r="P2706" s="32" t="s">
        <v>25948</v>
      </c>
      <c r="Q2706" s="32">
        <v>1</v>
      </c>
      <c r="R2706" t="str">
        <f t="shared" si="42"/>
        <v>Буртова Д.О. ПП, гуртовня №16 г.Хмельницкий, ул.Куприна (ринок Дубово)</v>
      </c>
    </row>
    <row r="2707" spans="1:18" hidden="1" x14ac:dyDescent="0.25">
      <c r="A2707" s="32">
        <v>162511</v>
      </c>
      <c r="B2707" s="31" t="s">
        <v>14530</v>
      </c>
      <c r="C2707" s="31" t="s">
        <v>14531</v>
      </c>
      <c r="D2707" s="31" t="s">
        <v>14532</v>
      </c>
      <c r="E2707" s="31" t="s">
        <v>145</v>
      </c>
      <c r="F2707" s="31" t="s">
        <v>122</v>
      </c>
      <c r="G2707" s="31" t="s">
        <v>115</v>
      </c>
      <c r="H2707" s="31" t="s">
        <v>116</v>
      </c>
      <c r="I2707" s="31" t="s">
        <v>124</v>
      </c>
      <c r="J2707" s="31" t="s">
        <v>109</v>
      </c>
      <c r="K2707" s="31" t="s">
        <v>106</v>
      </c>
      <c r="L2707" s="31" t="s">
        <v>14531</v>
      </c>
      <c r="M2707" s="31" t="s">
        <v>33</v>
      </c>
      <c r="N2707" s="31" t="s">
        <v>25934</v>
      </c>
      <c r="O2707" s="31" t="s">
        <v>25929</v>
      </c>
      <c r="P2707" s="32" t="s">
        <v>25948</v>
      </c>
      <c r="Q2707" s="32">
        <v>1</v>
      </c>
      <c r="R2707" t="str">
        <f t="shared" si="42"/>
        <v>Веселова О.Л. ПП, к-к смт.Летичів, вул. Шевченка 1</v>
      </c>
    </row>
    <row r="2708" spans="1:18" hidden="1" x14ac:dyDescent="0.25">
      <c r="A2708" s="32">
        <v>162512</v>
      </c>
      <c r="B2708" s="31" t="s">
        <v>1954</v>
      </c>
      <c r="C2708" s="31" t="s">
        <v>1955</v>
      </c>
      <c r="D2708" s="31" t="s">
        <v>14533</v>
      </c>
      <c r="E2708" s="31" t="s">
        <v>145</v>
      </c>
      <c r="F2708" s="31" t="s">
        <v>122</v>
      </c>
      <c r="G2708" s="31" t="s">
        <v>107</v>
      </c>
      <c r="H2708" s="31" t="s">
        <v>108</v>
      </c>
      <c r="I2708" s="31" t="s">
        <v>124</v>
      </c>
      <c r="J2708" s="31" t="s">
        <v>109</v>
      </c>
      <c r="K2708" s="31" t="s">
        <v>106</v>
      </c>
      <c r="L2708" s="31" t="s">
        <v>1955</v>
      </c>
      <c r="M2708" s="31" t="s">
        <v>30</v>
      </c>
      <c r="N2708" s="31" t="s">
        <v>25934</v>
      </c>
      <c r="O2708" s="31" t="s">
        <v>25929</v>
      </c>
      <c r="P2708" s="32" t="s">
        <v>67</v>
      </c>
      <c r="Q2708" s="32">
        <v>1</v>
      </c>
      <c r="R2708" t="str">
        <f t="shared" si="42"/>
        <v>Веселовський В.В. ПП, маг. "Продукти" р-н Староконстантиновский Район, с.Григоровка, д.1</v>
      </c>
    </row>
    <row r="2709" spans="1:18" hidden="1" x14ac:dyDescent="0.25">
      <c r="A2709" s="32">
        <v>162566</v>
      </c>
      <c r="B2709" s="31" t="s">
        <v>14643</v>
      </c>
      <c r="C2709" s="31" t="s">
        <v>14644</v>
      </c>
      <c r="D2709" s="31" t="s">
        <v>14645</v>
      </c>
      <c r="E2709" s="31" t="s">
        <v>145</v>
      </c>
      <c r="F2709" s="31" t="s">
        <v>122</v>
      </c>
      <c r="G2709" s="31" t="s">
        <v>115</v>
      </c>
      <c r="H2709" s="31" t="s">
        <v>116</v>
      </c>
      <c r="I2709" s="31" t="s">
        <v>124</v>
      </c>
      <c r="J2709" s="31" t="s">
        <v>109</v>
      </c>
      <c r="K2709" s="31" t="s">
        <v>106</v>
      </c>
      <c r="L2709" s="31" t="s">
        <v>14644</v>
      </c>
      <c r="M2709" s="31" t="s">
        <v>5</v>
      </c>
      <c r="N2709" s="31" t="s">
        <v>4</v>
      </c>
      <c r="O2709" s="31" t="s">
        <v>25929</v>
      </c>
      <c r="P2709" s="32" t="s">
        <v>25948</v>
      </c>
      <c r="Q2709" s="32">
        <v>1</v>
      </c>
      <c r="R2709" t="str">
        <f t="shared" si="42"/>
        <v>Войтко І.С. ПП, місце№26 новий павільон м.Хмельницький, вул.Свободи 11, центр.овоч.р-к</v>
      </c>
    </row>
    <row r="2710" spans="1:18" hidden="1" x14ac:dyDescent="0.25">
      <c r="A2710" s="32">
        <v>162578</v>
      </c>
      <c r="B2710" s="31" t="s">
        <v>14665</v>
      </c>
      <c r="C2710" s="31" t="s">
        <v>14666</v>
      </c>
      <c r="D2710" s="31" t="s">
        <v>9979</v>
      </c>
      <c r="E2710" s="31" t="s">
        <v>145</v>
      </c>
      <c r="F2710" s="31" t="s">
        <v>122</v>
      </c>
      <c r="G2710" s="31" t="s">
        <v>115</v>
      </c>
      <c r="H2710" s="31" t="s">
        <v>116</v>
      </c>
      <c r="I2710" s="31" t="s">
        <v>14667</v>
      </c>
      <c r="J2710" s="31" t="s">
        <v>14668</v>
      </c>
      <c r="K2710" s="31" t="s">
        <v>106</v>
      </c>
      <c r="L2710" s="31" t="s">
        <v>14666</v>
      </c>
      <c r="M2710" s="31" t="s">
        <v>31</v>
      </c>
      <c r="N2710" s="31" t="s">
        <v>25934</v>
      </c>
      <c r="O2710" s="31" t="s">
        <v>25929</v>
      </c>
      <c r="P2710" s="32" t="s">
        <v>25948</v>
      </c>
      <c r="Q2710" s="32">
        <v>1</v>
      </c>
      <c r="R2710" t="str">
        <f t="shared" si="42"/>
        <v>Волинець Н.Д. ПП, лоток г.Староконстантинов, пер.Мира, д.19/2</v>
      </c>
    </row>
    <row r="2711" spans="1:18" hidden="1" x14ac:dyDescent="0.25">
      <c r="A2711" s="32">
        <v>162593</v>
      </c>
      <c r="B2711" s="31" t="s">
        <v>14705</v>
      </c>
      <c r="C2711" s="31" t="s">
        <v>14706</v>
      </c>
      <c r="D2711" s="31" t="s">
        <v>14707</v>
      </c>
      <c r="E2711" s="31" t="s">
        <v>145</v>
      </c>
      <c r="F2711" s="31" t="s">
        <v>122</v>
      </c>
      <c r="G2711" s="31" t="s">
        <v>107</v>
      </c>
      <c r="H2711" s="31" t="s">
        <v>108</v>
      </c>
      <c r="I2711" s="31" t="s">
        <v>124</v>
      </c>
      <c r="J2711" s="31" t="s">
        <v>109</v>
      </c>
      <c r="K2711" s="31" t="s">
        <v>106</v>
      </c>
      <c r="L2711" s="31" t="s">
        <v>14706</v>
      </c>
      <c r="M2711" s="31" t="s">
        <v>33</v>
      </c>
      <c r="N2711" s="31" t="s">
        <v>25934</v>
      </c>
      <c r="O2711" s="31" t="s">
        <v>25929</v>
      </c>
      <c r="P2711" s="32" t="s">
        <v>25948</v>
      </c>
      <c r="Q2711" s="32">
        <v>1</v>
      </c>
      <c r="R2711" t="str">
        <f t="shared" si="42"/>
        <v>Вонсович Г.Б. ПП, маг."Оазис" Летичівський Район, Летичів, вул. Бугська,</v>
      </c>
    </row>
    <row r="2712" spans="1:18" hidden="1" x14ac:dyDescent="0.25">
      <c r="A2712" s="32">
        <v>162620</v>
      </c>
      <c r="B2712" s="31" t="s">
        <v>14756</v>
      </c>
      <c r="C2712" s="31" t="s">
        <v>14757</v>
      </c>
      <c r="D2712" s="31" t="s">
        <v>14758</v>
      </c>
      <c r="E2712" s="31" t="s">
        <v>145</v>
      </c>
      <c r="F2712" s="31" t="s">
        <v>122</v>
      </c>
      <c r="G2712" s="31" t="s">
        <v>107</v>
      </c>
      <c r="H2712" s="31" t="s">
        <v>108</v>
      </c>
      <c r="I2712" s="31" t="s">
        <v>14759</v>
      </c>
      <c r="J2712" s="31" t="s">
        <v>14760</v>
      </c>
      <c r="K2712" s="31" t="s">
        <v>106</v>
      </c>
      <c r="L2712" s="31" t="s">
        <v>14757</v>
      </c>
      <c r="M2712" s="31" t="s">
        <v>29</v>
      </c>
      <c r="N2712" s="31" t="s">
        <v>25934</v>
      </c>
      <c r="O2712" s="31" t="s">
        <v>25929</v>
      </c>
      <c r="P2712" s="32" t="s">
        <v>25948</v>
      </c>
      <c r="Q2712" s="32">
        <v>1</v>
      </c>
      <c r="R2712" t="str">
        <f t="shared" si="42"/>
        <v>Габулян Р.М. ПП, маг. "Ерік" р-н Красиловский Район, с.Терешки, ул.Ленина, д.16/б</v>
      </c>
    </row>
    <row r="2713" spans="1:18" hidden="1" x14ac:dyDescent="0.25">
      <c r="A2713" s="32">
        <v>162642</v>
      </c>
      <c r="B2713" s="31" t="s">
        <v>14797</v>
      </c>
      <c r="C2713" s="31" t="s">
        <v>14798</v>
      </c>
      <c r="D2713" s="31" t="s">
        <v>14799</v>
      </c>
      <c r="E2713" s="31" t="s">
        <v>145</v>
      </c>
      <c r="F2713" s="31" t="s">
        <v>122</v>
      </c>
      <c r="G2713" s="31" t="s">
        <v>115</v>
      </c>
      <c r="H2713" s="31" t="s">
        <v>116</v>
      </c>
      <c r="I2713" s="31" t="s">
        <v>124</v>
      </c>
      <c r="J2713" s="31" t="s">
        <v>109</v>
      </c>
      <c r="K2713" s="31" t="s">
        <v>106</v>
      </c>
      <c r="L2713" s="31" t="s">
        <v>14798</v>
      </c>
      <c r="M2713" s="31" t="s">
        <v>5</v>
      </c>
      <c r="N2713" s="31" t="s">
        <v>4</v>
      </c>
      <c r="O2713" s="31" t="s">
        <v>25929</v>
      </c>
      <c r="P2713" s="32" t="s">
        <v>25948</v>
      </c>
      <c r="Q2713" s="32">
        <v>1</v>
      </c>
      <c r="R2713" t="str">
        <f t="shared" si="42"/>
        <v>Гаєвська С.В. ПП, лоток г.Хмельницкий, ул.Соборная (прод. ринок)</v>
      </c>
    </row>
    <row r="2714" spans="1:18" hidden="1" x14ac:dyDescent="0.25">
      <c r="A2714" s="32">
        <v>162646</v>
      </c>
      <c r="B2714" s="31" t="s">
        <v>14811</v>
      </c>
      <c r="C2714" s="31" t="s">
        <v>14812</v>
      </c>
      <c r="D2714" s="31" t="s">
        <v>9874</v>
      </c>
      <c r="E2714" s="31" t="s">
        <v>145</v>
      </c>
      <c r="F2714" s="31" t="s">
        <v>122</v>
      </c>
      <c r="G2714" s="31" t="s">
        <v>107</v>
      </c>
      <c r="H2714" s="31" t="s">
        <v>108</v>
      </c>
      <c r="I2714" s="31" t="s">
        <v>124</v>
      </c>
      <c r="J2714" s="31" t="s">
        <v>109</v>
      </c>
      <c r="K2714" s="31" t="s">
        <v>106</v>
      </c>
      <c r="L2714" s="31" t="s">
        <v>14812</v>
      </c>
      <c r="M2714" s="31" t="s">
        <v>31</v>
      </c>
      <c r="N2714" s="31" t="s">
        <v>25934</v>
      </c>
      <c r="O2714" s="31" t="s">
        <v>25929</v>
      </c>
      <c r="P2714" s="32" t="s">
        <v>25948</v>
      </c>
      <c r="Q2714" s="32">
        <v>1</v>
      </c>
      <c r="R2714" t="str">
        <f t="shared" si="42"/>
        <v>Гайдамащук Н.В. ПП, маг. "Смак" г.Староконстантинов, пер.Мира, д.3/17</v>
      </c>
    </row>
    <row r="2715" spans="1:18" hidden="1" x14ac:dyDescent="0.25">
      <c r="A2715" s="32">
        <v>162656</v>
      </c>
      <c r="B2715" s="31" t="s">
        <v>14822</v>
      </c>
      <c r="C2715" s="31" t="s">
        <v>14823</v>
      </c>
      <c r="D2715" s="31" t="s">
        <v>14824</v>
      </c>
      <c r="E2715" s="31" t="s">
        <v>145</v>
      </c>
      <c r="F2715" s="31" t="s">
        <v>122</v>
      </c>
      <c r="G2715" s="31" t="s">
        <v>114</v>
      </c>
      <c r="H2715" s="31" t="s">
        <v>108</v>
      </c>
      <c r="I2715" s="31" t="s">
        <v>14825</v>
      </c>
      <c r="J2715" s="31" t="s">
        <v>14826</v>
      </c>
      <c r="K2715" s="31" t="s">
        <v>106</v>
      </c>
      <c r="L2715" s="31" t="s">
        <v>14823</v>
      </c>
      <c r="M2715" s="31" t="s">
        <v>33</v>
      </c>
      <c r="N2715" s="31" t="s">
        <v>25934</v>
      </c>
      <c r="O2715" s="31" t="s">
        <v>25929</v>
      </c>
      <c r="P2715" s="32" t="s">
        <v>67</v>
      </c>
      <c r="Q2715" s="32">
        <v>1</v>
      </c>
      <c r="R2715" t="str">
        <f t="shared" si="42"/>
        <v>Галіновська Т.М. ПП, маг. "Літинський" р-н Летичевский Район, пгт.Летичев, ул.50-летия Октября, д.29/1</v>
      </c>
    </row>
    <row r="2716" spans="1:18" hidden="1" x14ac:dyDescent="0.25">
      <c r="A2716" s="32">
        <v>162675</v>
      </c>
      <c r="B2716" s="31" t="s">
        <v>14875</v>
      </c>
      <c r="C2716" s="31" t="s">
        <v>14876</v>
      </c>
      <c r="D2716" s="31" t="s">
        <v>14877</v>
      </c>
      <c r="E2716" s="31" t="s">
        <v>145</v>
      </c>
      <c r="F2716" s="31" t="s">
        <v>122</v>
      </c>
      <c r="G2716" s="31" t="s">
        <v>107</v>
      </c>
      <c r="H2716" s="31" t="s">
        <v>108</v>
      </c>
      <c r="I2716" s="31" t="s">
        <v>14878</v>
      </c>
      <c r="J2716" s="31" t="s">
        <v>14879</v>
      </c>
      <c r="K2716" s="31" t="s">
        <v>106</v>
      </c>
      <c r="L2716" s="31" t="s">
        <v>14876</v>
      </c>
      <c r="M2716" s="31" t="s">
        <v>32</v>
      </c>
      <c r="N2716" s="31" t="s">
        <v>25934</v>
      </c>
      <c r="O2716" s="31" t="s">
        <v>25929</v>
      </c>
      <c r="P2716" s="32" t="s">
        <v>25948</v>
      </c>
      <c r="Q2716" s="32">
        <v>1</v>
      </c>
      <c r="R2716" t="str">
        <f t="shared" si="42"/>
        <v>Галяутдінова О.М. ПП, маг. "Любаша" р-н Хмельницкий Район, с.Стуфчинцы, ул.Ленина, д.19 (в центрі)</v>
      </c>
    </row>
    <row r="2717" spans="1:18" hidden="1" x14ac:dyDescent="0.25">
      <c r="A2717" s="32">
        <v>162690</v>
      </c>
      <c r="B2717" s="31" t="s">
        <v>14909</v>
      </c>
      <c r="C2717" s="31" t="s">
        <v>14910</v>
      </c>
      <c r="D2717" s="31" t="s">
        <v>14911</v>
      </c>
      <c r="E2717" s="31" t="s">
        <v>145</v>
      </c>
      <c r="F2717" s="31" t="s">
        <v>122</v>
      </c>
      <c r="G2717" s="31" t="s">
        <v>107</v>
      </c>
      <c r="H2717" s="31" t="s">
        <v>108</v>
      </c>
      <c r="I2717" s="31" t="s">
        <v>124</v>
      </c>
      <c r="J2717" s="31" t="s">
        <v>109</v>
      </c>
      <c r="K2717" s="31" t="s">
        <v>106</v>
      </c>
      <c r="L2717" s="31" t="s">
        <v>14910</v>
      </c>
      <c r="M2717" s="31" t="s">
        <v>33</v>
      </c>
      <c r="N2717" s="31" t="s">
        <v>25934</v>
      </c>
      <c r="O2717" s="31" t="s">
        <v>25929</v>
      </c>
      <c r="P2717" s="32" t="s">
        <v>25948</v>
      </c>
      <c r="Q2717" s="32">
        <v>1</v>
      </c>
      <c r="R2717" t="str">
        <f t="shared" si="42"/>
        <v>Гармаш Н.В. ПП, маг."Продукти" р-н Летичевский Район, пгт.Летичев, ул.Лумумби Патриса, д.31/1</v>
      </c>
    </row>
    <row r="2718" spans="1:18" hidden="1" x14ac:dyDescent="0.25">
      <c r="A2718" s="32">
        <v>162706</v>
      </c>
      <c r="B2718" s="31" t="s">
        <v>14933</v>
      </c>
      <c r="C2718" s="31" t="s">
        <v>14934</v>
      </c>
      <c r="D2718" s="31" t="s">
        <v>14935</v>
      </c>
      <c r="E2718" s="31" t="s">
        <v>145</v>
      </c>
      <c r="F2718" s="31" t="s">
        <v>122</v>
      </c>
      <c r="G2718" s="31" t="s">
        <v>107</v>
      </c>
      <c r="H2718" s="31" t="s">
        <v>108</v>
      </c>
      <c r="I2718" s="31" t="s">
        <v>14936</v>
      </c>
      <c r="J2718" s="31" t="s">
        <v>14937</v>
      </c>
      <c r="K2718" s="31" t="s">
        <v>106</v>
      </c>
      <c r="L2718" s="31" t="s">
        <v>14938</v>
      </c>
      <c r="M2718" s="31" t="s">
        <v>30</v>
      </c>
      <c r="N2718" s="31" t="s">
        <v>25934</v>
      </c>
      <c r="O2718" s="31" t="s">
        <v>25929</v>
      </c>
      <c r="P2718" s="32" t="s">
        <v>25948</v>
      </c>
      <c r="Q2718" s="32">
        <v>1</v>
      </c>
      <c r="R2718" t="str">
        <f t="shared" si="42"/>
        <v>(ремонт) Герасимчук А.Е. ПП, маг. "Продукти" р-н Красиловский Район, пгт.Закриничье, ул.Лермонтова, д.8</v>
      </c>
    </row>
    <row r="2719" spans="1:18" hidden="1" x14ac:dyDescent="0.25">
      <c r="A2719" s="32">
        <v>162766</v>
      </c>
      <c r="B2719" s="31" t="s">
        <v>15082</v>
      </c>
      <c r="C2719" s="31" t="s">
        <v>15083</v>
      </c>
      <c r="D2719" s="31" t="s">
        <v>1835</v>
      </c>
      <c r="E2719" s="31" t="s">
        <v>145</v>
      </c>
      <c r="F2719" s="31" t="s">
        <v>122</v>
      </c>
      <c r="G2719" s="31" t="s">
        <v>107</v>
      </c>
      <c r="H2719" s="31" t="s">
        <v>108</v>
      </c>
      <c r="I2719" s="31" t="s">
        <v>124</v>
      </c>
      <c r="J2719" s="31" t="s">
        <v>109</v>
      </c>
      <c r="K2719" s="31" t="s">
        <v>106</v>
      </c>
      <c r="L2719" s="31" t="s">
        <v>15083</v>
      </c>
      <c r="M2719" s="31" t="s">
        <v>33</v>
      </c>
      <c r="N2719" s="31" t="s">
        <v>25934</v>
      </c>
      <c r="O2719" s="31" t="s">
        <v>25929</v>
      </c>
      <c r="P2719" s="32" t="s">
        <v>25948</v>
      </c>
      <c r="Q2719" s="32">
        <v>1</v>
      </c>
      <c r="R2719" t="str">
        <f t="shared" si="42"/>
        <v>Головатюк Л.Г. ПП, маг."Оленка" р-н Красиловский Район, с.Радостное (0)</v>
      </c>
    </row>
    <row r="2720" spans="1:18" hidden="1" x14ac:dyDescent="0.25">
      <c r="A2720" s="32">
        <v>162792</v>
      </c>
      <c r="B2720" s="31" t="s">
        <v>1507</v>
      </c>
      <c r="C2720" s="31" t="s">
        <v>1508</v>
      </c>
      <c r="D2720" s="31" t="s">
        <v>15162</v>
      </c>
      <c r="E2720" s="31" t="s">
        <v>145</v>
      </c>
      <c r="F2720" s="31" t="s">
        <v>122</v>
      </c>
      <c r="G2720" s="31" t="s">
        <v>149</v>
      </c>
      <c r="H2720" s="31" t="s">
        <v>108</v>
      </c>
      <c r="I2720" s="31" t="s">
        <v>124</v>
      </c>
      <c r="J2720" s="31" t="s">
        <v>109</v>
      </c>
      <c r="K2720" s="31" t="s">
        <v>106</v>
      </c>
      <c r="L2720" s="31" t="s">
        <v>1508</v>
      </c>
      <c r="M2720" s="31" t="s">
        <v>5</v>
      </c>
      <c r="N2720" s="31" t="s">
        <v>4</v>
      </c>
      <c r="O2720" s="31" t="s">
        <v>25929</v>
      </c>
      <c r="P2720" s="32" t="s">
        <v>25948</v>
      </c>
      <c r="Q2720" s="32">
        <v>1</v>
      </c>
      <c r="R2720" t="str">
        <f t="shared" si="42"/>
        <v>Гончарук Т.Л. ПП, ряд 38а місце 3 г.Хмельницкий, шоссе Львовское ("р-к Поділля-2")</v>
      </c>
    </row>
    <row r="2721" spans="1:18" hidden="1" x14ac:dyDescent="0.25">
      <c r="A2721" s="32">
        <v>162819</v>
      </c>
      <c r="B2721" s="31" t="s">
        <v>15204</v>
      </c>
      <c r="C2721" s="31" t="s">
        <v>15205</v>
      </c>
      <c r="D2721" s="31" t="s">
        <v>13455</v>
      </c>
      <c r="E2721" s="31" t="s">
        <v>145</v>
      </c>
      <c r="F2721" s="31" t="s">
        <v>122</v>
      </c>
      <c r="G2721" s="31" t="s">
        <v>149</v>
      </c>
      <c r="H2721" s="31" t="s">
        <v>108</v>
      </c>
      <c r="I2721" s="31" t="s">
        <v>124</v>
      </c>
      <c r="J2721" s="31" t="s">
        <v>109</v>
      </c>
      <c r="K2721" s="31" t="s">
        <v>106</v>
      </c>
      <c r="L2721" s="31" t="s">
        <v>15205</v>
      </c>
      <c r="M2721" s="31" t="s">
        <v>31</v>
      </c>
      <c r="N2721" s="31" t="s">
        <v>25934</v>
      </c>
      <c r="O2721" s="31" t="s">
        <v>25929</v>
      </c>
      <c r="P2721" s="32" t="s">
        <v>25948</v>
      </c>
      <c r="Q2721" s="32">
        <v>1</v>
      </c>
      <c r="R2721" t="str">
        <f t="shared" si="42"/>
        <v>Городельська О.М. ПП, к-к г.Староконстантинов, бул.Князя Острожского, д.4 (ринок Престиж)</v>
      </c>
    </row>
    <row r="2722" spans="1:18" hidden="1" x14ac:dyDescent="0.25">
      <c r="A2722" s="32">
        <v>162822</v>
      </c>
      <c r="B2722" s="31" t="s">
        <v>15212</v>
      </c>
      <c r="C2722" s="31" t="s">
        <v>15213</v>
      </c>
      <c r="D2722" s="31" t="s">
        <v>1346</v>
      </c>
      <c r="E2722" s="31" t="s">
        <v>145</v>
      </c>
      <c r="F2722" s="31" t="s">
        <v>122</v>
      </c>
      <c r="G2722" s="31" t="s">
        <v>213</v>
      </c>
      <c r="H2722" s="31" t="s">
        <v>214</v>
      </c>
      <c r="I2722" s="31" t="s">
        <v>124</v>
      </c>
      <c r="J2722" s="31" t="s">
        <v>109</v>
      </c>
      <c r="K2722" s="31" t="s">
        <v>106</v>
      </c>
      <c r="L2722" s="31" t="s">
        <v>15213</v>
      </c>
      <c r="M2722" s="31" t="s">
        <v>31</v>
      </c>
      <c r="N2722" s="31" t="s">
        <v>25934</v>
      </c>
      <c r="O2722" s="31" t="s">
        <v>25929</v>
      </c>
      <c r="P2722" s="32" t="s">
        <v>25948</v>
      </c>
      <c r="Q2722" s="32">
        <v>1</v>
      </c>
      <c r="R2722" t="str">
        <f t="shared" si="42"/>
        <v>Городнюк Л.І. ПП, гуртовня г.Староконстантинов (0)</v>
      </c>
    </row>
    <row r="2723" spans="1:18" hidden="1" x14ac:dyDescent="0.25">
      <c r="A2723" s="32">
        <v>162828</v>
      </c>
      <c r="B2723" s="31" t="s">
        <v>15228</v>
      </c>
      <c r="C2723" s="31" t="s">
        <v>15229</v>
      </c>
      <c r="D2723" s="31" t="s">
        <v>15230</v>
      </c>
      <c r="E2723" s="31" t="s">
        <v>145</v>
      </c>
      <c r="F2723" s="31" t="s">
        <v>122</v>
      </c>
      <c r="G2723" s="31" t="s">
        <v>107</v>
      </c>
      <c r="H2723" s="31" t="s">
        <v>108</v>
      </c>
      <c r="I2723" s="31" t="s">
        <v>15231</v>
      </c>
      <c r="J2723" s="31" t="s">
        <v>15232</v>
      </c>
      <c r="K2723" s="31" t="s">
        <v>106</v>
      </c>
      <c r="L2723" s="31" t="s">
        <v>15233</v>
      </c>
      <c r="M2723" s="31" t="s">
        <v>30</v>
      </c>
      <c r="N2723" s="31" t="s">
        <v>25934</v>
      </c>
      <c r="O2723" s="31" t="s">
        <v>25929</v>
      </c>
      <c r="P2723" s="32" t="s">
        <v>25948</v>
      </c>
      <c r="Q2723" s="32">
        <v>1</v>
      </c>
      <c r="R2723" t="str">
        <f t="shared" si="42"/>
        <v>(Ремонт) Горчилова В.М. ПП, маг. "Наталка" р-н Теофипольский Район, с.Колесец, ул.Центральная, д.20</v>
      </c>
    </row>
    <row r="2724" spans="1:18" hidden="1" x14ac:dyDescent="0.25">
      <c r="A2724" s="32">
        <v>162900</v>
      </c>
      <c r="B2724" s="31" t="s">
        <v>15387</v>
      </c>
      <c r="C2724" s="31" t="s">
        <v>15388</v>
      </c>
      <c r="D2724" s="31" t="s">
        <v>15389</v>
      </c>
      <c r="E2724" s="31" t="s">
        <v>145</v>
      </c>
      <c r="F2724" s="31" t="s">
        <v>122</v>
      </c>
      <c r="G2724" s="31" t="s">
        <v>107</v>
      </c>
      <c r="H2724" s="31" t="s">
        <v>108</v>
      </c>
      <c r="I2724" s="31" t="s">
        <v>124</v>
      </c>
      <c r="J2724" s="31" t="s">
        <v>109</v>
      </c>
      <c r="K2724" s="31" t="s">
        <v>106</v>
      </c>
      <c r="L2724" s="31" t="s">
        <v>15388</v>
      </c>
      <c r="M2724" s="31" t="s">
        <v>32</v>
      </c>
      <c r="N2724" s="31" t="s">
        <v>25934</v>
      </c>
      <c r="O2724" s="31" t="s">
        <v>25929</v>
      </c>
      <c r="P2724" s="32" t="s">
        <v>25948</v>
      </c>
      <c r="Q2724" s="32">
        <v>1</v>
      </c>
      <c r="R2724" t="str">
        <f t="shared" si="42"/>
        <v>Гудзь О.І. ПП, маг. "Фазан" р-н Красиловский Район, с.Михайловцы, ул.Колхозная, д.1</v>
      </c>
    </row>
    <row r="2725" spans="1:18" hidden="1" x14ac:dyDescent="0.25">
      <c r="A2725" s="32">
        <v>162922</v>
      </c>
      <c r="B2725" s="31" t="s">
        <v>1426</v>
      </c>
      <c r="C2725" s="31" t="s">
        <v>1427</v>
      </c>
      <c r="D2725" s="31" t="s">
        <v>15438</v>
      </c>
      <c r="E2725" s="31" t="s">
        <v>145</v>
      </c>
      <c r="F2725" s="31" t="s">
        <v>122</v>
      </c>
      <c r="G2725" s="31" t="s">
        <v>149</v>
      </c>
      <c r="H2725" s="31" t="s">
        <v>108</v>
      </c>
      <c r="I2725" s="31" t="s">
        <v>15439</v>
      </c>
      <c r="J2725" s="31" t="s">
        <v>15440</v>
      </c>
      <c r="K2725" s="31" t="s">
        <v>106</v>
      </c>
      <c r="L2725" s="31" t="s">
        <v>1427</v>
      </c>
      <c r="M2725" s="31" t="s">
        <v>31</v>
      </c>
      <c r="N2725" s="31" t="s">
        <v>25934</v>
      </c>
      <c r="O2725" s="31" t="s">
        <v>25929</v>
      </c>
      <c r="P2725" s="32" t="s">
        <v>67</v>
      </c>
      <c r="Q2725" s="32">
        <v>1</v>
      </c>
      <c r="R2725" t="str">
        <f t="shared" si="42"/>
        <v>Гуменюк М.І. ПП, к-к г.Староконстантинов, ул.Острожского (ринок Престиж)</v>
      </c>
    </row>
    <row r="2726" spans="1:18" hidden="1" x14ac:dyDescent="0.25">
      <c r="A2726" s="32">
        <v>162937</v>
      </c>
      <c r="B2726" s="31" t="s">
        <v>15468</v>
      </c>
      <c r="C2726" s="31" t="s">
        <v>15469</v>
      </c>
      <c r="D2726" s="31" t="s">
        <v>15470</v>
      </c>
      <c r="E2726" s="31" t="s">
        <v>135</v>
      </c>
      <c r="F2726" s="31" t="s">
        <v>122</v>
      </c>
      <c r="G2726" s="31" t="s">
        <v>298</v>
      </c>
      <c r="H2726" s="31" t="s">
        <v>108</v>
      </c>
      <c r="I2726" s="31" t="s">
        <v>124</v>
      </c>
      <c r="J2726" s="31" t="s">
        <v>109</v>
      </c>
      <c r="K2726" s="31" t="s">
        <v>106</v>
      </c>
      <c r="L2726" s="31" t="s">
        <v>15471</v>
      </c>
      <c r="M2726" s="31" t="s">
        <v>4</v>
      </c>
      <c r="N2726" s="31" t="s">
        <v>4</v>
      </c>
      <c r="O2726" s="31" t="s">
        <v>25929</v>
      </c>
      <c r="P2726" s="32" t="s">
        <v>25948</v>
      </c>
      <c r="Q2726" s="32">
        <v>1</v>
      </c>
      <c r="R2726" t="str">
        <f t="shared" si="42"/>
        <v>(НКЗ) гурт г.Шепетовка, ул.Маркса Карла, д.112</v>
      </c>
    </row>
    <row r="2727" spans="1:18" hidden="1" x14ac:dyDescent="0.25">
      <c r="A2727" s="32">
        <v>162952</v>
      </c>
      <c r="B2727" s="31" t="s">
        <v>15495</v>
      </c>
      <c r="C2727" s="31" t="s">
        <v>15496</v>
      </c>
      <c r="D2727" s="31" t="s">
        <v>15497</v>
      </c>
      <c r="E2727" s="31" t="s">
        <v>145</v>
      </c>
      <c r="F2727" s="31" t="s">
        <v>122</v>
      </c>
      <c r="G2727" s="31" t="s">
        <v>149</v>
      </c>
      <c r="H2727" s="31" t="s">
        <v>108</v>
      </c>
      <c r="I2727" s="31" t="s">
        <v>124</v>
      </c>
      <c r="J2727" s="31" t="s">
        <v>109</v>
      </c>
      <c r="K2727" s="31" t="s">
        <v>106</v>
      </c>
      <c r="L2727" s="31" t="s">
        <v>15496</v>
      </c>
      <c r="M2727" s="31" t="s">
        <v>5</v>
      </c>
      <c r="N2727" s="31" t="s">
        <v>4</v>
      </c>
      <c r="O2727" s="31" t="s">
        <v>25929</v>
      </c>
      <c r="P2727" s="32" t="s">
        <v>25948</v>
      </c>
      <c r="Q2727" s="32">
        <v>1</v>
      </c>
      <c r="R2727" t="str">
        <f t="shared" si="42"/>
        <v>Давиденко Е.Г. ПП, к-к №12 г.Хмельницкий, шоссе Львовское (р-к ХМСТ "Кооператор")</v>
      </c>
    </row>
    <row r="2728" spans="1:18" hidden="1" x14ac:dyDescent="0.25">
      <c r="A2728" s="32">
        <v>162954</v>
      </c>
      <c r="B2728" s="31" t="s">
        <v>15498</v>
      </c>
      <c r="C2728" s="31" t="s">
        <v>15499</v>
      </c>
      <c r="D2728" s="31" t="s">
        <v>9818</v>
      </c>
      <c r="E2728" s="31" t="s">
        <v>145</v>
      </c>
      <c r="F2728" s="31" t="s">
        <v>122</v>
      </c>
      <c r="G2728" s="31" t="s">
        <v>107</v>
      </c>
      <c r="H2728" s="31" t="s">
        <v>108</v>
      </c>
      <c r="I2728" s="31" t="s">
        <v>124</v>
      </c>
      <c r="J2728" s="31" t="s">
        <v>109</v>
      </c>
      <c r="K2728" s="31" t="s">
        <v>106</v>
      </c>
      <c r="L2728" s="31" t="s">
        <v>15499</v>
      </c>
      <c r="M2728" s="31" t="s">
        <v>32</v>
      </c>
      <c r="N2728" s="31" t="s">
        <v>25934</v>
      </c>
      <c r="O2728" s="31" t="s">
        <v>25929</v>
      </c>
      <c r="P2728" s="32" t="s">
        <v>25948</v>
      </c>
      <c r="Q2728" s="32">
        <v>1</v>
      </c>
      <c r="R2728" t="str">
        <f t="shared" si="42"/>
        <v>Давидов Г.Д. ПП, маг. "Продукти" Деражнянський Район, Мазники,</v>
      </c>
    </row>
    <row r="2729" spans="1:18" hidden="1" x14ac:dyDescent="0.25">
      <c r="A2729" s="32">
        <v>162965</v>
      </c>
      <c r="B2729" s="31" t="s">
        <v>15524</v>
      </c>
      <c r="C2729" s="31" t="s">
        <v>15525</v>
      </c>
      <c r="D2729" s="31" t="s">
        <v>15526</v>
      </c>
      <c r="E2729" s="31" t="s">
        <v>145</v>
      </c>
      <c r="F2729" s="31" t="s">
        <v>122</v>
      </c>
      <c r="G2729" s="31" t="s">
        <v>107</v>
      </c>
      <c r="H2729" s="31" t="s">
        <v>108</v>
      </c>
      <c r="I2729" s="31" t="s">
        <v>15527</v>
      </c>
      <c r="J2729" s="31" t="s">
        <v>15528</v>
      </c>
      <c r="K2729" s="31" t="s">
        <v>106</v>
      </c>
      <c r="L2729" s="31" t="s">
        <v>15525</v>
      </c>
      <c r="M2729" s="31" t="s">
        <v>33</v>
      </c>
      <c r="N2729" s="31" t="s">
        <v>25934</v>
      </c>
      <c r="O2729" s="31" t="s">
        <v>25929</v>
      </c>
      <c r="P2729" s="32" t="s">
        <v>67</v>
      </c>
      <c r="Q2729" s="32">
        <v>1</v>
      </c>
      <c r="R2729" t="str">
        <f t="shared" si="42"/>
        <v>Данилюк О.П. ПП, маг."Телефортуна" р-н Летичевский Район, пгт.Летичев, ул.50-летия Октября, д.51/2</v>
      </c>
    </row>
    <row r="2730" spans="1:18" hidden="1" x14ac:dyDescent="0.25">
      <c r="A2730" s="32">
        <v>162973</v>
      </c>
      <c r="B2730" s="31" t="s">
        <v>15551</v>
      </c>
      <c r="C2730" s="31" t="s">
        <v>2957</v>
      </c>
      <c r="D2730" s="31" t="s">
        <v>15547</v>
      </c>
      <c r="E2730" s="31" t="s">
        <v>145</v>
      </c>
      <c r="F2730" s="31" t="s">
        <v>122</v>
      </c>
      <c r="G2730" s="31" t="s">
        <v>107</v>
      </c>
      <c r="H2730" s="31" t="s">
        <v>108</v>
      </c>
      <c r="I2730" s="31" t="s">
        <v>124</v>
      </c>
      <c r="J2730" s="31" t="s">
        <v>109</v>
      </c>
      <c r="K2730" s="31" t="s">
        <v>106</v>
      </c>
      <c r="L2730" s="31" t="s">
        <v>2957</v>
      </c>
      <c r="M2730" s="31" t="s">
        <v>33</v>
      </c>
      <c r="N2730" s="31" t="s">
        <v>25934</v>
      </c>
      <c r="O2730" s="31" t="s">
        <v>25929</v>
      </c>
      <c r="P2730" s="32" t="s">
        <v>25948</v>
      </c>
      <c r="Q2730" s="32">
        <v>1</v>
      </c>
      <c r="R2730" t="str">
        <f t="shared" si="42"/>
        <v>Даутпаєва М.В. ПП, маг. "Серце лева" р-н Летичевский Район, пгт.Летичев, ул.Панасюка, д.17</v>
      </c>
    </row>
    <row r="2731" spans="1:18" hidden="1" x14ac:dyDescent="0.25">
      <c r="A2731" s="32">
        <v>162986</v>
      </c>
      <c r="B2731" s="31" t="s">
        <v>3136</v>
      </c>
      <c r="C2731" s="31" t="s">
        <v>3137</v>
      </c>
      <c r="D2731" s="31" t="s">
        <v>15591</v>
      </c>
      <c r="E2731" s="31" t="s">
        <v>145</v>
      </c>
      <c r="F2731" s="31" t="s">
        <v>122</v>
      </c>
      <c r="G2731" s="31" t="s">
        <v>107</v>
      </c>
      <c r="H2731" s="31" t="s">
        <v>108</v>
      </c>
      <c r="I2731" s="31" t="s">
        <v>15592</v>
      </c>
      <c r="J2731" s="31" t="s">
        <v>15593</v>
      </c>
      <c r="K2731" s="31" t="s">
        <v>106</v>
      </c>
      <c r="L2731" s="31" t="s">
        <v>3137</v>
      </c>
      <c r="M2731" s="31" t="s">
        <v>32</v>
      </c>
      <c r="N2731" s="31" t="s">
        <v>25934</v>
      </c>
      <c r="O2731" s="31" t="s">
        <v>25929</v>
      </c>
      <c r="P2731" s="32" t="s">
        <v>25948</v>
      </c>
      <c r="Q2731" s="32">
        <v>1</v>
      </c>
      <c r="R2731" t="str">
        <f t="shared" si="42"/>
        <v>Дейчук В.Й. ПП, маг. "Сільмаг" р-н Хмельницкий Район, с.Маломолинцы, ул.Ленина, д.3 (в центрі)</v>
      </c>
    </row>
    <row r="2732" spans="1:18" hidden="1" x14ac:dyDescent="0.25">
      <c r="A2732" s="32">
        <v>162987</v>
      </c>
      <c r="B2732" s="31" t="s">
        <v>15594</v>
      </c>
      <c r="C2732" s="31" t="s">
        <v>15595</v>
      </c>
      <c r="D2732" s="31" t="s">
        <v>15596</v>
      </c>
      <c r="E2732" s="31" t="s">
        <v>145</v>
      </c>
      <c r="F2732" s="31" t="s">
        <v>122</v>
      </c>
      <c r="G2732" s="31" t="s">
        <v>107</v>
      </c>
      <c r="H2732" s="31" t="s">
        <v>108</v>
      </c>
      <c r="I2732" s="31" t="s">
        <v>124</v>
      </c>
      <c r="J2732" s="31" t="s">
        <v>109</v>
      </c>
      <c r="K2732" s="31" t="s">
        <v>106</v>
      </c>
      <c r="L2732" s="31" t="s">
        <v>15595</v>
      </c>
      <c r="M2732" s="31" t="s">
        <v>32</v>
      </c>
      <c r="N2732" s="31" t="s">
        <v>25934</v>
      </c>
      <c r="O2732" s="31" t="s">
        <v>25929</v>
      </c>
      <c r="P2732" s="32" t="s">
        <v>25948</v>
      </c>
      <c r="Q2732" s="32">
        <v>1</v>
      </c>
      <c r="R2732" t="str">
        <f t="shared" si="42"/>
        <v>Дейчук В.М. ПП, маг. "Пекарня" р-н Хмельницкий Район, с.Гнатовцы, д.16</v>
      </c>
    </row>
    <row r="2733" spans="1:18" hidden="1" x14ac:dyDescent="0.25">
      <c r="A2733" s="32">
        <v>433734</v>
      </c>
      <c r="B2733" s="31" t="s">
        <v>23579</v>
      </c>
      <c r="C2733" s="31" t="s">
        <v>23580</v>
      </c>
      <c r="D2733" s="31" t="s">
        <v>23581</v>
      </c>
      <c r="E2733" s="31" t="s">
        <v>145</v>
      </c>
      <c r="F2733" s="31" t="s">
        <v>122</v>
      </c>
      <c r="G2733" s="31" t="s">
        <v>107</v>
      </c>
      <c r="H2733" s="31" t="s">
        <v>108</v>
      </c>
      <c r="I2733" s="31" t="s">
        <v>124</v>
      </c>
      <c r="J2733" s="31" t="s">
        <v>109</v>
      </c>
      <c r="K2733" s="31" t="s">
        <v>106</v>
      </c>
      <c r="L2733" s="31" t="s">
        <v>23580</v>
      </c>
      <c r="M2733" s="31" t="s">
        <v>31</v>
      </c>
      <c r="N2733" s="31" t="s">
        <v>25934</v>
      </c>
      <c r="O2733" s="31" t="s">
        <v>25929</v>
      </c>
      <c r="P2733" s="32" t="s">
        <v>25948</v>
      </c>
      <c r="Q2733" s="32">
        <v>1</v>
      </c>
      <c r="R2733" t="str">
        <f t="shared" si="42"/>
        <v>Радішевська Н.В. ПП, бар "Тарантіно" г.Староконстантинов, пер.Мира, д.1/79</v>
      </c>
    </row>
    <row r="2734" spans="1:18" hidden="1" x14ac:dyDescent="0.25">
      <c r="A2734" s="32">
        <v>575797</v>
      </c>
      <c r="B2734" s="31" t="s">
        <v>24251</v>
      </c>
      <c r="C2734" s="31" t="s">
        <v>24252</v>
      </c>
      <c r="D2734" s="31" t="s">
        <v>24253</v>
      </c>
      <c r="E2734" s="31" t="s">
        <v>145</v>
      </c>
      <c r="F2734" s="31" t="s">
        <v>122</v>
      </c>
      <c r="G2734" s="31" t="s">
        <v>107</v>
      </c>
      <c r="H2734" s="31" t="s">
        <v>108</v>
      </c>
      <c r="I2734" s="31" t="s">
        <v>24254</v>
      </c>
      <c r="J2734" s="31" t="s">
        <v>24255</v>
      </c>
      <c r="K2734" s="31" t="s">
        <v>106</v>
      </c>
      <c r="L2734" s="31" t="s">
        <v>24252</v>
      </c>
      <c r="M2734" s="31" t="s">
        <v>29</v>
      </c>
      <c r="N2734" s="31" t="s">
        <v>25934</v>
      </c>
      <c r="O2734" s="31" t="s">
        <v>25929</v>
      </c>
      <c r="P2734" s="32" t="s">
        <v>25948</v>
      </c>
      <c r="Q2734" s="32">
        <v>1</v>
      </c>
      <c r="R2734" t="str">
        <f t="shared" si="42"/>
        <v>Поліщук В.В. ПП, к-к №9 р-н Теофипольский Район, пгт.Теофиполь (ринок Базарна площа)</v>
      </c>
    </row>
    <row r="2735" spans="1:18" hidden="1" x14ac:dyDescent="0.25">
      <c r="A2735" s="32">
        <v>377726</v>
      </c>
      <c r="B2735" s="31" t="s">
        <v>16261</v>
      </c>
      <c r="C2735" s="31" t="s">
        <v>16262</v>
      </c>
      <c r="D2735" s="31" t="s">
        <v>11207</v>
      </c>
      <c r="E2735" s="31" t="s">
        <v>145</v>
      </c>
      <c r="F2735" s="31" t="s">
        <v>122</v>
      </c>
      <c r="G2735" s="31" t="s">
        <v>149</v>
      </c>
      <c r="H2735" s="31" t="s">
        <v>108</v>
      </c>
      <c r="I2735" s="31" t="s">
        <v>124</v>
      </c>
      <c r="J2735" s="31" t="s">
        <v>109</v>
      </c>
      <c r="K2735" s="31" t="s">
        <v>106</v>
      </c>
      <c r="L2735" s="31" t="s">
        <v>16262</v>
      </c>
      <c r="M2735" s="31" t="s">
        <v>31</v>
      </c>
      <c r="N2735" s="31" t="s">
        <v>25934</v>
      </c>
      <c r="O2735" s="31" t="s">
        <v>25929</v>
      </c>
      <c r="P2735" s="32" t="s">
        <v>25948</v>
      </c>
      <c r="Q2735" s="32">
        <v>1</v>
      </c>
      <c r="R2735" t="str">
        <f t="shared" si="42"/>
        <v>Іванчик М.С. ПП, к-к"Лісничя" г.Староконстантинов, ул.Острожского (ринок)</v>
      </c>
    </row>
    <row r="2736" spans="1:18" hidden="1" x14ac:dyDescent="0.25">
      <c r="A2736" s="32">
        <v>421652</v>
      </c>
      <c r="B2736" s="31" t="s">
        <v>23486</v>
      </c>
      <c r="C2736" s="31" t="s">
        <v>23487</v>
      </c>
      <c r="D2736" s="31" t="s">
        <v>6554</v>
      </c>
      <c r="E2736" s="31" t="s">
        <v>145</v>
      </c>
      <c r="F2736" s="31" t="s">
        <v>122</v>
      </c>
      <c r="G2736" s="31" t="s">
        <v>107</v>
      </c>
      <c r="H2736" s="31" t="s">
        <v>108</v>
      </c>
      <c r="I2736" s="31" t="s">
        <v>23488</v>
      </c>
      <c r="J2736" s="31" t="s">
        <v>23489</v>
      </c>
      <c r="K2736" s="31" t="s">
        <v>106</v>
      </c>
      <c r="L2736" s="31" t="s">
        <v>23487</v>
      </c>
      <c r="M2736" s="31" t="s">
        <v>32</v>
      </c>
      <c r="N2736" s="31" t="s">
        <v>25934</v>
      </c>
      <c r="O2736" s="31" t="s">
        <v>25929</v>
      </c>
      <c r="P2736" s="32" t="s">
        <v>25948</v>
      </c>
      <c r="Q2736" s="32">
        <v>1</v>
      </c>
      <c r="R2736" t="str">
        <f t="shared" si="42"/>
        <v>Герасимюк Н.Є. ПП, жовтий павільйон ("Сакура") г.Староконстантинов, пер.Мира, д.1/157</v>
      </c>
    </row>
    <row r="2737" spans="1:18" hidden="1" x14ac:dyDescent="0.25">
      <c r="A2737" s="32">
        <v>377807</v>
      </c>
      <c r="B2737" s="31" t="s">
        <v>11205</v>
      </c>
      <c r="C2737" s="31" t="s">
        <v>11206</v>
      </c>
      <c r="D2737" s="31" t="s">
        <v>24029</v>
      </c>
      <c r="E2737" s="31" t="s">
        <v>145</v>
      </c>
      <c r="F2737" s="31" t="s">
        <v>122</v>
      </c>
      <c r="G2737" s="31" t="s">
        <v>149</v>
      </c>
      <c r="H2737" s="31" t="s">
        <v>108</v>
      </c>
      <c r="I2737" s="31" t="s">
        <v>124</v>
      </c>
      <c r="J2737" s="31" t="s">
        <v>109</v>
      </c>
      <c r="K2737" s="31" t="s">
        <v>106</v>
      </c>
      <c r="L2737" s="31" t="s">
        <v>11206</v>
      </c>
      <c r="M2737" s="31" t="s">
        <v>31</v>
      </c>
      <c r="N2737" s="31" t="s">
        <v>25934</v>
      </c>
      <c r="O2737" s="31" t="s">
        <v>25929</v>
      </c>
      <c r="P2737" s="32" t="s">
        <v>25948</v>
      </c>
      <c r="Q2737" s="32">
        <v>1</v>
      </c>
      <c r="R2737" t="str">
        <f t="shared" si="42"/>
        <v>Ошовська Н.А. ПП, к-к г.Староконстантинов, ул.Острожского, д. (ринок)</v>
      </c>
    </row>
    <row r="2738" spans="1:18" hidden="1" x14ac:dyDescent="0.25">
      <c r="A2738" s="32">
        <v>377875</v>
      </c>
      <c r="B2738" s="31" t="s">
        <v>21411</v>
      </c>
      <c r="C2738" s="31" t="s">
        <v>21412</v>
      </c>
      <c r="D2738" s="31" t="s">
        <v>24030</v>
      </c>
      <c r="E2738" s="31" t="s">
        <v>145</v>
      </c>
      <c r="F2738" s="31" t="s">
        <v>122</v>
      </c>
      <c r="G2738" s="31" t="s">
        <v>149</v>
      </c>
      <c r="H2738" s="31" t="s">
        <v>108</v>
      </c>
      <c r="I2738" s="31" t="s">
        <v>124</v>
      </c>
      <c r="J2738" s="31" t="s">
        <v>109</v>
      </c>
      <c r="K2738" s="31" t="s">
        <v>106</v>
      </c>
      <c r="L2738" s="31" t="s">
        <v>21412</v>
      </c>
      <c r="M2738" s="31" t="s">
        <v>31</v>
      </c>
      <c r="N2738" s="31" t="s">
        <v>25934</v>
      </c>
      <c r="O2738" s="31" t="s">
        <v>25929</v>
      </c>
      <c r="P2738" s="32" t="s">
        <v>25948</v>
      </c>
      <c r="Q2738" s="32">
        <v>1</v>
      </c>
      <c r="R2738" t="str">
        <f t="shared" si="42"/>
        <v>Сук В.С. ПП, лоток г.Староконстантинов, ул.Острожского, д.2</v>
      </c>
    </row>
    <row r="2739" spans="1:18" hidden="1" x14ac:dyDescent="0.25">
      <c r="A2739" s="32">
        <v>377894</v>
      </c>
      <c r="B2739" s="31" t="s">
        <v>21678</v>
      </c>
      <c r="C2739" s="31" t="s">
        <v>21679</v>
      </c>
      <c r="D2739" s="31" t="s">
        <v>24031</v>
      </c>
      <c r="E2739" s="31" t="s">
        <v>145</v>
      </c>
      <c r="F2739" s="31" t="s">
        <v>122</v>
      </c>
      <c r="G2739" s="31" t="s">
        <v>149</v>
      </c>
      <c r="H2739" s="31" t="s">
        <v>108</v>
      </c>
      <c r="I2739" s="31" t="s">
        <v>124</v>
      </c>
      <c r="J2739" s="31" t="s">
        <v>109</v>
      </c>
      <c r="K2739" s="31" t="s">
        <v>106</v>
      </c>
      <c r="L2739" s="31" t="s">
        <v>21679</v>
      </c>
      <c r="M2739" s="31" t="s">
        <v>31</v>
      </c>
      <c r="N2739" s="31" t="s">
        <v>25934</v>
      </c>
      <c r="O2739" s="31" t="s">
        <v>25929</v>
      </c>
      <c r="P2739" s="32" t="s">
        <v>25948</v>
      </c>
      <c r="Q2739" s="32">
        <v>1</v>
      </c>
      <c r="R2739" t="str">
        <f t="shared" si="42"/>
        <v>Трач А.І. ПП,  к-к г.Староконстантинов, ул.Грушевского, д.1</v>
      </c>
    </row>
    <row r="2740" spans="1:18" hidden="1" x14ac:dyDescent="0.25">
      <c r="A2740" s="32">
        <v>378014</v>
      </c>
      <c r="B2740" s="31" t="s">
        <v>20248</v>
      </c>
      <c r="C2740" s="31" t="s">
        <v>20249</v>
      </c>
      <c r="D2740" s="31" t="s">
        <v>1342</v>
      </c>
      <c r="E2740" s="31" t="s">
        <v>145</v>
      </c>
      <c r="F2740" s="31" t="s">
        <v>122</v>
      </c>
      <c r="G2740" s="31" t="s">
        <v>298</v>
      </c>
      <c r="H2740" s="31" t="s">
        <v>108</v>
      </c>
      <c r="I2740" s="31" t="s">
        <v>124</v>
      </c>
      <c r="J2740" s="31" t="s">
        <v>109</v>
      </c>
      <c r="K2740" s="31" t="s">
        <v>106</v>
      </c>
      <c r="L2740" s="31" t="s">
        <v>20250</v>
      </c>
      <c r="M2740" s="31" t="s">
        <v>31</v>
      </c>
      <c r="N2740" s="31" t="s">
        <v>25934</v>
      </c>
      <c r="O2740" s="31" t="s">
        <v>25929</v>
      </c>
      <c r="P2740" s="32" t="s">
        <v>25948</v>
      </c>
      <c r="Q2740" s="32">
        <v>1</v>
      </c>
      <c r="R2740" t="str">
        <f t="shared" si="42"/>
        <v>(КООП) Райкоопринкторг КП, маг."Дари природи" г.Староконстантинов, ул.Грушевского, д.22</v>
      </c>
    </row>
    <row r="2741" spans="1:18" hidden="1" x14ac:dyDescent="0.25">
      <c r="A2741" s="32">
        <v>165344</v>
      </c>
      <c r="B2741" s="31" t="s">
        <v>20700</v>
      </c>
      <c r="C2741" s="31" t="s">
        <v>20701</v>
      </c>
      <c r="D2741" s="31" t="s">
        <v>20702</v>
      </c>
      <c r="E2741" s="31" t="s">
        <v>145</v>
      </c>
      <c r="F2741" s="31" t="s">
        <v>122</v>
      </c>
      <c r="G2741" s="31" t="s">
        <v>213</v>
      </c>
      <c r="H2741" s="31" t="s">
        <v>214</v>
      </c>
      <c r="I2741" s="31" t="s">
        <v>124</v>
      </c>
      <c r="J2741" s="31" t="s">
        <v>109</v>
      </c>
      <c r="K2741" s="31" t="s">
        <v>106</v>
      </c>
      <c r="L2741" s="31" t="s">
        <v>20701</v>
      </c>
      <c r="M2741" s="31" t="s">
        <v>31</v>
      </c>
      <c r="N2741" s="31" t="s">
        <v>25934</v>
      </c>
      <c r="O2741" s="31" t="s">
        <v>25929</v>
      </c>
      <c r="P2741" s="32" t="s">
        <v>25948</v>
      </c>
      <c r="Q2741" s="32">
        <v>1</v>
      </c>
      <c r="R2741" t="str">
        <f t="shared" si="42"/>
        <v>Свінчак Т.І. ПП, гуртовня "Пиво" г.Староконстантинов, ул.Барановича, д.1</v>
      </c>
    </row>
    <row r="2742" spans="1:18" hidden="1" x14ac:dyDescent="0.25">
      <c r="A2742" s="32">
        <v>165353</v>
      </c>
      <c r="B2742" s="31" t="s">
        <v>20723</v>
      </c>
      <c r="C2742" s="31" t="s">
        <v>20724</v>
      </c>
      <c r="D2742" s="31" t="s">
        <v>20725</v>
      </c>
      <c r="E2742" s="31" t="s">
        <v>145</v>
      </c>
      <c r="F2742" s="31" t="s">
        <v>122</v>
      </c>
      <c r="G2742" s="31" t="s">
        <v>107</v>
      </c>
      <c r="H2742" s="31" t="s">
        <v>108</v>
      </c>
      <c r="I2742" s="31" t="s">
        <v>124</v>
      </c>
      <c r="J2742" s="31" t="s">
        <v>109</v>
      </c>
      <c r="K2742" s="31" t="s">
        <v>106</v>
      </c>
      <c r="L2742" s="31" t="s">
        <v>20726</v>
      </c>
      <c r="M2742" s="31" t="s">
        <v>4</v>
      </c>
      <c r="N2742" s="31" t="s">
        <v>4</v>
      </c>
      <c r="O2742" s="31" t="s">
        <v>25929</v>
      </c>
      <c r="P2742" s="32" t="s">
        <v>25948</v>
      </c>
      <c r="Q2742" s="32">
        <v>1</v>
      </c>
      <c r="R2742" t="str">
        <f t="shared" si="42"/>
        <v>(НКЗ) Селянське фермерське господарство, маг. "Світанок" р-н Славутский Район, с.Малый Правутин, ул.Центральная (-)</v>
      </c>
    </row>
    <row r="2743" spans="1:18" hidden="1" x14ac:dyDescent="0.25">
      <c r="A2743" s="32">
        <v>165370</v>
      </c>
      <c r="B2743" s="31" t="s">
        <v>20779</v>
      </c>
      <c r="C2743" s="31" t="s">
        <v>20780</v>
      </c>
      <c r="D2743" s="31" t="s">
        <v>7909</v>
      </c>
      <c r="E2743" s="31" t="s">
        <v>145</v>
      </c>
      <c r="F2743" s="31" t="s">
        <v>122</v>
      </c>
      <c r="G2743" s="31" t="s">
        <v>113</v>
      </c>
      <c r="H2743" s="31" t="s">
        <v>108</v>
      </c>
      <c r="I2743" s="31" t="s">
        <v>124</v>
      </c>
      <c r="J2743" s="31" t="s">
        <v>109</v>
      </c>
      <c r="K2743" s="31" t="s">
        <v>106</v>
      </c>
      <c r="L2743" s="31" t="s">
        <v>20780</v>
      </c>
      <c r="M2743" s="31" t="s">
        <v>31</v>
      </c>
      <c r="N2743" s="31" t="s">
        <v>25934</v>
      </c>
      <c r="O2743" s="31" t="s">
        <v>25929</v>
      </c>
      <c r="P2743" s="32" t="s">
        <v>25948</v>
      </c>
      <c r="Q2743" s="32">
        <v>1</v>
      </c>
      <c r="R2743" t="str">
        <f t="shared" si="42"/>
        <v>Сенів Р.Л.ПП,маг."Крамниця" г.Староконстантинов, ул.1-го Мая, д.87</v>
      </c>
    </row>
    <row r="2744" spans="1:18" hidden="1" x14ac:dyDescent="0.25">
      <c r="A2744" s="32">
        <v>165391</v>
      </c>
      <c r="B2744" s="31" t="s">
        <v>20832</v>
      </c>
      <c r="C2744" s="31" t="s">
        <v>20833</v>
      </c>
      <c r="D2744" s="31" t="s">
        <v>20834</v>
      </c>
      <c r="E2744" s="31" t="s">
        <v>145</v>
      </c>
      <c r="F2744" s="31" t="s">
        <v>122</v>
      </c>
      <c r="G2744" s="31" t="s">
        <v>114</v>
      </c>
      <c r="H2744" s="31" t="s">
        <v>108</v>
      </c>
      <c r="I2744" s="31" t="s">
        <v>124</v>
      </c>
      <c r="J2744" s="31" t="s">
        <v>109</v>
      </c>
      <c r="K2744" s="31" t="s">
        <v>106</v>
      </c>
      <c r="L2744" s="31" t="s">
        <v>20833</v>
      </c>
      <c r="M2744" s="31" t="s">
        <v>33</v>
      </c>
      <c r="N2744" s="31" t="s">
        <v>25934</v>
      </c>
      <c r="O2744" s="31" t="s">
        <v>25929</v>
      </c>
      <c r="P2744" s="32" t="s">
        <v>25948</v>
      </c>
      <c r="Q2744" s="32">
        <v>1</v>
      </c>
      <c r="R2744" t="str">
        <f t="shared" si="42"/>
        <v>Сидорук А.А. ПП, кафе-бар "Марія" р-н Летичевский Район, с.Вербка (0)</v>
      </c>
    </row>
    <row r="2745" spans="1:18" hidden="1" x14ac:dyDescent="0.25">
      <c r="A2745" s="32">
        <v>165415</v>
      </c>
      <c r="B2745" s="31" t="s">
        <v>20885</v>
      </c>
      <c r="C2745" s="31" t="s">
        <v>20886</v>
      </c>
      <c r="D2745" s="31" t="s">
        <v>20887</v>
      </c>
      <c r="E2745" s="31" t="s">
        <v>145</v>
      </c>
      <c r="F2745" s="31" t="s">
        <v>122</v>
      </c>
      <c r="G2745" s="31" t="s">
        <v>107</v>
      </c>
      <c r="H2745" s="31" t="s">
        <v>108</v>
      </c>
      <c r="I2745" s="31" t="s">
        <v>20888</v>
      </c>
      <c r="J2745" s="31" t="s">
        <v>20889</v>
      </c>
      <c r="K2745" s="31" t="s">
        <v>106</v>
      </c>
      <c r="L2745" s="31" t="s">
        <v>20886</v>
      </c>
      <c r="M2745" s="31" t="s">
        <v>33</v>
      </c>
      <c r="N2745" s="31" t="s">
        <v>25934</v>
      </c>
      <c r="O2745" s="31" t="s">
        <v>25929</v>
      </c>
      <c r="P2745" s="32" t="s">
        <v>25948</v>
      </c>
      <c r="Q2745" s="32">
        <v>1</v>
      </c>
      <c r="R2745" t="str">
        <f t="shared" si="42"/>
        <v>Ситник В.П. ПП, маг."Славутич" р-н Летичевский Район, с.Новоконстантинов, ул.Центральная, д.28</v>
      </c>
    </row>
    <row r="2746" spans="1:18" hidden="1" x14ac:dyDescent="0.25">
      <c r="A2746" s="32">
        <v>165419</v>
      </c>
      <c r="B2746" s="31" t="s">
        <v>20890</v>
      </c>
      <c r="C2746" s="31" t="s">
        <v>20891</v>
      </c>
      <c r="D2746" s="31" t="s">
        <v>20892</v>
      </c>
      <c r="E2746" s="31" t="s">
        <v>145</v>
      </c>
      <c r="F2746" s="31" t="s">
        <v>122</v>
      </c>
      <c r="G2746" s="31" t="s">
        <v>107</v>
      </c>
      <c r="H2746" s="31" t="s">
        <v>108</v>
      </c>
      <c r="I2746" s="31" t="s">
        <v>124</v>
      </c>
      <c r="J2746" s="31" t="s">
        <v>109</v>
      </c>
      <c r="K2746" s="31" t="s">
        <v>106</v>
      </c>
      <c r="L2746" s="31" t="s">
        <v>20891</v>
      </c>
      <c r="M2746" s="31" t="s">
        <v>33</v>
      </c>
      <c r="N2746" s="31" t="s">
        <v>25934</v>
      </c>
      <c r="O2746" s="31" t="s">
        <v>25929</v>
      </c>
      <c r="P2746" s="32" t="s">
        <v>25948</v>
      </c>
      <c r="Q2746" s="32">
        <v>1</v>
      </c>
      <c r="R2746" t="str">
        <f t="shared" si="42"/>
        <v>Ситницька Л.М. ПП, маг."Продукти" Старосинявський Район, Паплинці, вул. Леніна,</v>
      </c>
    </row>
    <row r="2747" spans="1:18" hidden="1" x14ac:dyDescent="0.25">
      <c r="A2747" s="32">
        <v>165421</v>
      </c>
      <c r="B2747" s="31" t="s">
        <v>20893</v>
      </c>
      <c r="C2747" s="31" t="s">
        <v>20894</v>
      </c>
      <c r="D2747" s="31" t="s">
        <v>20895</v>
      </c>
      <c r="E2747" s="31" t="s">
        <v>145</v>
      </c>
      <c r="F2747" s="31" t="s">
        <v>122</v>
      </c>
      <c r="G2747" s="31" t="s">
        <v>107</v>
      </c>
      <c r="H2747" s="31" t="s">
        <v>108</v>
      </c>
      <c r="I2747" s="31" t="s">
        <v>20896</v>
      </c>
      <c r="J2747" s="31" t="s">
        <v>20897</v>
      </c>
      <c r="K2747" s="31" t="s">
        <v>106</v>
      </c>
      <c r="L2747" s="31" t="s">
        <v>20894</v>
      </c>
      <c r="M2747" s="31" t="s">
        <v>29</v>
      </c>
      <c r="N2747" s="31" t="s">
        <v>25934</v>
      </c>
      <c r="O2747" s="31" t="s">
        <v>25929</v>
      </c>
      <c r="P2747" s="32" t="s">
        <v>25948</v>
      </c>
      <c r="Q2747" s="32">
        <v>1</v>
      </c>
      <c r="R2747" t="str">
        <f t="shared" si="42"/>
        <v>Ситнікова В.П. ПП, маг."Крістал" р-н Теофипольский Район, с.Новоставцы, ул.Центральная, д.55</v>
      </c>
    </row>
    <row r="2748" spans="1:18" hidden="1" x14ac:dyDescent="0.25">
      <c r="A2748" s="32">
        <v>165422</v>
      </c>
      <c r="B2748" s="31" t="s">
        <v>1821</v>
      </c>
      <c r="C2748" s="31" t="s">
        <v>20898</v>
      </c>
      <c r="D2748" s="31" t="s">
        <v>20899</v>
      </c>
      <c r="E2748" s="31" t="s">
        <v>145</v>
      </c>
      <c r="F2748" s="31" t="s">
        <v>122</v>
      </c>
      <c r="G2748" s="31" t="s">
        <v>113</v>
      </c>
      <c r="H2748" s="31" t="s">
        <v>108</v>
      </c>
      <c r="I2748" s="31" t="s">
        <v>20900</v>
      </c>
      <c r="J2748" s="31" t="s">
        <v>20901</v>
      </c>
      <c r="K2748" s="31" t="s">
        <v>106</v>
      </c>
      <c r="L2748" s="31" t="s">
        <v>20898</v>
      </c>
      <c r="M2748" s="31" t="s">
        <v>33</v>
      </c>
      <c r="N2748" s="31" t="s">
        <v>25934</v>
      </c>
      <c r="O2748" s="31" t="s">
        <v>25929</v>
      </c>
      <c r="P2748" s="32" t="s">
        <v>67</v>
      </c>
      <c r="Q2748" s="32">
        <v>1</v>
      </c>
      <c r="R2748" t="str">
        <f t="shared" si="42"/>
        <v>Волосенко Л.О. ПП, вагончик р-н Старосинявский Район, пгт.Иванковцы, ул.Пролетарская, д.4</v>
      </c>
    </row>
    <row r="2749" spans="1:18" hidden="1" x14ac:dyDescent="0.25">
      <c r="A2749" s="32">
        <v>165423</v>
      </c>
      <c r="B2749" s="31" t="s">
        <v>2897</v>
      </c>
      <c r="C2749" s="31" t="s">
        <v>1879</v>
      </c>
      <c r="D2749" s="31" t="s">
        <v>20902</v>
      </c>
      <c r="E2749" s="31" t="s">
        <v>145</v>
      </c>
      <c r="F2749" s="31" t="s">
        <v>122</v>
      </c>
      <c r="G2749" s="31" t="s">
        <v>107</v>
      </c>
      <c r="H2749" s="31" t="s">
        <v>108</v>
      </c>
      <c r="I2749" s="31" t="s">
        <v>20903</v>
      </c>
      <c r="J2749" s="31" t="s">
        <v>20904</v>
      </c>
      <c r="K2749" s="31" t="s">
        <v>106</v>
      </c>
      <c r="L2749" s="31" t="s">
        <v>1879</v>
      </c>
      <c r="M2749" s="31" t="s">
        <v>32</v>
      </c>
      <c r="N2749" s="31" t="s">
        <v>25934</v>
      </c>
      <c r="O2749" s="31" t="s">
        <v>25929</v>
      </c>
      <c r="P2749" s="32" t="s">
        <v>25948</v>
      </c>
      <c r="Q2749" s="32">
        <v>1</v>
      </c>
      <c r="R2749" t="str">
        <f t="shared" si="42"/>
        <v>Ситніцький О.Л. ПП, маг. "Гетьман" р-н Старосинявский Район, с.Паплинцы, ул.Центральная (на горбу)</v>
      </c>
    </row>
    <row r="2750" spans="1:18" hidden="1" x14ac:dyDescent="0.25">
      <c r="A2750" s="32">
        <v>165424</v>
      </c>
      <c r="B2750" s="31" t="s">
        <v>1878</v>
      </c>
      <c r="C2750" s="31" t="s">
        <v>1879</v>
      </c>
      <c r="D2750" s="31" t="s">
        <v>20905</v>
      </c>
      <c r="E2750" s="31" t="s">
        <v>145</v>
      </c>
      <c r="F2750" s="31" t="s">
        <v>122</v>
      </c>
      <c r="G2750" s="31" t="s">
        <v>107</v>
      </c>
      <c r="H2750" s="31" t="s">
        <v>108</v>
      </c>
      <c r="I2750" s="31" t="s">
        <v>20903</v>
      </c>
      <c r="J2750" s="31" t="s">
        <v>20904</v>
      </c>
      <c r="K2750" s="31" t="s">
        <v>106</v>
      </c>
      <c r="L2750" s="31" t="s">
        <v>1879</v>
      </c>
      <c r="M2750" s="31" t="s">
        <v>32</v>
      </c>
      <c r="N2750" s="31" t="s">
        <v>25934</v>
      </c>
      <c r="O2750" s="31" t="s">
        <v>25929</v>
      </c>
      <c r="P2750" s="32" t="s">
        <v>25948</v>
      </c>
      <c r="Q2750" s="32">
        <v>1</v>
      </c>
      <c r="R2750" t="str">
        <f t="shared" si="42"/>
        <v>Ситніцький О.Л. ПП, маг. "Гетьман" р-н Старосинявский Район, с.Алексеевка, ул.Заводская, д.3</v>
      </c>
    </row>
    <row r="2751" spans="1:18" hidden="1" x14ac:dyDescent="0.25">
      <c r="A2751" s="32">
        <v>165428</v>
      </c>
      <c r="B2751" s="31" t="s">
        <v>20917</v>
      </c>
      <c r="C2751" s="31" t="s">
        <v>20918</v>
      </c>
      <c r="D2751" s="31" t="s">
        <v>20919</v>
      </c>
      <c r="E2751" s="31" t="s">
        <v>145</v>
      </c>
      <c r="F2751" s="31" t="s">
        <v>122</v>
      </c>
      <c r="G2751" s="31" t="s">
        <v>107</v>
      </c>
      <c r="H2751" s="31" t="s">
        <v>108</v>
      </c>
      <c r="I2751" s="31" t="s">
        <v>124</v>
      </c>
      <c r="J2751" s="31" t="s">
        <v>109</v>
      </c>
      <c r="K2751" s="31" t="s">
        <v>106</v>
      </c>
      <c r="L2751" s="31" t="s">
        <v>20918</v>
      </c>
      <c r="M2751" s="31" t="s">
        <v>32</v>
      </c>
      <c r="N2751" s="31" t="s">
        <v>25934</v>
      </c>
      <c r="O2751" s="31" t="s">
        <v>25929</v>
      </c>
      <c r="P2751" s="32" t="s">
        <v>25948</v>
      </c>
      <c r="Q2751" s="32">
        <v>1</v>
      </c>
      <c r="R2751" t="str">
        <f t="shared" si="42"/>
        <v>Ситніцький О.Л. ПП,маг. "Гетьман" Старосинявський Район, Івки,</v>
      </c>
    </row>
    <row r="2752" spans="1:18" hidden="1" x14ac:dyDescent="0.25">
      <c r="A2752" s="32">
        <v>165429</v>
      </c>
      <c r="B2752" s="31" t="s">
        <v>20920</v>
      </c>
      <c r="C2752" s="31" t="s">
        <v>20918</v>
      </c>
      <c r="D2752" s="31" t="s">
        <v>20921</v>
      </c>
      <c r="E2752" s="31" t="s">
        <v>145</v>
      </c>
      <c r="F2752" s="31" t="s">
        <v>122</v>
      </c>
      <c r="G2752" s="31" t="s">
        <v>107</v>
      </c>
      <c r="H2752" s="31" t="s">
        <v>108</v>
      </c>
      <c r="I2752" s="31" t="s">
        <v>124</v>
      </c>
      <c r="J2752" s="31" t="s">
        <v>109</v>
      </c>
      <c r="K2752" s="31" t="s">
        <v>106</v>
      </c>
      <c r="L2752" s="31" t="s">
        <v>20918</v>
      </c>
      <c r="M2752" s="31" t="s">
        <v>32</v>
      </c>
      <c r="N2752" s="31" t="s">
        <v>25934</v>
      </c>
      <c r="O2752" s="31" t="s">
        <v>25929</v>
      </c>
      <c r="P2752" s="32" t="s">
        <v>25948</v>
      </c>
      <c r="Q2752" s="32">
        <v>1</v>
      </c>
      <c r="R2752" t="str">
        <f t="shared" si="42"/>
        <v>Ситніцький О.Л. ПП,маг. "Гетьман" р-н Старосинявский Район, с.Пилявка, д.1 (в центрі)</v>
      </c>
    </row>
    <row r="2753" spans="1:18" hidden="1" x14ac:dyDescent="0.25">
      <c r="A2753" s="32">
        <v>165441</v>
      </c>
      <c r="B2753" s="31" t="s">
        <v>20941</v>
      </c>
      <c r="C2753" s="31" t="s">
        <v>20942</v>
      </c>
      <c r="D2753" s="31" t="s">
        <v>20943</v>
      </c>
      <c r="E2753" s="31" t="s">
        <v>145</v>
      </c>
      <c r="F2753" s="31" t="s">
        <v>122</v>
      </c>
      <c r="G2753" s="31" t="s">
        <v>107</v>
      </c>
      <c r="H2753" s="31" t="s">
        <v>108</v>
      </c>
      <c r="I2753" s="31" t="s">
        <v>20944</v>
      </c>
      <c r="J2753" s="31" t="s">
        <v>20945</v>
      </c>
      <c r="K2753" s="31" t="s">
        <v>106</v>
      </c>
      <c r="L2753" s="31" t="s">
        <v>20942</v>
      </c>
      <c r="M2753" s="31" t="s">
        <v>32</v>
      </c>
      <c r="N2753" s="31" t="s">
        <v>25934</v>
      </c>
      <c r="O2753" s="31" t="s">
        <v>25929</v>
      </c>
      <c r="P2753" s="32" t="s">
        <v>25948</v>
      </c>
      <c r="Q2753" s="32">
        <v>1</v>
      </c>
      <c r="R2753" t="str">
        <f t="shared" si="42"/>
        <v>Сімогук Н.В. ПП, маг. "Мням-мням" р-н Хмельницкий Район, с.Олешин, ул.Гагарина, д.1</v>
      </c>
    </row>
    <row r="2754" spans="1:18" hidden="1" x14ac:dyDescent="0.25">
      <c r="A2754" s="32">
        <v>165482</v>
      </c>
      <c r="B2754" s="31" t="s">
        <v>21016</v>
      </c>
      <c r="C2754" s="31" t="s">
        <v>21017</v>
      </c>
      <c r="D2754" s="31" t="s">
        <v>21018</v>
      </c>
      <c r="E2754" s="31" t="s">
        <v>145</v>
      </c>
      <c r="F2754" s="31" t="s">
        <v>122</v>
      </c>
      <c r="G2754" s="31" t="s">
        <v>149</v>
      </c>
      <c r="H2754" s="31" t="s">
        <v>108</v>
      </c>
      <c r="I2754" s="31" t="s">
        <v>124</v>
      </c>
      <c r="J2754" s="31" t="s">
        <v>109</v>
      </c>
      <c r="K2754" s="31" t="s">
        <v>106</v>
      </c>
      <c r="L2754" s="31" t="s">
        <v>21017</v>
      </c>
      <c r="M2754" s="31" t="s">
        <v>5</v>
      </c>
      <c r="N2754" s="31" t="s">
        <v>4</v>
      </c>
      <c r="O2754" s="31" t="s">
        <v>25929</v>
      </c>
      <c r="P2754" s="32" t="s">
        <v>25948</v>
      </c>
      <c r="Q2754" s="32">
        <v>1</v>
      </c>
      <c r="R2754" t="str">
        <f t="shared" si="42"/>
        <v>Слива М.М. ПП, к-к 54 г.Хмельницкий, пер.Гвардейский, д.54, оф. (р-к "Ранковий)</v>
      </c>
    </row>
    <row r="2755" spans="1:18" hidden="1" x14ac:dyDescent="0.25">
      <c r="A2755" s="32">
        <v>165502</v>
      </c>
      <c r="B2755" s="31" t="s">
        <v>21060</v>
      </c>
      <c r="C2755" s="31" t="s">
        <v>21061</v>
      </c>
      <c r="D2755" s="31" t="s">
        <v>21062</v>
      </c>
      <c r="E2755" s="31" t="s">
        <v>145</v>
      </c>
      <c r="F2755" s="31" t="s">
        <v>122</v>
      </c>
      <c r="G2755" s="31" t="s">
        <v>107</v>
      </c>
      <c r="H2755" s="31" t="s">
        <v>108</v>
      </c>
      <c r="I2755" s="31" t="s">
        <v>124</v>
      </c>
      <c r="J2755" s="31" t="s">
        <v>109</v>
      </c>
      <c r="K2755" s="31" t="s">
        <v>106</v>
      </c>
      <c r="L2755" s="31" t="s">
        <v>21061</v>
      </c>
      <c r="M2755" s="31" t="s">
        <v>33</v>
      </c>
      <c r="N2755" s="31" t="s">
        <v>25934</v>
      </c>
      <c r="O2755" s="31" t="s">
        <v>25929</v>
      </c>
      <c r="P2755" s="32" t="s">
        <v>25948</v>
      </c>
      <c r="Q2755" s="32">
        <v>1</v>
      </c>
      <c r="R2755" t="str">
        <f t="shared" ref="R2755:R2818" si="43">CONCATENATE(C2755," ",D2755)</f>
        <v>Слободянюк В.А. ПП, маг. "Світанок" р-н Летичевский Район, с.Голосков, ул.Центральная, д.69</v>
      </c>
    </row>
    <row r="2756" spans="1:18" hidden="1" x14ac:dyDescent="0.25">
      <c r="A2756" s="32">
        <v>165515</v>
      </c>
      <c r="B2756" s="31" t="s">
        <v>21092</v>
      </c>
      <c r="C2756" s="31" t="s">
        <v>21093</v>
      </c>
      <c r="D2756" s="31" t="s">
        <v>21094</v>
      </c>
      <c r="E2756" s="31" t="s">
        <v>145</v>
      </c>
      <c r="F2756" s="31" t="s">
        <v>122</v>
      </c>
      <c r="G2756" s="31" t="s">
        <v>107</v>
      </c>
      <c r="H2756" s="31" t="s">
        <v>108</v>
      </c>
      <c r="I2756" s="31" t="s">
        <v>124</v>
      </c>
      <c r="J2756" s="31" t="s">
        <v>109</v>
      </c>
      <c r="K2756" s="31" t="s">
        <v>106</v>
      </c>
      <c r="L2756" s="31" t="s">
        <v>21093</v>
      </c>
      <c r="M2756" s="31" t="s">
        <v>32</v>
      </c>
      <c r="N2756" s="31" t="s">
        <v>25934</v>
      </c>
      <c r="O2756" s="31" t="s">
        <v>25929</v>
      </c>
      <c r="P2756" s="32" t="s">
        <v>25948</v>
      </c>
      <c r="Q2756" s="32">
        <v>1</v>
      </c>
      <c r="R2756" t="str">
        <f t="shared" si="43"/>
        <v>Смірнов С.В. ПП, маг. "Продукти" р-н Староконстантиновский Район, с.Сахновцы, ул.Молодежная, д.1</v>
      </c>
    </row>
    <row r="2757" spans="1:18" hidden="1" x14ac:dyDescent="0.25">
      <c r="A2757" s="32">
        <v>165599</v>
      </c>
      <c r="B2757" s="31" t="s">
        <v>21260</v>
      </c>
      <c r="C2757" s="31" t="s">
        <v>21261</v>
      </c>
      <c r="D2757" s="31" t="s">
        <v>10712</v>
      </c>
      <c r="E2757" s="31" t="s">
        <v>145</v>
      </c>
      <c r="F2757" s="31" t="s">
        <v>122</v>
      </c>
      <c r="G2757" s="31" t="s">
        <v>107</v>
      </c>
      <c r="H2757" s="31" t="s">
        <v>108</v>
      </c>
      <c r="I2757" s="31" t="s">
        <v>124</v>
      </c>
      <c r="J2757" s="31" t="s">
        <v>109</v>
      </c>
      <c r="K2757" s="31" t="s">
        <v>106</v>
      </c>
      <c r="L2757" s="31" t="s">
        <v>21262</v>
      </c>
      <c r="M2757" s="31" t="s">
        <v>4</v>
      </c>
      <c r="N2757" s="31" t="s">
        <v>4</v>
      </c>
      <c r="O2757" s="31" t="s">
        <v>25929</v>
      </c>
      <c r="P2757" s="32" t="s">
        <v>25948</v>
      </c>
      <c r="Q2757" s="32">
        <v>1</v>
      </c>
      <c r="R2757" t="str">
        <f t="shared" si="43"/>
        <v>(НКЗ) Старокостянтинівське міжрайагропостач ВАТ, маг. "Веселка" г.Староконстантинов, пер.Мира, д.3</v>
      </c>
    </row>
    <row r="2758" spans="1:18" hidden="1" x14ac:dyDescent="0.25">
      <c r="A2758" s="32">
        <v>165602</v>
      </c>
      <c r="B2758" s="31" t="s">
        <v>21268</v>
      </c>
      <c r="C2758" s="31" t="s">
        <v>21269</v>
      </c>
      <c r="D2758" s="31" t="s">
        <v>7344</v>
      </c>
      <c r="E2758" s="31" t="s">
        <v>145</v>
      </c>
      <c r="F2758" s="31" t="s">
        <v>122</v>
      </c>
      <c r="G2758" s="31" t="s">
        <v>107</v>
      </c>
      <c r="H2758" s="31" t="s">
        <v>108</v>
      </c>
      <c r="I2758" s="31" t="s">
        <v>124</v>
      </c>
      <c r="J2758" s="31" t="s">
        <v>109</v>
      </c>
      <c r="K2758" s="31" t="s">
        <v>106</v>
      </c>
      <c r="L2758" s="31" t="s">
        <v>21269</v>
      </c>
      <c r="M2758" s="31" t="s">
        <v>31</v>
      </c>
      <c r="N2758" s="31" t="s">
        <v>25934</v>
      </c>
      <c r="O2758" s="31" t="s">
        <v>25929</v>
      </c>
      <c r="P2758" s="32" t="s">
        <v>25948</v>
      </c>
      <c r="Q2758" s="32">
        <v>1</v>
      </c>
      <c r="R2758" t="str">
        <f t="shared" si="43"/>
        <v>Старостюк П.В. ПП, маг. "Хмарочос" г.Староконстантинов, ул.Попова, д.28/1</v>
      </c>
    </row>
    <row r="2759" spans="1:18" hidden="1" x14ac:dyDescent="0.25">
      <c r="A2759" s="32">
        <v>165607</v>
      </c>
      <c r="B2759" s="31" t="s">
        <v>21280</v>
      </c>
      <c r="C2759" s="31" t="s">
        <v>21281</v>
      </c>
      <c r="D2759" s="31" t="s">
        <v>21282</v>
      </c>
      <c r="E2759" s="31" t="s">
        <v>145</v>
      </c>
      <c r="F2759" s="31" t="s">
        <v>122</v>
      </c>
      <c r="G2759" s="31" t="s">
        <v>107</v>
      </c>
      <c r="H2759" s="31" t="s">
        <v>108</v>
      </c>
      <c r="I2759" s="31" t="s">
        <v>124</v>
      </c>
      <c r="J2759" s="31" t="s">
        <v>109</v>
      </c>
      <c r="K2759" s="31" t="s">
        <v>106</v>
      </c>
      <c r="L2759" s="31" t="s">
        <v>21281</v>
      </c>
      <c r="M2759" s="31" t="s">
        <v>33</v>
      </c>
      <c r="N2759" s="31" t="s">
        <v>25934</v>
      </c>
      <c r="O2759" s="31" t="s">
        <v>25929</v>
      </c>
      <c r="P2759" s="32" t="s">
        <v>25948</v>
      </c>
      <c r="Q2759" s="32">
        <v>1</v>
      </c>
      <c r="R2759" t="str">
        <f t="shared" si="43"/>
        <v>Стасюк Ю.М. ПП, маг."Продукти" р-н Летичевский Район, пгт.Летичев, пер.Ленина, д.2</v>
      </c>
    </row>
    <row r="2760" spans="1:18" hidden="1" x14ac:dyDescent="0.25">
      <c r="A2760" s="32">
        <v>165624</v>
      </c>
      <c r="B2760" s="31" t="s">
        <v>21310</v>
      </c>
      <c r="C2760" s="31" t="s">
        <v>3358</v>
      </c>
      <c r="D2760" s="31" t="s">
        <v>21311</v>
      </c>
      <c r="E2760" s="31" t="s">
        <v>145</v>
      </c>
      <c r="F2760" s="31" t="s">
        <v>122</v>
      </c>
      <c r="G2760" s="31" t="s">
        <v>107</v>
      </c>
      <c r="H2760" s="31" t="s">
        <v>108</v>
      </c>
      <c r="I2760" s="31" t="s">
        <v>124</v>
      </c>
      <c r="J2760" s="31" t="s">
        <v>109</v>
      </c>
      <c r="K2760" s="31" t="s">
        <v>106</v>
      </c>
      <c r="L2760" s="31" t="s">
        <v>3358</v>
      </c>
      <c r="M2760" s="31" t="s">
        <v>32</v>
      </c>
      <c r="N2760" s="31" t="s">
        <v>25934</v>
      </c>
      <c r="O2760" s="31" t="s">
        <v>25929</v>
      </c>
      <c r="P2760" s="32" t="s">
        <v>25948</v>
      </c>
      <c r="Q2760" s="32">
        <v>1</v>
      </c>
      <c r="R2760" t="str">
        <f t="shared" si="43"/>
        <v>Степанишена ПП,маг "Продукти" р-н Хмельницкий Район, с.Аркадиевцы, д.2 (в центрі)</v>
      </c>
    </row>
    <row r="2761" spans="1:18" hidden="1" x14ac:dyDescent="0.25">
      <c r="A2761" s="32">
        <v>165625</v>
      </c>
      <c r="B2761" s="31" t="s">
        <v>3357</v>
      </c>
      <c r="C2761" s="31" t="s">
        <v>3358</v>
      </c>
      <c r="D2761" s="31" t="s">
        <v>21312</v>
      </c>
      <c r="E2761" s="31" t="s">
        <v>145</v>
      </c>
      <c r="F2761" s="31" t="s">
        <v>122</v>
      </c>
      <c r="G2761" s="31" t="s">
        <v>107</v>
      </c>
      <c r="H2761" s="31" t="s">
        <v>108</v>
      </c>
      <c r="I2761" s="31" t="s">
        <v>124</v>
      </c>
      <c r="J2761" s="31" t="s">
        <v>109</v>
      </c>
      <c r="K2761" s="31" t="s">
        <v>106</v>
      </c>
      <c r="L2761" s="31" t="s">
        <v>3358</v>
      </c>
      <c r="M2761" s="31" t="s">
        <v>32</v>
      </c>
      <c r="N2761" s="31" t="s">
        <v>25934</v>
      </c>
      <c r="O2761" s="31" t="s">
        <v>25929</v>
      </c>
      <c r="P2761" s="32" t="s">
        <v>25948</v>
      </c>
      <c r="Q2761" s="32">
        <v>1</v>
      </c>
      <c r="R2761" t="str">
        <f t="shared" si="43"/>
        <v>Степанишена ПП,маг "Продукти" р-н Хмельницкий Район, с.Маломолинцы, ул.Центральная, д.56 (в центрі села)</v>
      </c>
    </row>
    <row r="2762" spans="1:18" hidden="1" x14ac:dyDescent="0.25">
      <c r="A2762" s="32">
        <v>165700</v>
      </c>
      <c r="B2762" s="31" t="s">
        <v>21454</v>
      </c>
      <c r="C2762" s="31" t="s">
        <v>21455</v>
      </c>
      <c r="D2762" s="31" t="s">
        <v>7310</v>
      </c>
      <c r="E2762" s="31" t="s">
        <v>145</v>
      </c>
      <c r="F2762" s="31" t="s">
        <v>122</v>
      </c>
      <c r="G2762" s="31" t="s">
        <v>107</v>
      </c>
      <c r="H2762" s="31" t="s">
        <v>108</v>
      </c>
      <c r="I2762" s="31" t="s">
        <v>124</v>
      </c>
      <c r="J2762" s="31" t="s">
        <v>109</v>
      </c>
      <c r="K2762" s="31" t="s">
        <v>106</v>
      </c>
      <c r="L2762" s="31" t="s">
        <v>21455</v>
      </c>
      <c r="M2762" s="31" t="s">
        <v>31</v>
      </c>
      <c r="N2762" s="31" t="s">
        <v>25934</v>
      </c>
      <c r="O2762" s="31" t="s">
        <v>25929</v>
      </c>
      <c r="P2762" s="32" t="s">
        <v>25948</v>
      </c>
      <c r="Q2762" s="32">
        <v>1</v>
      </c>
      <c r="R2762" t="str">
        <f t="shared" si="43"/>
        <v>Танчук Т.В. ПП, маг. "Цезар" Старокостянтинів,</v>
      </c>
    </row>
    <row r="2763" spans="1:18" hidden="1" x14ac:dyDescent="0.25">
      <c r="A2763" s="32">
        <v>165702</v>
      </c>
      <c r="B2763" s="31" t="s">
        <v>21459</v>
      </c>
      <c r="C2763" s="31" t="s">
        <v>21460</v>
      </c>
      <c r="D2763" s="31" t="s">
        <v>21461</v>
      </c>
      <c r="E2763" s="31" t="s">
        <v>145</v>
      </c>
      <c r="F2763" s="31" t="s">
        <v>122</v>
      </c>
      <c r="G2763" s="31" t="s">
        <v>115</v>
      </c>
      <c r="H2763" s="31" t="s">
        <v>116</v>
      </c>
      <c r="I2763" s="31" t="s">
        <v>124</v>
      </c>
      <c r="J2763" s="31" t="s">
        <v>109</v>
      </c>
      <c r="K2763" s="31" t="s">
        <v>106</v>
      </c>
      <c r="L2763" s="31" t="s">
        <v>21460</v>
      </c>
      <c r="M2763" s="31" t="s">
        <v>5</v>
      </c>
      <c r="N2763" s="31" t="s">
        <v>4</v>
      </c>
      <c r="O2763" s="31" t="s">
        <v>25929</v>
      </c>
      <c r="P2763" s="32" t="s">
        <v>25948</v>
      </c>
      <c r="Q2763" s="32">
        <v>1</v>
      </c>
      <c r="R2763" t="str">
        <f t="shared" si="43"/>
        <v>Таран Л.М. ПП,  місце 3-4 г.Хмельницкий, ул.Соборная, д.11 (продуктов ринок)</v>
      </c>
    </row>
    <row r="2764" spans="1:18" hidden="1" x14ac:dyDescent="0.25">
      <c r="A2764" s="32">
        <v>165706</v>
      </c>
      <c r="B2764" s="31" t="s">
        <v>21467</v>
      </c>
      <c r="C2764" s="31" t="s">
        <v>4563</v>
      </c>
      <c r="D2764" s="31" t="s">
        <v>21468</v>
      </c>
      <c r="E2764" s="31" t="s">
        <v>145</v>
      </c>
      <c r="F2764" s="31" t="s">
        <v>122</v>
      </c>
      <c r="G2764" s="31" t="s">
        <v>107</v>
      </c>
      <c r="H2764" s="31" t="s">
        <v>108</v>
      </c>
      <c r="I2764" s="31" t="s">
        <v>21469</v>
      </c>
      <c r="J2764" s="31" t="s">
        <v>21470</v>
      </c>
      <c r="K2764" s="31" t="s">
        <v>106</v>
      </c>
      <c r="L2764" s="31" t="s">
        <v>4563</v>
      </c>
      <c r="M2764" s="31" t="s">
        <v>33</v>
      </c>
      <c r="N2764" s="31" t="s">
        <v>25934</v>
      </c>
      <c r="O2764" s="31" t="s">
        <v>25929</v>
      </c>
      <c r="P2764" s="32" t="s">
        <v>25948</v>
      </c>
      <c r="Q2764" s="32">
        <v>1</v>
      </c>
      <c r="R2764" t="str">
        <f t="shared" si="43"/>
        <v>Тарасова Л.М. ПП, маг. "Калина" р-н Хмельницкий Район, с.Масевцы, ул.Ленина, д.54</v>
      </c>
    </row>
    <row r="2765" spans="1:18" hidden="1" x14ac:dyDescent="0.25">
      <c r="A2765" s="32">
        <v>165726</v>
      </c>
      <c r="B2765" s="31" t="s">
        <v>21525</v>
      </c>
      <c r="C2765" s="31" t="s">
        <v>21526</v>
      </c>
      <c r="D2765" s="31" t="s">
        <v>7882</v>
      </c>
      <c r="E2765" s="31" t="s">
        <v>145</v>
      </c>
      <c r="F2765" s="31" t="s">
        <v>122</v>
      </c>
      <c r="G2765" s="31" t="s">
        <v>111</v>
      </c>
      <c r="H2765" s="31" t="s">
        <v>112</v>
      </c>
      <c r="I2765" s="31" t="s">
        <v>21527</v>
      </c>
      <c r="J2765" s="31" t="s">
        <v>21528</v>
      </c>
      <c r="K2765" s="31" t="s">
        <v>106</v>
      </c>
      <c r="L2765" s="31" t="s">
        <v>21527</v>
      </c>
      <c r="M2765" s="31" t="s">
        <v>4</v>
      </c>
      <c r="N2765" s="31" t="s">
        <v>4</v>
      </c>
      <c r="O2765" s="31" t="s">
        <v>25929</v>
      </c>
      <c r="P2765" s="32" t="s">
        <v>25948</v>
      </c>
      <c r="Q2765" s="32">
        <v>1</v>
      </c>
      <c r="R2765" t="str">
        <f t="shared" si="43"/>
        <v>(НКЗ) Теофіпольське виробниче управління ЖКГ р-н Теофипольский Район, пгт.Теофиполь, ул.Заводская, д.9</v>
      </c>
    </row>
    <row r="2766" spans="1:18" hidden="1" x14ac:dyDescent="0.25">
      <c r="A2766" s="32">
        <v>165746</v>
      </c>
      <c r="B2766" s="31" t="s">
        <v>21579</v>
      </c>
      <c r="C2766" s="31" t="s">
        <v>21580</v>
      </c>
      <c r="D2766" s="31" t="s">
        <v>21581</v>
      </c>
      <c r="E2766" s="31" t="s">
        <v>145</v>
      </c>
      <c r="F2766" s="31" t="s">
        <v>122</v>
      </c>
      <c r="G2766" s="31" t="s">
        <v>107</v>
      </c>
      <c r="H2766" s="31" t="s">
        <v>108</v>
      </c>
      <c r="I2766" s="31" t="s">
        <v>21582</v>
      </c>
      <c r="J2766" s="31" t="s">
        <v>21583</v>
      </c>
      <c r="K2766" s="31" t="s">
        <v>106</v>
      </c>
      <c r="L2766" s="31" t="s">
        <v>21580</v>
      </c>
      <c r="M2766" s="31" t="s">
        <v>32</v>
      </c>
      <c r="N2766" s="31" t="s">
        <v>25934</v>
      </c>
      <c r="O2766" s="31" t="s">
        <v>25929</v>
      </c>
      <c r="P2766" s="32" t="s">
        <v>25948</v>
      </c>
      <c r="Q2766" s="32">
        <v>1</v>
      </c>
      <c r="R2766" t="str">
        <f t="shared" si="43"/>
        <v>Тимощук Т.В. ПП, маг. "Продукти" р-н Староконстантиновский Район, с.Верхняки, д.10 (Центральная)</v>
      </c>
    </row>
    <row r="2767" spans="1:18" hidden="1" x14ac:dyDescent="0.25">
      <c r="A2767" s="32">
        <v>165815</v>
      </c>
      <c r="B2767" s="31" t="s">
        <v>21691</v>
      </c>
      <c r="C2767" s="31" t="s">
        <v>21692</v>
      </c>
      <c r="D2767" s="31" t="s">
        <v>21693</v>
      </c>
      <c r="E2767" s="31" t="s">
        <v>145</v>
      </c>
      <c r="F2767" s="31" t="s">
        <v>122</v>
      </c>
      <c r="G2767" s="31" t="s">
        <v>115</v>
      </c>
      <c r="H2767" s="31" t="s">
        <v>116</v>
      </c>
      <c r="I2767" s="31" t="s">
        <v>21694</v>
      </c>
      <c r="J2767" s="31" t="s">
        <v>21695</v>
      </c>
      <c r="K2767" s="31" t="s">
        <v>106</v>
      </c>
      <c r="L2767" s="31" t="s">
        <v>21692</v>
      </c>
      <c r="M2767" s="31" t="s">
        <v>5</v>
      </c>
      <c r="N2767" s="31" t="s">
        <v>4</v>
      </c>
      <c r="O2767" s="31" t="s">
        <v>25929</v>
      </c>
      <c r="P2767" s="32" t="s">
        <v>67</v>
      </c>
      <c r="Q2767" s="32">
        <v>1</v>
      </c>
      <c r="R2767" t="str">
        <f t="shared" si="43"/>
        <v>Тригуба Ю.В. ПП, лоток г.Хмельницкий, ул.Соборная, д.11 (Жовтий павільйон продуктовий ринок)</v>
      </c>
    </row>
    <row r="2768" spans="1:18" hidden="1" x14ac:dyDescent="0.25">
      <c r="A2768" s="32">
        <v>165842</v>
      </c>
      <c r="B2768" s="31" t="s">
        <v>21768</v>
      </c>
      <c r="C2768" s="31" t="s">
        <v>21769</v>
      </c>
      <c r="D2768" s="31" t="s">
        <v>21770</v>
      </c>
      <c r="E2768" s="31" t="s">
        <v>145</v>
      </c>
      <c r="F2768" s="31" t="s">
        <v>122</v>
      </c>
      <c r="G2768" s="31" t="s">
        <v>115</v>
      </c>
      <c r="H2768" s="31" t="s">
        <v>116</v>
      </c>
      <c r="I2768" s="31" t="s">
        <v>124</v>
      </c>
      <c r="J2768" s="31" t="s">
        <v>109</v>
      </c>
      <c r="K2768" s="31" t="s">
        <v>106</v>
      </c>
      <c r="L2768" s="31" t="s">
        <v>21769</v>
      </c>
      <c r="M2768" s="31" t="s">
        <v>5</v>
      </c>
      <c r="N2768" s="31" t="s">
        <v>4</v>
      </c>
      <c r="O2768" s="31" t="s">
        <v>25929</v>
      </c>
      <c r="P2768" s="32" t="s">
        <v>25948</v>
      </c>
      <c r="Q2768" s="32">
        <v>1</v>
      </c>
      <c r="R2768" t="str">
        <f t="shared" si="43"/>
        <v>Тюх О.К. ПП, місце №370 г.Хмельницкий, шоссе Львовское (р-к ТОВ ТД "Тісса")</v>
      </c>
    </row>
    <row r="2769" spans="1:18" hidden="1" x14ac:dyDescent="0.25">
      <c r="A2769" s="32">
        <v>165917</v>
      </c>
      <c r="B2769" s="31" t="s">
        <v>21944</v>
      </c>
      <c r="C2769" s="31" t="s">
        <v>21945</v>
      </c>
      <c r="D2769" s="31" t="s">
        <v>21946</v>
      </c>
      <c r="E2769" s="31" t="s">
        <v>145</v>
      </c>
      <c r="F2769" s="31" t="s">
        <v>122</v>
      </c>
      <c r="G2769" s="31" t="s">
        <v>115</v>
      </c>
      <c r="H2769" s="31" t="s">
        <v>116</v>
      </c>
      <c r="I2769" s="31" t="s">
        <v>124</v>
      </c>
      <c r="J2769" s="31" t="s">
        <v>109</v>
      </c>
      <c r="K2769" s="31" t="s">
        <v>106</v>
      </c>
      <c r="L2769" s="31" t="s">
        <v>21945</v>
      </c>
      <c r="M2769" s="31" t="s">
        <v>5</v>
      </c>
      <c r="N2769" s="31" t="s">
        <v>4</v>
      </c>
      <c r="O2769" s="31" t="s">
        <v>25929</v>
      </c>
      <c r="P2769" s="32" t="s">
        <v>25948</v>
      </c>
      <c r="Q2769" s="32">
        <v>1</v>
      </c>
      <c r="R2769" t="str">
        <f t="shared" si="43"/>
        <v>Фальшовник В.С. ПП, к-к №2 г.Хмельницкий, ул.Соборная, д.11 (біля Олії)</v>
      </c>
    </row>
    <row r="2770" spans="1:18" hidden="1" x14ac:dyDescent="0.25">
      <c r="A2770" s="32">
        <v>165918</v>
      </c>
      <c r="B2770" s="31" t="s">
        <v>21947</v>
      </c>
      <c r="C2770" s="31" t="s">
        <v>21948</v>
      </c>
      <c r="D2770" s="31" t="s">
        <v>21949</v>
      </c>
      <c r="E2770" s="31" t="s">
        <v>145</v>
      </c>
      <c r="F2770" s="31" t="s">
        <v>122</v>
      </c>
      <c r="G2770" s="31" t="s">
        <v>149</v>
      </c>
      <c r="H2770" s="31" t="s">
        <v>108</v>
      </c>
      <c r="I2770" s="31" t="s">
        <v>124</v>
      </c>
      <c r="J2770" s="31" t="s">
        <v>109</v>
      </c>
      <c r="K2770" s="31" t="s">
        <v>106</v>
      </c>
      <c r="L2770" s="31" t="s">
        <v>21948</v>
      </c>
      <c r="M2770" s="31" t="s">
        <v>5</v>
      </c>
      <c r="N2770" s="31" t="s">
        <v>4</v>
      </c>
      <c r="O2770" s="31" t="s">
        <v>25929</v>
      </c>
      <c r="P2770" s="32" t="s">
        <v>25948</v>
      </c>
      <c r="Q2770" s="32">
        <v>1</v>
      </c>
      <c r="R2770" t="str">
        <f t="shared" si="43"/>
        <v>Фальшовник В.С. ПП, к-к №6 г.Хмельницкий, ул.Соборная, д.11 (Старий павільйон)</v>
      </c>
    </row>
    <row r="2771" spans="1:18" hidden="1" x14ac:dyDescent="0.25">
      <c r="A2771" s="32">
        <v>165924</v>
      </c>
      <c r="B2771" s="31" t="s">
        <v>21961</v>
      </c>
      <c r="C2771" s="31" t="s">
        <v>21962</v>
      </c>
      <c r="D2771" s="31" t="s">
        <v>21963</v>
      </c>
      <c r="E2771" s="31" t="s">
        <v>145</v>
      </c>
      <c r="F2771" s="31" t="s">
        <v>122</v>
      </c>
      <c r="G2771" s="31" t="s">
        <v>113</v>
      </c>
      <c r="H2771" s="31" t="s">
        <v>108</v>
      </c>
      <c r="I2771" s="31" t="s">
        <v>21964</v>
      </c>
      <c r="J2771" s="31" t="s">
        <v>21965</v>
      </c>
      <c r="K2771" s="31" t="s">
        <v>106</v>
      </c>
      <c r="L2771" s="31" t="s">
        <v>21962</v>
      </c>
      <c r="M2771" s="31" t="s">
        <v>29</v>
      </c>
      <c r="N2771" s="31" t="s">
        <v>25934</v>
      </c>
      <c r="O2771" s="31" t="s">
        <v>25929</v>
      </c>
      <c r="P2771" s="32" t="s">
        <v>67</v>
      </c>
      <c r="Q2771" s="32">
        <v>1</v>
      </c>
      <c r="R2771" t="str">
        <f t="shared" si="43"/>
        <v>Федорчук А.П.ПП,"зелений Вагон" р-н Красиловский Район, с.Корчовка, ул.Космодемьянской Зои, д.2</v>
      </c>
    </row>
    <row r="2772" spans="1:18" hidden="1" x14ac:dyDescent="0.25">
      <c r="A2772" s="32">
        <v>165979</v>
      </c>
      <c r="B2772" s="31" t="s">
        <v>22101</v>
      </c>
      <c r="C2772" s="31" t="s">
        <v>22102</v>
      </c>
      <c r="D2772" s="31" t="s">
        <v>22103</v>
      </c>
      <c r="E2772" s="31" t="s">
        <v>145</v>
      </c>
      <c r="F2772" s="31" t="s">
        <v>122</v>
      </c>
      <c r="G2772" s="31" t="s">
        <v>107</v>
      </c>
      <c r="H2772" s="31" t="s">
        <v>108</v>
      </c>
      <c r="I2772" s="31" t="s">
        <v>124</v>
      </c>
      <c r="J2772" s="31" t="s">
        <v>109</v>
      </c>
      <c r="K2772" s="31" t="s">
        <v>106</v>
      </c>
      <c r="L2772" s="31" t="s">
        <v>22102</v>
      </c>
      <c r="M2772" s="31" t="s">
        <v>33</v>
      </c>
      <c r="N2772" s="31" t="s">
        <v>25934</v>
      </c>
      <c r="O2772" s="31" t="s">
        <v>25929</v>
      </c>
      <c r="P2772" s="32" t="s">
        <v>25948</v>
      </c>
      <c r="Q2772" s="32">
        <v>1</v>
      </c>
      <c r="R2772" t="str">
        <f t="shared" si="43"/>
        <v>Халімончук К.І. ПП, маг."Продукти" р-н Летичевский Район, пгт.Летичев, ул.Щорса (0)</v>
      </c>
    </row>
    <row r="2773" spans="1:18" hidden="1" x14ac:dyDescent="0.25">
      <c r="A2773" s="32">
        <v>165983</v>
      </c>
      <c r="B2773" s="31" t="s">
        <v>22112</v>
      </c>
      <c r="C2773" s="31" t="s">
        <v>22113</v>
      </c>
      <c r="D2773" s="31" t="s">
        <v>1342</v>
      </c>
      <c r="E2773" s="31" t="s">
        <v>145</v>
      </c>
      <c r="F2773" s="31" t="s">
        <v>122</v>
      </c>
      <c r="G2773" s="31" t="s">
        <v>298</v>
      </c>
      <c r="H2773" s="31" t="s">
        <v>108</v>
      </c>
      <c r="I2773" s="31" t="s">
        <v>124</v>
      </c>
      <c r="J2773" s="31" t="s">
        <v>109</v>
      </c>
      <c r="K2773" s="31" t="s">
        <v>106</v>
      </c>
      <c r="L2773" s="31" t="s">
        <v>22114</v>
      </c>
      <c r="M2773" s="31" t="s">
        <v>31</v>
      </c>
      <c r="N2773" s="31" t="s">
        <v>25934</v>
      </c>
      <c r="O2773" s="31" t="s">
        <v>25929</v>
      </c>
      <c r="P2773" s="32" t="s">
        <v>25948</v>
      </c>
      <c r="Q2773" s="32">
        <v>1</v>
      </c>
      <c r="R2773" t="str">
        <f t="shared" si="43"/>
        <v>(КООП) Харчовик КП, маг. г.Староконстантинов, ул.Грушевского, д.22</v>
      </c>
    </row>
    <row r="2774" spans="1:18" hidden="1" x14ac:dyDescent="0.25">
      <c r="A2774" s="32">
        <v>165998</v>
      </c>
      <c r="B2774" s="31" t="s">
        <v>1498</v>
      </c>
      <c r="C2774" s="31" t="s">
        <v>1499</v>
      </c>
      <c r="D2774" s="31" t="s">
        <v>22128</v>
      </c>
      <c r="E2774" s="31" t="s">
        <v>145</v>
      </c>
      <c r="F2774" s="31" t="s">
        <v>122</v>
      </c>
      <c r="G2774" s="31" t="s">
        <v>149</v>
      </c>
      <c r="H2774" s="31" t="s">
        <v>108</v>
      </c>
      <c r="I2774" s="31" t="s">
        <v>124</v>
      </c>
      <c r="J2774" s="31" t="s">
        <v>109</v>
      </c>
      <c r="K2774" s="31" t="s">
        <v>106</v>
      </c>
      <c r="L2774" s="31" t="s">
        <v>1499</v>
      </c>
      <c r="M2774" s="31" t="s">
        <v>5</v>
      </c>
      <c r="N2774" s="31" t="s">
        <v>4</v>
      </c>
      <c r="O2774" s="31" t="s">
        <v>25929</v>
      </c>
      <c r="P2774" s="32" t="s">
        <v>25948</v>
      </c>
      <c r="Q2774" s="32">
        <v>1</v>
      </c>
      <c r="R2774" t="str">
        <f t="shared" si="43"/>
        <v>Хіміч О.А. ПП,  місце №13 г.Хмельницкий, шоссе Львовское (р-к  ХМСТ "Кооператор")</v>
      </c>
    </row>
    <row r="2775" spans="1:18" hidden="1" x14ac:dyDescent="0.25">
      <c r="A2775" s="32">
        <v>166028</v>
      </c>
      <c r="B2775" s="31" t="s">
        <v>22175</v>
      </c>
      <c r="C2775" s="31" t="s">
        <v>22176</v>
      </c>
      <c r="D2775" s="31" t="s">
        <v>22177</v>
      </c>
      <c r="E2775" s="31" t="s">
        <v>145</v>
      </c>
      <c r="F2775" s="31" t="s">
        <v>122</v>
      </c>
      <c r="G2775" s="31" t="s">
        <v>107</v>
      </c>
      <c r="H2775" s="31" t="s">
        <v>108</v>
      </c>
      <c r="I2775" s="31" t="s">
        <v>124</v>
      </c>
      <c r="J2775" s="31" t="s">
        <v>109</v>
      </c>
      <c r="K2775" s="31" t="s">
        <v>106</v>
      </c>
      <c r="L2775" s="31" t="s">
        <v>1071</v>
      </c>
      <c r="M2775" s="31" t="s">
        <v>4</v>
      </c>
      <c r="N2775" s="31" t="s">
        <v>4</v>
      </c>
      <c r="O2775" s="31" t="s">
        <v>25929</v>
      </c>
      <c r="P2775" s="32" t="s">
        <v>25948</v>
      </c>
      <c r="Q2775" s="32">
        <v>1</v>
      </c>
      <c r="R2775" t="str">
        <f t="shared" si="43"/>
        <v>(НКЗ) Хмельницька міжрайбаза облспоживспілки ДП ХО, маг. р-н Деражнянский Район, с.Майдан-Чернелевецкий, д.5 (ул. Вишневая)</v>
      </c>
    </row>
    <row r="2776" spans="1:18" hidden="1" x14ac:dyDescent="0.25">
      <c r="A2776" s="32">
        <v>166029</v>
      </c>
      <c r="B2776" s="31" t="s">
        <v>22178</v>
      </c>
      <c r="C2776" s="31" t="s">
        <v>636</v>
      </c>
      <c r="D2776" s="31" t="s">
        <v>22179</v>
      </c>
      <c r="E2776" s="31" t="s">
        <v>145</v>
      </c>
      <c r="F2776" s="31" t="s">
        <v>122</v>
      </c>
      <c r="G2776" s="31" t="s">
        <v>107</v>
      </c>
      <c r="H2776" s="31" t="s">
        <v>108</v>
      </c>
      <c r="I2776" s="31" t="s">
        <v>22168</v>
      </c>
      <c r="J2776" s="31" t="s">
        <v>22169</v>
      </c>
      <c r="K2776" s="31" t="s">
        <v>106</v>
      </c>
      <c r="L2776" s="31" t="s">
        <v>638</v>
      </c>
      <c r="M2776" s="31" t="s">
        <v>5</v>
      </c>
      <c r="N2776" s="31" t="s">
        <v>4</v>
      </c>
      <c r="O2776" s="31" t="s">
        <v>25929</v>
      </c>
      <c r="P2776" s="32" t="s">
        <v>25948</v>
      </c>
      <c r="Q2776" s="32">
        <v>1</v>
      </c>
      <c r="R2776" t="str">
        <f t="shared" si="43"/>
        <v>(КООП) Хмельницька міжрайбаза облспоживспілки ДП ХО р-н Деражнянский Район, с.Загинци, ул.Лесная, д.2/1</v>
      </c>
    </row>
    <row r="2777" spans="1:18" hidden="1" x14ac:dyDescent="0.25">
      <c r="A2777" s="32">
        <v>166037</v>
      </c>
      <c r="B2777" s="31" t="s">
        <v>22193</v>
      </c>
      <c r="C2777" s="31" t="s">
        <v>22194</v>
      </c>
      <c r="D2777" s="31" t="s">
        <v>22195</v>
      </c>
      <c r="E2777" s="31" t="s">
        <v>145</v>
      </c>
      <c r="F2777" s="31" t="s">
        <v>122</v>
      </c>
      <c r="G2777" s="31" t="s">
        <v>107</v>
      </c>
      <c r="H2777" s="31" t="s">
        <v>108</v>
      </c>
      <c r="I2777" s="31" t="s">
        <v>124</v>
      </c>
      <c r="J2777" s="31" t="s">
        <v>109</v>
      </c>
      <c r="K2777" s="31" t="s">
        <v>106</v>
      </c>
      <c r="L2777" s="31" t="s">
        <v>22196</v>
      </c>
      <c r="M2777" s="31" t="s">
        <v>33</v>
      </c>
      <c r="N2777" s="31" t="s">
        <v>25934</v>
      </c>
      <c r="O2777" s="31" t="s">
        <v>25929</v>
      </c>
      <c r="P2777" s="32" t="s">
        <v>25948</v>
      </c>
      <c r="Q2777" s="32">
        <v>1</v>
      </c>
      <c r="R2777" t="str">
        <f t="shared" si="43"/>
        <v>(КООП) Хмельницька міжрайбаза облспоживспілки ДП ХО, маг. "Маркет" р-н Старосинявский Район, с.Лисановцы, ул.Октябрьская, д.29/4</v>
      </c>
    </row>
    <row r="2778" spans="1:18" hidden="1" x14ac:dyDescent="0.25">
      <c r="A2778" s="32">
        <v>166053</v>
      </c>
      <c r="B2778" s="31" t="s">
        <v>22209</v>
      </c>
      <c r="C2778" s="31" t="s">
        <v>22210</v>
      </c>
      <c r="D2778" s="31" t="s">
        <v>9329</v>
      </c>
      <c r="E2778" s="31" t="s">
        <v>145</v>
      </c>
      <c r="F2778" s="31" t="s">
        <v>122</v>
      </c>
      <c r="G2778" s="31" t="s">
        <v>111</v>
      </c>
      <c r="H2778" s="31" t="s">
        <v>112</v>
      </c>
      <c r="I2778" s="31" t="s">
        <v>124</v>
      </c>
      <c r="J2778" s="31" t="s">
        <v>109</v>
      </c>
      <c r="K2778" s="31" t="s">
        <v>106</v>
      </c>
      <c r="L2778" s="31" t="s">
        <v>22211</v>
      </c>
      <c r="M2778" s="31" t="s">
        <v>4</v>
      </c>
      <c r="N2778" s="31" t="s">
        <v>4</v>
      </c>
      <c r="O2778" s="31" t="s">
        <v>25929</v>
      </c>
      <c r="P2778" s="32" t="s">
        <v>25948</v>
      </c>
      <c r="Q2778" s="32">
        <v>1</v>
      </c>
      <c r="R2778" t="str">
        <f t="shared" si="43"/>
        <v>(НКЗ) ХМО ППОЗ Хмельницький, вул. Майборського, б. 16,</v>
      </c>
    </row>
    <row r="2779" spans="1:18" hidden="1" x14ac:dyDescent="0.25">
      <c r="A2779" s="32">
        <v>166092</v>
      </c>
      <c r="B2779" s="31" t="s">
        <v>22296</v>
      </c>
      <c r="C2779" s="31" t="s">
        <v>22297</v>
      </c>
      <c r="D2779" s="31" t="s">
        <v>22298</v>
      </c>
      <c r="E2779" s="31" t="s">
        <v>145</v>
      </c>
      <c r="F2779" s="31" t="s">
        <v>122</v>
      </c>
      <c r="G2779" s="31" t="s">
        <v>107</v>
      </c>
      <c r="H2779" s="31" t="s">
        <v>108</v>
      </c>
      <c r="I2779" s="31" t="s">
        <v>22299</v>
      </c>
      <c r="J2779" s="31" t="s">
        <v>22300</v>
      </c>
      <c r="K2779" s="31" t="s">
        <v>106</v>
      </c>
      <c r="L2779" s="31" t="s">
        <v>22297</v>
      </c>
      <c r="M2779" s="31" t="s">
        <v>29</v>
      </c>
      <c r="N2779" s="31" t="s">
        <v>25934</v>
      </c>
      <c r="O2779" s="31" t="s">
        <v>25929</v>
      </c>
      <c r="P2779" s="32" t="s">
        <v>25948</v>
      </c>
      <c r="Q2779" s="32">
        <v>1</v>
      </c>
      <c r="R2779" t="str">
        <f t="shared" si="43"/>
        <v>Царук А.В. ПП, маг."Хатинка" р-н Теофипольский Район, с.Кривовилька, ул.Родниковая, д.13 (в хаті)</v>
      </c>
    </row>
    <row r="2780" spans="1:18" hidden="1" x14ac:dyDescent="0.25">
      <c r="A2780" s="32">
        <v>166095</v>
      </c>
      <c r="B2780" s="31" t="s">
        <v>22311</v>
      </c>
      <c r="C2780" s="31" t="s">
        <v>22312</v>
      </c>
      <c r="D2780" s="31" t="s">
        <v>22308</v>
      </c>
      <c r="E2780" s="31" t="s">
        <v>145</v>
      </c>
      <c r="F2780" s="31" t="s">
        <v>122</v>
      </c>
      <c r="G2780" s="31" t="s">
        <v>107</v>
      </c>
      <c r="H2780" s="31" t="s">
        <v>108</v>
      </c>
      <c r="I2780" s="31" t="s">
        <v>124</v>
      </c>
      <c r="J2780" s="31" t="s">
        <v>109</v>
      </c>
      <c r="K2780" s="31" t="s">
        <v>106</v>
      </c>
      <c r="L2780" s="31" t="s">
        <v>22312</v>
      </c>
      <c r="M2780" s="31" t="s">
        <v>30</v>
      </c>
      <c r="N2780" s="31" t="s">
        <v>25934</v>
      </c>
      <c r="O2780" s="31" t="s">
        <v>25929</v>
      </c>
      <c r="P2780" s="32" t="s">
        <v>25948</v>
      </c>
      <c r="Q2780" s="32">
        <v>1</v>
      </c>
      <c r="R2780" t="str">
        <f t="shared" si="43"/>
        <v>Цатурян Є.П. ПП, маг."Зоя" р-н Красиловский Район, пгт.Антонины, пл.Ленина, д.4</v>
      </c>
    </row>
    <row r="2781" spans="1:18" hidden="1" x14ac:dyDescent="0.25">
      <c r="A2781" s="32">
        <v>166129</v>
      </c>
      <c r="B2781" s="31" t="s">
        <v>22393</v>
      </c>
      <c r="C2781" s="31" t="s">
        <v>22394</v>
      </c>
      <c r="D2781" s="31" t="s">
        <v>22395</v>
      </c>
      <c r="E2781" s="31" t="s">
        <v>145</v>
      </c>
      <c r="F2781" s="31" t="s">
        <v>122</v>
      </c>
      <c r="G2781" s="31" t="s">
        <v>115</v>
      </c>
      <c r="H2781" s="31" t="s">
        <v>116</v>
      </c>
      <c r="I2781" s="31" t="s">
        <v>124</v>
      </c>
      <c r="J2781" s="31" t="s">
        <v>109</v>
      </c>
      <c r="K2781" s="31" t="s">
        <v>106</v>
      </c>
      <c r="L2781" s="31" t="s">
        <v>22394</v>
      </c>
      <c r="M2781" s="31" t="s">
        <v>5</v>
      </c>
      <c r="N2781" s="31" t="s">
        <v>4</v>
      </c>
      <c r="O2781" s="31" t="s">
        <v>25929</v>
      </c>
      <c r="P2781" s="32" t="s">
        <v>25948</v>
      </c>
      <c r="Q2781" s="32">
        <v>1</v>
      </c>
      <c r="R2781" t="str">
        <f t="shared" si="43"/>
        <v>Чекановська В.В. ПП, к-к г.Хмельницкий, ул.Геологов (Стоянка висотні гаражі)</v>
      </c>
    </row>
    <row r="2782" spans="1:18" hidden="1" x14ac:dyDescent="0.25">
      <c r="A2782" s="32">
        <v>166187</v>
      </c>
      <c r="B2782" s="31" t="s">
        <v>1830</v>
      </c>
      <c r="C2782" s="31" t="s">
        <v>22536</v>
      </c>
      <c r="D2782" s="31" t="s">
        <v>22537</v>
      </c>
      <c r="E2782" s="31" t="s">
        <v>145</v>
      </c>
      <c r="F2782" s="31" t="s">
        <v>122</v>
      </c>
      <c r="G2782" s="31" t="s">
        <v>107</v>
      </c>
      <c r="H2782" s="31" t="s">
        <v>108</v>
      </c>
      <c r="I2782" s="31" t="s">
        <v>22538</v>
      </c>
      <c r="J2782" s="31" t="s">
        <v>22539</v>
      </c>
      <c r="K2782" s="31" t="s">
        <v>106</v>
      </c>
      <c r="L2782" s="31" t="s">
        <v>1831</v>
      </c>
      <c r="M2782" s="31" t="s">
        <v>30</v>
      </c>
      <c r="N2782" s="31" t="s">
        <v>25934</v>
      </c>
      <c r="O2782" s="31" t="s">
        <v>25929</v>
      </c>
      <c r="P2782" s="32" t="s">
        <v>25948</v>
      </c>
      <c r="Q2782" s="32">
        <v>1</v>
      </c>
      <c r="R2782" t="str">
        <f t="shared" si="43"/>
        <v>Чорнобривий О.М. ПП, к-к "Улюблений" р-н Староконстантиновский Район, с.Воронковцы, ул.Шевченко, д.3/2 (біля бібліотеки)</v>
      </c>
    </row>
    <row r="2783" spans="1:18" hidden="1" x14ac:dyDescent="0.25">
      <c r="A2783" s="32">
        <v>166209</v>
      </c>
      <c r="B2783" s="31" t="s">
        <v>1440</v>
      </c>
      <c r="C2783" s="31" t="s">
        <v>1441</v>
      </c>
      <c r="D2783" s="31" t="s">
        <v>22598</v>
      </c>
      <c r="E2783" s="31" t="s">
        <v>145</v>
      </c>
      <c r="F2783" s="31" t="s">
        <v>122</v>
      </c>
      <c r="G2783" s="31" t="s">
        <v>149</v>
      </c>
      <c r="H2783" s="31" t="s">
        <v>108</v>
      </c>
      <c r="I2783" s="31" t="s">
        <v>124</v>
      </c>
      <c r="J2783" s="31" t="s">
        <v>109</v>
      </c>
      <c r="K2783" s="31" t="s">
        <v>106</v>
      </c>
      <c r="L2783" s="31" t="s">
        <v>1441</v>
      </c>
      <c r="M2783" s="31" t="s">
        <v>33</v>
      </c>
      <c r="N2783" s="31" t="s">
        <v>25934</v>
      </c>
      <c r="O2783" s="31" t="s">
        <v>25929</v>
      </c>
      <c r="P2783" s="32" t="s">
        <v>25948</v>
      </c>
      <c r="Q2783" s="32">
        <v>1</v>
      </c>
      <c r="R2783" t="str">
        <f t="shared" si="43"/>
        <v>Чухно І.П. ПП, к-к р-н Летичевский Район, пгт.Летичев, ул.Малиновского, д.17 (приватний двір)</v>
      </c>
    </row>
    <row r="2784" spans="1:18" hidden="1" x14ac:dyDescent="0.25">
      <c r="A2784" s="32">
        <v>166298</v>
      </c>
      <c r="B2784" s="31" t="s">
        <v>22815</v>
      </c>
      <c r="C2784" s="31" t="s">
        <v>22816</v>
      </c>
      <c r="D2784" s="31" t="s">
        <v>22817</v>
      </c>
      <c r="E2784" s="31" t="s">
        <v>145</v>
      </c>
      <c r="F2784" s="31" t="s">
        <v>122</v>
      </c>
      <c r="G2784" s="31" t="s">
        <v>107</v>
      </c>
      <c r="H2784" s="31" t="s">
        <v>108</v>
      </c>
      <c r="I2784" s="31" t="s">
        <v>124</v>
      </c>
      <c r="J2784" s="31" t="s">
        <v>109</v>
      </c>
      <c r="K2784" s="31" t="s">
        <v>106</v>
      </c>
      <c r="L2784" s="31" t="s">
        <v>22816</v>
      </c>
      <c r="M2784" s="31" t="s">
        <v>33</v>
      </c>
      <c r="N2784" s="31" t="s">
        <v>25934</v>
      </c>
      <c r="O2784" s="31" t="s">
        <v>25929</v>
      </c>
      <c r="P2784" s="32" t="s">
        <v>25948</v>
      </c>
      <c r="Q2784" s="32">
        <v>1</v>
      </c>
      <c r="R2784" t="str">
        <f t="shared" si="43"/>
        <v>Ширпал Г.І. ПП, маг."Тік-так" р-н Летичевский Район, пгт.Летичев, ул.50-летия Октября, д.3</v>
      </c>
    </row>
    <row r="2785" spans="1:18" hidden="1" x14ac:dyDescent="0.25">
      <c r="A2785" s="32">
        <v>166310</v>
      </c>
      <c r="B2785" s="31" t="s">
        <v>22843</v>
      </c>
      <c r="C2785" s="31" t="s">
        <v>22844</v>
      </c>
      <c r="D2785" s="31" t="s">
        <v>22845</v>
      </c>
      <c r="E2785" s="31" t="s">
        <v>145</v>
      </c>
      <c r="F2785" s="31" t="s">
        <v>122</v>
      </c>
      <c r="G2785" s="31" t="s">
        <v>107</v>
      </c>
      <c r="H2785" s="31" t="s">
        <v>108</v>
      </c>
      <c r="I2785" s="31" t="s">
        <v>124</v>
      </c>
      <c r="J2785" s="31" t="s">
        <v>109</v>
      </c>
      <c r="K2785" s="31" t="s">
        <v>106</v>
      </c>
      <c r="L2785" s="31" t="s">
        <v>22844</v>
      </c>
      <c r="M2785" s="31" t="s">
        <v>31</v>
      </c>
      <c r="N2785" s="31" t="s">
        <v>25934</v>
      </c>
      <c r="O2785" s="31" t="s">
        <v>25929</v>
      </c>
      <c r="P2785" s="32" t="s">
        <v>25948</v>
      </c>
      <c r="Q2785" s="32">
        <v>1</v>
      </c>
      <c r="R2785" t="str">
        <f t="shared" si="43"/>
        <v>Шлапак С.А. ПП, маг. "Тріумф" г.Староконстантинов, ул.Орджоникидзе, д.42/1</v>
      </c>
    </row>
    <row r="2786" spans="1:18" hidden="1" x14ac:dyDescent="0.25">
      <c r="A2786" s="32">
        <v>166324</v>
      </c>
      <c r="B2786" s="31" t="s">
        <v>22884</v>
      </c>
      <c r="C2786" s="31" t="s">
        <v>22885</v>
      </c>
      <c r="D2786" s="31" t="s">
        <v>17553</v>
      </c>
      <c r="E2786" s="31" t="s">
        <v>145</v>
      </c>
      <c r="F2786" s="31" t="s">
        <v>122</v>
      </c>
      <c r="G2786" s="31" t="s">
        <v>107</v>
      </c>
      <c r="H2786" s="31" t="s">
        <v>108</v>
      </c>
      <c r="I2786" s="31" t="s">
        <v>124</v>
      </c>
      <c r="J2786" s="31" t="s">
        <v>109</v>
      </c>
      <c r="K2786" s="31" t="s">
        <v>106</v>
      </c>
      <c r="L2786" s="31" t="s">
        <v>22885</v>
      </c>
      <c r="M2786" s="31" t="s">
        <v>33</v>
      </c>
      <c r="N2786" s="31" t="s">
        <v>25934</v>
      </c>
      <c r="O2786" s="31" t="s">
        <v>25929</v>
      </c>
      <c r="P2786" s="32" t="s">
        <v>25948</v>
      </c>
      <c r="Q2786" s="32">
        <v>1</v>
      </c>
      <c r="R2786" t="str">
        <f t="shared" si="43"/>
        <v>Шубарт Т.В.ПП,маг."Люкс" р-н Летичевский Район, пгт.Летичев, ул.50-летия Октября, д.15</v>
      </c>
    </row>
    <row r="2787" spans="1:18" hidden="1" x14ac:dyDescent="0.25">
      <c r="A2787" s="32">
        <v>166332</v>
      </c>
      <c r="B2787" s="31" t="s">
        <v>22903</v>
      </c>
      <c r="C2787" s="31" t="s">
        <v>22904</v>
      </c>
      <c r="D2787" s="31" t="s">
        <v>22905</v>
      </c>
      <c r="E2787" s="31" t="s">
        <v>145</v>
      </c>
      <c r="F2787" s="31" t="s">
        <v>122</v>
      </c>
      <c r="G2787" s="31" t="s">
        <v>107</v>
      </c>
      <c r="H2787" s="31" t="s">
        <v>108</v>
      </c>
      <c r="I2787" s="31" t="s">
        <v>124</v>
      </c>
      <c r="J2787" s="31" t="s">
        <v>109</v>
      </c>
      <c r="K2787" s="31" t="s">
        <v>106</v>
      </c>
      <c r="L2787" s="31" t="s">
        <v>22904</v>
      </c>
      <c r="M2787" s="31" t="s">
        <v>33</v>
      </c>
      <c r="N2787" s="31" t="s">
        <v>25934</v>
      </c>
      <c r="O2787" s="31" t="s">
        <v>25929</v>
      </c>
      <c r="P2787" s="32" t="s">
        <v>25948</v>
      </c>
      <c r="Q2787" s="32">
        <v>1</v>
      </c>
      <c r="R2787" t="str">
        <f t="shared" si="43"/>
        <v>Шуляк П.П.ПП.маг."Сюрприз" р-н Летичевский Район, с.Головчинцы, ул.Шевченко (около интерната)</v>
      </c>
    </row>
    <row r="2788" spans="1:18" hidden="1" x14ac:dyDescent="0.25">
      <c r="A2788" s="32">
        <v>160427</v>
      </c>
      <c r="B2788" s="31" t="s">
        <v>9210</v>
      </c>
      <c r="C2788" s="31" t="s">
        <v>9211</v>
      </c>
      <c r="D2788" s="31" t="s">
        <v>9212</v>
      </c>
      <c r="E2788" s="31" t="s">
        <v>145</v>
      </c>
      <c r="F2788" s="31" t="s">
        <v>122</v>
      </c>
      <c r="G2788" s="31" t="s">
        <v>107</v>
      </c>
      <c r="H2788" s="31" t="s">
        <v>108</v>
      </c>
      <c r="I2788" s="31" t="s">
        <v>9213</v>
      </c>
      <c r="J2788" s="31" t="s">
        <v>9214</v>
      </c>
      <c r="K2788" s="31" t="s">
        <v>110</v>
      </c>
      <c r="L2788" s="31" t="s">
        <v>9211</v>
      </c>
      <c r="M2788" s="31" t="s">
        <v>32</v>
      </c>
      <c r="N2788" s="31" t="s">
        <v>25934</v>
      </c>
      <c r="O2788" s="31" t="s">
        <v>25929</v>
      </c>
      <c r="P2788" s="32" t="s">
        <v>67</v>
      </c>
      <c r="Q2788" s="32">
        <v>1</v>
      </c>
      <c r="R2788" t="str">
        <f t="shared" si="43"/>
        <v>Іванюк М.О. ПП, маг. "Продукти" р-н Староконстантиновский Район, с.Вишнополь, ул.Шевченко, д.15</v>
      </c>
    </row>
    <row r="2789" spans="1:18" hidden="1" x14ac:dyDescent="0.25">
      <c r="A2789" s="32">
        <v>160428</v>
      </c>
      <c r="B2789" s="31" t="s">
        <v>9215</v>
      </c>
      <c r="C2789" s="31" t="s">
        <v>9216</v>
      </c>
      <c r="D2789" s="31" t="s">
        <v>9217</v>
      </c>
      <c r="E2789" s="31" t="s">
        <v>145</v>
      </c>
      <c r="F2789" s="31" t="s">
        <v>122</v>
      </c>
      <c r="G2789" s="31" t="s">
        <v>107</v>
      </c>
      <c r="H2789" s="31" t="s">
        <v>108</v>
      </c>
      <c r="I2789" s="31" t="s">
        <v>9218</v>
      </c>
      <c r="J2789" s="31" t="s">
        <v>9219</v>
      </c>
      <c r="K2789" s="31" t="s">
        <v>110</v>
      </c>
      <c r="L2789" s="31" t="s">
        <v>9216</v>
      </c>
      <c r="M2789" s="31" t="s">
        <v>33</v>
      </c>
      <c r="N2789" s="31" t="s">
        <v>25934</v>
      </c>
      <c r="O2789" s="31" t="s">
        <v>25929</v>
      </c>
      <c r="P2789" s="32" t="s">
        <v>67</v>
      </c>
      <c r="Q2789" s="32">
        <v>0</v>
      </c>
      <c r="R2789" t="str">
        <f t="shared" si="43"/>
        <v>Івасюк О.П. ПП, маг. "Малібу" р-н Летичевский Район, пгт.Летичев, ул.Франко Ивана, д.26</v>
      </c>
    </row>
    <row r="2790" spans="1:18" hidden="1" x14ac:dyDescent="0.25">
      <c r="A2790" s="32">
        <v>160429</v>
      </c>
      <c r="B2790" s="31" t="s">
        <v>9220</v>
      </c>
      <c r="C2790" s="31" t="s">
        <v>9221</v>
      </c>
      <c r="D2790" s="31" t="s">
        <v>9222</v>
      </c>
      <c r="E2790" s="31" t="s">
        <v>145</v>
      </c>
      <c r="F2790" s="31" t="s">
        <v>122</v>
      </c>
      <c r="G2790" s="31" t="s">
        <v>107</v>
      </c>
      <c r="H2790" s="31" t="s">
        <v>108</v>
      </c>
      <c r="I2790" s="31" t="s">
        <v>9218</v>
      </c>
      <c r="J2790" s="31" t="s">
        <v>9219</v>
      </c>
      <c r="K2790" s="31" t="s">
        <v>110</v>
      </c>
      <c r="L2790" s="31" t="s">
        <v>9221</v>
      </c>
      <c r="M2790" s="31" t="s">
        <v>33</v>
      </c>
      <c r="N2790" s="31" t="s">
        <v>25934</v>
      </c>
      <c r="O2790" s="31" t="s">
        <v>25929</v>
      </c>
      <c r="P2790" s="32" t="s">
        <v>66</v>
      </c>
      <c r="Q2790" s="32">
        <v>1</v>
      </c>
      <c r="R2790" t="str">
        <f t="shared" si="43"/>
        <v>Івасюк О.П. ПП, маг. "Славутич" р-н Летичевский Район, пгт.Летичев, ул.Ворошилова, д.6</v>
      </c>
    </row>
    <row r="2791" spans="1:18" hidden="1" x14ac:dyDescent="0.25">
      <c r="A2791" s="32">
        <v>160438</v>
      </c>
      <c r="B2791" s="31" t="s">
        <v>9228</v>
      </c>
      <c r="C2791" s="31" t="s">
        <v>9229</v>
      </c>
      <c r="D2791" s="31" t="s">
        <v>9230</v>
      </c>
      <c r="E2791" s="31" t="s">
        <v>135</v>
      </c>
      <c r="F2791" s="31" t="s">
        <v>122</v>
      </c>
      <c r="G2791" s="31" t="s">
        <v>111</v>
      </c>
      <c r="H2791" s="31" t="s">
        <v>112</v>
      </c>
      <c r="I2791" s="31" t="s">
        <v>9231</v>
      </c>
      <c r="J2791" s="31" t="s">
        <v>109</v>
      </c>
      <c r="K2791" s="31" t="s">
        <v>110</v>
      </c>
      <c r="L2791" s="31" t="s">
        <v>9232</v>
      </c>
      <c r="M2791" s="31" t="s">
        <v>4</v>
      </c>
      <c r="N2791" s="31" t="s">
        <v>4</v>
      </c>
      <c r="O2791" s="31" t="s">
        <v>25929</v>
      </c>
      <c r="P2791" s="32" t="s">
        <v>25948</v>
      </c>
      <c r="Q2791" s="32">
        <v>1</v>
      </c>
      <c r="R2791" t="str">
        <f t="shared" si="43"/>
        <v>(НКЗ) Ізясавмолпродукт ПП р-н Изяславский Район, г.Изяслав, ул.Октябрьская, д.33</v>
      </c>
    </row>
    <row r="2792" spans="1:18" hidden="1" x14ac:dyDescent="0.25">
      <c r="A2792" s="32">
        <v>160450</v>
      </c>
      <c r="B2792" s="31" t="s">
        <v>9271</v>
      </c>
      <c r="C2792" s="31" t="s">
        <v>9272</v>
      </c>
      <c r="D2792" s="31" t="s">
        <v>9137</v>
      </c>
      <c r="E2792" s="31" t="s">
        <v>145</v>
      </c>
      <c r="F2792" s="31" t="s">
        <v>122</v>
      </c>
      <c r="G2792" s="31" t="s">
        <v>107</v>
      </c>
      <c r="H2792" s="31" t="s">
        <v>108</v>
      </c>
      <c r="I2792" s="31" t="s">
        <v>9273</v>
      </c>
      <c r="J2792" s="31" t="s">
        <v>9274</v>
      </c>
      <c r="K2792" s="31" t="s">
        <v>110</v>
      </c>
      <c r="L2792" s="31" t="s">
        <v>9272</v>
      </c>
      <c r="M2792" s="31" t="s">
        <v>31</v>
      </c>
      <c r="N2792" s="31" t="s">
        <v>25934</v>
      </c>
      <c r="O2792" s="31" t="s">
        <v>25929</v>
      </c>
      <c r="P2792" s="32" t="s">
        <v>66</v>
      </c>
      <c r="Q2792" s="32">
        <v>1</v>
      </c>
      <c r="R2792" t="str">
        <f t="shared" si="43"/>
        <v>Кабанець В.І. ПП, маг. "Спокуса" г.Староконстантинов, ул.Попова, д.36</v>
      </c>
    </row>
    <row r="2793" spans="1:18" hidden="1" x14ac:dyDescent="0.25">
      <c r="A2793" s="32">
        <v>160453</v>
      </c>
      <c r="B2793" s="31" t="s">
        <v>9284</v>
      </c>
      <c r="C2793" s="31" t="s">
        <v>9285</v>
      </c>
      <c r="D2793" s="31" t="s">
        <v>9286</v>
      </c>
      <c r="E2793" s="31" t="s">
        <v>145</v>
      </c>
      <c r="F2793" s="31" t="s">
        <v>122</v>
      </c>
      <c r="G2793" s="31" t="s">
        <v>107</v>
      </c>
      <c r="H2793" s="31" t="s">
        <v>108</v>
      </c>
      <c r="I2793" s="31" t="s">
        <v>9287</v>
      </c>
      <c r="J2793" s="31" t="s">
        <v>9288</v>
      </c>
      <c r="K2793" s="31" t="s">
        <v>110</v>
      </c>
      <c r="L2793" s="31" t="s">
        <v>9289</v>
      </c>
      <c r="M2793" s="31" t="s">
        <v>30</v>
      </c>
      <c r="N2793" s="31" t="s">
        <v>25934</v>
      </c>
      <c r="O2793" s="31" t="s">
        <v>25929</v>
      </c>
      <c r="P2793" s="32" t="s">
        <v>66</v>
      </c>
      <c r="Q2793" s="32">
        <v>1</v>
      </c>
      <c r="R2793" t="str">
        <f t="shared" si="43"/>
        <v>Казмірчук Н.С. ПП, к-к "П'ятачок" р-н Красиловский Район, с.Чернелевка, ул.Рыбалко Маршала, д.125</v>
      </c>
    </row>
    <row r="2794" spans="1:18" hidden="1" x14ac:dyDescent="0.25">
      <c r="A2794" s="32">
        <v>160461</v>
      </c>
      <c r="B2794" s="31" t="s">
        <v>9313</v>
      </c>
      <c r="C2794" s="31" t="s">
        <v>9314</v>
      </c>
      <c r="D2794" s="31" t="s">
        <v>6204</v>
      </c>
      <c r="E2794" s="31" t="s">
        <v>145</v>
      </c>
      <c r="F2794" s="31" t="s">
        <v>122</v>
      </c>
      <c r="G2794" s="31" t="s">
        <v>111</v>
      </c>
      <c r="H2794" s="31" t="s">
        <v>112</v>
      </c>
      <c r="I2794" s="31" t="s">
        <v>124</v>
      </c>
      <c r="J2794" s="31" t="s">
        <v>109</v>
      </c>
      <c r="K2794" s="31" t="s">
        <v>110</v>
      </c>
      <c r="L2794" s="31" t="s">
        <v>9315</v>
      </c>
      <c r="M2794" s="31" t="s">
        <v>4</v>
      </c>
      <c r="N2794" s="31" t="s">
        <v>4</v>
      </c>
      <c r="O2794" s="31" t="s">
        <v>25929</v>
      </c>
      <c r="P2794" s="32" t="s">
        <v>25948</v>
      </c>
      <c r="Q2794" s="32">
        <v>1</v>
      </c>
      <c r="R2794" t="str">
        <f t="shared" si="43"/>
        <v>(НКЗ) Кам'янець-Подільська партійна організація ВО "Батьківщина" Хмельницької області г.Каменец-Подольский, просп Грушевского, д.46</v>
      </c>
    </row>
    <row r="2795" spans="1:18" hidden="1" x14ac:dyDescent="0.25">
      <c r="A2795" s="32">
        <v>160463</v>
      </c>
      <c r="B2795" s="31" t="s">
        <v>9316</v>
      </c>
      <c r="C2795" s="31" t="s">
        <v>9317</v>
      </c>
      <c r="D2795" s="31" t="s">
        <v>9318</v>
      </c>
      <c r="E2795" s="31" t="s">
        <v>121</v>
      </c>
      <c r="F2795" s="31" t="s">
        <v>122</v>
      </c>
      <c r="G2795" s="31" t="s">
        <v>111</v>
      </c>
      <c r="H2795" s="31" t="s">
        <v>112</v>
      </c>
      <c r="I2795" s="31" t="s">
        <v>9319</v>
      </c>
      <c r="J2795" s="31" t="s">
        <v>9320</v>
      </c>
      <c r="K2795" s="31" t="s">
        <v>110</v>
      </c>
      <c r="L2795" s="31" t="s">
        <v>9321</v>
      </c>
      <c r="M2795" s="31" t="s">
        <v>4</v>
      </c>
      <c r="N2795" s="31" t="s">
        <v>4</v>
      </c>
      <c r="O2795" s="31" t="s">
        <v>25929</v>
      </c>
      <c r="P2795" s="32" t="s">
        <v>25948</v>
      </c>
      <c r="Q2795" s="32">
        <v>1</v>
      </c>
      <c r="R2795" t="str">
        <f t="shared" si="43"/>
        <v>(НКЗ) Кам'янець-Подільський електромеханічний завод ТДВ г.Каменец-Подольский, шоссе Хмельницкое, д.32</v>
      </c>
    </row>
    <row r="2796" spans="1:18" hidden="1" x14ac:dyDescent="0.25">
      <c r="A2796" s="32">
        <v>160472</v>
      </c>
      <c r="B2796" s="31" t="s">
        <v>9348</v>
      </c>
      <c r="C2796" s="31" t="s">
        <v>9349</v>
      </c>
      <c r="D2796" s="31" t="s">
        <v>9350</v>
      </c>
      <c r="E2796" s="31" t="s">
        <v>145</v>
      </c>
      <c r="F2796" s="31" t="s">
        <v>122</v>
      </c>
      <c r="G2796" s="31" t="s">
        <v>107</v>
      </c>
      <c r="H2796" s="31" t="s">
        <v>108</v>
      </c>
      <c r="I2796" s="31" t="s">
        <v>124</v>
      </c>
      <c r="J2796" s="31" t="s">
        <v>109</v>
      </c>
      <c r="K2796" s="31" t="s">
        <v>110</v>
      </c>
      <c r="L2796" s="31" t="s">
        <v>3769</v>
      </c>
      <c r="M2796" s="31" t="s">
        <v>30</v>
      </c>
      <c r="N2796" s="31" t="s">
        <v>25934</v>
      </c>
      <c r="O2796" s="31" t="s">
        <v>25929</v>
      </c>
      <c r="P2796" s="32" t="s">
        <v>67</v>
      </c>
      <c r="Q2796" s="32">
        <v>0.5</v>
      </c>
      <c r="R2796" t="str">
        <f t="shared" si="43"/>
        <v>(КООП) Карабіївське СТ, маг. "Продукти" р-н Теофипольский Район, с.Малый Лазучин, ул.Центральная, д.1</v>
      </c>
    </row>
    <row r="2797" spans="1:18" hidden="1" x14ac:dyDescent="0.25">
      <c r="A2797" s="32">
        <v>160484</v>
      </c>
      <c r="B2797" s="31" t="s">
        <v>9379</v>
      </c>
      <c r="C2797" s="31" t="s">
        <v>9380</v>
      </c>
      <c r="D2797" s="31" t="s">
        <v>9381</v>
      </c>
      <c r="E2797" s="31" t="s">
        <v>145</v>
      </c>
      <c r="F2797" s="31" t="s">
        <v>122</v>
      </c>
      <c r="G2797" s="31" t="s">
        <v>107</v>
      </c>
      <c r="H2797" s="31" t="s">
        <v>108</v>
      </c>
      <c r="I2797" s="31" t="s">
        <v>124</v>
      </c>
      <c r="J2797" s="31" t="s">
        <v>109</v>
      </c>
      <c r="K2797" s="31" t="s">
        <v>110</v>
      </c>
      <c r="L2797" s="31" t="s">
        <v>9380</v>
      </c>
      <c r="M2797" s="31" t="s">
        <v>30</v>
      </c>
      <c r="N2797" s="31" t="s">
        <v>25934</v>
      </c>
      <c r="O2797" s="31" t="s">
        <v>25929</v>
      </c>
      <c r="P2797" s="32" t="s">
        <v>66</v>
      </c>
      <c r="Q2797" s="32">
        <v>1</v>
      </c>
      <c r="R2797" t="str">
        <f t="shared" si="43"/>
        <v>Кашпрук Р.О. ПП, маг. "Продукти" р-н Красиловский Район, с.Печеское (около дома культуры)</v>
      </c>
    </row>
    <row r="2798" spans="1:18" hidden="1" x14ac:dyDescent="0.25">
      <c r="A2798" s="32">
        <v>160505</v>
      </c>
      <c r="B2798" s="31" t="s">
        <v>9422</v>
      </c>
      <c r="C2798" s="31" t="s">
        <v>9423</v>
      </c>
      <c r="D2798" s="31" t="s">
        <v>9424</v>
      </c>
      <c r="E2798" s="31" t="s">
        <v>145</v>
      </c>
      <c r="F2798" s="31" t="s">
        <v>122</v>
      </c>
      <c r="G2798" s="31" t="s">
        <v>107</v>
      </c>
      <c r="H2798" s="31" t="s">
        <v>108</v>
      </c>
      <c r="I2798" s="31" t="s">
        <v>9425</v>
      </c>
      <c r="J2798" s="31" t="s">
        <v>9426</v>
      </c>
      <c r="K2798" s="31" t="s">
        <v>110</v>
      </c>
      <c r="L2798" s="31" t="s">
        <v>9423</v>
      </c>
      <c r="M2798" s="31" t="s">
        <v>32</v>
      </c>
      <c r="N2798" s="31" t="s">
        <v>25934</v>
      </c>
      <c r="O2798" s="31" t="s">
        <v>25929</v>
      </c>
      <c r="P2798" s="32" t="s">
        <v>67</v>
      </c>
      <c r="Q2798" s="32">
        <v>0.5</v>
      </c>
      <c r="R2798" t="str">
        <f t="shared" si="43"/>
        <v>Кітнік В.І. ПП, маг. "Світлана" р-н Летичевский Район, с.Западинцы, д.3 (в центрі села)</v>
      </c>
    </row>
    <row r="2799" spans="1:18" hidden="1" x14ac:dyDescent="0.25">
      <c r="A2799" s="32">
        <v>160513</v>
      </c>
      <c r="B2799" s="31" t="s">
        <v>9435</v>
      </c>
      <c r="C2799" s="31" t="s">
        <v>9436</v>
      </c>
      <c r="D2799" s="31" t="s">
        <v>9437</v>
      </c>
      <c r="E2799" s="31" t="s">
        <v>145</v>
      </c>
      <c r="F2799" s="31" t="s">
        <v>122</v>
      </c>
      <c r="G2799" s="31" t="s">
        <v>107</v>
      </c>
      <c r="H2799" s="31" t="s">
        <v>108</v>
      </c>
      <c r="I2799" s="31" t="s">
        <v>9438</v>
      </c>
      <c r="J2799" s="31" t="s">
        <v>9439</v>
      </c>
      <c r="K2799" s="31" t="s">
        <v>110</v>
      </c>
      <c r="L2799" s="31" t="s">
        <v>9436</v>
      </c>
      <c r="M2799" s="31" t="s">
        <v>33</v>
      </c>
      <c r="N2799" s="31" t="s">
        <v>25934</v>
      </c>
      <c r="O2799" s="31" t="s">
        <v>25929</v>
      </c>
      <c r="P2799" s="32" t="s">
        <v>67</v>
      </c>
      <c r="Q2799" s="32">
        <v>1</v>
      </c>
      <c r="R2799" t="str">
        <f t="shared" si="43"/>
        <v>Кліменко В.Д. ПП, маг. "Пролісок" р-н Старосинявский Район, пгт.Старая Синява, ул.Заводская, д.109</v>
      </c>
    </row>
    <row r="2800" spans="1:18" hidden="1" x14ac:dyDescent="0.25">
      <c r="A2800" s="32">
        <v>160525</v>
      </c>
      <c r="B2800" s="31" t="s">
        <v>9479</v>
      </c>
      <c r="C2800" s="31" t="s">
        <v>9480</v>
      </c>
      <c r="D2800" s="31" t="s">
        <v>9481</v>
      </c>
      <c r="E2800" s="31" t="s">
        <v>145</v>
      </c>
      <c r="F2800" s="31" t="s">
        <v>122</v>
      </c>
      <c r="G2800" s="31" t="s">
        <v>107</v>
      </c>
      <c r="H2800" s="31" t="s">
        <v>108</v>
      </c>
      <c r="I2800" s="31" t="s">
        <v>9482</v>
      </c>
      <c r="J2800" s="31" t="s">
        <v>9483</v>
      </c>
      <c r="K2800" s="31" t="s">
        <v>110</v>
      </c>
      <c r="L2800" s="31" t="s">
        <v>9480</v>
      </c>
      <c r="M2800" s="31" t="s">
        <v>31</v>
      </c>
      <c r="N2800" s="31" t="s">
        <v>25934</v>
      </c>
      <c r="O2800" s="31" t="s">
        <v>25929</v>
      </c>
      <c r="P2800" s="32" t="s">
        <v>66</v>
      </c>
      <c r="Q2800" s="32">
        <v>0.5</v>
      </c>
      <c r="R2800" t="str">
        <f t="shared" si="43"/>
        <v>Кобжицька Р.В. ПП, маг. "Оазис" г.Староконстантинов, ул.Попова, д.4/1</v>
      </c>
    </row>
    <row r="2801" spans="1:18" hidden="1" x14ac:dyDescent="0.25">
      <c r="A2801" s="32">
        <v>160534</v>
      </c>
      <c r="B2801" s="31" t="s">
        <v>9509</v>
      </c>
      <c r="C2801" s="31" t="s">
        <v>9510</v>
      </c>
      <c r="D2801" s="31" t="s">
        <v>9511</v>
      </c>
      <c r="E2801" s="31" t="s">
        <v>145</v>
      </c>
      <c r="F2801" s="31" t="s">
        <v>122</v>
      </c>
      <c r="G2801" s="31" t="s">
        <v>107</v>
      </c>
      <c r="H2801" s="31" t="s">
        <v>108</v>
      </c>
      <c r="I2801" s="31" t="s">
        <v>9512</v>
      </c>
      <c r="J2801" s="31" t="s">
        <v>9513</v>
      </c>
      <c r="K2801" s="31" t="s">
        <v>110</v>
      </c>
      <c r="L2801" s="31" t="s">
        <v>9510</v>
      </c>
      <c r="M2801" s="31" t="s">
        <v>30</v>
      </c>
      <c r="N2801" s="31" t="s">
        <v>25934</v>
      </c>
      <c r="O2801" s="31" t="s">
        <v>25929</v>
      </c>
      <c r="P2801" s="32" t="s">
        <v>67</v>
      </c>
      <c r="Q2801" s="32">
        <v>0.5</v>
      </c>
      <c r="R2801" t="str">
        <f t="shared" si="43"/>
        <v>Ковальова С.А. ПП, маг. "Крамниця 2" р-н Красиловский Район, с.Пилипы, ул.Шевченка, д.4</v>
      </c>
    </row>
    <row r="2802" spans="1:18" hidden="1" x14ac:dyDescent="0.25">
      <c r="A2802" s="32">
        <v>160540</v>
      </c>
      <c r="B2802" s="31" t="s">
        <v>9528</v>
      </c>
      <c r="C2802" s="31" t="s">
        <v>9529</v>
      </c>
      <c r="D2802" s="31" t="s">
        <v>9530</v>
      </c>
      <c r="E2802" s="31" t="s">
        <v>145</v>
      </c>
      <c r="F2802" s="31" t="s">
        <v>122</v>
      </c>
      <c r="G2802" s="31" t="s">
        <v>107</v>
      </c>
      <c r="H2802" s="31" t="s">
        <v>108</v>
      </c>
      <c r="I2802" s="31" t="s">
        <v>124</v>
      </c>
      <c r="J2802" s="31" t="s">
        <v>109</v>
      </c>
      <c r="K2802" s="31" t="s">
        <v>110</v>
      </c>
      <c r="L2802" s="31" t="s">
        <v>9529</v>
      </c>
      <c r="M2802" s="31" t="s">
        <v>29</v>
      </c>
      <c r="N2802" s="31" t="s">
        <v>25934</v>
      </c>
      <c r="O2802" s="31" t="s">
        <v>25929</v>
      </c>
      <c r="P2802" s="32" t="s">
        <v>25948</v>
      </c>
      <c r="Q2802" s="32">
        <v>0</v>
      </c>
      <c r="R2802" t="str">
        <f t="shared" si="43"/>
        <v>Ковальчук А.В. ПП, маг. "Продукти" р-н Красиловский Район, с.Дружное, ул.Печенюка, д.2</v>
      </c>
    </row>
    <row r="2803" spans="1:18" hidden="1" x14ac:dyDescent="0.25">
      <c r="A2803" s="32">
        <v>160545</v>
      </c>
      <c r="B2803" s="31" t="s">
        <v>9547</v>
      </c>
      <c r="C2803" s="31" t="s">
        <v>9548</v>
      </c>
      <c r="D2803" s="31" t="s">
        <v>9549</v>
      </c>
      <c r="E2803" s="31" t="s">
        <v>145</v>
      </c>
      <c r="F2803" s="31" t="s">
        <v>122</v>
      </c>
      <c r="G2803" s="31" t="s">
        <v>115</v>
      </c>
      <c r="H2803" s="31" t="s">
        <v>116</v>
      </c>
      <c r="I2803" s="31" t="s">
        <v>9550</v>
      </c>
      <c r="J2803" s="31" t="s">
        <v>9551</v>
      </c>
      <c r="K2803" s="31" t="s">
        <v>110</v>
      </c>
      <c r="L2803" s="31" t="s">
        <v>9548</v>
      </c>
      <c r="M2803" s="31" t="s">
        <v>5</v>
      </c>
      <c r="N2803" s="31" t="s">
        <v>4</v>
      </c>
      <c r="O2803" s="31" t="s">
        <v>25929</v>
      </c>
      <c r="P2803" s="32" t="s">
        <v>66</v>
      </c>
      <c r="Q2803" s="32">
        <v>1</v>
      </c>
      <c r="R2803" t="str">
        <f t="shared" si="43"/>
        <v>Ковальчук Є.В. ПП, маг."Гармонія смаку" г.Хмельницкий, ул.Соборная, д.11 (жовтий павільон кіоск №14, продуктовый рынок)</v>
      </c>
    </row>
    <row r="2804" spans="1:18" hidden="1" x14ac:dyDescent="0.25">
      <c r="A2804" s="32">
        <v>160569</v>
      </c>
      <c r="B2804" s="31" t="s">
        <v>9609</v>
      </c>
      <c r="C2804" s="31" t="s">
        <v>9610</v>
      </c>
      <c r="D2804" s="31" t="s">
        <v>9611</v>
      </c>
      <c r="E2804" s="31" t="s">
        <v>145</v>
      </c>
      <c r="F2804" s="31" t="s">
        <v>122</v>
      </c>
      <c r="G2804" s="31" t="s">
        <v>107</v>
      </c>
      <c r="H2804" s="31" t="s">
        <v>108</v>
      </c>
      <c r="I2804" s="31" t="s">
        <v>9612</v>
      </c>
      <c r="J2804" s="31" t="s">
        <v>9613</v>
      </c>
      <c r="K2804" s="31" t="s">
        <v>110</v>
      </c>
      <c r="L2804" s="31" t="s">
        <v>9614</v>
      </c>
      <c r="M2804" s="31" t="s">
        <v>30</v>
      </c>
      <c r="N2804" s="31" t="s">
        <v>25934</v>
      </c>
      <c r="O2804" s="31" t="s">
        <v>25929</v>
      </c>
      <c r="P2804" s="32" t="s">
        <v>66</v>
      </c>
      <c r="Q2804" s="32">
        <v>0.5</v>
      </c>
      <c r="R2804" t="str">
        <f t="shared" si="43"/>
        <v>(КООП) Колки 2007 СТ, маг. "Продукти" р-н Теофипольский Район, с.Колки, ул.Московская, д.34 (зліва)</v>
      </c>
    </row>
    <row r="2805" spans="1:18" hidden="1" x14ac:dyDescent="0.25">
      <c r="A2805" s="32">
        <v>160590</v>
      </c>
      <c r="B2805" s="31" t="s">
        <v>9665</v>
      </c>
      <c r="C2805" s="31" t="s">
        <v>9666</v>
      </c>
      <c r="D2805" s="31" t="s">
        <v>9667</v>
      </c>
      <c r="E2805" s="31" t="s">
        <v>145</v>
      </c>
      <c r="F2805" s="31" t="s">
        <v>122</v>
      </c>
      <c r="G2805" s="31" t="s">
        <v>107</v>
      </c>
      <c r="H2805" s="31" t="s">
        <v>108</v>
      </c>
      <c r="I2805" s="31" t="s">
        <v>9668</v>
      </c>
      <c r="J2805" s="31" t="s">
        <v>9669</v>
      </c>
      <c r="K2805" s="31" t="s">
        <v>110</v>
      </c>
      <c r="L2805" s="31" t="s">
        <v>9666</v>
      </c>
      <c r="M2805" s="31" t="s">
        <v>29</v>
      </c>
      <c r="N2805" s="31" t="s">
        <v>25934</v>
      </c>
      <c r="O2805" s="31" t="s">
        <v>25929</v>
      </c>
      <c r="P2805" s="32" t="s">
        <v>66</v>
      </c>
      <c r="Q2805" s="32">
        <v>1</v>
      </c>
      <c r="R2805" t="str">
        <f t="shared" si="43"/>
        <v>Кондратенко С.Л. ПП, маг."Бедрик" р-н Красиловский Район, г.Красилов, пер.Булаенко, д.12а</v>
      </c>
    </row>
    <row r="2806" spans="1:18" hidden="1" x14ac:dyDescent="0.25">
      <c r="A2806" s="32">
        <v>160593</v>
      </c>
      <c r="B2806" s="31" t="s">
        <v>9676</v>
      </c>
      <c r="C2806" s="31" t="s">
        <v>9677</v>
      </c>
      <c r="D2806" s="31" t="s">
        <v>9678</v>
      </c>
      <c r="E2806" s="31" t="s">
        <v>145</v>
      </c>
      <c r="F2806" s="31" t="s">
        <v>122</v>
      </c>
      <c r="G2806" s="31" t="s">
        <v>107</v>
      </c>
      <c r="H2806" s="31" t="s">
        <v>108</v>
      </c>
      <c r="I2806" s="31" t="s">
        <v>124</v>
      </c>
      <c r="J2806" s="31" t="s">
        <v>109</v>
      </c>
      <c r="K2806" s="31" t="s">
        <v>110</v>
      </c>
      <c r="L2806" s="31" t="s">
        <v>9677</v>
      </c>
      <c r="M2806" s="31" t="s">
        <v>30</v>
      </c>
      <c r="N2806" s="31" t="s">
        <v>25934</v>
      </c>
      <c r="O2806" s="31" t="s">
        <v>25929</v>
      </c>
      <c r="P2806" s="32" t="s">
        <v>67</v>
      </c>
      <c r="Q2806" s="32">
        <v>0.5</v>
      </c>
      <c r="R2806" t="str">
        <f t="shared" si="43"/>
        <v>Кондратюк В.В. ПП, маг. "Продукти" р-н Красиловский Район, с.Росоловцы, ул.Центральная, д.16</v>
      </c>
    </row>
    <row r="2807" spans="1:18" hidden="1" x14ac:dyDescent="0.25">
      <c r="A2807" s="32">
        <v>160612</v>
      </c>
      <c r="B2807" s="31" t="s">
        <v>9728</v>
      </c>
      <c r="C2807" s="31" t="s">
        <v>9729</v>
      </c>
      <c r="D2807" s="31" t="s">
        <v>9730</v>
      </c>
      <c r="E2807" s="31" t="s">
        <v>145</v>
      </c>
      <c r="F2807" s="31" t="s">
        <v>122</v>
      </c>
      <c r="G2807" s="31" t="s">
        <v>107</v>
      </c>
      <c r="H2807" s="31" t="s">
        <v>108</v>
      </c>
      <c r="I2807" s="31" t="s">
        <v>9731</v>
      </c>
      <c r="J2807" s="31" t="s">
        <v>9732</v>
      </c>
      <c r="K2807" s="31" t="s">
        <v>110</v>
      </c>
      <c r="L2807" s="31" t="s">
        <v>9729</v>
      </c>
      <c r="M2807" s="31" t="s">
        <v>30</v>
      </c>
      <c r="N2807" s="31" t="s">
        <v>25934</v>
      </c>
      <c r="O2807" s="31" t="s">
        <v>25929</v>
      </c>
      <c r="P2807" s="32" t="s">
        <v>67</v>
      </c>
      <c r="Q2807" s="32">
        <v>0.5</v>
      </c>
      <c r="R2807" t="str">
        <f t="shared" si="43"/>
        <v>Корнійчук В.В. ПП, маг. "Альонка" р-н Теофипольский Район, с.Медисовка, ул.Ленина, д.2</v>
      </c>
    </row>
    <row r="2808" spans="1:18" hidden="1" x14ac:dyDescent="0.25">
      <c r="A2808" s="32">
        <v>160616</v>
      </c>
      <c r="B2808" s="31" t="s">
        <v>9746</v>
      </c>
      <c r="C2808" s="31" t="s">
        <v>9747</v>
      </c>
      <c r="D2808" s="31" t="s">
        <v>9748</v>
      </c>
      <c r="E2808" s="31" t="s">
        <v>145</v>
      </c>
      <c r="F2808" s="31" t="s">
        <v>122</v>
      </c>
      <c r="G2808" s="31" t="s">
        <v>107</v>
      </c>
      <c r="H2808" s="31" t="s">
        <v>108</v>
      </c>
      <c r="I2808" s="31" t="s">
        <v>9749</v>
      </c>
      <c r="J2808" s="31" t="s">
        <v>9750</v>
      </c>
      <c r="K2808" s="31" t="s">
        <v>110</v>
      </c>
      <c r="L2808" s="31" t="s">
        <v>9747</v>
      </c>
      <c r="M2808" s="31" t="s">
        <v>31</v>
      </c>
      <c r="N2808" s="31" t="s">
        <v>25934</v>
      </c>
      <c r="O2808" s="31" t="s">
        <v>25929</v>
      </c>
      <c r="P2808" s="32" t="s">
        <v>67</v>
      </c>
      <c r="Q2808" s="32">
        <v>1</v>
      </c>
      <c r="R2808" t="str">
        <f t="shared" si="43"/>
        <v>Король В.З. ПП, маг."Вікторія" г.Староконстантинов, бул.Князя Острожского, д.53/1 (бокс)</v>
      </c>
    </row>
    <row r="2809" spans="1:18" hidden="1" x14ac:dyDescent="0.25">
      <c r="A2809" s="32">
        <v>160644</v>
      </c>
      <c r="B2809" s="31" t="s">
        <v>9819</v>
      </c>
      <c r="C2809" s="31" t="s">
        <v>9820</v>
      </c>
      <c r="D2809" s="31" t="s">
        <v>9821</v>
      </c>
      <c r="E2809" s="31" t="s">
        <v>145</v>
      </c>
      <c r="F2809" s="31" t="s">
        <v>122</v>
      </c>
      <c r="G2809" s="31" t="s">
        <v>115</v>
      </c>
      <c r="H2809" s="31" t="s">
        <v>116</v>
      </c>
      <c r="I2809" s="31" t="s">
        <v>124</v>
      </c>
      <c r="J2809" s="31" t="s">
        <v>109</v>
      </c>
      <c r="K2809" s="31" t="s">
        <v>110</v>
      </c>
      <c r="L2809" s="31" t="s">
        <v>9820</v>
      </c>
      <c r="M2809" s="31" t="s">
        <v>5</v>
      </c>
      <c r="N2809" s="31" t="s">
        <v>4</v>
      </c>
      <c r="O2809" s="31" t="s">
        <v>25929</v>
      </c>
      <c r="P2809" s="32" t="s">
        <v>66</v>
      </c>
      <c r="Q2809" s="32">
        <v>0.5</v>
      </c>
      <c r="R2809" t="str">
        <f t="shared" si="43"/>
        <v>Кравченко З. ПП, к-к г.Хмельницкий, ул.Геологов (ринок Бартер-Сервіс, нижне болото вхід на бартерсервіс)</v>
      </c>
    </row>
    <row r="2810" spans="1:18" hidden="1" x14ac:dyDescent="0.25">
      <c r="A2810" s="32">
        <v>160646</v>
      </c>
      <c r="B2810" s="31" t="s">
        <v>9828</v>
      </c>
      <c r="C2810" s="31" t="s">
        <v>9829</v>
      </c>
      <c r="D2810" s="31" t="s">
        <v>9830</v>
      </c>
      <c r="E2810" s="31" t="s">
        <v>145</v>
      </c>
      <c r="F2810" s="31" t="s">
        <v>122</v>
      </c>
      <c r="G2810" s="31" t="s">
        <v>114</v>
      </c>
      <c r="H2810" s="31" t="s">
        <v>108</v>
      </c>
      <c r="I2810" s="31" t="s">
        <v>124</v>
      </c>
      <c r="J2810" s="31" t="s">
        <v>109</v>
      </c>
      <c r="K2810" s="31" t="s">
        <v>110</v>
      </c>
      <c r="L2810" s="31" t="s">
        <v>9829</v>
      </c>
      <c r="M2810" s="31" t="s">
        <v>30</v>
      </c>
      <c r="N2810" s="31" t="s">
        <v>25934</v>
      </c>
      <c r="O2810" s="31" t="s">
        <v>25929</v>
      </c>
      <c r="P2810" s="32" t="s">
        <v>67</v>
      </c>
      <c r="Q2810" s="32">
        <v>0.5</v>
      </c>
      <c r="R2810" t="str">
        <f t="shared" si="43"/>
        <v>Кравчук І.Д.  ПП, кафе-бар "Свіже пиво" р-н Теофипольский Район, с.Шибена, ул.Ленина, д.17</v>
      </c>
    </row>
    <row r="2811" spans="1:18" hidden="1" x14ac:dyDescent="0.25">
      <c r="A2811" s="32">
        <v>160656</v>
      </c>
      <c r="B2811" s="31" t="s">
        <v>9854</v>
      </c>
      <c r="C2811" s="31" t="s">
        <v>9855</v>
      </c>
      <c r="D2811" s="31" t="s">
        <v>9856</v>
      </c>
      <c r="E2811" s="31" t="s">
        <v>145</v>
      </c>
      <c r="F2811" s="31" t="s">
        <v>122</v>
      </c>
      <c r="G2811" s="31" t="s">
        <v>111</v>
      </c>
      <c r="H2811" s="31" t="s">
        <v>112</v>
      </c>
      <c r="I2811" s="31" t="s">
        <v>124</v>
      </c>
      <c r="J2811" s="31" t="s">
        <v>109</v>
      </c>
      <c r="K2811" s="31" t="s">
        <v>110</v>
      </c>
      <c r="L2811" s="31" t="s">
        <v>9857</v>
      </c>
      <c r="M2811" s="31" t="s">
        <v>4</v>
      </c>
      <c r="N2811" s="31" t="s">
        <v>4</v>
      </c>
      <c r="O2811" s="31" t="s">
        <v>25929</v>
      </c>
      <c r="P2811" s="32" t="s">
        <v>25948</v>
      </c>
      <c r="Q2811" s="32">
        <v>1</v>
      </c>
      <c r="R2811" t="str">
        <f t="shared" si="43"/>
        <v>(НКЗ) Красилівська РПО працівників держ.установ р-н Красиловский Район, г.Красилов, д.2 (пл. Независимости)</v>
      </c>
    </row>
    <row r="2812" spans="1:18" hidden="1" x14ac:dyDescent="0.25">
      <c r="A2812" s="32">
        <v>160665</v>
      </c>
      <c r="B2812" s="31" t="s">
        <v>9871</v>
      </c>
      <c r="C2812" s="31" t="s">
        <v>9872</v>
      </c>
      <c r="D2812" s="31" t="s">
        <v>9873</v>
      </c>
      <c r="E2812" s="31" t="s">
        <v>145</v>
      </c>
      <c r="F2812" s="31" t="s">
        <v>122</v>
      </c>
      <c r="G2812" s="31" t="s">
        <v>107</v>
      </c>
      <c r="H2812" s="31" t="s">
        <v>108</v>
      </c>
      <c r="I2812" s="31" t="s">
        <v>124</v>
      </c>
      <c r="J2812" s="31" t="s">
        <v>109</v>
      </c>
      <c r="K2812" s="31" t="s">
        <v>110</v>
      </c>
      <c r="L2812" s="31" t="s">
        <v>9872</v>
      </c>
      <c r="M2812" s="31" t="s">
        <v>30</v>
      </c>
      <c r="N2812" s="31" t="s">
        <v>25934</v>
      </c>
      <c r="O2812" s="31" t="s">
        <v>25929</v>
      </c>
      <c r="P2812" s="32" t="s">
        <v>67</v>
      </c>
      <c r="Q2812" s="32">
        <v>0.5</v>
      </c>
      <c r="R2812" t="str">
        <f t="shared" si="43"/>
        <v>Криленко С.І.  ПП, маг. Люкс" р-н Теофипольский Район, с.Лысогорка, ул.Кирова, д.14 (біля церкви)</v>
      </c>
    </row>
    <row r="2813" spans="1:18" hidden="1" x14ac:dyDescent="0.25">
      <c r="A2813" s="32">
        <v>160685</v>
      </c>
      <c r="B2813" s="31" t="s">
        <v>9920</v>
      </c>
      <c r="C2813" s="31" t="s">
        <v>9921</v>
      </c>
      <c r="D2813" s="31" t="s">
        <v>1439</v>
      </c>
      <c r="E2813" s="31" t="s">
        <v>145</v>
      </c>
      <c r="F2813" s="31" t="s">
        <v>122</v>
      </c>
      <c r="G2813" s="31" t="s">
        <v>111</v>
      </c>
      <c r="H2813" s="31" t="s">
        <v>112</v>
      </c>
      <c r="I2813" s="31" t="s">
        <v>9922</v>
      </c>
      <c r="J2813" s="31" t="s">
        <v>9923</v>
      </c>
      <c r="K2813" s="31" t="s">
        <v>110</v>
      </c>
      <c r="L2813" s="31" t="s">
        <v>9924</v>
      </c>
      <c r="M2813" s="31" t="s">
        <v>4</v>
      </c>
      <c r="N2813" s="31" t="s">
        <v>4</v>
      </c>
      <c r="O2813" s="31" t="s">
        <v>25929</v>
      </c>
      <c r="P2813" s="32" t="s">
        <v>25948</v>
      </c>
      <c r="Q2813" s="32">
        <v>1</v>
      </c>
      <c r="R2813" t="str">
        <f t="shared" si="43"/>
        <v>(НКЗ) Кунчанське ФГ р-н Теофипольский Район, с.Кунча (0)</v>
      </c>
    </row>
    <row r="2814" spans="1:18" hidden="1" x14ac:dyDescent="0.25">
      <c r="A2814" s="32">
        <v>160695</v>
      </c>
      <c r="B2814" s="31" t="s">
        <v>9948</v>
      </c>
      <c r="C2814" s="31" t="s">
        <v>9949</v>
      </c>
      <c r="D2814" s="31" t="s">
        <v>9950</v>
      </c>
      <c r="E2814" s="31" t="s">
        <v>145</v>
      </c>
      <c r="F2814" s="31" t="s">
        <v>122</v>
      </c>
      <c r="G2814" s="31" t="s">
        <v>115</v>
      </c>
      <c r="H2814" s="31" t="s">
        <v>116</v>
      </c>
      <c r="I2814" s="31" t="s">
        <v>9951</v>
      </c>
      <c r="J2814" s="31" t="s">
        <v>9952</v>
      </c>
      <c r="K2814" s="31" t="s">
        <v>110</v>
      </c>
      <c r="L2814" s="31" t="s">
        <v>9949</v>
      </c>
      <c r="M2814" s="31" t="s">
        <v>5</v>
      </c>
      <c r="N2814" s="31" t="s">
        <v>4</v>
      </c>
      <c r="O2814" s="31" t="s">
        <v>25929</v>
      </c>
      <c r="P2814" s="32" t="s">
        <v>66</v>
      </c>
      <c r="Q2814" s="32">
        <v>1</v>
      </c>
      <c r="R2814" t="str">
        <f t="shared" si="43"/>
        <v>Кустова О.М. ПП, к-к №2/69 г.Хмельницкий, ул.Геологов (житомирська стоянка)</v>
      </c>
    </row>
    <row r="2815" spans="1:18" hidden="1" x14ac:dyDescent="0.25">
      <c r="A2815" s="32">
        <v>160695</v>
      </c>
      <c r="B2815" s="31" t="s">
        <v>9948</v>
      </c>
      <c r="C2815" s="31" t="s">
        <v>9949</v>
      </c>
      <c r="D2815" s="31" t="s">
        <v>9950</v>
      </c>
      <c r="E2815" s="31" t="s">
        <v>145</v>
      </c>
      <c r="F2815" s="31" t="s">
        <v>122</v>
      </c>
      <c r="G2815" s="31" t="s">
        <v>115</v>
      </c>
      <c r="H2815" s="31" t="s">
        <v>116</v>
      </c>
      <c r="I2815" s="31"/>
      <c r="J2815" s="31"/>
      <c r="K2815" s="31" t="s">
        <v>110</v>
      </c>
      <c r="L2815" s="31" t="s">
        <v>9949</v>
      </c>
      <c r="M2815" s="31" t="s">
        <v>5</v>
      </c>
      <c r="N2815" s="31" t="s">
        <v>4</v>
      </c>
      <c r="O2815" s="31" t="s">
        <v>25929</v>
      </c>
      <c r="P2815" s="32" t="s">
        <v>66</v>
      </c>
      <c r="Q2815" s="32">
        <v>1</v>
      </c>
      <c r="R2815" t="str">
        <f t="shared" si="43"/>
        <v>Кустова О.М. ПП, к-к №2/69 г.Хмельницкий, ул.Геологов (житомирська стоянка)</v>
      </c>
    </row>
    <row r="2816" spans="1:18" hidden="1" x14ac:dyDescent="0.25">
      <c r="A2816" s="32">
        <v>160698</v>
      </c>
      <c r="B2816" s="31" t="s">
        <v>9956</v>
      </c>
      <c r="C2816" s="31" t="s">
        <v>9957</v>
      </c>
      <c r="D2816" s="31" t="s">
        <v>9958</v>
      </c>
      <c r="E2816" s="31" t="s">
        <v>145</v>
      </c>
      <c r="F2816" s="31" t="s">
        <v>122</v>
      </c>
      <c r="G2816" s="31" t="s">
        <v>113</v>
      </c>
      <c r="H2816" s="31" t="s">
        <v>108</v>
      </c>
      <c r="I2816" s="31" t="s">
        <v>124</v>
      </c>
      <c r="J2816" s="31" t="s">
        <v>109</v>
      </c>
      <c r="K2816" s="31" t="s">
        <v>110</v>
      </c>
      <c r="L2816" s="31" t="s">
        <v>9959</v>
      </c>
      <c r="M2816" s="31" t="s">
        <v>29</v>
      </c>
      <c r="N2816" s="31" t="s">
        <v>25934</v>
      </c>
      <c r="O2816" s="31" t="s">
        <v>25929</v>
      </c>
      <c r="P2816" s="32" t="s">
        <v>67</v>
      </c>
      <c r="Q2816" s="32">
        <v>1</v>
      </c>
      <c r="R2816" t="str">
        <f t="shared" si="43"/>
        <v>Кухта ПП, к-к "Вікторія 2" р-н Красиловский Район, с.Кульчины, ул.Шевченко, д.9</v>
      </c>
    </row>
    <row r="2817" spans="1:18" hidden="1" x14ac:dyDescent="0.25">
      <c r="A2817" s="32">
        <v>160709</v>
      </c>
      <c r="B2817" s="31" t="s">
        <v>9988</v>
      </c>
      <c r="C2817" s="31" t="s">
        <v>9989</v>
      </c>
      <c r="D2817" s="31" t="s">
        <v>9990</v>
      </c>
      <c r="E2817" s="31" t="s">
        <v>145</v>
      </c>
      <c r="F2817" s="31" t="s">
        <v>122</v>
      </c>
      <c r="G2817" s="31" t="s">
        <v>107</v>
      </c>
      <c r="H2817" s="31" t="s">
        <v>108</v>
      </c>
      <c r="I2817" s="31" t="s">
        <v>124</v>
      </c>
      <c r="J2817" s="31" t="s">
        <v>109</v>
      </c>
      <c r="K2817" s="31" t="s">
        <v>110</v>
      </c>
      <c r="L2817" s="31" t="s">
        <v>9989</v>
      </c>
      <c r="M2817" s="31" t="s">
        <v>33</v>
      </c>
      <c r="N2817" s="31" t="s">
        <v>25934</v>
      </c>
      <c r="O2817" s="31" t="s">
        <v>25929</v>
      </c>
      <c r="P2817" s="32" t="s">
        <v>67</v>
      </c>
      <c r="Q2817" s="32">
        <v>0.5</v>
      </c>
      <c r="R2817" t="str">
        <f t="shared" si="43"/>
        <v>Лаврентюк Т.Т. ПП, маг. "Продукти" р-н Летичевский Район, с.Грушковцы, ул.Печенюка, д.73</v>
      </c>
    </row>
    <row r="2818" spans="1:18" hidden="1" x14ac:dyDescent="0.25">
      <c r="A2818" s="32">
        <v>160731</v>
      </c>
      <c r="B2818" s="31" t="s">
        <v>10041</v>
      </c>
      <c r="C2818" s="31" t="s">
        <v>10042</v>
      </c>
      <c r="D2818" s="31" t="s">
        <v>10043</v>
      </c>
      <c r="E2818" s="31" t="s">
        <v>145</v>
      </c>
      <c r="F2818" s="31" t="s">
        <v>122</v>
      </c>
      <c r="G2818" s="31" t="s">
        <v>107</v>
      </c>
      <c r="H2818" s="31" t="s">
        <v>108</v>
      </c>
      <c r="I2818" s="31" t="s">
        <v>10044</v>
      </c>
      <c r="J2818" s="31" t="s">
        <v>10045</v>
      </c>
      <c r="K2818" s="31" t="s">
        <v>110</v>
      </c>
      <c r="L2818" s="31" t="s">
        <v>10042</v>
      </c>
      <c r="M2818" s="31" t="s">
        <v>30</v>
      </c>
      <c r="N2818" s="31" t="s">
        <v>25934</v>
      </c>
      <c r="O2818" s="31" t="s">
        <v>25929</v>
      </c>
      <c r="P2818" s="32" t="s">
        <v>66</v>
      </c>
      <c r="Q2818" s="32">
        <v>1</v>
      </c>
      <c r="R2818" t="str">
        <f t="shared" si="43"/>
        <v>Левіна Л.І. ПП, маг."Кошик" р-н Красиловский Район, г.Красилов, ул.Ярослава Мудрого, д.7</v>
      </c>
    </row>
    <row r="2819" spans="1:18" hidden="1" x14ac:dyDescent="0.25">
      <c r="A2819" s="32">
        <v>160735</v>
      </c>
      <c r="B2819" s="31" t="s">
        <v>10054</v>
      </c>
      <c r="C2819" s="31" t="s">
        <v>10055</v>
      </c>
      <c r="D2819" s="31" t="s">
        <v>10056</v>
      </c>
      <c r="E2819" s="31" t="s">
        <v>145</v>
      </c>
      <c r="F2819" s="31" t="s">
        <v>122</v>
      </c>
      <c r="G2819" s="31" t="s">
        <v>107</v>
      </c>
      <c r="H2819" s="31" t="s">
        <v>108</v>
      </c>
      <c r="I2819" s="31" t="s">
        <v>10057</v>
      </c>
      <c r="J2819" s="31" t="s">
        <v>10058</v>
      </c>
      <c r="K2819" s="31" t="s">
        <v>110</v>
      </c>
      <c r="L2819" s="31" t="s">
        <v>10055</v>
      </c>
      <c r="M2819" s="31" t="s">
        <v>31</v>
      </c>
      <c r="N2819" s="31" t="s">
        <v>25934</v>
      </c>
      <c r="O2819" s="31" t="s">
        <v>25929</v>
      </c>
      <c r="P2819" s="32" t="s">
        <v>66</v>
      </c>
      <c r="Q2819" s="32">
        <v>0.5</v>
      </c>
      <c r="R2819" t="str">
        <f t="shared" ref="R2819:R2882" si="44">CONCATENATE(C2819," ",D2819)</f>
        <v>Левчук Н.В. ПП, маг. "Світанок" р-н Старосинявский Район, с.Адамполь, ул.Центральная (0)</v>
      </c>
    </row>
    <row r="2820" spans="1:18" hidden="1" x14ac:dyDescent="0.25">
      <c r="A2820" s="32">
        <v>160744</v>
      </c>
      <c r="B2820" s="31" t="s">
        <v>10077</v>
      </c>
      <c r="C2820" s="31" t="s">
        <v>1732</v>
      </c>
      <c r="D2820" s="31" t="s">
        <v>10078</v>
      </c>
      <c r="E2820" s="31" t="s">
        <v>145</v>
      </c>
      <c r="F2820" s="31" t="s">
        <v>122</v>
      </c>
      <c r="G2820" s="31" t="s">
        <v>107</v>
      </c>
      <c r="H2820" s="31" t="s">
        <v>108</v>
      </c>
      <c r="I2820" s="31" t="s">
        <v>1734</v>
      </c>
      <c r="J2820" s="31" t="s">
        <v>1735</v>
      </c>
      <c r="K2820" s="31" t="s">
        <v>110</v>
      </c>
      <c r="L2820" s="31" t="s">
        <v>1733</v>
      </c>
      <c r="M2820" s="31" t="s">
        <v>33</v>
      </c>
      <c r="N2820" s="31" t="s">
        <v>25934</v>
      </c>
      <c r="O2820" s="31" t="s">
        <v>25929</v>
      </c>
      <c r="P2820" s="32" t="s">
        <v>67</v>
      </c>
      <c r="Q2820" s="32">
        <v>0.5</v>
      </c>
      <c r="R2820" t="str">
        <f t="shared" si="44"/>
        <v>(КООП) Летичівське РайСТ, маг. "Продукти" р-н Летичевский Район, с.Антоновка (центр)</v>
      </c>
    </row>
    <row r="2821" spans="1:18" hidden="1" x14ac:dyDescent="0.25">
      <c r="A2821" s="32">
        <v>160745</v>
      </c>
      <c r="B2821" s="31" t="s">
        <v>10079</v>
      </c>
      <c r="C2821" s="31" t="s">
        <v>10080</v>
      </c>
      <c r="D2821" s="31" t="s">
        <v>10081</v>
      </c>
      <c r="E2821" s="31" t="s">
        <v>145</v>
      </c>
      <c r="F2821" s="31" t="s">
        <v>122</v>
      </c>
      <c r="G2821" s="31" t="s">
        <v>111</v>
      </c>
      <c r="H2821" s="31" t="s">
        <v>112</v>
      </c>
      <c r="I2821" s="31" t="s">
        <v>10082</v>
      </c>
      <c r="J2821" s="31" t="s">
        <v>10083</v>
      </c>
      <c r="K2821" s="31" t="s">
        <v>110</v>
      </c>
      <c r="L2821" s="31" t="s">
        <v>10084</v>
      </c>
      <c r="M2821" s="31" t="s">
        <v>4</v>
      </c>
      <c r="N2821" s="31" t="s">
        <v>4</v>
      </c>
      <c r="O2821" s="31" t="s">
        <v>25929</v>
      </c>
      <c r="P2821" s="32" t="s">
        <v>25948</v>
      </c>
      <c r="Q2821" s="32">
        <v>1</v>
      </c>
      <c r="R2821" t="str">
        <f t="shared" si="44"/>
        <v>(НКЗ) Летичівський комбікормовий завод ЗАТ р-н Летичевский Район, пгт.Летичев, ул.50-летия Октября, д.101</v>
      </c>
    </row>
    <row r="2822" spans="1:18" hidden="1" x14ac:dyDescent="0.25">
      <c r="A2822" s="32">
        <v>160746</v>
      </c>
      <c r="B2822" s="31" t="s">
        <v>10085</v>
      </c>
      <c r="C2822" s="31" t="s">
        <v>10086</v>
      </c>
      <c r="D2822" s="31" t="s">
        <v>10087</v>
      </c>
      <c r="E2822" s="31" t="s">
        <v>145</v>
      </c>
      <c r="F2822" s="31" t="s">
        <v>122</v>
      </c>
      <c r="G2822" s="31" t="s">
        <v>111</v>
      </c>
      <c r="H2822" s="31" t="s">
        <v>112</v>
      </c>
      <c r="I2822" s="31" t="s">
        <v>124</v>
      </c>
      <c r="J2822" s="31" t="s">
        <v>109</v>
      </c>
      <c r="K2822" s="31" t="s">
        <v>110</v>
      </c>
      <c r="L2822" s="31" t="s">
        <v>10088</v>
      </c>
      <c r="M2822" s="31" t="s">
        <v>4</v>
      </c>
      <c r="N2822" s="31" t="s">
        <v>4</v>
      </c>
      <c r="O2822" s="31" t="s">
        <v>25929</v>
      </c>
      <c r="P2822" s="32" t="s">
        <v>25948</v>
      </c>
      <c r="Q2822" s="32">
        <v>1</v>
      </c>
      <c r="R2822" t="str">
        <f t="shared" si="44"/>
        <v>(НКЗ) Летичівський РЕМ р-н Летичевский Район, пгт.Летичев, ул.Фрунзе, д.36а</v>
      </c>
    </row>
    <row r="2823" spans="1:18" hidden="1" x14ac:dyDescent="0.25">
      <c r="A2823" s="32">
        <v>160762</v>
      </c>
      <c r="B2823" s="31" t="s">
        <v>10130</v>
      </c>
      <c r="C2823" s="31" t="s">
        <v>10131</v>
      </c>
      <c r="D2823" s="31" t="s">
        <v>10132</v>
      </c>
      <c r="E2823" s="31" t="s">
        <v>145</v>
      </c>
      <c r="F2823" s="31" t="s">
        <v>122</v>
      </c>
      <c r="G2823" s="31" t="s">
        <v>107</v>
      </c>
      <c r="H2823" s="31" t="s">
        <v>108</v>
      </c>
      <c r="I2823" s="31" t="s">
        <v>10133</v>
      </c>
      <c r="J2823" s="31" t="s">
        <v>10134</v>
      </c>
      <c r="K2823" s="31" t="s">
        <v>110</v>
      </c>
      <c r="L2823" s="31" t="s">
        <v>10131</v>
      </c>
      <c r="M2823" s="31" t="s">
        <v>32</v>
      </c>
      <c r="N2823" s="31" t="s">
        <v>25934</v>
      </c>
      <c r="O2823" s="31" t="s">
        <v>25929</v>
      </c>
      <c r="P2823" s="32" t="s">
        <v>67</v>
      </c>
      <c r="Q2823" s="32">
        <v>1</v>
      </c>
      <c r="R2823" t="str">
        <f t="shared" si="44"/>
        <v>Лісінська Н.М. ПП, маг. р-н Хмельницкий Район, с.Иванковцы, ул.Левицкого, д.46/1</v>
      </c>
    </row>
    <row r="2824" spans="1:18" hidden="1" x14ac:dyDescent="0.25">
      <c r="A2824" s="32">
        <v>160785</v>
      </c>
      <c r="B2824" s="31" t="s">
        <v>10182</v>
      </c>
      <c r="C2824" s="31" t="s">
        <v>10183</v>
      </c>
      <c r="D2824" s="31" t="s">
        <v>10184</v>
      </c>
      <c r="E2824" s="31" t="s">
        <v>135</v>
      </c>
      <c r="F2824" s="31" t="s">
        <v>122</v>
      </c>
      <c r="G2824" s="31" t="s">
        <v>111</v>
      </c>
      <c r="H2824" s="31" t="s">
        <v>112</v>
      </c>
      <c r="I2824" s="31" t="s">
        <v>124</v>
      </c>
      <c r="J2824" s="31" t="s">
        <v>109</v>
      </c>
      <c r="K2824" s="31" t="s">
        <v>110</v>
      </c>
      <c r="L2824" s="31" t="s">
        <v>10185</v>
      </c>
      <c r="M2824" s="31" t="s">
        <v>4</v>
      </c>
      <c r="N2824" s="31" t="s">
        <v>4</v>
      </c>
      <c r="O2824" s="31" t="s">
        <v>25929</v>
      </c>
      <c r="P2824" s="32" t="s">
        <v>25948</v>
      </c>
      <c r="Q2824" s="32">
        <v>1</v>
      </c>
      <c r="R2824" t="str">
        <f t="shared" si="44"/>
        <v>(НКЗ) Локомотивне ДЕПО Шепетівка ПО ВПМУ г.Шепетовка, ул.Привокзальная, д.3</v>
      </c>
    </row>
    <row r="2825" spans="1:18" hidden="1" x14ac:dyDescent="0.25">
      <c r="A2825" s="32">
        <v>160787</v>
      </c>
      <c r="B2825" s="31" t="s">
        <v>10186</v>
      </c>
      <c r="C2825" s="31" t="s">
        <v>10187</v>
      </c>
      <c r="D2825" s="31" t="s">
        <v>5804</v>
      </c>
      <c r="E2825" s="31" t="s">
        <v>145</v>
      </c>
      <c r="F2825" s="31" t="s">
        <v>122</v>
      </c>
      <c r="G2825" s="31" t="s">
        <v>115</v>
      </c>
      <c r="H2825" s="31" t="s">
        <v>116</v>
      </c>
      <c r="I2825" s="31" t="s">
        <v>10188</v>
      </c>
      <c r="J2825" s="31" t="s">
        <v>10189</v>
      </c>
      <c r="K2825" s="31" t="s">
        <v>110</v>
      </c>
      <c r="L2825" s="31" t="s">
        <v>10187</v>
      </c>
      <c r="M2825" s="31" t="s">
        <v>29</v>
      </c>
      <c r="N2825" s="31" t="s">
        <v>25934</v>
      </c>
      <c r="O2825" s="31" t="s">
        <v>25929</v>
      </c>
      <c r="P2825" s="32" t="s">
        <v>66</v>
      </c>
      <c r="Q2825" s="32">
        <v>1</v>
      </c>
      <c r="R2825" t="str">
        <f t="shared" si="44"/>
        <v>Лопанова Н.В. ПП, к-к №21 р-н Красиловский Район, г.Красилов (ринок)</v>
      </c>
    </row>
    <row r="2826" spans="1:18" hidden="1" x14ac:dyDescent="0.25">
      <c r="A2826" s="32">
        <v>160791</v>
      </c>
      <c r="B2826" s="31" t="s">
        <v>10192</v>
      </c>
      <c r="C2826" s="31" t="s">
        <v>10193</v>
      </c>
      <c r="D2826" s="31" t="s">
        <v>10194</v>
      </c>
      <c r="E2826" s="31" t="s">
        <v>145</v>
      </c>
      <c r="F2826" s="31" t="s">
        <v>122</v>
      </c>
      <c r="G2826" s="31" t="s">
        <v>107</v>
      </c>
      <c r="H2826" s="31" t="s">
        <v>108</v>
      </c>
      <c r="I2826" s="31" t="s">
        <v>10195</v>
      </c>
      <c r="J2826" s="31" t="s">
        <v>10196</v>
      </c>
      <c r="K2826" s="31" t="s">
        <v>110</v>
      </c>
      <c r="L2826" s="31" t="s">
        <v>10193</v>
      </c>
      <c r="M2826" s="31" t="s">
        <v>31</v>
      </c>
      <c r="N2826" s="31" t="s">
        <v>25934</v>
      </c>
      <c r="O2826" s="31" t="s">
        <v>25929</v>
      </c>
      <c r="P2826" s="32" t="s">
        <v>66</v>
      </c>
      <c r="Q2826" s="32">
        <v>1</v>
      </c>
      <c r="R2826" t="str">
        <f t="shared" si="44"/>
        <v>Лотишко М.Т. ПП, маг. "Продукти" р-н Старосинявский Район, с.Паплинцы, ул.Центральная (около озера)</v>
      </c>
    </row>
    <row r="2827" spans="1:18" hidden="1" x14ac:dyDescent="0.25">
      <c r="A2827" s="32">
        <v>160808</v>
      </c>
      <c r="B2827" s="31" t="s">
        <v>10242</v>
      </c>
      <c r="C2827" s="31" t="s">
        <v>10243</v>
      </c>
      <c r="D2827" s="31" t="s">
        <v>10244</v>
      </c>
      <c r="E2827" s="31" t="s">
        <v>145</v>
      </c>
      <c r="F2827" s="31" t="s">
        <v>122</v>
      </c>
      <c r="G2827" s="31" t="s">
        <v>107</v>
      </c>
      <c r="H2827" s="31" t="s">
        <v>108</v>
      </c>
      <c r="I2827" s="31" t="s">
        <v>10245</v>
      </c>
      <c r="J2827" s="31" t="s">
        <v>10246</v>
      </c>
      <c r="K2827" s="31" t="s">
        <v>110</v>
      </c>
      <c r="L2827" s="31" t="s">
        <v>10247</v>
      </c>
      <c r="M2827" s="31" t="s">
        <v>29</v>
      </c>
      <c r="N2827" s="31" t="s">
        <v>25934</v>
      </c>
      <c r="O2827" s="31" t="s">
        <v>25929</v>
      </c>
      <c r="P2827" s="32" t="s">
        <v>66</v>
      </c>
      <c r="Q2827" s="32">
        <v>1</v>
      </c>
      <c r="R2827" t="str">
        <f t="shared" si="44"/>
        <v>(КООП) Любисток-2008 СТ, маг. "Любисток" р-н Теофипольский Район, с.Човгузов (0)</v>
      </c>
    </row>
    <row r="2828" spans="1:18" hidden="1" x14ac:dyDescent="0.25">
      <c r="A2828" s="32">
        <v>160827</v>
      </c>
      <c r="B2828" s="31" t="s">
        <v>10297</v>
      </c>
      <c r="C2828" s="31" t="s">
        <v>10298</v>
      </c>
      <c r="D2828" s="31" t="s">
        <v>10299</v>
      </c>
      <c r="E2828" s="31" t="s">
        <v>145</v>
      </c>
      <c r="F2828" s="31" t="s">
        <v>122</v>
      </c>
      <c r="G2828" s="31" t="s">
        <v>107</v>
      </c>
      <c r="H2828" s="31" t="s">
        <v>108</v>
      </c>
      <c r="I2828" s="31" t="s">
        <v>10300</v>
      </c>
      <c r="J2828" s="31" t="s">
        <v>10301</v>
      </c>
      <c r="K2828" s="31" t="s">
        <v>110</v>
      </c>
      <c r="L2828" s="31" t="s">
        <v>10298</v>
      </c>
      <c r="M2828" s="31" t="s">
        <v>33</v>
      </c>
      <c r="N2828" s="31" t="s">
        <v>25934</v>
      </c>
      <c r="O2828" s="31" t="s">
        <v>25929</v>
      </c>
      <c r="P2828" s="32" t="s">
        <v>66</v>
      </c>
      <c r="Q2828" s="32">
        <v>1</v>
      </c>
      <c r="R2828" t="str">
        <f t="shared" si="44"/>
        <v>Майданюк Н.М. ПП, маг. "Дзвіночок" р-н Хмельницкий Район, с.Ружичанка, ул.Ленина, д.31 (біля школи)</v>
      </c>
    </row>
    <row r="2829" spans="1:18" hidden="1" x14ac:dyDescent="0.25">
      <c r="A2829" s="32">
        <v>160829</v>
      </c>
      <c r="B2829" s="31" t="s">
        <v>10302</v>
      </c>
      <c r="C2829" s="31" t="s">
        <v>10303</v>
      </c>
      <c r="D2829" s="31" t="s">
        <v>8894</v>
      </c>
      <c r="E2829" s="31" t="s">
        <v>145</v>
      </c>
      <c r="F2829" s="31" t="s">
        <v>122</v>
      </c>
      <c r="G2829" s="31" t="s">
        <v>115</v>
      </c>
      <c r="H2829" s="31" t="s">
        <v>116</v>
      </c>
      <c r="I2829" s="31" t="s">
        <v>10304</v>
      </c>
      <c r="J2829" s="31" t="s">
        <v>10305</v>
      </c>
      <c r="K2829" s="31" t="s">
        <v>110</v>
      </c>
      <c r="L2829" s="31" t="s">
        <v>10303</v>
      </c>
      <c r="M2829" s="31" t="s">
        <v>5</v>
      </c>
      <c r="N2829" s="31" t="s">
        <v>4</v>
      </c>
      <c r="O2829" s="31" t="s">
        <v>25929</v>
      </c>
      <c r="P2829" s="32" t="s">
        <v>66</v>
      </c>
      <c r="Q2829" s="32">
        <v>1</v>
      </c>
      <c r="R2829" t="str">
        <f t="shared" si="44"/>
        <v>Майсоха А.В. ПП, к-к №20 г.Хмельницкий, ул.Куприна (ринок дубово)</v>
      </c>
    </row>
    <row r="2830" spans="1:18" hidden="1" x14ac:dyDescent="0.25">
      <c r="A2830" s="32">
        <v>160835</v>
      </c>
      <c r="B2830" s="31" t="s">
        <v>10325</v>
      </c>
      <c r="C2830" s="31" t="s">
        <v>10326</v>
      </c>
      <c r="D2830" s="31" t="s">
        <v>10327</v>
      </c>
      <c r="E2830" s="31" t="s">
        <v>145</v>
      </c>
      <c r="F2830" s="31" t="s">
        <v>122</v>
      </c>
      <c r="G2830" s="31" t="s">
        <v>107</v>
      </c>
      <c r="H2830" s="31" t="s">
        <v>108</v>
      </c>
      <c r="I2830" s="31" t="s">
        <v>10328</v>
      </c>
      <c r="J2830" s="31" t="s">
        <v>10329</v>
      </c>
      <c r="K2830" s="31" t="s">
        <v>110</v>
      </c>
      <c r="L2830" s="31" t="s">
        <v>10326</v>
      </c>
      <c r="M2830" s="31" t="s">
        <v>32</v>
      </c>
      <c r="N2830" s="31" t="s">
        <v>25934</v>
      </c>
      <c r="O2830" s="31" t="s">
        <v>25929</v>
      </c>
      <c r="P2830" s="32" t="s">
        <v>66</v>
      </c>
      <c r="Q2830" s="32">
        <v>1</v>
      </c>
      <c r="R2830" t="str">
        <f t="shared" si="44"/>
        <v>Максимчук О.М. ПП, маг. "Фортуна" р-н Летичевский Район, пгт.Меджибож, д.22 (ул. Примакова)</v>
      </c>
    </row>
    <row r="2831" spans="1:18" hidden="1" x14ac:dyDescent="0.25">
      <c r="A2831" s="32">
        <v>160836</v>
      </c>
      <c r="B2831" s="31" t="s">
        <v>10330</v>
      </c>
      <c r="C2831" s="31" t="s">
        <v>10331</v>
      </c>
      <c r="D2831" s="31" t="s">
        <v>10332</v>
      </c>
      <c r="E2831" s="31" t="s">
        <v>121</v>
      </c>
      <c r="F2831" s="31" t="s">
        <v>122</v>
      </c>
      <c r="G2831" s="31" t="s">
        <v>111</v>
      </c>
      <c r="H2831" s="31" t="s">
        <v>112</v>
      </c>
      <c r="I2831" s="31" t="s">
        <v>10333</v>
      </c>
      <c r="J2831" s="31" t="s">
        <v>10334</v>
      </c>
      <c r="K2831" s="31" t="s">
        <v>110</v>
      </c>
      <c r="L2831" s="31" t="s">
        <v>10335</v>
      </c>
      <c r="M2831" s="31" t="s">
        <v>4</v>
      </c>
      <c r="N2831" s="31" t="s">
        <v>4</v>
      </c>
      <c r="O2831" s="31" t="s">
        <v>25929</v>
      </c>
      <c r="P2831" s="32" t="s">
        <v>25948</v>
      </c>
      <c r="Q2831" s="32">
        <v>1</v>
      </c>
      <c r="R2831" t="str">
        <f t="shared" si="44"/>
        <v>(НКЗ) МАКСФАРМ ТОВ г.Каменец-Подольский, ул.Князей Кориатовичей (-)</v>
      </c>
    </row>
    <row r="2832" spans="1:18" hidden="1" x14ac:dyDescent="0.25">
      <c r="A2832" s="32">
        <v>160861</v>
      </c>
      <c r="B2832" s="31" t="s">
        <v>10400</v>
      </c>
      <c r="C2832" s="31" t="s">
        <v>10401</v>
      </c>
      <c r="D2832" s="31" t="s">
        <v>10402</v>
      </c>
      <c r="E2832" s="31" t="s">
        <v>145</v>
      </c>
      <c r="F2832" s="31" t="s">
        <v>122</v>
      </c>
      <c r="G2832" s="31" t="s">
        <v>107</v>
      </c>
      <c r="H2832" s="31" t="s">
        <v>108</v>
      </c>
      <c r="I2832" s="31" t="s">
        <v>10403</v>
      </c>
      <c r="J2832" s="31" t="s">
        <v>10404</v>
      </c>
      <c r="K2832" s="31" t="s">
        <v>110</v>
      </c>
      <c r="L2832" s="31" t="s">
        <v>10401</v>
      </c>
      <c r="M2832" s="31" t="s">
        <v>29</v>
      </c>
      <c r="N2832" s="31" t="s">
        <v>25934</v>
      </c>
      <c r="O2832" s="31" t="s">
        <v>25929</v>
      </c>
      <c r="P2832" s="32" t="s">
        <v>66</v>
      </c>
      <c r="Q2832" s="32">
        <v>1</v>
      </c>
      <c r="R2832" t="str">
        <f t="shared" si="44"/>
        <v>Мартинюк Н.В. ПП, к-к р-н Староконстантиновский Район, с.Малый Чернятин, ул.Петровского, д.5</v>
      </c>
    </row>
    <row r="2833" spans="1:18" hidden="1" x14ac:dyDescent="0.25">
      <c r="A2833" s="32">
        <v>160864</v>
      </c>
      <c r="B2833" s="31" t="s">
        <v>10408</v>
      </c>
      <c r="C2833" s="31" t="s">
        <v>10409</v>
      </c>
      <c r="D2833" s="31" t="s">
        <v>10410</v>
      </c>
      <c r="E2833" s="31" t="s">
        <v>145</v>
      </c>
      <c r="F2833" s="31" t="s">
        <v>122</v>
      </c>
      <c r="G2833" s="31" t="s">
        <v>107</v>
      </c>
      <c r="H2833" s="31" t="s">
        <v>108</v>
      </c>
      <c r="I2833" s="31" t="s">
        <v>10411</v>
      </c>
      <c r="J2833" s="31" t="s">
        <v>10412</v>
      </c>
      <c r="K2833" s="31" t="s">
        <v>110</v>
      </c>
      <c r="L2833" s="31" t="s">
        <v>10409</v>
      </c>
      <c r="M2833" s="31" t="s">
        <v>33</v>
      </c>
      <c r="N2833" s="31" t="s">
        <v>25934</v>
      </c>
      <c r="O2833" s="31" t="s">
        <v>25929</v>
      </c>
      <c r="P2833" s="32" t="s">
        <v>66</v>
      </c>
      <c r="Q2833" s="32">
        <v>1</v>
      </c>
      <c r="R2833" t="str">
        <f t="shared" si="44"/>
        <v>Мартинюк С.В. ПП, маг. "Лідія" р-н Хмельницкий Район, с.Давыдковцы, ул.Московская, д.3а</v>
      </c>
    </row>
    <row r="2834" spans="1:18" hidden="1" x14ac:dyDescent="0.25">
      <c r="A2834" s="32">
        <v>160870</v>
      </c>
      <c r="B2834" s="31" t="s">
        <v>10428</v>
      </c>
      <c r="C2834" s="31" t="s">
        <v>10429</v>
      </c>
      <c r="D2834" s="31" t="s">
        <v>10430</v>
      </c>
      <c r="E2834" s="31" t="s">
        <v>145</v>
      </c>
      <c r="F2834" s="31" t="s">
        <v>122</v>
      </c>
      <c r="G2834" s="31" t="s">
        <v>107</v>
      </c>
      <c r="H2834" s="31" t="s">
        <v>108</v>
      </c>
      <c r="I2834" s="31" t="s">
        <v>10431</v>
      </c>
      <c r="J2834" s="31" t="s">
        <v>10432</v>
      </c>
      <c r="K2834" s="31" t="s">
        <v>110</v>
      </c>
      <c r="L2834" s="31" t="s">
        <v>10433</v>
      </c>
      <c r="M2834" s="31" t="s">
        <v>29</v>
      </c>
      <c r="N2834" s="31" t="s">
        <v>25934</v>
      </c>
      <c r="O2834" s="31" t="s">
        <v>25929</v>
      </c>
      <c r="P2834" s="32" t="s">
        <v>66</v>
      </c>
      <c r="Q2834" s="32">
        <v>1</v>
      </c>
      <c r="R2834" t="str">
        <f t="shared" si="44"/>
        <v>Шаблиста О.В. ПП, маг. "Продукти" р-н Теофипольский Район, пгт.Теофиполь, ул.Заводская, д.2 (біля АЗС)</v>
      </c>
    </row>
    <row r="2835" spans="1:18" hidden="1" x14ac:dyDescent="0.25">
      <c r="A2835" s="32">
        <v>163909</v>
      </c>
      <c r="B2835" s="31" t="s">
        <v>17498</v>
      </c>
      <c r="C2835" s="31" t="s">
        <v>17499</v>
      </c>
      <c r="D2835" s="31" t="s">
        <v>17500</v>
      </c>
      <c r="E2835" s="31" t="s">
        <v>145</v>
      </c>
      <c r="F2835" s="31" t="s">
        <v>122</v>
      </c>
      <c r="G2835" s="31" t="s">
        <v>107</v>
      </c>
      <c r="H2835" s="31" t="s">
        <v>108</v>
      </c>
      <c r="I2835" s="31" t="s">
        <v>17501</v>
      </c>
      <c r="J2835" s="31" t="s">
        <v>17502</v>
      </c>
      <c r="K2835" s="31" t="s">
        <v>106</v>
      </c>
      <c r="L2835" s="31" t="s">
        <v>17499</v>
      </c>
      <c r="M2835" s="31" t="s">
        <v>32</v>
      </c>
      <c r="N2835" s="31" t="s">
        <v>25934</v>
      </c>
      <c r="O2835" s="31" t="s">
        <v>25929</v>
      </c>
      <c r="P2835" s="32" t="s">
        <v>25948</v>
      </c>
      <c r="Q2835" s="32">
        <v>1</v>
      </c>
      <c r="R2835" t="str">
        <f t="shared" si="44"/>
        <v>Кушіль В.І. ПП, маг."Ольга" р-н Старосинявский Район, пгт.Старая Синява, ул.Грушевского, д.37а (біля міліції)</v>
      </c>
    </row>
    <row r="2836" spans="1:18" hidden="1" x14ac:dyDescent="0.25">
      <c r="A2836" s="32">
        <v>163918</v>
      </c>
      <c r="B2836" s="31" t="s">
        <v>17522</v>
      </c>
      <c r="C2836" s="31" t="s">
        <v>17523</v>
      </c>
      <c r="D2836" s="31" t="s">
        <v>17524</v>
      </c>
      <c r="E2836" s="31" t="s">
        <v>145</v>
      </c>
      <c r="F2836" s="31" t="s">
        <v>122</v>
      </c>
      <c r="G2836" s="31" t="s">
        <v>149</v>
      </c>
      <c r="H2836" s="31" t="s">
        <v>108</v>
      </c>
      <c r="I2836" s="31" t="s">
        <v>17525</v>
      </c>
      <c r="J2836" s="31" t="s">
        <v>17526</v>
      </c>
      <c r="K2836" s="31" t="s">
        <v>106</v>
      </c>
      <c r="L2836" s="31" t="s">
        <v>17527</v>
      </c>
      <c r="M2836" s="31" t="s">
        <v>33</v>
      </c>
      <c r="N2836" s="31" t="s">
        <v>25934</v>
      </c>
      <c r="O2836" s="31" t="s">
        <v>25929</v>
      </c>
      <c r="P2836" s="32" t="s">
        <v>25948</v>
      </c>
      <c r="Q2836" s="32">
        <v>1</v>
      </c>
      <c r="R2836" t="str">
        <f t="shared" si="44"/>
        <v>(Сез ТРТ) Кушнір Т.О. ПП, к-к р-н Летичевский Район, с.Поповцы, ул.Колхозная (Фіолетовий кіоск)</v>
      </c>
    </row>
    <row r="2837" spans="1:18" hidden="1" x14ac:dyDescent="0.25">
      <c r="A2837" s="32">
        <v>163963</v>
      </c>
      <c r="B2837" s="31" t="s">
        <v>17605</v>
      </c>
      <c r="C2837" s="31" t="s">
        <v>17606</v>
      </c>
      <c r="D2837" s="31" t="s">
        <v>17607</v>
      </c>
      <c r="E2837" s="31" t="s">
        <v>145</v>
      </c>
      <c r="F2837" s="31" t="s">
        <v>122</v>
      </c>
      <c r="G2837" s="31" t="s">
        <v>149</v>
      </c>
      <c r="H2837" s="31" t="s">
        <v>108</v>
      </c>
      <c r="I2837" s="31" t="s">
        <v>17608</v>
      </c>
      <c r="J2837" s="31" t="s">
        <v>17609</v>
      </c>
      <c r="K2837" s="31" t="s">
        <v>106</v>
      </c>
      <c r="L2837" s="31" t="s">
        <v>17606</v>
      </c>
      <c r="M2837" s="31" t="s">
        <v>29</v>
      </c>
      <c r="N2837" s="31" t="s">
        <v>25934</v>
      </c>
      <c r="O2837" s="31" t="s">
        <v>25929</v>
      </c>
      <c r="P2837" s="32" t="s">
        <v>67</v>
      </c>
      <c r="Q2837" s="32">
        <v>1</v>
      </c>
      <c r="R2837" t="str">
        <f t="shared" si="44"/>
        <v>Лебединська А.В. ПП, маг. "Добрий хліб" р-н Теофипольский Район, пгт.Теофиполь, ул.Заводская, д.24</v>
      </c>
    </row>
    <row r="2838" spans="1:18" hidden="1" x14ac:dyDescent="0.25">
      <c r="A2838" s="32">
        <v>163964</v>
      </c>
      <c r="B2838" s="31" t="s">
        <v>17610</v>
      </c>
      <c r="C2838" s="31" t="s">
        <v>17611</v>
      </c>
      <c r="D2838" s="31" t="s">
        <v>17612</v>
      </c>
      <c r="E2838" s="31" t="s">
        <v>145</v>
      </c>
      <c r="F2838" s="31" t="s">
        <v>122</v>
      </c>
      <c r="G2838" s="31" t="s">
        <v>107</v>
      </c>
      <c r="H2838" s="31" t="s">
        <v>108</v>
      </c>
      <c r="I2838" s="31" t="s">
        <v>17608</v>
      </c>
      <c r="J2838" s="31" t="s">
        <v>17609</v>
      </c>
      <c r="K2838" s="31" t="s">
        <v>106</v>
      </c>
      <c r="L2838" s="31" t="s">
        <v>17611</v>
      </c>
      <c r="M2838" s="31" t="s">
        <v>29</v>
      </c>
      <c r="N2838" s="31" t="s">
        <v>25934</v>
      </c>
      <c r="O2838" s="31" t="s">
        <v>25929</v>
      </c>
      <c r="P2838" s="32" t="s">
        <v>67</v>
      </c>
      <c r="Q2838" s="32">
        <v>1</v>
      </c>
      <c r="R2838" t="str">
        <f t="shared" si="44"/>
        <v>Лебединська А.В. ПП, маг. "Олімп" р-н Теофипольский Район, пгт.Теофиполь, ул.Заводская, д.13 (при вїзді)</v>
      </c>
    </row>
    <row r="2839" spans="1:18" hidden="1" x14ac:dyDescent="0.25">
      <c r="A2839" s="32">
        <v>163986</v>
      </c>
      <c r="B2839" s="31" t="s">
        <v>17669</v>
      </c>
      <c r="C2839" s="31" t="s">
        <v>17670</v>
      </c>
      <c r="D2839" s="31" t="s">
        <v>17671</v>
      </c>
      <c r="E2839" s="31" t="s">
        <v>145</v>
      </c>
      <c r="F2839" s="31" t="s">
        <v>122</v>
      </c>
      <c r="G2839" s="31" t="s">
        <v>298</v>
      </c>
      <c r="H2839" s="31" t="s">
        <v>108</v>
      </c>
      <c r="I2839" s="31" t="s">
        <v>1734</v>
      </c>
      <c r="J2839" s="31" t="s">
        <v>1735</v>
      </c>
      <c r="K2839" s="31" t="s">
        <v>106</v>
      </c>
      <c r="L2839" s="31" t="s">
        <v>1734</v>
      </c>
      <c r="M2839" s="31" t="s">
        <v>33</v>
      </c>
      <c r="N2839" s="31" t="s">
        <v>25934</v>
      </c>
      <c r="O2839" s="31" t="s">
        <v>25929</v>
      </c>
      <c r="P2839" s="32" t="s">
        <v>25948</v>
      </c>
      <c r="Q2839" s="32">
        <v>1</v>
      </c>
      <c r="R2839" t="str">
        <f t="shared" si="44"/>
        <v>(КООП) Летичівське РайСТ р-н Летичевский Район, пгт.Летичев, ул.50-летия Октября, д.14 (центр.офіс)</v>
      </c>
    </row>
    <row r="2840" spans="1:18" hidden="1" x14ac:dyDescent="0.25">
      <c r="A2840" s="32">
        <v>164012</v>
      </c>
      <c r="B2840" s="31" t="s">
        <v>17694</v>
      </c>
      <c r="C2840" s="31" t="s">
        <v>17695</v>
      </c>
      <c r="D2840" s="31" t="s">
        <v>11465</v>
      </c>
      <c r="E2840" s="31" t="s">
        <v>145</v>
      </c>
      <c r="F2840" s="31" t="s">
        <v>122</v>
      </c>
      <c r="G2840" s="31" t="s">
        <v>149</v>
      </c>
      <c r="H2840" s="31" t="s">
        <v>108</v>
      </c>
      <c r="I2840" s="31" t="s">
        <v>124</v>
      </c>
      <c r="J2840" s="31" t="s">
        <v>109</v>
      </c>
      <c r="K2840" s="31" t="s">
        <v>106</v>
      </c>
      <c r="L2840" s="31" t="s">
        <v>17695</v>
      </c>
      <c r="M2840" s="31" t="s">
        <v>5</v>
      </c>
      <c r="N2840" s="31" t="s">
        <v>4</v>
      </c>
      <c r="O2840" s="31" t="s">
        <v>25929</v>
      </c>
      <c r="P2840" s="32" t="s">
        <v>25948</v>
      </c>
      <c r="Q2840" s="32">
        <v>1</v>
      </c>
      <c r="R2840" t="str">
        <f t="shared" si="44"/>
        <v>Лиса Н. ПП, лоток г.Хмельницкий, пер.Гвардейский (р-к "Ранковий")</v>
      </c>
    </row>
    <row r="2841" spans="1:18" hidden="1" x14ac:dyDescent="0.25">
      <c r="A2841" s="32">
        <v>164021</v>
      </c>
      <c r="B2841" s="31" t="s">
        <v>17712</v>
      </c>
      <c r="C2841" s="31" t="s">
        <v>17713</v>
      </c>
      <c r="D2841" s="31" t="s">
        <v>14363</v>
      </c>
      <c r="E2841" s="31" t="s">
        <v>145</v>
      </c>
      <c r="F2841" s="31" t="s">
        <v>122</v>
      </c>
      <c r="G2841" s="31" t="s">
        <v>213</v>
      </c>
      <c r="H2841" s="31" t="s">
        <v>214</v>
      </c>
      <c r="I2841" s="31" t="s">
        <v>124</v>
      </c>
      <c r="J2841" s="31" t="s">
        <v>109</v>
      </c>
      <c r="K2841" s="31" t="s">
        <v>106</v>
      </c>
      <c r="L2841" s="31" t="s">
        <v>17713</v>
      </c>
      <c r="M2841" s="31" t="s">
        <v>5</v>
      </c>
      <c r="N2841" s="31" t="s">
        <v>4</v>
      </c>
      <c r="O2841" s="31" t="s">
        <v>25929</v>
      </c>
      <c r="P2841" s="32" t="s">
        <v>25948</v>
      </c>
      <c r="Q2841" s="32">
        <v>1</v>
      </c>
      <c r="R2841" t="str">
        <f t="shared" si="44"/>
        <v>Лисюк Л.С.ПП, к-к №66 г.Хмельницкий, ул.Куприна (ринок Дубово)</v>
      </c>
    </row>
    <row r="2842" spans="1:18" hidden="1" x14ac:dyDescent="0.25">
      <c r="A2842" s="32">
        <v>164109</v>
      </c>
      <c r="B2842" s="31" t="s">
        <v>17919</v>
      </c>
      <c r="C2842" s="31" t="s">
        <v>17920</v>
      </c>
      <c r="D2842" s="31" t="s">
        <v>17921</v>
      </c>
      <c r="E2842" s="31" t="s">
        <v>145</v>
      </c>
      <c r="F2842" s="31" t="s">
        <v>122</v>
      </c>
      <c r="G2842" s="31" t="s">
        <v>107</v>
      </c>
      <c r="H2842" s="31" t="s">
        <v>108</v>
      </c>
      <c r="I2842" s="31" t="s">
        <v>17922</v>
      </c>
      <c r="J2842" s="31" t="s">
        <v>17923</v>
      </c>
      <c r="K2842" s="31" t="s">
        <v>106</v>
      </c>
      <c r="L2842" s="31" t="s">
        <v>17920</v>
      </c>
      <c r="M2842" s="31" t="s">
        <v>32</v>
      </c>
      <c r="N2842" s="31" t="s">
        <v>25934</v>
      </c>
      <c r="O2842" s="31" t="s">
        <v>25929</v>
      </c>
      <c r="P2842" s="32" t="s">
        <v>25948</v>
      </c>
      <c r="Q2842" s="32">
        <v>1</v>
      </c>
      <c r="R2842" t="str">
        <f t="shared" si="44"/>
        <v>Лужняк М.М. ПП, вагончик р-н Хмельницкий Район, с.Терешевцы, ул.Школьная, д.1 (білий вагончик)</v>
      </c>
    </row>
    <row r="2843" spans="1:18" hidden="1" x14ac:dyDescent="0.25">
      <c r="A2843" s="32">
        <v>164120</v>
      </c>
      <c r="B2843" s="31" t="s">
        <v>17941</v>
      </c>
      <c r="C2843" s="31" t="s">
        <v>17942</v>
      </c>
      <c r="D2843" s="31" t="s">
        <v>17943</v>
      </c>
      <c r="E2843" s="31" t="s">
        <v>145</v>
      </c>
      <c r="F2843" s="31" t="s">
        <v>122</v>
      </c>
      <c r="G2843" s="31" t="s">
        <v>164</v>
      </c>
      <c r="H2843" s="31" t="s">
        <v>108</v>
      </c>
      <c r="I2843" s="31" t="s">
        <v>10226</v>
      </c>
      <c r="J2843" s="31" t="s">
        <v>10227</v>
      </c>
      <c r="K2843" s="31" t="s">
        <v>106</v>
      </c>
      <c r="L2843" s="31" t="s">
        <v>17942</v>
      </c>
      <c r="M2843" s="31" t="s">
        <v>33</v>
      </c>
      <c r="N2843" s="31" t="s">
        <v>25934</v>
      </c>
      <c r="O2843" s="31" t="s">
        <v>25929</v>
      </c>
      <c r="P2843" s="32" t="s">
        <v>25948</v>
      </c>
      <c r="Q2843" s="32">
        <v>1</v>
      </c>
      <c r="R2843" t="str">
        <f t="shared" si="44"/>
        <v>Лукойл-Україна Заправка "Лукойл-Україна" 23-01 р-н Хмельницкий Район, с.Ружичанка (траса Житомир - Черновцы, 191км прав)</v>
      </c>
    </row>
    <row r="2844" spans="1:18" hidden="1" x14ac:dyDescent="0.25">
      <c r="A2844" s="32">
        <v>164121</v>
      </c>
      <c r="B2844" s="31" t="s">
        <v>1583</v>
      </c>
      <c r="C2844" s="31" t="s">
        <v>1584</v>
      </c>
      <c r="D2844" s="31" t="s">
        <v>17944</v>
      </c>
      <c r="E2844" s="31" t="s">
        <v>145</v>
      </c>
      <c r="F2844" s="31" t="s">
        <v>122</v>
      </c>
      <c r="G2844" s="31" t="s">
        <v>164</v>
      </c>
      <c r="H2844" s="31" t="s">
        <v>108</v>
      </c>
      <c r="I2844" s="31" t="s">
        <v>10226</v>
      </c>
      <c r="J2844" s="31" t="s">
        <v>10227</v>
      </c>
      <c r="K2844" s="31" t="s">
        <v>106</v>
      </c>
      <c r="L2844" s="31" t="s">
        <v>1584</v>
      </c>
      <c r="M2844" s="31" t="s">
        <v>33</v>
      </c>
      <c r="N2844" s="31" t="s">
        <v>25934</v>
      </c>
      <c r="O2844" s="31" t="s">
        <v>25929</v>
      </c>
      <c r="P2844" s="32" t="s">
        <v>25948</v>
      </c>
      <c r="Q2844" s="32">
        <v>1</v>
      </c>
      <c r="R2844" t="str">
        <f t="shared" si="44"/>
        <v>Лукойл-Україна Заправка "Лукойл-Україна" 23-02 р-н Хмельницкий Район, с.Ружичанка, д. (траса Житомир - Черновцы, 191км)</v>
      </c>
    </row>
    <row r="2845" spans="1:18" hidden="1" x14ac:dyDescent="0.25">
      <c r="A2845" s="32">
        <v>164124</v>
      </c>
      <c r="B2845" s="31" t="s">
        <v>17948</v>
      </c>
      <c r="C2845" s="31" t="s">
        <v>17949</v>
      </c>
      <c r="D2845" s="31" t="s">
        <v>17950</v>
      </c>
      <c r="E2845" s="31" t="s">
        <v>145</v>
      </c>
      <c r="F2845" s="31" t="s">
        <v>122</v>
      </c>
      <c r="G2845" s="31" t="s">
        <v>164</v>
      </c>
      <c r="H2845" s="31" t="s">
        <v>108</v>
      </c>
      <c r="I2845" s="31" t="s">
        <v>10226</v>
      </c>
      <c r="J2845" s="31" t="s">
        <v>10227</v>
      </c>
      <c r="K2845" s="31" t="s">
        <v>106</v>
      </c>
      <c r="L2845" s="31" t="s">
        <v>17949</v>
      </c>
      <c r="M2845" s="31" t="s">
        <v>33</v>
      </c>
      <c r="N2845" s="31" t="s">
        <v>25934</v>
      </c>
      <c r="O2845" s="31" t="s">
        <v>25929</v>
      </c>
      <c r="P2845" s="32" t="s">
        <v>25948</v>
      </c>
      <c r="Q2845" s="32">
        <v>1</v>
      </c>
      <c r="R2845" t="str">
        <f t="shared" si="44"/>
        <v>Лукойл-Україна Заправка "Лукойл-Україна" 23-05 р-н Хмельницкий Район, с.Давыдковцы (траса Стрий - Тернополь - Кирюград - Знамянка, 254км+760м)</v>
      </c>
    </row>
    <row r="2846" spans="1:18" hidden="1" x14ac:dyDescent="0.25">
      <c r="A2846" s="32">
        <v>164143</v>
      </c>
      <c r="B2846" s="31" t="s">
        <v>17990</v>
      </c>
      <c r="C2846" s="31" t="s">
        <v>17991</v>
      </c>
      <c r="D2846" s="31" t="s">
        <v>17992</v>
      </c>
      <c r="E2846" s="31" t="s">
        <v>145</v>
      </c>
      <c r="F2846" s="31" t="s">
        <v>122</v>
      </c>
      <c r="G2846" s="31" t="s">
        <v>114</v>
      </c>
      <c r="H2846" s="31" t="s">
        <v>108</v>
      </c>
      <c r="I2846" s="31" t="s">
        <v>124</v>
      </c>
      <c r="J2846" s="31" t="s">
        <v>109</v>
      </c>
      <c r="K2846" s="31" t="s">
        <v>106</v>
      </c>
      <c r="L2846" s="31" t="s">
        <v>17991</v>
      </c>
      <c r="M2846" s="31" t="s">
        <v>30</v>
      </c>
      <c r="N2846" s="31" t="s">
        <v>25934</v>
      </c>
      <c r="O2846" s="31" t="s">
        <v>25929</v>
      </c>
      <c r="P2846" s="32" t="s">
        <v>67</v>
      </c>
      <c r="Q2846" s="32">
        <v>1</v>
      </c>
      <c r="R2846" t="str">
        <f t="shared" si="44"/>
        <v>Ляндебурська О.Л. ПП, буфет школа р-н Красиловский Район, пгт.Антонины, ул.Шоссейная, д.41</v>
      </c>
    </row>
    <row r="2847" spans="1:18" hidden="1" x14ac:dyDescent="0.25">
      <c r="A2847" s="32">
        <v>164289</v>
      </c>
      <c r="B2847" s="31" t="s">
        <v>18378</v>
      </c>
      <c r="C2847" s="31" t="s">
        <v>18379</v>
      </c>
      <c r="D2847" s="31" t="s">
        <v>18380</v>
      </c>
      <c r="E2847" s="31" t="s">
        <v>145</v>
      </c>
      <c r="F2847" s="31" t="s">
        <v>122</v>
      </c>
      <c r="G2847" s="31" t="s">
        <v>115</v>
      </c>
      <c r="H2847" s="31" t="s">
        <v>116</v>
      </c>
      <c r="I2847" s="31" t="s">
        <v>124</v>
      </c>
      <c r="J2847" s="31" t="s">
        <v>109</v>
      </c>
      <c r="K2847" s="31" t="s">
        <v>106</v>
      </c>
      <c r="L2847" s="31" t="s">
        <v>18379</v>
      </c>
      <c r="M2847" s="31" t="s">
        <v>5</v>
      </c>
      <c r="N2847" s="31" t="s">
        <v>4</v>
      </c>
      <c r="O2847" s="31" t="s">
        <v>25929</v>
      </c>
      <c r="P2847" s="32" t="s">
        <v>25948</v>
      </c>
      <c r="Q2847" s="32">
        <v>1</v>
      </c>
      <c r="R2847" t="str">
        <f t="shared" si="44"/>
        <v>Матус С.М.ПП, т-п №2 "Кіоск" №3 г.Хмельницкий, ул.Вайсера (р-к кооператор)</v>
      </c>
    </row>
    <row r="2848" spans="1:18" hidden="1" x14ac:dyDescent="0.25">
      <c r="A2848" s="32">
        <v>164362</v>
      </c>
      <c r="B2848" s="31" t="s">
        <v>2939</v>
      </c>
      <c r="C2848" s="31" t="s">
        <v>2940</v>
      </c>
      <c r="D2848" s="31" t="s">
        <v>18553</v>
      </c>
      <c r="E2848" s="31" t="s">
        <v>145</v>
      </c>
      <c r="F2848" s="31" t="s">
        <v>122</v>
      </c>
      <c r="G2848" s="31" t="s">
        <v>107</v>
      </c>
      <c r="H2848" s="31" t="s">
        <v>108</v>
      </c>
      <c r="I2848" s="31" t="s">
        <v>124</v>
      </c>
      <c r="J2848" s="31" t="s">
        <v>109</v>
      </c>
      <c r="K2848" s="31" t="s">
        <v>106</v>
      </c>
      <c r="L2848" s="31" t="s">
        <v>2940</v>
      </c>
      <c r="M2848" s="31" t="s">
        <v>33</v>
      </c>
      <c r="N2848" s="31" t="s">
        <v>25934</v>
      </c>
      <c r="O2848" s="31" t="s">
        <v>25929</v>
      </c>
      <c r="P2848" s="32" t="s">
        <v>25948</v>
      </c>
      <c r="Q2848" s="32">
        <v>1</v>
      </c>
      <c r="R2848" t="str">
        <f t="shared" si="44"/>
        <v>Микуляк Л.В. ПП, маг. "Крамниця" р-н Хмельницкий Район, с.Бахматовцы, ул.Дружбы Народов, д.62</v>
      </c>
    </row>
    <row r="2849" spans="1:18" hidden="1" x14ac:dyDescent="0.25">
      <c r="A2849" s="32">
        <v>164363</v>
      </c>
      <c r="B2849" s="31" t="s">
        <v>18554</v>
      </c>
      <c r="C2849" s="31" t="s">
        <v>18555</v>
      </c>
      <c r="D2849" s="31" t="s">
        <v>18556</v>
      </c>
      <c r="E2849" s="31" t="s">
        <v>145</v>
      </c>
      <c r="F2849" s="31" t="s">
        <v>122</v>
      </c>
      <c r="G2849" s="31" t="s">
        <v>213</v>
      </c>
      <c r="H2849" s="31" t="s">
        <v>214</v>
      </c>
      <c r="I2849" s="31" t="s">
        <v>124</v>
      </c>
      <c r="J2849" s="31" t="s">
        <v>109</v>
      </c>
      <c r="K2849" s="31" t="s">
        <v>106</v>
      </c>
      <c r="L2849" s="31" t="s">
        <v>18555</v>
      </c>
      <c r="M2849" s="31" t="s">
        <v>5</v>
      </c>
      <c r="N2849" s="31" t="s">
        <v>4</v>
      </c>
      <c r="O2849" s="31" t="s">
        <v>25929</v>
      </c>
      <c r="P2849" s="32" t="s">
        <v>25948</v>
      </c>
      <c r="Q2849" s="32">
        <v>1</v>
      </c>
      <c r="R2849" t="str">
        <f t="shared" si="44"/>
        <v>Микуляк О.В ПП, к-к №98 г.Хмельницкий, ул.Куприна, д.54а (ринок Дубово)</v>
      </c>
    </row>
    <row r="2850" spans="1:18" hidden="1" x14ac:dyDescent="0.25">
      <c r="A2850" s="32">
        <v>164380</v>
      </c>
      <c r="B2850" s="31" t="s">
        <v>1505</v>
      </c>
      <c r="C2850" s="31" t="s">
        <v>1506</v>
      </c>
      <c r="D2850" s="31" t="s">
        <v>16715</v>
      </c>
      <c r="E2850" s="31" t="s">
        <v>145</v>
      </c>
      <c r="F2850" s="31" t="s">
        <v>122</v>
      </c>
      <c r="G2850" s="31" t="s">
        <v>149</v>
      </c>
      <c r="H2850" s="31" t="s">
        <v>108</v>
      </c>
      <c r="I2850" s="31" t="s">
        <v>124</v>
      </c>
      <c r="J2850" s="31" t="s">
        <v>109</v>
      </c>
      <c r="K2850" s="31" t="s">
        <v>106</v>
      </c>
      <c r="L2850" s="31" t="s">
        <v>1506</v>
      </c>
      <c r="M2850" s="31" t="s">
        <v>5</v>
      </c>
      <c r="N2850" s="31" t="s">
        <v>4</v>
      </c>
      <c r="O2850" s="31" t="s">
        <v>25929</v>
      </c>
      <c r="P2850" s="32" t="s">
        <v>25948</v>
      </c>
      <c r="Q2850" s="32">
        <v>1</v>
      </c>
      <c r="R2850" t="str">
        <f t="shared" si="44"/>
        <v>Михайловський О.В. ПП, к-к №23 г.Хмельницкий, пер.Гвардейский (р-к Ранковий)</v>
      </c>
    </row>
    <row r="2851" spans="1:18" hidden="1" x14ac:dyDescent="0.25">
      <c r="A2851" s="32">
        <v>164382</v>
      </c>
      <c r="B2851" s="31" t="s">
        <v>18589</v>
      </c>
      <c r="C2851" s="31" t="s">
        <v>18590</v>
      </c>
      <c r="D2851" s="31" t="s">
        <v>18591</v>
      </c>
      <c r="E2851" s="31" t="s">
        <v>145</v>
      </c>
      <c r="F2851" s="31" t="s">
        <v>122</v>
      </c>
      <c r="G2851" s="31" t="s">
        <v>107</v>
      </c>
      <c r="H2851" s="31" t="s">
        <v>108</v>
      </c>
      <c r="I2851" s="31" t="s">
        <v>124</v>
      </c>
      <c r="J2851" s="31" t="s">
        <v>109</v>
      </c>
      <c r="K2851" s="31" t="s">
        <v>106</v>
      </c>
      <c r="L2851" s="31" t="s">
        <v>18590</v>
      </c>
      <c r="M2851" s="31" t="s">
        <v>30</v>
      </c>
      <c r="N2851" s="31" t="s">
        <v>25934</v>
      </c>
      <c r="O2851" s="31" t="s">
        <v>25929</v>
      </c>
      <c r="P2851" s="32" t="s">
        <v>25948</v>
      </c>
      <c r="Q2851" s="32">
        <v>1</v>
      </c>
      <c r="R2851" t="str">
        <f t="shared" si="44"/>
        <v>Михайлюк Р.В.ПП, маг."Каштан" р-н Красиловский Район, с.Кузьмин, д.11 (около дома культуры (Советская))</v>
      </c>
    </row>
    <row r="2852" spans="1:18" hidden="1" x14ac:dyDescent="0.25">
      <c r="A2852" s="32">
        <v>164489</v>
      </c>
      <c r="B2852" s="31" t="s">
        <v>18809</v>
      </c>
      <c r="C2852" s="31" t="s">
        <v>18810</v>
      </c>
      <c r="D2852" s="31" t="s">
        <v>18811</v>
      </c>
      <c r="E2852" s="31" t="s">
        <v>145</v>
      </c>
      <c r="F2852" s="31" t="s">
        <v>122</v>
      </c>
      <c r="G2852" s="31" t="s">
        <v>115</v>
      </c>
      <c r="H2852" s="31" t="s">
        <v>116</v>
      </c>
      <c r="I2852" s="31" t="s">
        <v>18812</v>
      </c>
      <c r="J2852" s="31" t="s">
        <v>18813</v>
      </c>
      <c r="K2852" s="31" t="s">
        <v>106</v>
      </c>
      <c r="L2852" s="31" t="s">
        <v>18810</v>
      </c>
      <c r="M2852" s="31" t="s">
        <v>5</v>
      </c>
      <c r="N2852" s="31" t="s">
        <v>4</v>
      </c>
      <c r="O2852" s="31" t="s">
        <v>25929</v>
      </c>
      <c r="P2852" s="32" t="s">
        <v>25948</v>
      </c>
      <c r="Q2852" s="32">
        <v>1</v>
      </c>
      <c r="R2852" t="str">
        <f t="shared" si="44"/>
        <v>Нагурна В.І. ПП, к-к №33 г.Хмельницкий, ул.Соборная, д.11 (Жовтий павільйон к-к №33)</v>
      </c>
    </row>
    <row r="2853" spans="1:18" hidden="1" x14ac:dyDescent="0.25">
      <c r="A2853" s="32">
        <v>164530</v>
      </c>
      <c r="B2853" s="31" t="s">
        <v>18904</v>
      </c>
      <c r="C2853" s="31" t="s">
        <v>18905</v>
      </c>
      <c r="D2853" s="31" t="s">
        <v>18906</v>
      </c>
      <c r="E2853" s="31" t="s">
        <v>145</v>
      </c>
      <c r="F2853" s="31" t="s">
        <v>122</v>
      </c>
      <c r="G2853" s="31" t="s">
        <v>107</v>
      </c>
      <c r="H2853" s="31" t="s">
        <v>108</v>
      </c>
      <c r="I2853" s="31" t="s">
        <v>18907</v>
      </c>
      <c r="J2853" s="31" t="s">
        <v>18908</v>
      </c>
      <c r="K2853" s="31" t="s">
        <v>106</v>
      </c>
      <c r="L2853" s="31" t="s">
        <v>18905</v>
      </c>
      <c r="M2853" s="31" t="s">
        <v>33</v>
      </c>
      <c r="N2853" s="31" t="s">
        <v>25934</v>
      </c>
      <c r="O2853" s="31" t="s">
        <v>25929</v>
      </c>
      <c r="P2853" s="32" t="s">
        <v>25948</v>
      </c>
      <c r="Q2853" s="32">
        <v>1</v>
      </c>
      <c r="R2853" t="str">
        <f t="shared" si="44"/>
        <v>Злочевський Л.Л. ПП, маг. "Продукти" р-н Летичевский Район, пгт.Летичев, пер.Шевченко, д.5, оф.</v>
      </c>
    </row>
    <row r="2854" spans="1:18" hidden="1" x14ac:dyDescent="0.25">
      <c r="A2854" s="32">
        <v>164546</v>
      </c>
      <c r="B2854" s="31" t="s">
        <v>3319</v>
      </c>
      <c r="C2854" s="31" t="s">
        <v>3320</v>
      </c>
      <c r="D2854" s="31" t="s">
        <v>18942</v>
      </c>
      <c r="E2854" s="31" t="s">
        <v>145</v>
      </c>
      <c r="F2854" s="31" t="s">
        <v>122</v>
      </c>
      <c r="G2854" s="31" t="s">
        <v>107</v>
      </c>
      <c r="H2854" s="31" t="s">
        <v>108</v>
      </c>
      <c r="I2854" s="31" t="s">
        <v>18943</v>
      </c>
      <c r="J2854" s="31" t="s">
        <v>18944</v>
      </c>
      <c r="K2854" s="31" t="s">
        <v>106</v>
      </c>
      <c r="L2854" s="31" t="s">
        <v>3320</v>
      </c>
      <c r="M2854" s="31" t="s">
        <v>32</v>
      </c>
      <c r="N2854" s="31" t="s">
        <v>25934</v>
      </c>
      <c r="O2854" s="31" t="s">
        <v>25929</v>
      </c>
      <c r="P2854" s="32" t="s">
        <v>25948</v>
      </c>
      <c r="Q2854" s="32">
        <v>1</v>
      </c>
      <c r="R2854" t="str">
        <f t="shared" si="44"/>
        <v>Нечитайло О.М. ПП, маг." 2*2" р-н Хмельницкий Район, с.Пироговцы, ул.Центральная (біля зупинки по праву сторону)</v>
      </c>
    </row>
    <row r="2855" spans="1:18" hidden="1" x14ac:dyDescent="0.25">
      <c r="A2855" s="32">
        <v>164572</v>
      </c>
      <c r="B2855" s="31" t="s">
        <v>19000</v>
      </c>
      <c r="C2855" s="31" t="s">
        <v>19001</v>
      </c>
      <c r="D2855" s="31" t="s">
        <v>19002</v>
      </c>
      <c r="E2855" s="31" t="s">
        <v>145</v>
      </c>
      <c r="F2855" s="31" t="s">
        <v>122</v>
      </c>
      <c r="G2855" s="31" t="s">
        <v>107</v>
      </c>
      <c r="H2855" s="31" t="s">
        <v>108</v>
      </c>
      <c r="I2855" s="31" t="s">
        <v>19003</v>
      </c>
      <c r="J2855" s="31" t="s">
        <v>19004</v>
      </c>
      <c r="K2855" s="31" t="s">
        <v>106</v>
      </c>
      <c r="L2855" s="31" t="s">
        <v>19001</v>
      </c>
      <c r="M2855" s="31" t="s">
        <v>33</v>
      </c>
      <c r="N2855" s="31" t="s">
        <v>25934</v>
      </c>
      <c r="O2855" s="31" t="s">
        <v>25929</v>
      </c>
      <c r="P2855" s="32" t="s">
        <v>25948</v>
      </c>
      <c r="Q2855" s="32">
        <v>1</v>
      </c>
      <c r="R2855" t="str">
        <f t="shared" si="44"/>
        <v>Новіцька М.М. ПП,маг."Віталіна" р-н Хмельницкий Район, с.Пархомовцы, ул.Центральная, д.1 (біля зупинки)</v>
      </c>
    </row>
    <row r="2856" spans="1:18" hidden="1" x14ac:dyDescent="0.25">
      <c r="A2856" s="32">
        <v>164595</v>
      </c>
      <c r="B2856" s="31" t="s">
        <v>19061</v>
      </c>
      <c r="C2856" s="31" t="s">
        <v>19062</v>
      </c>
      <c r="D2856" s="31" t="s">
        <v>19063</v>
      </c>
      <c r="E2856" s="31" t="s">
        <v>145</v>
      </c>
      <c r="F2856" s="31" t="s">
        <v>122</v>
      </c>
      <c r="G2856" s="31" t="s">
        <v>149</v>
      </c>
      <c r="H2856" s="31" t="s">
        <v>108</v>
      </c>
      <c r="I2856" s="31" t="s">
        <v>124</v>
      </c>
      <c r="J2856" s="31" t="s">
        <v>109</v>
      </c>
      <c r="K2856" s="31" t="s">
        <v>106</v>
      </c>
      <c r="L2856" s="31" t="s">
        <v>19062</v>
      </c>
      <c r="M2856" s="31" t="s">
        <v>31</v>
      </c>
      <c r="N2856" s="31" t="s">
        <v>25934</v>
      </c>
      <c r="O2856" s="31" t="s">
        <v>25929</v>
      </c>
      <c r="P2856" s="32" t="s">
        <v>25948</v>
      </c>
      <c r="Q2856" s="32">
        <v>1</v>
      </c>
      <c r="R2856" t="str">
        <f t="shared" si="44"/>
        <v>Обозюк Л.С. ПП, к-к г.Староконстантинов, ул.Острожского, д.4 (р-к"Престиж")</v>
      </c>
    </row>
    <row r="2857" spans="1:18" hidden="1" x14ac:dyDescent="0.25">
      <c r="A2857" s="32">
        <v>164621</v>
      </c>
      <c r="B2857" s="31" t="s">
        <v>19121</v>
      </c>
      <c r="C2857" s="31" t="s">
        <v>19122</v>
      </c>
      <c r="D2857" s="31" t="s">
        <v>19123</v>
      </c>
      <c r="E2857" s="31" t="s">
        <v>145</v>
      </c>
      <c r="F2857" s="31" t="s">
        <v>122</v>
      </c>
      <c r="G2857" s="31" t="s">
        <v>114</v>
      </c>
      <c r="H2857" s="31" t="s">
        <v>108</v>
      </c>
      <c r="I2857" s="31" t="s">
        <v>19124</v>
      </c>
      <c r="J2857" s="31" t="s">
        <v>19125</v>
      </c>
      <c r="K2857" s="31" t="s">
        <v>106</v>
      </c>
      <c r="L2857" s="31" t="s">
        <v>19126</v>
      </c>
      <c r="M2857" s="31" t="s">
        <v>30</v>
      </c>
      <c r="N2857" s="31" t="s">
        <v>25934</v>
      </c>
      <c r="O2857" s="31" t="s">
        <v>25929</v>
      </c>
      <c r="P2857" s="32" t="s">
        <v>67</v>
      </c>
      <c r="Q2857" s="32">
        <v>1</v>
      </c>
      <c r="R2857" t="str">
        <f t="shared" si="44"/>
        <v>(КООП) Оксамит 2008 СТ р-н Теофипольский Район, с.Святец, ул.Кирова, д.4</v>
      </c>
    </row>
    <row r="2858" spans="1:18" hidden="1" x14ac:dyDescent="0.25">
      <c r="A2858" s="32">
        <v>164629</v>
      </c>
      <c r="B2858" s="31" t="s">
        <v>19140</v>
      </c>
      <c r="C2858" s="31" t="s">
        <v>19141</v>
      </c>
      <c r="D2858" s="31" t="s">
        <v>5534</v>
      </c>
      <c r="E2858" s="31" t="s">
        <v>145</v>
      </c>
      <c r="F2858" s="31" t="s">
        <v>122</v>
      </c>
      <c r="G2858" s="31" t="s">
        <v>149</v>
      </c>
      <c r="H2858" s="31" t="s">
        <v>108</v>
      </c>
      <c r="I2858" s="31" t="s">
        <v>124</v>
      </c>
      <c r="J2858" s="31" t="s">
        <v>109</v>
      </c>
      <c r="K2858" s="31" t="s">
        <v>106</v>
      </c>
      <c r="L2858" s="31" t="s">
        <v>19141</v>
      </c>
      <c r="M2858" s="31" t="s">
        <v>5</v>
      </c>
      <c r="N2858" s="31" t="s">
        <v>4</v>
      </c>
      <c r="O2858" s="31" t="s">
        <v>25929</v>
      </c>
      <c r="P2858" s="32" t="s">
        <v>25948</v>
      </c>
      <c r="Q2858" s="32">
        <v>1</v>
      </c>
      <c r="R2858" t="str">
        <f t="shared" si="44"/>
        <v>Олійник А.Р. ПП, к-к №104 А г.Хмельницкий, ул.Соборная, д.11</v>
      </c>
    </row>
    <row r="2859" spans="1:18" hidden="1" x14ac:dyDescent="0.25">
      <c r="A2859" s="32">
        <v>164686</v>
      </c>
      <c r="B2859" s="31" t="s">
        <v>19263</v>
      </c>
      <c r="C2859" s="31" t="s">
        <v>19264</v>
      </c>
      <c r="D2859" s="31" t="s">
        <v>19265</v>
      </c>
      <c r="E2859" s="31" t="s">
        <v>145</v>
      </c>
      <c r="F2859" s="31" t="s">
        <v>122</v>
      </c>
      <c r="G2859" s="31" t="s">
        <v>107</v>
      </c>
      <c r="H2859" s="31" t="s">
        <v>108</v>
      </c>
      <c r="I2859" s="31" t="s">
        <v>124</v>
      </c>
      <c r="J2859" s="31" t="s">
        <v>109</v>
      </c>
      <c r="K2859" s="31" t="s">
        <v>106</v>
      </c>
      <c r="L2859" s="31" t="s">
        <v>19266</v>
      </c>
      <c r="M2859" s="31" t="s">
        <v>30</v>
      </c>
      <c r="N2859" s="31" t="s">
        <v>25934</v>
      </c>
      <c r="O2859" s="31" t="s">
        <v>25929</v>
      </c>
      <c r="P2859" s="32" t="s">
        <v>25948</v>
      </c>
      <c r="Q2859" s="32">
        <v>1</v>
      </c>
      <c r="R2859" t="str">
        <f t="shared" si="44"/>
        <v>(КООП) Орхідея ГВП, гастроном №5 р-н Теофипольский Район, пгт.Базалия, ул.Ленина, д.12</v>
      </c>
    </row>
    <row r="2860" spans="1:18" hidden="1" x14ac:dyDescent="0.25">
      <c r="A2860" s="32">
        <v>164706</v>
      </c>
      <c r="B2860" s="31" t="s">
        <v>19314</v>
      </c>
      <c r="C2860" s="31" t="s">
        <v>19315</v>
      </c>
      <c r="D2860" s="31" t="s">
        <v>19316</v>
      </c>
      <c r="E2860" s="31" t="s">
        <v>145</v>
      </c>
      <c r="F2860" s="31" t="s">
        <v>122</v>
      </c>
      <c r="G2860" s="31" t="s">
        <v>149</v>
      </c>
      <c r="H2860" s="31" t="s">
        <v>108</v>
      </c>
      <c r="I2860" s="31" t="s">
        <v>124</v>
      </c>
      <c r="J2860" s="31" t="s">
        <v>109</v>
      </c>
      <c r="K2860" s="31" t="s">
        <v>106</v>
      </c>
      <c r="L2860" s="31" t="s">
        <v>19315</v>
      </c>
      <c r="M2860" s="31" t="s">
        <v>5</v>
      </c>
      <c r="N2860" s="31" t="s">
        <v>4</v>
      </c>
      <c r="O2860" s="31" t="s">
        <v>25929</v>
      </c>
      <c r="P2860" s="32" t="s">
        <v>25948</v>
      </c>
      <c r="Q2860" s="32">
        <v>1</v>
      </c>
      <c r="R2860" t="str">
        <f t="shared" si="44"/>
        <v>Охрей ПП, лоток г.Хмельницкий, ул.Соборная, д.11, оф. (центр)</v>
      </c>
    </row>
    <row r="2861" spans="1:18" hidden="1" x14ac:dyDescent="0.25">
      <c r="A2861" s="32">
        <v>164712</v>
      </c>
      <c r="B2861" s="31" t="s">
        <v>19334</v>
      </c>
      <c r="C2861" s="31" t="s">
        <v>19335</v>
      </c>
      <c r="D2861" s="31" t="s">
        <v>19336</v>
      </c>
      <c r="E2861" s="31" t="s">
        <v>145</v>
      </c>
      <c r="F2861" s="31" t="s">
        <v>122</v>
      </c>
      <c r="G2861" s="31" t="s">
        <v>107</v>
      </c>
      <c r="H2861" s="31" t="s">
        <v>108</v>
      </c>
      <c r="I2861" s="31" t="s">
        <v>124</v>
      </c>
      <c r="J2861" s="31" t="s">
        <v>109</v>
      </c>
      <c r="K2861" s="31" t="s">
        <v>106</v>
      </c>
      <c r="L2861" s="31" t="s">
        <v>19335</v>
      </c>
      <c r="M2861" s="31" t="s">
        <v>29</v>
      </c>
      <c r="N2861" s="31" t="s">
        <v>25934</v>
      </c>
      <c r="O2861" s="31" t="s">
        <v>25929</v>
      </c>
      <c r="P2861" s="32" t="s">
        <v>25948</v>
      </c>
      <c r="Q2861" s="32">
        <v>1</v>
      </c>
      <c r="R2861" t="str">
        <f t="shared" si="44"/>
        <v>Павловська І.М. ПП, маг."П'яточок-1" р-н Красиловский Район, г.Красилов, пер.Булаенко, д.9</v>
      </c>
    </row>
    <row r="2862" spans="1:18" hidden="1" x14ac:dyDescent="0.25">
      <c r="A2862" s="32">
        <v>164762</v>
      </c>
      <c r="B2862" s="31" t="s">
        <v>19447</v>
      </c>
      <c r="C2862" s="31" t="s">
        <v>19448</v>
      </c>
      <c r="D2862" s="31" t="s">
        <v>19449</v>
      </c>
      <c r="E2862" s="31" t="s">
        <v>145</v>
      </c>
      <c r="F2862" s="31" t="s">
        <v>122</v>
      </c>
      <c r="G2862" s="31" t="s">
        <v>107</v>
      </c>
      <c r="H2862" s="31" t="s">
        <v>108</v>
      </c>
      <c r="I2862" s="31" t="s">
        <v>19450</v>
      </c>
      <c r="J2862" s="31" t="s">
        <v>19451</v>
      </c>
      <c r="K2862" s="31" t="s">
        <v>106</v>
      </c>
      <c r="L2862" s="31" t="s">
        <v>19448</v>
      </c>
      <c r="M2862" s="31" t="s">
        <v>32</v>
      </c>
      <c r="N2862" s="31" t="s">
        <v>25934</v>
      </c>
      <c r="O2862" s="31" t="s">
        <v>25929</v>
      </c>
      <c r="P2862" s="32" t="s">
        <v>67</v>
      </c>
      <c r="Q2862" s="32">
        <v>1</v>
      </c>
      <c r="R2862" t="str">
        <f t="shared" si="44"/>
        <v>Панчук О.М. ПП, маг. "Ольга" р-н Старосинявский Район, пгт.Старая Синява, ул.Грушевского, д.37 (в хаті)</v>
      </c>
    </row>
    <row r="2863" spans="1:18" hidden="1" x14ac:dyDescent="0.25">
      <c r="A2863" s="32">
        <v>164812</v>
      </c>
      <c r="B2863" s="31" t="s">
        <v>19568</v>
      </c>
      <c r="C2863" s="31" t="s">
        <v>19569</v>
      </c>
      <c r="D2863" s="31" t="s">
        <v>19570</v>
      </c>
      <c r="E2863" s="31" t="s">
        <v>145</v>
      </c>
      <c r="F2863" s="31" t="s">
        <v>122</v>
      </c>
      <c r="G2863" s="31" t="s">
        <v>107</v>
      </c>
      <c r="H2863" s="31" t="s">
        <v>108</v>
      </c>
      <c r="I2863" s="31" t="s">
        <v>124</v>
      </c>
      <c r="J2863" s="31" t="s">
        <v>109</v>
      </c>
      <c r="K2863" s="31" t="s">
        <v>106</v>
      </c>
      <c r="L2863" s="31" t="s">
        <v>19569</v>
      </c>
      <c r="M2863" s="31" t="s">
        <v>29</v>
      </c>
      <c r="N2863" s="31" t="s">
        <v>25934</v>
      </c>
      <c r="O2863" s="31" t="s">
        <v>25929</v>
      </c>
      <c r="P2863" s="32" t="s">
        <v>25948</v>
      </c>
      <c r="Q2863" s="32">
        <v>1</v>
      </c>
      <c r="R2863" t="str">
        <f t="shared" si="44"/>
        <v>Пенчак ПП, маг."Оболонь" р-н Красиловский Район, г.Красилов, ул.Грушевского, д.145</v>
      </c>
    </row>
    <row r="2864" spans="1:18" hidden="1" x14ac:dyDescent="0.25">
      <c r="A2864" s="32">
        <v>164879</v>
      </c>
      <c r="B2864" s="31" t="s">
        <v>19685</v>
      </c>
      <c r="C2864" s="31" t="s">
        <v>19686</v>
      </c>
      <c r="D2864" s="31" t="s">
        <v>19687</v>
      </c>
      <c r="E2864" s="31" t="s">
        <v>145</v>
      </c>
      <c r="F2864" s="31" t="s">
        <v>122</v>
      </c>
      <c r="G2864" s="31" t="s">
        <v>107</v>
      </c>
      <c r="H2864" s="31" t="s">
        <v>108</v>
      </c>
      <c r="I2864" s="31" t="s">
        <v>19688</v>
      </c>
      <c r="J2864" s="31" t="s">
        <v>19689</v>
      </c>
      <c r="K2864" s="31" t="s">
        <v>106</v>
      </c>
      <c r="L2864" s="31" t="s">
        <v>19686</v>
      </c>
      <c r="M2864" s="31" t="s">
        <v>29</v>
      </c>
      <c r="N2864" s="31" t="s">
        <v>25934</v>
      </c>
      <c r="O2864" s="31" t="s">
        <v>25929</v>
      </c>
      <c r="P2864" s="32" t="s">
        <v>25948</v>
      </c>
      <c r="Q2864" s="32">
        <v>1</v>
      </c>
      <c r="R2864" t="str">
        <f t="shared" si="44"/>
        <v>Питлик Н.Ю. ПП, маг. "Продукти" р-н Красиловский Район, с.Кульчинки, д.55а (ул. Октябрская)</v>
      </c>
    </row>
    <row r="2865" spans="1:18" hidden="1" x14ac:dyDescent="0.25">
      <c r="A2865" s="32">
        <v>164893</v>
      </c>
      <c r="B2865" s="31" t="s">
        <v>19723</v>
      </c>
      <c r="C2865" s="31" t="s">
        <v>19724</v>
      </c>
      <c r="D2865" s="31" t="s">
        <v>19725</v>
      </c>
      <c r="E2865" s="31" t="s">
        <v>145</v>
      </c>
      <c r="F2865" s="31" t="s">
        <v>122</v>
      </c>
      <c r="G2865" s="31" t="s">
        <v>149</v>
      </c>
      <c r="H2865" s="31" t="s">
        <v>108</v>
      </c>
      <c r="I2865" s="31" t="s">
        <v>124</v>
      </c>
      <c r="J2865" s="31" t="s">
        <v>109</v>
      </c>
      <c r="K2865" s="31" t="s">
        <v>106</v>
      </c>
      <c r="L2865" s="31" t="s">
        <v>19724</v>
      </c>
      <c r="M2865" s="31" t="s">
        <v>5</v>
      </c>
      <c r="N2865" s="31" t="s">
        <v>4</v>
      </c>
      <c r="O2865" s="31" t="s">
        <v>25929</v>
      </c>
      <c r="P2865" s="32" t="s">
        <v>25948</v>
      </c>
      <c r="Q2865" s="32">
        <v>1</v>
      </c>
      <c r="R2865" t="str">
        <f t="shared" si="44"/>
        <v>Підлісна Т.С. ПП, к-к 123 г.Хмельницкий, ул.Геологов, д.7 (бартер)</v>
      </c>
    </row>
    <row r="2866" spans="1:18" hidden="1" x14ac:dyDescent="0.25">
      <c r="A2866" s="32">
        <v>164909</v>
      </c>
      <c r="B2866" s="31" t="s">
        <v>19738</v>
      </c>
      <c r="C2866" s="31" t="s">
        <v>19739</v>
      </c>
      <c r="D2866" s="31" t="s">
        <v>19740</v>
      </c>
      <c r="E2866" s="31" t="s">
        <v>145</v>
      </c>
      <c r="F2866" s="31" t="s">
        <v>122</v>
      </c>
      <c r="G2866" s="31" t="s">
        <v>113</v>
      </c>
      <c r="H2866" s="31" t="s">
        <v>108</v>
      </c>
      <c r="I2866" s="31" t="s">
        <v>19741</v>
      </c>
      <c r="J2866" s="31" t="s">
        <v>19742</v>
      </c>
      <c r="K2866" s="31" t="s">
        <v>106</v>
      </c>
      <c r="L2866" s="31" t="s">
        <v>19739</v>
      </c>
      <c r="M2866" s="31" t="s">
        <v>29</v>
      </c>
      <c r="N2866" s="31" t="s">
        <v>25934</v>
      </c>
      <c r="O2866" s="31" t="s">
        <v>25929</v>
      </c>
      <c r="P2866" s="32" t="s">
        <v>25948</v>
      </c>
      <c r="Q2866" s="32">
        <v>1</v>
      </c>
      <c r="R2866" t="str">
        <f t="shared" si="44"/>
        <v>Пісоцький Б.В. ПП,  "Вагончик" р-н Теофипольский Район, с.Олейники, ул.Центральная (на розвилці)</v>
      </c>
    </row>
    <row r="2867" spans="1:18" hidden="1" x14ac:dyDescent="0.25">
      <c r="A2867" s="32">
        <v>164987</v>
      </c>
      <c r="B2867" s="31" t="s">
        <v>19924</v>
      </c>
      <c r="C2867" s="31" t="s">
        <v>19925</v>
      </c>
      <c r="D2867" s="31" t="s">
        <v>19926</v>
      </c>
      <c r="E2867" s="31" t="s">
        <v>145</v>
      </c>
      <c r="F2867" s="31" t="s">
        <v>122</v>
      </c>
      <c r="G2867" s="31" t="s">
        <v>115</v>
      </c>
      <c r="H2867" s="31" t="s">
        <v>116</v>
      </c>
      <c r="I2867" s="31" t="s">
        <v>19927</v>
      </c>
      <c r="J2867" s="31" t="s">
        <v>19928</v>
      </c>
      <c r="K2867" s="31" t="s">
        <v>106</v>
      </c>
      <c r="L2867" s="31" t="s">
        <v>19925</v>
      </c>
      <c r="M2867" s="31" t="s">
        <v>5</v>
      </c>
      <c r="N2867" s="31" t="s">
        <v>4</v>
      </c>
      <c r="O2867" s="31" t="s">
        <v>25929</v>
      </c>
      <c r="P2867" s="32" t="s">
        <v>67</v>
      </c>
      <c r="Q2867" s="32">
        <v>1</v>
      </c>
      <c r="R2867" t="str">
        <f t="shared" si="44"/>
        <v>Поліщук В.С. ПП, місце 15-16 г.Хмельницкий, ул.Соборная, д.11 (Жовтий павільйон к-к №15-16)</v>
      </c>
    </row>
    <row r="2868" spans="1:18" hidden="1" x14ac:dyDescent="0.25">
      <c r="A2868" s="32">
        <v>165017</v>
      </c>
      <c r="B2868" s="31" t="s">
        <v>19987</v>
      </c>
      <c r="C2868" s="31" t="s">
        <v>19988</v>
      </c>
      <c r="D2868" s="31" t="s">
        <v>19989</v>
      </c>
      <c r="E2868" s="31" t="s">
        <v>145</v>
      </c>
      <c r="F2868" s="31" t="s">
        <v>122</v>
      </c>
      <c r="G2868" s="31" t="s">
        <v>107</v>
      </c>
      <c r="H2868" s="31" t="s">
        <v>108</v>
      </c>
      <c r="I2868" s="31" t="s">
        <v>19990</v>
      </c>
      <c r="J2868" s="31" t="s">
        <v>19991</v>
      </c>
      <c r="K2868" s="31" t="s">
        <v>106</v>
      </c>
      <c r="L2868" s="31" t="s">
        <v>19988</v>
      </c>
      <c r="M2868" s="31" t="s">
        <v>29</v>
      </c>
      <c r="N2868" s="31" t="s">
        <v>25934</v>
      </c>
      <c r="O2868" s="31" t="s">
        <v>25929</v>
      </c>
      <c r="P2868" s="32" t="s">
        <v>25948</v>
      </c>
      <c r="Q2868" s="32">
        <v>1</v>
      </c>
      <c r="R2868" t="str">
        <f t="shared" si="44"/>
        <v>Поручник О.В. ПП, маг."Валентина" р-н Красиловский Район, г.Красилов, пер.Грушевского, д.82а (базарна площа, кіосковий ряд)</v>
      </c>
    </row>
    <row r="2869" spans="1:18" hidden="1" x14ac:dyDescent="0.25">
      <c r="A2869" s="32">
        <v>165023</v>
      </c>
      <c r="B2869" s="31" t="s">
        <v>20004</v>
      </c>
      <c r="C2869" s="31" t="s">
        <v>20005</v>
      </c>
      <c r="D2869" s="31" t="s">
        <v>20006</v>
      </c>
      <c r="E2869" s="31" t="s">
        <v>145</v>
      </c>
      <c r="F2869" s="31" t="s">
        <v>122</v>
      </c>
      <c r="G2869" s="31" t="s">
        <v>107</v>
      </c>
      <c r="H2869" s="31" t="s">
        <v>108</v>
      </c>
      <c r="I2869" s="31" t="s">
        <v>20007</v>
      </c>
      <c r="J2869" s="31" t="s">
        <v>20008</v>
      </c>
      <c r="K2869" s="31" t="s">
        <v>106</v>
      </c>
      <c r="L2869" s="31" t="s">
        <v>20005</v>
      </c>
      <c r="M2869" s="31" t="s">
        <v>32</v>
      </c>
      <c r="N2869" s="31" t="s">
        <v>25934</v>
      </c>
      <c r="O2869" s="31" t="s">
        <v>25929</v>
      </c>
      <c r="P2869" s="32" t="s">
        <v>25948</v>
      </c>
      <c r="Q2869" s="32">
        <v>1</v>
      </c>
      <c r="R2869" t="str">
        <f t="shared" si="44"/>
        <v>Похвата Г.В. ПП, маг. "Продукти" р-н Хмельницкий Район, с.Олешин, ул.Центральная, д.27/1 (біля клубу)</v>
      </c>
    </row>
    <row r="2870" spans="1:18" hidden="1" x14ac:dyDescent="0.25">
      <c r="A2870" s="32">
        <v>165059</v>
      </c>
      <c r="B2870" s="31" t="s">
        <v>1322</v>
      </c>
      <c r="C2870" s="31" t="s">
        <v>1323</v>
      </c>
      <c r="D2870" s="31" t="s">
        <v>20099</v>
      </c>
      <c r="E2870" s="31" t="s">
        <v>145</v>
      </c>
      <c r="F2870" s="31" t="s">
        <v>122</v>
      </c>
      <c r="G2870" s="31" t="s">
        <v>213</v>
      </c>
      <c r="H2870" s="31" t="s">
        <v>214</v>
      </c>
      <c r="I2870" s="31" t="s">
        <v>20100</v>
      </c>
      <c r="J2870" s="31" t="s">
        <v>20101</v>
      </c>
      <c r="K2870" s="31" t="s">
        <v>106</v>
      </c>
      <c r="L2870" s="31" t="s">
        <v>1323</v>
      </c>
      <c r="M2870" s="31" t="s">
        <v>5</v>
      </c>
      <c r="N2870" s="31" t="s">
        <v>4</v>
      </c>
      <c r="O2870" s="31" t="s">
        <v>25929</v>
      </c>
      <c r="P2870" s="32" t="s">
        <v>66</v>
      </c>
      <c r="Q2870" s="32">
        <v>1</v>
      </c>
      <c r="R2870" t="str">
        <f t="shared" si="44"/>
        <v>Притула Л.П. ПП, "Кіоск Насіння" г.Хмельницкий, ул.Куприна, д.54/1б (рынок Дубово)</v>
      </c>
    </row>
    <row r="2871" spans="1:18" hidden="1" x14ac:dyDescent="0.25">
      <c r="A2871" s="32">
        <v>165062</v>
      </c>
      <c r="B2871" s="31" t="s">
        <v>20108</v>
      </c>
      <c r="C2871" s="31" t="s">
        <v>20109</v>
      </c>
      <c r="D2871" s="31" t="s">
        <v>11749</v>
      </c>
      <c r="E2871" s="31" t="s">
        <v>145</v>
      </c>
      <c r="F2871" s="31" t="s">
        <v>122</v>
      </c>
      <c r="G2871" s="31" t="s">
        <v>149</v>
      </c>
      <c r="H2871" s="31" t="s">
        <v>108</v>
      </c>
      <c r="I2871" s="31" t="s">
        <v>20110</v>
      </c>
      <c r="J2871" s="31" t="s">
        <v>20111</v>
      </c>
      <c r="K2871" s="31" t="s">
        <v>106</v>
      </c>
      <c r="L2871" s="31" t="s">
        <v>20109</v>
      </c>
      <c r="M2871" s="31" t="s">
        <v>5</v>
      </c>
      <c r="N2871" s="31" t="s">
        <v>4</v>
      </c>
      <c r="O2871" s="31" t="s">
        <v>25929</v>
      </c>
      <c r="P2871" s="32" t="s">
        <v>25948</v>
      </c>
      <c r="Q2871" s="32">
        <v>1</v>
      </c>
      <c r="R2871" t="str">
        <f t="shared" si="44"/>
        <v>Продун О.М. ПП, к-к г.Хмельницкий, ул.Соборная, д.11 (Майданчик №1)</v>
      </c>
    </row>
    <row r="2872" spans="1:18" hidden="1" x14ac:dyDescent="0.25">
      <c r="A2872" s="32">
        <v>165105</v>
      </c>
      <c r="B2872" s="31" t="s">
        <v>20186</v>
      </c>
      <c r="C2872" s="31" t="s">
        <v>20187</v>
      </c>
      <c r="D2872" s="31" t="s">
        <v>20188</v>
      </c>
      <c r="E2872" s="31" t="s">
        <v>145</v>
      </c>
      <c r="F2872" s="31" t="s">
        <v>122</v>
      </c>
      <c r="G2872" s="31" t="s">
        <v>149</v>
      </c>
      <c r="H2872" s="31" t="s">
        <v>108</v>
      </c>
      <c r="I2872" s="31" t="s">
        <v>20189</v>
      </c>
      <c r="J2872" s="31" t="s">
        <v>20190</v>
      </c>
      <c r="K2872" s="31" t="s">
        <v>106</v>
      </c>
      <c r="L2872" s="31" t="s">
        <v>20187</v>
      </c>
      <c r="M2872" s="31" t="s">
        <v>33</v>
      </c>
      <c r="N2872" s="31" t="s">
        <v>25934</v>
      </c>
      <c r="O2872" s="31" t="s">
        <v>25929</v>
      </c>
      <c r="P2872" s="32" t="s">
        <v>25948</v>
      </c>
      <c r="Q2872" s="32">
        <v>1</v>
      </c>
      <c r="R2872" t="str">
        <f t="shared" si="44"/>
        <v>Пустовіт Л.Г. ПП, к-к р-н Летичевский Район, с.Сусловцы, ул.Центральная (при в"їзді)</v>
      </c>
    </row>
    <row r="2873" spans="1:18" hidden="1" x14ac:dyDescent="0.25">
      <c r="A2873" s="32">
        <v>165120</v>
      </c>
      <c r="B2873" s="31" t="s">
        <v>20218</v>
      </c>
      <c r="C2873" s="31" t="s">
        <v>20219</v>
      </c>
      <c r="D2873" s="31" t="s">
        <v>20214</v>
      </c>
      <c r="E2873" s="31" t="s">
        <v>145</v>
      </c>
      <c r="F2873" s="31" t="s">
        <v>122</v>
      </c>
      <c r="G2873" s="31" t="s">
        <v>299</v>
      </c>
      <c r="H2873" s="31" t="s">
        <v>108</v>
      </c>
      <c r="I2873" s="31" t="s">
        <v>124</v>
      </c>
      <c r="J2873" s="31" t="s">
        <v>109</v>
      </c>
      <c r="K2873" s="31" t="s">
        <v>106</v>
      </c>
      <c r="L2873" s="31" t="s">
        <v>20219</v>
      </c>
      <c r="M2873" s="31" t="s">
        <v>32</v>
      </c>
      <c r="N2873" s="31" t="s">
        <v>25934</v>
      </c>
      <c r="O2873" s="31" t="s">
        <v>25929</v>
      </c>
      <c r="P2873" s="32" t="s">
        <v>25948</v>
      </c>
      <c r="Q2873" s="32">
        <v>1</v>
      </c>
      <c r="R2873" t="str">
        <f t="shared" si="44"/>
        <v>Пшонько ПП, маг."Продукти" р-н Староконстантиновский Район, с.Сербиновка, ул.Щорса, д.19/1</v>
      </c>
    </row>
    <row r="2874" spans="1:18" hidden="1" x14ac:dyDescent="0.25">
      <c r="A2874" s="32">
        <v>165135</v>
      </c>
      <c r="B2874" s="31" t="s">
        <v>20248</v>
      </c>
      <c r="C2874" s="31" t="s">
        <v>20249</v>
      </c>
      <c r="D2874" s="31" t="s">
        <v>1342</v>
      </c>
      <c r="E2874" s="31" t="s">
        <v>145</v>
      </c>
      <c r="F2874" s="31" t="s">
        <v>122</v>
      </c>
      <c r="G2874" s="31" t="s">
        <v>298</v>
      </c>
      <c r="H2874" s="31" t="s">
        <v>108</v>
      </c>
      <c r="I2874" s="31" t="s">
        <v>124</v>
      </c>
      <c r="J2874" s="31" t="s">
        <v>109</v>
      </c>
      <c r="K2874" s="31" t="s">
        <v>106</v>
      </c>
      <c r="L2874" s="31" t="s">
        <v>20250</v>
      </c>
      <c r="M2874" s="31" t="s">
        <v>31</v>
      </c>
      <c r="N2874" s="31" t="s">
        <v>25934</v>
      </c>
      <c r="O2874" s="31" t="s">
        <v>25929</v>
      </c>
      <c r="P2874" s="32" t="s">
        <v>25948</v>
      </c>
      <c r="Q2874" s="32">
        <v>1</v>
      </c>
      <c r="R2874" t="str">
        <f t="shared" si="44"/>
        <v>(КООП) Райкоопринкторг КП, маг."Дари природи" г.Староконстантинов, ул.Грушевского, д.22</v>
      </c>
    </row>
    <row r="2875" spans="1:18" hidden="1" x14ac:dyDescent="0.25">
      <c r="A2875" s="32">
        <v>165165</v>
      </c>
      <c r="B2875" s="31" t="s">
        <v>20319</v>
      </c>
      <c r="C2875" s="31" t="s">
        <v>20320</v>
      </c>
      <c r="D2875" s="31" t="s">
        <v>2757</v>
      </c>
      <c r="E2875" s="31" t="s">
        <v>145</v>
      </c>
      <c r="F2875" s="31" t="s">
        <v>122</v>
      </c>
      <c r="G2875" s="31" t="s">
        <v>115</v>
      </c>
      <c r="H2875" s="31" t="s">
        <v>116</v>
      </c>
      <c r="I2875" s="31" t="s">
        <v>124</v>
      </c>
      <c r="J2875" s="31" t="s">
        <v>109</v>
      </c>
      <c r="K2875" s="31" t="s">
        <v>106</v>
      </c>
      <c r="L2875" s="31" t="s">
        <v>20320</v>
      </c>
      <c r="M2875" s="31" t="s">
        <v>31</v>
      </c>
      <c r="N2875" s="31" t="s">
        <v>25934</v>
      </c>
      <c r="O2875" s="31" t="s">
        <v>25929</v>
      </c>
      <c r="P2875" s="32" t="s">
        <v>25948</v>
      </c>
      <c r="Q2875" s="32">
        <v>1</v>
      </c>
      <c r="R2875" t="str">
        <f t="shared" si="44"/>
        <v>Резнікова О.К. ПП, лоток г.Староконстантинов, ул.Ессенская, д.2</v>
      </c>
    </row>
    <row r="2876" spans="1:18" hidden="1" x14ac:dyDescent="0.25">
      <c r="A2876" s="32">
        <v>165189</v>
      </c>
      <c r="B2876" s="31" t="s">
        <v>20375</v>
      </c>
      <c r="C2876" s="31" t="s">
        <v>20376</v>
      </c>
      <c r="D2876" s="31" t="s">
        <v>15947</v>
      </c>
      <c r="E2876" s="31" t="s">
        <v>145</v>
      </c>
      <c r="F2876" s="31" t="s">
        <v>122</v>
      </c>
      <c r="G2876" s="31" t="s">
        <v>111</v>
      </c>
      <c r="H2876" s="31" t="s">
        <v>112</v>
      </c>
      <c r="I2876" s="31" t="s">
        <v>20377</v>
      </c>
      <c r="J2876" s="31" t="s">
        <v>20378</v>
      </c>
      <c r="K2876" s="31" t="s">
        <v>106</v>
      </c>
      <c r="L2876" s="31" t="s">
        <v>20377</v>
      </c>
      <c r="M2876" s="31" t="s">
        <v>5</v>
      </c>
      <c r="N2876" s="31" t="s">
        <v>4</v>
      </c>
      <c r="O2876" s="31" t="s">
        <v>25929</v>
      </c>
      <c r="P2876" s="32" t="s">
        <v>25948</v>
      </c>
      <c r="Q2876" s="32">
        <v>1</v>
      </c>
      <c r="R2876" t="str">
        <f t="shared" si="44"/>
        <v>(НКЗ) ПП-ринок "Ізіда" г.Хмельницкий, шоссе Львовское, д.25/1</v>
      </c>
    </row>
    <row r="2877" spans="1:18" hidden="1" x14ac:dyDescent="0.25">
      <c r="A2877" s="32">
        <v>165216</v>
      </c>
      <c r="B2877" s="31" t="s">
        <v>20415</v>
      </c>
      <c r="C2877" s="31" t="s">
        <v>20416</v>
      </c>
      <c r="D2877" s="31" t="s">
        <v>20417</v>
      </c>
      <c r="E2877" s="31" t="s">
        <v>145</v>
      </c>
      <c r="F2877" s="31" t="s">
        <v>122</v>
      </c>
      <c r="G2877" s="31" t="s">
        <v>149</v>
      </c>
      <c r="H2877" s="31" t="s">
        <v>108</v>
      </c>
      <c r="I2877" s="31" t="s">
        <v>124</v>
      </c>
      <c r="J2877" s="31" t="s">
        <v>109</v>
      </c>
      <c r="K2877" s="31" t="s">
        <v>106</v>
      </c>
      <c r="L2877" s="31" t="s">
        <v>20416</v>
      </c>
      <c r="M2877" s="31" t="s">
        <v>5</v>
      </c>
      <c r="N2877" s="31" t="s">
        <v>4</v>
      </c>
      <c r="O2877" s="31" t="s">
        <v>25929</v>
      </c>
      <c r="P2877" s="32" t="s">
        <v>25948</v>
      </c>
      <c r="Q2877" s="32">
        <v>1</v>
      </c>
      <c r="R2877" t="str">
        <f t="shared" si="44"/>
        <v>Романенко О.С. ПП, к-к г.Хмельницкий, шоссе Львовское (перехідстарий ринок)</v>
      </c>
    </row>
    <row r="2878" spans="1:18" hidden="1" x14ac:dyDescent="0.25">
      <c r="A2878" s="32">
        <v>165300</v>
      </c>
      <c r="B2878" s="31" t="s">
        <v>20602</v>
      </c>
      <c r="C2878" s="31" t="s">
        <v>20603</v>
      </c>
      <c r="D2878" s="31" t="s">
        <v>20604</v>
      </c>
      <c r="E2878" s="31" t="s">
        <v>145</v>
      </c>
      <c r="F2878" s="31" t="s">
        <v>122</v>
      </c>
      <c r="G2878" s="31" t="s">
        <v>107</v>
      </c>
      <c r="H2878" s="31" t="s">
        <v>108</v>
      </c>
      <c r="I2878" s="31" t="s">
        <v>124</v>
      </c>
      <c r="J2878" s="31" t="s">
        <v>109</v>
      </c>
      <c r="K2878" s="31" t="s">
        <v>106</v>
      </c>
      <c r="L2878" s="31" t="s">
        <v>20603</v>
      </c>
      <c r="M2878" s="31" t="s">
        <v>29</v>
      </c>
      <c r="N2878" s="31" t="s">
        <v>25934</v>
      </c>
      <c r="O2878" s="31" t="s">
        <v>25929</v>
      </c>
      <c r="P2878" s="32" t="s">
        <v>25948</v>
      </c>
      <c r="Q2878" s="32">
        <v>1</v>
      </c>
      <c r="R2878" t="str">
        <f t="shared" si="44"/>
        <v>Самборська С.Г. ПП, маг."Пролісок" р-н Красиловский Район, г.Красилов, д.8/а (ул. Стуса)</v>
      </c>
    </row>
    <row r="2879" spans="1:18" hidden="1" x14ac:dyDescent="0.25">
      <c r="A2879" s="32">
        <v>165319</v>
      </c>
      <c r="B2879" s="31" t="s">
        <v>20650</v>
      </c>
      <c r="C2879" s="31" t="s">
        <v>20651</v>
      </c>
      <c r="D2879" s="31" t="s">
        <v>20652</v>
      </c>
      <c r="E2879" s="31" t="s">
        <v>145</v>
      </c>
      <c r="F2879" s="31" t="s">
        <v>122</v>
      </c>
      <c r="G2879" s="31" t="s">
        <v>107</v>
      </c>
      <c r="H2879" s="31" t="s">
        <v>108</v>
      </c>
      <c r="I2879" s="31" t="s">
        <v>124</v>
      </c>
      <c r="J2879" s="31" t="s">
        <v>109</v>
      </c>
      <c r="K2879" s="31" t="s">
        <v>106</v>
      </c>
      <c r="L2879" s="31" t="s">
        <v>20651</v>
      </c>
      <c r="M2879" s="31" t="s">
        <v>31</v>
      </c>
      <c r="N2879" s="31" t="s">
        <v>25934</v>
      </c>
      <c r="O2879" s="31" t="s">
        <v>25929</v>
      </c>
      <c r="P2879" s="32" t="s">
        <v>25948</v>
      </c>
      <c r="Q2879" s="32">
        <v>1</v>
      </c>
      <c r="R2879" t="str">
        <f t="shared" si="44"/>
        <v>Самсонюк Г.Д. ПП, Лоток г.Староконстантинов, ул.Ессенская, д.2 (ТЦ)</v>
      </c>
    </row>
    <row r="2880" spans="1:18" hidden="1" x14ac:dyDescent="0.25">
      <c r="A2880" s="32">
        <v>165343</v>
      </c>
      <c r="B2880" s="31" t="s">
        <v>20695</v>
      </c>
      <c r="C2880" s="31" t="s">
        <v>20696</v>
      </c>
      <c r="D2880" s="31" t="s">
        <v>20697</v>
      </c>
      <c r="E2880" s="31" t="s">
        <v>145</v>
      </c>
      <c r="F2880" s="31" t="s">
        <v>122</v>
      </c>
      <c r="G2880" s="31" t="s">
        <v>115</v>
      </c>
      <c r="H2880" s="31" t="s">
        <v>116</v>
      </c>
      <c r="I2880" s="31" t="s">
        <v>20698</v>
      </c>
      <c r="J2880" s="31" t="s">
        <v>20699</v>
      </c>
      <c r="K2880" s="31" t="s">
        <v>106</v>
      </c>
      <c r="L2880" s="31" t="s">
        <v>20696</v>
      </c>
      <c r="M2880" s="31" t="s">
        <v>5</v>
      </c>
      <c r="N2880" s="31" t="s">
        <v>4</v>
      </c>
      <c r="O2880" s="31" t="s">
        <v>25929</v>
      </c>
      <c r="P2880" s="32" t="s">
        <v>67</v>
      </c>
      <c r="Q2880" s="32">
        <v>1</v>
      </c>
      <c r="R2880" t="str">
        <f t="shared" si="44"/>
        <v>Свіжа Л.Ф.  ПП,  к-к №33 г.Хмельницкий, ул.Геологов (новий базар біля авто школи)</v>
      </c>
    </row>
    <row r="2881" spans="1:18" hidden="1" x14ac:dyDescent="0.25">
      <c r="A2881" s="32">
        <v>160110</v>
      </c>
      <c r="B2881" s="31" t="s">
        <v>3023</v>
      </c>
      <c r="C2881" s="31" t="s">
        <v>8389</v>
      </c>
      <c r="D2881" s="31" t="s">
        <v>3169</v>
      </c>
      <c r="E2881" s="31" t="s">
        <v>135</v>
      </c>
      <c r="F2881" s="31" t="s">
        <v>122</v>
      </c>
      <c r="G2881" s="31" t="s">
        <v>107</v>
      </c>
      <c r="H2881" s="31" t="s">
        <v>108</v>
      </c>
      <c r="I2881" s="31" t="s">
        <v>5093</v>
      </c>
      <c r="J2881" s="31" t="s">
        <v>5094</v>
      </c>
      <c r="K2881" s="31" t="s">
        <v>110</v>
      </c>
      <c r="L2881" s="31" t="s">
        <v>3024</v>
      </c>
      <c r="M2881" s="31" t="s">
        <v>4</v>
      </c>
      <c r="N2881" s="31" t="s">
        <v>4</v>
      </c>
      <c r="O2881" s="31" t="s">
        <v>25929</v>
      </c>
      <c r="P2881" s="32" t="s">
        <v>25948</v>
      </c>
      <c r="Q2881" s="32">
        <v>1</v>
      </c>
      <c r="R2881" t="str">
        <f t="shared" si="44"/>
        <v>(РЦ) Гнатюк О.П. ПП, маг. "Лідія" р-н Славутский Район, с.Аннополь (0)</v>
      </c>
    </row>
    <row r="2882" spans="1:18" hidden="1" x14ac:dyDescent="0.25">
      <c r="A2882" s="32">
        <v>160112</v>
      </c>
      <c r="B2882" s="31" t="s">
        <v>8390</v>
      </c>
      <c r="C2882" s="31" t="s">
        <v>8391</v>
      </c>
      <c r="D2882" s="31" t="s">
        <v>8392</v>
      </c>
      <c r="E2882" s="31" t="s">
        <v>145</v>
      </c>
      <c r="F2882" s="31" t="s">
        <v>122</v>
      </c>
      <c r="G2882" s="31" t="s">
        <v>107</v>
      </c>
      <c r="H2882" s="31" t="s">
        <v>108</v>
      </c>
      <c r="I2882" s="31" t="s">
        <v>124</v>
      </c>
      <c r="J2882" s="31" t="s">
        <v>109</v>
      </c>
      <c r="K2882" s="31" t="s">
        <v>110</v>
      </c>
      <c r="L2882" s="31" t="s">
        <v>8391</v>
      </c>
      <c r="M2882" s="31" t="s">
        <v>33</v>
      </c>
      <c r="N2882" s="31" t="s">
        <v>25934</v>
      </c>
      <c r="O2882" s="31" t="s">
        <v>25929</v>
      </c>
      <c r="P2882" s="32" t="s">
        <v>67</v>
      </c>
      <c r="Q2882" s="32">
        <v>0.5</v>
      </c>
      <c r="R2882" t="str">
        <f t="shared" si="44"/>
        <v>Гноянко С.І. ПП, маг. "Люкс" р-н Старосинявский Район, пгт.Старая Синява, д.16 (біля кафе "Каштан")</v>
      </c>
    </row>
    <row r="2883" spans="1:18" hidden="1" x14ac:dyDescent="0.25">
      <c r="A2883" s="32">
        <v>160131</v>
      </c>
      <c r="B2883" s="31" t="s">
        <v>8464</v>
      </c>
      <c r="C2883" s="31" t="s">
        <v>8465</v>
      </c>
      <c r="D2883" s="31" t="s">
        <v>7301</v>
      </c>
      <c r="E2883" s="31" t="s">
        <v>145</v>
      </c>
      <c r="F2883" s="31" t="s">
        <v>122</v>
      </c>
      <c r="G2883" s="31" t="s">
        <v>115</v>
      </c>
      <c r="H2883" s="31" t="s">
        <v>116</v>
      </c>
      <c r="I2883" s="31" t="s">
        <v>4627</v>
      </c>
      <c r="J2883" s="31" t="s">
        <v>4628</v>
      </c>
      <c r="K2883" s="31" t="s">
        <v>110</v>
      </c>
      <c r="L2883" s="31" t="s">
        <v>8465</v>
      </c>
      <c r="M2883" s="31" t="s">
        <v>5</v>
      </c>
      <c r="N2883" s="31" t="s">
        <v>4</v>
      </c>
      <c r="O2883" s="31" t="s">
        <v>25929</v>
      </c>
      <c r="P2883" s="32" t="s">
        <v>66</v>
      </c>
      <c r="Q2883" s="32">
        <v>1</v>
      </c>
      <c r="R2883" t="str">
        <f t="shared" ref="R2883:R2946" si="45">CONCATENATE(C2883," ",D2883)</f>
        <v>Гончар С.А. ПП, к-к г.Хмельницкий, ул.Соборная, д.11 (овочевий павільйон)</v>
      </c>
    </row>
    <row r="2884" spans="1:18" hidden="1" x14ac:dyDescent="0.25">
      <c r="A2884" s="32">
        <v>160133</v>
      </c>
      <c r="B2884" s="31" t="s">
        <v>8469</v>
      </c>
      <c r="C2884" s="31" t="s">
        <v>8470</v>
      </c>
      <c r="D2884" s="31" t="s">
        <v>8471</v>
      </c>
      <c r="E2884" s="31" t="s">
        <v>145</v>
      </c>
      <c r="F2884" s="31" t="s">
        <v>122</v>
      </c>
      <c r="G2884" s="31" t="s">
        <v>115</v>
      </c>
      <c r="H2884" s="31" t="s">
        <v>116</v>
      </c>
      <c r="I2884" s="31" t="s">
        <v>8472</v>
      </c>
      <c r="J2884" s="31" t="s">
        <v>8473</v>
      </c>
      <c r="K2884" s="31" t="s">
        <v>110</v>
      </c>
      <c r="L2884" s="31" t="s">
        <v>8470</v>
      </c>
      <c r="M2884" s="31" t="s">
        <v>30</v>
      </c>
      <c r="N2884" s="31" t="s">
        <v>25934</v>
      </c>
      <c r="O2884" s="31" t="s">
        <v>25929</v>
      </c>
      <c r="P2884" s="32" t="s">
        <v>66</v>
      </c>
      <c r="Q2884" s="32">
        <v>1</v>
      </c>
      <c r="R2884" t="str">
        <f t="shared" si="45"/>
        <v>Гончарук В.Г. ПП, к-к р-н Теофипольский Район, пгт.Теофиполь, ул.Октябрьская, д.8</v>
      </c>
    </row>
    <row r="2885" spans="1:18" hidden="1" x14ac:dyDescent="0.25">
      <c r="A2885" s="32">
        <v>160141</v>
      </c>
      <c r="B2885" s="31" t="s">
        <v>8486</v>
      </c>
      <c r="C2885" s="31" t="s">
        <v>8487</v>
      </c>
      <c r="D2885" s="31" t="s">
        <v>8488</v>
      </c>
      <c r="E2885" s="31" t="s">
        <v>145</v>
      </c>
      <c r="F2885" s="31" t="s">
        <v>122</v>
      </c>
      <c r="G2885" s="31" t="s">
        <v>107</v>
      </c>
      <c r="H2885" s="31" t="s">
        <v>108</v>
      </c>
      <c r="I2885" s="31" t="s">
        <v>8489</v>
      </c>
      <c r="J2885" s="31" t="s">
        <v>8490</v>
      </c>
      <c r="K2885" s="31" t="s">
        <v>110</v>
      </c>
      <c r="L2885" s="31" t="s">
        <v>8487</v>
      </c>
      <c r="M2885" s="31" t="s">
        <v>31</v>
      </c>
      <c r="N2885" s="31" t="s">
        <v>25934</v>
      </c>
      <c r="O2885" s="31" t="s">
        <v>25929</v>
      </c>
      <c r="P2885" s="32" t="s">
        <v>67</v>
      </c>
      <c r="Q2885" s="32">
        <v>1</v>
      </c>
      <c r="R2885" t="str">
        <f t="shared" si="45"/>
        <v>Городельська О.М. ПП, маг. "Берегиня" г.Староконстантинов, ул.Тельмана, д.8</v>
      </c>
    </row>
    <row r="2886" spans="1:18" hidden="1" x14ac:dyDescent="0.25">
      <c r="A2886" s="32">
        <v>160142</v>
      </c>
      <c r="B2886" s="31" t="s">
        <v>8491</v>
      </c>
      <c r="C2886" s="31" t="s">
        <v>8492</v>
      </c>
      <c r="D2886" s="31" t="s">
        <v>8493</v>
      </c>
      <c r="E2886" s="31" t="s">
        <v>145</v>
      </c>
      <c r="F2886" s="31" t="s">
        <v>122</v>
      </c>
      <c r="G2886" s="31" t="s">
        <v>107</v>
      </c>
      <c r="H2886" s="31" t="s">
        <v>108</v>
      </c>
      <c r="I2886" s="31" t="s">
        <v>8489</v>
      </c>
      <c r="J2886" s="31" t="s">
        <v>8490</v>
      </c>
      <c r="K2886" s="31" t="s">
        <v>110</v>
      </c>
      <c r="L2886" s="31" t="s">
        <v>8492</v>
      </c>
      <c r="M2886" s="31" t="s">
        <v>31</v>
      </c>
      <c r="N2886" s="31" t="s">
        <v>25934</v>
      </c>
      <c r="O2886" s="31" t="s">
        <v>25929</v>
      </c>
      <c r="P2886" s="32" t="s">
        <v>66</v>
      </c>
      <c r="Q2886" s="32">
        <v>0.5</v>
      </c>
      <c r="R2886" t="str">
        <f t="shared" si="45"/>
        <v>Городельська О.М. ПП, маг. "Продукти" р-н Староконстантиновский Район, с.Иршики, ул.Центральная, д.1</v>
      </c>
    </row>
    <row r="2887" spans="1:18" hidden="1" x14ac:dyDescent="0.25">
      <c r="A2887" s="32">
        <v>160143</v>
      </c>
      <c r="B2887" s="31" t="s">
        <v>8494</v>
      </c>
      <c r="C2887" s="31" t="s">
        <v>8492</v>
      </c>
      <c r="D2887" s="31" t="s">
        <v>8495</v>
      </c>
      <c r="E2887" s="31" t="s">
        <v>145</v>
      </c>
      <c r="F2887" s="31" t="s">
        <v>122</v>
      </c>
      <c r="G2887" s="31" t="s">
        <v>107</v>
      </c>
      <c r="H2887" s="31" t="s">
        <v>108</v>
      </c>
      <c r="I2887" s="31" t="s">
        <v>8489</v>
      </c>
      <c r="J2887" s="31" t="s">
        <v>8490</v>
      </c>
      <c r="K2887" s="31" t="s">
        <v>110</v>
      </c>
      <c r="L2887" s="31" t="s">
        <v>8492</v>
      </c>
      <c r="M2887" s="31" t="s">
        <v>31</v>
      </c>
      <c r="N2887" s="31" t="s">
        <v>25934</v>
      </c>
      <c r="O2887" s="31" t="s">
        <v>25929</v>
      </c>
      <c r="P2887" s="32" t="s">
        <v>67</v>
      </c>
      <c r="Q2887" s="32">
        <v>0.5</v>
      </c>
      <c r="R2887" t="str">
        <f t="shared" si="45"/>
        <v>Городельська О.М. ПП, маг. "Продукти" р-н Староконстантиновский Район, с.Хижники, ул.Центральная, д.1</v>
      </c>
    </row>
    <row r="2888" spans="1:18" hidden="1" x14ac:dyDescent="0.25">
      <c r="A2888" s="32">
        <v>160145</v>
      </c>
      <c r="B2888" s="31" t="s">
        <v>8496</v>
      </c>
      <c r="C2888" s="31" t="s">
        <v>8497</v>
      </c>
      <c r="D2888" s="31" t="s">
        <v>8498</v>
      </c>
      <c r="E2888" s="31" t="s">
        <v>145</v>
      </c>
      <c r="F2888" s="31" t="s">
        <v>122</v>
      </c>
      <c r="G2888" s="31" t="s">
        <v>111</v>
      </c>
      <c r="H2888" s="31" t="s">
        <v>112</v>
      </c>
      <c r="I2888" s="31" t="s">
        <v>8499</v>
      </c>
      <c r="J2888" s="31" t="s">
        <v>109</v>
      </c>
      <c r="K2888" s="31" t="s">
        <v>110</v>
      </c>
      <c r="L2888" s="31" t="s">
        <v>8499</v>
      </c>
      <c r="M2888" s="31" t="s">
        <v>4</v>
      </c>
      <c r="N2888" s="31" t="s">
        <v>4</v>
      </c>
      <c r="O2888" s="31" t="s">
        <v>25929</v>
      </c>
      <c r="P2888" s="32" t="s">
        <v>25948</v>
      </c>
      <c r="Q2888" s="32">
        <v>1</v>
      </c>
      <c r="R2888" t="str">
        <f t="shared" si="45"/>
        <v>(НКЗ) Городоцька районна організація профспілки працівників культури р-н Городокский Район, г.Городок, ул.Грушевского (-)</v>
      </c>
    </row>
    <row r="2889" spans="1:18" hidden="1" x14ac:dyDescent="0.25">
      <c r="A2889" s="32">
        <v>160147</v>
      </c>
      <c r="B2889" s="31" t="s">
        <v>8504</v>
      </c>
      <c r="C2889" s="31" t="s">
        <v>8505</v>
      </c>
      <c r="D2889" s="31" t="s">
        <v>8506</v>
      </c>
      <c r="E2889" s="31" t="s">
        <v>145</v>
      </c>
      <c r="F2889" s="31" t="s">
        <v>122</v>
      </c>
      <c r="G2889" s="31" t="s">
        <v>111</v>
      </c>
      <c r="H2889" s="31" t="s">
        <v>112</v>
      </c>
      <c r="I2889" s="31" t="s">
        <v>124</v>
      </c>
      <c r="J2889" s="31" t="s">
        <v>109</v>
      </c>
      <c r="K2889" s="31" t="s">
        <v>110</v>
      </c>
      <c r="L2889" s="31" t="s">
        <v>8507</v>
      </c>
      <c r="M2889" s="31" t="s">
        <v>4</v>
      </c>
      <c r="N2889" s="31" t="s">
        <v>4</v>
      </c>
      <c r="O2889" s="31" t="s">
        <v>25929</v>
      </c>
      <c r="P2889" s="32" t="s">
        <v>25948</v>
      </c>
      <c r="Q2889" s="32">
        <v>1</v>
      </c>
      <c r="R2889" t="str">
        <f t="shared" si="45"/>
        <v>(НКЗ) Городоцький комбінат громадського харчування ПСК р-н Городокский Район, г.Городок, ул.Грушевского, д.80</v>
      </c>
    </row>
    <row r="2890" spans="1:18" hidden="1" x14ac:dyDescent="0.25">
      <c r="A2890" s="32">
        <v>160156</v>
      </c>
      <c r="B2890" s="31" t="s">
        <v>8520</v>
      </c>
      <c r="C2890" s="31" t="s">
        <v>8521</v>
      </c>
      <c r="D2890" s="31" t="s">
        <v>8522</v>
      </c>
      <c r="E2890" s="31" t="s">
        <v>145</v>
      </c>
      <c r="F2890" s="31" t="s">
        <v>122</v>
      </c>
      <c r="G2890" s="31" t="s">
        <v>107</v>
      </c>
      <c r="H2890" s="31" t="s">
        <v>108</v>
      </c>
      <c r="I2890" s="31" t="s">
        <v>4784</v>
      </c>
      <c r="J2890" s="31" t="s">
        <v>4785</v>
      </c>
      <c r="K2890" s="31" t="s">
        <v>110</v>
      </c>
      <c r="L2890" s="31" t="s">
        <v>8521</v>
      </c>
      <c r="M2890" s="31" t="s">
        <v>30</v>
      </c>
      <c r="N2890" s="31" t="s">
        <v>25934</v>
      </c>
      <c r="O2890" s="31" t="s">
        <v>25929</v>
      </c>
      <c r="P2890" s="32" t="s">
        <v>67</v>
      </c>
      <c r="Q2890" s="32">
        <v>1</v>
      </c>
      <c r="R2890" t="str">
        <f t="shared" si="45"/>
        <v>Грабарчук Д.М. ПП, маг. "Олександра" р-н Красиловский Район, с.Чернелевка, ул.Мыхайлюка, д.4</v>
      </c>
    </row>
    <row r="2891" spans="1:18" hidden="1" x14ac:dyDescent="0.25">
      <c r="A2891" s="32">
        <v>160158</v>
      </c>
      <c r="B2891" s="31" t="s">
        <v>8523</v>
      </c>
      <c r="C2891" s="31" t="s">
        <v>8524</v>
      </c>
      <c r="D2891" s="31" t="s">
        <v>8525</v>
      </c>
      <c r="E2891" s="31" t="s">
        <v>145</v>
      </c>
      <c r="F2891" s="31" t="s">
        <v>122</v>
      </c>
      <c r="G2891" s="31" t="s">
        <v>111</v>
      </c>
      <c r="H2891" s="31" t="s">
        <v>112</v>
      </c>
      <c r="I2891" s="31" t="s">
        <v>8526</v>
      </c>
      <c r="J2891" s="31" t="s">
        <v>8527</v>
      </c>
      <c r="K2891" s="31" t="s">
        <v>110</v>
      </c>
      <c r="L2891" s="31" t="s">
        <v>8528</v>
      </c>
      <c r="M2891" s="31" t="s">
        <v>4</v>
      </c>
      <c r="N2891" s="31" t="s">
        <v>4</v>
      </c>
      <c r="O2891" s="31" t="s">
        <v>25929</v>
      </c>
      <c r="P2891" s="32" t="s">
        <v>25948</v>
      </c>
      <c r="Q2891" s="32">
        <v>1</v>
      </c>
      <c r="R2891" t="str">
        <f t="shared" si="45"/>
        <v>(НКЗ) Гранд Мотор ТОВ г.Хмельницкий, ул.Винницкая, д.1/1</v>
      </c>
    </row>
    <row r="2892" spans="1:18" hidden="1" x14ac:dyDescent="0.25">
      <c r="A2892" s="32">
        <v>160168</v>
      </c>
      <c r="B2892" s="31" t="s">
        <v>8546</v>
      </c>
      <c r="C2892" s="31" t="s">
        <v>8547</v>
      </c>
      <c r="D2892" s="31" t="s">
        <v>8548</v>
      </c>
      <c r="E2892" s="31" t="s">
        <v>145</v>
      </c>
      <c r="F2892" s="31" t="s">
        <v>122</v>
      </c>
      <c r="G2892" s="31" t="s">
        <v>213</v>
      </c>
      <c r="H2892" s="31" t="s">
        <v>214</v>
      </c>
      <c r="I2892" s="31" t="s">
        <v>8549</v>
      </c>
      <c r="J2892" s="31" t="s">
        <v>8550</v>
      </c>
      <c r="K2892" s="31" t="s">
        <v>110</v>
      </c>
      <c r="L2892" s="31" t="s">
        <v>8551</v>
      </c>
      <c r="M2892" s="31" t="s">
        <v>31</v>
      </c>
      <c r="N2892" s="31" t="s">
        <v>25934</v>
      </c>
      <c r="O2892" s="31" t="s">
        <v>25929</v>
      </c>
      <c r="P2892" s="32" t="s">
        <v>66</v>
      </c>
      <c r="Q2892" s="32">
        <v>0.5</v>
      </c>
      <c r="R2892" t="str">
        <f t="shared" si="45"/>
        <v>(НКЗ) Гриник А.М. ПП, маг. - склад г.Староконстантинов, ул.Наливайко, д.23</v>
      </c>
    </row>
    <row r="2893" spans="1:18" hidden="1" x14ac:dyDescent="0.25">
      <c r="A2893" s="32">
        <v>160172</v>
      </c>
      <c r="B2893" s="31" t="s">
        <v>8557</v>
      </c>
      <c r="C2893" s="31" t="s">
        <v>8558</v>
      </c>
      <c r="D2893" s="31" t="s">
        <v>8556</v>
      </c>
      <c r="E2893" s="31" t="s">
        <v>145</v>
      </c>
      <c r="F2893" s="31" t="s">
        <v>122</v>
      </c>
      <c r="G2893" s="31" t="s">
        <v>107</v>
      </c>
      <c r="H2893" s="31" t="s">
        <v>108</v>
      </c>
      <c r="I2893" s="31" t="s">
        <v>8559</v>
      </c>
      <c r="J2893" s="31" t="s">
        <v>8560</v>
      </c>
      <c r="K2893" s="31" t="s">
        <v>110</v>
      </c>
      <c r="L2893" s="31" t="s">
        <v>8558</v>
      </c>
      <c r="M2893" s="31" t="s">
        <v>29</v>
      </c>
      <c r="N2893" s="31" t="s">
        <v>25934</v>
      </c>
      <c r="O2893" s="31" t="s">
        <v>25929</v>
      </c>
      <c r="P2893" s="32" t="s">
        <v>67</v>
      </c>
      <c r="Q2893" s="32">
        <v>0.5</v>
      </c>
      <c r="R2893" t="str">
        <f t="shared" si="45"/>
        <v>Гринчишин ПП, маг. "Людмила" р-н Теофипольский Район, пгт.Теофиполь (автостанція)</v>
      </c>
    </row>
    <row r="2894" spans="1:18" hidden="1" x14ac:dyDescent="0.25">
      <c r="A2894" s="32">
        <v>160224</v>
      </c>
      <c r="B2894" s="31" t="s">
        <v>8671</v>
      </c>
      <c r="C2894" s="31" t="s">
        <v>4376</v>
      </c>
      <c r="D2894" s="31" t="s">
        <v>8672</v>
      </c>
      <c r="E2894" s="31" t="s">
        <v>145</v>
      </c>
      <c r="F2894" s="31" t="s">
        <v>122</v>
      </c>
      <c r="G2894" s="31" t="s">
        <v>107</v>
      </c>
      <c r="H2894" s="31" t="s">
        <v>108</v>
      </c>
      <c r="I2894" s="31" t="s">
        <v>124</v>
      </c>
      <c r="J2894" s="31" t="s">
        <v>109</v>
      </c>
      <c r="K2894" s="31" t="s">
        <v>110</v>
      </c>
      <c r="L2894" s="31" t="s">
        <v>8673</v>
      </c>
      <c r="M2894" s="31" t="s">
        <v>29</v>
      </c>
      <c r="N2894" s="31" t="s">
        <v>25934</v>
      </c>
      <c r="O2894" s="31" t="s">
        <v>25929</v>
      </c>
      <c r="P2894" s="32" t="s">
        <v>67</v>
      </c>
      <c r="Q2894" s="32">
        <v>0.5</v>
      </c>
      <c r="R2894" t="str">
        <f t="shared" si="45"/>
        <v>Давидюк В.І. ПП, маг. "Три дороги" р-н Теофипольский Район, пгт.Теофиполь (окружная)</v>
      </c>
    </row>
    <row r="2895" spans="1:18" hidden="1" x14ac:dyDescent="0.25">
      <c r="A2895" s="32">
        <v>160226</v>
      </c>
      <c r="B2895" s="31" t="s">
        <v>8679</v>
      </c>
      <c r="C2895" s="31" t="s">
        <v>8680</v>
      </c>
      <c r="D2895" s="31" t="s">
        <v>8681</v>
      </c>
      <c r="E2895" s="31" t="s">
        <v>145</v>
      </c>
      <c r="F2895" s="31" t="s">
        <v>122</v>
      </c>
      <c r="G2895" s="31" t="s">
        <v>107</v>
      </c>
      <c r="H2895" s="31" t="s">
        <v>108</v>
      </c>
      <c r="I2895" s="31" t="s">
        <v>4378</v>
      </c>
      <c r="J2895" s="31" t="s">
        <v>4379</v>
      </c>
      <c r="K2895" s="31" t="s">
        <v>110</v>
      </c>
      <c r="L2895" s="31" t="s">
        <v>8680</v>
      </c>
      <c r="M2895" s="31" t="s">
        <v>29</v>
      </c>
      <c r="N2895" s="31" t="s">
        <v>25934</v>
      </c>
      <c r="O2895" s="31" t="s">
        <v>25929</v>
      </c>
      <c r="P2895" s="32" t="s">
        <v>66</v>
      </c>
      <c r="Q2895" s="32">
        <v>1</v>
      </c>
      <c r="R2895" t="str">
        <f t="shared" si="45"/>
        <v>Давидюк В.І. ПП, маг. "Олеся" р-н Теофипольский Район, с.Коровье, ул.Садовая, д.2а</v>
      </c>
    </row>
    <row r="2896" spans="1:18" hidden="1" x14ac:dyDescent="0.25">
      <c r="A2896" s="32">
        <v>160245</v>
      </c>
      <c r="B2896" s="31" t="s">
        <v>8713</v>
      </c>
      <c r="C2896" s="31" t="s">
        <v>8714</v>
      </c>
      <c r="D2896" s="31" t="s">
        <v>8715</v>
      </c>
      <c r="E2896" s="31" t="s">
        <v>145</v>
      </c>
      <c r="F2896" s="31" t="s">
        <v>122</v>
      </c>
      <c r="G2896" s="31" t="s">
        <v>107</v>
      </c>
      <c r="H2896" s="31" t="s">
        <v>108</v>
      </c>
      <c r="I2896" s="31" t="s">
        <v>8716</v>
      </c>
      <c r="J2896" s="31" t="s">
        <v>8717</v>
      </c>
      <c r="K2896" s="31" t="s">
        <v>110</v>
      </c>
      <c r="L2896" s="31" t="s">
        <v>8714</v>
      </c>
      <c r="M2896" s="31" t="s">
        <v>33</v>
      </c>
      <c r="N2896" s="31" t="s">
        <v>25934</v>
      </c>
      <c r="O2896" s="31" t="s">
        <v>25929</v>
      </c>
      <c r="P2896" s="32" t="s">
        <v>66</v>
      </c>
      <c r="Q2896" s="32">
        <v>0.5</v>
      </c>
      <c r="R2896" t="str">
        <f t="shared" si="45"/>
        <v>Денесенко Р.І. ПП, маг. "Південний Буг" р-н Старосинявский Район, с.Новая Синявка, ул.Победы, д.12 (в центрі біля церкви)</v>
      </c>
    </row>
    <row r="2897" spans="1:18" hidden="1" x14ac:dyDescent="0.25">
      <c r="A2897" s="32">
        <v>160246</v>
      </c>
      <c r="B2897" s="31" t="s">
        <v>8718</v>
      </c>
      <c r="C2897" s="31" t="s">
        <v>8719</v>
      </c>
      <c r="D2897" s="31" t="s">
        <v>8720</v>
      </c>
      <c r="E2897" s="31" t="s">
        <v>145</v>
      </c>
      <c r="F2897" s="31" t="s">
        <v>122</v>
      </c>
      <c r="G2897" s="31" t="s">
        <v>107</v>
      </c>
      <c r="H2897" s="31" t="s">
        <v>108</v>
      </c>
      <c r="I2897" s="31" t="s">
        <v>124</v>
      </c>
      <c r="J2897" s="31" t="s">
        <v>109</v>
      </c>
      <c r="K2897" s="31" t="s">
        <v>110</v>
      </c>
      <c r="L2897" s="31" t="s">
        <v>8719</v>
      </c>
      <c r="M2897" s="31" t="s">
        <v>32</v>
      </c>
      <c r="N2897" s="31" t="s">
        <v>25934</v>
      </c>
      <c r="O2897" s="31" t="s">
        <v>25929</v>
      </c>
      <c r="P2897" s="32" t="s">
        <v>67</v>
      </c>
      <c r="Q2897" s="32">
        <v>0.5</v>
      </c>
      <c r="R2897" t="str">
        <f t="shared" si="45"/>
        <v>Денисюк В.М. ПП, маг. "Каштан" р-н Хмельницкий Район, с.Стуфчинцы, д.13 (в центрі села)</v>
      </c>
    </row>
    <row r="2898" spans="1:18" hidden="1" x14ac:dyDescent="0.25">
      <c r="A2898" s="32">
        <v>160251</v>
      </c>
      <c r="B2898" s="31" t="s">
        <v>8728</v>
      </c>
      <c r="C2898" s="31" t="s">
        <v>8729</v>
      </c>
      <c r="D2898" s="31" t="s">
        <v>8730</v>
      </c>
      <c r="E2898" s="31" t="s">
        <v>145</v>
      </c>
      <c r="F2898" s="31" t="s">
        <v>122</v>
      </c>
      <c r="G2898" s="31" t="s">
        <v>111</v>
      </c>
      <c r="H2898" s="31" t="s">
        <v>112</v>
      </c>
      <c r="I2898" s="31" t="s">
        <v>124</v>
      </c>
      <c r="J2898" s="31" t="s">
        <v>109</v>
      </c>
      <c r="K2898" s="31" t="s">
        <v>110</v>
      </c>
      <c r="L2898" s="31" t="s">
        <v>8731</v>
      </c>
      <c r="M2898" s="31" t="s">
        <v>4</v>
      </c>
      <c r="N2898" s="31" t="s">
        <v>4</v>
      </c>
      <c r="O2898" s="31" t="s">
        <v>25929</v>
      </c>
      <c r="P2898" s="32" t="s">
        <v>25948</v>
      </c>
      <c r="Q2898" s="32">
        <v>1</v>
      </c>
      <c r="R2898" t="str">
        <f t="shared" si="45"/>
        <v>(НКЗ) Деражня РЕМ ПК р-н Деражнянский Район, г.Деражня, пер.Мира, д.130</v>
      </c>
    </row>
    <row r="2899" spans="1:18" hidden="1" x14ac:dyDescent="0.25">
      <c r="A2899" s="32">
        <v>160252</v>
      </c>
      <c r="B2899" s="31" t="s">
        <v>8732</v>
      </c>
      <c r="C2899" s="31" t="s">
        <v>8733</v>
      </c>
      <c r="D2899" s="31" t="s">
        <v>8734</v>
      </c>
      <c r="E2899" s="31" t="s">
        <v>145</v>
      </c>
      <c r="F2899" s="31" t="s">
        <v>122</v>
      </c>
      <c r="G2899" s="31" t="s">
        <v>111</v>
      </c>
      <c r="H2899" s="31" t="s">
        <v>112</v>
      </c>
      <c r="I2899" s="31" t="s">
        <v>8735</v>
      </c>
      <c r="J2899" s="31" t="s">
        <v>109</v>
      </c>
      <c r="K2899" s="31" t="s">
        <v>110</v>
      </c>
      <c r="L2899" s="31" t="s">
        <v>8736</v>
      </c>
      <c r="M2899" s="31" t="s">
        <v>4</v>
      </c>
      <c r="N2899" s="31" t="s">
        <v>4</v>
      </c>
      <c r="O2899" s="31" t="s">
        <v>25929</v>
      </c>
      <c r="P2899" s="32" t="s">
        <v>25948</v>
      </c>
      <c r="Q2899" s="32">
        <v>1</v>
      </c>
      <c r="R2899" t="str">
        <f t="shared" si="45"/>
        <v>(НКЗ) Деражнянський молокозавод ПрАТ р-н Деражнянский Район, г.Деражня, ул.Олейника, д.7</v>
      </c>
    </row>
    <row r="2900" spans="1:18" hidden="1" x14ac:dyDescent="0.25">
      <c r="A2900" s="32">
        <v>160254</v>
      </c>
      <c r="B2900" s="31" t="s">
        <v>8740</v>
      </c>
      <c r="C2900" s="31" t="s">
        <v>8741</v>
      </c>
      <c r="D2900" s="31" t="s">
        <v>8742</v>
      </c>
      <c r="E2900" s="31" t="s">
        <v>145</v>
      </c>
      <c r="F2900" s="31" t="s">
        <v>122</v>
      </c>
      <c r="G2900" s="31" t="s">
        <v>107</v>
      </c>
      <c r="H2900" s="31" t="s">
        <v>108</v>
      </c>
      <c r="I2900" s="31" t="s">
        <v>8743</v>
      </c>
      <c r="J2900" s="31" t="s">
        <v>8744</v>
      </c>
      <c r="K2900" s="31" t="s">
        <v>110</v>
      </c>
      <c r="L2900" s="31" t="s">
        <v>8741</v>
      </c>
      <c r="M2900" s="31" t="s">
        <v>31</v>
      </c>
      <c r="N2900" s="31" t="s">
        <v>25934</v>
      </c>
      <c r="O2900" s="31" t="s">
        <v>25929</v>
      </c>
      <c r="P2900" s="32" t="s">
        <v>67</v>
      </c>
      <c r="Q2900" s="32">
        <v>1</v>
      </c>
      <c r="R2900" t="str">
        <f t="shared" si="45"/>
        <v>Дерикот Н.М. ПП, маг. "Добродій" г.Староконстантинов, ул.1-го Мая, д.16</v>
      </c>
    </row>
    <row r="2901" spans="1:18" hidden="1" x14ac:dyDescent="0.25">
      <c r="A2901" s="32">
        <v>160260</v>
      </c>
      <c r="B2901" s="31" t="s">
        <v>8763</v>
      </c>
      <c r="C2901" s="31" t="s">
        <v>8764</v>
      </c>
      <c r="D2901" s="31" t="s">
        <v>8765</v>
      </c>
      <c r="E2901" s="31" t="s">
        <v>145</v>
      </c>
      <c r="F2901" s="31" t="s">
        <v>122</v>
      </c>
      <c r="G2901" s="31" t="s">
        <v>107</v>
      </c>
      <c r="H2901" s="31" t="s">
        <v>108</v>
      </c>
      <c r="I2901" s="31" t="s">
        <v>8766</v>
      </c>
      <c r="J2901" s="31" t="s">
        <v>8767</v>
      </c>
      <c r="K2901" s="31" t="s">
        <v>110</v>
      </c>
      <c r="L2901" s="31" t="s">
        <v>8764</v>
      </c>
      <c r="M2901" s="31" t="s">
        <v>29</v>
      </c>
      <c r="N2901" s="31" t="s">
        <v>25934</v>
      </c>
      <c r="O2901" s="31" t="s">
        <v>25929</v>
      </c>
      <c r="P2901" s="32" t="s">
        <v>66</v>
      </c>
      <c r="Q2901" s="32">
        <v>1</v>
      </c>
      <c r="R2901" t="str">
        <f t="shared" si="45"/>
        <v>Джус О.М. ПП, вагончик рожевий р-н Теофипольский Район, с.Строки, ул.Ленина, д.8</v>
      </c>
    </row>
    <row r="2902" spans="1:18" hidden="1" x14ac:dyDescent="0.25">
      <c r="A2902" s="32">
        <v>160263</v>
      </c>
      <c r="B2902" s="31" t="s">
        <v>8771</v>
      </c>
      <c r="C2902" s="31" t="s">
        <v>8772</v>
      </c>
      <c r="D2902" s="31" t="s">
        <v>8773</v>
      </c>
      <c r="E2902" s="31" t="s">
        <v>145</v>
      </c>
      <c r="F2902" s="31" t="s">
        <v>122</v>
      </c>
      <c r="G2902" s="31" t="s">
        <v>115</v>
      </c>
      <c r="H2902" s="31" t="s">
        <v>116</v>
      </c>
      <c r="I2902" s="31" t="s">
        <v>8774</v>
      </c>
      <c r="J2902" s="31" t="s">
        <v>8775</v>
      </c>
      <c r="K2902" s="31" t="s">
        <v>110</v>
      </c>
      <c r="L2902" s="31" t="s">
        <v>8772</v>
      </c>
      <c r="M2902" s="31" t="s">
        <v>5</v>
      </c>
      <c r="N2902" s="31" t="s">
        <v>4</v>
      </c>
      <c r="O2902" s="31" t="s">
        <v>25929</v>
      </c>
      <c r="P2902" s="32" t="s">
        <v>66</v>
      </c>
      <c r="Q2902" s="32">
        <v>1</v>
      </c>
      <c r="R2902" t="str">
        <f t="shared" si="45"/>
        <v>Дзюба І.В. ПП,  к-к №20 г.Хмельницкий, шоссе Львовское (р-к "Поділля")</v>
      </c>
    </row>
    <row r="2903" spans="1:18" hidden="1" x14ac:dyDescent="0.25">
      <c r="A2903" s="32">
        <v>160266</v>
      </c>
      <c r="B2903" s="31" t="s">
        <v>8782</v>
      </c>
      <c r="C2903" s="31" t="s">
        <v>8783</v>
      </c>
      <c r="D2903" s="31" t="s">
        <v>8784</v>
      </c>
      <c r="E2903" s="31" t="s">
        <v>145</v>
      </c>
      <c r="F2903" s="31" t="s">
        <v>122</v>
      </c>
      <c r="G2903" s="31" t="s">
        <v>107</v>
      </c>
      <c r="H2903" s="31" t="s">
        <v>108</v>
      </c>
      <c r="I2903" s="31" t="s">
        <v>8785</v>
      </c>
      <c r="J2903" s="31" t="s">
        <v>8786</v>
      </c>
      <c r="K2903" s="31" t="s">
        <v>110</v>
      </c>
      <c r="L2903" s="31" t="s">
        <v>8783</v>
      </c>
      <c r="M2903" s="31" t="s">
        <v>29</v>
      </c>
      <c r="N2903" s="31" t="s">
        <v>25934</v>
      </c>
      <c r="O2903" s="31" t="s">
        <v>25929</v>
      </c>
      <c r="P2903" s="32" t="s">
        <v>67</v>
      </c>
      <c r="Q2903" s="32">
        <v>1</v>
      </c>
      <c r="R2903" t="str">
        <f t="shared" si="45"/>
        <v>Дзюм О.І. ПП, маг. "Добробут" р-н Староконстантиновский Район, с.Великий Чернятин, ул.Замковая, д.1</v>
      </c>
    </row>
    <row r="2904" spans="1:18" hidden="1" x14ac:dyDescent="0.25">
      <c r="A2904" s="32">
        <v>160269</v>
      </c>
      <c r="B2904" s="31" t="s">
        <v>8790</v>
      </c>
      <c r="C2904" s="31" t="s">
        <v>8791</v>
      </c>
      <c r="D2904" s="31" t="s">
        <v>8789</v>
      </c>
      <c r="E2904" s="31" t="s">
        <v>145</v>
      </c>
      <c r="F2904" s="31" t="s">
        <v>122</v>
      </c>
      <c r="G2904" s="31" t="s">
        <v>107</v>
      </c>
      <c r="H2904" s="31" t="s">
        <v>108</v>
      </c>
      <c r="I2904" s="31" t="s">
        <v>8792</v>
      </c>
      <c r="J2904" s="31" t="s">
        <v>8793</v>
      </c>
      <c r="K2904" s="31" t="s">
        <v>110</v>
      </c>
      <c r="L2904" s="31" t="s">
        <v>8791</v>
      </c>
      <c r="M2904" s="31" t="s">
        <v>32</v>
      </c>
      <c r="N2904" s="31" t="s">
        <v>25934</v>
      </c>
      <c r="O2904" s="31" t="s">
        <v>25929</v>
      </c>
      <c r="P2904" s="32" t="s">
        <v>66</v>
      </c>
      <c r="Q2904" s="32">
        <v>1</v>
      </c>
      <c r="R2904" t="str">
        <f t="shared" si="45"/>
        <v>Дикун І.С. ПП, маг. "Фаворит" р-н Хмельницкий Район, с.Олешин, ул.Центральная, д.1</v>
      </c>
    </row>
    <row r="2905" spans="1:18" hidden="1" x14ac:dyDescent="0.25">
      <c r="A2905" s="32">
        <v>160293</v>
      </c>
      <c r="B2905" s="31" t="s">
        <v>8850</v>
      </c>
      <c r="C2905" s="31" t="s">
        <v>8851</v>
      </c>
      <c r="D2905" s="31" t="s">
        <v>8852</v>
      </c>
      <c r="E2905" s="31" t="s">
        <v>145</v>
      </c>
      <c r="F2905" s="31" t="s">
        <v>122</v>
      </c>
      <c r="G2905" s="31" t="s">
        <v>107</v>
      </c>
      <c r="H2905" s="31" t="s">
        <v>108</v>
      </c>
      <c r="I2905" s="31" t="s">
        <v>8853</v>
      </c>
      <c r="J2905" s="31" t="s">
        <v>8854</v>
      </c>
      <c r="K2905" s="31" t="s">
        <v>110</v>
      </c>
      <c r="L2905" s="31" t="s">
        <v>8851</v>
      </c>
      <c r="M2905" s="31" t="s">
        <v>30</v>
      </c>
      <c r="N2905" s="31" t="s">
        <v>25934</v>
      </c>
      <c r="O2905" s="31" t="s">
        <v>25929</v>
      </c>
      <c r="P2905" s="32" t="s">
        <v>66</v>
      </c>
      <c r="Q2905" s="32">
        <v>1</v>
      </c>
      <c r="R2905" t="str">
        <f t="shared" si="45"/>
        <v>Долинна С.М. ПП, маг. "Хіт-продукт" р-н Красиловский Район, с.Чепелевка (Набережная, около озера)</v>
      </c>
    </row>
    <row r="2906" spans="1:18" hidden="1" x14ac:dyDescent="0.25">
      <c r="A2906" s="32">
        <v>160298</v>
      </c>
      <c r="B2906" s="31" t="s">
        <v>8859</v>
      </c>
      <c r="C2906" s="31" t="s">
        <v>8860</v>
      </c>
      <c r="D2906" s="31" t="s">
        <v>8861</v>
      </c>
      <c r="E2906" s="31" t="s">
        <v>135</v>
      </c>
      <c r="F2906" s="31" t="s">
        <v>122</v>
      </c>
      <c r="G2906" s="31" t="s">
        <v>111</v>
      </c>
      <c r="H2906" s="31" t="s">
        <v>112</v>
      </c>
      <c r="I2906" s="31" t="s">
        <v>124</v>
      </c>
      <c r="J2906" s="31" t="s">
        <v>109</v>
      </c>
      <c r="K2906" s="31" t="s">
        <v>110</v>
      </c>
      <c r="L2906" s="31" t="s">
        <v>8862</v>
      </c>
      <c r="M2906" s="31" t="s">
        <v>4</v>
      </c>
      <c r="N2906" s="31" t="s">
        <v>4</v>
      </c>
      <c r="O2906" s="31" t="s">
        <v>25929</v>
      </c>
      <c r="P2906" s="32" t="s">
        <v>25948</v>
      </c>
      <c r="Q2906" s="32">
        <v>1</v>
      </c>
      <c r="R2906" t="str">
        <f t="shared" si="45"/>
        <v>(НКЗ) Дошкільний навчальний заклад №5 "Казка" г.Шепетовка, ул.Судилковская, д.47а</v>
      </c>
    </row>
    <row r="2907" spans="1:18" hidden="1" x14ac:dyDescent="0.25">
      <c r="A2907" s="32">
        <v>160306</v>
      </c>
      <c r="B2907" s="31" t="s">
        <v>1833</v>
      </c>
      <c r="C2907" s="31" t="s">
        <v>1834</v>
      </c>
      <c r="D2907" s="31" t="s">
        <v>8863</v>
      </c>
      <c r="E2907" s="31" t="s">
        <v>145</v>
      </c>
      <c r="F2907" s="31" t="s">
        <v>122</v>
      </c>
      <c r="G2907" s="31" t="s">
        <v>107</v>
      </c>
      <c r="H2907" s="31" t="s">
        <v>108</v>
      </c>
      <c r="I2907" s="31" t="s">
        <v>8864</v>
      </c>
      <c r="J2907" s="31" t="s">
        <v>8865</v>
      </c>
      <c r="K2907" s="31" t="s">
        <v>110</v>
      </c>
      <c r="L2907" s="31" t="s">
        <v>1834</v>
      </c>
      <c r="M2907" s="31" t="s">
        <v>30</v>
      </c>
      <c r="N2907" s="31" t="s">
        <v>25934</v>
      </c>
      <c r="O2907" s="31" t="s">
        <v>25929</v>
      </c>
      <c r="P2907" s="32" t="s">
        <v>66</v>
      </c>
      <c r="Q2907" s="32">
        <v>1</v>
      </c>
      <c r="R2907" t="str">
        <f t="shared" si="45"/>
        <v>Драгочинська В.М. ПП, маг. "Ірина та Віталій" р-н Красиловский Район, с.Радостное (біля пам’ятника)</v>
      </c>
    </row>
    <row r="2908" spans="1:18" hidden="1" x14ac:dyDescent="0.25">
      <c r="A2908" s="32">
        <v>160313</v>
      </c>
      <c r="B2908" s="31" t="s">
        <v>8884</v>
      </c>
      <c r="C2908" s="31" t="s">
        <v>8885</v>
      </c>
      <c r="D2908" s="31" t="s">
        <v>8886</v>
      </c>
      <c r="E2908" s="31" t="s">
        <v>145</v>
      </c>
      <c r="F2908" s="31" t="s">
        <v>122</v>
      </c>
      <c r="G2908" s="31" t="s">
        <v>113</v>
      </c>
      <c r="H2908" s="31" t="s">
        <v>108</v>
      </c>
      <c r="I2908" s="31" t="s">
        <v>8887</v>
      </c>
      <c r="J2908" s="31" t="s">
        <v>8888</v>
      </c>
      <c r="K2908" s="31" t="s">
        <v>110</v>
      </c>
      <c r="L2908" s="31" t="s">
        <v>8885</v>
      </c>
      <c r="M2908" s="31" t="s">
        <v>32</v>
      </c>
      <c r="N2908" s="31" t="s">
        <v>25934</v>
      </c>
      <c r="O2908" s="31" t="s">
        <v>25929</v>
      </c>
      <c r="P2908" s="32" t="s">
        <v>67</v>
      </c>
      <c r="Q2908" s="32">
        <v>0.5</v>
      </c>
      <c r="R2908" t="str">
        <f t="shared" si="45"/>
        <v>Дроздовський В.О. ПП, маг. "Віталій" р-н Старосинявский Район, с.Заставцы, д.20 (в центрі села)</v>
      </c>
    </row>
    <row r="2909" spans="1:18" hidden="1" x14ac:dyDescent="0.25">
      <c r="A2909" s="32">
        <v>160314</v>
      </c>
      <c r="B2909" s="31" t="s">
        <v>8889</v>
      </c>
      <c r="C2909" s="31" t="s">
        <v>8890</v>
      </c>
      <c r="D2909" s="31" t="s">
        <v>8891</v>
      </c>
      <c r="E2909" s="31" t="s">
        <v>145</v>
      </c>
      <c r="F2909" s="31" t="s">
        <v>122</v>
      </c>
      <c r="G2909" s="31" t="s">
        <v>107</v>
      </c>
      <c r="H2909" s="31" t="s">
        <v>108</v>
      </c>
      <c r="I2909" s="31" t="s">
        <v>8887</v>
      </c>
      <c r="J2909" s="31" t="s">
        <v>8888</v>
      </c>
      <c r="K2909" s="31" t="s">
        <v>110</v>
      </c>
      <c r="L2909" s="31" t="s">
        <v>8890</v>
      </c>
      <c r="M2909" s="31" t="s">
        <v>32</v>
      </c>
      <c r="N2909" s="31" t="s">
        <v>25934</v>
      </c>
      <c r="O2909" s="31" t="s">
        <v>25929</v>
      </c>
      <c r="P2909" s="32" t="s">
        <v>66</v>
      </c>
      <c r="Q2909" s="32">
        <v>1</v>
      </c>
      <c r="R2909" t="str">
        <f t="shared" si="45"/>
        <v>Дроздовський В.О. ПП, маг. "Наташа" р-н Старосинявский Район, пгт.Старая Синява, ул.Грушевского, д.16а (синій вагончик)</v>
      </c>
    </row>
    <row r="2910" spans="1:18" hidden="1" x14ac:dyDescent="0.25">
      <c r="A2910" s="32">
        <v>160317</v>
      </c>
      <c r="B2910" s="31" t="s">
        <v>8895</v>
      </c>
      <c r="C2910" s="31" t="s">
        <v>8896</v>
      </c>
      <c r="D2910" s="31" t="s">
        <v>8897</v>
      </c>
      <c r="E2910" s="31" t="s">
        <v>145</v>
      </c>
      <c r="F2910" s="31" t="s">
        <v>122</v>
      </c>
      <c r="G2910" s="31" t="s">
        <v>113</v>
      </c>
      <c r="H2910" s="31" t="s">
        <v>108</v>
      </c>
      <c r="I2910" s="31" t="s">
        <v>8898</v>
      </c>
      <c r="J2910" s="31" t="s">
        <v>8899</v>
      </c>
      <c r="K2910" s="31" t="s">
        <v>110</v>
      </c>
      <c r="L2910" s="31" t="s">
        <v>8896</v>
      </c>
      <c r="M2910" s="31" t="s">
        <v>33</v>
      </c>
      <c r="N2910" s="31" t="s">
        <v>25934</v>
      </c>
      <c r="O2910" s="31" t="s">
        <v>25929</v>
      </c>
      <c r="P2910" s="32" t="s">
        <v>66</v>
      </c>
      <c r="Q2910" s="32">
        <v>1</v>
      </c>
      <c r="R2910" t="str">
        <f t="shared" si="45"/>
        <v>Дубина Л.А. ПП, маг. "Ярик" р-н Старосинявский Район, пгт.Старая Синява, ул.Грушевского, д.87а (зелений вагончик)</v>
      </c>
    </row>
    <row r="2911" spans="1:18" hidden="1" x14ac:dyDescent="0.25">
      <c r="A2911" s="32">
        <v>160318</v>
      </c>
      <c r="B2911" s="31" t="s">
        <v>8900</v>
      </c>
      <c r="C2911" s="31" t="s">
        <v>8901</v>
      </c>
      <c r="D2911" s="31" t="s">
        <v>8902</v>
      </c>
      <c r="E2911" s="31" t="s">
        <v>145</v>
      </c>
      <c r="F2911" s="31" t="s">
        <v>122</v>
      </c>
      <c r="G2911" s="31" t="s">
        <v>107</v>
      </c>
      <c r="H2911" s="31" t="s">
        <v>108</v>
      </c>
      <c r="I2911" s="31" t="s">
        <v>8903</v>
      </c>
      <c r="J2911" s="31" t="s">
        <v>8904</v>
      </c>
      <c r="K2911" s="31" t="s">
        <v>110</v>
      </c>
      <c r="L2911" s="31" t="s">
        <v>8901</v>
      </c>
      <c r="M2911" s="31" t="s">
        <v>33</v>
      </c>
      <c r="N2911" s="31" t="s">
        <v>25934</v>
      </c>
      <c r="O2911" s="31" t="s">
        <v>25929</v>
      </c>
      <c r="P2911" s="32" t="s">
        <v>66</v>
      </c>
      <c r="Q2911" s="32">
        <v>1</v>
      </c>
      <c r="R2911" t="str">
        <f t="shared" si="45"/>
        <v>Дубровіна О.О. ПП, мінімаркет "Єва" р-н Хмельницкий Район, с.Копыстин, ул.Ленина, д.94 (в центрі біля сільскої ради)</v>
      </c>
    </row>
    <row r="2912" spans="1:18" hidden="1" x14ac:dyDescent="0.25">
      <c r="A2912" s="32">
        <v>160320</v>
      </c>
      <c r="B2912" s="31" t="s">
        <v>8905</v>
      </c>
      <c r="C2912" s="31" t="s">
        <v>8906</v>
      </c>
      <c r="D2912" s="31" t="s">
        <v>8858</v>
      </c>
      <c r="E2912" s="31" t="s">
        <v>135</v>
      </c>
      <c r="F2912" s="31" t="s">
        <v>122</v>
      </c>
      <c r="G2912" s="31" t="s">
        <v>298</v>
      </c>
      <c r="H2912" s="31" t="s">
        <v>108</v>
      </c>
      <c r="I2912" s="31" t="s">
        <v>8907</v>
      </c>
      <c r="J2912" s="31" t="s">
        <v>8908</v>
      </c>
      <c r="K2912" s="31" t="s">
        <v>110</v>
      </c>
      <c r="L2912" s="31" t="s">
        <v>8909</v>
      </c>
      <c r="M2912" s="31" t="s">
        <v>4</v>
      </c>
      <c r="N2912" s="31" t="s">
        <v>4</v>
      </c>
      <c r="O2912" s="31" t="s">
        <v>25929</v>
      </c>
      <c r="P2912" s="32" t="s">
        <v>25948</v>
      </c>
      <c r="Q2912" s="32">
        <v>1</v>
      </c>
      <c r="R2912" t="str">
        <f t="shared" si="45"/>
        <v>(Сез ТРТ) Дударовська Н.І. ПП, склад г.Шепетовка, ул.Маркса Карла, д.60а</v>
      </c>
    </row>
    <row r="2913" spans="1:18" hidden="1" x14ac:dyDescent="0.25">
      <c r="A2913" s="32">
        <v>160329</v>
      </c>
      <c r="B2913" s="31" t="s">
        <v>8937</v>
      </c>
      <c r="C2913" s="31" t="s">
        <v>8938</v>
      </c>
      <c r="D2913" s="31" t="s">
        <v>8050</v>
      </c>
      <c r="E2913" s="31" t="s">
        <v>121</v>
      </c>
      <c r="F2913" s="31" t="s">
        <v>122</v>
      </c>
      <c r="G2913" s="31" t="s">
        <v>111</v>
      </c>
      <c r="H2913" s="31" t="s">
        <v>112</v>
      </c>
      <c r="I2913" s="31" t="s">
        <v>8939</v>
      </c>
      <c r="J2913" s="31" t="s">
        <v>8940</v>
      </c>
      <c r="K2913" s="31" t="s">
        <v>110</v>
      </c>
      <c r="L2913" s="31" t="s">
        <v>8941</v>
      </c>
      <c r="M2913" s="31" t="s">
        <v>4</v>
      </c>
      <c r="N2913" s="31" t="s">
        <v>4</v>
      </c>
      <c r="O2913" s="31" t="s">
        <v>25929</v>
      </c>
      <c r="P2913" s="32" t="s">
        <v>25948</v>
      </c>
      <c r="Q2913" s="32">
        <v>1</v>
      </c>
      <c r="R2913" t="str">
        <f t="shared" si="45"/>
        <v>(НКЗ) Дунаєвецький КХП ДП ДАРУ р-н Дунаевецкий Район, пгт.Дунаевцы, ул.Лермонтова, д.1</v>
      </c>
    </row>
    <row r="2914" spans="1:18" hidden="1" x14ac:dyDescent="0.25">
      <c r="A2914" s="32">
        <v>160341</v>
      </c>
      <c r="B2914" s="31" t="s">
        <v>8979</v>
      </c>
      <c r="C2914" s="31" t="s">
        <v>8980</v>
      </c>
      <c r="D2914" s="31" t="s">
        <v>8981</v>
      </c>
      <c r="E2914" s="31" t="s">
        <v>145</v>
      </c>
      <c r="F2914" s="31" t="s">
        <v>122</v>
      </c>
      <c r="G2914" s="31" t="s">
        <v>107</v>
      </c>
      <c r="H2914" s="31" t="s">
        <v>108</v>
      </c>
      <c r="I2914" s="31" t="s">
        <v>8982</v>
      </c>
      <c r="J2914" s="31" t="s">
        <v>8983</v>
      </c>
      <c r="K2914" s="31" t="s">
        <v>110</v>
      </c>
      <c r="L2914" s="31" t="s">
        <v>8980</v>
      </c>
      <c r="M2914" s="31" t="s">
        <v>31</v>
      </c>
      <c r="N2914" s="31" t="s">
        <v>25934</v>
      </c>
      <c r="O2914" s="31" t="s">
        <v>25929</v>
      </c>
      <c r="P2914" s="32" t="s">
        <v>67</v>
      </c>
      <c r="Q2914" s="32">
        <v>0</v>
      </c>
      <c r="R2914" t="str">
        <f t="shared" si="45"/>
        <v>Дячук Л.І. ПП, маг. "Експрес" г.Староконстантинов, ул.Железнодорожная, д.1/3 (бокс, біля ж/д возкалу)</v>
      </c>
    </row>
    <row r="2915" spans="1:18" hidden="1" x14ac:dyDescent="0.25">
      <c r="A2915" s="32">
        <v>160349</v>
      </c>
      <c r="B2915" s="31" t="s">
        <v>8988</v>
      </c>
      <c r="C2915" s="31" t="s">
        <v>8989</v>
      </c>
      <c r="D2915" s="31" t="s">
        <v>7572</v>
      </c>
      <c r="E2915" s="31" t="s">
        <v>121</v>
      </c>
      <c r="F2915" s="31" t="s">
        <v>122</v>
      </c>
      <c r="G2915" s="31" t="s">
        <v>111</v>
      </c>
      <c r="H2915" s="31" t="s">
        <v>112</v>
      </c>
      <c r="I2915" s="31" t="s">
        <v>8990</v>
      </c>
      <c r="J2915" s="31" t="s">
        <v>8991</v>
      </c>
      <c r="K2915" s="31" t="s">
        <v>110</v>
      </c>
      <c r="L2915" s="31" t="s">
        <v>8992</v>
      </c>
      <c r="M2915" s="31" t="s">
        <v>4</v>
      </c>
      <c r="N2915" s="31" t="s">
        <v>4</v>
      </c>
      <c r="O2915" s="31" t="s">
        <v>25929</v>
      </c>
      <c r="P2915" s="32" t="s">
        <v>25948</v>
      </c>
      <c r="Q2915" s="32">
        <v>1</v>
      </c>
      <c r="R2915" t="str">
        <f t="shared" si="45"/>
        <v>(НКЗ) Енселко Агро ТОВ р-н Староконстантиновский Район, с.Сахновцы, ул.Центральная, д.13/1</v>
      </c>
    </row>
    <row r="2916" spans="1:18" hidden="1" x14ac:dyDescent="0.25">
      <c r="A2916" s="32">
        <v>160369</v>
      </c>
      <c r="B2916" s="31" t="s">
        <v>9038</v>
      </c>
      <c r="C2916" s="31" t="s">
        <v>9039</v>
      </c>
      <c r="D2916" s="31" t="s">
        <v>9040</v>
      </c>
      <c r="E2916" s="31" t="s">
        <v>145</v>
      </c>
      <c r="F2916" s="31" t="s">
        <v>122</v>
      </c>
      <c r="G2916" s="31" t="s">
        <v>107</v>
      </c>
      <c r="H2916" s="31" t="s">
        <v>108</v>
      </c>
      <c r="I2916" s="31" t="s">
        <v>9041</v>
      </c>
      <c r="J2916" s="31" t="s">
        <v>9042</v>
      </c>
      <c r="K2916" s="31" t="s">
        <v>110</v>
      </c>
      <c r="L2916" s="31" t="s">
        <v>9039</v>
      </c>
      <c r="M2916" s="31" t="s">
        <v>31</v>
      </c>
      <c r="N2916" s="31" t="s">
        <v>25934</v>
      </c>
      <c r="O2916" s="31" t="s">
        <v>25929</v>
      </c>
      <c r="P2916" s="32" t="s">
        <v>66</v>
      </c>
      <c r="Q2916" s="32">
        <v>1</v>
      </c>
      <c r="R2916" t="str">
        <f t="shared" si="45"/>
        <v>Загородня Л.Г. ПП, маг. "Вітал 1" г.Староконстантинов, ул.Франко Ивана, д.29/1</v>
      </c>
    </row>
    <row r="2917" spans="1:18" hidden="1" x14ac:dyDescent="0.25">
      <c r="A2917" s="32">
        <v>160370</v>
      </c>
      <c r="B2917" s="31" t="s">
        <v>9043</v>
      </c>
      <c r="C2917" s="31" t="s">
        <v>9044</v>
      </c>
      <c r="D2917" s="31" t="s">
        <v>9045</v>
      </c>
      <c r="E2917" s="31" t="s">
        <v>145</v>
      </c>
      <c r="F2917" s="31" t="s">
        <v>122</v>
      </c>
      <c r="G2917" s="31" t="s">
        <v>115</v>
      </c>
      <c r="H2917" s="31" t="s">
        <v>116</v>
      </c>
      <c r="I2917" s="31" t="s">
        <v>4300</v>
      </c>
      <c r="J2917" s="31" t="s">
        <v>4301</v>
      </c>
      <c r="K2917" s="31" t="s">
        <v>110</v>
      </c>
      <c r="L2917" s="31" t="s">
        <v>9044</v>
      </c>
      <c r="M2917" s="31" t="s">
        <v>29</v>
      </c>
      <c r="N2917" s="31" t="s">
        <v>25934</v>
      </c>
      <c r="O2917" s="31" t="s">
        <v>25929</v>
      </c>
      <c r="P2917" s="32" t="s">
        <v>66</v>
      </c>
      <c r="Q2917" s="32">
        <v>1</v>
      </c>
      <c r="R2917" t="str">
        <f t="shared" si="45"/>
        <v>Загоруйко О.Л. ПП, к-к р-н Теофипольский Район, пгт.Теофиполь (вагончик на базарі)</v>
      </c>
    </row>
    <row r="2918" spans="1:18" hidden="1" x14ac:dyDescent="0.25">
      <c r="A2918" s="32">
        <v>160377</v>
      </c>
      <c r="B2918" s="31" t="s">
        <v>9070</v>
      </c>
      <c r="C2918" s="31" t="s">
        <v>9071</v>
      </c>
      <c r="D2918" s="31" t="s">
        <v>9072</v>
      </c>
      <c r="E2918" s="31" t="s">
        <v>121</v>
      </c>
      <c r="F2918" s="31" t="s">
        <v>122</v>
      </c>
      <c r="G2918" s="31" t="s">
        <v>111</v>
      </c>
      <c r="H2918" s="31" t="s">
        <v>112</v>
      </c>
      <c r="I2918" s="31" t="s">
        <v>9073</v>
      </c>
      <c r="J2918" s="31" t="s">
        <v>9074</v>
      </c>
      <c r="K2918" s="31" t="s">
        <v>110</v>
      </c>
      <c r="L2918" s="31" t="s">
        <v>9075</v>
      </c>
      <c r="M2918" s="31" t="s">
        <v>4</v>
      </c>
      <c r="N2918" s="31" t="s">
        <v>4</v>
      </c>
      <c r="O2918" s="31" t="s">
        <v>25929</v>
      </c>
      <c r="P2918" s="32" t="s">
        <v>25948</v>
      </c>
      <c r="Q2918" s="32">
        <v>1</v>
      </c>
      <c r="R2918" t="str">
        <f t="shared" si="45"/>
        <v>(НКЗ) Закупнянський кар'єр ДП р-н Чемеровецкий Район, пгт.Закупное, ул.Карьерная, д.3</v>
      </c>
    </row>
    <row r="2919" spans="1:18" hidden="1" x14ac:dyDescent="0.25">
      <c r="A2919" s="32">
        <v>160378</v>
      </c>
      <c r="B2919" s="31" t="s">
        <v>9076</v>
      </c>
      <c r="C2919" s="31" t="s">
        <v>9077</v>
      </c>
      <c r="D2919" s="31" t="s">
        <v>9078</v>
      </c>
      <c r="E2919" s="31" t="s">
        <v>121</v>
      </c>
      <c r="F2919" s="31" t="s">
        <v>122</v>
      </c>
      <c r="G2919" s="31" t="s">
        <v>111</v>
      </c>
      <c r="H2919" s="31" t="s">
        <v>112</v>
      </c>
      <c r="I2919" s="31" t="s">
        <v>9079</v>
      </c>
      <c r="J2919" s="31" t="s">
        <v>9080</v>
      </c>
      <c r="K2919" s="31" t="s">
        <v>110</v>
      </c>
      <c r="L2919" s="31" t="s">
        <v>9081</v>
      </c>
      <c r="M2919" s="31" t="s">
        <v>4</v>
      </c>
      <c r="N2919" s="31" t="s">
        <v>4</v>
      </c>
      <c r="O2919" s="31" t="s">
        <v>25929</v>
      </c>
      <c r="P2919" s="32" t="s">
        <v>25948</v>
      </c>
      <c r="Q2919" s="32">
        <v>1</v>
      </c>
      <c r="R2919" t="str">
        <f t="shared" si="45"/>
        <v>(НКЗ) ДП "Закупнянський кар'єр" ППО Чемеровецький Район, Закупне, вул. Кар'єрна, б. 3,</v>
      </c>
    </row>
    <row r="2920" spans="1:18" hidden="1" x14ac:dyDescent="0.25">
      <c r="A2920" s="32">
        <v>160384</v>
      </c>
      <c r="B2920" s="31" t="s">
        <v>9095</v>
      </c>
      <c r="C2920" s="31" t="s">
        <v>9096</v>
      </c>
      <c r="D2920" s="31" t="s">
        <v>9097</v>
      </c>
      <c r="E2920" s="31" t="s">
        <v>121</v>
      </c>
      <c r="F2920" s="31" t="s">
        <v>122</v>
      </c>
      <c r="G2920" s="31" t="s">
        <v>111</v>
      </c>
      <c r="H2920" s="31" t="s">
        <v>112</v>
      </c>
      <c r="I2920" s="31" t="s">
        <v>9098</v>
      </c>
      <c r="J2920" s="31" t="s">
        <v>9099</v>
      </c>
      <c r="K2920" s="31" t="s">
        <v>110</v>
      </c>
      <c r="L2920" s="31" t="s">
        <v>9098</v>
      </c>
      <c r="M2920" s="31" t="s">
        <v>4</v>
      </c>
      <c r="N2920" s="31" t="s">
        <v>4</v>
      </c>
      <c r="O2920" s="31" t="s">
        <v>25929</v>
      </c>
      <c r="P2920" s="32" t="s">
        <v>25948</v>
      </c>
      <c r="Q2920" s="32">
        <v>1</v>
      </c>
      <c r="R2920" t="str">
        <f t="shared" si="45"/>
        <v>(НКЗ) Заміхівська сільська рада р-н Новоушицкий Район, с.Замехов, д.1 (молодежная)</v>
      </c>
    </row>
    <row r="2921" spans="1:18" hidden="1" x14ac:dyDescent="0.25">
      <c r="A2921" s="32">
        <v>160386</v>
      </c>
      <c r="B2921" s="31" t="s">
        <v>9105</v>
      </c>
      <c r="C2921" s="31" t="s">
        <v>9106</v>
      </c>
      <c r="D2921" s="31" t="s">
        <v>9107</v>
      </c>
      <c r="E2921" s="31" t="s">
        <v>145</v>
      </c>
      <c r="F2921" s="31" t="s">
        <v>122</v>
      </c>
      <c r="G2921" s="31" t="s">
        <v>107</v>
      </c>
      <c r="H2921" s="31" t="s">
        <v>108</v>
      </c>
      <c r="I2921" s="31" t="s">
        <v>124</v>
      </c>
      <c r="J2921" s="31" t="s">
        <v>109</v>
      </c>
      <c r="K2921" s="31" t="s">
        <v>110</v>
      </c>
      <c r="L2921" s="31" t="s">
        <v>9106</v>
      </c>
      <c r="M2921" s="31" t="s">
        <v>32</v>
      </c>
      <c r="N2921" s="31" t="s">
        <v>25934</v>
      </c>
      <c r="O2921" s="31" t="s">
        <v>25929</v>
      </c>
      <c r="P2921" s="32" t="s">
        <v>67</v>
      </c>
      <c r="Q2921" s="32">
        <v>0.5</v>
      </c>
      <c r="R2921" t="str">
        <f t="shared" si="45"/>
        <v>Занбозюк В.А. ПП, маг. "Продтовари" р-н Староконстантиновский Район, с.Верхняки, ул.Первомайский, д.4</v>
      </c>
    </row>
    <row r="2922" spans="1:18" hidden="1" x14ac:dyDescent="0.25">
      <c r="A2922" s="32">
        <v>160391</v>
      </c>
      <c r="B2922" s="31" t="s">
        <v>9114</v>
      </c>
      <c r="C2922" s="31" t="s">
        <v>9115</v>
      </c>
      <c r="D2922" s="31" t="s">
        <v>9116</v>
      </c>
      <c r="E2922" s="31" t="s">
        <v>145</v>
      </c>
      <c r="F2922" s="31" t="s">
        <v>122</v>
      </c>
      <c r="G2922" s="31" t="s">
        <v>114</v>
      </c>
      <c r="H2922" s="31" t="s">
        <v>108</v>
      </c>
      <c r="I2922" s="31" t="s">
        <v>9117</v>
      </c>
      <c r="J2922" s="31" t="s">
        <v>9118</v>
      </c>
      <c r="K2922" s="31" t="s">
        <v>110</v>
      </c>
      <c r="L2922" s="31" t="s">
        <v>9119</v>
      </c>
      <c r="M2922" s="31" t="s">
        <v>4</v>
      </c>
      <c r="N2922" s="31" t="s">
        <v>4</v>
      </c>
      <c r="O2922" s="31" t="s">
        <v>25929</v>
      </c>
      <c r="P2922" s="32" t="s">
        <v>25948</v>
      </c>
      <c r="Q2922" s="32">
        <v>1</v>
      </c>
      <c r="R2922" t="str">
        <f t="shared" si="45"/>
        <v>(КООП) Затишок плюс СТ, кафе "Затишок" р-н Волочисский Район, с.Писаревка (біля СТ "Заготівельник")</v>
      </c>
    </row>
    <row r="2923" spans="1:18" hidden="1" x14ac:dyDescent="0.25">
      <c r="A2923" s="32">
        <v>160396</v>
      </c>
      <c r="B2923" s="31" t="s">
        <v>9130</v>
      </c>
      <c r="C2923" s="31" t="s">
        <v>9131</v>
      </c>
      <c r="D2923" s="31" t="s">
        <v>9132</v>
      </c>
      <c r="E2923" s="31" t="s">
        <v>145</v>
      </c>
      <c r="F2923" s="31" t="s">
        <v>122</v>
      </c>
      <c r="G2923" s="31" t="s">
        <v>107</v>
      </c>
      <c r="H2923" s="31" t="s">
        <v>108</v>
      </c>
      <c r="I2923" s="31" t="s">
        <v>9133</v>
      </c>
      <c r="J2923" s="31" t="s">
        <v>9134</v>
      </c>
      <c r="K2923" s="31" t="s">
        <v>110</v>
      </c>
      <c r="L2923" s="31" t="s">
        <v>9131</v>
      </c>
      <c r="M2923" s="31" t="s">
        <v>31</v>
      </c>
      <c r="N2923" s="31" t="s">
        <v>25934</v>
      </c>
      <c r="O2923" s="31" t="s">
        <v>25929</v>
      </c>
      <c r="P2923" s="32" t="s">
        <v>67</v>
      </c>
      <c r="Q2923" s="32">
        <v>1</v>
      </c>
      <c r="R2923" t="str">
        <f t="shared" si="45"/>
        <v>Звада Л.М. ПП, маг. "Промінь" г.Староконстантинов, ул.Франко Ивана, д.27 (на першому поверсі будинку)</v>
      </c>
    </row>
    <row r="2924" spans="1:18" hidden="1" x14ac:dyDescent="0.25">
      <c r="A2924" s="32">
        <v>160410</v>
      </c>
      <c r="B2924" s="31" t="s">
        <v>9172</v>
      </c>
      <c r="C2924" s="31" t="s">
        <v>9173</v>
      </c>
      <c r="D2924" s="31" t="s">
        <v>9174</v>
      </c>
      <c r="E2924" s="31" t="s">
        <v>145</v>
      </c>
      <c r="F2924" s="31" t="s">
        <v>122</v>
      </c>
      <c r="G2924" s="31" t="s">
        <v>164</v>
      </c>
      <c r="H2924" s="31" t="s">
        <v>108</v>
      </c>
      <c r="I2924" s="31" t="s">
        <v>3880</v>
      </c>
      <c r="J2924" s="31" t="s">
        <v>3881</v>
      </c>
      <c r="K2924" s="31" t="s">
        <v>110</v>
      </c>
      <c r="L2924" s="31" t="s">
        <v>9173</v>
      </c>
      <c r="M2924" s="31" t="s">
        <v>31</v>
      </c>
      <c r="N2924" s="31" t="s">
        <v>25934</v>
      </c>
      <c r="O2924" s="31" t="s">
        <v>25929</v>
      </c>
      <c r="P2924" s="32" t="s">
        <v>67</v>
      </c>
      <c r="Q2924" s="32">
        <v>1</v>
      </c>
      <c r="R2924" t="str">
        <f t="shared" si="45"/>
        <v>ВОГ РІТЕЙЛ ТОВ, АЗС №10 "Ст. Костянтинів" г.Староконстантинов, ул.1-го Мая, д.127</v>
      </c>
    </row>
    <row r="2925" spans="1:18" hidden="1" x14ac:dyDescent="0.25">
      <c r="A2925" s="32">
        <v>160413</v>
      </c>
      <c r="B2925" s="31" t="s">
        <v>9181</v>
      </c>
      <c r="C2925" s="31" t="s">
        <v>9182</v>
      </c>
      <c r="D2925" s="31" t="s">
        <v>9183</v>
      </c>
      <c r="E2925" s="31" t="s">
        <v>145</v>
      </c>
      <c r="F2925" s="31" t="s">
        <v>122</v>
      </c>
      <c r="G2925" s="31" t="s">
        <v>164</v>
      </c>
      <c r="H2925" s="31" t="s">
        <v>108</v>
      </c>
      <c r="I2925" s="31" t="s">
        <v>3880</v>
      </c>
      <c r="J2925" s="31" t="s">
        <v>3881</v>
      </c>
      <c r="K2925" s="31" t="s">
        <v>110</v>
      </c>
      <c r="L2925" s="31" t="s">
        <v>9182</v>
      </c>
      <c r="M2925" s="31" t="s">
        <v>32</v>
      </c>
      <c r="N2925" s="31" t="s">
        <v>25934</v>
      </c>
      <c r="O2925" s="31" t="s">
        <v>25929</v>
      </c>
      <c r="P2925" s="32" t="s">
        <v>67</v>
      </c>
      <c r="Q2925" s="32">
        <v>0.5</v>
      </c>
      <c r="R2925" t="str">
        <f t="shared" si="45"/>
        <v>ВОГ РІТЕЙЛ ТОВ, АЗС №15 "Хмельницький" г.Хмельницкий, шоссе Староконстантиновское, д.2/1</v>
      </c>
    </row>
    <row r="2926" spans="1:18" hidden="1" x14ac:dyDescent="0.25">
      <c r="A2926" s="32">
        <v>160414</v>
      </c>
      <c r="B2926" s="31" t="s">
        <v>9184</v>
      </c>
      <c r="C2926" s="31" t="s">
        <v>9185</v>
      </c>
      <c r="D2926" s="31" t="s">
        <v>9186</v>
      </c>
      <c r="E2926" s="31" t="s">
        <v>145</v>
      </c>
      <c r="F2926" s="31" t="s">
        <v>122</v>
      </c>
      <c r="G2926" s="31" t="s">
        <v>164</v>
      </c>
      <c r="H2926" s="31" t="s">
        <v>108</v>
      </c>
      <c r="I2926" s="31" t="s">
        <v>3880</v>
      </c>
      <c r="J2926" s="31" t="s">
        <v>3881</v>
      </c>
      <c r="K2926" s="31" t="s">
        <v>110</v>
      </c>
      <c r="L2926" s="31" t="s">
        <v>9185</v>
      </c>
      <c r="M2926" s="31" t="s">
        <v>32</v>
      </c>
      <c r="N2926" s="31" t="s">
        <v>25934</v>
      </c>
      <c r="O2926" s="31" t="s">
        <v>25929</v>
      </c>
      <c r="P2926" s="32" t="s">
        <v>66</v>
      </c>
      <c r="Q2926" s="32">
        <v>1</v>
      </c>
      <c r="R2926" t="str">
        <f t="shared" si="45"/>
        <v>ВОГ РІТЕЙЛ ТОВ, АЗС №7 "Стуфчинці" р-н Хмельницкий Район, с.Стуфчинцы, д.1б (Старокостантиновское шоссе)</v>
      </c>
    </row>
    <row r="2927" spans="1:18" hidden="1" x14ac:dyDescent="0.25">
      <c r="A2927" s="32">
        <v>160420</v>
      </c>
      <c r="B2927" s="31" t="s">
        <v>1932</v>
      </c>
      <c r="C2927" s="31" t="s">
        <v>1933</v>
      </c>
      <c r="D2927" s="31" t="s">
        <v>9193</v>
      </c>
      <c r="E2927" s="31" t="s">
        <v>145</v>
      </c>
      <c r="F2927" s="31" t="s">
        <v>122</v>
      </c>
      <c r="G2927" s="31" t="s">
        <v>107</v>
      </c>
      <c r="H2927" s="31" t="s">
        <v>108</v>
      </c>
      <c r="I2927" s="31" t="s">
        <v>9194</v>
      </c>
      <c r="J2927" s="31" t="s">
        <v>9195</v>
      </c>
      <c r="K2927" s="31" t="s">
        <v>110</v>
      </c>
      <c r="L2927" s="31" t="s">
        <v>1933</v>
      </c>
      <c r="M2927" s="31" t="s">
        <v>29</v>
      </c>
      <c r="N2927" s="31" t="s">
        <v>25934</v>
      </c>
      <c r="O2927" s="31" t="s">
        <v>25929</v>
      </c>
      <c r="P2927" s="32" t="s">
        <v>66</v>
      </c>
      <c r="Q2927" s="32">
        <v>1</v>
      </c>
      <c r="R2927" t="str">
        <f t="shared" si="45"/>
        <v>Кондратюк Ю.В. ПП, маг. "Люкс" р-н Красиловский Район, г.Красилов, пер.Грушевского, д.78 (в центрі)</v>
      </c>
    </row>
    <row r="2928" spans="1:18" hidden="1" x14ac:dyDescent="0.25">
      <c r="A2928" s="32">
        <v>160420</v>
      </c>
      <c r="B2928" s="31" t="s">
        <v>9196</v>
      </c>
      <c r="C2928" s="31" t="s">
        <v>1933</v>
      </c>
      <c r="D2928" s="31" t="s">
        <v>9193</v>
      </c>
      <c r="E2928" s="31" t="s">
        <v>145</v>
      </c>
      <c r="F2928" s="31" t="s">
        <v>122</v>
      </c>
      <c r="G2928" s="31" t="s">
        <v>107</v>
      </c>
      <c r="H2928" s="31" t="s">
        <v>108</v>
      </c>
      <c r="I2928" s="31" t="s">
        <v>124</v>
      </c>
      <c r="J2928" s="31" t="s">
        <v>109</v>
      </c>
      <c r="K2928" s="31" t="s">
        <v>110</v>
      </c>
      <c r="L2928" s="31" t="s">
        <v>1934</v>
      </c>
      <c r="M2928" s="31" t="s">
        <v>29</v>
      </c>
      <c r="N2928" s="31" t="s">
        <v>25934</v>
      </c>
      <c r="O2928" s="31" t="s">
        <v>25929</v>
      </c>
      <c r="P2928" s="32" t="s">
        <v>66</v>
      </c>
      <c r="Q2928" s="32">
        <v>1</v>
      </c>
      <c r="R2928" t="str">
        <f t="shared" si="45"/>
        <v>Кондратюк Ю.В. ПП, маг. "Люкс" р-н Красиловский Район, г.Красилов, пер.Грушевского, д.78 (в центрі)</v>
      </c>
    </row>
    <row r="2929" spans="1:18" hidden="1" x14ac:dyDescent="0.25">
      <c r="A2929" s="32">
        <v>166222</v>
      </c>
      <c r="B2929" s="31" t="s">
        <v>22625</v>
      </c>
      <c r="C2929" s="31" t="s">
        <v>22626</v>
      </c>
      <c r="D2929" s="31" t="s">
        <v>22627</v>
      </c>
      <c r="E2929" s="31" t="s">
        <v>145</v>
      </c>
      <c r="F2929" s="31" t="s">
        <v>122</v>
      </c>
      <c r="G2929" s="31" t="s">
        <v>115</v>
      </c>
      <c r="H2929" s="31" t="s">
        <v>116</v>
      </c>
      <c r="I2929" s="31" t="s">
        <v>22628</v>
      </c>
      <c r="J2929" s="31" t="s">
        <v>22629</v>
      </c>
      <c r="K2929" s="31" t="s">
        <v>110</v>
      </c>
      <c r="L2929" s="31" t="s">
        <v>22626</v>
      </c>
      <c r="M2929" s="31" t="s">
        <v>5</v>
      </c>
      <c r="N2929" s="31" t="s">
        <v>4</v>
      </c>
      <c r="O2929" s="31" t="s">
        <v>25929</v>
      </c>
      <c r="P2929" s="32" t="s">
        <v>67</v>
      </c>
      <c r="Q2929" s="32">
        <v>1</v>
      </c>
      <c r="R2929" t="str">
        <f t="shared" si="45"/>
        <v>Шарко С.В. ПП, к-к №24 г.Хмельницкий, шоссе Львовское (реч.р-к"Поділля" вхід в старий базар)</v>
      </c>
    </row>
    <row r="2930" spans="1:18" hidden="1" x14ac:dyDescent="0.25">
      <c r="A2930" s="32">
        <v>166247</v>
      </c>
      <c r="B2930" s="31" t="s">
        <v>1824</v>
      </c>
      <c r="C2930" s="31" t="s">
        <v>1825</v>
      </c>
      <c r="D2930" s="31" t="s">
        <v>22677</v>
      </c>
      <c r="E2930" s="31" t="s">
        <v>145</v>
      </c>
      <c r="F2930" s="31" t="s">
        <v>122</v>
      </c>
      <c r="G2930" s="31" t="s">
        <v>107</v>
      </c>
      <c r="H2930" s="31" t="s">
        <v>108</v>
      </c>
      <c r="I2930" s="31" t="s">
        <v>22678</v>
      </c>
      <c r="J2930" s="31" t="s">
        <v>22679</v>
      </c>
      <c r="K2930" s="31" t="s">
        <v>110</v>
      </c>
      <c r="L2930" s="31" t="s">
        <v>1825</v>
      </c>
      <c r="M2930" s="31" t="s">
        <v>31</v>
      </c>
      <c r="N2930" s="31" t="s">
        <v>25934</v>
      </c>
      <c r="O2930" s="31" t="s">
        <v>25929</v>
      </c>
      <c r="P2930" s="32" t="s">
        <v>66</v>
      </c>
      <c r="Q2930" s="32">
        <v>1</v>
      </c>
      <c r="R2930" t="str">
        <f t="shared" si="45"/>
        <v>Шевчук В.І. ПП, маг.міні-маркет "Поляна" г.Староконстантинов, ул.Попова, д.4/4</v>
      </c>
    </row>
    <row r="2931" spans="1:18" hidden="1" x14ac:dyDescent="0.25">
      <c r="A2931" s="32">
        <v>166266</v>
      </c>
      <c r="B2931" s="31" t="s">
        <v>22714</v>
      </c>
      <c r="C2931" s="31" t="s">
        <v>22715</v>
      </c>
      <c r="D2931" s="31" t="s">
        <v>22716</v>
      </c>
      <c r="E2931" s="31" t="s">
        <v>145</v>
      </c>
      <c r="F2931" s="31" t="s">
        <v>122</v>
      </c>
      <c r="G2931" s="31" t="s">
        <v>107</v>
      </c>
      <c r="H2931" s="31" t="s">
        <v>108</v>
      </c>
      <c r="I2931" s="31" t="s">
        <v>22717</v>
      </c>
      <c r="J2931" s="31" t="s">
        <v>22718</v>
      </c>
      <c r="K2931" s="31" t="s">
        <v>110</v>
      </c>
      <c r="L2931" s="31" t="s">
        <v>22719</v>
      </c>
      <c r="M2931" s="31" t="s">
        <v>31</v>
      </c>
      <c r="N2931" s="31" t="s">
        <v>25934</v>
      </c>
      <c r="O2931" s="31" t="s">
        <v>25929</v>
      </c>
      <c r="P2931" s="32" t="s">
        <v>67</v>
      </c>
      <c r="Q2931" s="32">
        <v>1</v>
      </c>
      <c r="R2931" t="str">
        <f t="shared" si="45"/>
        <v>Шевчук.О.О. ПП, маг."Мрія" г.Староконстантинов, ул.Заводская, д.10/1</v>
      </c>
    </row>
    <row r="2932" spans="1:18" hidden="1" x14ac:dyDescent="0.25">
      <c r="A2932" s="32">
        <v>166272</v>
      </c>
      <c r="B2932" s="31" t="s">
        <v>22737</v>
      </c>
      <c r="C2932" s="31" t="s">
        <v>22738</v>
      </c>
      <c r="D2932" s="31" t="s">
        <v>22739</v>
      </c>
      <c r="E2932" s="31" t="s">
        <v>135</v>
      </c>
      <c r="F2932" s="31" t="s">
        <v>122</v>
      </c>
      <c r="G2932" s="31" t="s">
        <v>111</v>
      </c>
      <c r="H2932" s="31" t="s">
        <v>112</v>
      </c>
      <c r="I2932" s="31" t="s">
        <v>124</v>
      </c>
      <c r="J2932" s="31" t="s">
        <v>109</v>
      </c>
      <c r="K2932" s="31" t="s">
        <v>110</v>
      </c>
      <c r="L2932" s="31" t="s">
        <v>22740</v>
      </c>
      <c r="M2932" s="31" t="s">
        <v>4</v>
      </c>
      <c r="N2932" s="31" t="s">
        <v>4</v>
      </c>
      <c r="O2932" s="31" t="s">
        <v>25929</v>
      </c>
      <c r="P2932" s="32" t="s">
        <v>25948</v>
      </c>
      <c r="Q2932" s="32">
        <v>1</v>
      </c>
      <c r="R2932" t="str">
        <f t="shared" si="45"/>
        <v>(НКЗ) Шеп.п-во по заб.нафтопродуктами ВАТ г.Шепетовка, ул.Гранитная, д.21</v>
      </c>
    </row>
    <row r="2933" spans="1:18" hidden="1" x14ac:dyDescent="0.25">
      <c r="A2933" s="32">
        <v>166274</v>
      </c>
      <c r="B2933" s="31" t="s">
        <v>22746</v>
      </c>
      <c r="C2933" s="31" t="s">
        <v>22747</v>
      </c>
      <c r="D2933" s="31" t="s">
        <v>412</v>
      </c>
      <c r="E2933" s="31" t="s">
        <v>135</v>
      </c>
      <c r="F2933" s="31" t="s">
        <v>122</v>
      </c>
      <c r="G2933" s="31" t="s">
        <v>111</v>
      </c>
      <c r="H2933" s="31" t="s">
        <v>112</v>
      </c>
      <c r="I2933" s="31" t="s">
        <v>124</v>
      </c>
      <c r="J2933" s="31" t="s">
        <v>109</v>
      </c>
      <c r="K2933" s="31" t="s">
        <v>110</v>
      </c>
      <c r="L2933" s="31" t="s">
        <v>22748</v>
      </c>
      <c r="M2933" s="31" t="s">
        <v>4</v>
      </c>
      <c r="N2933" s="31" t="s">
        <v>4</v>
      </c>
      <c r="O2933" s="31" t="s">
        <v>25929</v>
      </c>
      <c r="P2933" s="32" t="s">
        <v>25948</v>
      </c>
      <c r="Q2933" s="32">
        <v>1</v>
      </c>
      <c r="R2933" t="str">
        <f t="shared" si="45"/>
        <v>(НКЗ) Шепетівська ОП праців.охорони здоров'я г.Шепетовка (0)</v>
      </c>
    </row>
    <row r="2934" spans="1:18" hidden="1" x14ac:dyDescent="0.25">
      <c r="A2934" s="32">
        <v>166275</v>
      </c>
      <c r="B2934" s="31" t="s">
        <v>22749</v>
      </c>
      <c r="C2934" s="31" t="s">
        <v>22750</v>
      </c>
      <c r="D2934" s="31" t="s">
        <v>6772</v>
      </c>
      <c r="E2934" s="31" t="s">
        <v>135</v>
      </c>
      <c r="F2934" s="31" t="s">
        <v>122</v>
      </c>
      <c r="G2934" s="31" t="s">
        <v>111</v>
      </c>
      <c r="H2934" s="31" t="s">
        <v>112</v>
      </c>
      <c r="I2934" s="31" t="s">
        <v>22751</v>
      </c>
      <c r="J2934" s="31" t="s">
        <v>109</v>
      </c>
      <c r="K2934" s="31" t="s">
        <v>110</v>
      </c>
      <c r="L2934" s="31" t="s">
        <v>22752</v>
      </c>
      <c r="M2934" s="31" t="s">
        <v>4</v>
      </c>
      <c r="N2934" s="31" t="s">
        <v>4</v>
      </c>
      <c r="O2934" s="31" t="s">
        <v>25929</v>
      </c>
      <c r="P2934" s="32" t="s">
        <v>25948</v>
      </c>
      <c r="Q2934" s="32">
        <v>1</v>
      </c>
      <c r="R2934" t="str">
        <f t="shared" si="45"/>
        <v>(НКЗ) Шепетівська рай.організація профспілки працівників культури г.Шепетовка, ул.Маркса Карла, д.47</v>
      </c>
    </row>
    <row r="2935" spans="1:18" hidden="1" x14ac:dyDescent="0.25">
      <c r="A2935" s="32">
        <v>166276</v>
      </c>
      <c r="B2935" s="31" t="s">
        <v>22753</v>
      </c>
      <c r="C2935" s="31" t="s">
        <v>22754</v>
      </c>
      <c r="D2935" s="31" t="s">
        <v>22755</v>
      </c>
      <c r="E2935" s="31" t="s">
        <v>135</v>
      </c>
      <c r="F2935" s="31" t="s">
        <v>122</v>
      </c>
      <c r="G2935" s="31" t="s">
        <v>111</v>
      </c>
      <c r="H2935" s="31" t="s">
        <v>112</v>
      </c>
      <c r="I2935" s="31" t="s">
        <v>124</v>
      </c>
      <c r="J2935" s="31" t="s">
        <v>109</v>
      </c>
      <c r="K2935" s="31" t="s">
        <v>110</v>
      </c>
      <c r="L2935" s="31" t="s">
        <v>22756</v>
      </c>
      <c r="M2935" s="31" t="s">
        <v>4</v>
      </c>
      <c r="N2935" s="31" t="s">
        <v>4</v>
      </c>
      <c r="O2935" s="31" t="s">
        <v>25929</v>
      </c>
      <c r="P2935" s="32" t="s">
        <v>25948</v>
      </c>
      <c r="Q2935" s="32">
        <v>1</v>
      </c>
      <c r="R2935" t="str">
        <f t="shared" si="45"/>
        <v>(НКЗ) Шепетівська райсанепідем станція г.Шепетовка, ул.Котика Вали, д.70</v>
      </c>
    </row>
    <row r="2936" spans="1:18" hidden="1" x14ac:dyDescent="0.25">
      <c r="A2936" s="32">
        <v>166277</v>
      </c>
      <c r="B2936" s="31" t="s">
        <v>22757</v>
      </c>
      <c r="C2936" s="31" t="s">
        <v>22758</v>
      </c>
      <c r="D2936" s="31" t="s">
        <v>6772</v>
      </c>
      <c r="E2936" s="31" t="s">
        <v>135</v>
      </c>
      <c r="F2936" s="31" t="s">
        <v>122</v>
      </c>
      <c r="G2936" s="31" t="s">
        <v>111</v>
      </c>
      <c r="H2936" s="31" t="s">
        <v>112</v>
      </c>
      <c r="I2936" s="31" t="s">
        <v>22759</v>
      </c>
      <c r="J2936" s="31" t="s">
        <v>22760</v>
      </c>
      <c r="K2936" s="31" t="s">
        <v>110</v>
      </c>
      <c r="L2936" s="31" t="s">
        <v>22759</v>
      </c>
      <c r="M2936" s="31" t="s">
        <v>4</v>
      </c>
      <c r="N2936" s="31" t="s">
        <v>4</v>
      </c>
      <c r="O2936" s="31" t="s">
        <v>25929</v>
      </c>
      <c r="P2936" s="32" t="s">
        <v>25948</v>
      </c>
      <c r="Q2936" s="32">
        <v>1</v>
      </c>
      <c r="R2936" t="str">
        <f t="shared" si="45"/>
        <v>(НКЗ) Шепетівська РПО держустанов г.Шепетовка, ул.Маркса Карла, д.47</v>
      </c>
    </row>
    <row r="2937" spans="1:18" hidden="1" x14ac:dyDescent="0.25">
      <c r="A2937" s="32">
        <v>166279</v>
      </c>
      <c r="B2937" s="31" t="s">
        <v>22766</v>
      </c>
      <c r="C2937" s="31" t="s">
        <v>22767</v>
      </c>
      <c r="D2937" s="31" t="s">
        <v>22768</v>
      </c>
      <c r="E2937" s="31" t="s">
        <v>135</v>
      </c>
      <c r="F2937" s="31" t="s">
        <v>122</v>
      </c>
      <c r="G2937" s="31" t="s">
        <v>111</v>
      </c>
      <c r="H2937" s="31" t="s">
        <v>112</v>
      </c>
      <c r="I2937" s="31" t="s">
        <v>22769</v>
      </c>
      <c r="J2937" s="31" t="s">
        <v>109</v>
      </c>
      <c r="K2937" s="31" t="s">
        <v>110</v>
      </c>
      <c r="L2937" s="31" t="s">
        <v>22769</v>
      </c>
      <c r="M2937" s="31" t="s">
        <v>4</v>
      </c>
      <c r="N2937" s="31" t="s">
        <v>4</v>
      </c>
      <c r="O2937" s="31" t="s">
        <v>25929</v>
      </c>
      <c r="P2937" s="32" t="s">
        <v>25948</v>
      </c>
      <c r="Q2937" s="32">
        <v>1</v>
      </c>
      <c r="R2937" t="str">
        <f t="shared" si="45"/>
        <v>(НКЗ) Шепетівське військове лісництво ДП "Івано-Франківський військовий ліспромкомбінат" г.Шепетовка, ул.Маркса Карла, д.18</v>
      </c>
    </row>
    <row r="2938" spans="1:18" hidden="1" x14ac:dyDescent="0.25">
      <c r="A2938" s="32">
        <v>166280</v>
      </c>
      <c r="B2938" s="31" t="s">
        <v>22770</v>
      </c>
      <c r="C2938" s="31" t="s">
        <v>22771</v>
      </c>
      <c r="D2938" s="31" t="s">
        <v>22772</v>
      </c>
      <c r="E2938" s="31" t="s">
        <v>135</v>
      </c>
      <c r="F2938" s="31" t="s">
        <v>122</v>
      </c>
      <c r="G2938" s="31" t="s">
        <v>111</v>
      </c>
      <c r="H2938" s="31" t="s">
        <v>112</v>
      </c>
      <c r="I2938" s="31" t="s">
        <v>124</v>
      </c>
      <c r="J2938" s="31" t="s">
        <v>109</v>
      </c>
      <c r="K2938" s="31" t="s">
        <v>110</v>
      </c>
      <c r="L2938" s="31" t="s">
        <v>22773</v>
      </c>
      <c r="M2938" s="31" t="s">
        <v>4</v>
      </c>
      <c r="N2938" s="31" t="s">
        <v>4</v>
      </c>
      <c r="O2938" s="31" t="s">
        <v>25929</v>
      </c>
      <c r="P2938" s="32" t="s">
        <v>25948</v>
      </c>
      <c r="Q2938" s="32">
        <v>1</v>
      </c>
      <c r="R2938" t="str">
        <f t="shared" si="45"/>
        <v>(НКЗ) Шепетівський гранкар"єр "Пронекс" ЗАТ ППО г.Шепетовка, ул.Гранитная, д.89</v>
      </c>
    </row>
    <row r="2939" spans="1:18" hidden="1" x14ac:dyDescent="0.25">
      <c r="A2939" s="32">
        <v>166281</v>
      </c>
      <c r="B2939" s="31" t="s">
        <v>22774</v>
      </c>
      <c r="C2939" s="31" t="s">
        <v>22775</v>
      </c>
      <c r="D2939" s="31" t="s">
        <v>22755</v>
      </c>
      <c r="E2939" s="31" t="s">
        <v>135</v>
      </c>
      <c r="F2939" s="31" t="s">
        <v>122</v>
      </c>
      <c r="G2939" s="31" t="s">
        <v>111</v>
      </c>
      <c r="H2939" s="31" t="s">
        <v>112</v>
      </c>
      <c r="I2939" s="31" t="s">
        <v>124</v>
      </c>
      <c r="J2939" s="31" t="s">
        <v>109</v>
      </c>
      <c r="K2939" s="31" t="s">
        <v>110</v>
      </c>
      <c r="L2939" s="31" t="s">
        <v>22776</v>
      </c>
      <c r="M2939" s="31" t="s">
        <v>4</v>
      </c>
      <c r="N2939" s="31" t="s">
        <v>4</v>
      </c>
      <c r="O2939" s="31" t="s">
        <v>25929</v>
      </c>
      <c r="P2939" s="32" t="s">
        <v>25948</v>
      </c>
      <c r="Q2939" s="32">
        <v>1</v>
      </c>
      <c r="R2939" t="str">
        <f t="shared" si="45"/>
        <v>(НКЗ) Шепетівської Районної санепідамстанції ПК г.Шепетовка, ул.Котика Вали, д.70</v>
      </c>
    </row>
    <row r="2940" spans="1:18" hidden="1" x14ac:dyDescent="0.25">
      <c r="A2940" s="32">
        <v>166292</v>
      </c>
      <c r="B2940" s="31" t="s">
        <v>22800</v>
      </c>
      <c r="C2940" s="31" t="s">
        <v>22801</v>
      </c>
      <c r="D2940" s="31" t="s">
        <v>22802</v>
      </c>
      <c r="E2940" s="31" t="s">
        <v>145</v>
      </c>
      <c r="F2940" s="31" t="s">
        <v>122</v>
      </c>
      <c r="G2940" s="31" t="s">
        <v>107</v>
      </c>
      <c r="H2940" s="31" t="s">
        <v>108</v>
      </c>
      <c r="I2940" s="31" t="s">
        <v>22803</v>
      </c>
      <c r="J2940" s="31" t="s">
        <v>22804</v>
      </c>
      <c r="K2940" s="31" t="s">
        <v>110</v>
      </c>
      <c r="L2940" s="31" t="s">
        <v>22801</v>
      </c>
      <c r="M2940" s="31" t="s">
        <v>29</v>
      </c>
      <c r="N2940" s="31" t="s">
        <v>25934</v>
      </c>
      <c r="O2940" s="31" t="s">
        <v>25929</v>
      </c>
      <c r="P2940" s="32" t="s">
        <v>67</v>
      </c>
      <c r="Q2940" s="32">
        <v>0.5</v>
      </c>
      <c r="R2940" t="str">
        <f t="shared" si="45"/>
        <v>Шиманська Є.А. ПП, маг."Каштан" р-н Красиловский Район, с.Волица, ул.Школьная, д.4 (біля школи)</v>
      </c>
    </row>
    <row r="2941" spans="1:18" hidden="1" x14ac:dyDescent="0.25">
      <c r="A2941" s="32">
        <v>166308</v>
      </c>
      <c r="B2941" s="31" t="s">
        <v>22835</v>
      </c>
      <c r="C2941" s="31" t="s">
        <v>22836</v>
      </c>
      <c r="D2941" s="31" t="s">
        <v>22837</v>
      </c>
      <c r="E2941" s="31" t="s">
        <v>145</v>
      </c>
      <c r="F2941" s="31" t="s">
        <v>122</v>
      </c>
      <c r="G2941" s="31" t="s">
        <v>107</v>
      </c>
      <c r="H2941" s="31" t="s">
        <v>108</v>
      </c>
      <c r="I2941" s="31" t="s">
        <v>22838</v>
      </c>
      <c r="J2941" s="31" t="s">
        <v>22839</v>
      </c>
      <c r="K2941" s="31" t="s">
        <v>110</v>
      </c>
      <c r="L2941" s="31" t="s">
        <v>22836</v>
      </c>
      <c r="M2941" s="31" t="s">
        <v>29</v>
      </c>
      <c r="N2941" s="31" t="s">
        <v>25934</v>
      </c>
      <c r="O2941" s="31" t="s">
        <v>25929</v>
      </c>
      <c r="P2941" s="32" t="s">
        <v>67</v>
      </c>
      <c r="Q2941" s="32">
        <v>0.5</v>
      </c>
      <c r="R2941" t="str">
        <f t="shared" si="45"/>
        <v>Шкроба Н.В. ПП, маг. "Теремок" р-н Красиловский Район, с.Севрюки, ул.40-летия Победы, д.39</v>
      </c>
    </row>
    <row r="2942" spans="1:18" hidden="1" x14ac:dyDescent="0.25">
      <c r="A2942" s="32">
        <v>166321</v>
      </c>
      <c r="B2942" s="31" t="s">
        <v>22871</v>
      </c>
      <c r="C2942" s="31" t="s">
        <v>22872</v>
      </c>
      <c r="D2942" s="31" t="s">
        <v>22873</v>
      </c>
      <c r="E2942" s="31" t="s">
        <v>145</v>
      </c>
      <c r="F2942" s="31" t="s">
        <v>122</v>
      </c>
      <c r="G2942" s="31" t="s">
        <v>149</v>
      </c>
      <c r="H2942" s="31" t="s">
        <v>108</v>
      </c>
      <c r="I2942" s="31" t="s">
        <v>22874</v>
      </c>
      <c r="J2942" s="31" t="s">
        <v>22875</v>
      </c>
      <c r="K2942" s="31" t="s">
        <v>110</v>
      </c>
      <c r="L2942" s="31" t="s">
        <v>22872</v>
      </c>
      <c r="M2942" s="31" t="s">
        <v>5</v>
      </c>
      <c r="N2942" s="31" t="s">
        <v>4</v>
      </c>
      <c r="O2942" s="31" t="s">
        <v>25929</v>
      </c>
      <c r="P2942" s="32" t="s">
        <v>67</v>
      </c>
      <c r="Q2942" s="32">
        <v>0.5</v>
      </c>
      <c r="R2942" t="str">
        <f t="shared" si="45"/>
        <v>Штанчиков Р.А. ПП, к-к №48 г.Хмельницкий, ул.Геологов (нижне болото бартер сервіс)</v>
      </c>
    </row>
    <row r="2943" spans="1:18" hidden="1" x14ac:dyDescent="0.25">
      <c r="A2943" s="32">
        <v>166330</v>
      </c>
      <c r="B2943" s="31" t="s">
        <v>22899</v>
      </c>
      <c r="C2943" s="31" t="s">
        <v>22900</v>
      </c>
      <c r="D2943" s="31" t="s">
        <v>654</v>
      </c>
      <c r="E2943" s="31" t="s">
        <v>145</v>
      </c>
      <c r="F2943" s="31" t="s">
        <v>122</v>
      </c>
      <c r="G2943" s="31" t="s">
        <v>107</v>
      </c>
      <c r="H2943" s="31" t="s">
        <v>108</v>
      </c>
      <c r="I2943" s="31" t="s">
        <v>22901</v>
      </c>
      <c r="J2943" s="31" t="s">
        <v>22902</v>
      </c>
      <c r="K2943" s="31" t="s">
        <v>110</v>
      </c>
      <c r="L2943" s="31" t="s">
        <v>22900</v>
      </c>
      <c r="M2943" s="31" t="s">
        <v>33</v>
      </c>
      <c r="N2943" s="31" t="s">
        <v>25934</v>
      </c>
      <c r="O2943" s="31" t="s">
        <v>25929</v>
      </c>
      <c r="P2943" s="32" t="s">
        <v>67</v>
      </c>
      <c r="Q2943" s="32">
        <v>1</v>
      </c>
      <c r="R2943" t="str">
        <f t="shared" si="45"/>
        <v>Шуляк П.П. ПП, маг. "Ксюша" р-н Летичевский Район, с.Головчинцы, ул.Шевченко (0)</v>
      </c>
    </row>
    <row r="2944" spans="1:18" hidden="1" x14ac:dyDescent="0.25">
      <c r="A2944" s="32">
        <v>166342</v>
      </c>
      <c r="B2944" s="31" t="s">
        <v>22923</v>
      </c>
      <c r="C2944" s="31" t="s">
        <v>22924</v>
      </c>
      <c r="D2944" s="31" t="s">
        <v>22925</v>
      </c>
      <c r="E2944" s="31" t="s">
        <v>145</v>
      </c>
      <c r="F2944" s="31" t="s">
        <v>122</v>
      </c>
      <c r="G2944" s="31" t="s">
        <v>115</v>
      </c>
      <c r="H2944" s="31" t="s">
        <v>116</v>
      </c>
      <c r="I2944" s="31" t="s">
        <v>22926</v>
      </c>
      <c r="J2944" s="31" t="s">
        <v>22927</v>
      </c>
      <c r="K2944" s="31" t="s">
        <v>110</v>
      </c>
      <c r="L2944" s="31" t="s">
        <v>22924</v>
      </c>
      <c r="M2944" s="31" t="s">
        <v>5</v>
      </c>
      <c r="N2944" s="31" t="s">
        <v>4</v>
      </c>
      <c r="O2944" s="31" t="s">
        <v>25929</v>
      </c>
      <c r="P2944" s="32" t="s">
        <v>66</v>
      </c>
      <c r="Q2944" s="32">
        <v>1</v>
      </c>
      <c r="R2944" t="str">
        <f t="shared" si="45"/>
        <v>Шурко Н.В. ПП, місце 184 г.Хмельницкий, шоссе Львовское (Продуктовий ряд біля р-ку Тіса)</v>
      </c>
    </row>
    <row r="2945" spans="1:18" hidden="1" x14ac:dyDescent="0.25">
      <c r="A2945" s="32">
        <v>166345</v>
      </c>
      <c r="B2945" s="31" t="s">
        <v>22936</v>
      </c>
      <c r="C2945" s="31" t="s">
        <v>22937</v>
      </c>
      <c r="D2945" s="31" t="s">
        <v>17843</v>
      </c>
      <c r="E2945" s="31" t="s">
        <v>145</v>
      </c>
      <c r="F2945" s="31" t="s">
        <v>122</v>
      </c>
      <c r="G2945" s="31" t="s">
        <v>107</v>
      </c>
      <c r="H2945" s="31" t="s">
        <v>108</v>
      </c>
      <c r="I2945" s="31" t="s">
        <v>22938</v>
      </c>
      <c r="J2945" s="31" t="s">
        <v>109</v>
      </c>
      <c r="K2945" s="31" t="s">
        <v>110</v>
      </c>
      <c r="L2945" s="31" t="s">
        <v>22937</v>
      </c>
      <c r="M2945" s="31" t="s">
        <v>29</v>
      </c>
      <c r="N2945" s="31" t="s">
        <v>25934</v>
      </c>
      <c r="O2945" s="31" t="s">
        <v>25929</v>
      </c>
      <c r="P2945" s="32" t="s">
        <v>25948</v>
      </c>
      <c r="Q2945" s="32">
        <v>0</v>
      </c>
      <c r="R2945" t="str">
        <f t="shared" si="45"/>
        <v>Глюзіцька Т.П. ПП, маг. "Золота рибка" р-н Красиловский Район, г.Красилов (базарна площа)</v>
      </c>
    </row>
    <row r="2946" spans="1:18" hidden="1" x14ac:dyDescent="0.25">
      <c r="A2946" s="32">
        <v>166356</v>
      </c>
      <c r="B2946" s="31" t="s">
        <v>22947</v>
      </c>
      <c r="C2946" s="31" t="s">
        <v>22948</v>
      </c>
      <c r="D2946" s="31" t="s">
        <v>17553</v>
      </c>
      <c r="E2946" s="31" t="s">
        <v>145</v>
      </c>
      <c r="F2946" s="31" t="s">
        <v>122</v>
      </c>
      <c r="G2946" s="31" t="s">
        <v>107</v>
      </c>
      <c r="H2946" s="31" t="s">
        <v>108</v>
      </c>
      <c r="I2946" s="31" t="s">
        <v>22949</v>
      </c>
      <c r="J2946" s="31" t="s">
        <v>22950</v>
      </c>
      <c r="K2946" s="31" t="s">
        <v>110</v>
      </c>
      <c r="L2946" s="31" t="s">
        <v>22948</v>
      </c>
      <c r="M2946" s="31" t="s">
        <v>33</v>
      </c>
      <c r="N2946" s="31" t="s">
        <v>25934</v>
      </c>
      <c r="O2946" s="31" t="s">
        <v>25929</v>
      </c>
      <c r="P2946" s="32" t="s">
        <v>67</v>
      </c>
      <c r="Q2946" s="32">
        <v>1</v>
      </c>
      <c r="R2946" t="str">
        <f t="shared" si="45"/>
        <v>Юрковська І.І. ПП, маг. "Люкс" р-н Летичевский Район, пгт.Летичев, ул.50-летия Октября, д.15</v>
      </c>
    </row>
    <row r="2947" spans="1:18" hidden="1" x14ac:dyDescent="0.25">
      <c r="A2947" s="32">
        <v>166358</v>
      </c>
      <c r="B2947" s="31" t="s">
        <v>22952</v>
      </c>
      <c r="C2947" s="31" t="s">
        <v>22953</v>
      </c>
      <c r="D2947" s="31" t="s">
        <v>22954</v>
      </c>
      <c r="E2947" s="31" t="s">
        <v>145</v>
      </c>
      <c r="F2947" s="31" t="s">
        <v>122</v>
      </c>
      <c r="G2947" s="31" t="s">
        <v>115</v>
      </c>
      <c r="H2947" s="31" t="s">
        <v>116</v>
      </c>
      <c r="I2947" s="31" t="s">
        <v>22949</v>
      </c>
      <c r="J2947" s="31" t="s">
        <v>22950</v>
      </c>
      <c r="K2947" s="31" t="s">
        <v>110</v>
      </c>
      <c r="L2947" s="31" t="s">
        <v>22953</v>
      </c>
      <c r="M2947" s="31" t="s">
        <v>33</v>
      </c>
      <c r="N2947" s="31" t="s">
        <v>25934</v>
      </c>
      <c r="O2947" s="31" t="s">
        <v>25929</v>
      </c>
      <c r="P2947" s="32" t="s">
        <v>67</v>
      </c>
      <c r="Q2947" s="32">
        <v>1</v>
      </c>
      <c r="R2947" t="str">
        <f t="shared" ref="R2947:R3010" si="46">CONCATENATE(C2947," ",D2947)</f>
        <v>Юрковська І.І. ПП, лоток р-н Летичевский Район, пгт.Летичев, ул.50-летия Октября (територія лікарні, біля терапії)</v>
      </c>
    </row>
    <row r="2948" spans="1:18" hidden="1" x14ac:dyDescent="0.25">
      <c r="A2948" s="32">
        <v>166362</v>
      </c>
      <c r="B2948" s="31" t="s">
        <v>22961</v>
      </c>
      <c r="C2948" s="31" t="s">
        <v>22962</v>
      </c>
      <c r="D2948" s="31" t="s">
        <v>22963</v>
      </c>
      <c r="E2948" s="31" t="s">
        <v>145</v>
      </c>
      <c r="F2948" s="31" t="s">
        <v>122</v>
      </c>
      <c r="G2948" s="31" t="s">
        <v>107</v>
      </c>
      <c r="H2948" s="31" t="s">
        <v>108</v>
      </c>
      <c r="I2948" s="31" t="s">
        <v>22964</v>
      </c>
      <c r="J2948" s="31" t="s">
        <v>22965</v>
      </c>
      <c r="K2948" s="31" t="s">
        <v>110</v>
      </c>
      <c r="L2948" s="31" t="s">
        <v>22962</v>
      </c>
      <c r="M2948" s="31" t="s">
        <v>31</v>
      </c>
      <c r="N2948" s="31" t="s">
        <v>25934</v>
      </c>
      <c r="O2948" s="31" t="s">
        <v>25929</v>
      </c>
      <c r="P2948" s="32" t="s">
        <v>66</v>
      </c>
      <c r="Q2948" s="32">
        <v>1</v>
      </c>
      <c r="R2948" t="str">
        <f t="shared" si="46"/>
        <v>Юрчишина С.М. ПП, маг. "Продукти" р-н Старосинявский Район, с.Залесье, ул.Ленина, д.18/а</v>
      </c>
    </row>
    <row r="2949" spans="1:18" hidden="1" x14ac:dyDescent="0.25">
      <c r="A2949" s="32">
        <v>166404</v>
      </c>
      <c r="B2949" s="31" t="s">
        <v>23056</v>
      </c>
      <c r="C2949" s="31" t="s">
        <v>23057</v>
      </c>
      <c r="D2949" s="31" t="s">
        <v>23058</v>
      </c>
      <c r="E2949" s="31" t="s">
        <v>145</v>
      </c>
      <c r="F2949" s="31" t="s">
        <v>122</v>
      </c>
      <c r="G2949" s="31" t="s">
        <v>107</v>
      </c>
      <c r="H2949" s="31" t="s">
        <v>108</v>
      </c>
      <c r="I2949" s="31" t="s">
        <v>23059</v>
      </c>
      <c r="J2949" s="31" t="s">
        <v>23060</v>
      </c>
      <c r="K2949" s="31" t="s">
        <v>110</v>
      </c>
      <c r="L2949" s="31" t="s">
        <v>23057</v>
      </c>
      <c r="M2949" s="31" t="s">
        <v>32</v>
      </c>
      <c r="N2949" s="31" t="s">
        <v>25934</v>
      </c>
      <c r="O2949" s="31" t="s">
        <v>25929</v>
      </c>
      <c r="P2949" s="32" t="s">
        <v>66</v>
      </c>
      <c r="Q2949" s="32">
        <v>1</v>
      </c>
      <c r="R2949" t="str">
        <f t="shared" si="46"/>
        <v>Яковенко Н.О. ПП, маг. "Камелот" г.Староконстантинов, пер.Мира, д.1/137</v>
      </c>
    </row>
    <row r="2950" spans="1:18" hidden="1" x14ac:dyDescent="0.25">
      <c r="A2950" s="32">
        <v>166418</v>
      </c>
      <c r="B2950" s="31" t="s">
        <v>23096</v>
      </c>
      <c r="C2950" s="31" t="s">
        <v>23097</v>
      </c>
      <c r="D2950" s="31" t="s">
        <v>16852</v>
      </c>
      <c r="E2950" s="31" t="s">
        <v>145</v>
      </c>
      <c r="F2950" s="31" t="s">
        <v>122</v>
      </c>
      <c r="G2950" s="31" t="s">
        <v>115</v>
      </c>
      <c r="H2950" s="31" t="s">
        <v>116</v>
      </c>
      <c r="I2950" s="31" t="s">
        <v>23098</v>
      </c>
      <c r="J2950" s="31" t="s">
        <v>23099</v>
      </c>
      <c r="K2950" s="31" t="s">
        <v>110</v>
      </c>
      <c r="L2950" s="31" t="s">
        <v>23097</v>
      </c>
      <c r="M2950" s="31" t="s">
        <v>31</v>
      </c>
      <c r="N2950" s="31" t="s">
        <v>25934</v>
      </c>
      <c r="O2950" s="31" t="s">
        <v>25929</v>
      </c>
      <c r="P2950" s="32" t="s">
        <v>66</v>
      </c>
      <c r="Q2950" s="32">
        <v>1</v>
      </c>
      <c r="R2950" t="str">
        <f t="shared" si="46"/>
        <v>Яковлєва Н.С. ПП, к-к №1 г.Староконстантинов, ул.Косинского, д.1</v>
      </c>
    </row>
    <row r="2951" spans="1:18" hidden="1" x14ac:dyDescent="0.25">
      <c r="A2951" s="32">
        <v>166422</v>
      </c>
      <c r="B2951" s="31" t="s">
        <v>23105</v>
      </c>
      <c r="C2951" s="31" t="s">
        <v>23106</v>
      </c>
      <c r="D2951" s="31" t="s">
        <v>4244</v>
      </c>
      <c r="E2951" s="31" t="s">
        <v>145</v>
      </c>
      <c r="F2951" s="31" t="s">
        <v>122</v>
      </c>
      <c r="G2951" s="31" t="s">
        <v>299</v>
      </c>
      <c r="H2951" s="31" t="s">
        <v>108</v>
      </c>
      <c r="I2951" s="31" t="s">
        <v>23107</v>
      </c>
      <c r="J2951" s="31" t="s">
        <v>23108</v>
      </c>
      <c r="K2951" s="31" t="s">
        <v>110</v>
      </c>
      <c r="L2951" s="31" t="s">
        <v>23106</v>
      </c>
      <c r="M2951" s="31" t="s">
        <v>31</v>
      </c>
      <c r="N2951" s="31" t="s">
        <v>25934</v>
      </c>
      <c r="O2951" s="31" t="s">
        <v>25929</v>
      </c>
      <c r="P2951" s="32" t="s">
        <v>66</v>
      </c>
      <c r="Q2951" s="32">
        <v>1</v>
      </c>
      <c r="R2951" t="str">
        <f t="shared" si="46"/>
        <v>Якубенко Л.І. ПП, маг. "Росава" г.Староконстантинов, ул.Острожского, д.7</v>
      </c>
    </row>
    <row r="2952" spans="1:18" hidden="1" x14ac:dyDescent="0.25">
      <c r="A2952" s="32">
        <v>166430</v>
      </c>
      <c r="B2952" s="31" t="s">
        <v>23118</v>
      </c>
      <c r="C2952" s="31" t="s">
        <v>23119</v>
      </c>
      <c r="D2952" s="31" t="s">
        <v>23120</v>
      </c>
      <c r="E2952" s="31" t="s">
        <v>145</v>
      </c>
      <c r="F2952" s="31" t="s">
        <v>122</v>
      </c>
      <c r="G2952" s="31" t="s">
        <v>107</v>
      </c>
      <c r="H2952" s="31" t="s">
        <v>108</v>
      </c>
      <c r="I2952" s="31" t="s">
        <v>23121</v>
      </c>
      <c r="J2952" s="31" t="s">
        <v>23122</v>
      </c>
      <c r="K2952" s="31" t="s">
        <v>110</v>
      </c>
      <c r="L2952" s="31" t="s">
        <v>23119</v>
      </c>
      <c r="M2952" s="31" t="s">
        <v>32</v>
      </c>
      <c r="N2952" s="31" t="s">
        <v>25934</v>
      </c>
      <c r="O2952" s="31" t="s">
        <v>25929</v>
      </c>
      <c r="P2952" s="32" t="s">
        <v>66</v>
      </c>
      <c r="Q2952" s="32">
        <v>1</v>
      </c>
      <c r="R2952" t="str">
        <f t="shared" si="46"/>
        <v>Яловецька Г.М. ПП, маг."Саша" р-н Летичевский Район, пгт.Ставница, ул.Шевченко, д.2</v>
      </c>
    </row>
    <row r="2953" spans="1:18" hidden="1" x14ac:dyDescent="0.25">
      <c r="A2953" s="32">
        <v>166442</v>
      </c>
      <c r="B2953" s="31" t="s">
        <v>23155</v>
      </c>
      <c r="C2953" s="31" t="s">
        <v>23156</v>
      </c>
      <c r="D2953" s="31" t="s">
        <v>23157</v>
      </c>
      <c r="E2953" s="31" t="s">
        <v>145</v>
      </c>
      <c r="F2953" s="31" t="s">
        <v>122</v>
      </c>
      <c r="G2953" s="31" t="s">
        <v>115</v>
      </c>
      <c r="H2953" s="31" t="s">
        <v>116</v>
      </c>
      <c r="I2953" s="31" t="s">
        <v>23158</v>
      </c>
      <c r="J2953" s="31" t="s">
        <v>23159</v>
      </c>
      <c r="K2953" s="31" t="s">
        <v>110</v>
      </c>
      <c r="L2953" s="31" t="s">
        <v>23156</v>
      </c>
      <c r="M2953" s="31" t="s">
        <v>31</v>
      </c>
      <c r="N2953" s="31" t="s">
        <v>25934</v>
      </c>
      <c r="O2953" s="31" t="s">
        <v>25929</v>
      </c>
      <c r="P2953" s="32" t="s">
        <v>66</v>
      </c>
      <c r="Q2953" s="32">
        <v>1</v>
      </c>
      <c r="R2953" t="str">
        <f t="shared" si="46"/>
        <v>Яремчук В.С. ПП, к-к №3 г.Староконстантинов, ул.Щорса, д.14/1 (ринок "Престиж")</v>
      </c>
    </row>
    <row r="2954" spans="1:18" hidden="1" x14ac:dyDescent="0.25">
      <c r="A2954" s="32">
        <v>166453</v>
      </c>
      <c r="B2954" s="31" t="s">
        <v>23193</v>
      </c>
      <c r="C2954" s="31" t="s">
        <v>13344</v>
      </c>
      <c r="D2954" s="31" t="s">
        <v>23194</v>
      </c>
      <c r="E2954" s="31" t="s">
        <v>145</v>
      </c>
      <c r="F2954" s="31" t="s">
        <v>122</v>
      </c>
      <c r="G2954" s="31" t="s">
        <v>107</v>
      </c>
      <c r="H2954" s="31" t="s">
        <v>108</v>
      </c>
      <c r="I2954" s="31" t="s">
        <v>6087</v>
      </c>
      <c r="J2954" s="31" t="s">
        <v>6088</v>
      </c>
      <c r="K2954" s="31" t="s">
        <v>110</v>
      </c>
      <c r="L2954" s="31" t="s">
        <v>4579</v>
      </c>
      <c r="M2954" s="31" t="s">
        <v>4</v>
      </c>
      <c r="N2954" s="31" t="s">
        <v>4</v>
      </c>
      <c r="O2954" s="31" t="s">
        <v>25929</v>
      </c>
      <c r="P2954" s="32" t="s">
        <v>67</v>
      </c>
      <c r="Q2954" s="32">
        <v>1</v>
      </c>
      <c r="R2954" t="str">
        <f t="shared" si="46"/>
        <v>(КООП) Ярмолинецьке РСТ, маг. "Продукти" р-н Волочисский Район, с.Левковцы, ул.Пушкина, д.12</v>
      </c>
    </row>
    <row r="2955" spans="1:18" hidden="1" x14ac:dyDescent="0.25">
      <c r="A2955" s="32">
        <v>166459</v>
      </c>
      <c r="B2955" s="31" t="s">
        <v>23199</v>
      </c>
      <c r="C2955" s="31" t="s">
        <v>23200</v>
      </c>
      <c r="D2955" s="31" t="s">
        <v>23201</v>
      </c>
      <c r="E2955" s="31" t="s">
        <v>145</v>
      </c>
      <c r="F2955" s="31" t="s">
        <v>122</v>
      </c>
      <c r="G2955" s="31" t="s">
        <v>107</v>
      </c>
      <c r="H2955" s="31" t="s">
        <v>108</v>
      </c>
      <c r="I2955" s="31" t="s">
        <v>23202</v>
      </c>
      <c r="J2955" s="31" t="s">
        <v>23203</v>
      </c>
      <c r="K2955" s="31" t="s">
        <v>110</v>
      </c>
      <c r="L2955" s="31" t="s">
        <v>23200</v>
      </c>
      <c r="M2955" s="31" t="s">
        <v>30</v>
      </c>
      <c r="N2955" s="31" t="s">
        <v>25934</v>
      </c>
      <c r="O2955" s="31" t="s">
        <v>25929</v>
      </c>
      <c r="P2955" s="32" t="s">
        <v>66</v>
      </c>
      <c r="Q2955" s="32">
        <v>1</v>
      </c>
      <c r="R2955" t="str">
        <f t="shared" si="46"/>
        <v>Ярош А.І. ПП, маг. "Вигінок" р-н Теофипольский Район, с.Святец, ул.Островского Николая, д.3/а (на виїзді на с.Мар'янівка)</v>
      </c>
    </row>
    <row r="2956" spans="1:18" hidden="1" x14ac:dyDescent="0.25">
      <c r="A2956" s="32">
        <v>166471</v>
      </c>
      <c r="B2956" s="31" t="s">
        <v>23223</v>
      </c>
      <c r="C2956" s="31" t="s">
        <v>23224</v>
      </c>
      <c r="D2956" s="31" t="s">
        <v>23225</v>
      </c>
      <c r="E2956" s="31" t="s">
        <v>145</v>
      </c>
      <c r="F2956" s="31" t="s">
        <v>122</v>
      </c>
      <c r="G2956" s="31" t="s">
        <v>107</v>
      </c>
      <c r="H2956" s="31" t="s">
        <v>108</v>
      </c>
      <c r="I2956" s="31" t="s">
        <v>23226</v>
      </c>
      <c r="J2956" s="31" t="s">
        <v>23227</v>
      </c>
      <c r="K2956" s="31" t="s">
        <v>110</v>
      </c>
      <c r="L2956" s="31" t="s">
        <v>23224</v>
      </c>
      <c r="M2956" s="31" t="s">
        <v>30</v>
      </c>
      <c r="N2956" s="31" t="s">
        <v>25934</v>
      </c>
      <c r="O2956" s="31" t="s">
        <v>25929</v>
      </c>
      <c r="P2956" s="32" t="s">
        <v>67</v>
      </c>
      <c r="Q2956" s="32">
        <v>1</v>
      </c>
      <c r="R2956" t="str">
        <f t="shared" si="46"/>
        <v>Ястремський В.С. ПП, маг."Явор" р-н Красиловский Район, с.Радостное, ул.Центральная, д.43</v>
      </c>
    </row>
    <row r="2957" spans="1:18" hidden="1" x14ac:dyDescent="0.25">
      <c r="A2957" s="32">
        <v>166479</v>
      </c>
      <c r="B2957" s="31" t="s">
        <v>23241</v>
      </c>
      <c r="C2957" s="31" t="s">
        <v>23242</v>
      </c>
      <c r="D2957" s="31" t="s">
        <v>23243</v>
      </c>
      <c r="E2957" s="31" t="s">
        <v>145</v>
      </c>
      <c r="F2957" s="31" t="s">
        <v>122</v>
      </c>
      <c r="G2957" s="31" t="s">
        <v>107</v>
      </c>
      <c r="H2957" s="31" t="s">
        <v>108</v>
      </c>
      <c r="I2957" s="31" t="s">
        <v>23244</v>
      </c>
      <c r="J2957" s="31" t="s">
        <v>23245</v>
      </c>
      <c r="K2957" s="31" t="s">
        <v>110</v>
      </c>
      <c r="L2957" s="31" t="s">
        <v>23242</v>
      </c>
      <c r="M2957" s="31" t="s">
        <v>32</v>
      </c>
      <c r="N2957" s="31" t="s">
        <v>25934</v>
      </c>
      <c r="O2957" s="31" t="s">
        <v>25929</v>
      </c>
      <c r="P2957" s="32" t="s">
        <v>67</v>
      </c>
      <c r="Q2957" s="32">
        <v>0</v>
      </c>
      <c r="R2957" t="str">
        <f t="shared" si="46"/>
        <v>Яшина Г.Г. ПП, маг."Галка" р-н Летичевский Район, с.Шрубков, ул.Октябрьская, д.84</v>
      </c>
    </row>
    <row r="2958" spans="1:18" hidden="1" x14ac:dyDescent="0.25">
      <c r="A2958" s="32">
        <v>166482</v>
      </c>
      <c r="B2958" s="31" t="s">
        <v>23254</v>
      </c>
      <c r="C2958" s="31" t="s">
        <v>23255</v>
      </c>
      <c r="D2958" s="31" t="s">
        <v>23256</v>
      </c>
      <c r="E2958" s="31" t="s">
        <v>145</v>
      </c>
      <c r="F2958" s="31" t="s">
        <v>122</v>
      </c>
      <c r="G2958" s="31" t="s">
        <v>107</v>
      </c>
      <c r="H2958" s="31" t="s">
        <v>108</v>
      </c>
      <c r="I2958" s="31" t="s">
        <v>23257</v>
      </c>
      <c r="J2958" s="31" t="s">
        <v>23258</v>
      </c>
      <c r="K2958" s="31" t="s">
        <v>110</v>
      </c>
      <c r="L2958" s="31" t="s">
        <v>23255</v>
      </c>
      <c r="M2958" s="31" t="s">
        <v>30</v>
      </c>
      <c r="N2958" s="31" t="s">
        <v>25934</v>
      </c>
      <c r="O2958" s="31" t="s">
        <v>25929</v>
      </c>
      <c r="P2958" s="32" t="s">
        <v>67</v>
      </c>
      <c r="Q2958" s="32">
        <v>1</v>
      </c>
      <c r="R2958" t="str">
        <f t="shared" si="46"/>
        <v>Ящук І.В. ПП, маг. "Продукти" р-н Красиловский Район, с.Каламаринка, ул.Дорожная, д.2а (при дорозі)</v>
      </c>
    </row>
    <row r="2959" spans="1:18" hidden="1" x14ac:dyDescent="0.25">
      <c r="A2959" s="32">
        <v>166584</v>
      </c>
      <c r="B2959" s="31" t="s">
        <v>23294</v>
      </c>
      <c r="C2959" s="31" t="s">
        <v>23295</v>
      </c>
      <c r="D2959" s="31" t="s">
        <v>23296</v>
      </c>
      <c r="E2959" s="31" t="s">
        <v>145</v>
      </c>
      <c r="F2959" s="31" t="s">
        <v>122</v>
      </c>
      <c r="G2959" s="31" t="s">
        <v>111</v>
      </c>
      <c r="H2959" s="31" t="s">
        <v>112</v>
      </c>
      <c r="I2959" s="31" t="s">
        <v>124</v>
      </c>
      <c r="J2959" s="31" t="s">
        <v>109</v>
      </c>
      <c r="K2959" s="31" t="s">
        <v>110</v>
      </c>
      <c r="L2959" s="31" t="s">
        <v>23297</v>
      </c>
      <c r="M2959" s="31" t="s">
        <v>4</v>
      </c>
      <c r="N2959" s="31" t="s">
        <v>4</v>
      </c>
      <c r="O2959" s="31" t="s">
        <v>25929</v>
      </c>
      <c r="P2959" s="32" t="s">
        <v>25948</v>
      </c>
      <c r="Q2959" s="32">
        <v>1</v>
      </c>
      <c r="R2959" t="str">
        <f t="shared" si="46"/>
        <v>(НКЗ) СЗОШ №29 г.Хмельницкий, ул.Вокзальная, д.16</v>
      </c>
    </row>
    <row r="2960" spans="1:18" hidden="1" x14ac:dyDescent="0.25">
      <c r="A2960" s="32">
        <v>166625</v>
      </c>
      <c r="B2960" s="31" t="s">
        <v>23302</v>
      </c>
      <c r="C2960" s="31" t="s">
        <v>23303</v>
      </c>
      <c r="D2960" s="31" t="s">
        <v>23304</v>
      </c>
      <c r="E2960" s="31" t="s">
        <v>135</v>
      </c>
      <c r="F2960" s="31" t="s">
        <v>122</v>
      </c>
      <c r="G2960" s="31" t="s">
        <v>111</v>
      </c>
      <c r="H2960" s="31" t="s">
        <v>112</v>
      </c>
      <c r="I2960" s="31" t="s">
        <v>124</v>
      </c>
      <c r="J2960" s="31" t="s">
        <v>109</v>
      </c>
      <c r="K2960" s="31" t="s">
        <v>110</v>
      </c>
      <c r="L2960" s="31" t="s">
        <v>23305</v>
      </c>
      <c r="M2960" s="31" t="s">
        <v>4</v>
      </c>
      <c r="N2960" s="31" t="s">
        <v>4</v>
      </c>
      <c r="O2960" s="31" t="s">
        <v>25929</v>
      </c>
      <c r="P2960" s="32" t="s">
        <v>25948</v>
      </c>
      <c r="Q2960" s="32">
        <v>1</v>
      </c>
      <c r="R2960" t="str">
        <f t="shared" si="46"/>
        <v>(НКЗ) Первинна профсп.ор-ія с.Клубівка, лікарня р-н Изяславский Район, с.Клубивка, ул.Хмельницкого Богдана, д.108а</v>
      </c>
    </row>
    <row r="2961" spans="1:18" hidden="1" x14ac:dyDescent="0.25">
      <c r="A2961" s="32">
        <v>166628</v>
      </c>
      <c r="B2961" s="31" t="s">
        <v>23306</v>
      </c>
      <c r="C2961" s="31" t="s">
        <v>23307</v>
      </c>
      <c r="D2961" s="31" t="s">
        <v>19857</v>
      </c>
      <c r="E2961" s="31" t="s">
        <v>145</v>
      </c>
      <c r="F2961" s="31" t="s">
        <v>122</v>
      </c>
      <c r="G2961" s="31" t="s">
        <v>111</v>
      </c>
      <c r="H2961" s="31" t="s">
        <v>112</v>
      </c>
      <c r="I2961" s="31" t="s">
        <v>124</v>
      </c>
      <c r="J2961" s="31" t="s">
        <v>109</v>
      </c>
      <c r="K2961" s="31" t="s">
        <v>110</v>
      </c>
      <c r="L2961" s="31" t="s">
        <v>23308</v>
      </c>
      <c r="M2961" s="31" t="s">
        <v>4</v>
      </c>
      <c r="N2961" s="31" t="s">
        <v>4</v>
      </c>
      <c r="O2961" s="31" t="s">
        <v>25929</v>
      </c>
      <c r="P2961" s="32" t="s">
        <v>25948</v>
      </c>
      <c r="Q2961" s="32">
        <v>1</v>
      </c>
      <c r="R2961" t="str">
        <f t="shared" si="46"/>
        <v>(НКЗ) Подільський цемент ВАТ профком Кам'янець-Подільський Район, Гуменці,</v>
      </c>
    </row>
    <row r="2962" spans="1:18" hidden="1" x14ac:dyDescent="0.25">
      <c r="A2962" s="32">
        <v>166646</v>
      </c>
      <c r="B2962" s="31" t="s">
        <v>23309</v>
      </c>
      <c r="C2962" s="31" t="s">
        <v>23310</v>
      </c>
      <c r="D2962" s="31" t="s">
        <v>23311</v>
      </c>
      <c r="E2962" s="31" t="s">
        <v>145</v>
      </c>
      <c r="F2962" s="31" t="s">
        <v>122</v>
      </c>
      <c r="G2962" s="31" t="s">
        <v>111</v>
      </c>
      <c r="H2962" s="31" t="s">
        <v>112</v>
      </c>
      <c r="I2962" s="31" t="s">
        <v>124</v>
      </c>
      <c r="J2962" s="31" t="s">
        <v>109</v>
      </c>
      <c r="K2962" s="31" t="s">
        <v>110</v>
      </c>
      <c r="L2962" s="31" t="s">
        <v>23312</v>
      </c>
      <c r="M2962" s="31" t="s">
        <v>4</v>
      </c>
      <c r="N2962" s="31" t="s">
        <v>4</v>
      </c>
      <c r="O2962" s="31" t="s">
        <v>25929</v>
      </c>
      <c r="P2962" s="32" t="s">
        <v>25948</v>
      </c>
      <c r="Q2962" s="32">
        <v>1</v>
      </c>
      <c r="R2962" t="str">
        <f t="shared" si="46"/>
        <v>(НКЗ) Упр.капіт.будів.облдержадміністрації г.Хмельницкий, пер.Грушевского, д.87</v>
      </c>
    </row>
    <row r="2963" spans="1:18" hidden="1" x14ac:dyDescent="0.25">
      <c r="A2963" s="32">
        <v>166648</v>
      </c>
      <c r="B2963" s="31" t="s">
        <v>23313</v>
      </c>
      <c r="C2963" s="31" t="s">
        <v>23314</v>
      </c>
      <c r="D2963" s="31" t="s">
        <v>23315</v>
      </c>
      <c r="E2963" s="31" t="s">
        <v>121</v>
      </c>
      <c r="F2963" s="31" t="s">
        <v>122</v>
      </c>
      <c r="G2963" s="31" t="s">
        <v>111</v>
      </c>
      <c r="H2963" s="31" t="s">
        <v>112</v>
      </c>
      <c r="I2963" s="31" t="s">
        <v>23316</v>
      </c>
      <c r="J2963" s="31" t="s">
        <v>23317</v>
      </c>
      <c r="K2963" s="31" t="s">
        <v>110</v>
      </c>
      <c r="L2963" s="31" t="s">
        <v>23318</v>
      </c>
      <c r="M2963" s="31" t="s">
        <v>4</v>
      </c>
      <c r="N2963" s="31" t="s">
        <v>4</v>
      </c>
      <c r="O2963" s="31" t="s">
        <v>25929</v>
      </c>
      <c r="P2963" s="32" t="s">
        <v>25948</v>
      </c>
      <c r="Q2963" s="32">
        <v>1</v>
      </c>
      <c r="R2963" t="str">
        <f t="shared" si="46"/>
        <v>(НКЗ) Управління праці та соц.зах.населення р-н Дунаевецкий Район, г.Дунаевцы, ул.Ленина, д.7</v>
      </c>
    </row>
    <row r="2964" spans="1:18" hidden="1" x14ac:dyDescent="0.25">
      <c r="A2964" s="32">
        <v>166655</v>
      </c>
      <c r="B2964" s="31" t="s">
        <v>1368</v>
      </c>
      <c r="C2964" s="31" t="s">
        <v>1369</v>
      </c>
      <c r="D2964" s="31" t="s">
        <v>1371</v>
      </c>
      <c r="E2964" s="31" t="s">
        <v>145</v>
      </c>
      <c r="F2964" s="31" t="s">
        <v>122</v>
      </c>
      <c r="G2964" s="31" t="s">
        <v>111</v>
      </c>
      <c r="H2964" s="31" t="s">
        <v>112</v>
      </c>
      <c r="I2964" s="31"/>
      <c r="J2964" s="31"/>
      <c r="K2964" s="31" t="s">
        <v>110</v>
      </c>
      <c r="L2964" s="31" t="s">
        <v>1372</v>
      </c>
      <c r="M2964" s="31" t="s">
        <v>4</v>
      </c>
      <c r="N2964" s="31" t="s">
        <v>4</v>
      </c>
      <c r="O2964" s="31" t="s">
        <v>25929</v>
      </c>
      <c r="P2964" s="32" t="s">
        <v>25948</v>
      </c>
      <c r="Q2964" s="32">
        <v>1</v>
      </c>
      <c r="R2964" t="str">
        <f t="shared" si="46"/>
        <v>(НКЗ) Шеп.загальноосвітній пансіон I-II ступенів вул. Пр.Миру б. 27,  Шепетівка, Хмельницька Область</v>
      </c>
    </row>
    <row r="2965" spans="1:18" hidden="1" x14ac:dyDescent="0.25">
      <c r="A2965" s="32">
        <v>166656</v>
      </c>
      <c r="B2965" s="31" t="s">
        <v>1386</v>
      </c>
      <c r="C2965" s="31" t="s">
        <v>1387</v>
      </c>
      <c r="D2965" s="31" t="s">
        <v>1389</v>
      </c>
      <c r="E2965" s="31" t="s">
        <v>145</v>
      </c>
      <c r="F2965" s="31" t="s">
        <v>122</v>
      </c>
      <c r="G2965" s="31" t="s">
        <v>111</v>
      </c>
      <c r="H2965" s="31" t="s">
        <v>112</v>
      </c>
      <c r="I2965" s="31"/>
      <c r="J2965" s="31"/>
      <c r="K2965" s="31" t="s">
        <v>110</v>
      </c>
      <c r="L2965" s="31" t="s">
        <v>1390</v>
      </c>
      <c r="M2965" s="31" t="s">
        <v>4</v>
      </c>
      <c r="N2965" s="31" t="s">
        <v>4</v>
      </c>
      <c r="O2965" s="31" t="s">
        <v>25929</v>
      </c>
      <c r="P2965" s="32" t="s">
        <v>25948</v>
      </c>
      <c r="Q2965" s="32">
        <v>1</v>
      </c>
      <c r="R2965" t="str">
        <f t="shared" si="46"/>
        <v>(НКЗ) Шепетівка газ ВАТ вул. Економічна б. 29,  Шепетівка, Хмельницька Область</v>
      </c>
    </row>
    <row r="2966" spans="1:18" hidden="1" x14ac:dyDescent="0.25">
      <c r="A2966" s="32">
        <v>166657</v>
      </c>
      <c r="B2966" s="31" t="s">
        <v>1405</v>
      </c>
      <c r="C2966" s="31" t="s">
        <v>1406</v>
      </c>
      <c r="D2966" s="31" t="s">
        <v>1408</v>
      </c>
      <c r="E2966" s="31" t="s">
        <v>145</v>
      </c>
      <c r="F2966" s="31" t="s">
        <v>122</v>
      </c>
      <c r="G2966" s="31" t="s">
        <v>111</v>
      </c>
      <c r="H2966" s="31" t="s">
        <v>112</v>
      </c>
      <c r="I2966" s="31"/>
      <c r="J2966" s="31"/>
      <c r="K2966" s="31" t="s">
        <v>110</v>
      </c>
      <c r="L2966" s="31" t="s">
        <v>1409</v>
      </c>
      <c r="M2966" s="31" t="s">
        <v>4</v>
      </c>
      <c r="N2966" s="31" t="s">
        <v>4</v>
      </c>
      <c r="O2966" s="31" t="s">
        <v>25929</v>
      </c>
      <c r="P2966" s="32" t="s">
        <v>25948</v>
      </c>
      <c r="Q2966" s="32">
        <v>1</v>
      </c>
      <c r="R2966" t="str">
        <f t="shared" si="46"/>
        <v>(НКЗ) Шепетівський Завод Культіваторів ВАТ вул. Тітова б. 1а,  Шепетівка, Хмельницька Область</v>
      </c>
    </row>
    <row r="2967" spans="1:18" hidden="1" x14ac:dyDescent="0.25">
      <c r="A2967" s="32">
        <v>166658</v>
      </c>
      <c r="B2967" s="31" t="s">
        <v>1328</v>
      </c>
      <c r="C2967" s="31" t="s">
        <v>1329</v>
      </c>
      <c r="D2967" s="31" t="s">
        <v>1331</v>
      </c>
      <c r="E2967" s="31" t="s">
        <v>145</v>
      </c>
      <c r="F2967" s="31" t="s">
        <v>122</v>
      </c>
      <c r="G2967" s="31" t="s">
        <v>111</v>
      </c>
      <c r="H2967" s="31" t="s">
        <v>112</v>
      </c>
      <c r="I2967" s="31"/>
      <c r="J2967" s="31"/>
      <c r="K2967" s="31" t="s">
        <v>110</v>
      </c>
      <c r="L2967" s="31" t="s">
        <v>1332</v>
      </c>
      <c r="M2967" s="31" t="s">
        <v>4</v>
      </c>
      <c r="N2967" s="31" t="s">
        <v>4</v>
      </c>
      <c r="O2967" s="31" t="s">
        <v>25929</v>
      </c>
      <c r="P2967" s="32" t="s">
        <v>25948</v>
      </c>
      <c r="Q2967" s="32">
        <v>1</v>
      </c>
      <c r="R2967" t="str">
        <f t="shared" si="46"/>
        <v>(НКЗ) Шепетівський міськрайблаг. фонд "Шанс" вул. Островського б. 6,  Шепетівка, Хмельницька Область</v>
      </c>
    </row>
    <row r="2968" spans="1:18" hidden="1" x14ac:dyDescent="0.25">
      <c r="A2968" s="32">
        <v>160049</v>
      </c>
      <c r="B2968" s="31" t="s">
        <v>8206</v>
      </c>
      <c r="C2968" s="31" t="s">
        <v>8207</v>
      </c>
      <c r="D2968" s="31" t="s">
        <v>8208</v>
      </c>
      <c r="E2968" s="31" t="s">
        <v>145</v>
      </c>
      <c r="F2968" s="31" t="s">
        <v>122</v>
      </c>
      <c r="G2968" s="31" t="s">
        <v>107</v>
      </c>
      <c r="H2968" s="31" t="s">
        <v>108</v>
      </c>
      <c r="I2968" s="31" t="s">
        <v>8209</v>
      </c>
      <c r="J2968" s="31" t="s">
        <v>8210</v>
      </c>
      <c r="K2968" s="31" t="s">
        <v>110</v>
      </c>
      <c r="L2968" s="31" t="s">
        <v>8211</v>
      </c>
      <c r="M2968" s="31" t="s">
        <v>32</v>
      </c>
      <c r="N2968" s="31" t="s">
        <v>25934</v>
      </c>
      <c r="O2968" s="31" t="s">
        <v>25929</v>
      </c>
      <c r="P2968" s="32" t="s">
        <v>67</v>
      </c>
      <c r="Q2968" s="32">
        <v>1</v>
      </c>
      <c r="R2968" t="str">
        <f t="shared" si="46"/>
        <v>Гаврилюк А.В. ПП, маг. "Рокі" г.Староконстантинов, ул.Алейхема, д.44</v>
      </c>
    </row>
    <row r="2969" spans="1:18" hidden="1" x14ac:dyDescent="0.25">
      <c r="A2969" s="32">
        <v>160050</v>
      </c>
      <c r="B2969" s="31" t="s">
        <v>8212</v>
      </c>
      <c r="C2969" s="31" t="s">
        <v>8213</v>
      </c>
      <c r="D2969" s="31" t="s">
        <v>8214</v>
      </c>
      <c r="E2969" s="31" t="s">
        <v>145</v>
      </c>
      <c r="F2969" s="31" t="s">
        <v>122</v>
      </c>
      <c r="G2969" s="31" t="s">
        <v>107</v>
      </c>
      <c r="H2969" s="31" t="s">
        <v>108</v>
      </c>
      <c r="I2969" s="31" t="s">
        <v>8215</v>
      </c>
      <c r="J2969" s="31" t="s">
        <v>8216</v>
      </c>
      <c r="K2969" s="31" t="s">
        <v>110</v>
      </c>
      <c r="L2969" s="31" t="s">
        <v>8217</v>
      </c>
      <c r="M2969" s="31" t="s">
        <v>29</v>
      </c>
      <c r="N2969" s="31" t="s">
        <v>25934</v>
      </c>
      <c r="O2969" s="31" t="s">
        <v>25929</v>
      </c>
      <c r="P2969" s="32" t="s">
        <v>66</v>
      </c>
      <c r="Q2969" s="32">
        <v>1</v>
      </c>
      <c r="R2969" t="str">
        <f t="shared" si="46"/>
        <v>Гаврилюк Г.Б. ПП, к-к "Мрія" р-н Красиловский Район, г.Красилов, ул.Щорса, д.74/а</v>
      </c>
    </row>
    <row r="2970" spans="1:18" hidden="1" x14ac:dyDescent="0.25">
      <c r="A2970" s="32">
        <v>160061</v>
      </c>
      <c r="B2970" s="31" t="s">
        <v>8233</v>
      </c>
      <c r="C2970" s="31" t="s">
        <v>8234</v>
      </c>
      <c r="D2970" s="31" t="s">
        <v>8235</v>
      </c>
      <c r="E2970" s="31" t="s">
        <v>145</v>
      </c>
      <c r="F2970" s="31" t="s">
        <v>122</v>
      </c>
      <c r="G2970" s="31" t="s">
        <v>107</v>
      </c>
      <c r="H2970" s="31" t="s">
        <v>108</v>
      </c>
      <c r="I2970" s="31" t="s">
        <v>8236</v>
      </c>
      <c r="J2970" s="31" t="s">
        <v>8237</v>
      </c>
      <c r="K2970" s="31" t="s">
        <v>110</v>
      </c>
      <c r="L2970" s="31" t="s">
        <v>8234</v>
      </c>
      <c r="M2970" s="31" t="s">
        <v>31</v>
      </c>
      <c r="N2970" s="31" t="s">
        <v>25934</v>
      </c>
      <c r="O2970" s="31" t="s">
        <v>25929</v>
      </c>
      <c r="P2970" s="32" t="s">
        <v>67</v>
      </c>
      <c r="Q2970" s="32">
        <v>1</v>
      </c>
      <c r="R2970" t="str">
        <f t="shared" si="46"/>
        <v>Гаєвський С.В. ПП, маг. "Продукти" г.Староконстантинов, ул.Попова, д.9/57</v>
      </c>
    </row>
    <row r="2971" spans="1:18" hidden="1" x14ac:dyDescent="0.25">
      <c r="A2971" s="32">
        <v>160065</v>
      </c>
      <c r="B2971" s="31" t="s">
        <v>8244</v>
      </c>
      <c r="C2971" s="31" t="s">
        <v>8245</v>
      </c>
      <c r="D2971" s="31" t="s">
        <v>8246</v>
      </c>
      <c r="E2971" s="31" t="s">
        <v>145</v>
      </c>
      <c r="F2971" s="31" t="s">
        <v>122</v>
      </c>
      <c r="G2971" s="31" t="s">
        <v>107</v>
      </c>
      <c r="H2971" s="31" t="s">
        <v>108</v>
      </c>
      <c r="I2971" s="31" t="s">
        <v>124</v>
      </c>
      <c r="J2971" s="31" t="s">
        <v>109</v>
      </c>
      <c r="K2971" s="31" t="s">
        <v>110</v>
      </c>
      <c r="L2971" s="31" t="s">
        <v>8245</v>
      </c>
      <c r="M2971" s="31" t="s">
        <v>31</v>
      </c>
      <c r="N2971" s="31" t="s">
        <v>25934</v>
      </c>
      <c r="O2971" s="31" t="s">
        <v>25929</v>
      </c>
      <c r="P2971" s="32" t="s">
        <v>66</v>
      </c>
      <c r="Q2971" s="32">
        <v>1</v>
      </c>
      <c r="R2971" t="str">
        <f t="shared" si="46"/>
        <v>Галєта Г.А. ПП,маг "Сузір'я" г.Староконстантинов, ул.Прокопюка, д.6/3</v>
      </c>
    </row>
    <row r="2972" spans="1:18" hidden="1" x14ac:dyDescent="0.25">
      <c r="A2972" s="32">
        <v>160079</v>
      </c>
      <c r="B2972" s="31" t="s">
        <v>8276</v>
      </c>
      <c r="C2972" s="31" t="s">
        <v>8277</v>
      </c>
      <c r="D2972" s="31" t="s">
        <v>8278</v>
      </c>
      <c r="E2972" s="31" t="s">
        <v>145</v>
      </c>
      <c r="F2972" s="31" t="s">
        <v>122</v>
      </c>
      <c r="G2972" s="31" t="s">
        <v>111</v>
      </c>
      <c r="H2972" s="31" t="s">
        <v>112</v>
      </c>
      <c r="I2972" s="31" t="s">
        <v>8279</v>
      </c>
      <c r="J2972" s="31" t="s">
        <v>8280</v>
      </c>
      <c r="K2972" s="31" t="s">
        <v>110</v>
      </c>
      <c r="L2972" s="31" t="s">
        <v>8279</v>
      </c>
      <c r="M2972" s="31" t="s">
        <v>4</v>
      </c>
      <c r="N2972" s="31" t="s">
        <v>4</v>
      </c>
      <c r="O2972" s="31" t="s">
        <v>25929</v>
      </c>
      <c r="P2972" s="32" t="s">
        <v>25948</v>
      </c>
      <c r="Q2972" s="32">
        <v>1</v>
      </c>
      <c r="R2972" t="str">
        <f t="shared" si="46"/>
        <v>(НКЗ) Ганнівська сільська рада Дунаєвецький Район, Ганнівка, вул. Центральна, б. 13,</v>
      </c>
    </row>
    <row r="2973" spans="1:18" hidden="1" x14ac:dyDescent="0.25">
      <c r="A2973" s="32">
        <v>160087</v>
      </c>
      <c r="B2973" s="31" t="s">
        <v>8303</v>
      </c>
      <c r="C2973" s="31" t="s">
        <v>8304</v>
      </c>
      <c r="D2973" s="31" t="s">
        <v>8305</v>
      </c>
      <c r="E2973" s="31" t="s">
        <v>145</v>
      </c>
      <c r="F2973" s="31" t="s">
        <v>122</v>
      </c>
      <c r="G2973" s="31" t="s">
        <v>107</v>
      </c>
      <c r="H2973" s="31" t="s">
        <v>108</v>
      </c>
      <c r="I2973" s="31" t="s">
        <v>124</v>
      </c>
      <c r="J2973" s="31" t="s">
        <v>109</v>
      </c>
      <c r="K2973" s="31" t="s">
        <v>110</v>
      </c>
      <c r="L2973" s="31" t="s">
        <v>8304</v>
      </c>
      <c r="M2973" s="31" t="s">
        <v>30</v>
      </c>
      <c r="N2973" s="31" t="s">
        <v>25934</v>
      </c>
      <c r="O2973" s="31" t="s">
        <v>25929</v>
      </c>
      <c r="P2973" s="32" t="s">
        <v>67</v>
      </c>
      <c r="Q2973" s="32">
        <v>0.5</v>
      </c>
      <c r="R2973" t="str">
        <f t="shared" si="46"/>
        <v>Шведа О.В. ПП, маг. "Продукти" р-н Теофипольский Район, с.Святец, ул.Ленина, д.67/а (в центрі)</v>
      </c>
    </row>
    <row r="2974" spans="1:18" hidden="1" x14ac:dyDescent="0.25">
      <c r="A2974" s="32">
        <v>160092</v>
      </c>
      <c r="B2974" s="31" t="s">
        <v>8320</v>
      </c>
      <c r="C2974" s="31" t="s">
        <v>8321</v>
      </c>
      <c r="D2974" s="31" t="s">
        <v>8322</v>
      </c>
      <c r="E2974" s="31" t="s">
        <v>145</v>
      </c>
      <c r="F2974" s="31" t="s">
        <v>122</v>
      </c>
      <c r="G2974" s="31" t="s">
        <v>111</v>
      </c>
      <c r="H2974" s="31" t="s">
        <v>112</v>
      </c>
      <c r="I2974" s="31" t="s">
        <v>8323</v>
      </c>
      <c r="J2974" s="31" t="s">
        <v>109</v>
      </c>
      <c r="K2974" s="31" t="s">
        <v>110</v>
      </c>
      <c r="L2974" s="31" t="s">
        <v>8324</v>
      </c>
      <c r="M2974" s="31" t="s">
        <v>4</v>
      </c>
      <c r="N2974" s="31" t="s">
        <v>4</v>
      </c>
      <c r="O2974" s="31" t="s">
        <v>25929</v>
      </c>
      <c r="P2974" s="32" t="s">
        <v>25948</v>
      </c>
      <c r="Q2974" s="32">
        <v>1</v>
      </c>
      <c r="R2974" t="str">
        <f t="shared" si="46"/>
        <v>(НКЗ) ГЕРРОМ Інвест-Україна ТОВ р-н Деражнянский Район, с.Кальная (0)</v>
      </c>
    </row>
    <row r="2975" spans="1:18" hidden="1" x14ac:dyDescent="0.25">
      <c r="A2975" s="32">
        <v>160092</v>
      </c>
      <c r="B2975" s="31" t="s">
        <v>8320</v>
      </c>
      <c r="C2975" s="31" t="s">
        <v>8321</v>
      </c>
      <c r="D2975" s="31" t="s">
        <v>8322</v>
      </c>
      <c r="E2975" s="31" t="s">
        <v>145</v>
      </c>
      <c r="F2975" s="31" t="s">
        <v>122</v>
      </c>
      <c r="G2975" s="31" t="s">
        <v>111</v>
      </c>
      <c r="H2975" s="31" t="s">
        <v>112</v>
      </c>
      <c r="I2975" s="31"/>
      <c r="J2975" s="31"/>
      <c r="K2975" s="31" t="s">
        <v>110</v>
      </c>
      <c r="L2975" s="31" t="s">
        <v>8324</v>
      </c>
      <c r="M2975" s="31" t="s">
        <v>4</v>
      </c>
      <c r="N2975" s="31" t="s">
        <v>4</v>
      </c>
      <c r="O2975" s="31" t="s">
        <v>25929</v>
      </c>
      <c r="P2975" s="32" t="s">
        <v>25948</v>
      </c>
      <c r="Q2975" s="32">
        <v>1</v>
      </c>
      <c r="R2975" t="str">
        <f t="shared" si="46"/>
        <v>(НКЗ) ГЕРРОМ Інвест-Україна ТОВ р-н Деражнянский Район, с.Кальная (0)</v>
      </c>
    </row>
    <row r="2976" spans="1:18" hidden="1" x14ac:dyDescent="0.25">
      <c r="A2976" s="32">
        <v>160093</v>
      </c>
      <c r="B2976" s="31" t="s">
        <v>8325</v>
      </c>
      <c r="C2976" s="31" t="s">
        <v>8326</v>
      </c>
      <c r="D2976" s="31" t="s">
        <v>8327</v>
      </c>
      <c r="E2976" s="31" t="s">
        <v>145</v>
      </c>
      <c r="F2976" s="31" t="s">
        <v>122</v>
      </c>
      <c r="G2976" s="31" t="s">
        <v>107</v>
      </c>
      <c r="H2976" s="31" t="s">
        <v>108</v>
      </c>
      <c r="I2976" s="31" t="s">
        <v>124</v>
      </c>
      <c r="J2976" s="31" t="s">
        <v>109</v>
      </c>
      <c r="K2976" s="31" t="s">
        <v>110</v>
      </c>
      <c r="L2976" s="31" t="s">
        <v>8326</v>
      </c>
      <c r="M2976" s="31" t="s">
        <v>32</v>
      </c>
      <c r="N2976" s="31" t="s">
        <v>25934</v>
      </c>
      <c r="O2976" s="31" t="s">
        <v>25929</v>
      </c>
      <c r="P2976" s="32" t="s">
        <v>67</v>
      </c>
      <c r="Q2976" s="32">
        <v>0.5</v>
      </c>
      <c r="R2976" t="str">
        <f t="shared" si="46"/>
        <v>Гєвак Г. ПП, маг. "Продукти" р-н Старосинявский Район, с.Бабино, д.27 (в центрі села)</v>
      </c>
    </row>
    <row r="2977" spans="1:18" hidden="1" x14ac:dyDescent="0.25">
      <c r="A2977" s="32">
        <v>163012</v>
      </c>
      <c r="B2977" s="31" t="s">
        <v>15627</v>
      </c>
      <c r="C2977" s="31" t="s">
        <v>15628</v>
      </c>
      <c r="D2977" s="31" t="s">
        <v>15629</v>
      </c>
      <c r="E2977" s="31" t="s">
        <v>145</v>
      </c>
      <c r="F2977" s="31" t="s">
        <v>122</v>
      </c>
      <c r="G2977" s="31" t="s">
        <v>155</v>
      </c>
      <c r="H2977" s="31" t="s">
        <v>108</v>
      </c>
      <c r="I2977" s="31" t="s">
        <v>124</v>
      </c>
      <c r="J2977" s="31" t="s">
        <v>109</v>
      </c>
      <c r="K2977" s="31" t="s">
        <v>106</v>
      </c>
      <c r="L2977" s="31" t="s">
        <v>15630</v>
      </c>
      <c r="M2977" s="31" t="s">
        <v>4</v>
      </c>
      <c r="N2977" s="31" t="s">
        <v>4</v>
      </c>
      <c r="O2977" s="31" t="s">
        <v>25929</v>
      </c>
      <c r="P2977" s="32" t="s">
        <v>25948</v>
      </c>
      <c r="Q2977" s="32">
        <v>1</v>
      </c>
      <c r="R2977" t="str">
        <f t="shared" si="46"/>
        <v>(НКЗ) Деражнянський ПКЗ ОСС ДП, маркет "Декос" р-н Деражнянский Район, г.Деражня, пер.Привокзальный, д.1/1</v>
      </c>
    </row>
    <row r="2978" spans="1:18" hidden="1" x14ac:dyDescent="0.25">
      <c r="A2978" s="32">
        <v>163022</v>
      </c>
      <c r="B2978" s="31" t="s">
        <v>15647</v>
      </c>
      <c r="C2978" s="31" t="s">
        <v>15648</v>
      </c>
      <c r="D2978" s="31" t="s">
        <v>15649</v>
      </c>
      <c r="E2978" s="31" t="s">
        <v>145</v>
      </c>
      <c r="F2978" s="31" t="s">
        <v>122</v>
      </c>
      <c r="G2978" s="31" t="s">
        <v>149</v>
      </c>
      <c r="H2978" s="31" t="s">
        <v>108</v>
      </c>
      <c r="I2978" s="31" t="s">
        <v>124</v>
      </c>
      <c r="J2978" s="31" t="s">
        <v>109</v>
      </c>
      <c r="K2978" s="31" t="s">
        <v>106</v>
      </c>
      <c r="L2978" s="31" t="s">
        <v>15648</v>
      </c>
      <c r="M2978" s="31" t="s">
        <v>31</v>
      </c>
      <c r="N2978" s="31" t="s">
        <v>25934</v>
      </c>
      <c r="O2978" s="31" t="s">
        <v>25929</v>
      </c>
      <c r="P2978" s="32" t="s">
        <v>25948</v>
      </c>
      <c r="Q2978" s="32">
        <v>1</v>
      </c>
      <c r="R2978" t="str">
        <f t="shared" si="46"/>
        <v>Деркач Г.А. ПП, к-к г.Староконстантинов, ул.Острожского, д.4 (риник Престиж)</v>
      </c>
    </row>
    <row r="2979" spans="1:18" hidden="1" x14ac:dyDescent="0.25">
      <c r="A2979" s="32">
        <v>163078</v>
      </c>
      <c r="B2979" s="31" t="s">
        <v>15771</v>
      </c>
      <c r="C2979" s="31" t="s">
        <v>15772</v>
      </c>
      <c r="D2979" s="31" t="s">
        <v>15773</v>
      </c>
      <c r="E2979" s="31" t="s">
        <v>145</v>
      </c>
      <c r="F2979" s="31" t="s">
        <v>122</v>
      </c>
      <c r="G2979" s="31" t="s">
        <v>107</v>
      </c>
      <c r="H2979" s="31" t="s">
        <v>108</v>
      </c>
      <c r="I2979" s="31" t="s">
        <v>8853</v>
      </c>
      <c r="J2979" s="31" t="s">
        <v>8854</v>
      </c>
      <c r="K2979" s="31" t="s">
        <v>106</v>
      </c>
      <c r="L2979" s="31" t="s">
        <v>15772</v>
      </c>
      <c r="M2979" s="31" t="s">
        <v>30</v>
      </c>
      <c r="N2979" s="31" t="s">
        <v>25934</v>
      </c>
      <c r="O2979" s="31" t="s">
        <v>25929</v>
      </c>
      <c r="P2979" s="32" t="s">
        <v>25948</v>
      </c>
      <c r="Q2979" s="32">
        <v>1</v>
      </c>
      <c r="R2979" t="str">
        <f t="shared" si="46"/>
        <v>Долинна С.М. ПП, маг."Світлана" р-н Красиловский Район, с.Чепелевка, ул.Ленина, д.1 (детский сад)</v>
      </c>
    </row>
    <row r="2980" spans="1:18" hidden="1" x14ac:dyDescent="0.25">
      <c r="A2980" s="32">
        <v>163155</v>
      </c>
      <c r="B2980" s="31" t="s">
        <v>15868</v>
      </c>
      <c r="C2980" s="31" t="s">
        <v>15869</v>
      </c>
      <c r="D2980" s="31" t="s">
        <v>15870</v>
      </c>
      <c r="E2980" s="31" t="s">
        <v>145</v>
      </c>
      <c r="F2980" s="31" t="s">
        <v>122</v>
      </c>
      <c r="G2980" s="31" t="s">
        <v>107</v>
      </c>
      <c r="H2980" s="31" t="s">
        <v>108</v>
      </c>
      <c r="I2980" s="31" t="s">
        <v>124</v>
      </c>
      <c r="J2980" s="31" t="s">
        <v>109</v>
      </c>
      <c r="K2980" s="31" t="s">
        <v>106</v>
      </c>
      <c r="L2980" s="31" t="s">
        <v>15869</v>
      </c>
      <c r="M2980" s="31" t="s">
        <v>32</v>
      </c>
      <c r="N2980" s="31" t="s">
        <v>25934</v>
      </c>
      <c r="O2980" s="31" t="s">
        <v>25929</v>
      </c>
      <c r="P2980" s="32" t="s">
        <v>25948</v>
      </c>
      <c r="Q2980" s="32">
        <v>1</v>
      </c>
      <c r="R2980" t="str">
        <f t="shared" si="46"/>
        <v>Дунець Г.І. ПП, с.Олексіївка, вул.Островського 5</v>
      </c>
    </row>
    <row r="2981" spans="1:18" hidden="1" x14ac:dyDescent="0.25">
      <c r="A2981" s="32">
        <v>163159</v>
      </c>
      <c r="B2981" s="31" t="s">
        <v>15881</v>
      </c>
      <c r="C2981" s="31" t="s">
        <v>15882</v>
      </c>
      <c r="D2981" s="31" t="s">
        <v>15883</v>
      </c>
      <c r="E2981" s="31" t="s">
        <v>145</v>
      </c>
      <c r="F2981" s="31" t="s">
        <v>122</v>
      </c>
      <c r="G2981" s="31" t="s">
        <v>107</v>
      </c>
      <c r="H2981" s="31" t="s">
        <v>108</v>
      </c>
      <c r="I2981" s="31" t="s">
        <v>124</v>
      </c>
      <c r="J2981" s="31" t="s">
        <v>109</v>
      </c>
      <c r="K2981" s="31" t="s">
        <v>106</v>
      </c>
      <c r="L2981" s="31" t="s">
        <v>15882</v>
      </c>
      <c r="M2981" s="31" t="s">
        <v>33</v>
      </c>
      <c r="N2981" s="31" t="s">
        <v>25934</v>
      </c>
      <c r="O2981" s="31" t="s">
        <v>25929</v>
      </c>
      <c r="P2981" s="32" t="s">
        <v>25948</v>
      </c>
      <c r="Q2981" s="32">
        <v>1</v>
      </c>
      <c r="R2981" t="str">
        <f t="shared" si="46"/>
        <v>Дядюк М.Т. ПП, маг."Телефортуна" Летичівський Район, Летичів, вул. 50-я Жовтня, напроти лікарні,</v>
      </c>
    </row>
    <row r="2982" spans="1:18" hidden="1" x14ac:dyDescent="0.25">
      <c r="A2982" s="32">
        <v>163173</v>
      </c>
      <c r="B2982" s="31" t="s">
        <v>15910</v>
      </c>
      <c r="C2982" s="31" t="s">
        <v>15911</v>
      </c>
      <c r="D2982" s="31" t="s">
        <v>15912</v>
      </c>
      <c r="E2982" s="31" t="s">
        <v>135</v>
      </c>
      <c r="F2982" s="31" t="s">
        <v>122</v>
      </c>
      <c r="G2982" s="31" t="s">
        <v>107</v>
      </c>
      <c r="H2982" s="31" t="s">
        <v>108</v>
      </c>
      <c r="I2982" s="31" t="s">
        <v>124</v>
      </c>
      <c r="J2982" s="31" t="s">
        <v>109</v>
      </c>
      <c r="K2982" s="31" t="s">
        <v>106</v>
      </c>
      <c r="L2982" s="31" t="s">
        <v>15913</v>
      </c>
      <c r="M2982" s="31" t="s">
        <v>4</v>
      </c>
      <c r="N2982" s="31" t="s">
        <v>4</v>
      </c>
      <c r="O2982" s="31" t="s">
        <v>25929</v>
      </c>
      <c r="P2982" s="32" t="s">
        <v>25948</v>
      </c>
      <c r="Q2982" s="32">
        <v>1</v>
      </c>
      <c r="R2982" t="str">
        <f t="shared" si="46"/>
        <v>(НКЗ) Екро" УБ ХАЕС ТОВ ПМТЗ.маг "Лісова поляна" Нетішин, вул. Ринкова, б. 7,</v>
      </c>
    </row>
    <row r="2983" spans="1:18" hidden="1" x14ac:dyDescent="0.25">
      <c r="A2983" s="32">
        <v>163184</v>
      </c>
      <c r="B2983" s="31" t="s">
        <v>15945</v>
      </c>
      <c r="C2983" s="31" t="s">
        <v>15946</v>
      </c>
      <c r="D2983" s="31" t="s">
        <v>15947</v>
      </c>
      <c r="E2983" s="31" t="s">
        <v>145</v>
      </c>
      <c r="F2983" s="31" t="s">
        <v>122</v>
      </c>
      <c r="G2983" s="31" t="s">
        <v>149</v>
      </c>
      <c r="H2983" s="31" t="s">
        <v>108</v>
      </c>
      <c r="I2983" s="31" t="s">
        <v>124</v>
      </c>
      <c r="J2983" s="31" t="s">
        <v>109</v>
      </c>
      <c r="K2983" s="31" t="s">
        <v>106</v>
      </c>
      <c r="L2983" s="31" t="s">
        <v>15946</v>
      </c>
      <c r="M2983" s="31" t="s">
        <v>5</v>
      </c>
      <c r="N2983" s="31" t="s">
        <v>4</v>
      </c>
      <c r="O2983" s="31" t="s">
        <v>25929</v>
      </c>
      <c r="P2983" s="32" t="s">
        <v>25948</v>
      </c>
      <c r="Q2983" s="32">
        <v>1</v>
      </c>
      <c r="R2983" t="str">
        <f t="shared" si="46"/>
        <v>Євсейчиков А.В. ПП, к-к г.Хмельницкий, шоссе Львовское, д.25/1</v>
      </c>
    </row>
    <row r="2984" spans="1:18" hidden="1" x14ac:dyDescent="0.25">
      <c r="A2984" s="32">
        <v>163208</v>
      </c>
      <c r="B2984" s="31" t="s">
        <v>16001</v>
      </c>
      <c r="C2984" s="31" t="s">
        <v>16002</v>
      </c>
      <c r="D2984" s="31" t="s">
        <v>16003</v>
      </c>
      <c r="E2984" s="31" t="s">
        <v>145</v>
      </c>
      <c r="F2984" s="31" t="s">
        <v>122</v>
      </c>
      <c r="G2984" s="31" t="s">
        <v>107</v>
      </c>
      <c r="H2984" s="31" t="s">
        <v>108</v>
      </c>
      <c r="I2984" s="31" t="s">
        <v>16004</v>
      </c>
      <c r="J2984" s="31" t="s">
        <v>16005</v>
      </c>
      <c r="K2984" s="31" t="s">
        <v>106</v>
      </c>
      <c r="L2984" s="31" t="s">
        <v>16002</v>
      </c>
      <c r="M2984" s="31" t="s">
        <v>31</v>
      </c>
      <c r="N2984" s="31" t="s">
        <v>25934</v>
      </c>
      <c r="O2984" s="31" t="s">
        <v>25929</v>
      </c>
      <c r="P2984" s="32" t="s">
        <v>25948</v>
      </c>
      <c r="Q2984" s="32">
        <v>1</v>
      </c>
      <c r="R2984" t="str">
        <f t="shared" si="46"/>
        <v>Урвант Л.В. ПП, маг. "Леч" г.Староконстантинов, ул.Ессенская, д.6</v>
      </c>
    </row>
    <row r="2985" spans="1:18" hidden="1" x14ac:dyDescent="0.25">
      <c r="A2985" s="32">
        <v>163243</v>
      </c>
      <c r="B2985" s="31" t="s">
        <v>16068</v>
      </c>
      <c r="C2985" s="31" t="s">
        <v>16069</v>
      </c>
      <c r="D2985" s="31" t="s">
        <v>16070</v>
      </c>
      <c r="E2985" s="31" t="s">
        <v>145</v>
      </c>
      <c r="F2985" s="31" t="s">
        <v>122</v>
      </c>
      <c r="G2985" s="31" t="s">
        <v>164</v>
      </c>
      <c r="H2985" s="31" t="s">
        <v>108</v>
      </c>
      <c r="I2985" s="31" t="s">
        <v>4295</v>
      </c>
      <c r="J2985" s="31" t="s">
        <v>16071</v>
      </c>
      <c r="K2985" s="31" t="s">
        <v>106</v>
      </c>
      <c r="L2985" s="31" t="s">
        <v>16069</v>
      </c>
      <c r="M2985" s="31" t="s">
        <v>31</v>
      </c>
      <c r="N2985" s="31" t="s">
        <v>25934</v>
      </c>
      <c r="O2985" s="31" t="s">
        <v>25929</v>
      </c>
      <c r="P2985" s="32" t="s">
        <v>25948</v>
      </c>
      <c r="Q2985" s="32">
        <v>1</v>
      </c>
      <c r="R2985" t="str">
        <f t="shared" si="46"/>
        <v>Торговий дім "Маркет-плюс" ТОВ, АЗС 23№01 г.Староконстантинов, ул.Франко Ивана, д.2</v>
      </c>
    </row>
    <row r="2986" spans="1:18" hidden="1" x14ac:dyDescent="0.25">
      <c r="A2986" s="32">
        <v>163296</v>
      </c>
      <c r="B2986" s="31" t="s">
        <v>16168</v>
      </c>
      <c r="C2986" s="31" t="s">
        <v>16169</v>
      </c>
      <c r="D2986" s="31" t="s">
        <v>16170</v>
      </c>
      <c r="E2986" s="31" t="s">
        <v>145</v>
      </c>
      <c r="F2986" s="31" t="s">
        <v>122</v>
      </c>
      <c r="G2986" s="31" t="s">
        <v>107</v>
      </c>
      <c r="H2986" s="31" t="s">
        <v>108</v>
      </c>
      <c r="I2986" s="31" t="s">
        <v>124</v>
      </c>
      <c r="J2986" s="31" t="s">
        <v>109</v>
      </c>
      <c r="K2986" s="31" t="s">
        <v>106</v>
      </c>
      <c r="L2986" s="31" t="s">
        <v>16169</v>
      </c>
      <c r="M2986" s="31" t="s">
        <v>31</v>
      </c>
      <c r="N2986" s="31" t="s">
        <v>25934</v>
      </c>
      <c r="O2986" s="31" t="s">
        <v>25929</v>
      </c>
      <c r="P2986" s="32" t="s">
        <v>25948</v>
      </c>
      <c r="Q2986" s="32">
        <v>1</v>
      </c>
      <c r="R2986" t="str">
        <f t="shared" si="46"/>
        <v>Звада Л.В. ПП, маг. "Оленка" м.Старкон вул.Миру 1/155, напроти м-у "Анастасія"</v>
      </c>
    </row>
    <row r="2987" spans="1:18" hidden="1" x14ac:dyDescent="0.25">
      <c r="A2987" s="32">
        <v>163335</v>
      </c>
      <c r="B2987" s="31" t="s">
        <v>16261</v>
      </c>
      <c r="C2987" s="31" t="s">
        <v>16262</v>
      </c>
      <c r="D2987" s="31" t="s">
        <v>16263</v>
      </c>
      <c r="E2987" s="31" t="s">
        <v>145</v>
      </c>
      <c r="F2987" s="31" t="s">
        <v>122</v>
      </c>
      <c r="G2987" s="31" t="s">
        <v>149</v>
      </c>
      <c r="H2987" s="31" t="s">
        <v>108</v>
      </c>
      <c r="I2987" s="31" t="s">
        <v>124</v>
      </c>
      <c r="J2987" s="31" t="s">
        <v>109</v>
      </c>
      <c r="K2987" s="31" t="s">
        <v>106</v>
      </c>
      <c r="L2987" s="31" t="s">
        <v>16262</v>
      </c>
      <c r="M2987" s="31" t="s">
        <v>31</v>
      </c>
      <c r="N2987" s="31" t="s">
        <v>25934</v>
      </c>
      <c r="O2987" s="31" t="s">
        <v>25929</v>
      </c>
      <c r="P2987" s="32" t="s">
        <v>25948</v>
      </c>
      <c r="Q2987" s="32">
        <v>1</v>
      </c>
      <c r="R2987" t="str">
        <f t="shared" si="46"/>
        <v>Іванчик М.С. ПП, к-к"Лісничя" г.Староконстантинов, ул.Острожского (територія автовокзалу)</v>
      </c>
    </row>
    <row r="2988" spans="1:18" hidden="1" x14ac:dyDescent="0.25">
      <c r="A2988" s="32">
        <v>163336</v>
      </c>
      <c r="B2988" s="31" t="s">
        <v>16264</v>
      </c>
      <c r="C2988" s="31" t="s">
        <v>16265</v>
      </c>
      <c r="D2988" s="31" t="s">
        <v>16266</v>
      </c>
      <c r="E2988" s="31" t="s">
        <v>145</v>
      </c>
      <c r="F2988" s="31" t="s">
        <v>122</v>
      </c>
      <c r="G2988" s="31" t="s">
        <v>107</v>
      </c>
      <c r="H2988" s="31" t="s">
        <v>108</v>
      </c>
      <c r="I2988" s="31" t="s">
        <v>124</v>
      </c>
      <c r="J2988" s="31" t="s">
        <v>109</v>
      </c>
      <c r="K2988" s="31" t="s">
        <v>106</v>
      </c>
      <c r="L2988" s="31" t="s">
        <v>16265</v>
      </c>
      <c r="M2988" s="31" t="s">
        <v>31</v>
      </c>
      <c r="N2988" s="31" t="s">
        <v>25934</v>
      </c>
      <c r="O2988" s="31" t="s">
        <v>25929</v>
      </c>
      <c r="P2988" s="32" t="s">
        <v>25948</v>
      </c>
      <c r="Q2988" s="32">
        <v>1</v>
      </c>
      <c r="R2988" t="str">
        <f t="shared" si="46"/>
        <v>Іванчик М.С. ПП, маг."Спокуса" м.Старокостянтинів, вул.Попова 36</v>
      </c>
    </row>
    <row r="2989" spans="1:18" hidden="1" x14ac:dyDescent="0.25">
      <c r="A2989" s="32">
        <v>163337</v>
      </c>
      <c r="B2989" s="31" t="s">
        <v>16267</v>
      </c>
      <c r="C2989" s="31" t="s">
        <v>16268</v>
      </c>
      <c r="D2989" s="31" t="s">
        <v>7915</v>
      </c>
      <c r="E2989" s="31" t="s">
        <v>145</v>
      </c>
      <c r="F2989" s="31" t="s">
        <v>122</v>
      </c>
      <c r="G2989" s="31" t="s">
        <v>107</v>
      </c>
      <c r="H2989" s="31" t="s">
        <v>108</v>
      </c>
      <c r="I2989" s="31" t="s">
        <v>124</v>
      </c>
      <c r="J2989" s="31" t="s">
        <v>109</v>
      </c>
      <c r="K2989" s="31" t="s">
        <v>106</v>
      </c>
      <c r="L2989" s="31" t="s">
        <v>16268</v>
      </c>
      <c r="M2989" s="31" t="s">
        <v>31</v>
      </c>
      <c r="N2989" s="31" t="s">
        <v>25934</v>
      </c>
      <c r="O2989" s="31" t="s">
        <v>25929</v>
      </c>
      <c r="P2989" s="32" t="s">
        <v>25948</v>
      </c>
      <c r="Q2989" s="32">
        <v>1</v>
      </c>
      <c r="R2989" t="str">
        <f t="shared" si="46"/>
        <v>Іванчик М.С. ПП, ТЦ "Планета" г.Староконстантинов, ул.Острожского, д.2/1</v>
      </c>
    </row>
    <row r="2990" spans="1:18" hidden="1" x14ac:dyDescent="0.25">
      <c r="A2990" s="32">
        <v>163358</v>
      </c>
      <c r="B2990" s="31" t="s">
        <v>16305</v>
      </c>
      <c r="C2990" s="31" t="s">
        <v>16306</v>
      </c>
      <c r="D2990" s="31" t="s">
        <v>16307</v>
      </c>
      <c r="E2990" s="31" t="s">
        <v>145</v>
      </c>
      <c r="F2990" s="31" t="s">
        <v>122</v>
      </c>
      <c r="G2990" s="31" t="s">
        <v>298</v>
      </c>
      <c r="H2990" s="31" t="s">
        <v>108</v>
      </c>
      <c r="I2990" s="31" t="s">
        <v>16308</v>
      </c>
      <c r="J2990" s="31" t="s">
        <v>16309</v>
      </c>
      <c r="K2990" s="31" t="s">
        <v>106</v>
      </c>
      <c r="L2990" s="31" t="s">
        <v>16310</v>
      </c>
      <c r="M2990" s="31" t="s">
        <v>31</v>
      </c>
      <c r="N2990" s="31" t="s">
        <v>25934</v>
      </c>
      <c r="O2990" s="31" t="s">
        <v>25929</v>
      </c>
      <c r="P2990" s="32" t="s">
        <v>25948</v>
      </c>
      <c r="Q2990" s="32">
        <v>1</v>
      </c>
      <c r="R2990" t="str">
        <f t="shared" si="46"/>
        <v>(КООП) Ікар КПКХ, бар"Зустріч" г.Староконстантинов, ул.Острожского, д.8</v>
      </c>
    </row>
    <row r="2991" spans="1:18" hidden="1" x14ac:dyDescent="0.25">
      <c r="A2991" s="32">
        <v>163359</v>
      </c>
      <c r="B2991" s="31" t="s">
        <v>16311</v>
      </c>
      <c r="C2991" s="31" t="s">
        <v>16312</v>
      </c>
      <c r="D2991" s="31" t="s">
        <v>1342</v>
      </c>
      <c r="E2991" s="31" t="s">
        <v>145</v>
      </c>
      <c r="F2991" s="31" t="s">
        <v>122</v>
      </c>
      <c r="G2991" s="31" t="s">
        <v>107</v>
      </c>
      <c r="H2991" s="31" t="s">
        <v>108</v>
      </c>
      <c r="I2991" s="31" t="s">
        <v>16308</v>
      </c>
      <c r="J2991" s="31" t="s">
        <v>16309</v>
      </c>
      <c r="K2991" s="31" t="s">
        <v>106</v>
      </c>
      <c r="L2991" s="31" t="s">
        <v>16313</v>
      </c>
      <c r="M2991" s="31" t="s">
        <v>31</v>
      </c>
      <c r="N2991" s="31" t="s">
        <v>25934</v>
      </c>
      <c r="O2991" s="31" t="s">
        <v>25929</v>
      </c>
      <c r="P2991" s="32" t="s">
        <v>25948</v>
      </c>
      <c r="Q2991" s="32">
        <v>1</v>
      </c>
      <c r="R2991" t="str">
        <f t="shared" si="46"/>
        <v>(КООП) Ікар КПКХ, Коктейль-бар г.Староконстантинов, ул.Грушевского, д.22</v>
      </c>
    </row>
    <row r="2992" spans="1:18" hidden="1" x14ac:dyDescent="0.25">
      <c r="A2992" s="32">
        <v>163377</v>
      </c>
      <c r="B2992" s="31" t="s">
        <v>16331</v>
      </c>
      <c r="C2992" s="31" t="s">
        <v>4413</v>
      </c>
      <c r="D2992" s="31" t="s">
        <v>16332</v>
      </c>
      <c r="E2992" s="31" t="s">
        <v>145</v>
      </c>
      <c r="F2992" s="31" t="s">
        <v>122</v>
      </c>
      <c r="G2992" s="31" t="s">
        <v>107</v>
      </c>
      <c r="H2992" s="31" t="s">
        <v>108</v>
      </c>
      <c r="I2992" s="31" t="s">
        <v>16333</v>
      </c>
      <c r="J2992" s="31" t="s">
        <v>16334</v>
      </c>
      <c r="K2992" s="31" t="s">
        <v>106</v>
      </c>
      <c r="L2992" s="31" t="s">
        <v>4413</v>
      </c>
      <c r="M2992" s="31" t="s">
        <v>33</v>
      </c>
      <c r="N2992" s="31" t="s">
        <v>25934</v>
      </c>
      <c r="O2992" s="31" t="s">
        <v>25929</v>
      </c>
      <c r="P2992" s="32" t="s">
        <v>25948</v>
      </c>
      <c r="Q2992" s="32">
        <v>1</v>
      </c>
      <c r="R2992" t="str">
        <f t="shared" si="46"/>
        <v>Іщук Т.М. ПП, маг. "Продукти" р-н Летичевский Район, с.Терловка, ул.Печенюка (около остановки)</v>
      </c>
    </row>
    <row r="2993" spans="1:18" hidden="1" x14ac:dyDescent="0.25">
      <c r="A2993" s="32">
        <v>163387</v>
      </c>
      <c r="B2993" s="31" t="s">
        <v>16359</v>
      </c>
      <c r="C2993" s="31" t="s">
        <v>16360</v>
      </c>
      <c r="D2993" s="31" t="s">
        <v>16361</v>
      </c>
      <c r="E2993" s="31" t="s">
        <v>145</v>
      </c>
      <c r="F2993" s="31" t="s">
        <v>122</v>
      </c>
      <c r="G2993" s="31" t="s">
        <v>299</v>
      </c>
      <c r="H2993" s="31" t="s">
        <v>108</v>
      </c>
      <c r="I2993" s="31" t="s">
        <v>124</v>
      </c>
      <c r="J2993" s="31" t="s">
        <v>109</v>
      </c>
      <c r="K2993" s="31" t="s">
        <v>106</v>
      </c>
      <c r="L2993" s="31" t="s">
        <v>16360</v>
      </c>
      <c r="M2993" s="31" t="s">
        <v>29</v>
      </c>
      <c r="N2993" s="31" t="s">
        <v>25934</v>
      </c>
      <c r="O2993" s="31" t="s">
        <v>25929</v>
      </c>
      <c r="P2993" s="32" t="s">
        <v>25948</v>
      </c>
      <c r="Q2993" s="32">
        <v>1</v>
      </c>
      <c r="R2993" t="str">
        <f t="shared" si="46"/>
        <v>Каленик І.О. ПП, маг. "Центральний" р-н Красиловский Район, г.Красилов, д.4 (на площі)</v>
      </c>
    </row>
    <row r="2994" spans="1:18" hidden="1" x14ac:dyDescent="0.25">
      <c r="A2994" s="32">
        <v>163390</v>
      </c>
      <c r="B2994" s="31" t="s">
        <v>16367</v>
      </c>
      <c r="C2994" s="31" t="s">
        <v>16368</v>
      </c>
      <c r="D2994" s="31" t="s">
        <v>16369</v>
      </c>
      <c r="E2994" s="31" t="s">
        <v>145</v>
      </c>
      <c r="F2994" s="31" t="s">
        <v>122</v>
      </c>
      <c r="G2994" s="31" t="s">
        <v>149</v>
      </c>
      <c r="H2994" s="31" t="s">
        <v>108</v>
      </c>
      <c r="I2994" s="31" t="s">
        <v>124</v>
      </c>
      <c r="J2994" s="31" t="s">
        <v>109</v>
      </c>
      <c r="K2994" s="31" t="s">
        <v>106</v>
      </c>
      <c r="L2994" s="31" t="s">
        <v>16368</v>
      </c>
      <c r="M2994" s="31" t="s">
        <v>5</v>
      </c>
      <c r="N2994" s="31" t="s">
        <v>4</v>
      </c>
      <c r="O2994" s="31" t="s">
        <v>25929</v>
      </c>
      <c r="P2994" s="32" t="s">
        <v>25948</v>
      </c>
      <c r="Q2994" s="32">
        <v>1</v>
      </c>
      <c r="R2994" t="str">
        <f t="shared" si="46"/>
        <v>Каліновський П.П. ПП, місце 45-46 г.Хмельницкий, шоссе Львовское (р-к"Тіса")</v>
      </c>
    </row>
    <row r="2995" spans="1:18" hidden="1" x14ac:dyDescent="0.25">
      <c r="A2995" s="32">
        <v>163410</v>
      </c>
      <c r="B2995" s="31" t="s">
        <v>16410</v>
      </c>
      <c r="C2995" s="31" t="s">
        <v>16411</v>
      </c>
      <c r="D2995" s="31" t="s">
        <v>9979</v>
      </c>
      <c r="E2995" s="31" t="s">
        <v>145</v>
      </c>
      <c r="F2995" s="31" t="s">
        <v>122</v>
      </c>
      <c r="G2995" s="31" t="s">
        <v>115</v>
      </c>
      <c r="H2995" s="31" t="s">
        <v>116</v>
      </c>
      <c r="I2995" s="31" t="s">
        <v>16412</v>
      </c>
      <c r="J2995" s="31" t="s">
        <v>16413</v>
      </c>
      <c r="K2995" s="31" t="s">
        <v>106</v>
      </c>
      <c r="L2995" s="31" t="s">
        <v>16411</v>
      </c>
      <c r="M2995" s="31" t="s">
        <v>31</v>
      </c>
      <c r="N2995" s="31" t="s">
        <v>25934</v>
      </c>
      <c r="O2995" s="31" t="s">
        <v>25929</v>
      </c>
      <c r="P2995" s="32" t="s">
        <v>25948</v>
      </c>
      <c r="Q2995" s="32">
        <v>1</v>
      </c>
      <c r="R2995" t="str">
        <f t="shared" si="46"/>
        <v>Капранова Н.В. ПП, лоток ТЦ "Анастасія" г.Староконстантинов, пер.Мира, д.19/2</v>
      </c>
    </row>
    <row r="2996" spans="1:18" hidden="1" x14ac:dyDescent="0.25">
      <c r="A2996" s="32">
        <v>163429</v>
      </c>
      <c r="B2996" s="31" t="s">
        <v>16453</v>
      </c>
      <c r="C2996" s="31" t="s">
        <v>16454</v>
      </c>
      <c r="D2996" s="31" t="s">
        <v>16455</v>
      </c>
      <c r="E2996" s="31" t="s">
        <v>145</v>
      </c>
      <c r="F2996" s="31" t="s">
        <v>122</v>
      </c>
      <c r="G2996" s="31" t="s">
        <v>149</v>
      </c>
      <c r="H2996" s="31" t="s">
        <v>108</v>
      </c>
      <c r="I2996" s="31" t="s">
        <v>16456</v>
      </c>
      <c r="J2996" s="31" t="s">
        <v>16457</v>
      </c>
      <c r="K2996" s="31" t="s">
        <v>106</v>
      </c>
      <c r="L2996" s="31" t="s">
        <v>16454</v>
      </c>
      <c r="M2996" s="31" t="s">
        <v>5</v>
      </c>
      <c r="N2996" s="31" t="s">
        <v>4</v>
      </c>
      <c r="O2996" s="31" t="s">
        <v>25929</v>
      </c>
      <c r="P2996" s="32" t="s">
        <v>66</v>
      </c>
      <c r="Q2996" s="32">
        <v>1</v>
      </c>
      <c r="R2996" t="str">
        <f t="shared" si="46"/>
        <v>Карпенко І.М. ПП, к-к №6 "У Віталіка" г.Хмельницкий, ул.Куприна (рынок ДУБОВО)</v>
      </c>
    </row>
    <row r="2997" spans="1:18" hidden="1" x14ac:dyDescent="0.25">
      <c r="A2997" s="32">
        <v>163457</v>
      </c>
      <c r="B2997" s="31" t="s">
        <v>16507</v>
      </c>
      <c r="C2997" s="31" t="s">
        <v>16508</v>
      </c>
      <c r="D2997" s="31" t="s">
        <v>16509</v>
      </c>
      <c r="E2997" s="31" t="s">
        <v>145</v>
      </c>
      <c r="F2997" s="31" t="s">
        <v>122</v>
      </c>
      <c r="G2997" s="31" t="s">
        <v>149</v>
      </c>
      <c r="H2997" s="31" t="s">
        <v>108</v>
      </c>
      <c r="I2997" s="31" t="s">
        <v>124</v>
      </c>
      <c r="J2997" s="31" t="s">
        <v>109</v>
      </c>
      <c r="K2997" s="31" t="s">
        <v>106</v>
      </c>
      <c r="L2997" s="31" t="s">
        <v>16508</v>
      </c>
      <c r="M2997" s="31" t="s">
        <v>5</v>
      </c>
      <c r="N2997" s="31" t="s">
        <v>4</v>
      </c>
      <c r="O2997" s="31" t="s">
        <v>25929</v>
      </c>
      <c r="P2997" s="32" t="s">
        <v>25948</v>
      </c>
      <c r="Q2997" s="32">
        <v>1</v>
      </c>
      <c r="R2997" t="str">
        <f t="shared" si="46"/>
        <v>Каштан Г.С. ПП, к-к №508 г.Хмельницкий, шоссе Львовское (речовий ринок ТОВ ТД Тіса)</v>
      </c>
    </row>
    <row r="2998" spans="1:18" hidden="1" x14ac:dyDescent="0.25">
      <c r="A2998" s="32">
        <v>163468</v>
      </c>
      <c r="B2998" s="31" t="s">
        <v>2009</v>
      </c>
      <c r="C2998" s="31" t="s">
        <v>2010</v>
      </c>
      <c r="D2998" s="31" t="s">
        <v>16539</v>
      </c>
      <c r="E2998" s="31" t="s">
        <v>145</v>
      </c>
      <c r="F2998" s="31" t="s">
        <v>122</v>
      </c>
      <c r="G2998" s="31" t="s">
        <v>114</v>
      </c>
      <c r="H2998" s="31" t="s">
        <v>108</v>
      </c>
      <c r="I2998" s="31" t="s">
        <v>16540</v>
      </c>
      <c r="J2998" s="31" t="s">
        <v>16541</v>
      </c>
      <c r="K2998" s="31" t="s">
        <v>106</v>
      </c>
      <c r="L2998" s="31" t="s">
        <v>2010</v>
      </c>
      <c r="M2998" s="31" t="s">
        <v>29</v>
      </c>
      <c r="N2998" s="31" t="s">
        <v>25934</v>
      </c>
      <c r="O2998" s="31" t="s">
        <v>25929</v>
      </c>
      <c r="P2998" s="32" t="s">
        <v>66</v>
      </c>
      <c r="Q2998" s="32">
        <v>1</v>
      </c>
      <c r="R2998" t="str">
        <f t="shared" si="46"/>
        <v>КГХ р-н Красиловский Район, г.Красилов, ул.Грушевского, д.61 (в дворі ресторану Колос)</v>
      </c>
    </row>
    <row r="2999" spans="1:18" hidden="1" x14ac:dyDescent="0.25">
      <c r="A2999" s="32">
        <v>163482</v>
      </c>
      <c r="B2999" s="31" t="s">
        <v>16557</v>
      </c>
      <c r="C2999" s="31" t="s">
        <v>16558</v>
      </c>
      <c r="D2999" s="31" t="s">
        <v>16559</v>
      </c>
      <c r="E2999" s="31" t="s">
        <v>145</v>
      </c>
      <c r="F2999" s="31" t="s">
        <v>122</v>
      </c>
      <c r="G2999" s="31" t="s">
        <v>107</v>
      </c>
      <c r="H2999" s="31" t="s">
        <v>108</v>
      </c>
      <c r="I2999" s="31" t="s">
        <v>16560</v>
      </c>
      <c r="J2999" s="31" t="s">
        <v>16561</v>
      </c>
      <c r="K2999" s="31" t="s">
        <v>106</v>
      </c>
      <c r="L2999" s="31" t="s">
        <v>16558</v>
      </c>
      <c r="M2999" s="31" t="s">
        <v>33</v>
      </c>
      <c r="N2999" s="31" t="s">
        <v>25934</v>
      </c>
      <c r="O2999" s="31" t="s">
        <v>25929</v>
      </c>
      <c r="P2999" s="32" t="s">
        <v>67</v>
      </c>
      <c r="Q2999" s="32">
        <v>1</v>
      </c>
      <c r="R2999" t="str">
        <f t="shared" si="46"/>
        <v>Кирилюк Г.В. ПП, маг. "Край-рай" р-н Хмельницкий Район, с.Пироговцы, ул.Центральная, д.1а (при вїзді)</v>
      </c>
    </row>
    <row r="3000" spans="1:18" hidden="1" x14ac:dyDescent="0.25">
      <c r="A3000" s="32">
        <v>903324</v>
      </c>
      <c r="B3000" s="31" t="s">
        <v>6364</v>
      </c>
      <c r="C3000" s="31" t="s">
        <v>5392</v>
      </c>
      <c r="D3000" s="31" t="s">
        <v>6365</v>
      </c>
      <c r="E3000" s="31" t="s">
        <v>145</v>
      </c>
      <c r="F3000" s="31" t="s">
        <v>122</v>
      </c>
      <c r="G3000" s="31" t="s">
        <v>107</v>
      </c>
      <c r="H3000" s="31" t="s">
        <v>108</v>
      </c>
      <c r="I3000" s="31" t="s">
        <v>124</v>
      </c>
      <c r="J3000" s="31" t="s">
        <v>109</v>
      </c>
      <c r="K3000" s="31" t="s">
        <v>110</v>
      </c>
      <c r="L3000" s="31" t="s">
        <v>5392</v>
      </c>
      <c r="M3000" s="31" t="s">
        <v>31</v>
      </c>
      <c r="N3000" s="31" t="s">
        <v>25934</v>
      </c>
      <c r="O3000" s="31" t="s">
        <v>25929</v>
      </c>
      <c r="P3000" s="32" t="s">
        <v>67</v>
      </c>
      <c r="Q3000" s="32">
        <v>0.5</v>
      </c>
      <c r="R3000" t="str">
        <f t="shared" si="46"/>
        <v>Свінціцька М.В. ПП, кафе "Берізка" г.Староконстантинов, пер.Орджоникидзе, д.2</v>
      </c>
    </row>
    <row r="3001" spans="1:18" hidden="1" x14ac:dyDescent="0.25">
      <c r="A3001" s="32">
        <v>432675</v>
      </c>
      <c r="B3001" s="31" t="s">
        <v>23617</v>
      </c>
      <c r="C3001" s="31" t="s">
        <v>3828</v>
      </c>
      <c r="D3001" s="31" t="s">
        <v>2941</v>
      </c>
      <c r="E3001" s="31" t="s">
        <v>145</v>
      </c>
      <c r="F3001" s="31" t="s">
        <v>122</v>
      </c>
      <c r="G3001" s="31" t="s">
        <v>107</v>
      </c>
      <c r="H3001" s="31" t="s">
        <v>108</v>
      </c>
      <c r="I3001" s="31" t="s">
        <v>3830</v>
      </c>
      <c r="J3001" s="31" t="s">
        <v>3831</v>
      </c>
      <c r="K3001" s="31" t="s">
        <v>106</v>
      </c>
      <c r="L3001" s="31" t="s">
        <v>3832</v>
      </c>
      <c r="M3001" s="31" t="s">
        <v>33</v>
      </c>
      <c r="N3001" s="31" t="s">
        <v>25934</v>
      </c>
      <c r="O3001" s="31" t="s">
        <v>25929</v>
      </c>
      <c r="P3001" s="32" t="s">
        <v>25948</v>
      </c>
      <c r="Q3001" s="32">
        <v>1</v>
      </c>
      <c r="R3001" t="str">
        <f t="shared" si="46"/>
        <v>(КООП) Хмельницьке РайСТ СТ, ТПП р-н Хмельницкий Район, с.Бахматовцы (0)</v>
      </c>
    </row>
    <row r="3002" spans="1:18" hidden="1" x14ac:dyDescent="0.25">
      <c r="A3002" s="32">
        <v>432676</v>
      </c>
      <c r="B3002" s="31" t="s">
        <v>23618</v>
      </c>
      <c r="C3002" s="31" t="s">
        <v>3828</v>
      </c>
      <c r="D3002" s="31" t="s">
        <v>23619</v>
      </c>
      <c r="E3002" s="31" t="s">
        <v>145</v>
      </c>
      <c r="F3002" s="31" t="s">
        <v>122</v>
      </c>
      <c r="G3002" s="31" t="s">
        <v>107</v>
      </c>
      <c r="H3002" s="31" t="s">
        <v>108</v>
      </c>
      <c r="I3002" s="31" t="s">
        <v>3830</v>
      </c>
      <c r="J3002" s="31" t="s">
        <v>3831</v>
      </c>
      <c r="K3002" s="31" t="s">
        <v>106</v>
      </c>
      <c r="L3002" s="31" t="s">
        <v>3832</v>
      </c>
      <c r="M3002" s="31" t="s">
        <v>32</v>
      </c>
      <c r="N3002" s="31" t="s">
        <v>25934</v>
      </c>
      <c r="O3002" s="31" t="s">
        <v>25929</v>
      </c>
      <c r="P3002" s="32" t="s">
        <v>25948</v>
      </c>
      <c r="Q3002" s="32">
        <v>1</v>
      </c>
      <c r="R3002" t="str">
        <f t="shared" si="46"/>
        <v>(КООП) Хмельницьке РайСТ СТ, ТПП р-н Хмельницкий Район, с.Гнатовцы (-)</v>
      </c>
    </row>
    <row r="3003" spans="1:18" hidden="1" x14ac:dyDescent="0.25">
      <c r="A3003" s="32">
        <v>504005</v>
      </c>
      <c r="B3003" s="31" t="s">
        <v>23960</v>
      </c>
      <c r="C3003" s="31" t="s">
        <v>23961</v>
      </c>
      <c r="D3003" s="31" t="s">
        <v>23962</v>
      </c>
      <c r="E3003" s="31" t="s">
        <v>145</v>
      </c>
      <c r="F3003" s="31" t="s">
        <v>122</v>
      </c>
      <c r="G3003" s="31" t="s">
        <v>107</v>
      </c>
      <c r="H3003" s="31" t="s">
        <v>108</v>
      </c>
      <c r="I3003" s="31" t="s">
        <v>124</v>
      </c>
      <c r="J3003" s="31" t="s">
        <v>109</v>
      </c>
      <c r="K3003" s="31" t="s">
        <v>106</v>
      </c>
      <c r="L3003" s="31" t="s">
        <v>23961</v>
      </c>
      <c r="M3003" s="31" t="s">
        <v>31</v>
      </c>
      <c r="N3003" s="31" t="s">
        <v>25934</v>
      </c>
      <c r="O3003" s="31" t="s">
        <v>25929</v>
      </c>
      <c r="P3003" s="32" t="s">
        <v>25948</v>
      </c>
      <c r="Q3003" s="32">
        <v>1</v>
      </c>
      <c r="R3003" t="str">
        <f t="shared" si="46"/>
        <v>Павлюк О.М. ПП, к-к білий г.Староконстантинов, ул.Острожского, д.2 (біля автовокзалу)</v>
      </c>
    </row>
    <row r="3004" spans="1:18" hidden="1" x14ac:dyDescent="0.25">
      <c r="A3004" s="32">
        <v>455531</v>
      </c>
      <c r="B3004" s="31" t="s">
        <v>24124</v>
      </c>
      <c r="C3004" s="31" t="s">
        <v>24125</v>
      </c>
      <c r="D3004" s="31" t="s">
        <v>24126</v>
      </c>
      <c r="E3004" s="31" t="s">
        <v>145</v>
      </c>
      <c r="F3004" s="31" t="s">
        <v>122</v>
      </c>
      <c r="G3004" s="31" t="s">
        <v>115</v>
      </c>
      <c r="H3004" s="31" t="s">
        <v>116</v>
      </c>
      <c r="I3004" s="31" t="s">
        <v>124</v>
      </c>
      <c r="J3004" s="31" t="s">
        <v>109</v>
      </c>
      <c r="K3004" s="31" t="s">
        <v>106</v>
      </c>
      <c r="L3004" s="31" t="s">
        <v>24125</v>
      </c>
      <c r="M3004" s="31" t="s">
        <v>5</v>
      </c>
      <c r="N3004" s="31" t="s">
        <v>4</v>
      </c>
      <c r="O3004" s="31" t="s">
        <v>25929</v>
      </c>
      <c r="P3004" s="32" t="s">
        <v>25948</v>
      </c>
      <c r="Q3004" s="32">
        <v>1</v>
      </c>
      <c r="R3004" t="str">
        <f t="shared" si="46"/>
        <v>Широка В.С. ПП, к-к №115 г.Хмельницкий, ул.Соборная (Продукторій ринок (овочевий павільйон))</v>
      </c>
    </row>
    <row r="3005" spans="1:18" hidden="1" x14ac:dyDescent="0.25">
      <c r="A3005" s="32">
        <v>163556</v>
      </c>
      <c r="B3005" s="31" t="s">
        <v>3664</v>
      </c>
      <c r="C3005" s="31" t="s">
        <v>3665</v>
      </c>
      <c r="D3005" s="31" t="s">
        <v>16712</v>
      </c>
      <c r="E3005" s="31" t="s">
        <v>145</v>
      </c>
      <c r="F3005" s="31" t="s">
        <v>122</v>
      </c>
      <c r="G3005" s="31" t="s">
        <v>213</v>
      </c>
      <c r="H3005" s="31" t="s">
        <v>214</v>
      </c>
      <c r="I3005" s="31" t="s">
        <v>16713</v>
      </c>
      <c r="J3005" s="31" t="s">
        <v>16714</v>
      </c>
      <c r="K3005" s="31" t="s">
        <v>106</v>
      </c>
      <c r="L3005" s="31" t="s">
        <v>3665</v>
      </c>
      <c r="M3005" s="31" t="s">
        <v>29</v>
      </c>
      <c r="N3005" s="31" t="s">
        <v>25934</v>
      </c>
      <c r="O3005" s="31" t="s">
        <v>25929</v>
      </c>
      <c r="P3005" s="32" t="s">
        <v>25948</v>
      </c>
      <c r="Q3005" s="32">
        <v>1</v>
      </c>
      <c r="R3005" t="str">
        <f t="shared" si="46"/>
        <v>Ковалець Л.І. ПП, гуртовий склад р-н Красиловский Район, г.Красилов, пер.Грушевского, д.4в (в гаражах, гуртовий склад)</v>
      </c>
    </row>
    <row r="3006" spans="1:18" hidden="1" x14ac:dyDescent="0.25">
      <c r="A3006" s="32">
        <v>163581</v>
      </c>
      <c r="B3006" s="31" t="s">
        <v>16763</v>
      </c>
      <c r="C3006" s="31" t="s">
        <v>16764</v>
      </c>
      <c r="D3006" s="31" t="s">
        <v>16765</v>
      </c>
      <c r="E3006" s="31" t="s">
        <v>145</v>
      </c>
      <c r="F3006" s="31" t="s">
        <v>122</v>
      </c>
      <c r="G3006" s="31" t="s">
        <v>107</v>
      </c>
      <c r="H3006" s="31" t="s">
        <v>108</v>
      </c>
      <c r="I3006" s="31" t="s">
        <v>16766</v>
      </c>
      <c r="J3006" s="31" t="s">
        <v>16767</v>
      </c>
      <c r="K3006" s="31" t="s">
        <v>106</v>
      </c>
      <c r="L3006" s="31" t="s">
        <v>16764</v>
      </c>
      <c r="M3006" s="31" t="s">
        <v>32</v>
      </c>
      <c r="N3006" s="31" t="s">
        <v>25934</v>
      </c>
      <c r="O3006" s="31" t="s">
        <v>25929</v>
      </c>
      <c r="P3006" s="32" t="s">
        <v>25948</v>
      </c>
      <c r="Q3006" s="32">
        <v>1</v>
      </c>
      <c r="R3006" t="str">
        <f t="shared" si="46"/>
        <v>Ковальчук В.П. ПП, маг. "Світанок" р-н Староконстантиновский Район, с.Миролюбное, ул.Советская, д.20</v>
      </c>
    </row>
    <row r="3007" spans="1:18" hidden="1" x14ac:dyDescent="0.25">
      <c r="A3007" s="32">
        <v>163585</v>
      </c>
      <c r="B3007" s="31" t="s">
        <v>16770</v>
      </c>
      <c r="C3007" s="31" t="s">
        <v>16771</v>
      </c>
      <c r="D3007" s="31" t="s">
        <v>16772</v>
      </c>
      <c r="E3007" s="31" t="s">
        <v>145</v>
      </c>
      <c r="F3007" s="31" t="s">
        <v>122</v>
      </c>
      <c r="G3007" s="31" t="s">
        <v>107</v>
      </c>
      <c r="H3007" s="31" t="s">
        <v>108</v>
      </c>
      <c r="I3007" s="31" t="s">
        <v>124</v>
      </c>
      <c r="J3007" s="31" t="s">
        <v>109</v>
      </c>
      <c r="K3007" s="31" t="s">
        <v>106</v>
      </c>
      <c r="L3007" s="31" t="s">
        <v>16771</v>
      </c>
      <c r="M3007" s="31" t="s">
        <v>31</v>
      </c>
      <c r="N3007" s="31" t="s">
        <v>25934</v>
      </c>
      <c r="O3007" s="31" t="s">
        <v>25929</v>
      </c>
      <c r="P3007" s="32" t="s">
        <v>25948</v>
      </c>
      <c r="Q3007" s="32">
        <v>1</v>
      </c>
      <c r="R3007" t="str">
        <f t="shared" si="46"/>
        <v>Ковальчук І.О. ПП, маг. "Стар-Хліб" г.Староконстантинов, ул.Октябрьская, д.10а</v>
      </c>
    </row>
    <row r="3008" spans="1:18" hidden="1" x14ac:dyDescent="0.25">
      <c r="A3008" s="32">
        <v>163611</v>
      </c>
      <c r="B3008" s="31" t="s">
        <v>16822</v>
      </c>
      <c r="C3008" s="31" t="s">
        <v>16823</v>
      </c>
      <c r="D3008" s="31" t="s">
        <v>16824</v>
      </c>
      <c r="E3008" s="31" t="s">
        <v>145</v>
      </c>
      <c r="F3008" s="31" t="s">
        <v>122</v>
      </c>
      <c r="G3008" s="31" t="s">
        <v>114</v>
      </c>
      <c r="H3008" s="31" t="s">
        <v>108</v>
      </c>
      <c r="I3008" s="31" t="s">
        <v>124</v>
      </c>
      <c r="J3008" s="31" t="s">
        <v>109</v>
      </c>
      <c r="K3008" s="31" t="s">
        <v>106</v>
      </c>
      <c r="L3008" s="31" t="s">
        <v>16823</v>
      </c>
      <c r="M3008" s="31" t="s">
        <v>32</v>
      </c>
      <c r="N3008" s="31" t="s">
        <v>25934</v>
      </c>
      <c r="O3008" s="31" t="s">
        <v>25929</v>
      </c>
      <c r="P3008" s="32" t="s">
        <v>25948</v>
      </c>
      <c r="Q3008" s="32">
        <v>1</v>
      </c>
      <c r="R3008" t="str">
        <f t="shared" si="46"/>
        <v>Кожухівська Н.М. ПП, кафе "Саша" р-н Летичевский Район, пгт.Меджибож, ул.Октябрьская, д.42</v>
      </c>
    </row>
    <row r="3009" spans="1:18" hidden="1" x14ac:dyDescent="0.25">
      <c r="A3009" s="32">
        <v>163620</v>
      </c>
      <c r="B3009" s="31" t="s">
        <v>16850</v>
      </c>
      <c r="C3009" s="31" t="s">
        <v>16851</v>
      </c>
      <c r="D3009" s="31" t="s">
        <v>16852</v>
      </c>
      <c r="E3009" s="31" t="s">
        <v>145</v>
      </c>
      <c r="F3009" s="31" t="s">
        <v>122</v>
      </c>
      <c r="G3009" s="31" t="s">
        <v>115</v>
      </c>
      <c r="H3009" s="31" t="s">
        <v>116</v>
      </c>
      <c r="I3009" s="31" t="s">
        <v>16853</v>
      </c>
      <c r="J3009" s="31" t="s">
        <v>16854</v>
      </c>
      <c r="K3009" s="31" t="s">
        <v>106</v>
      </c>
      <c r="L3009" s="31" t="s">
        <v>16851</v>
      </c>
      <c r="M3009" s="31" t="s">
        <v>31</v>
      </c>
      <c r="N3009" s="31" t="s">
        <v>25934</v>
      </c>
      <c r="O3009" s="31" t="s">
        <v>25929</v>
      </c>
      <c r="P3009" s="32" t="s">
        <v>25948</v>
      </c>
      <c r="Q3009" s="32">
        <v>1</v>
      </c>
      <c r="R3009" t="str">
        <f t="shared" si="46"/>
        <v>Козак Т.М. ПП, к-к г.Староконстантинов, ул.Косинского, д.1</v>
      </c>
    </row>
    <row r="3010" spans="1:18" hidden="1" x14ac:dyDescent="0.25">
      <c r="A3010" s="32">
        <v>163711</v>
      </c>
      <c r="B3010" s="31" t="s">
        <v>17059</v>
      </c>
      <c r="C3010" s="31" t="s">
        <v>17060</v>
      </c>
      <c r="D3010" s="31" t="s">
        <v>17061</v>
      </c>
      <c r="E3010" s="31" t="s">
        <v>145</v>
      </c>
      <c r="F3010" s="31" t="s">
        <v>122</v>
      </c>
      <c r="G3010" s="31" t="s">
        <v>107</v>
      </c>
      <c r="H3010" s="31" t="s">
        <v>108</v>
      </c>
      <c r="I3010" s="31" t="s">
        <v>9749</v>
      </c>
      <c r="J3010" s="31" t="s">
        <v>9750</v>
      </c>
      <c r="K3010" s="31" t="s">
        <v>106</v>
      </c>
      <c r="L3010" s="31" t="s">
        <v>17060</v>
      </c>
      <c r="M3010" s="31" t="s">
        <v>29</v>
      </c>
      <c r="N3010" s="31" t="s">
        <v>25934</v>
      </c>
      <c r="O3010" s="31" t="s">
        <v>25929</v>
      </c>
      <c r="P3010" s="32" t="s">
        <v>25948</v>
      </c>
      <c r="Q3010" s="32">
        <v>1</v>
      </c>
      <c r="R3010" t="str">
        <f t="shared" si="46"/>
        <v>Король В.З. ПП, маг."Гетьман" р-н Красиловский Район, г.Красилов, пер.Грушевского, д.61 (в центрі біля парковки)</v>
      </c>
    </row>
    <row r="3011" spans="1:18" hidden="1" x14ac:dyDescent="0.25">
      <c r="A3011" s="32">
        <v>163762</v>
      </c>
      <c r="B3011" s="31" t="s">
        <v>17175</v>
      </c>
      <c r="C3011" s="31" t="s">
        <v>17176</v>
      </c>
      <c r="D3011" s="31" t="s">
        <v>12462</v>
      </c>
      <c r="E3011" s="31" t="s">
        <v>145</v>
      </c>
      <c r="F3011" s="31" t="s">
        <v>122</v>
      </c>
      <c r="G3011" s="31" t="s">
        <v>107</v>
      </c>
      <c r="H3011" s="31" t="s">
        <v>108</v>
      </c>
      <c r="I3011" s="31" t="s">
        <v>124</v>
      </c>
      <c r="J3011" s="31" t="s">
        <v>109</v>
      </c>
      <c r="K3011" s="31" t="s">
        <v>106</v>
      </c>
      <c r="L3011" s="31" t="s">
        <v>17176</v>
      </c>
      <c r="M3011" s="31" t="s">
        <v>33</v>
      </c>
      <c r="N3011" s="31" t="s">
        <v>25934</v>
      </c>
      <c r="O3011" s="31" t="s">
        <v>25929</v>
      </c>
      <c r="P3011" s="32" t="s">
        <v>25948</v>
      </c>
      <c r="Q3011" s="32">
        <v>1</v>
      </c>
      <c r="R3011" t="str">
        <f t="shared" ref="R3011:R3074" si="47">CONCATENATE(C3011," ",D3011)</f>
        <v>Коцур О.Л. ПП, маг."Гавришко продукт" Летичівський Район, Летичів,</v>
      </c>
    </row>
    <row r="3012" spans="1:18" hidden="1" x14ac:dyDescent="0.25">
      <c r="A3012" s="32">
        <v>163763</v>
      </c>
      <c r="B3012" s="31" t="s">
        <v>17177</v>
      </c>
      <c r="C3012" s="31" t="s">
        <v>17178</v>
      </c>
      <c r="D3012" s="31" t="s">
        <v>14057</v>
      </c>
      <c r="E3012" s="31" t="s">
        <v>145</v>
      </c>
      <c r="F3012" s="31" t="s">
        <v>122</v>
      </c>
      <c r="G3012" s="31" t="s">
        <v>299</v>
      </c>
      <c r="H3012" s="31" t="s">
        <v>108</v>
      </c>
      <c r="I3012" s="31" t="s">
        <v>124</v>
      </c>
      <c r="J3012" s="31" t="s">
        <v>109</v>
      </c>
      <c r="K3012" s="31" t="s">
        <v>106</v>
      </c>
      <c r="L3012" s="31" t="s">
        <v>17178</v>
      </c>
      <c r="M3012" s="31" t="s">
        <v>33</v>
      </c>
      <c r="N3012" s="31" t="s">
        <v>25934</v>
      </c>
      <c r="O3012" s="31" t="s">
        <v>25929</v>
      </c>
      <c r="P3012" s="32" t="s">
        <v>25948</v>
      </c>
      <c r="Q3012" s="32">
        <v>1</v>
      </c>
      <c r="R3012" t="str">
        <f t="shared" si="47"/>
        <v>Коцур О.Л. ПП, маг."Наш магазин 1" р-н Летичевский Район, пгт.Летичев, ул.Панасюка, д.17/1</v>
      </c>
    </row>
    <row r="3013" spans="1:18" hidden="1" x14ac:dyDescent="0.25">
      <c r="A3013" s="32">
        <v>163764</v>
      </c>
      <c r="B3013" s="31" t="s">
        <v>17179</v>
      </c>
      <c r="C3013" s="31" t="s">
        <v>17180</v>
      </c>
      <c r="D3013" s="31" t="s">
        <v>14057</v>
      </c>
      <c r="E3013" s="31" t="s">
        <v>145</v>
      </c>
      <c r="F3013" s="31" t="s">
        <v>122</v>
      </c>
      <c r="G3013" s="31" t="s">
        <v>299</v>
      </c>
      <c r="H3013" s="31" t="s">
        <v>108</v>
      </c>
      <c r="I3013" s="31" t="s">
        <v>124</v>
      </c>
      <c r="J3013" s="31" t="s">
        <v>109</v>
      </c>
      <c r="K3013" s="31" t="s">
        <v>106</v>
      </c>
      <c r="L3013" s="31" t="s">
        <v>17180</v>
      </c>
      <c r="M3013" s="31" t="s">
        <v>33</v>
      </c>
      <c r="N3013" s="31" t="s">
        <v>25934</v>
      </c>
      <c r="O3013" s="31" t="s">
        <v>25929</v>
      </c>
      <c r="P3013" s="32" t="s">
        <v>25948</v>
      </c>
      <c r="Q3013" s="32">
        <v>1</v>
      </c>
      <c r="R3013" t="str">
        <f t="shared" si="47"/>
        <v>Коцур О.Л. ПП, маг."Наш магазин" р-н Летичевский Район, пгт.Летичев, ул.Панасюка, д.17/1</v>
      </c>
    </row>
    <row r="3014" spans="1:18" hidden="1" x14ac:dyDescent="0.25">
      <c r="A3014" s="32">
        <v>163771</v>
      </c>
      <c r="B3014" s="31" t="s">
        <v>17203</v>
      </c>
      <c r="C3014" s="31" t="s">
        <v>17204</v>
      </c>
      <c r="D3014" s="31" t="s">
        <v>17205</v>
      </c>
      <c r="E3014" s="31" t="s">
        <v>145</v>
      </c>
      <c r="F3014" s="31" t="s">
        <v>122</v>
      </c>
      <c r="G3014" s="31" t="s">
        <v>107</v>
      </c>
      <c r="H3014" s="31" t="s">
        <v>108</v>
      </c>
      <c r="I3014" s="31" t="s">
        <v>124</v>
      </c>
      <c r="J3014" s="31" t="s">
        <v>109</v>
      </c>
      <c r="K3014" s="31" t="s">
        <v>106</v>
      </c>
      <c r="L3014" s="31" t="s">
        <v>17204</v>
      </c>
      <c r="M3014" s="31" t="s">
        <v>33</v>
      </c>
      <c r="N3014" s="31" t="s">
        <v>25934</v>
      </c>
      <c r="O3014" s="31" t="s">
        <v>25929</v>
      </c>
      <c r="P3014" s="32" t="s">
        <v>25948</v>
      </c>
      <c r="Q3014" s="32">
        <v>1</v>
      </c>
      <c r="R3014" t="str">
        <f t="shared" si="47"/>
        <v>Кошелюк Л.Б. ПП, маг. "Престиж" р-н Летичевский Район, пгт.Летичев, пер.Шевченко, д.20/1</v>
      </c>
    </row>
    <row r="3015" spans="1:18" hidden="1" x14ac:dyDescent="0.25">
      <c r="A3015" s="32">
        <v>163773</v>
      </c>
      <c r="B3015" s="31" t="s">
        <v>17211</v>
      </c>
      <c r="C3015" s="31" t="s">
        <v>17212</v>
      </c>
      <c r="D3015" s="31" t="s">
        <v>7083</v>
      </c>
      <c r="E3015" s="31" t="s">
        <v>145</v>
      </c>
      <c r="F3015" s="31" t="s">
        <v>122</v>
      </c>
      <c r="G3015" s="31" t="s">
        <v>111</v>
      </c>
      <c r="H3015" s="31" t="s">
        <v>112</v>
      </c>
      <c r="I3015" s="31" t="s">
        <v>124</v>
      </c>
      <c r="J3015" s="31" t="s">
        <v>109</v>
      </c>
      <c r="K3015" s="31" t="s">
        <v>106</v>
      </c>
      <c r="L3015" s="31" t="s">
        <v>17213</v>
      </c>
      <c r="M3015" s="31" t="s">
        <v>29</v>
      </c>
      <c r="N3015" s="31" t="s">
        <v>25934</v>
      </c>
      <c r="O3015" s="31" t="s">
        <v>25929</v>
      </c>
      <c r="P3015" s="32" t="s">
        <v>25948</v>
      </c>
      <c r="Q3015" s="32">
        <v>1</v>
      </c>
      <c r="R3015" t="str">
        <f t="shared" si="47"/>
        <v>(КООП) КП "Тепловик" р-н Теофипольский Район, пгт.Теофиполь, ул.Щорса, д.25</v>
      </c>
    </row>
    <row r="3016" spans="1:18" hidden="1" x14ac:dyDescent="0.25">
      <c r="A3016" s="32">
        <v>163792</v>
      </c>
      <c r="B3016" s="31" t="s">
        <v>17257</v>
      </c>
      <c r="C3016" s="31" t="s">
        <v>17258</v>
      </c>
      <c r="D3016" s="31" t="s">
        <v>17259</v>
      </c>
      <c r="E3016" s="31" t="s">
        <v>145</v>
      </c>
      <c r="F3016" s="31" t="s">
        <v>122</v>
      </c>
      <c r="G3016" s="31" t="s">
        <v>113</v>
      </c>
      <c r="H3016" s="31" t="s">
        <v>108</v>
      </c>
      <c r="I3016" s="31" t="s">
        <v>17260</v>
      </c>
      <c r="J3016" s="31" t="s">
        <v>17261</v>
      </c>
      <c r="K3016" s="31" t="s">
        <v>106</v>
      </c>
      <c r="L3016" s="31" t="s">
        <v>17258</v>
      </c>
      <c r="M3016" s="31" t="s">
        <v>30</v>
      </c>
      <c r="N3016" s="31" t="s">
        <v>25934</v>
      </c>
      <c r="O3016" s="31" t="s">
        <v>25929</v>
      </c>
      <c r="P3016" s="32" t="s">
        <v>67</v>
      </c>
      <c r="Q3016" s="32">
        <v>1</v>
      </c>
      <c r="R3016" t="str">
        <f t="shared" si="47"/>
        <v>Кравчук Г.А. ПП, маг."Продукти" р-н Красиловский Район, с.Чернелевка, ул.Школьная, д.3</v>
      </c>
    </row>
    <row r="3017" spans="1:18" hidden="1" x14ac:dyDescent="0.25">
      <c r="A3017" s="32">
        <v>163846</v>
      </c>
      <c r="B3017" s="31" t="s">
        <v>17368</v>
      </c>
      <c r="C3017" s="31" t="s">
        <v>17369</v>
      </c>
      <c r="D3017" s="31" t="s">
        <v>17370</v>
      </c>
      <c r="E3017" s="31" t="s">
        <v>145</v>
      </c>
      <c r="F3017" s="31" t="s">
        <v>122</v>
      </c>
      <c r="G3017" s="31" t="s">
        <v>107</v>
      </c>
      <c r="H3017" s="31" t="s">
        <v>108</v>
      </c>
      <c r="I3017" s="31" t="s">
        <v>17366</v>
      </c>
      <c r="J3017" s="31" t="s">
        <v>17367</v>
      </c>
      <c r="K3017" s="31" t="s">
        <v>106</v>
      </c>
      <c r="L3017" s="31" t="s">
        <v>17369</v>
      </c>
      <c r="M3017" s="31" t="s">
        <v>33</v>
      </c>
      <c r="N3017" s="31" t="s">
        <v>25934</v>
      </c>
      <c r="O3017" s="31" t="s">
        <v>25929</v>
      </c>
      <c r="P3017" s="32" t="s">
        <v>25948</v>
      </c>
      <c r="Q3017" s="32">
        <v>1</v>
      </c>
      <c r="R3017" t="str">
        <f t="shared" si="47"/>
        <v>Кузьмук М.П. ПП, маг."Славутич" р-н Летичевский Район, с.Кудинка, ул.Заречная, д.44/1</v>
      </c>
    </row>
    <row r="3018" spans="1:18" hidden="1" x14ac:dyDescent="0.25">
      <c r="A3018" s="32">
        <v>163850</v>
      </c>
      <c r="B3018" s="31" t="s">
        <v>17376</v>
      </c>
      <c r="C3018" s="31" t="s">
        <v>17377</v>
      </c>
      <c r="D3018" s="31" t="s">
        <v>17378</v>
      </c>
      <c r="E3018" s="31" t="s">
        <v>145</v>
      </c>
      <c r="F3018" s="31" t="s">
        <v>122</v>
      </c>
      <c r="G3018" s="31" t="s">
        <v>115</v>
      </c>
      <c r="H3018" s="31" t="s">
        <v>116</v>
      </c>
      <c r="I3018" s="31" t="s">
        <v>124</v>
      </c>
      <c r="J3018" s="31" t="s">
        <v>109</v>
      </c>
      <c r="K3018" s="31" t="s">
        <v>106</v>
      </c>
      <c r="L3018" s="31" t="s">
        <v>17377</v>
      </c>
      <c r="M3018" s="31" t="s">
        <v>5</v>
      </c>
      <c r="N3018" s="31" t="s">
        <v>4</v>
      </c>
      <c r="O3018" s="31" t="s">
        <v>25929</v>
      </c>
      <c r="P3018" s="32" t="s">
        <v>25948</v>
      </c>
      <c r="Q3018" s="32">
        <v>1</v>
      </c>
      <c r="R3018" t="str">
        <f t="shared" si="47"/>
        <v>Кулібаба І.В. ПП, лоток г.Хмельницкий, ул.Соборная, д.11 (Торговий дім Елем)</v>
      </c>
    </row>
    <row r="3019" spans="1:18" hidden="1" x14ac:dyDescent="0.25">
      <c r="A3019" s="32">
        <v>163888</v>
      </c>
      <c r="B3019" s="31" t="s">
        <v>17464</v>
      </c>
      <c r="C3019" s="31" t="s">
        <v>17465</v>
      </c>
      <c r="D3019" s="31" t="s">
        <v>17466</v>
      </c>
      <c r="E3019" s="31" t="s">
        <v>145</v>
      </c>
      <c r="F3019" s="31" t="s">
        <v>122</v>
      </c>
      <c r="G3019" s="31" t="s">
        <v>107</v>
      </c>
      <c r="H3019" s="31" t="s">
        <v>108</v>
      </c>
      <c r="I3019" s="31" t="s">
        <v>17462</v>
      </c>
      <c r="J3019" s="31" t="s">
        <v>17463</v>
      </c>
      <c r="K3019" s="31" t="s">
        <v>106</v>
      </c>
      <c r="L3019" s="31" t="s">
        <v>17465</v>
      </c>
      <c r="M3019" s="31" t="s">
        <v>32</v>
      </c>
      <c r="N3019" s="31" t="s">
        <v>25934</v>
      </c>
      <c r="O3019" s="31" t="s">
        <v>25929</v>
      </c>
      <c r="P3019" s="32" t="s">
        <v>25948</v>
      </c>
      <c r="Q3019" s="32">
        <v>1</v>
      </c>
      <c r="R3019" t="str">
        <f t="shared" si="47"/>
        <v>Куценко Н.І. ПП,маг."Анастасія" р-н Летичевский Район, с.Требуховцы, ул.Хмельницкого Богдана, д.52</v>
      </c>
    </row>
    <row r="3020" spans="1:18" hidden="1" x14ac:dyDescent="0.25">
      <c r="A3020" s="32">
        <v>163907</v>
      </c>
      <c r="B3020" s="31" t="s">
        <v>17496</v>
      </c>
      <c r="C3020" s="31" t="s">
        <v>17497</v>
      </c>
      <c r="D3020" s="31" t="s">
        <v>11958</v>
      </c>
      <c r="E3020" s="31" t="s">
        <v>145</v>
      </c>
      <c r="F3020" s="31" t="s">
        <v>122</v>
      </c>
      <c r="G3020" s="31" t="s">
        <v>107</v>
      </c>
      <c r="H3020" s="31" t="s">
        <v>108</v>
      </c>
      <c r="I3020" s="31" t="s">
        <v>124</v>
      </c>
      <c r="J3020" s="31" t="s">
        <v>109</v>
      </c>
      <c r="K3020" s="31" t="s">
        <v>106</v>
      </c>
      <c r="L3020" s="31" t="s">
        <v>17497</v>
      </c>
      <c r="M3020" s="31" t="s">
        <v>31</v>
      </c>
      <c r="N3020" s="31" t="s">
        <v>25934</v>
      </c>
      <c r="O3020" s="31" t="s">
        <v>25929</v>
      </c>
      <c r="P3020" s="32" t="s">
        <v>25948</v>
      </c>
      <c r="Q3020" s="32">
        <v>1</v>
      </c>
      <c r="R3020" t="str">
        <f t="shared" si="47"/>
        <v>Кушвід Н.В. ПП, маг. "Продукти" г.Староконстантинов, пер.Крылова, д.28</v>
      </c>
    </row>
    <row r="3021" spans="1:18" hidden="1" x14ac:dyDescent="0.25">
      <c r="A3021" s="32">
        <v>164951</v>
      </c>
      <c r="B3021" s="31" t="s">
        <v>19848</v>
      </c>
      <c r="C3021" s="31" t="s">
        <v>19849</v>
      </c>
      <c r="D3021" s="31" t="s">
        <v>19850</v>
      </c>
      <c r="E3021" s="31" t="s">
        <v>135</v>
      </c>
      <c r="F3021" s="31" t="s">
        <v>122</v>
      </c>
      <c r="G3021" s="31" t="s">
        <v>111</v>
      </c>
      <c r="H3021" s="31" t="s">
        <v>112</v>
      </c>
      <c r="I3021" s="31" t="s">
        <v>19851</v>
      </c>
      <c r="J3021" s="31" t="s">
        <v>19852</v>
      </c>
      <c r="K3021" s="31" t="s">
        <v>110</v>
      </c>
      <c r="L3021" s="31" t="s">
        <v>19853</v>
      </c>
      <c r="M3021" s="31" t="s">
        <v>4</v>
      </c>
      <c r="N3021" s="31" t="s">
        <v>4</v>
      </c>
      <c r="O3021" s="31" t="s">
        <v>25929</v>
      </c>
      <c r="P3021" s="32" t="s">
        <v>25948</v>
      </c>
      <c r="Q3021" s="32">
        <v>1</v>
      </c>
      <c r="R3021" t="str">
        <f t="shared" si="47"/>
        <v>(НКЗ) Поділля СТОВ р-н Шепетовский Район, с.Ленковцы (0)</v>
      </c>
    </row>
    <row r="3022" spans="1:18" hidden="1" x14ac:dyDescent="0.25">
      <c r="A3022" s="32">
        <v>164963</v>
      </c>
      <c r="B3022" s="31" t="s">
        <v>19873</v>
      </c>
      <c r="C3022" s="31" t="s">
        <v>19874</v>
      </c>
      <c r="D3022" s="31" t="s">
        <v>18076</v>
      </c>
      <c r="E3022" s="31" t="s">
        <v>135</v>
      </c>
      <c r="F3022" s="31" t="s">
        <v>122</v>
      </c>
      <c r="G3022" s="31" t="s">
        <v>111</v>
      </c>
      <c r="H3022" s="31" t="s">
        <v>112</v>
      </c>
      <c r="I3022" s="31" t="s">
        <v>124</v>
      </c>
      <c r="J3022" s="31" t="s">
        <v>109</v>
      </c>
      <c r="K3022" s="31" t="s">
        <v>110</v>
      </c>
      <c r="L3022" s="31" t="s">
        <v>19875</v>
      </c>
      <c r="M3022" s="31" t="s">
        <v>4</v>
      </c>
      <c r="N3022" s="31" t="s">
        <v>4</v>
      </c>
      <c r="O3022" s="31" t="s">
        <v>25929</v>
      </c>
      <c r="P3022" s="32" t="s">
        <v>25948</v>
      </c>
      <c r="Q3022" s="32">
        <v>1</v>
      </c>
      <c r="R3022" t="str">
        <f t="shared" si="47"/>
        <v>(НКЗ) Подоляни КТВП г.Шепетовка, ул.Шешукова, д.3</v>
      </c>
    </row>
    <row r="3023" spans="1:18" hidden="1" x14ac:dyDescent="0.25">
      <c r="A3023" s="32">
        <v>164964</v>
      </c>
      <c r="B3023" s="31" t="s">
        <v>19876</v>
      </c>
      <c r="C3023" s="31" t="s">
        <v>19877</v>
      </c>
      <c r="D3023" s="31" t="s">
        <v>19878</v>
      </c>
      <c r="E3023" s="31" t="s">
        <v>145</v>
      </c>
      <c r="F3023" s="31" t="s">
        <v>122</v>
      </c>
      <c r="G3023" s="31" t="s">
        <v>107</v>
      </c>
      <c r="H3023" s="31" t="s">
        <v>108</v>
      </c>
      <c r="I3023" s="31" t="s">
        <v>19879</v>
      </c>
      <c r="J3023" s="31" t="s">
        <v>19880</v>
      </c>
      <c r="K3023" s="31" t="s">
        <v>110</v>
      </c>
      <c r="L3023" s="31" t="s">
        <v>19877</v>
      </c>
      <c r="M3023" s="31" t="s">
        <v>31</v>
      </c>
      <c r="N3023" s="31" t="s">
        <v>25934</v>
      </c>
      <c r="O3023" s="31" t="s">
        <v>25929</v>
      </c>
      <c r="P3023" s="32" t="s">
        <v>66</v>
      </c>
      <c r="Q3023" s="32">
        <v>1</v>
      </c>
      <c r="R3023" t="str">
        <f t="shared" si="47"/>
        <v>Подуфалий П.В. ПП, маг. "Рута" г.Староконстантинов, ул.Прокопюка, д.33</v>
      </c>
    </row>
    <row r="3024" spans="1:18" hidden="1" x14ac:dyDescent="0.25">
      <c r="A3024" s="32">
        <v>165008</v>
      </c>
      <c r="B3024" s="31" t="s">
        <v>19967</v>
      </c>
      <c r="C3024" s="31" t="s">
        <v>19968</v>
      </c>
      <c r="D3024" s="31" t="s">
        <v>19969</v>
      </c>
      <c r="E3024" s="31" t="s">
        <v>145</v>
      </c>
      <c r="F3024" s="31" t="s">
        <v>122</v>
      </c>
      <c r="G3024" s="31" t="s">
        <v>111</v>
      </c>
      <c r="H3024" s="31" t="s">
        <v>112</v>
      </c>
      <c r="I3024" s="31" t="s">
        <v>19970</v>
      </c>
      <c r="J3024" s="31" t="s">
        <v>19971</v>
      </c>
      <c r="K3024" s="31" t="s">
        <v>110</v>
      </c>
      <c r="L3024" s="31" t="s">
        <v>19972</v>
      </c>
      <c r="M3024" s="31" t="s">
        <v>4</v>
      </c>
      <c r="N3024" s="31" t="s">
        <v>4</v>
      </c>
      <c r="O3024" s="31" t="s">
        <v>25929</v>
      </c>
      <c r="P3024" s="32" t="s">
        <v>25948</v>
      </c>
      <c r="Q3024" s="32">
        <v>1</v>
      </c>
      <c r="R3024" t="str">
        <f t="shared" si="47"/>
        <v>(НКЗ)  ПОП Россія р-н Виньковецкий Район, с.Великий Александров, ул.Затонского, д.1</v>
      </c>
    </row>
    <row r="3025" spans="1:18" hidden="1" x14ac:dyDescent="0.25">
      <c r="A3025" s="32">
        <v>165026</v>
      </c>
      <c r="B3025" s="31" t="s">
        <v>20023</v>
      </c>
      <c r="C3025" s="31" t="s">
        <v>20024</v>
      </c>
      <c r="D3025" s="31" t="s">
        <v>20025</v>
      </c>
      <c r="E3025" s="31" t="s">
        <v>121</v>
      </c>
      <c r="F3025" s="31" t="s">
        <v>122</v>
      </c>
      <c r="G3025" s="31" t="s">
        <v>111</v>
      </c>
      <c r="H3025" s="31" t="s">
        <v>112</v>
      </c>
      <c r="I3025" s="31" t="s">
        <v>20026</v>
      </c>
      <c r="J3025" s="31" t="s">
        <v>20027</v>
      </c>
      <c r="K3025" s="31" t="s">
        <v>110</v>
      </c>
      <c r="L3025" s="31" t="s">
        <v>20026</v>
      </c>
      <c r="M3025" s="31" t="s">
        <v>4</v>
      </c>
      <c r="N3025" s="31" t="s">
        <v>4</v>
      </c>
      <c r="O3025" s="31" t="s">
        <v>25929</v>
      </c>
      <c r="P3025" s="32" t="s">
        <v>25948</v>
      </c>
      <c r="Q3025" s="32">
        <v>1</v>
      </c>
      <c r="R3025" t="str">
        <f t="shared" si="47"/>
        <v>(НКЗ) ППО ДП "Довжоцький спиртзавод" ВСПАПКУ р-н Каменец-Подольский Район, с.Довжок, ул.Унявко, д.1</v>
      </c>
    </row>
    <row r="3026" spans="1:18" hidden="1" x14ac:dyDescent="0.25">
      <c r="A3026" s="32">
        <v>165030</v>
      </c>
      <c r="B3026" s="31" t="s">
        <v>20032</v>
      </c>
      <c r="C3026" s="31" t="s">
        <v>20033</v>
      </c>
      <c r="D3026" s="31" t="s">
        <v>1573</v>
      </c>
      <c r="E3026" s="31" t="s">
        <v>121</v>
      </c>
      <c r="F3026" s="31" t="s">
        <v>122</v>
      </c>
      <c r="G3026" s="31" t="s">
        <v>111</v>
      </c>
      <c r="H3026" s="31" t="s">
        <v>112</v>
      </c>
      <c r="I3026" s="31" t="s">
        <v>20034</v>
      </c>
      <c r="J3026" s="31" t="s">
        <v>20035</v>
      </c>
      <c r="K3026" s="31" t="s">
        <v>110</v>
      </c>
      <c r="L3026" s="31" t="s">
        <v>20036</v>
      </c>
      <c r="M3026" s="31" t="s">
        <v>4</v>
      </c>
      <c r="N3026" s="31" t="s">
        <v>4</v>
      </c>
      <c r="O3026" s="31" t="s">
        <v>25929</v>
      </c>
      <c r="P3026" s="32" t="s">
        <v>25948</v>
      </c>
      <c r="Q3026" s="32">
        <v>1</v>
      </c>
      <c r="R3026" t="str">
        <f t="shared" si="47"/>
        <v>(НКЗ) ППО міської лікарні м. Кам'янця-Подільського г.Каменец-Подольский, ул.Пушкинская, д.31</v>
      </c>
    </row>
    <row r="3027" spans="1:18" hidden="1" x14ac:dyDescent="0.25">
      <c r="A3027" s="32">
        <v>165031</v>
      </c>
      <c r="B3027" s="31" t="s">
        <v>20037</v>
      </c>
      <c r="C3027" s="31" t="s">
        <v>20038</v>
      </c>
      <c r="D3027" s="31" t="s">
        <v>20039</v>
      </c>
      <c r="E3027" s="31" t="s">
        <v>145</v>
      </c>
      <c r="F3027" s="31" t="s">
        <v>122</v>
      </c>
      <c r="G3027" s="31" t="s">
        <v>111</v>
      </c>
      <c r="H3027" s="31" t="s">
        <v>112</v>
      </c>
      <c r="I3027" s="31" t="s">
        <v>20040</v>
      </c>
      <c r="J3027" s="31" t="s">
        <v>109</v>
      </c>
      <c r="K3027" s="31" t="s">
        <v>110</v>
      </c>
      <c r="L3027" s="31" t="s">
        <v>20040</v>
      </c>
      <c r="M3027" s="31" t="s">
        <v>4</v>
      </c>
      <c r="N3027" s="31" t="s">
        <v>4</v>
      </c>
      <c r="O3027" s="31" t="s">
        <v>25929</v>
      </c>
      <c r="P3027" s="32" t="s">
        <v>25948</v>
      </c>
      <c r="Q3027" s="32">
        <v>1</v>
      </c>
      <c r="R3027" t="str">
        <f t="shared" si="47"/>
        <v>(НКЗ) ППО обласного шкірвендиспансера г.Хмельницкий, ул.Франко Ивана, д.13</v>
      </c>
    </row>
    <row r="3028" spans="1:18" hidden="1" x14ac:dyDescent="0.25">
      <c r="A3028" s="32">
        <v>165032</v>
      </c>
      <c r="B3028" s="31" t="s">
        <v>20041</v>
      </c>
      <c r="C3028" s="31" t="s">
        <v>20042</v>
      </c>
      <c r="D3028" s="31" t="s">
        <v>1330</v>
      </c>
      <c r="E3028" s="31" t="s">
        <v>135</v>
      </c>
      <c r="F3028" s="31" t="s">
        <v>122</v>
      </c>
      <c r="G3028" s="31" t="s">
        <v>111</v>
      </c>
      <c r="H3028" s="31" t="s">
        <v>112</v>
      </c>
      <c r="I3028" s="31" t="s">
        <v>20043</v>
      </c>
      <c r="J3028" s="31" t="s">
        <v>109</v>
      </c>
      <c r="K3028" s="31" t="s">
        <v>110</v>
      </c>
      <c r="L3028" s="31" t="s">
        <v>20043</v>
      </c>
      <c r="M3028" s="31" t="s">
        <v>4</v>
      </c>
      <c r="N3028" s="31" t="s">
        <v>4</v>
      </c>
      <c r="O3028" s="31" t="s">
        <v>25929</v>
      </c>
      <c r="P3028" s="32" t="s">
        <v>25948</v>
      </c>
      <c r="Q3028" s="32">
        <v>1</v>
      </c>
      <c r="R3028" t="str">
        <f t="shared" si="47"/>
        <v>(НКЗ) ППО прац. управл. пенс. фонду Укр г.Шепетовка, ул.Островского Николая, д.6</v>
      </c>
    </row>
    <row r="3029" spans="1:18" hidden="1" x14ac:dyDescent="0.25">
      <c r="A3029" s="32">
        <v>165033</v>
      </c>
      <c r="B3029" s="31" t="s">
        <v>20044</v>
      </c>
      <c r="C3029" s="31" t="s">
        <v>20045</v>
      </c>
      <c r="D3029" s="31" t="s">
        <v>20046</v>
      </c>
      <c r="E3029" s="31" t="s">
        <v>121</v>
      </c>
      <c r="F3029" s="31" t="s">
        <v>122</v>
      </c>
      <c r="G3029" s="31" t="s">
        <v>111</v>
      </c>
      <c r="H3029" s="31" t="s">
        <v>112</v>
      </c>
      <c r="I3029" s="31" t="s">
        <v>20047</v>
      </c>
      <c r="J3029" s="31" t="s">
        <v>20048</v>
      </c>
      <c r="K3029" s="31" t="s">
        <v>110</v>
      </c>
      <c r="L3029" s="31" t="s">
        <v>20049</v>
      </c>
      <c r="M3029" s="31" t="s">
        <v>4</v>
      </c>
      <c r="N3029" s="31" t="s">
        <v>4</v>
      </c>
      <c r="O3029" s="31" t="s">
        <v>25929</v>
      </c>
      <c r="P3029" s="32" t="s">
        <v>25948</v>
      </c>
      <c r="Q3029" s="32">
        <v>1</v>
      </c>
      <c r="R3029" t="str">
        <f t="shared" si="47"/>
        <v>(НКЗ) ППО ПССУ Дунаєвецького терит. центру р-н Дунаевецкий Район, г.Дунаевцы, ул.Базарная, д.8</v>
      </c>
    </row>
    <row r="3030" spans="1:18" hidden="1" x14ac:dyDescent="0.25">
      <c r="A3030" s="32">
        <v>165037</v>
      </c>
      <c r="B3030" s="31" t="s">
        <v>20050</v>
      </c>
      <c r="C3030" s="31" t="s">
        <v>20051</v>
      </c>
      <c r="D3030" s="31" t="s">
        <v>17924</v>
      </c>
      <c r="E3030" s="31" t="s">
        <v>145</v>
      </c>
      <c r="F3030" s="31" t="s">
        <v>122</v>
      </c>
      <c r="G3030" s="31" t="s">
        <v>111</v>
      </c>
      <c r="H3030" s="31" t="s">
        <v>112</v>
      </c>
      <c r="I3030" s="31" t="s">
        <v>124</v>
      </c>
      <c r="J3030" s="31" t="s">
        <v>109</v>
      </c>
      <c r="K3030" s="31" t="s">
        <v>110</v>
      </c>
      <c r="L3030" s="31" t="s">
        <v>20052</v>
      </c>
      <c r="M3030" s="31" t="s">
        <v>4</v>
      </c>
      <c r="N3030" s="31" t="s">
        <v>4</v>
      </c>
      <c r="O3030" s="31" t="s">
        <v>25929</v>
      </c>
      <c r="P3030" s="32" t="s">
        <v>25948</v>
      </c>
      <c r="Q3030" s="32">
        <v>1</v>
      </c>
      <c r="R3030" t="str">
        <f t="shared" si="47"/>
        <v>(НКЗ) ППО управління праці К.-Под. РДА г.Каменец-Подольский, ул.Троицкая, д.2</v>
      </c>
    </row>
    <row r="3031" spans="1:18" hidden="1" x14ac:dyDescent="0.25">
      <c r="A3031" s="32">
        <v>165039</v>
      </c>
      <c r="B3031" s="31" t="s">
        <v>20053</v>
      </c>
      <c r="C3031" s="31" t="s">
        <v>20054</v>
      </c>
      <c r="D3031" s="31" t="s">
        <v>8727</v>
      </c>
      <c r="E3031" s="31" t="s">
        <v>145</v>
      </c>
      <c r="F3031" s="31" t="s">
        <v>122</v>
      </c>
      <c r="G3031" s="31" t="s">
        <v>111</v>
      </c>
      <c r="H3031" s="31" t="s">
        <v>112</v>
      </c>
      <c r="I3031" s="31" t="s">
        <v>20055</v>
      </c>
      <c r="J3031" s="31" t="s">
        <v>20056</v>
      </c>
      <c r="K3031" s="31" t="s">
        <v>110</v>
      </c>
      <c r="L3031" s="31" t="s">
        <v>20057</v>
      </c>
      <c r="M3031" s="31" t="s">
        <v>4</v>
      </c>
      <c r="N3031" s="31" t="s">
        <v>4</v>
      </c>
      <c r="O3031" s="31" t="s">
        <v>25929</v>
      </c>
      <c r="P3031" s="32" t="s">
        <v>25948</v>
      </c>
      <c r="Q3031" s="32">
        <v>1</v>
      </c>
      <c r="R3031" t="str">
        <f t="shared" si="47"/>
        <v>(НКЗ) ПОПС ГУДКСУ в  Хмельницькій області г.Хмельницкий, пер.Свободы, д.70</v>
      </c>
    </row>
    <row r="3032" spans="1:18" hidden="1" x14ac:dyDescent="0.25">
      <c r="A3032" s="32">
        <v>165064</v>
      </c>
      <c r="B3032" s="31" t="s">
        <v>20112</v>
      </c>
      <c r="C3032" s="31" t="s">
        <v>20113</v>
      </c>
      <c r="D3032" s="31" t="s">
        <v>7572</v>
      </c>
      <c r="E3032" s="31" t="s">
        <v>145</v>
      </c>
      <c r="F3032" s="31" t="s">
        <v>122</v>
      </c>
      <c r="G3032" s="31" t="s">
        <v>107</v>
      </c>
      <c r="H3032" s="31" t="s">
        <v>108</v>
      </c>
      <c r="I3032" s="31" t="s">
        <v>20114</v>
      </c>
      <c r="J3032" s="31" t="s">
        <v>20115</v>
      </c>
      <c r="K3032" s="31" t="s">
        <v>110</v>
      </c>
      <c r="L3032" s="31" t="s">
        <v>20113</v>
      </c>
      <c r="M3032" s="31" t="s">
        <v>31</v>
      </c>
      <c r="N3032" s="31" t="s">
        <v>25934</v>
      </c>
      <c r="O3032" s="31" t="s">
        <v>25929</v>
      </c>
      <c r="P3032" s="32" t="s">
        <v>66</v>
      </c>
      <c r="Q3032" s="32">
        <v>0.5</v>
      </c>
      <c r="R3032" t="str">
        <f t="shared" si="47"/>
        <v>Прокопишина М.Г. ПП, маг. "Случ" р-н Староконстантиновский Район, с.Сахновцы, ул.Центральная, д.13/1</v>
      </c>
    </row>
    <row r="3033" spans="1:18" hidden="1" x14ac:dyDescent="0.25">
      <c r="A3033" s="32">
        <v>165086</v>
      </c>
      <c r="B3033" s="31" t="s">
        <v>20147</v>
      </c>
      <c r="C3033" s="31" t="s">
        <v>20148</v>
      </c>
      <c r="D3033" s="31" t="s">
        <v>10184</v>
      </c>
      <c r="E3033" s="31" t="s">
        <v>135</v>
      </c>
      <c r="F3033" s="31" t="s">
        <v>122</v>
      </c>
      <c r="G3033" s="31" t="s">
        <v>111</v>
      </c>
      <c r="H3033" s="31" t="s">
        <v>112</v>
      </c>
      <c r="I3033" s="31" t="s">
        <v>20149</v>
      </c>
      <c r="J3033" s="31" t="s">
        <v>109</v>
      </c>
      <c r="K3033" s="31" t="s">
        <v>110</v>
      </c>
      <c r="L3033" s="31" t="s">
        <v>20149</v>
      </c>
      <c r="M3033" s="31" t="s">
        <v>4</v>
      </c>
      <c r="N3033" s="31" t="s">
        <v>4</v>
      </c>
      <c r="O3033" s="31" t="s">
        <v>25929</v>
      </c>
      <c r="P3033" s="32" t="s">
        <v>25948</v>
      </c>
      <c r="Q3033" s="32">
        <v>1</v>
      </c>
      <c r="R3033" t="str">
        <f t="shared" si="47"/>
        <v>(НКЗ) Проф.Галуз.Проф.Спіл.Локом.ДЕПО г.Шепетовка, ул.Привокзальная, д.3</v>
      </c>
    </row>
    <row r="3034" spans="1:18" hidden="1" x14ac:dyDescent="0.25">
      <c r="A3034" s="32">
        <v>165088</v>
      </c>
      <c r="B3034" s="31" t="s">
        <v>20150</v>
      </c>
      <c r="C3034" s="31" t="s">
        <v>20151</v>
      </c>
      <c r="D3034" s="31" t="s">
        <v>20152</v>
      </c>
      <c r="E3034" s="31" t="s">
        <v>135</v>
      </c>
      <c r="F3034" s="31" t="s">
        <v>122</v>
      </c>
      <c r="G3034" s="31" t="s">
        <v>111</v>
      </c>
      <c r="H3034" s="31" t="s">
        <v>112</v>
      </c>
      <c r="I3034" s="31" t="s">
        <v>20153</v>
      </c>
      <c r="J3034" s="31" t="s">
        <v>109</v>
      </c>
      <c r="K3034" s="31" t="s">
        <v>110</v>
      </c>
      <c r="L3034" s="31" t="s">
        <v>20153</v>
      </c>
      <c r="M3034" s="31" t="s">
        <v>4</v>
      </c>
      <c r="N3034" s="31" t="s">
        <v>4</v>
      </c>
      <c r="O3034" s="31" t="s">
        <v>25929</v>
      </c>
      <c r="P3034" s="32" t="s">
        <v>25948</v>
      </c>
      <c r="Q3034" s="32">
        <v>1</v>
      </c>
      <c r="R3034" t="str">
        <f t="shared" si="47"/>
        <v>(НКЗ) ППО ВАТ "Славутський солодовий завод" р-н Славутский Район, с.Крупец, д.43 (Кирова)</v>
      </c>
    </row>
    <row r="3035" spans="1:18" hidden="1" x14ac:dyDescent="0.25">
      <c r="A3035" s="32">
        <v>165089</v>
      </c>
      <c r="B3035" s="31" t="s">
        <v>20154</v>
      </c>
      <c r="C3035" s="31" t="s">
        <v>20155</v>
      </c>
      <c r="D3035" s="31" t="s">
        <v>1008</v>
      </c>
      <c r="E3035" s="31" t="s">
        <v>135</v>
      </c>
      <c r="F3035" s="31" t="s">
        <v>122</v>
      </c>
      <c r="G3035" s="31" t="s">
        <v>111</v>
      </c>
      <c r="H3035" s="31" t="s">
        <v>112</v>
      </c>
      <c r="I3035" s="31" t="s">
        <v>124</v>
      </c>
      <c r="J3035" s="31" t="s">
        <v>109</v>
      </c>
      <c r="K3035" s="31" t="s">
        <v>110</v>
      </c>
      <c r="L3035" s="31" t="s">
        <v>20156</v>
      </c>
      <c r="M3035" s="31" t="s">
        <v>4</v>
      </c>
      <c r="N3035" s="31" t="s">
        <v>4</v>
      </c>
      <c r="O3035" s="31" t="s">
        <v>25929</v>
      </c>
      <c r="P3035" s="32" t="s">
        <v>25948</v>
      </c>
      <c r="Q3035" s="32">
        <v>1</v>
      </c>
      <c r="R3035" t="str">
        <f t="shared" si="47"/>
        <v>(НКЗ) Профком ДП"ШРЗ" г.Шепетовка, пер.Гагарина, д.10</v>
      </c>
    </row>
    <row r="3036" spans="1:18" hidden="1" x14ac:dyDescent="0.25">
      <c r="A3036" s="32">
        <v>165090</v>
      </c>
      <c r="B3036" s="31" t="s">
        <v>20157</v>
      </c>
      <c r="C3036" s="31" t="s">
        <v>20158</v>
      </c>
      <c r="D3036" s="31" t="s">
        <v>412</v>
      </c>
      <c r="E3036" s="31" t="s">
        <v>135</v>
      </c>
      <c r="F3036" s="31" t="s">
        <v>122</v>
      </c>
      <c r="G3036" s="31" t="s">
        <v>111</v>
      </c>
      <c r="H3036" s="31" t="s">
        <v>112</v>
      </c>
      <c r="I3036" s="31" t="s">
        <v>20159</v>
      </c>
      <c r="J3036" s="31" t="s">
        <v>20160</v>
      </c>
      <c r="K3036" s="31" t="s">
        <v>110</v>
      </c>
      <c r="L3036" s="31" t="s">
        <v>20159</v>
      </c>
      <c r="M3036" s="31" t="s">
        <v>4</v>
      </c>
      <c r="N3036" s="31" t="s">
        <v>4</v>
      </c>
      <c r="O3036" s="31" t="s">
        <v>25929</v>
      </c>
      <c r="P3036" s="32" t="s">
        <v>25948</v>
      </c>
      <c r="Q3036" s="32">
        <v>1</v>
      </c>
      <c r="R3036" t="str">
        <f t="shared" si="47"/>
        <v>(НКЗ) ППО працівників комунального підприємства Шепетівське ремонтно-експлуатаційне підприємство г.Шепетовка (0)</v>
      </c>
    </row>
    <row r="3037" spans="1:18" hidden="1" x14ac:dyDescent="0.25">
      <c r="A3037" s="32">
        <v>165091</v>
      </c>
      <c r="B3037" s="31" t="s">
        <v>20161</v>
      </c>
      <c r="C3037" s="31" t="s">
        <v>20162</v>
      </c>
      <c r="D3037" s="31" t="s">
        <v>20163</v>
      </c>
      <c r="E3037" s="31" t="s">
        <v>145</v>
      </c>
      <c r="F3037" s="31" t="s">
        <v>122</v>
      </c>
      <c r="G3037" s="31" t="s">
        <v>111</v>
      </c>
      <c r="H3037" s="31" t="s">
        <v>112</v>
      </c>
      <c r="I3037" s="31" t="s">
        <v>20164</v>
      </c>
      <c r="J3037" s="31" t="s">
        <v>20165</v>
      </c>
      <c r="K3037" s="31" t="s">
        <v>110</v>
      </c>
      <c r="L3037" s="31" t="s">
        <v>20166</v>
      </c>
      <c r="M3037" s="31" t="s">
        <v>4</v>
      </c>
      <c r="N3037" s="31" t="s">
        <v>4</v>
      </c>
      <c r="O3037" s="31" t="s">
        <v>25929</v>
      </c>
      <c r="P3037" s="32" t="s">
        <v>25948</v>
      </c>
      <c r="Q3037" s="32">
        <v>1</v>
      </c>
      <c r="R3037" t="str">
        <f t="shared" si="47"/>
        <v>(НКЗ) Профком політехнічного коледжу г.Хмельницкий, ул.Заречанская, д.10</v>
      </c>
    </row>
    <row r="3038" spans="1:18" hidden="1" x14ac:dyDescent="0.25">
      <c r="A3038" s="32">
        <v>165092</v>
      </c>
      <c r="B3038" s="31" t="s">
        <v>20167</v>
      </c>
      <c r="C3038" s="31" t="s">
        <v>20168</v>
      </c>
      <c r="D3038" s="31" t="s">
        <v>20169</v>
      </c>
      <c r="E3038" s="31" t="s">
        <v>145</v>
      </c>
      <c r="F3038" s="31" t="s">
        <v>122</v>
      </c>
      <c r="G3038" s="31" t="s">
        <v>111</v>
      </c>
      <c r="H3038" s="31" t="s">
        <v>112</v>
      </c>
      <c r="I3038" s="31" t="s">
        <v>20170</v>
      </c>
      <c r="J3038" s="31" t="s">
        <v>109</v>
      </c>
      <c r="K3038" s="31" t="s">
        <v>110</v>
      </c>
      <c r="L3038" s="31" t="s">
        <v>20171</v>
      </c>
      <c r="M3038" s="31" t="s">
        <v>4</v>
      </c>
      <c r="N3038" s="31" t="s">
        <v>4</v>
      </c>
      <c r="O3038" s="31" t="s">
        <v>25929</v>
      </c>
      <c r="P3038" s="32" t="s">
        <v>25948</v>
      </c>
      <c r="Q3038" s="32">
        <v>1</v>
      </c>
      <c r="R3038" t="str">
        <f t="shared" si="47"/>
        <v>(НКЗ) Профком Ст.Гречани г.Хмельницкий, ул.Вокзальная, д.135</v>
      </c>
    </row>
    <row r="3039" spans="1:18" hidden="1" x14ac:dyDescent="0.25">
      <c r="A3039" s="32">
        <v>165094</v>
      </c>
      <c r="B3039" s="31" t="s">
        <v>20172</v>
      </c>
      <c r="C3039" s="31" t="s">
        <v>20173</v>
      </c>
      <c r="D3039" s="31" t="s">
        <v>20174</v>
      </c>
      <c r="E3039" s="31" t="s">
        <v>135</v>
      </c>
      <c r="F3039" s="31" t="s">
        <v>122</v>
      </c>
      <c r="G3039" s="31" t="s">
        <v>111</v>
      </c>
      <c r="H3039" s="31" t="s">
        <v>112</v>
      </c>
      <c r="I3039" s="31" t="s">
        <v>124</v>
      </c>
      <c r="J3039" s="31" t="s">
        <v>109</v>
      </c>
      <c r="K3039" s="31" t="s">
        <v>110</v>
      </c>
      <c r="L3039" s="31" t="s">
        <v>20175</v>
      </c>
      <c r="M3039" s="31" t="s">
        <v>4</v>
      </c>
      <c r="N3039" s="31" t="s">
        <v>4</v>
      </c>
      <c r="O3039" s="31" t="s">
        <v>25929</v>
      </c>
      <c r="P3039" s="32" t="s">
        <v>25948</v>
      </c>
      <c r="Q3039" s="32">
        <v>1</v>
      </c>
      <c r="R3039" t="str">
        <f t="shared" si="47"/>
        <v>(НКЗ) профком Шепетівської ОДПІ г.Шепетовка, ул.Островского Николая, д.4</v>
      </c>
    </row>
    <row r="3040" spans="1:18" hidden="1" x14ac:dyDescent="0.25">
      <c r="A3040" s="32">
        <v>165115</v>
      </c>
      <c r="B3040" s="31" t="s">
        <v>20202</v>
      </c>
      <c r="C3040" s="31" t="s">
        <v>20203</v>
      </c>
      <c r="D3040" s="31" t="s">
        <v>20204</v>
      </c>
      <c r="E3040" s="31" t="s">
        <v>145</v>
      </c>
      <c r="F3040" s="31" t="s">
        <v>122</v>
      </c>
      <c r="G3040" s="31" t="s">
        <v>107</v>
      </c>
      <c r="H3040" s="31" t="s">
        <v>108</v>
      </c>
      <c r="I3040" s="31" t="s">
        <v>20205</v>
      </c>
      <c r="J3040" s="31" t="s">
        <v>20206</v>
      </c>
      <c r="K3040" s="31" t="s">
        <v>110</v>
      </c>
      <c r="L3040" s="31" t="s">
        <v>20203</v>
      </c>
      <c r="M3040" s="31" t="s">
        <v>32</v>
      </c>
      <c r="N3040" s="31" t="s">
        <v>25934</v>
      </c>
      <c r="O3040" s="31" t="s">
        <v>25929</v>
      </c>
      <c r="P3040" s="32" t="s">
        <v>66</v>
      </c>
      <c r="Q3040" s="32">
        <v>1</v>
      </c>
      <c r="R3040" t="str">
        <f t="shared" si="47"/>
        <v>Пшонько  Л.В. ПП, маг. "Продукти" р-н Староконстантиновский Район, с.Левковка, ул.Шевченко, д.11</v>
      </c>
    </row>
    <row r="3041" spans="1:18" hidden="1" x14ac:dyDescent="0.25">
      <c r="A3041" s="32">
        <v>165116</v>
      </c>
      <c r="B3041" s="31" t="s">
        <v>20207</v>
      </c>
      <c r="C3041" s="31" t="s">
        <v>20208</v>
      </c>
      <c r="D3041" s="31" t="s">
        <v>20209</v>
      </c>
      <c r="E3041" s="31" t="s">
        <v>145</v>
      </c>
      <c r="F3041" s="31" t="s">
        <v>122</v>
      </c>
      <c r="G3041" s="31" t="s">
        <v>107</v>
      </c>
      <c r="H3041" s="31" t="s">
        <v>108</v>
      </c>
      <c r="I3041" s="31" t="s">
        <v>20205</v>
      </c>
      <c r="J3041" s="31" t="s">
        <v>20206</v>
      </c>
      <c r="K3041" s="31" t="s">
        <v>110</v>
      </c>
      <c r="L3041" s="31" t="s">
        <v>20208</v>
      </c>
      <c r="M3041" s="31" t="s">
        <v>32</v>
      </c>
      <c r="N3041" s="31" t="s">
        <v>25934</v>
      </c>
      <c r="O3041" s="31" t="s">
        <v>25929</v>
      </c>
      <c r="P3041" s="32" t="s">
        <v>67</v>
      </c>
      <c r="Q3041" s="32">
        <v>1</v>
      </c>
      <c r="R3041" t="str">
        <f t="shared" si="47"/>
        <v>Пшонько Л.В. ПП, маг. "Новий магазин" р-н Староконстантиновский Район, с.Старый Острополь, ул.Кирова, д.37</v>
      </c>
    </row>
    <row r="3042" spans="1:18" hidden="1" x14ac:dyDescent="0.25">
      <c r="A3042" s="32">
        <v>165117</v>
      </c>
      <c r="B3042" s="31" t="s">
        <v>20210</v>
      </c>
      <c r="C3042" s="31" t="s">
        <v>20211</v>
      </c>
      <c r="D3042" s="31" t="s">
        <v>20212</v>
      </c>
      <c r="E3042" s="31" t="s">
        <v>145</v>
      </c>
      <c r="F3042" s="31" t="s">
        <v>122</v>
      </c>
      <c r="G3042" s="31" t="s">
        <v>107</v>
      </c>
      <c r="H3042" s="31" t="s">
        <v>108</v>
      </c>
      <c r="I3042" s="31" t="s">
        <v>20205</v>
      </c>
      <c r="J3042" s="31" t="s">
        <v>20206</v>
      </c>
      <c r="K3042" s="31" t="s">
        <v>110</v>
      </c>
      <c r="L3042" s="31" t="s">
        <v>20211</v>
      </c>
      <c r="M3042" s="31" t="s">
        <v>32</v>
      </c>
      <c r="N3042" s="31" t="s">
        <v>25934</v>
      </c>
      <c r="O3042" s="31" t="s">
        <v>25929</v>
      </c>
      <c r="P3042" s="32" t="s">
        <v>66</v>
      </c>
      <c r="Q3042" s="32">
        <v>1</v>
      </c>
      <c r="R3042" t="str">
        <f t="shared" si="47"/>
        <v>Пшонько Л.В. ПП, маг. "Продукти для всіх" р-н Староконстантиновский Район, с.Старый Острополь, ул.Ленина, д.1/15</v>
      </c>
    </row>
    <row r="3043" spans="1:18" hidden="1" x14ac:dyDescent="0.25">
      <c r="A3043" s="32">
        <v>165118</v>
      </c>
      <c r="B3043" s="31" t="s">
        <v>20213</v>
      </c>
      <c r="C3043" s="31" t="s">
        <v>6145</v>
      </c>
      <c r="D3043" s="31" t="s">
        <v>20214</v>
      </c>
      <c r="E3043" s="31" t="s">
        <v>145</v>
      </c>
      <c r="F3043" s="31" t="s">
        <v>122</v>
      </c>
      <c r="G3043" s="31" t="s">
        <v>107</v>
      </c>
      <c r="H3043" s="31" t="s">
        <v>108</v>
      </c>
      <c r="I3043" s="31" t="s">
        <v>20205</v>
      </c>
      <c r="J3043" s="31" t="s">
        <v>20206</v>
      </c>
      <c r="K3043" s="31" t="s">
        <v>110</v>
      </c>
      <c r="L3043" s="31" t="s">
        <v>6145</v>
      </c>
      <c r="M3043" s="31" t="s">
        <v>32</v>
      </c>
      <c r="N3043" s="31" t="s">
        <v>25934</v>
      </c>
      <c r="O3043" s="31" t="s">
        <v>25929</v>
      </c>
      <c r="P3043" s="32" t="s">
        <v>66</v>
      </c>
      <c r="Q3043" s="32">
        <v>1</v>
      </c>
      <c r="R3043" t="str">
        <f t="shared" si="47"/>
        <v>Пшонько Л.В. ПП, маг. "Продукти" р-н Староконстантиновский Район, с.Сербиновка, ул.Щорса, д.19/1</v>
      </c>
    </row>
    <row r="3044" spans="1:18" hidden="1" x14ac:dyDescent="0.25">
      <c r="A3044" s="32">
        <v>165119</v>
      </c>
      <c r="B3044" s="31" t="s">
        <v>20215</v>
      </c>
      <c r="C3044" s="31" t="s">
        <v>20216</v>
      </c>
      <c r="D3044" s="31" t="s">
        <v>20217</v>
      </c>
      <c r="E3044" s="31" t="s">
        <v>145</v>
      </c>
      <c r="F3044" s="31" t="s">
        <v>122</v>
      </c>
      <c r="G3044" s="31" t="s">
        <v>107</v>
      </c>
      <c r="H3044" s="31" t="s">
        <v>108</v>
      </c>
      <c r="I3044" s="31" t="s">
        <v>20205</v>
      </c>
      <c r="J3044" s="31" t="s">
        <v>20206</v>
      </c>
      <c r="K3044" s="31" t="s">
        <v>110</v>
      </c>
      <c r="L3044" s="31" t="s">
        <v>20216</v>
      </c>
      <c r="M3044" s="31" t="s">
        <v>32</v>
      </c>
      <c r="N3044" s="31" t="s">
        <v>25934</v>
      </c>
      <c r="O3044" s="31" t="s">
        <v>25929</v>
      </c>
      <c r="P3044" s="32" t="s">
        <v>67</v>
      </c>
      <c r="Q3044" s="32">
        <v>1</v>
      </c>
      <c r="R3044" t="str">
        <f t="shared" si="47"/>
        <v>Пшонько Л.В. ПП, маг. "Товари для дому" р-н Староконстантиновский Район, с.Старый Острополь, ул.Ленина, д.11</v>
      </c>
    </row>
    <row r="3045" spans="1:18" hidden="1" x14ac:dyDescent="0.25">
      <c r="A3045" s="32">
        <v>165134</v>
      </c>
      <c r="B3045" s="31" t="s">
        <v>20243</v>
      </c>
      <c r="C3045" s="31" t="s">
        <v>20244</v>
      </c>
      <c r="D3045" s="31" t="s">
        <v>20245</v>
      </c>
      <c r="E3045" s="31" t="s">
        <v>121</v>
      </c>
      <c r="F3045" s="31" t="s">
        <v>122</v>
      </c>
      <c r="G3045" s="31" t="s">
        <v>111</v>
      </c>
      <c r="H3045" s="31" t="s">
        <v>112</v>
      </c>
      <c r="I3045" s="31" t="s">
        <v>20246</v>
      </c>
      <c r="J3045" s="31" t="s">
        <v>20247</v>
      </c>
      <c r="K3045" s="31" t="s">
        <v>110</v>
      </c>
      <c r="L3045" s="31" t="s">
        <v>20246</v>
      </c>
      <c r="M3045" s="31" t="s">
        <v>4</v>
      </c>
      <c r="N3045" s="31" t="s">
        <v>4</v>
      </c>
      <c r="O3045" s="31" t="s">
        <v>25929</v>
      </c>
      <c r="P3045" s="32" t="s">
        <v>25948</v>
      </c>
      <c r="Q3045" s="32">
        <v>1</v>
      </c>
      <c r="R3045" t="str">
        <f t="shared" si="47"/>
        <v>(НКЗ) Райком профспілки працівників АПК г.Каменец-Подольский, пер.Шевченко, д.63</v>
      </c>
    </row>
    <row r="3046" spans="1:18" hidden="1" x14ac:dyDescent="0.25">
      <c r="A3046" s="32">
        <v>165159</v>
      </c>
      <c r="B3046" s="31" t="s">
        <v>1804</v>
      </c>
      <c r="C3046" s="31" t="s">
        <v>1805</v>
      </c>
      <c r="D3046" s="31" t="s">
        <v>20310</v>
      </c>
      <c r="E3046" s="31" t="s">
        <v>145</v>
      </c>
      <c r="F3046" s="31" t="s">
        <v>122</v>
      </c>
      <c r="G3046" s="31" t="s">
        <v>107</v>
      </c>
      <c r="H3046" s="31" t="s">
        <v>108</v>
      </c>
      <c r="I3046" s="31" t="s">
        <v>20311</v>
      </c>
      <c r="J3046" s="31" t="s">
        <v>20312</v>
      </c>
      <c r="K3046" s="31" t="s">
        <v>110</v>
      </c>
      <c r="L3046" s="31" t="s">
        <v>1805</v>
      </c>
      <c r="M3046" s="31" t="s">
        <v>31</v>
      </c>
      <c r="N3046" s="31" t="s">
        <v>25934</v>
      </c>
      <c r="O3046" s="31" t="s">
        <v>25929</v>
      </c>
      <c r="P3046" s="32" t="s">
        <v>66</v>
      </c>
      <c r="Q3046" s="32">
        <v>1</v>
      </c>
      <c r="R3046" t="str">
        <f t="shared" si="47"/>
        <v>Ревнюк Л.В. ПП, маг. "Продукти" р-н Старосинявский Район, с.Залесье, ул.Ленина, д.21 (біля цервки)</v>
      </c>
    </row>
    <row r="3047" spans="1:18" hidden="1" x14ac:dyDescent="0.25">
      <c r="A3047" s="32">
        <v>165176</v>
      </c>
      <c r="B3047" s="31" t="s">
        <v>20340</v>
      </c>
      <c r="C3047" s="31" t="s">
        <v>3892</v>
      </c>
      <c r="D3047" s="31" t="s">
        <v>20341</v>
      </c>
      <c r="E3047" s="31" t="s">
        <v>145</v>
      </c>
      <c r="F3047" s="31" t="s">
        <v>122</v>
      </c>
      <c r="G3047" s="31" t="s">
        <v>107</v>
      </c>
      <c r="H3047" s="31" t="s">
        <v>108</v>
      </c>
      <c r="I3047" s="31" t="s">
        <v>3894</v>
      </c>
      <c r="J3047" s="31" t="s">
        <v>3895</v>
      </c>
      <c r="K3047" s="31" t="s">
        <v>110</v>
      </c>
      <c r="L3047" s="31" t="s">
        <v>3896</v>
      </c>
      <c r="M3047" s="31" t="s">
        <v>4</v>
      </c>
      <c r="N3047" s="31" t="s">
        <v>4</v>
      </c>
      <c r="O3047" s="31" t="s">
        <v>25929</v>
      </c>
      <c r="P3047" s="32" t="s">
        <v>66</v>
      </c>
      <c r="Q3047" s="32">
        <v>1</v>
      </c>
      <c r="R3047" t="str">
        <f t="shared" si="47"/>
        <v>(КООП) Райкоопринкторг КП, маг. "Продукти" р-н Староконстантиновский Район, с.Решневка (0)</v>
      </c>
    </row>
    <row r="3048" spans="1:18" hidden="1" x14ac:dyDescent="0.25">
      <c r="A3048" s="32">
        <v>165176</v>
      </c>
      <c r="B3048" s="31" t="s">
        <v>20342</v>
      </c>
      <c r="C3048" s="31" t="s">
        <v>3892</v>
      </c>
      <c r="D3048" s="31" t="s">
        <v>20341</v>
      </c>
      <c r="E3048" s="31" t="s">
        <v>145</v>
      </c>
      <c r="F3048" s="31" t="s">
        <v>122</v>
      </c>
      <c r="G3048" s="31" t="s">
        <v>107</v>
      </c>
      <c r="H3048" s="31" t="s">
        <v>108</v>
      </c>
      <c r="I3048" s="31" t="s">
        <v>124</v>
      </c>
      <c r="J3048" s="31" t="s">
        <v>109</v>
      </c>
      <c r="K3048" s="31" t="s">
        <v>110</v>
      </c>
      <c r="L3048" s="31" t="s">
        <v>20343</v>
      </c>
      <c r="M3048" s="31" t="s">
        <v>4</v>
      </c>
      <c r="N3048" s="31" t="s">
        <v>4</v>
      </c>
      <c r="O3048" s="31" t="s">
        <v>25929</v>
      </c>
      <c r="P3048" s="32" t="s">
        <v>66</v>
      </c>
      <c r="Q3048" s="32">
        <v>1</v>
      </c>
      <c r="R3048" t="str">
        <f t="shared" si="47"/>
        <v>(КООП) Райкоопринкторг КП, маг. "Продукти" р-н Староконстантиновский Район, с.Решневка (0)</v>
      </c>
    </row>
    <row r="3049" spans="1:18" hidden="1" x14ac:dyDescent="0.25">
      <c r="A3049" s="32">
        <v>165179</v>
      </c>
      <c r="B3049" s="31" t="s">
        <v>20346</v>
      </c>
      <c r="C3049" s="31" t="s">
        <v>20347</v>
      </c>
      <c r="D3049" s="31" t="s">
        <v>20348</v>
      </c>
      <c r="E3049" s="31" t="s">
        <v>145</v>
      </c>
      <c r="F3049" s="31" t="s">
        <v>122</v>
      </c>
      <c r="G3049" s="31" t="s">
        <v>155</v>
      </c>
      <c r="H3049" s="31" t="s">
        <v>108</v>
      </c>
      <c r="I3049" s="31" t="s">
        <v>20349</v>
      </c>
      <c r="J3049" s="31" t="s">
        <v>20350</v>
      </c>
      <c r="K3049" s="31" t="s">
        <v>110</v>
      </c>
      <c r="L3049" s="31" t="s">
        <v>20347</v>
      </c>
      <c r="M3049" s="31" t="s">
        <v>29</v>
      </c>
      <c r="N3049" s="31" t="s">
        <v>25934</v>
      </c>
      <c r="O3049" s="31" t="s">
        <v>25929</v>
      </c>
      <c r="P3049" s="32" t="s">
        <v>66</v>
      </c>
      <c r="Q3049" s="32">
        <v>1</v>
      </c>
      <c r="R3049" t="str">
        <f t="shared" si="47"/>
        <v>Рибак О.А. ПП, маг. "Віталій" р-н Красиловский Район, г.Красилов, ул.Гайдара, д.2а</v>
      </c>
    </row>
    <row r="3050" spans="1:18" hidden="1" x14ac:dyDescent="0.25">
      <c r="A3050" s="32">
        <v>165185</v>
      </c>
      <c r="B3050" s="31" t="s">
        <v>20358</v>
      </c>
      <c r="C3050" s="31" t="s">
        <v>20359</v>
      </c>
      <c r="D3050" s="31" t="s">
        <v>20360</v>
      </c>
      <c r="E3050" s="31" t="s">
        <v>145</v>
      </c>
      <c r="F3050" s="31" t="s">
        <v>122</v>
      </c>
      <c r="G3050" s="31" t="s">
        <v>107</v>
      </c>
      <c r="H3050" s="31" t="s">
        <v>108</v>
      </c>
      <c r="I3050" s="31" t="s">
        <v>20361</v>
      </c>
      <c r="J3050" s="31" t="s">
        <v>20362</v>
      </c>
      <c r="K3050" s="31" t="s">
        <v>110</v>
      </c>
      <c r="L3050" s="31" t="s">
        <v>20359</v>
      </c>
      <c r="M3050" s="31" t="s">
        <v>29</v>
      </c>
      <c r="N3050" s="31" t="s">
        <v>25934</v>
      </c>
      <c r="O3050" s="31" t="s">
        <v>25929</v>
      </c>
      <c r="P3050" s="32" t="s">
        <v>66</v>
      </c>
      <c r="Q3050" s="32">
        <v>0.5</v>
      </c>
      <c r="R3050" t="str">
        <f t="shared" si="47"/>
        <v>Рижко Г.Ф. ПП, маг. "Продукти" р-н Красиловский Район, с.Ключовка, ул.Ленина, д.1</v>
      </c>
    </row>
    <row r="3051" spans="1:18" hidden="1" x14ac:dyDescent="0.25">
      <c r="A3051" s="32">
        <v>165202</v>
      </c>
      <c r="B3051" s="31" t="s">
        <v>20392</v>
      </c>
      <c r="C3051" s="31" t="s">
        <v>20393</v>
      </c>
      <c r="D3051" s="31" t="s">
        <v>20394</v>
      </c>
      <c r="E3051" s="31" t="s">
        <v>145</v>
      </c>
      <c r="F3051" s="31" t="s">
        <v>122</v>
      </c>
      <c r="G3051" s="31" t="s">
        <v>113</v>
      </c>
      <c r="H3051" s="31" t="s">
        <v>108</v>
      </c>
      <c r="I3051" s="31" t="s">
        <v>20395</v>
      </c>
      <c r="J3051" s="31" t="s">
        <v>20396</v>
      </c>
      <c r="K3051" s="31" t="s">
        <v>110</v>
      </c>
      <c r="L3051" s="31" t="s">
        <v>20393</v>
      </c>
      <c r="M3051" s="31" t="s">
        <v>33</v>
      </c>
      <c r="N3051" s="31" t="s">
        <v>25934</v>
      </c>
      <c r="O3051" s="31" t="s">
        <v>25929</v>
      </c>
      <c r="P3051" s="32" t="s">
        <v>67</v>
      </c>
      <c r="Q3051" s="32">
        <v>1</v>
      </c>
      <c r="R3051" t="str">
        <f t="shared" si="47"/>
        <v>Ричина Г.С. ПП, маг. "Аліна" р-н Хмельницкий Район, с.Давыдковцы, ул.Гавришко, д.53</v>
      </c>
    </row>
    <row r="3052" spans="1:18" hidden="1" x14ac:dyDescent="0.25">
      <c r="A3052" s="32">
        <v>165206</v>
      </c>
      <c r="B3052" s="31" t="s">
        <v>20400</v>
      </c>
      <c r="C3052" s="31" t="s">
        <v>20401</v>
      </c>
      <c r="D3052" s="31" t="s">
        <v>2757</v>
      </c>
      <c r="E3052" s="31" t="s">
        <v>145</v>
      </c>
      <c r="F3052" s="31" t="s">
        <v>122</v>
      </c>
      <c r="G3052" s="31" t="s">
        <v>107</v>
      </c>
      <c r="H3052" s="31" t="s">
        <v>108</v>
      </c>
      <c r="I3052" s="31" t="s">
        <v>20402</v>
      </c>
      <c r="J3052" s="31" t="s">
        <v>20403</v>
      </c>
      <c r="K3052" s="31" t="s">
        <v>110</v>
      </c>
      <c r="L3052" s="31" t="s">
        <v>20401</v>
      </c>
      <c r="M3052" s="31" t="s">
        <v>32</v>
      </c>
      <c r="N3052" s="31" t="s">
        <v>25934</v>
      </c>
      <c r="O3052" s="31" t="s">
        <v>25929</v>
      </c>
      <c r="P3052" s="32" t="s">
        <v>66</v>
      </c>
      <c r="Q3052" s="32">
        <v>1</v>
      </c>
      <c r="R3052" t="str">
        <f t="shared" si="47"/>
        <v>Рогатин О.Б. ПП, маг. "Немирів" г.Староконстантинов, ул.Ессенская, д.2</v>
      </c>
    </row>
    <row r="3053" spans="1:18" hidden="1" x14ac:dyDescent="0.25">
      <c r="A3053" s="32">
        <v>165210</v>
      </c>
      <c r="B3053" s="31" t="s">
        <v>20404</v>
      </c>
      <c r="C3053" s="31" t="s">
        <v>20405</v>
      </c>
      <c r="D3053" s="31" t="s">
        <v>20406</v>
      </c>
      <c r="E3053" s="31" t="s">
        <v>121</v>
      </c>
      <c r="F3053" s="31" t="s">
        <v>122</v>
      </c>
      <c r="G3053" s="31" t="s">
        <v>111</v>
      </c>
      <c r="H3053" s="31" t="s">
        <v>112</v>
      </c>
      <c r="I3053" s="31" t="s">
        <v>20407</v>
      </c>
      <c r="J3053" s="31" t="s">
        <v>20408</v>
      </c>
      <c r="K3053" s="31" t="s">
        <v>110</v>
      </c>
      <c r="L3053" s="31" t="s">
        <v>20409</v>
      </c>
      <c r="M3053" s="31" t="s">
        <v>4</v>
      </c>
      <c r="N3053" s="31" t="s">
        <v>4</v>
      </c>
      <c r="O3053" s="31" t="s">
        <v>25929</v>
      </c>
      <c r="P3053" s="32" t="s">
        <v>25948</v>
      </c>
      <c r="Q3053" s="32">
        <v>1</v>
      </c>
      <c r="R3053" t="str">
        <f t="shared" si="47"/>
        <v>(НКЗ) Розбуд ПрАТ, маг. г.Каменец-Подольский, пер.Черняховского, д.45</v>
      </c>
    </row>
    <row r="3054" spans="1:18" hidden="1" x14ac:dyDescent="0.25">
      <c r="A3054" s="32">
        <v>165217</v>
      </c>
      <c r="B3054" s="31" t="s">
        <v>1956</v>
      </c>
      <c r="C3054" s="31" t="s">
        <v>1957</v>
      </c>
      <c r="D3054" s="31" t="s">
        <v>20418</v>
      </c>
      <c r="E3054" s="31" t="s">
        <v>145</v>
      </c>
      <c r="F3054" s="31" t="s">
        <v>122</v>
      </c>
      <c r="G3054" s="31" t="s">
        <v>107</v>
      </c>
      <c r="H3054" s="31" t="s">
        <v>108</v>
      </c>
      <c r="I3054" s="31" t="s">
        <v>20419</v>
      </c>
      <c r="J3054" s="31" t="s">
        <v>20420</v>
      </c>
      <c r="K3054" s="31" t="s">
        <v>110</v>
      </c>
      <c r="L3054" s="31" t="s">
        <v>1957</v>
      </c>
      <c r="M3054" s="31" t="s">
        <v>33</v>
      </c>
      <c r="N3054" s="31" t="s">
        <v>25934</v>
      </c>
      <c r="O3054" s="31" t="s">
        <v>25929</v>
      </c>
      <c r="P3054" s="32" t="s">
        <v>67</v>
      </c>
      <c r="Q3054" s="32">
        <v>0.5</v>
      </c>
      <c r="R3054" t="str">
        <f t="shared" si="47"/>
        <v>Романишин В.Б. ПП, маг."Продукти" р-н Хмельницкий Район, с.Масевцы, ул.Прибужская, д.34 (за пожаркою)</v>
      </c>
    </row>
    <row r="3055" spans="1:18" hidden="1" x14ac:dyDescent="0.25">
      <c r="A3055" s="32">
        <v>165224</v>
      </c>
      <c r="B3055" s="31" t="s">
        <v>20434</v>
      </c>
      <c r="C3055" s="31" t="s">
        <v>20435</v>
      </c>
      <c r="D3055" s="31" t="s">
        <v>20436</v>
      </c>
      <c r="E3055" s="31" t="s">
        <v>145</v>
      </c>
      <c r="F3055" s="31" t="s">
        <v>122</v>
      </c>
      <c r="G3055" s="31" t="s">
        <v>107</v>
      </c>
      <c r="H3055" s="31" t="s">
        <v>108</v>
      </c>
      <c r="I3055" s="31" t="s">
        <v>20437</v>
      </c>
      <c r="J3055" s="31" t="s">
        <v>20438</v>
      </c>
      <c r="K3055" s="31" t="s">
        <v>110</v>
      </c>
      <c r="L3055" s="31" t="s">
        <v>20439</v>
      </c>
      <c r="M3055" s="31" t="s">
        <v>30</v>
      </c>
      <c r="N3055" s="31" t="s">
        <v>25934</v>
      </c>
      <c r="O3055" s="31" t="s">
        <v>25929</v>
      </c>
      <c r="P3055" s="32" t="s">
        <v>66</v>
      </c>
      <c r="Q3055" s="32">
        <v>1</v>
      </c>
      <c r="R3055" t="str">
        <f t="shared" si="47"/>
        <v>Романовський ПП, магазин-кафетерій р-н Теофипольский Район, с.Святец, ул.Ленина (около памятника)</v>
      </c>
    </row>
    <row r="3056" spans="1:18" hidden="1" x14ac:dyDescent="0.25">
      <c r="A3056" s="32">
        <v>165243</v>
      </c>
      <c r="B3056" s="31" t="s">
        <v>20473</v>
      </c>
      <c r="C3056" s="31" t="s">
        <v>20474</v>
      </c>
      <c r="D3056" s="31" t="s">
        <v>16122</v>
      </c>
      <c r="E3056" s="31" t="s">
        <v>145</v>
      </c>
      <c r="F3056" s="31" t="s">
        <v>122</v>
      </c>
      <c r="G3056" s="31" t="s">
        <v>107</v>
      </c>
      <c r="H3056" s="31" t="s">
        <v>108</v>
      </c>
      <c r="I3056" s="31"/>
      <c r="J3056" s="31"/>
      <c r="K3056" s="31" t="s">
        <v>110</v>
      </c>
      <c r="L3056" s="31" t="s">
        <v>20474</v>
      </c>
      <c r="M3056" s="31" t="s">
        <v>4</v>
      </c>
      <c r="N3056" s="31" t="s">
        <v>4</v>
      </c>
      <c r="O3056" s="31" t="s">
        <v>25929</v>
      </c>
      <c r="P3056" s="32" t="s">
        <v>67</v>
      </c>
      <c r="Q3056" s="32">
        <v>1</v>
      </c>
      <c r="R3056" t="str">
        <f t="shared" si="47"/>
        <v>Рубін плюс СТ р-н Виньковецкий Район, пгт.Виньковцы, ж/м Центр, д.2</v>
      </c>
    </row>
    <row r="3057" spans="1:18" hidden="1" x14ac:dyDescent="0.25">
      <c r="A3057" s="32">
        <v>165243</v>
      </c>
      <c r="B3057" s="31" t="s">
        <v>20473</v>
      </c>
      <c r="C3057" s="31" t="s">
        <v>20474</v>
      </c>
      <c r="D3057" s="31" t="s">
        <v>16122</v>
      </c>
      <c r="E3057" s="31" t="s">
        <v>145</v>
      </c>
      <c r="F3057" s="31" t="s">
        <v>122</v>
      </c>
      <c r="G3057" s="31" t="s">
        <v>107</v>
      </c>
      <c r="H3057" s="31" t="s">
        <v>108</v>
      </c>
      <c r="I3057" s="31" t="s">
        <v>20475</v>
      </c>
      <c r="J3057" s="31" t="s">
        <v>20476</v>
      </c>
      <c r="K3057" s="31" t="s">
        <v>110</v>
      </c>
      <c r="L3057" s="31" t="s">
        <v>20474</v>
      </c>
      <c r="M3057" s="31" t="s">
        <v>4</v>
      </c>
      <c r="N3057" s="31" t="s">
        <v>4</v>
      </c>
      <c r="O3057" s="31" t="s">
        <v>25929</v>
      </c>
      <c r="P3057" s="32" t="s">
        <v>67</v>
      </c>
      <c r="Q3057" s="32">
        <v>1</v>
      </c>
      <c r="R3057" t="str">
        <f t="shared" si="47"/>
        <v>Рубін плюс СТ р-н Виньковецкий Район, пгт.Виньковцы, ж/м Центр, д.2</v>
      </c>
    </row>
    <row r="3058" spans="1:18" hidden="1" x14ac:dyDescent="0.25">
      <c r="A3058" s="32">
        <v>165270</v>
      </c>
      <c r="B3058" s="31" t="s">
        <v>20535</v>
      </c>
      <c r="C3058" s="31" t="s">
        <v>20536</v>
      </c>
      <c r="D3058" s="31" t="s">
        <v>19326</v>
      </c>
      <c r="E3058" s="31" t="s">
        <v>145</v>
      </c>
      <c r="F3058" s="31" t="s">
        <v>122</v>
      </c>
      <c r="G3058" s="31" t="s">
        <v>107</v>
      </c>
      <c r="H3058" s="31" t="s">
        <v>108</v>
      </c>
      <c r="I3058" s="31" t="s">
        <v>11954</v>
      </c>
      <c r="J3058" s="31" t="s">
        <v>11955</v>
      </c>
      <c r="K3058" s="31" t="s">
        <v>110</v>
      </c>
      <c r="L3058" s="31" t="s">
        <v>20536</v>
      </c>
      <c r="M3058" s="31" t="s">
        <v>32</v>
      </c>
      <c r="N3058" s="31" t="s">
        <v>25934</v>
      </c>
      <c r="O3058" s="31" t="s">
        <v>25929</v>
      </c>
      <c r="P3058" s="32" t="s">
        <v>66</v>
      </c>
      <c r="Q3058" s="32">
        <v>1</v>
      </c>
      <c r="R3058" t="str">
        <f t="shared" si="47"/>
        <v>Рябчук М.О. ПП, маг."Вишенька №1" г.Староконстантинов, ул.Острожского, д.73/3</v>
      </c>
    </row>
    <row r="3059" spans="1:18" hidden="1" x14ac:dyDescent="0.25">
      <c r="A3059" s="32">
        <v>165271</v>
      </c>
      <c r="B3059" s="31" t="s">
        <v>20537</v>
      </c>
      <c r="C3059" s="31" t="s">
        <v>20538</v>
      </c>
      <c r="D3059" s="31" t="s">
        <v>6554</v>
      </c>
      <c r="E3059" s="31" t="s">
        <v>145</v>
      </c>
      <c r="F3059" s="31" t="s">
        <v>122</v>
      </c>
      <c r="G3059" s="31" t="s">
        <v>107</v>
      </c>
      <c r="H3059" s="31" t="s">
        <v>108</v>
      </c>
      <c r="I3059" s="31" t="s">
        <v>11954</v>
      </c>
      <c r="J3059" s="31" t="s">
        <v>11955</v>
      </c>
      <c r="K3059" s="31" t="s">
        <v>110</v>
      </c>
      <c r="L3059" s="31" t="s">
        <v>20538</v>
      </c>
      <c r="M3059" s="31" t="s">
        <v>32</v>
      </c>
      <c r="N3059" s="31" t="s">
        <v>25934</v>
      </c>
      <c r="O3059" s="31" t="s">
        <v>25929</v>
      </c>
      <c r="P3059" s="32" t="s">
        <v>66</v>
      </c>
      <c r="Q3059" s="32">
        <v>1</v>
      </c>
      <c r="R3059" t="str">
        <f t="shared" si="47"/>
        <v>Рябчук М.О. ПП, маг."Вишенька №2" г.Староконстантинов, пер.Мира, д.1/157</v>
      </c>
    </row>
    <row r="3060" spans="1:18" hidden="1" x14ac:dyDescent="0.25">
      <c r="A3060" s="32">
        <v>165272</v>
      </c>
      <c r="B3060" s="31" t="s">
        <v>20539</v>
      </c>
      <c r="C3060" s="31" t="s">
        <v>20540</v>
      </c>
      <c r="D3060" s="31" t="s">
        <v>20541</v>
      </c>
      <c r="E3060" s="31" t="s">
        <v>145</v>
      </c>
      <c r="F3060" s="31" t="s">
        <v>122</v>
      </c>
      <c r="G3060" s="31" t="s">
        <v>107</v>
      </c>
      <c r="H3060" s="31" t="s">
        <v>108</v>
      </c>
      <c r="I3060" s="31" t="s">
        <v>11954</v>
      </c>
      <c r="J3060" s="31" t="s">
        <v>11955</v>
      </c>
      <c r="K3060" s="31" t="s">
        <v>110</v>
      </c>
      <c r="L3060" s="31" t="s">
        <v>20540</v>
      </c>
      <c r="M3060" s="31" t="s">
        <v>32</v>
      </c>
      <c r="N3060" s="31" t="s">
        <v>25934</v>
      </c>
      <c r="O3060" s="31" t="s">
        <v>25929</v>
      </c>
      <c r="P3060" s="32" t="s">
        <v>66</v>
      </c>
      <c r="Q3060" s="32">
        <v>1</v>
      </c>
      <c r="R3060" t="str">
        <f t="shared" si="47"/>
        <v>Рябчук М.О. ПП, маг."Вишенька-3" г.Староконстантинов, ул.Попова, д.28/8</v>
      </c>
    </row>
    <row r="3061" spans="1:18" hidden="1" x14ac:dyDescent="0.25">
      <c r="A3061" s="32">
        <v>165276</v>
      </c>
      <c r="B3061" s="31" t="s">
        <v>20547</v>
      </c>
      <c r="C3061" s="31" t="s">
        <v>20548</v>
      </c>
      <c r="D3061" s="31" t="s">
        <v>20549</v>
      </c>
      <c r="E3061" s="31" t="s">
        <v>145</v>
      </c>
      <c r="F3061" s="31" t="s">
        <v>122</v>
      </c>
      <c r="G3061" s="31" t="s">
        <v>107</v>
      </c>
      <c r="H3061" s="31" t="s">
        <v>108</v>
      </c>
      <c r="I3061" s="31" t="s">
        <v>20550</v>
      </c>
      <c r="J3061" s="31" t="s">
        <v>20551</v>
      </c>
      <c r="K3061" s="31" t="s">
        <v>110</v>
      </c>
      <c r="L3061" s="31" t="s">
        <v>20548</v>
      </c>
      <c r="M3061" s="31" t="s">
        <v>33</v>
      </c>
      <c r="N3061" s="31" t="s">
        <v>25934</v>
      </c>
      <c r="O3061" s="31" t="s">
        <v>25929</v>
      </c>
      <c r="P3061" s="32" t="s">
        <v>66</v>
      </c>
      <c r="Q3061" s="32">
        <v>1</v>
      </c>
      <c r="R3061" t="str">
        <f t="shared" si="47"/>
        <v>Нікітюк Н.І. ПП, маг. "Світанок" р-н Летичевский Район, пгт.Летичев, ул.50-летия Октября, д.84/1</v>
      </c>
    </row>
    <row r="3062" spans="1:18" hidden="1" x14ac:dyDescent="0.25">
      <c r="A3062" s="32">
        <v>165278</v>
      </c>
      <c r="B3062" s="31" t="s">
        <v>20557</v>
      </c>
      <c r="C3062" s="31" t="s">
        <v>20558</v>
      </c>
      <c r="D3062" s="31" t="s">
        <v>20559</v>
      </c>
      <c r="E3062" s="31" t="s">
        <v>145</v>
      </c>
      <c r="F3062" s="31" t="s">
        <v>122</v>
      </c>
      <c r="G3062" s="31" t="s">
        <v>107</v>
      </c>
      <c r="H3062" s="31" t="s">
        <v>108</v>
      </c>
      <c r="I3062" s="31" t="s">
        <v>20560</v>
      </c>
      <c r="J3062" s="31" t="s">
        <v>20561</v>
      </c>
      <c r="K3062" s="31" t="s">
        <v>110</v>
      </c>
      <c r="L3062" s="31" t="s">
        <v>20558</v>
      </c>
      <c r="M3062" s="31" t="s">
        <v>31</v>
      </c>
      <c r="N3062" s="31" t="s">
        <v>25934</v>
      </c>
      <c r="O3062" s="31" t="s">
        <v>25929</v>
      </c>
      <c r="P3062" s="32" t="s">
        <v>66</v>
      </c>
      <c r="Q3062" s="32">
        <v>0.5</v>
      </c>
      <c r="R3062" t="str">
        <f t="shared" si="47"/>
        <v>Савіцький Є.В. ПП, маг. "Мурманський" г.Староконстантинов, ул.Острожского, д.68</v>
      </c>
    </row>
    <row r="3063" spans="1:18" hidden="1" x14ac:dyDescent="0.25">
      <c r="A3063" s="32">
        <v>165289</v>
      </c>
      <c r="B3063" s="31" t="s">
        <v>20575</v>
      </c>
      <c r="C3063" s="31" t="s">
        <v>20576</v>
      </c>
      <c r="D3063" s="31" t="s">
        <v>20577</v>
      </c>
      <c r="E3063" s="31" t="s">
        <v>145</v>
      </c>
      <c r="F3063" s="31" t="s">
        <v>122</v>
      </c>
      <c r="G3063" s="31" t="s">
        <v>107</v>
      </c>
      <c r="H3063" s="31" t="s">
        <v>108</v>
      </c>
      <c r="I3063" s="31" t="s">
        <v>20578</v>
      </c>
      <c r="J3063" s="31" t="s">
        <v>20579</v>
      </c>
      <c r="K3063" s="31" t="s">
        <v>110</v>
      </c>
      <c r="L3063" s="31" t="s">
        <v>20576</v>
      </c>
      <c r="M3063" s="31" t="s">
        <v>5</v>
      </c>
      <c r="N3063" s="31" t="s">
        <v>4</v>
      </c>
      <c r="O3063" s="31" t="s">
        <v>25929</v>
      </c>
      <c r="P3063" s="32" t="s">
        <v>66</v>
      </c>
      <c r="Q3063" s="32">
        <v>1</v>
      </c>
      <c r="R3063" t="str">
        <f t="shared" si="47"/>
        <v>Фіновський К.В. ПП, маг."Продукти" г.Хмельницкий, ул.Камьянецкая, д.77/1</v>
      </c>
    </row>
    <row r="3064" spans="1:18" hidden="1" x14ac:dyDescent="0.25">
      <c r="A3064" s="32">
        <v>165302</v>
      </c>
      <c r="B3064" s="31" t="s">
        <v>20608</v>
      </c>
      <c r="C3064" s="31" t="s">
        <v>20609</v>
      </c>
      <c r="D3064" s="31" t="s">
        <v>20610</v>
      </c>
      <c r="E3064" s="31" t="s">
        <v>145</v>
      </c>
      <c r="F3064" s="31" t="s">
        <v>122</v>
      </c>
      <c r="G3064" s="31" t="s">
        <v>113</v>
      </c>
      <c r="H3064" s="31" t="s">
        <v>108</v>
      </c>
      <c r="I3064" s="31" t="s">
        <v>20611</v>
      </c>
      <c r="J3064" s="31" t="s">
        <v>20612</v>
      </c>
      <c r="K3064" s="31" t="s">
        <v>110</v>
      </c>
      <c r="L3064" s="31" t="s">
        <v>20609</v>
      </c>
      <c r="M3064" s="31" t="s">
        <v>33</v>
      </c>
      <c r="N3064" s="31" t="s">
        <v>25934</v>
      </c>
      <c r="O3064" s="31" t="s">
        <v>25929</v>
      </c>
      <c r="P3064" s="32" t="s">
        <v>66</v>
      </c>
      <c r="Q3064" s="32">
        <v>1</v>
      </c>
      <c r="R3064" t="str">
        <f t="shared" si="47"/>
        <v>Юдіна Т.О. ПП, маг. "Заріна" р-н Хмельницкий Район, с.Богдановцы, ул.Первомайская, д.1</v>
      </c>
    </row>
    <row r="3065" spans="1:18" hidden="1" x14ac:dyDescent="0.25">
      <c r="A3065" s="32">
        <v>166188</v>
      </c>
      <c r="B3065" s="31" t="s">
        <v>22540</v>
      </c>
      <c r="C3065" s="31" t="s">
        <v>22541</v>
      </c>
      <c r="D3065" s="31" t="s">
        <v>11087</v>
      </c>
      <c r="E3065" s="31" t="s">
        <v>145</v>
      </c>
      <c r="F3065" s="31" t="s">
        <v>122</v>
      </c>
      <c r="G3065" s="31" t="s">
        <v>111</v>
      </c>
      <c r="H3065" s="31" t="s">
        <v>112</v>
      </c>
      <c r="I3065" s="31" t="s">
        <v>22542</v>
      </c>
      <c r="J3065" s="31" t="s">
        <v>109</v>
      </c>
      <c r="K3065" s="31" t="s">
        <v>110</v>
      </c>
      <c r="L3065" s="31" t="s">
        <v>22543</v>
      </c>
      <c r="M3065" s="31" t="s">
        <v>4</v>
      </c>
      <c r="N3065" s="31" t="s">
        <v>4</v>
      </c>
      <c r="O3065" s="31" t="s">
        <v>25929</v>
      </c>
      <c r="P3065" s="32" t="s">
        <v>25948</v>
      </c>
      <c r="Q3065" s="32">
        <v>1</v>
      </c>
      <c r="R3065" t="str">
        <f t="shared" si="47"/>
        <v>(НКЗ) Чорноострівська районна лікарня №2 ППО р-н Хмельницкий Район, пгт.Волчья Гора, ул.Новая, д.1</v>
      </c>
    </row>
    <row r="3066" spans="1:18" hidden="1" x14ac:dyDescent="0.25">
      <c r="A3066" s="32">
        <v>166206</v>
      </c>
      <c r="B3066" s="31" t="s">
        <v>22584</v>
      </c>
      <c r="C3066" s="31" t="s">
        <v>22585</v>
      </c>
      <c r="D3066" s="31" t="s">
        <v>22586</v>
      </c>
      <c r="E3066" s="31" t="s">
        <v>145</v>
      </c>
      <c r="F3066" s="31" t="s">
        <v>122</v>
      </c>
      <c r="G3066" s="31" t="s">
        <v>107</v>
      </c>
      <c r="H3066" s="31" t="s">
        <v>108</v>
      </c>
      <c r="I3066" s="31" t="s">
        <v>22587</v>
      </c>
      <c r="J3066" s="31" t="s">
        <v>22588</v>
      </c>
      <c r="K3066" s="31" t="s">
        <v>110</v>
      </c>
      <c r="L3066" s="31" t="s">
        <v>22585</v>
      </c>
      <c r="M3066" s="31" t="s">
        <v>32</v>
      </c>
      <c r="N3066" s="31" t="s">
        <v>25934</v>
      </c>
      <c r="O3066" s="31" t="s">
        <v>25929</v>
      </c>
      <c r="P3066" s="32" t="s">
        <v>67</v>
      </c>
      <c r="Q3066" s="32">
        <v>1</v>
      </c>
      <c r="R3066" t="str">
        <f t="shared" si="47"/>
        <v>Чукань Н.М. ПП, маг."Каштан" р-н Старосинявский Район, с.Паньковцы, ул.Центральная, д.48 (кольцевая)</v>
      </c>
    </row>
    <row r="3067" spans="1:18" hidden="1" x14ac:dyDescent="0.25">
      <c r="A3067" s="32">
        <v>166217</v>
      </c>
      <c r="B3067" s="31" t="s">
        <v>22610</v>
      </c>
      <c r="C3067" s="31" t="s">
        <v>22611</v>
      </c>
      <c r="D3067" s="31" t="s">
        <v>22612</v>
      </c>
      <c r="E3067" s="31" t="s">
        <v>121</v>
      </c>
      <c r="F3067" s="31" t="s">
        <v>122</v>
      </c>
      <c r="G3067" s="31" t="s">
        <v>107</v>
      </c>
      <c r="H3067" s="31" t="s">
        <v>108</v>
      </c>
      <c r="I3067" s="31" t="s">
        <v>22613</v>
      </c>
      <c r="J3067" s="31" t="s">
        <v>22614</v>
      </c>
      <c r="K3067" s="31" t="s">
        <v>110</v>
      </c>
      <c r="L3067" s="31" t="s">
        <v>22615</v>
      </c>
      <c r="M3067" s="31" t="s">
        <v>4</v>
      </c>
      <c r="N3067" s="31" t="s">
        <v>4</v>
      </c>
      <c r="O3067" s="31" t="s">
        <v>25929</v>
      </c>
      <c r="P3067" s="32" t="s">
        <v>25948</v>
      </c>
      <c r="Q3067" s="32">
        <v>1</v>
      </c>
      <c r="R3067" t="str">
        <f t="shared" si="47"/>
        <v>(КООП) ШАНС- 07 СТ, маг. "Продукти" р-н Новоушицкий Район, с.Любомировка, ул.Центральная, д.13</v>
      </c>
    </row>
    <row r="3068" spans="1:18" hidden="1" x14ac:dyDescent="0.25">
      <c r="A3068" s="32">
        <v>164470</v>
      </c>
      <c r="B3068" s="31" t="s">
        <v>18775</v>
      </c>
      <c r="C3068" s="31" t="s">
        <v>18776</v>
      </c>
      <c r="D3068" s="31" t="s">
        <v>18777</v>
      </c>
      <c r="E3068" s="31" t="s">
        <v>145</v>
      </c>
      <c r="F3068" s="31" t="s">
        <v>122</v>
      </c>
      <c r="G3068" s="31" t="s">
        <v>107</v>
      </c>
      <c r="H3068" s="31" t="s">
        <v>108</v>
      </c>
      <c r="I3068" s="31" t="s">
        <v>18778</v>
      </c>
      <c r="J3068" s="31" t="s">
        <v>18779</v>
      </c>
      <c r="K3068" s="31" t="s">
        <v>110</v>
      </c>
      <c r="L3068" s="31" t="s">
        <v>18776</v>
      </c>
      <c r="M3068" s="31" t="s">
        <v>30</v>
      </c>
      <c r="N3068" s="31" t="s">
        <v>25934</v>
      </c>
      <c r="O3068" s="31" t="s">
        <v>25929</v>
      </c>
      <c r="P3068" s="32" t="s">
        <v>66</v>
      </c>
      <c r="Q3068" s="32">
        <v>1</v>
      </c>
      <c r="R3068" t="str">
        <f t="shared" si="47"/>
        <v>Мурадова Г.М. ПП, маг. "Олександр" р-н Теофипольский Район, пгт.Базалия, ул.Ленина, д.2а</v>
      </c>
    </row>
    <row r="3069" spans="1:18" hidden="1" x14ac:dyDescent="0.25">
      <c r="A3069" s="32">
        <v>164471</v>
      </c>
      <c r="B3069" s="31" t="s">
        <v>18780</v>
      </c>
      <c r="C3069" s="31" t="s">
        <v>18781</v>
      </c>
      <c r="D3069" s="31" t="s">
        <v>18782</v>
      </c>
      <c r="E3069" s="31" t="s">
        <v>145</v>
      </c>
      <c r="F3069" s="31" t="s">
        <v>122</v>
      </c>
      <c r="G3069" s="31" t="s">
        <v>107</v>
      </c>
      <c r="H3069" s="31" t="s">
        <v>108</v>
      </c>
      <c r="I3069" s="31" t="s">
        <v>18778</v>
      </c>
      <c r="J3069" s="31" t="s">
        <v>18779</v>
      </c>
      <c r="K3069" s="31" t="s">
        <v>110</v>
      </c>
      <c r="L3069" s="31" t="s">
        <v>18781</v>
      </c>
      <c r="M3069" s="31" t="s">
        <v>30</v>
      </c>
      <c r="N3069" s="31" t="s">
        <v>25934</v>
      </c>
      <c r="O3069" s="31" t="s">
        <v>25929</v>
      </c>
      <c r="P3069" s="32" t="s">
        <v>66</v>
      </c>
      <c r="Q3069" s="32">
        <v>1</v>
      </c>
      <c r="R3069" t="str">
        <f t="shared" si="47"/>
        <v>Мурадова Г.М. ПП, маг."Марина" р-н Теофипольский Район, пгт.Базалия, ул.Ленина, д.13</v>
      </c>
    </row>
    <row r="3070" spans="1:18" hidden="1" x14ac:dyDescent="0.25">
      <c r="A3070" s="32">
        <v>164497</v>
      </c>
      <c r="B3070" s="31" t="s">
        <v>18830</v>
      </c>
      <c r="C3070" s="31" t="s">
        <v>18831</v>
      </c>
      <c r="D3070" s="31" t="s">
        <v>18832</v>
      </c>
      <c r="E3070" s="31" t="s">
        <v>145</v>
      </c>
      <c r="F3070" s="31" t="s">
        <v>122</v>
      </c>
      <c r="G3070" s="31" t="s">
        <v>107</v>
      </c>
      <c r="H3070" s="31" t="s">
        <v>108</v>
      </c>
      <c r="I3070" s="31" t="s">
        <v>18833</v>
      </c>
      <c r="J3070" s="31" t="s">
        <v>18834</v>
      </c>
      <c r="K3070" s="31" t="s">
        <v>110</v>
      </c>
      <c r="L3070" s="31" t="s">
        <v>18831</v>
      </c>
      <c r="M3070" s="31" t="s">
        <v>33</v>
      </c>
      <c r="N3070" s="31" t="s">
        <v>25934</v>
      </c>
      <c r="O3070" s="31" t="s">
        <v>25929</v>
      </c>
      <c r="P3070" s="32" t="s">
        <v>67</v>
      </c>
      <c r="Q3070" s="32">
        <v>0.5</v>
      </c>
      <c r="R3070" t="str">
        <f t="shared" si="47"/>
        <v>Найко Л.М. ПП, маг. "Світанок" р-н Старосинявский Район, пгт.Старая Синява, ул.Толстого, д.52 (біля школи)</v>
      </c>
    </row>
    <row r="3071" spans="1:18" hidden="1" x14ac:dyDescent="0.25">
      <c r="A3071" s="32">
        <v>164498</v>
      </c>
      <c r="B3071" s="31" t="s">
        <v>18835</v>
      </c>
      <c r="C3071" s="31" t="s">
        <v>18836</v>
      </c>
      <c r="D3071" s="31" t="s">
        <v>5506</v>
      </c>
      <c r="E3071" s="31" t="s">
        <v>121</v>
      </c>
      <c r="F3071" s="31" t="s">
        <v>122</v>
      </c>
      <c r="G3071" s="31" t="s">
        <v>111</v>
      </c>
      <c r="H3071" s="31" t="s">
        <v>112</v>
      </c>
      <c r="I3071" s="31" t="s">
        <v>18837</v>
      </c>
      <c r="J3071" s="31" t="s">
        <v>18838</v>
      </c>
      <c r="K3071" s="31" t="s">
        <v>110</v>
      </c>
      <c r="L3071" s="31" t="s">
        <v>18839</v>
      </c>
      <c r="M3071" s="31" t="s">
        <v>4</v>
      </c>
      <c r="N3071" s="31" t="s">
        <v>4</v>
      </c>
      <c r="O3071" s="31" t="s">
        <v>25929</v>
      </c>
      <c r="P3071" s="32" t="s">
        <v>25948</v>
      </c>
      <c r="Q3071" s="32">
        <v>1</v>
      </c>
      <c r="R3071" t="str">
        <f t="shared" si="47"/>
        <v>(НКЗ) НАЙС ПВКП г.Каменец-Подольский, ул.Князей Кориатовичей, д.25</v>
      </c>
    </row>
    <row r="3072" spans="1:18" hidden="1" x14ac:dyDescent="0.25">
      <c r="A3072" s="32">
        <v>164532</v>
      </c>
      <c r="B3072" s="31" t="s">
        <v>18912</v>
      </c>
      <c r="C3072" s="31" t="s">
        <v>18913</v>
      </c>
      <c r="D3072" s="31" t="s">
        <v>18914</v>
      </c>
      <c r="E3072" s="31" t="s">
        <v>145</v>
      </c>
      <c r="F3072" s="31" t="s">
        <v>122</v>
      </c>
      <c r="G3072" s="31" t="s">
        <v>107</v>
      </c>
      <c r="H3072" s="31" t="s">
        <v>108</v>
      </c>
      <c r="I3072" s="31" t="s">
        <v>18915</v>
      </c>
      <c r="J3072" s="31" t="s">
        <v>18916</v>
      </c>
      <c r="K3072" s="31" t="s">
        <v>110</v>
      </c>
      <c r="L3072" s="31" t="s">
        <v>18913</v>
      </c>
      <c r="M3072" s="31" t="s">
        <v>32</v>
      </c>
      <c r="N3072" s="31" t="s">
        <v>25934</v>
      </c>
      <c r="O3072" s="31" t="s">
        <v>25929</v>
      </c>
      <c r="P3072" s="32" t="s">
        <v>66</v>
      </c>
      <c r="Q3072" s="32">
        <v>0.5</v>
      </c>
      <c r="R3072" t="str">
        <f t="shared" si="47"/>
        <v>Нестеров А.А. ПП, к-к р-н Хмельницкий Район, с.Аркадиевцы, ул.Литвинова, д.25/1 (по ліву сторону білий вагончик)</v>
      </c>
    </row>
    <row r="3073" spans="1:18" hidden="1" x14ac:dyDescent="0.25">
      <c r="A3073" s="32">
        <v>164534</v>
      </c>
      <c r="B3073" s="31" t="s">
        <v>18920</v>
      </c>
      <c r="C3073" s="31" t="s">
        <v>18921</v>
      </c>
      <c r="D3073" s="31" t="s">
        <v>18922</v>
      </c>
      <c r="E3073" s="31" t="s">
        <v>145</v>
      </c>
      <c r="F3073" s="31" t="s">
        <v>122</v>
      </c>
      <c r="G3073" s="31" t="s">
        <v>107</v>
      </c>
      <c r="H3073" s="31" t="s">
        <v>108</v>
      </c>
      <c r="I3073" s="31" t="s">
        <v>18923</v>
      </c>
      <c r="J3073" s="31" t="s">
        <v>18924</v>
      </c>
      <c r="K3073" s="31" t="s">
        <v>110</v>
      </c>
      <c r="L3073" s="31" t="s">
        <v>18921</v>
      </c>
      <c r="M3073" s="31" t="s">
        <v>33</v>
      </c>
      <c r="N3073" s="31" t="s">
        <v>25934</v>
      </c>
      <c r="O3073" s="31" t="s">
        <v>25929</v>
      </c>
      <c r="P3073" s="32" t="s">
        <v>66</v>
      </c>
      <c r="Q3073" s="32">
        <v>1</v>
      </c>
      <c r="R3073" t="str">
        <f t="shared" si="47"/>
        <v>Нестерук О.М. ПП, маг. "Світоч" р-н Старосинявский Район, пгт.Старая Синява, ул.Заводская, д.4</v>
      </c>
    </row>
    <row r="3074" spans="1:18" hidden="1" x14ac:dyDescent="0.25">
      <c r="A3074" s="32">
        <v>164537</v>
      </c>
      <c r="B3074" s="31" t="s">
        <v>18925</v>
      </c>
      <c r="C3074" s="31" t="s">
        <v>18926</v>
      </c>
      <c r="D3074" s="31" t="s">
        <v>9627</v>
      </c>
      <c r="E3074" s="31" t="s">
        <v>135</v>
      </c>
      <c r="F3074" s="31" t="s">
        <v>122</v>
      </c>
      <c r="G3074" s="31" t="s">
        <v>111</v>
      </c>
      <c r="H3074" s="31" t="s">
        <v>112</v>
      </c>
      <c r="I3074" s="31" t="s">
        <v>18927</v>
      </c>
      <c r="J3074" s="31" t="s">
        <v>18928</v>
      </c>
      <c r="K3074" s="31" t="s">
        <v>110</v>
      </c>
      <c r="L3074" s="31" t="s">
        <v>18927</v>
      </c>
      <c r="M3074" s="31" t="s">
        <v>4</v>
      </c>
      <c r="N3074" s="31" t="s">
        <v>4</v>
      </c>
      <c r="O3074" s="31" t="s">
        <v>25929</v>
      </c>
      <c r="P3074" s="32" t="s">
        <v>25948</v>
      </c>
      <c r="Q3074" s="32">
        <v>1</v>
      </c>
      <c r="R3074" t="str">
        <f t="shared" si="47"/>
        <v>(НКЗ) Нетішинська міська орг.проф.освіти г.Нетишин, просп Независимости, д.7</v>
      </c>
    </row>
    <row r="3075" spans="1:18" hidden="1" x14ac:dyDescent="0.25">
      <c r="A3075" s="32">
        <v>164538</v>
      </c>
      <c r="B3075" s="31" t="s">
        <v>18929</v>
      </c>
      <c r="C3075" s="31" t="s">
        <v>18930</v>
      </c>
      <c r="D3075" s="31" t="s">
        <v>18931</v>
      </c>
      <c r="E3075" s="31" t="s">
        <v>145</v>
      </c>
      <c r="F3075" s="31" t="s">
        <v>122</v>
      </c>
      <c r="G3075" s="31" t="s">
        <v>107</v>
      </c>
      <c r="H3075" s="31" t="s">
        <v>108</v>
      </c>
      <c r="I3075" s="31" t="s">
        <v>10912</v>
      </c>
      <c r="J3075" s="31" t="s">
        <v>10913</v>
      </c>
      <c r="K3075" s="31" t="s">
        <v>110</v>
      </c>
      <c r="L3075" s="31" t="s">
        <v>18930</v>
      </c>
      <c r="M3075" s="31" t="s">
        <v>33</v>
      </c>
      <c r="N3075" s="31" t="s">
        <v>25934</v>
      </c>
      <c r="O3075" s="31" t="s">
        <v>25929</v>
      </c>
      <c r="P3075" s="32" t="s">
        <v>66</v>
      </c>
      <c r="Q3075" s="32">
        <v>1</v>
      </c>
      <c r="R3075" t="str">
        <f t="shared" ref="R3075:R3138" si="48">CONCATENATE(C3075," ",D3075)</f>
        <v>Нетяга Т.І. ПП, маг."Продукти" р-н Летичевский Район, с.Марковцы, ул.Центральная, д.82</v>
      </c>
    </row>
    <row r="3076" spans="1:18" hidden="1" x14ac:dyDescent="0.25">
      <c r="A3076" s="32">
        <v>164579</v>
      </c>
      <c r="B3076" s="31" t="s">
        <v>19016</v>
      </c>
      <c r="C3076" s="31" t="s">
        <v>19017</v>
      </c>
      <c r="D3076" s="31" t="s">
        <v>19018</v>
      </c>
      <c r="E3076" s="31" t="s">
        <v>145</v>
      </c>
      <c r="F3076" s="31" t="s">
        <v>122</v>
      </c>
      <c r="G3076" s="31" t="s">
        <v>107</v>
      </c>
      <c r="H3076" s="31" t="s">
        <v>108</v>
      </c>
      <c r="I3076" s="31" t="s">
        <v>19019</v>
      </c>
      <c r="J3076" s="31" t="s">
        <v>19020</v>
      </c>
      <c r="K3076" s="31" t="s">
        <v>110</v>
      </c>
      <c r="L3076" s="31" t="s">
        <v>19021</v>
      </c>
      <c r="M3076" s="31" t="s">
        <v>30</v>
      </c>
      <c r="N3076" s="31" t="s">
        <v>25934</v>
      </c>
      <c r="O3076" s="31" t="s">
        <v>25929</v>
      </c>
      <c r="P3076" s="32" t="s">
        <v>66</v>
      </c>
      <c r="Q3076" s="32">
        <v>1</v>
      </c>
      <c r="R3076" t="str">
        <f t="shared" si="48"/>
        <v>(КООП) Новоставецьке СТ, маг. "Продукти" р-н Теофипольский Район, с.Кунча, ул.Данилюка, д.77 (в центрі)</v>
      </c>
    </row>
    <row r="3077" spans="1:18" hidden="1" x14ac:dyDescent="0.25">
      <c r="A3077" s="32">
        <v>164580</v>
      </c>
      <c r="B3077" s="31" t="s">
        <v>19022</v>
      </c>
      <c r="C3077" s="31" t="s">
        <v>19017</v>
      </c>
      <c r="D3077" s="31" t="s">
        <v>19023</v>
      </c>
      <c r="E3077" s="31" t="s">
        <v>145</v>
      </c>
      <c r="F3077" s="31" t="s">
        <v>122</v>
      </c>
      <c r="G3077" s="31" t="s">
        <v>107</v>
      </c>
      <c r="H3077" s="31" t="s">
        <v>108</v>
      </c>
      <c r="I3077" s="31" t="s">
        <v>19019</v>
      </c>
      <c r="J3077" s="31" t="s">
        <v>19020</v>
      </c>
      <c r="K3077" s="31" t="s">
        <v>110</v>
      </c>
      <c r="L3077" s="31" t="s">
        <v>19021</v>
      </c>
      <c r="M3077" s="31" t="s">
        <v>29</v>
      </c>
      <c r="N3077" s="31" t="s">
        <v>25934</v>
      </c>
      <c r="O3077" s="31" t="s">
        <v>25929</v>
      </c>
      <c r="P3077" s="32" t="s">
        <v>66</v>
      </c>
      <c r="Q3077" s="32">
        <v>1</v>
      </c>
      <c r="R3077" t="str">
        <f t="shared" si="48"/>
        <v>(КООП) Новоставецьке СТ, маг. "Продукти" р-н Теофипольский Район, с.Новоставцы, ул.Центральная, д.70</v>
      </c>
    </row>
    <row r="3078" spans="1:18" hidden="1" x14ac:dyDescent="0.25">
      <c r="A3078" s="32">
        <v>164588</v>
      </c>
      <c r="B3078" s="31" t="s">
        <v>19038</v>
      </c>
      <c r="C3078" s="31" t="s">
        <v>19039</v>
      </c>
      <c r="D3078" s="31" t="s">
        <v>19040</v>
      </c>
      <c r="E3078" s="31" t="s">
        <v>121</v>
      </c>
      <c r="F3078" s="31" t="s">
        <v>122</v>
      </c>
      <c r="G3078" s="31" t="s">
        <v>111</v>
      </c>
      <c r="H3078" s="31" t="s">
        <v>112</v>
      </c>
      <c r="I3078" s="31" t="s">
        <v>920</v>
      </c>
      <c r="J3078" s="31" t="s">
        <v>921</v>
      </c>
      <c r="K3078" s="31" t="s">
        <v>110</v>
      </c>
      <c r="L3078" s="31" t="s">
        <v>19041</v>
      </c>
      <c r="M3078" s="31" t="s">
        <v>4</v>
      </c>
      <c r="N3078" s="31" t="s">
        <v>4</v>
      </c>
      <c r="O3078" s="31" t="s">
        <v>25929</v>
      </c>
      <c r="P3078" s="32" t="s">
        <v>25948</v>
      </c>
      <c r="Q3078" s="32">
        <v>1</v>
      </c>
      <c r="R3078" t="str">
        <f t="shared" si="48"/>
        <v>(НКЗ) Новоушицький РВ УМВСУ в Хмельницькій обл. р-н Новоушицкий Район, пгт.Новая Ушица, ул.Украинская, д.1</v>
      </c>
    </row>
    <row r="3079" spans="1:18" hidden="1" x14ac:dyDescent="0.25">
      <c r="A3079" s="32">
        <v>164589</v>
      </c>
      <c r="B3079" s="31" t="s">
        <v>19042</v>
      </c>
      <c r="C3079" s="31" t="s">
        <v>19043</v>
      </c>
      <c r="D3079" s="31" t="s">
        <v>19044</v>
      </c>
      <c r="E3079" s="31" t="s">
        <v>145</v>
      </c>
      <c r="F3079" s="31" t="s">
        <v>122</v>
      </c>
      <c r="G3079" s="31" t="s">
        <v>107</v>
      </c>
      <c r="H3079" s="31" t="s">
        <v>108</v>
      </c>
      <c r="I3079" s="31" t="s">
        <v>19045</v>
      </c>
      <c r="J3079" s="31" t="s">
        <v>19046</v>
      </c>
      <c r="K3079" s="31" t="s">
        <v>110</v>
      </c>
      <c r="L3079" s="31" t="s">
        <v>19043</v>
      </c>
      <c r="M3079" s="31" t="s">
        <v>33</v>
      </c>
      <c r="N3079" s="31" t="s">
        <v>25934</v>
      </c>
      <c r="O3079" s="31" t="s">
        <v>25929</v>
      </c>
      <c r="P3079" s="32" t="s">
        <v>66</v>
      </c>
      <c r="Q3079" s="32">
        <v>1</v>
      </c>
      <c r="R3079" t="str">
        <f t="shared" si="48"/>
        <v>Носальський О.Ф. ПП, маг. "Продукти" р-н Хмельницкий Район, с.Копыстин, ул.Ленина, д.73 (в центрі біля сільскої ради)</v>
      </c>
    </row>
    <row r="3080" spans="1:18" hidden="1" x14ac:dyDescent="0.25">
      <c r="A3080" s="32">
        <v>164591</v>
      </c>
      <c r="B3080" s="31" t="s">
        <v>19050</v>
      </c>
      <c r="C3080" s="31" t="s">
        <v>19051</v>
      </c>
      <c r="D3080" s="31" t="s">
        <v>19052</v>
      </c>
      <c r="E3080" s="31" t="s">
        <v>145</v>
      </c>
      <c r="F3080" s="31" t="s">
        <v>122</v>
      </c>
      <c r="G3080" s="31" t="s">
        <v>107</v>
      </c>
      <c r="H3080" s="31" t="s">
        <v>108</v>
      </c>
      <c r="I3080" s="31" t="s">
        <v>19053</v>
      </c>
      <c r="J3080" s="31" t="s">
        <v>19054</v>
      </c>
      <c r="K3080" s="31" t="s">
        <v>110</v>
      </c>
      <c r="L3080" s="31" t="s">
        <v>19051</v>
      </c>
      <c r="M3080" s="31" t="s">
        <v>33</v>
      </c>
      <c r="N3080" s="31" t="s">
        <v>25934</v>
      </c>
      <c r="O3080" s="31" t="s">
        <v>25929</v>
      </c>
      <c r="P3080" s="32" t="s">
        <v>67</v>
      </c>
      <c r="Q3080" s="32">
        <v>0.5</v>
      </c>
      <c r="R3080" t="str">
        <f t="shared" si="48"/>
        <v>Няньчук Н.Л. ПП, маг."Сюрприз" р-н Летичевский Район, пгт.Летичев, пер.Ленина, д.16</v>
      </c>
    </row>
    <row r="3081" spans="1:18" hidden="1" x14ac:dyDescent="0.25">
      <c r="A3081" s="32">
        <v>164591</v>
      </c>
      <c r="B3081" s="31" t="s">
        <v>19055</v>
      </c>
      <c r="C3081" s="31" t="s">
        <v>19051</v>
      </c>
      <c r="D3081" s="31" t="s">
        <v>19052</v>
      </c>
      <c r="E3081" s="31" t="s">
        <v>145</v>
      </c>
      <c r="F3081" s="31" t="s">
        <v>122</v>
      </c>
      <c r="G3081" s="31" t="s">
        <v>107</v>
      </c>
      <c r="H3081" s="31" t="s">
        <v>108</v>
      </c>
      <c r="I3081" s="31" t="s">
        <v>124</v>
      </c>
      <c r="J3081" s="31" t="s">
        <v>109</v>
      </c>
      <c r="K3081" s="31" t="s">
        <v>110</v>
      </c>
      <c r="L3081" s="31" t="s">
        <v>19051</v>
      </c>
      <c r="M3081" s="31" t="s">
        <v>33</v>
      </c>
      <c r="N3081" s="31" t="s">
        <v>25934</v>
      </c>
      <c r="O3081" s="31" t="s">
        <v>25929</v>
      </c>
      <c r="P3081" s="32" t="s">
        <v>67</v>
      </c>
      <c r="Q3081" s="32">
        <v>0.5</v>
      </c>
      <c r="R3081" t="str">
        <f t="shared" si="48"/>
        <v>Няньчук Н.Л. ПП, маг."Сюрприз" р-н Летичевский Район, пгт.Летичев, пер.Ленина, д.16</v>
      </c>
    </row>
    <row r="3082" spans="1:18" hidden="1" x14ac:dyDescent="0.25">
      <c r="A3082" s="32">
        <v>164596</v>
      </c>
      <c r="B3082" s="31" t="s">
        <v>2654</v>
      </c>
      <c r="C3082" s="31" t="s">
        <v>2655</v>
      </c>
      <c r="D3082" s="31" t="s">
        <v>19064</v>
      </c>
      <c r="E3082" s="31" t="s">
        <v>145</v>
      </c>
      <c r="F3082" s="31" t="s">
        <v>122</v>
      </c>
      <c r="G3082" s="31" t="s">
        <v>107</v>
      </c>
      <c r="H3082" s="31" t="s">
        <v>108</v>
      </c>
      <c r="I3082" s="31" t="s">
        <v>6057</v>
      </c>
      <c r="J3082" s="31" t="s">
        <v>6058</v>
      </c>
      <c r="K3082" s="31" t="s">
        <v>110</v>
      </c>
      <c r="L3082" s="31" t="s">
        <v>2655</v>
      </c>
      <c r="M3082" s="31" t="s">
        <v>29</v>
      </c>
      <c r="N3082" s="31" t="s">
        <v>25934</v>
      </c>
      <c r="O3082" s="31" t="s">
        <v>25929</v>
      </c>
      <c r="P3082" s="32" t="s">
        <v>66</v>
      </c>
      <c r="Q3082" s="32">
        <v>1</v>
      </c>
      <c r="R3082" t="str">
        <f t="shared" si="48"/>
        <v>Оболонь Красилівське ДП ПАТ, маг. "Оболонь" р-н Красиловский Район, г.Красилов, ул.Строительная, д.3 (на об’їзній)</v>
      </c>
    </row>
    <row r="3083" spans="1:18" hidden="1" x14ac:dyDescent="0.25">
      <c r="A3083" s="32">
        <v>164603</v>
      </c>
      <c r="B3083" s="31" t="s">
        <v>19084</v>
      </c>
      <c r="C3083" s="31" t="s">
        <v>19085</v>
      </c>
      <c r="D3083" s="31" t="s">
        <v>19086</v>
      </c>
      <c r="E3083" s="31" t="s">
        <v>145</v>
      </c>
      <c r="F3083" s="31" t="s">
        <v>122</v>
      </c>
      <c r="G3083" s="31" t="s">
        <v>107</v>
      </c>
      <c r="H3083" s="31" t="s">
        <v>108</v>
      </c>
      <c r="I3083" s="31" t="s">
        <v>19087</v>
      </c>
      <c r="J3083" s="31" t="s">
        <v>19088</v>
      </c>
      <c r="K3083" s="31" t="s">
        <v>110</v>
      </c>
      <c r="L3083" s="31" t="s">
        <v>19085</v>
      </c>
      <c r="M3083" s="31" t="s">
        <v>29</v>
      </c>
      <c r="N3083" s="31" t="s">
        <v>25934</v>
      </c>
      <c r="O3083" s="31" t="s">
        <v>25929</v>
      </c>
      <c r="P3083" s="32" t="s">
        <v>67</v>
      </c>
      <c r="Q3083" s="32">
        <v>0.5</v>
      </c>
      <c r="R3083" t="str">
        <f t="shared" si="48"/>
        <v>Овчар С.С. ПП, маг. "Продукти" р-н Теофипольский Район, с.Ледыховка, ул.Центральная, д.3а</v>
      </c>
    </row>
    <row r="3084" spans="1:18" hidden="1" x14ac:dyDescent="0.25">
      <c r="A3084" s="32">
        <v>164615</v>
      </c>
      <c r="B3084" s="31" t="s">
        <v>19105</v>
      </c>
      <c r="C3084" s="31" t="s">
        <v>19106</v>
      </c>
      <c r="D3084" s="31" t="s">
        <v>19107</v>
      </c>
      <c r="E3084" s="31" t="s">
        <v>145</v>
      </c>
      <c r="F3084" s="31" t="s">
        <v>122</v>
      </c>
      <c r="G3084" s="31" t="s">
        <v>107</v>
      </c>
      <c r="H3084" s="31" t="s">
        <v>108</v>
      </c>
      <c r="I3084" s="31" t="s">
        <v>19108</v>
      </c>
      <c r="J3084" s="31" t="s">
        <v>19109</v>
      </c>
      <c r="K3084" s="31" t="s">
        <v>110</v>
      </c>
      <c r="L3084" s="31" t="s">
        <v>19106</v>
      </c>
      <c r="M3084" s="31" t="s">
        <v>32</v>
      </c>
      <c r="N3084" s="31" t="s">
        <v>25934</v>
      </c>
      <c r="O3084" s="31" t="s">
        <v>25929</v>
      </c>
      <c r="P3084" s="32" t="s">
        <v>66</v>
      </c>
      <c r="Q3084" s="32">
        <v>1</v>
      </c>
      <c r="R3084" t="str">
        <f t="shared" si="48"/>
        <v>Огреба С.Ю. ПП, маг. "Крамниця" р-н Староконстантиновский Район, с.Старый Острополь, ул.Ленина, д.2</v>
      </c>
    </row>
    <row r="3085" spans="1:18" hidden="1" x14ac:dyDescent="0.25">
      <c r="A3085" s="32">
        <v>164637</v>
      </c>
      <c r="B3085" s="31" t="s">
        <v>19158</v>
      </c>
      <c r="C3085" s="31" t="s">
        <v>19159</v>
      </c>
      <c r="D3085" s="31" t="s">
        <v>19160</v>
      </c>
      <c r="E3085" s="31" t="s">
        <v>145</v>
      </c>
      <c r="F3085" s="31" t="s">
        <v>122</v>
      </c>
      <c r="G3085" s="31" t="s">
        <v>115</v>
      </c>
      <c r="H3085" s="31" t="s">
        <v>116</v>
      </c>
      <c r="I3085" s="31" t="s">
        <v>19161</v>
      </c>
      <c r="J3085" s="31" t="s">
        <v>19162</v>
      </c>
      <c r="K3085" s="31" t="s">
        <v>110</v>
      </c>
      <c r="L3085" s="31" t="s">
        <v>19159</v>
      </c>
      <c r="M3085" s="31" t="s">
        <v>5</v>
      </c>
      <c r="N3085" s="31" t="s">
        <v>4</v>
      </c>
      <c r="O3085" s="31" t="s">
        <v>25929</v>
      </c>
      <c r="P3085" s="32" t="s">
        <v>66</v>
      </c>
      <c r="Q3085" s="32">
        <v>1</v>
      </c>
      <c r="R3085" t="str">
        <f t="shared" si="48"/>
        <v>Олійник Г.І. ПП, к-к №53 г.Хмельницкий, пер.Гвардейский (р-к"Ранковий")</v>
      </c>
    </row>
    <row r="3086" spans="1:18" hidden="1" x14ac:dyDescent="0.25">
      <c r="A3086" s="32">
        <v>164648</v>
      </c>
      <c r="B3086" s="31" t="s">
        <v>19187</v>
      </c>
      <c r="C3086" s="31" t="s">
        <v>19188</v>
      </c>
      <c r="D3086" s="31" t="s">
        <v>19189</v>
      </c>
      <c r="E3086" s="31" t="s">
        <v>145</v>
      </c>
      <c r="F3086" s="31" t="s">
        <v>122</v>
      </c>
      <c r="G3086" s="31" t="s">
        <v>149</v>
      </c>
      <c r="H3086" s="31" t="s">
        <v>108</v>
      </c>
      <c r="I3086" s="31" t="s">
        <v>19190</v>
      </c>
      <c r="J3086" s="31" t="s">
        <v>19191</v>
      </c>
      <c r="K3086" s="31" t="s">
        <v>110</v>
      </c>
      <c r="L3086" s="31" t="s">
        <v>19188</v>
      </c>
      <c r="M3086" s="31" t="s">
        <v>5</v>
      </c>
      <c r="N3086" s="31" t="s">
        <v>4</v>
      </c>
      <c r="O3086" s="31" t="s">
        <v>25929</v>
      </c>
      <c r="P3086" s="32" t="s">
        <v>66</v>
      </c>
      <c r="Q3086" s="32">
        <v>1</v>
      </c>
      <c r="R3086" t="str">
        <f t="shared" si="48"/>
        <v>Оліх Т.В. ПП, к-к № 105 г.Хмельницкий, ул.Куприна, д.54/1 (ринок "Дубово")</v>
      </c>
    </row>
    <row r="3087" spans="1:18" hidden="1" x14ac:dyDescent="0.25">
      <c r="A3087" s="32">
        <v>164663</v>
      </c>
      <c r="B3087" s="31" t="s">
        <v>445</v>
      </c>
      <c r="C3087" s="31" t="s">
        <v>446</v>
      </c>
      <c r="D3087" s="31" t="s">
        <v>19221</v>
      </c>
      <c r="E3087" s="31" t="s">
        <v>145</v>
      </c>
      <c r="F3087" s="31" t="s">
        <v>122</v>
      </c>
      <c r="G3087" s="31" t="s">
        <v>107</v>
      </c>
      <c r="H3087" s="31" t="s">
        <v>108</v>
      </c>
      <c r="I3087" s="31" t="s">
        <v>6328</v>
      </c>
      <c r="J3087" s="31" t="s">
        <v>6329</v>
      </c>
      <c r="K3087" s="31" t="s">
        <v>110</v>
      </c>
      <c r="L3087" s="31" t="s">
        <v>446</v>
      </c>
      <c r="M3087" s="31" t="s">
        <v>30</v>
      </c>
      <c r="N3087" s="31" t="s">
        <v>25934</v>
      </c>
      <c r="O3087" s="31" t="s">
        <v>25929</v>
      </c>
      <c r="P3087" s="32" t="s">
        <v>66</v>
      </c>
      <c r="Q3087" s="32">
        <v>1</v>
      </c>
      <c r="R3087" t="str">
        <f t="shared" si="48"/>
        <v>Оніщук О.Л. ПП, маг."Ромашка" р-н Красиловский Район, г.Красилов, пер.Грушевского, д.189б</v>
      </c>
    </row>
    <row r="3088" spans="1:18" hidden="1" x14ac:dyDescent="0.25">
      <c r="A3088" s="32">
        <v>164687</v>
      </c>
      <c r="B3088" s="31" t="s">
        <v>19267</v>
      </c>
      <c r="C3088" s="31" t="s">
        <v>19268</v>
      </c>
      <c r="D3088" s="31" t="s">
        <v>19269</v>
      </c>
      <c r="E3088" s="31" t="s">
        <v>145</v>
      </c>
      <c r="F3088" s="31" t="s">
        <v>122</v>
      </c>
      <c r="G3088" s="31" t="s">
        <v>113</v>
      </c>
      <c r="H3088" s="31" t="s">
        <v>108</v>
      </c>
      <c r="I3088" s="31" t="s">
        <v>19270</v>
      </c>
      <c r="J3088" s="31" t="s">
        <v>19271</v>
      </c>
      <c r="K3088" s="31" t="s">
        <v>110</v>
      </c>
      <c r="L3088" s="31" t="s">
        <v>19268</v>
      </c>
      <c r="M3088" s="31" t="s">
        <v>29</v>
      </c>
      <c r="N3088" s="31" t="s">
        <v>25934</v>
      </c>
      <c r="O3088" s="31" t="s">
        <v>25929</v>
      </c>
      <c r="P3088" s="32" t="s">
        <v>67</v>
      </c>
      <c r="Q3088" s="32">
        <v>1</v>
      </c>
      <c r="R3088" t="str">
        <f t="shared" si="48"/>
        <v>Осецький Т.В. ПП, к-к "Людмила" р-н Теофипольский Район, с.Волица, ул.Ленина, д.4 (біля церкви)</v>
      </c>
    </row>
    <row r="3089" spans="1:18" hidden="1" x14ac:dyDescent="0.25">
      <c r="A3089" s="32">
        <v>164688</v>
      </c>
      <c r="B3089" s="31" t="s">
        <v>19272</v>
      </c>
      <c r="C3089" s="31" t="s">
        <v>19273</v>
      </c>
      <c r="D3089" s="31" t="s">
        <v>19274</v>
      </c>
      <c r="E3089" s="31" t="s">
        <v>145</v>
      </c>
      <c r="F3089" s="31" t="s">
        <v>122</v>
      </c>
      <c r="G3089" s="31" t="s">
        <v>107</v>
      </c>
      <c r="H3089" s="31" t="s">
        <v>108</v>
      </c>
      <c r="I3089" s="31" t="s">
        <v>19270</v>
      </c>
      <c r="J3089" s="31" t="s">
        <v>19271</v>
      </c>
      <c r="K3089" s="31" t="s">
        <v>110</v>
      </c>
      <c r="L3089" s="31" t="s">
        <v>19273</v>
      </c>
      <c r="M3089" s="31" t="s">
        <v>29</v>
      </c>
      <c r="N3089" s="31" t="s">
        <v>25934</v>
      </c>
      <c r="O3089" s="31" t="s">
        <v>25929</v>
      </c>
      <c r="P3089" s="32" t="s">
        <v>66</v>
      </c>
      <c r="Q3089" s="32">
        <v>1</v>
      </c>
      <c r="R3089" t="str">
        <f t="shared" si="48"/>
        <v>Осецький Т.В. ПП, маг. "Орися" р-н Теофипольский Район, с.Волица, ул.Макаренко, д.12б</v>
      </c>
    </row>
    <row r="3090" spans="1:18" hidden="1" x14ac:dyDescent="0.25">
      <c r="A3090" s="32">
        <v>164689</v>
      </c>
      <c r="B3090" s="31" t="s">
        <v>19275</v>
      </c>
      <c r="C3090" s="31" t="s">
        <v>19276</v>
      </c>
      <c r="D3090" s="31" t="s">
        <v>19277</v>
      </c>
      <c r="E3090" s="31" t="s">
        <v>145</v>
      </c>
      <c r="F3090" s="31" t="s">
        <v>122</v>
      </c>
      <c r="G3090" s="31" t="s">
        <v>107</v>
      </c>
      <c r="H3090" s="31" t="s">
        <v>108</v>
      </c>
      <c r="I3090" s="31" t="s">
        <v>19270</v>
      </c>
      <c r="J3090" s="31" t="s">
        <v>19271</v>
      </c>
      <c r="K3090" s="31" t="s">
        <v>110</v>
      </c>
      <c r="L3090" s="31" t="s">
        <v>19276</v>
      </c>
      <c r="M3090" s="31" t="s">
        <v>29</v>
      </c>
      <c r="N3090" s="31" t="s">
        <v>25934</v>
      </c>
      <c r="O3090" s="31" t="s">
        <v>25929</v>
      </c>
      <c r="P3090" s="32" t="s">
        <v>66</v>
      </c>
      <c r="Q3090" s="32">
        <v>1</v>
      </c>
      <c r="R3090" t="str">
        <f t="shared" si="48"/>
        <v>Осецький Т.В. ПП, маг. "Три дороги" р-н Теофипольский Район, с.Поляхово, ул.Бойцуна, д.13а</v>
      </c>
    </row>
    <row r="3091" spans="1:18" hidden="1" x14ac:dyDescent="0.25">
      <c r="A3091" s="32">
        <v>164704</v>
      </c>
      <c r="B3091" s="31" t="s">
        <v>19311</v>
      </c>
      <c r="C3091" s="31" t="s">
        <v>19312</v>
      </c>
      <c r="D3091" s="31" t="s">
        <v>11270</v>
      </c>
      <c r="E3091" s="31" t="s">
        <v>145</v>
      </c>
      <c r="F3091" s="31" t="s">
        <v>122</v>
      </c>
      <c r="G3091" s="31" t="s">
        <v>111</v>
      </c>
      <c r="H3091" s="31" t="s">
        <v>112</v>
      </c>
      <c r="I3091" s="31" t="s">
        <v>124</v>
      </c>
      <c r="J3091" s="31" t="s">
        <v>109</v>
      </c>
      <c r="K3091" s="31" t="s">
        <v>110</v>
      </c>
      <c r="L3091" s="31" t="s">
        <v>19313</v>
      </c>
      <c r="M3091" s="31" t="s">
        <v>4</v>
      </c>
      <c r="N3091" s="31" t="s">
        <v>4</v>
      </c>
      <c r="O3091" s="31" t="s">
        <v>25929</v>
      </c>
      <c r="P3091" s="32" t="s">
        <v>25948</v>
      </c>
      <c r="Q3091" s="32">
        <v>1</v>
      </c>
      <c r="R3091" t="str">
        <f t="shared" si="48"/>
        <v>(НКЗ) ОТП Банк ПАТ, регіональне відділення г.Хмельницкий, ул.Нижняя Береговая, д.35</v>
      </c>
    </row>
    <row r="3092" spans="1:18" hidden="1" x14ac:dyDescent="0.25">
      <c r="A3092" s="32">
        <v>164710</v>
      </c>
      <c r="B3092" s="31" t="s">
        <v>19324</v>
      </c>
      <c r="C3092" s="31" t="s">
        <v>19325</v>
      </c>
      <c r="D3092" s="31" t="s">
        <v>19326</v>
      </c>
      <c r="E3092" s="31" t="s">
        <v>145</v>
      </c>
      <c r="F3092" s="31" t="s">
        <v>122</v>
      </c>
      <c r="G3092" s="31" t="s">
        <v>107</v>
      </c>
      <c r="H3092" s="31" t="s">
        <v>108</v>
      </c>
      <c r="I3092" s="31" t="s">
        <v>19327</v>
      </c>
      <c r="J3092" s="31" t="s">
        <v>19328</v>
      </c>
      <c r="K3092" s="31" t="s">
        <v>110</v>
      </c>
      <c r="L3092" s="31" t="s">
        <v>19325</v>
      </c>
      <c r="M3092" s="31" t="s">
        <v>31</v>
      </c>
      <c r="N3092" s="31" t="s">
        <v>25934</v>
      </c>
      <c r="O3092" s="31" t="s">
        <v>25929</v>
      </c>
      <c r="P3092" s="32" t="s">
        <v>67</v>
      </c>
      <c r="Q3092" s="32">
        <v>1</v>
      </c>
      <c r="R3092" t="str">
        <f t="shared" si="48"/>
        <v>Поліщук О.В. ПП, маг. "Дімакс" г.Староконстантинов, ул.Острожского, д.73/3</v>
      </c>
    </row>
    <row r="3093" spans="1:18" hidden="1" x14ac:dyDescent="0.25">
      <c r="A3093" s="32">
        <v>164713</v>
      </c>
      <c r="B3093" s="31" t="s">
        <v>19337</v>
      </c>
      <c r="C3093" s="31" t="s">
        <v>19338</v>
      </c>
      <c r="D3093" s="31" t="s">
        <v>19339</v>
      </c>
      <c r="E3093" s="31" t="s">
        <v>145</v>
      </c>
      <c r="F3093" s="31" t="s">
        <v>122</v>
      </c>
      <c r="G3093" s="31" t="s">
        <v>107</v>
      </c>
      <c r="H3093" s="31" t="s">
        <v>108</v>
      </c>
      <c r="I3093" s="31" t="s">
        <v>19340</v>
      </c>
      <c r="J3093" s="31" t="s">
        <v>19341</v>
      </c>
      <c r="K3093" s="31" t="s">
        <v>110</v>
      </c>
      <c r="L3093" s="31" t="s">
        <v>19338</v>
      </c>
      <c r="M3093" s="31" t="s">
        <v>30</v>
      </c>
      <c r="N3093" s="31" t="s">
        <v>25934</v>
      </c>
      <c r="O3093" s="31" t="s">
        <v>25929</v>
      </c>
      <c r="P3093" s="32" t="s">
        <v>25948</v>
      </c>
      <c r="Q3093" s="32">
        <v>0</v>
      </c>
      <c r="R3093" t="str">
        <f t="shared" si="48"/>
        <v>Павловська І.М. ПП, маг."П'яточок-2" р-н Красиловский Район, г.Красилов, ул.Чапаева, д.18 (в центрі біля ПП Царук)</v>
      </c>
    </row>
    <row r="3094" spans="1:18" hidden="1" x14ac:dyDescent="0.25">
      <c r="A3094" s="32">
        <v>164714</v>
      </c>
      <c r="B3094" s="31" t="s">
        <v>19342</v>
      </c>
      <c r="C3094" s="31" t="s">
        <v>19343</v>
      </c>
      <c r="D3094" s="31" t="s">
        <v>19344</v>
      </c>
      <c r="E3094" s="31" t="s">
        <v>145</v>
      </c>
      <c r="F3094" s="31" t="s">
        <v>122</v>
      </c>
      <c r="G3094" s="31" t="s">
        <v>107</v>
      </c>
      <c r="H3094" s="31" t="s">
        <v>108</v>
      </c>
      <c r="I3094" s="31" t="s">
        <v>19340</v>
      </c>
      <c r="J3094" s="31" t="s">
        <v>19341</v>
      </c>
      <c r="K3094" s="31" t="s">
        <v>110</v>
      </c>
      <c r="L3094" s="31" t="s">
        <v>19343</v>
      </c>
      <c r="M3094" s="31" t="s">
        <v>30</v>
      </c>
      <c r="N3094" s="31" t="s">
        <v>25934</v>
      </c>
      <c r="O3094" s="31" t="s">
        <v>25929</v>
      </c>
      <c r="P3094" s="32" t="s">
        <v>67</v>
      </c>
      <c r="Q3094" s="32">
        <v>0.5</v>
      </c>
      <c r="R3094" t="str">
        <f t="shared" si="48"/>
        <v>Павловська І.М. ПП, маг."П'яточок-3" р-н Красиловский Район, г.Красилов, пер.Шевченко, д.1а (біля відділу міліції)</v>
      </c>
    </row>
    <row r="3095" spans="1:18" hidden="1" x14ac:dyDescent="0.25">
      <c r="A3095" s="32">
        <v>164750</v>
      </c>
      <c r="B3095" s="31" t="s">
        <v>19425</v>
      </c>
      <c r="C3095" s="31" t="s">
        <v>19426</v>
      </c>
      <c r="D3095" s="31" t="s">
        <v>19427</v>
      </c>
      <c r="E3095" s="31" t="s">
        <v>145</v>
      </c>
      <c r="F3095" s="31" t="s">
        <v>122</v>
      </c>
      <c r="G3095" s="31" t="s">
        <v>107</v>
      </c>
      <c r="H3095" s="31" t="s">
        <v>108</v>
      </c>
      <c r="I3095" s="31" t="s">
        <v>19428</v>
      </c>
      <c r="J3095" s="31" t="s">
        <v>19429</v>
      </c>
      <c r="K3095" s="31" t="s">
        <v>110</v>
      </c>
      <c r="L3095" s="31" t="s">
        <v>19426</v>
      </c>
      <c r="M3095" s="31" t="s">
        <v>33</v>
      </c>
      <c r="N3095" s="31" t="s">
        <v>25934</v>
      </c>
      <c r="O3095" s="31" t="s">
        <v>25929</v>
      </c>
      <c r="P3095" s="32" t="s">
        <v>66</v>
      </c>
      <c r="Q3095" s="32">
        <v>1</v>
      </c>
      <c r="R3095" t="str">
        <f t="shared" si="48"/>
        <v>Панасюк Т.О. ПП, маг."Віраж" р-н Хмельницкий Район, с.Пироговцы, ул.Центральная, д.4 (біля траси)</v>
      </c>
    </row>
    <row r="3096" spans="1:18" hidden="1" x14ac:dyDescent="0.25">
      <c r="A3096" s="32">
        <v>164763</v>
      </c>
      <c r="B3096" s="31" t="s">
        <v>19452</v>
      </c>
      <c r="C3096" s="31" t="s">
        <v>19453</v>
      </c>
      <c r="D3096" s="31" t="s">
        <v>19454</v>
      </c>
      <c r="E3096" s="31" t="s">
        <v>145</v>
      </c>
      <c r="F3096" s="31" t="s">
        <v>122</v>
      </c>
      <c r="G3096" s="31" t="s">
        <v>107</v>
      </c>
      <c r="H3096" s="31" t="s">
        <v>108</v>
      </c>
      <c r="I3096" s="31" t="s">
        <v>19455</v>
      </c>
      <c r="J3096" s="31" t="s">
        <v>19456</v>
      </c>
      <c r="K3096" s="31" t="s">
        <v>110</v>
      </c>
      <c r="L3096" s="31" t="s">
        <v>19453</v>
      </c>
      <c r="M3096" s="31" t="s">
        <v>33</v>
      </c>
      <c r="N3096" s="31" t="s">
        <v>25934</v>
      </c>
      <c r="O3096" s="31" t="s">
        <v>25929</v>
      </c>
      <c r="P3096" s="32" t="s">
        <v>67</v>
      </c>
      <c r="Q3096" s="32">
        <v>0.5</v>
      </c>
      <c r="R3096" t="str">
        <f t="shared" si="48"/>
        <v>Папуга Л.В. ПП, маг. "Оленка" р-н Старосинявский Район, с.Мисюровка, ул.Пионерская, д.23 (біля церкви)</v>
      </c>
    </row>
    <row r="3097" spans="1:18" hidden="1" x14ac:dyDescent="0.25">
      <c r="A3097" s="32">
        <v>164764</v>
      </c>
      <c r="B3097" s="31" t="s">
        <v>19457</v>
      </c>
      <c r="C3097" s="31" t="s">
        <v>19458</v>
      </c>
      <c r="D3097" s="31" t="s">
        <v>19459</v>
      </c>
      <c r="E3097" s="31" t="s">
        <v>145</v>
      </c>
      <c r="F3097" s="31" t="s">
        <v>122</v>
      </c>
      <c r="G3097" s="31" t="s">
        <v>111</v>
      </c>
      <c r="H3097" s="31" t="s">
        <v>112</v>
      </c>
      <c r="I3097" s="31" t="s">
        <v>19460</v>
      </c>
      <c r="J3097" s="31" t="s">
        <v>19461</v>
      </c>
      <c r="K3097" s="31" t="s">
        <v>110</v>
      </c>
      <c r="L3097" s="31" t="s">
        <v>19462</v>
      </c>
      <c r="M3097" s="31" t="s">
        <v>4</v>
      </c>
      <c r="N3097" s="31" t="s">
        <v>4</v>
      </c>
      <c r="O3097" s="31" t="s">
        <v>25929</v>
      </c>
      <c r="P3097" s="32" t="s">
        <v>25948</v>
      </c>
      <c r="Q3097" s="32">
        <v>1</v>
      </c>
      <c r="R3097" t="str">
        <f t="shared" si="48"/>
        <v>(НКЗ) Парадний Л.Н. ПП, ВАТ завод "Пресналадки" г.Хмельницкий, ул.Северная, д.95</v>
      </c>
    </row>
    <row r="3098" spans="1:18" hidden="1" x14ac:dyDescent="0.25">
      <c r="A3098" s="32">
        <v>164789</v>
      </c>
      <c r="B3098" s="31" t="s">
        <v>19514</v>
      </c>
      <c r="C3098" s="31" t="s">
        <v>19515</v>
      </c>
      <c r="D3098" s="31" t="s">
        <v>19516</v>
      </c>
      <c r="E3098" s="31" t="s">
        <v>145</v>
      </c>
      <c r="F3098" s="31" t="s">
        <v>122</v>
      </c>
      <c r="G3098" s="31" t="s">
        <v>107</v>
      </c>
      <c r="H3098" s="31" t="s">
        <v>108</v>
      </c>
      <c r="I3098" s="31" t="s">
        <v>19517</v>
      </c>
      <c r="J3098" s="31" t="s">
        <v>19518</v>
      </c>
      <c r="K3098" s="31" t="s">
        <v>110</v>
      </c>
      <c r="L3098" s="31" t="s">
        <v>19515</v>
      </c>
      <c r="M3098" s="31" t="s">
        <v>29</v>
      </c>
      <c r="N3098" s="31" t="s">
        <v>25934</v>
      </c>
      <c r="O3098" s="31" t="s">
        <v>25929</v>
      </c>
      <c r="P3098" s="32" t="s">
        <v>66</v>
      </c>
      <c r="Q3098" s="32">
        <v>1</v>
      </c>
      <c r="R3098" t="str">
        <f t="shared" si="48"/>
        <v>Пасічник Н.М. ПП, маг. "Копійочка" р-н Красиловский Район, г.Красилов, пер.Грушевского, д.84/а (ринок)</v>
      </c>
    </row>
    <row r="3099" spans="1:18" hidden="1" x14ac:dyDescent="0.25">
      <c r="A3099" s="32">
        <v>164814</v>
      </c>
      <c r="B3099" s="31" t="s">
        <v>19571</v>
      </c>
      <c r="C3099" s="31" t="s">
        <v>19572</v>
      </c>
      <c r="D3099" s="31" t="s">
        <v>19573</v>
      </c>
      <c r="E3099" s="31" t="s">
        <v>135</v>
      </c>
      <c r="F3099" s="31" t="s">
        <v>122</v>
      </c>
      <c r="G3099" s="31" t="s">
        <v>111</v>
      </c>
      <c r="H3099" s="31" t="s">
        <v>112</v>
      </c>
      <c r="I3099" s="31" t="s">
        <v>124</v>
      </c>
      <c r="J3099" s="31" t="s">
        <v>109</v>
      </c>
      <c r="K3099" s="31" t="s">
        <v>110</v>
      </c>
      <c r="L3099" s="31" t="s">
        <v>19574</v>
      </c>
      <c r="M3099" s="31" t="s">
        <v>4</v>
      </c>
      <c r="N3099" s="31" t="s">
        <v>4</v>
      </c>
      <c r="O3099" s="31" t="s">
        <v>25929</v>
      </c>
      <c r="P3099" s="32" t="s">
        <v>25948</v>
      </c>
      <c r="Q3099" s="32">
        <v>1</v>
      </c>
      <c r="R3099" t="str">
        <f t="shared" si="48"/>
        <v>(НКЗ) Перв.профорг.Шеп. дистанції колії г.Шепетовка, ул.Привокзальная, д.20</v>
      </c>
    </row>
    <row r="3100" spans="1:18" hidden="1" x14ac:dyDescent="0.25">
      <c r="A3100" s="32">
        <v>164816</v>
      </c>
      <c r="B3100" s="31" t="s">
        <v>19578</v>
      </c>
      <c r="C3100" s="31" t="s">
        <v>19579</v>
      </c>
      <c r="D3100" s="31" t="s">
        <v>424</v>
      </c>
      <c r="E3100" s="31" t="s">
        <v>145</v>
      </c>
      <c r="F3100" s="31" t="s">
        <v>122</v>
      </c>
      <c r="G3100" s="31" t="s">
        <v>111</v>
      </c>
      <c r="H3100" s="31" t="s">
        <v>112</v>
      </c>
      <c r="I3100" s="31" t="s">
        <v>19580</v>
      </c>
      <c r="J3100" s="31" t="s">
        <v>109</v>
      </c>
      <c r="K3100" s="31" t="s">
        <v>110</v>
      </c>
      <c r="L3100" s="31" t="s">
        <v>19580</v>
      </c>
      <c r="M3100" s="31" t="s">
        <v>4</v>
      </c>
      <c r="N3100" s="31" t="s">
        <v>4</v>
      </c>
      <c r="O3100" s="31" t="s">
        <v>25929</v>
      </c>
      <c r="P3100" s="32" t="s">
        <v>25948</v>
      </c>
      <c r="Q3100" s="32">
        <v>1</v>
      </c>
      <c r="R3100" t="str">
        <f t="shared" si="48"/>
        <v>(НКЗ) Первина Проф.орг.ДПІ г.Хмельницкий (0)</v>
      </c>
    </row>
    <row r="3101" spans="1:18" hidden="1" x14ac:dyDescent="0.25">
      <c r="A3101" s="32">
        <v>164819</v>
      </c>
      <c r="B3101" s="31" t="s">
        <v>19581</v>
      </c>
      <c r="C3101" s="31" t="s">
        <v>19582</v>
      </c>
      <c r="D3101" s="31" t="s">
        <v>11613</v>
      </c>
      <c r="E3101" s="31" t="s">
        <v>135</v>
      </c>
      <c r="F3101" s="31" t="s">
        <v>122</v>
      </c>
      <c r="G3101" s="31" t="s">
        <v>111</v>
      </c>
      <c r="H3101" s="31" t="s">
        <v>112</v>
      </c>
      <c r="I3101" s="31" t="s">
        <v>11614</v>
      </c>
      <c r="J3101" s="31" t="s">
        <v>19583</v>
      </c>
      <c r="K3101" s="31" t="s">
        <v>110</v>
      </c>
      <c r="L3101" s="31" t="s">
        <v>19584</v>
      </c>
      <c r="M3101" s="31" t="s">
        <v>4</v>
      </c>
      <c r="N3101" s="31" t="s">
        <v>4</v>
      </c>
      <c r="O3101" s="31" t="s">
        <v>25929</v>
      </c>
      <c r="P3101" s="32" t="s">
        <v>25948</v>
      </c>
      <c r="Q3101" s="32">
        <v>1</v>
      </c>
      <c r="R3101" t="str">
        <f t="shared" si="48"/>
        <v>(НКЗ) Первинна профспілкова організація ВД г.Шепетовка, ул.Привокзальная, д.1</v>
      </c>
    </row>
    <row r="3102" spans="1:18" hidden="1" x14ac:dyDescent="0.25">
      <c r="A3102" s="32">
        <v>164829</v>
      </c>
      <c r="B3102" s="31" t="s">
        <v>19603</v>
      </c>
      <c r="C3102" s="31" t="s">
        <v>19604</v>
      </c>
      <c r="D3102" s="31" t="s">
        <v>18341</v>
      </c>
      <c r="E3102" s="31" t="s">
        <v>135</v>
      </c>
      <c r="F3102" s="31" t="s">
        <v>122</v>
      </c>
      <c r="G3102" s="31" t="s">
        <v>111</v>
      </c>
      <c r="H3102" s="31" t="s">
        <v>112</v>
      </c>
      <c r="I3102" s="31" t="s">
        <v>19605</v>
      </c>
      <c r="J3102" s="31" t="s">
        <v>19606</v>
      </c>
      <c r="K3102" s="31" t="s">
        <v>110</v>
      </c>
      <c r="L3102" s="31" t="s">
        <v>19607</v>
      </c>
      <c r="M3102" s="31" t="s">
        <v>4</v>
      </c>
      <c r="N3102" s="31" t="s">
        <v>4</v>
      </c>
      <c r="O3102" s="31" t="s">
        <v>25929</v>
      </c>
      <c r="P3102" s="32" t="s">
        <v>25948</v>
      </c>
      <c r="Q3102" s="32">
        <v>1</v>
      </c>
      <c r="R3102" t="str">
        <f t="shared" si="48"/>
        <v>(НКЗ) Перлина Поділля ТОВ НВА р-н Белогорский Район, пгт.Белогорье, ул.Мира, д.10</v>
      </c>
    </row>
    <row r="3103" spans="1:18" hidden="1" x14ac:dyDescent="0.25">
      <c r="A3103" s="32">
        <v>164839</v>
      </c>
      <c r="B3103" s="31" t="s">
        <v>19610</v>
      </c>
      <c r="C3103" s="31" t="s">
        <v>19611</v>
      </c>
      <c r="D3103" s="31" t="s">
        <v>19612</v>
      </c>
      <c r="E3103" s="31" t="s">
        <v>145</v>
      </c>
      <c r="F3103" s="31" t="s">
        <v>122</v>
      </c>
      <c r="G3103" s="31" t="s">
        <v>107</v>
      </c>
      <c r="H3103" s="31" t="s">
        <v>108</v>
      </c>
      <c r="I3103" s="31" t="s">
        <v>19613</v>
      </c>
      <c r="J3103" s="31" t="s">
        <v>19614</v>
      </c>
      <c r="K3103" s="31" t="s">
        <v>110</v>
      </c>
      <c r="L3103" s="31" t="s">
        <v>19611</v>
      </c>
      <c r="M3103" s="31" t="s">
        <v>30</v>
      </c>
      <c r="N3103" s="31" t="s">
        <v>25934</v>
      </c>
      <c r="O3103" s="31" t="s">
        <v>25929</v>
      </c>
      <c r="P3103" s="32" t="s">
        <v>66</v>
      </c>
      <c r="Q3103" s="32">
        <v>1</v>
      </c>
      <c r="R3103" t="str">
        <f t="shared" si="48"/>
        <v>Першотравневе 2008 СТ р-н Теофипольский Район, пгт.Базалия, ул.Ленина, д.13 (ліве крило будинку)</v>
      </c>
    </row>
    <row r="3104" spans="1:18" hidden="1" x14ac:dyDescent="0.25">
      <c r="A3104" s="32">
        <v>164844</v>
      </c>
      <c r="B3104" s="31" t="s">
        <v>19618</v>
      </c>
      <c r="C3104" s="31" t="s">
        <v>19619</v>
      </c>
      <c r="D3104" s="31" t="s">
        <v>19620</v>
      </c>
      <c r="E3104" s="31" t="s">
        <v>145</v>
      </c>
      <c r="F3104" s="31" t="s">
        <v>122</v>
      </c>
      <c r="G3104" s="31" t="s">
        <v>164</v>
      </c>
      <c r="H3104" s="31" t="s">
        <v>108</v>
      </c>
      <c r="I3104" s="31" t="s">
        <v>12629</v>
      </c>
      <c r="J3104" s="31" t="s">
        <v>12630</v>
      </c>
      <c r="K3104" s="31" t="s">
        <v>110</v>
      </c>
      <c r="L3104" s="31" t="s">
        <v>19619</v>
      </c>
      <c r="M3104" s="31" t="s">
        <v>30</v>
      </c>
      <c r="N3104" s="31" t="s">
        <v>25934</v>
      </c>
      <c r="O3104" s="31" t="s">
        <v>25929</v>
      </c>
      <c r="P3104" s="32" t="s">
        <v>67</v>
      </c>
      <c r="Q3104" s="32">
        <v>0.5</v>
      </c>
      <c r="R3104" t="str">
        <f t="shared" si="48"/>
        <v>Петринюк А.В. ПП, АЗС "ВІП" р-н Теофипольский Район, пгт.Теофиполь, ул.Шевченко, д.70 (на виїзді на с.Святець)</v>
      </c>
    </row>
    <row r="3105" spans="1:18" hidden="1" x14ac:dyDescent="0.25">
      <c r="A3105" s="32">
        <v>164845</v>
      </c>
      <c r="B3105" s="31" t="s">
        <v>19621</v>
      </c>
      <c r="C3105" s="31" t="s">
        <v>19622</v>
      </c>
      <c r="D3105" s="31" t="s">
        <v>19623</v>
      </c>
      <c r="E3105" s="31" t="s">
        <v>145</v>
      </c>
      <c r="F3105" s="31" t="s">
        <v>122</v>
      </c>
      <c r="G3105" s="31" t="s">
        <v>164</v>
      </c>
      <c r="H3105" s="31" t="s">
        <v>108</v>
      </c>
      <c r="I3105" s="31" t="s">
        <v>12629</v>
      </c>
      <c r="J3105" s="31" t="s">
        <v>12630</v>
      </c>
      <c r="K3105" s="31" t="s">
        <v>110</v>
      </c>
      <c r="L3105" s="31" t="s">
        <v>19624</v>
      </c>
      <c r="M3105" s="31" t="s">
        <v>30</v>
      </c>
      <c r="N3105" s="31" t="s">
        <v>25934</v>
      </c>
      <c r="O3105" s="31" t="s">
        <v>25929</v>
      </c>
      <c r="P3105" s="32" t="s">
        <v>67</v>
      </c>
      <c r="Q3105" s="32">
        <v>0.5</v>
      </c>
      <c r="R3105" t="str">
        <f t="shared" si="48"/>
        <v>Петринюк О.В. ПП, "АЗС ВІП" р-н Теофипольский Район, пгт.Теофиполь, ул.Октябрьская, д.70</v>
      </c>
    </row>
    <row r="3106" spans="1:18" hidden="1" x14ac:dyDescent="0.25">
      <c r="A3106" s="32">
        <v>164869</v>
      </c>
      <c r="B3106" s="31" t="s">
        <v>19657</v>
      </c>
      <c r="C3106" s="31" t="s">
        <v>19658</v>
      </c>
      <c r="D3106" s="31" t="s">
        <v>19659</v>
      </c>
      <c r="E3106" s="31" t="s">
        <v>145</v>
      </c>
      <c r="F3106" s="31" t="s">
        <v>122</v>
      </c>
      <c r="G3106" s="31" t="s">
        <v>107</v>
      </c>
      <c r="H3106" s="31" t="s">
        <v>108</v>
      </c>
      <c r="I3106" s="31" t="s">
        <v>19660</v>
      </c>
      <c r="J3106" s="31" t="s">
        <v>19661</v>
      </c>
      <c r="K3106" s="31" t="s">
        <v>110</v>
      </c>
      <c r="L3106" s="31" t="s">
        <v>19662</v>
      </c>
      <c r="M3106" s="31" t="s">
        <v>32</v>
      </c>
      <c r="N3106" s="31" t="s">
        <v>25934</v>
      </c>
      <c r="O3106" s="31" t="s">
        <v>25929</v>
      </c>
      <c r="P3106" s="32" t="s">
        <v>67</v>
      </c>
      <c r="Q3106" s="32">
        <v>0.5</v>
      </c>
      <c r="R3106" t="str">
        <f t="shared" si="48"/>
        <v>(КООП) Пилявське ТРП р-н Старосинявский Район, с.Пилява, д.25</v>
      </c>
    </row>
    <row r="3107" spans="1:18" hidden="1" x14ac:dyDescent="0.25">
      <c r="A3107" s="32">
        <v>164870</v>
      </c>
      <c r="B3107" s="31" t="s">
        <v>19663</v>
      </c>
      <c r="C3107" s="31" t="s">
        <v>19664</v>
      </c>
      <c r="D3107" s="31" t="s">
        <v>19665</v>
      </c>
      <c r="E3107" s="31" t="s">
        <v>145</v>
      </c>
      <c r="F3107" s="31" t="s">
        <v>122</v>
      </c>
      <c r="G3107" s="31" t="s">
        <v>107</v>
      </c>
      <c r="H3107" s="31" t="s">
        <v>108</v>
      </c>
      <c r="I3107" s="31" t="s">
        <v>19660</v>
      </c>
      <c r="J3107" s="31" t="s">
        <v>19661</v>
      </c>
      <c r="K3107" s="31" t="s">
        <v>110</v>
      </c>
      <c r="L3107" s="31" t="s">
        <v>19666</v>
      </c>
      <c r="M3107" s="31" t="s">
        <v>32</v>
      </c>
      <c r="N3107" s="31" t="s">
        <v>25934</v>
      </c>
      <c r="O3107" s="31" t="s">
        <v>25929</v>
      </c>
      <c r="P3107" s="32" t="s">
        <v>67</v>
      </c>
      <c r="Q3107" s="32">
        <v>0.5</v>
      </c>
      <c r="R3107" t="str">
        <f t="shared" si="48"/>
        <v>(КООП) Пилявське ТРП, маг."Продукти" р-н Старосинявский Район, с.Бабино, д.1 (в центрі села)</v>
      </c>
    </row>
    <row r="3108" spans="1:18" hidden="1" x14ac:dyDescent="0.25">
      <c r="A3108" s="32">
        <v>164878</v>
      </c>
      <c r="B3108" s="31" t="s">
        <v>19680</v>
      </c>
      <c r="C3108" s="31" t="s">
        <v>19681</v>
      </c>
      <c r="D3108" s="31" t="s">
        <v>19682</v>
      </c>
      <c r="E3108" s="31" t="s">
        <v>145</v>
      </c>
      <c r="F3108" s="31" t="s">
        <v>122</v>
      </c>
      <c r="G3108" s="31" t="s">
        <v>107</v>
      </c>
      <c r="H3108" s="31" t="s">
        <v>108</v>
      </c>
      <c r="I3108" s="31" t="s">
        <v>19683</v>
      </c>
      <c r="J3108" s="31" t="s">
        <v>19684</v>
      </c>
      <c r="K3108" s="31" t="s">
        <v>110</v>
      </c>
      <c r="L3108" s="31" t="s">
        <v>19681</v>
      </c>
      <c r="M3108" s="31" t="s">
        <v>29</v>
      </c>
      <c r="N3108" s="31" t="s">
        <v>25934</v>
      </c>
      <c r="O3108" s="31" t="s">
        <v>25929</v>
      </c>
      <c r="P3108" s="32" t="s">
        <v>66</v>
      </c>
      <c r="Q3108" s="32">
        <v>1</v>
      </c>
      <c r="R3108" t="str">
        <f t="shared" si="48"/>
        <v>Питлик В.В. ПП, маг. "Огоньок" р-н Красиловский Район, с.Кульчинки, д.41 (ул. Октябрская)</v>
      </c>
    </row>
    <row r="3109" spans="1:18" hidden="1" x14ac:dyDescent="0.25">
      <c r="A3109" s="32">
        <v>164906</v>
      </c>
      <c r="B3109" s="31" t="s">
        <v>19733</v>
      </c>
      <c r="C3109" s="31" t="s">
        <v>19734</v>
      </c>
      <c r="D3109" s="31" t="s">
        <v>19735</v>
      </c>
      <c r="E3109" s="31" t="s">
        <v>145</v>
      </c>
      <c r="F3109" s="31" t="s">
        <v>122</v>
      </c>
      <c r="G3109" s="31" t="s">
        <v>115</v>
      </c>
      <c r="H3109" s="31" t="s">
        <v>116</v>
      </c>
      <c r="I3109" s="31" t="s">
        <v>19736</v>
      </c>
      <c r="J3109" s="31" t="s">
        <v>19737</v>
      </c>
      <c r="K3109" s="31" t="s">
        <v>110</v>
      </c>
      <c r="L3109" s="31" t="s">
        <v>19734</v>
      </c>
      <c r="M3109" s="31" t="s">
        <v>5</v>
      </c>
      <c r="N3109" s="31" t="s">
        <v>4</v>
      </c>
      <c r="O3109" s="31" t="s">
        <v>25929</v>
      </c>
      <c r="P3109" s="32" t="s">
        <v>66</v>
      </c>
      <c r="Q3109" s="32">
        <v>0.5</v>
      </c>
      <c r="R3109" t="str">
        <f t="shared" si="48"/>
        <v>Пірошенко В.С. ПП, "Кіоск №99" г.Хмельницкий, шоссе Львовское (на стоянці Ізіда рынок)</v>
      </c>
    </row>
    <row r="3110" spans="1:18" hidden="1" x14ac:dyDescent="0.25">
      <c r="A3110" s="32">
        <v>164910</v>
      </c>
      <c r="B3110" s="31" t="s">
        <v>19743</v>
      </c>
      <c r="C3110" s="31" t="s">
        <v>19744</v>
      </c>
      <c r="D3110" s="31" t="s">
        <v>19745</v>
      </c>
      <c r="E3110" s="31" t="s">
        <v>145</v>
      </c>
      <c r="F3110" s="31" t="s">
        <v>122</v>
      </c>
      <c r="G3110" s="31" t="s">
        <v>107</v>
      </c>
      <c r="H3110" s="31" t="s">
        <v>108</v>
      </c>
      <c r="I3110" s="31" t="s">
        <v>19741</v>
      </c>
      <c r="J3110" s="31" t="s">
        <v>19742</v>
      </c>
      <c r="K3110" s="31" t="s">
        <v>110</v>
      </c>
      <c r="L3110" s="31" t="s">
        <v>19744</v>
      </c>
      <c r="M3110" s="31" t="s">
        <v>29</v>
      </c>
      <c r="N3110" s="31" t="s">
        <v>25934</v>
      </c>
      <c r="O3110" s="31" t="s">
        <v>25929</v>
      </c>
      <c r="P3110" s="32" t="s">
        <v>66</v>
      </c>
      <c r="Q3110" s="32">
        <v>1</v>
      </c>
      <c r="R3110" t="str">
        <f t="shared" si="48"/>
        <v>Пісоцький Б.В. ПП, маг. "Продукти" р-н Теофипольский Район, пгт.Теофиполь, пер.Макаренко, д.33а</v>
      </c>
    </row>
    <row r="3111" spans="1:18" hidden="1" x14ac:dyDescent="0.25">
      <c r="A3111" s="32">
        <v>164911</v>
      </c>
      <c r="B3111" s="31" t="s">
        <v>19746</v>
      </c>
      <c r="C3111" s="31" t="s">
        <v>19744</v>
      </c>
      <c r="D3111" s="31" t="s">
        <v>19747</v>
      </c>
      <c r="E3111" s="31" t="s">
        <v>145</v>
      </c>
      <c r="F3111" s="31" t="s">
        <v>122</v>
      </c>
      <c r="G3111" s="31" t="s">
        <v>107</v>
      </c>
      <c r="H3111" s="31" t="s">
        <v>108</v>
      </c>
      <c r="I3111" s="31" t="s">
        <v>19741</v>
      </c>
      <c r="J3111" s="31" t="s">
        <v>19742</v>
      </c>
      <c r="K3111" s="31" t="s">
        <v>110</v>
      </c>
      <c r="L3111" s="31" t="s">
        <v>19744</v>
      </c>
      <c r="M3111" s="31" t="s">
        <v>30</v>
      </c>
      <c r="N3111" s="31" t="s">
        <v>25934</v>
      </c>
      <c r="O3111" s="31" t="s">
        <v>25929</v>
      </c>
      <c r="P3111" s="32" t="s">
        <v>67</v>
      </c>
      <c r="Q3111" s="32">
        <v>0.5</v>
      </c>
      <c r="R3111" t="str">
        <f t="shared" si="48"/>
        <v>Пісоцький Б.В. ПП, маг. "Продукти" р-н Теофипольский Район, с.Колки, ул.Московская, д.24</v>
      </c>
    </row>
    <row r="3112" spans="1:18" hidden="1" x14ac:dyDescent="0.25">
      <c r="A3112" s="32">
        <v>164916</v>
      </c>
      <c r="B3112" s="31" t="s">
        <v>19757</v>
      </c>
      <c r="C3112" s="31" t="s">
        <v>19758</v>
      </c>
      <c r="D3112" s="31" t="s">
        <v>1531</v>
      </c>
      <c r="E3112" s="31" t="s">
        <v>145</v>
      </c>
      <c r="F3112" s="31" t="s">
        <v>122</v>
      </c>
      <c r="G3112" s="31" t="s">
        <v>111</v>
      </c>
      <c r="H3112" s="31" t="s">
        <v>112</v>
      </c>
      <c r="I3112" s="31" t="s">
        <v>124</v>
      </c>
      <c r="J3112" s="31" t="s">
        <v>109</v>
      </c>
      <c r="K3112" s="31" t="s">
        <v>110</v>
      </c>
      <c r="L3112" s="31" t="s">
        <v>19759</v>
      </c>
      <c r="M3112" s="31" t="s">
        <v>4</v>
      </c>
      <c r="N3112" s="31" t="s">
        <v>4</v>
      </c>
      <c r="O3112" s="31" t="s">
        <v>25929</v>
      </c>
      <c r="P3112" s="32" t="s">
        <v>25948</v>
      </c>
      <c r="Q3112" s="32">
        <v>1</v>
      </c>
      <c r="R3112" t="str">
        <f t="shared" si="48"/>
        <v>(НКЗ) ПК вчителів СПТУ-14 г.Каменец-Подольский, просп Грушевского, д.1</v>
      </c>
    </row>
    <row r="3113" spans="1:18" hidden="1" x14ac:dyDescent="0.25">
      <c r="A3113" s="32">
        <v>164937</v>
      </c>
      <c r="B3113" s="31" t="s">
        <v>19809</v>
      </c>
      <c r="C3113" s="31" t="s">
        <v>19810</v>
      </c>
      <c r="D3113" s="31" t="s">
        <v>19811</v>
      </c>
      <c r="E3113" s="31" t="s">
        <v>145</v>
      </c>
      <c r="F3113" s="31" t="s">
        <v>122</v>
      </c>
      <c r="G3113" s="31" t="s">
        <v>111</v>
      </c>
      <c r="H3113" s="31" t="s">
        <v>112</v>
      </c>
      <c r="I3113" s="31" t="s">
        <v>19812</v>
      </c>
      <c r="J3113" s="31" t="s">
        <v>19813</v>
      </c>
      <c r="K3113" s="31" t="s">
        <v>110</v>
      </c>
      <c r="L3113" s="31" t="s">
        <v>19814</v>
      </c>
      <c r="M3113" s="31" t="s">
        <v>4</v>
      </c>
      <c r="N3113" s="31" t="s">
        <v>4</v>
      </c>
      <c r="O3113" s="31" t="s">
        <v>25929</v>
      </c>
      <c r="P3113" s="32" t="s">
        <v>25948</v>
      </c>
      <c r="Q3113" s="32">
        <v>1</v>
      </c>
      <c r="R3113" t="str">
        <f t="shared" si="48"/>
        <v>(НКЗ) ПМП"Сковод" г.Хмельницкий, ул.Чорновола Вячеслава, д.159/1</v>
      </c>
    </row>
    <row r="3114" spans="1:18" hidden="1" x14ac:dyDescent="0.25">
      <c r="A3114" s="32">
        <v>164943</v>
      </c>
      <c r="B3114" s="31" t="s">
        <v>19829</v>
      </c>
      <c r="C3114" s="31" t="s">
        <v>19830</v>
      </c>
      <c r="D3114" s="31" t="s">
        <v>19831</v>
      </c>
      <c r="E3114" s="31" t="s">
        <v>145</v>
      </c>
      <c r="F3114" s="31" t="s">
        <v>122</v>
      </c>
      <c r="G3114" s="31" t="s">
        <v>107</v>
      </c>
      <c r="H3114" s="31" t="s">
        <v>108</v>
      </c>
      <c r="I3114" s="31" t="s">
        <v>19832</v>
      </c>
      <c r="J3114" s="31" t="s">
        <v>19833</v>
      </c>
      <c r="K3114" s="31" t="s">
        <v>110</v>
      </c>
      <c r="L3114" s="31" t="s">
        <v>19830</v>
      </c>
      <c r="M3114" s="31" t="s">
        <v>30</v>
      </c>
      <c r="N3114" s="31" t="s">
        <v>25934</v>
      </c>
      <c r="O3114" s="31" t="s">
        <v>25929</v>
      </c>
      <c r="P3114" s="32" t="s">
        <v>66</v>
      </c>
      <c r="Q3114" s="32">
        <v>1</v>
      </c>
      <c r="R3114" t="str">
        <f t="shared" si="48"/>
        <v>Поворозник Г.П. ПП, маг. "Продукти" р-н Теофипольский Район, с.Святец, ул.Ленина (в центрі)</v>
      </c>
    </row>
    <row r="3115" spans="1:18" hidden="1" x14ac:dyDescent="0.25">
      <c r="A3115" s="32">
        <v>164948</v>
      </c>
      <c r="B3115" s="31" t="s">
        <v>19843</v>
      </c>
      <c r="C3115" s="31" t="s">
        <v>19844</v>
      </c>
      <c r="D3115" s="31" t="s">
        <v>19845</v>
      </c>
      <c r="E3115" s="31" t="s">
        <v>145</v>
      </c>
      <c r="F3115" s="31" t="s">
        <v>122</v>
      </c>
      <c r="G3115" s="31" t="s">
        <v>107</v>
      </c>
      <c r="H3115" s="31" t="s">
        <v>108</v>
      </c>
      <c r="I3115" s="31" t="s">
        <v>19846</v>
      </c>
      <c r="J3115" s="31" t="s">
        <v>19847</v>
      </c>
      <c r="K3115" s="31" t="s">
        <v>110</v>
      </c>
      <c r="L3115" s="31" t="s">
        <v>19844</v>
      </c>
      <c r="M3115" s="31" t="s">
        <v>33</v>
      </c>
      <c r="N3115" s="31" t="s">
        <v>25934</v>
      </c>
      <c r="O3115" s="31" t="s">
        <v>25929</v>
      </c>
      <c r="P3115" s="32" t="s">
        <v>67</v>
      </c>
      <c r="Q3115" s="32">
        <v>0.5</v>
      </c>
      <c r="R3115" t="str">
        <f t="shared" si="48"/>
        <v>Поділля Агропромсервіс ТОВ, маг."Продукти" р-н Хмельницкий Район, с.Богдановцы, ул.Первомайская, д.1 (біля заводу Хлібокомбінат)</v>
      </c>
    </row>
    <row r="3116" spans="1:18" hidden="1" x14ac:dyDescent="0.25">
      <c r="A3116" s="32">
        <v>163979</v>
      </c>
      <c r="B3116" s="31" t="s">
        <v>17650</v>
      </c>
      <c r="C3116" s="31" t="s">
        <v>17651</v>
      </c>
      <c r="D3116" s="31" t="s">
        <v>17652</v>
      </c>
      <c r="E3116" s="31" t="s">
        <v>145</v>
      </c>
      <c r="F3116" s="31" t="s">
        <v>122</v>
      </c>
      <c r="G3116" s="31" t="s">
        <v>107</v>
      </c>
      <c r="H3116" s="31" t="s">
        <v>108</v>
      </c>
      <c r="I3116" s="31" t="s">
        <v>17653</v>
      </c>
      <c r="J3116" s="31" t="s">
        <v>17654</v>
      </c>
      <c r="K3116" s="31" t="s">
        <v>110</v>
      </c>
      <c r="L3116" s="31" t="s">
        <v>17651</v>
      </c>
      <c r="M3116" s="31" t="s">
        <v>33</v>
      </c>
      <c r="N3116" s="31" t="s">
        <v>25934</v>
      </c>
      <c r="O3116" s="31" t="s">
        <v>25929</v>
      </c>
      <c r="P3116" s="32" t="s">
        <v>67</v>
      </c>
      <c r="Q3116" s="32">
        <v>0.5</v>
      </c>
      <c r="R3116" t="str">
        <f t="shared" si="48"/>
        <v>Левчук Т.Ф. ПП, маг. -кафе "Каскад" р-н Старосинявский Район, пгт.Старая Синява, ул.Грушевского, д.93а</v>
      </c>
    </row>
    <row r="3117" spans="1:18" hidden="1" x14ac:dyDescent="0.25">
      <c r="A3117" s="32">
        <v>163982</v>
      </c>
      <c r="B3117" s="31" t="s">
        <v>17660</v>
      </c>
      <c r="C3117" s="31" t="s">
        <v>17661</v>
      </c>
      <c r="D3117" s="31" t="s">
        <v>17662</v>
      </c>
      <c r="E3117" s="31" t="s">
        <v>145</v>
      </c>
      <c r="F3117" s="31" t="s">
        <v>122</v>
      </c>
      <c r="G3117" s="31" t="s">
        <v>107</v>
      </c>
      <c r="H3117" s="31" t="s">
        <v>108</v>
      </c>
      <c r="I3117" s="31" t="s">
        <v>17663</v>
      </c>
      <c r="J3117" s="31" t="s">
        <v>17664</v>
      </c>
      <c r="K3117" s="31" t="s">
        <v>110</v>
      </c>
      <c r="L3117" s="31" t="s">
        <v>17661</v>
      </c>
      <c r="M3117" s="31" t="s">
        <v>32</v>
      </c>
      <c r="N3117" s="31" t="s">
        <v>25934</v>
      </c>
      <c r="O3117" s="31" t="s">
        <v>25929</v>
      </c>
      <c r="P3117" s="32" t="s">
        <v>67</v>
      </c>
      <c r="Q3117" s="32">
        <v>1</v>
      </c>
      <c r="R3117" t="str">
        <f t="shared" si="48"/>
        <v>Лежанська В.А. ПП, маг. "Веселка" р-н Хмельницкий Район, с.Лесовые Гриневцы, ул.Горького, д.20</v>
      </c>
    </row>
    <row r="3118" spans="1:18" hidden="1" x14ac:dyDescent="0.25">
      <c r="A3118" s="32">
        <v>163987</v>
      </c>
      <c r="B3118" s="31" t="s">
        <v>17672</v>
      </c>
      <c r="C3118" s="31" t="s">
        <v>1732</v>
      </c>
      <c r="D3118" s="31" t="s">
        <v>17673</v>
      </c>
      <c r="E3118" s="31" t="s">
        <v>145</v>
      </c>
      <c r="F3118" s="31" t="s">
        <v>122</v>
      </c>
      <c r="G3118" s="31" t="s">
        <v>107</v>
      </c>
      <c r="H3118" s="31" t="s">
        <v>108</v>
      </c>
      <c r="I3118" s="31" t="s">
        <v>17674</v>
      </c>
      <c r="J3118" s="31" t="s">
        <v>17675</v>
      </c>
      <c r="K3118" s="31" t="s">
        <v>110</v>
      </c>
      <c r="L3118" s="31" t="s">
        <v>17676</v>
      </c>
      <c r="M3118" s="31" t="s">
        <v>33</v>
      </c>
      <c r="N3118" s="31" t="s">
        <v>25934</v>
      </c>
      <c r="O3118" s="31" t="s">
        <v>25929</v>
      </c>
      <c r="P3118" s="32" t="s">
        <v>67</v>
      </c>
      <c r="Q3118" s="32">
        <v>0.5</v>
      </c>
      <c r="R3118" t="str">
        <f t="shared" si="48"/>
        <v>(КООП) Летичівське РайСТ, маг. "Продукти" р-н Летичевский Район, с.Поповцы, ул.Колхозная (-)</v>
      </c>
    </row>
    <row r="3119" spans="1:18" hidden="1" x14ac:dyDescent="0.25">
      <c r="A3119" s="32">
        <v>163994</v>
      </c>
      <c r="B3119" s="31" t="s">
        <v>17677</v>
      </c>
      <c r="C3119" s="31" t="s">
        <v>1732</v>
      </c>
      <c r="D3119" s="31" t="s">
        <v>17678</v>
      </c>
      <c r="E3119" s="31" t="s">
        <v>145</v>
      </c>
      <c r="F3119" s="31" t="s">
        <v>122</v>
      </c>
      <c r="G3119" s="31" t="s">
        <v>107</v>
      </c>
      <c r="H3119" s="31" t="s">
        <v>108</v>
      </c>
      <c r="I3119" s="31" t="s">
        <v>1734</v>
      </c>
      <c r="J3119" s="31" t="s">
        <v>1735</v>
      </c>
      <c r="K3119" s="31" t="s">
        <v>110</v>
      </c>
      <c r="L3119" s="31" t="s">
        <v>1733</v>
      </c>
      <c r="M3119" s="31" t="s">
        <v>4</v>
      </c>
      <c r="N3119" s="31" t="s">
        <v>4</v>
      </c>
      <c r="O3119" s="31" t="s">
        <v>25929</v>
      </c>
      <c r="P3119" s="32" t="s">
        <v>67</v>
      </c>
      <c r="Q3119" s="32">
        <v>1</v>
      </c>
      <c r="R3119" t="str">
        <f t="shared" si="48"/>
        <v>(КООП) Летичівське РайСТ, маг. "Продукти" р-н Летичевский Район, с.Волосовцы, ул.Молодежная, д.24 (жовтий м-н біля озера)</v>
      </c>
    </row>
    <row r="3120" spans="1:18" hidden="1" x14ac:dyDescent="0.25">
      <c r="A3120" s="32">
        <v>164036</v>
      </c>
      <c r="B3120" s="31" t="s">
        <v>17751</v>
      </c>
      <c r="C3120" s="31" t="s">
        <v>17752</v>
      </c>
      <c r="D3120" s="31" t="s">
        <v>17753</v>
      </c>
      <c r="E3120" s="31" t="s">
        <v>145</v>
      </c>
      <c r="F3120" s="31" t="s">
        <v>122</v>
      </c>
      <c r="G3120" s="31" t="s">
        <v>107</v>
      </c>
      <c r="H3120" s="31" t="s">
        <v>108</v>
      </c>
      <c r="I3120" s="31" t="s">
        <v>17754</v>
      </c>
      <c r="J3120" s="31" t="s">
        <v>17755</v>
      </c>
      <c r="K3120" s="31" t="s">
        <v>110</v>
      </c>
      <c r="L3120" s="31" t="s">
        <v>17756</v>
      </c>
      <c r="M3120" s="31" t="s">
        <v>29</v>
      </c>
      <c r="N3120" s="31" t="s">
        <v>25934</v>
      </c>
      <c r="O3120" s="31" t="s">
        <v>25929</v>
      </c>
      <c r="P3120" s="32" t="s">
        <v>66</v>
      </c>
      <c r="Q3120" s="32">
        <v>1</v>
      </c>
      <c r="R3120" t="str">
        <f t="shared" si="48"/>
        <v>(КООП) Лілея 2008 СТ ПП, маг. "Закусочна" р-н Теофипольский Район, с.Поляхово, ул.Садовая, д.4</v>
      </c>
    </row>
    <row r="3121" spans="1:18" hidden="1" x14ac:dyDescent="0.25">
      <c r="A3121" s="32">
        <v>164037</v>
      </c>
      <c r="B3121" s="31" t="s">
        <v>17757</v>
      </c>
      <c r="C3121" s="31" t="s">
        <v>17758</v>
      </c>
      <c r="D3121" s="31" t="s">
        <v>17759</v>
      </c>
      <c r="E3121" s="31" t="s">
        <v>145</v>
      </c>
      <c r="F3121" s="31" t="s">
        <v>122</v>
      </c>
      <c r="G3121" s="31" t="s">
        <v>107</v>
      </c>
      <c r="H3121" s="31" t="s">
        <v>108</v>
      </c>
      <c r="I3121" s="31" t="s">
        <v>17754</v>
      </c>
      <c r="J3121" s="31" t="s">
        <v>17755</v>
      </c>
      <c r="K3121" s="31" t="s">
        <v>110</v>
      </c>
      <c r="L3121" s="31" t="s">
        <v>17760</v>
      </c>
      <c r="M3121" s="31" t="s">
        <v>29</v>
      </c>
      <c r="N3121" s="31" t="s">
        <v>25934</v>
      </c>
      <c r="O3121" s="31" t="s">
        <v>25929</v>
      </c>
      <c r="P3121" s="32" t="s">
        <v>66</v>
      </c>
      <c r="Q3121" s="32">
        <v>1</v>
      </c>
      <c r="R3121" t="str">
        <f t="shared" si="48"/>
        <v>(КООП) Лілея 2008 СТ ПП, маг."Продукти" р-н Теофипольский Район, с.Кузьминцы, ул.Первомайская, д.2а</v>
      </c>
    </row>
    <row r="3122" spans="1:18" hidden="1" x14ac:dyDescent="0.25">
      <c r="A3122" s="32">
        <v>164056</v>
      </c>
      <c r="B3122" s="31" t="s">
        <v>17797</v>
      </c>
      <c r="C3122" s="31" t="s">
        <v>17798</v>
      </c>
      <c r="D3122" s="31" t="s">
        <v>17799</v>
      </c>
      <c r="E3122" s="31" t="s">
        <v>145</v>
      </c>
      <c r="F3122" s="31" t="s">
        <v>122</v>
      </c>
      <c r="G3122" s="31" t="s">
        <v>107</v>
      </c>
      <c r="H3122" s="31" t="s">
        <v>108</v>
      </c>
      <c r="I3122" s="31" t="s">
        <v>17800</v>
      </c>
      <c r="J3122" s="31" t="s">
        <v>17801</v>
      </c>
      <c r="K3122" s="31" t="s">
        <v>110</v>
      </c>
      <c r="L3122" s="31" t="s">
        <v>17798</v>
      </c>
      <c r="M3122" s="31" t="s">
        <v>31</v>
      </c>
      <c r="N3122" s="31" t="s">
        <v>25934</v>
      </c>
      <c r="O3122" s="31" t="s">
        <v>25929</v>
      </c>
      <c r="P3122" s="32" t="s">
        <v>67</v>
      </c>
      <c r="Q3122" s="32">
        <v>1</v>
      </c>
      <c r="R3122" t="str">
        <f t="shared" si="48"/>
        <v>Лісовий І.М. ПП, маг. "Продукти" р-н Старосинявский Район, с.Гречана, ул.Центральная, д.7</v>
      </c>
    </row>
    <row r="3123" spans="1:18" hidden="1" x14ac:dyDescent="0.25">
      <c r="A3123" s="32">
        <v>164072</v>
      </c>
      <c r="B3123" s="31" t="s">
        <v>17841</v>
      </c>
      <c r="C3123" s="31" t="s">
        <v>17842</v>
      </c>
      <c r="D3123" s="31" t="s">
        <v>17843</v>
      </c>
      <c r="E3123" s="31" t="s">
        <v>145</v>
      </c>
      <c r="F3123" s="31" t="s">
        <v>122</v>
      </c>
      <c r="G3123" s="31" t="s">
        <v>115</v>
      </c>
      <c r="H3123" s="31" t="s">
        <v>116</v>
      </c>
      <c r="I3123" s="31" t="s">
        <v>17844</v>
      </c>
      <c r="J3123" s="31" t="s">
        <v>17845</v>
      </c>
      <c r="K3123" s="31" t="s">
        <v>110</v>
      </c>
      <c r="L3123" s="31" t="s">
        <v>17842</v>
      </c>
      <c r="M3123" s="31" t="s">
        <v>29</v>
      </c>
      <c r="N3123" s="31" t="s">
        <v>25934</v>
      </c>
      <c r="O3123" s="31" t="s">
        <v>25929</v>
      </c>
      <c r="P3123" s="32" t="s">
        <v>66</v>
      </c>
      <c r="Q3123" s="32">
        <v>1</v>
      </c>
      <c r="R3123" t="str">
        <f t="shared" si="48"/>
        <v>Ліщук Н.М. ПП, к-к №3 р-н Красиловский Район, г.Красилов (базарна площа)</v>
      </c>
    </row>
    <row r="3124" spans="1:18" hidden="1" x14ac:dyDescent="0.25">
      <c r="A3124" s="32">
        <v>164073</v>
      </c>
      <c r="B3124" s="31" t="s">
        <v>17846</v>
      </c>
      <c r="C3124" s="31" t="s">
        <v>17847</v>
      </c>
      <c r="D3124" s="31" t="s">
        <v>17848</v>
      </c>
      <c r="E3124" s="31" t="s">
        <v>121</v>
      </c>
      <c r="F3124" s="31" t="s">
        <v>122</v>
      </c>
      <c r="G3124" s="31" t="s">
        <v>111</v>
      </c>
      <c r="H3124" s="31" t="s">
        <v>112</v>
      </c>
      <c r="I3124" s="31" t="s">
        <v>17849</v>
      </c>
      <c r="J3124" s="31" t="s">
        <v>17850</v>
      </c>
      <c r="K3124" s="31" t="s">
        <v>110</v>
      </c>
      <c r="L3124" s="31" t="s">
        <v>17851</v>
      </c>
      <c r="M3124" s="31" t="s">
        <v>4</v>
      </c>
      <c r="N3124" s="31" t="s">
        <v>4</v>
      </c>
      <c r="O3124" s="31" t="s">
        <v>25929</v>
      </c>
      <c r="P3124" s="32" t="s">
        <v>25948</v>
      </c>
      <c r="Q3124" s="32">
        <v>1</v>
      </c>
      <c r="R3124" t="str">
        <f t="shared" si="48"/>
        <v>(НКЗ) ЛМВ-33 ТОВ Кам'янець-Подільський, б. 27/11,</v>
      </c>
    </row>
    <row r="3125" spans="1:18" hidden="1" x14ac:dyDescent="0.25">
      <c r="A3125" s="32">
        <v>164082</v>
      </c>
      <c r="B3125" s="31" t="s">
        <v>17867</v>
      </c>
      <c r="C3125" s="31" t="s">
        <v>17868</v>
      </c>
      <c r="D3125" s="31" t="s">
        <v>17869</v>
      </c>
      <c r="E3125" s="31" t="s">
        <v>145</v>
      </c>
      <c r="F3125" s="31" t="s">
        <v>122</v>
      </c>
      <c r="G3125" s="31" t="s">
        <v>107</v>
      </c>
      <c r="H3125" s="31" t="s">
        <v>108</v>
      </c>
      <c r="I3125" s="31" t="s">
        <v>17870</v>
      </c>
      <c r="J3125" s="31" t="s">
        <v>17871</v>
      </c>
      <c r="K3125" s="31" t="s">
        <v>110</v>
      </c>
      <c r="L3125" s="31" t="s">
        <v>17868</v>
      </c>
      <c r="M3125" s="31" t="s">
        <v>32</v>
      </c>
      <c r="N3125" s="31" t="s">
        <v>25934</v>
      </c>
      <c r="O3125" s="31" t="s">
        <v>25929</v>
      </c>
      <c r="P3125" s="32" t="s">
        <v>66</v>
      </c>
      <c r="Q3125" s="32">
        <v>1</v>
      </c>
      <c r="R3125" t="str">
        <f t="shared" si="48"/>
        <v>Лозінська А.Г. ПП, маг."Даринка" р-н Староконстантиновский Район, с.Самчики, ул.Остриковци, д.1/4</v>
      </c>
    </row>
    <row r="3126" spans="1:18" hidden="1" x14ac:dyDescent="0.25">
      <c r="A3126" s="32">
        <v>164096</v>
      </c>
      <c r="B3126" s="31" t="s">
        <v>17898</v>
      </c>
      <c r="C3126" s="31" t="s">
        <v>17899</v>
      </c>
      <c r="D3126" s="31" t="s">
        <v>17900</v>
      </c>
      <c r="E3126" s="31" t="s">
        <v>145</v>
      </c>
      <c r="F3126" s="31" t="s">
        <v>122</v>
      </c>
      <c r="G3126" s="31" t="s">
        <v>107</v>
      </c>
      <c r="H3126" s="31" t="s">
        <v>108</v>
      </c>
      <c r="I3126" s="31" t="s">
        <v>17901</v>
      </c>
      <c r="J3126" s="31" t="s">
        <v>17902</v>
      </c>
      <c r="K3126" s="31" t="s">
        <v>110</v>
      </c>
      <c r="L3126" s="31" t="s">
        <v>17899</v>
      </c>
      <c r="M3126" s="31" t="s">
        <v>29</v>
      </c>
      <c r="N3126" s="31" t="s">
        <v>25934</v>
      </c>
      <c r="O3126" s="31" t="s">
        <v>25929</v>
      </c>
      <c r="P3126" s="32" t="s">
        <v>67</v>
      </c>
      <c r="Q3126" s="32">
        <v>0.5</v>
      </c>
      <c r="R3126" t="str">
        <f t="shared" si="48"/>
        <v>Лопушанський В.В. ПП, маг. р-н Теофипольский Район, с.Строки, ул.Ленина, д.6 (коло ставу)</v>
      </c>
    </row>
    <row r="3127" spans="1:18" hidden="1" x14ac:dyDescent="0.25">
      <c r="A3127" s="32">
        <v>164108</v>
      </c>
      <c r="B3127" s="31" t="s">
        <v>17914</v>
      </c>
      <c r="C3127" s="31" t="s">
        <v>17915</v>
      </c>
      <c r="D3127" s="31" t="s">
        <v>17916</v>
      </c>
      <c r="E3127" s="31" t="s">
        <v>145</v>
      </c>
      <c r="F3127" s="31" t="s">
        <v>122</v>
      </c>
      <c r="G3127" s="31" t="s">
        <v>107</v>
      </c>
      <c r="H3127" s="31" t="s">
        <v>108</v>
      </c>
      <c r="I3127" s="31" t="s">
        <v>17917</v>
      </c>
      <c r="J3127" s="31" t="s">
        <v>17918</v>
      </c>
      <c r="K3127" s="31" t="s">
        <v>110</v>
      </c>
      <c r="L3127" s="31" t="s">
        <v>17915</v>
      </c>
      <c r="M3127" s="31" t="s">
        <v>33</v>
      </c>
      <c r="N3127" s="31" t="s">
        <v>25934</v>
      </c>
      <c r="O3127" s="31" t="s">
        <v>25929</v>
      </c>
      <c r="P3127" s="32" t="s">
        <v>66</v>
      </c>
      <c r="Q3127" s="32">
        <v>1</v>
      </c>
      <c r="R3127" t="str">
        <f t="shared" si="48"/>
        <v>Лужняк Л.С. ПП,  маг. "Продукти" р-н Хмельницкий Район, с.Давыдковцы, ул.Гавришко, д.106</v>
      </c>
    </row>
    <row r="3128" spans="1:18" hidden="1" x14ac:dyDescent="0.25">
      <c r="A3128" s="32">
        <v>164128</v>
      </c>
      <c r="B3128" s="31" t="s">
        <v>17957</v>
      </c>
      <c r="C3128" s="31" t="s">
        <v>17958</v>
      </c>
      <c r="D3128" s="31" t="s">
        <v>17959</v>
      </c>
      <c r="E3128" s="31" t="s">
        <v>145</v>
      </c>
      <c r="F3128" s="31" t="s">
        <v>122</v>
      </c>
      <c r="G3128" s="31" t="s">
        <v>114</v>
      </c>
      <c r="H3128" s="31" t="s">
        <v>108</v>
      </c>
      <c r="I3128" s="31" t="s">
        <v>17960</v>
      </c>
      <c r="J3128" s="31" t="s">
        <v>17961</v>
      </c>
      <c r="K3128" s="31" t="s">
        <v>110</v>
      </c>
      <c r="L3128" s="31" t="s">
        <v>17958</v>
      </c>
      <c r="M3128" s="31" t="s">
        <v>33</v>
      </c>
      <c r="N3128" s="31" t="s">
        <v>25934</v>
      </c>
      <c r="O3128" s="31" t="s">
        <v>25929</v>
      </c>
      <c r="P3128" s="32" t="s">
        <v>67</v>
      </c>
      <c r="Q3128" s="32">
        <v>0</v>
      </c>
      <c r="R3128" t="str">
        <f t="shared" si="48"/>
        <v>Луцков М.Н. ПП, кафе "Віраж" р-н Хмельницкий Район, с.Пироговцы, ул.Прибужская, д.85 (на трасі)</v>
      </c>
    </row>
    <row r="3129" spans="1:18" hidden="1" x14ac:dyDescent="0.25">
      <c r="A3129" s="32">
        <v>164137</v>
      </c>
      <c r="B3129" s="31" t="s">
        <v>17978</v>
      </c>
      <c r="C3129" s="31" t="s">
        <v>10243</v>
      </c>
      <c r="D3129" s="31" t="s">
        <v>17979</v>
      </c>
      <c r="E3129" s="31" t="s">
        <v>145</v>
      </c>
      <c r="F3129" s="31" t="s">
        <v>122</v>
      </c>
      <c r="G3129" s="31" t="s">
        <v>107</v>
      </c>
      <c r="H3129" s="31" t="s">
        <v>108</v>
      </c>
      <c r="I3129" s="31" t="s">
        <v>10245</v>
      </c>
      <c r="J3129" s="31" t="s">
        <v>10246</v>
      </c>
      <c r="K3129" s="31" t="s">
        <v>110</v>
      </c>
      <c r="L3129" s="31" t="s">
        <v>10247</v>
      </c>
      <c r="M3129" s="31" t="s">
        <v>29</v>
      </c>
      <c r="N3129" s="31" t="s">
        <v>25934</v>
      </c>
      <c r="O3129" s="31" t="s">
        <v>25929</v>
      </c>
      <c r="P3129" s="32" t="s">
        <v>66</v>
      </c>
      <c r="Q3129" s="32">
        <v>1</v>
      </c>
      <c r="R3129" t="str">
        <f t="shared" si="48"/>
        <v>(КООП) Любисток-2008 СТ, маг. "Любисток" р-н Теофипольский Район, с.Олейники, ул.Центральная, д.38</v>
      </c>
    </row>
    <row r="3130" spans="1:18" hidden="1" x14ac:dyDescent="0.25">
      <c r="A3130" s="32">
        <v>164146</v>
      </c>
      <c r="B3130" s="31" t="s">
        <v>17997</v>
      </c>
      <c r="C3130" s="31" t="s">
        <v>17998</v>
      </c>
      <c r="D3130" s="31" t="s">
        <v>17999</v>
      </c>
      <c r="E3130" s="31" t="s">
        <v>145</v>
      </c>
      <c r="F3130" s="31" t="s">
        <v>122</v>
      </c>
      <c r="G3130" s="31" t="s">
        <v>113</v>
      </c>
      <c r="H3130" s="31" t="s">
        <v>108</v>
      </c>
      <c r="I3130" s="31" t="s">
        <v>18000</v>
      </c>
      <c r="J3130" s="31" t="s">
        <v>18001</v>
      </c>
      <c r="K3130" s="31" t="s">
        <v>110</v>
      </c>
      <c r="L3130" s="31" t="s">
        <v>17998</v>
      </c>
      <c r="M3130" s="31" t="s">
        <v>33</v>
      </c>
      <c r="N3130" s="31" t="s">
        <v>25934</v>
      </c>
      <c r="O3130" s="31" t="s">
        <v>25929</v>
      </c>
      <c r="P3130" s="32" t="s">
        <v>67</v>
      </c>
      <c r="Q3130" s="32">
        <v>1</v>
      </c>
      <c r="R3130" t="str">
        <f t="shared" si="48"/>
        <v>Лясковська С.С. ПП, маг."Конвалія" р-н Старосинявский Район, пгт.Йосиповка, ул.Сидоришина (0)</v>
      </c>
    </row>
    <row r="3131" spans="1:18" hidden="1" x14ac:dyDescent="0.25">
      <c r="A3131" s="32">
        <v>164151</v>
      </c>
      <c r="B3131" s="31" t="s">
        <v>18012</v>
      </c>
      <c r="C3131" s="31" t="s">
        <v>18013</v>
      </c>
      <c r="D3131" s="31" t="s">
        <v>18014</v>
      </c>
      <c r="E3131" s="31" t="s">
        <v>145</v>
      </c>
      <c r="F3131" s="31" t="s">
        <v>122</v>
      </c>
      <c r="G3131" s="31" t="s">
        <v>107</v>
      </c>
      <c r="H3131" s="31" t="s">
        <v>108</v>
      </c>
      <c r="I3131" s="31" t="s">
        <v>18015</v>
      </c>
      <c r="J3131" s="31" t="s">
        <v>18016</v>
      </c>
      <c r="K3131" s="31" t="s">
        <v>110</v>
      </c>
      <c r="L3131" s="31" t="s">
        <v>18013</v>
      </c>
      <c r="M3131" s="31" t="s">
        <v>32</v>
      </c>
      <c r="N3131" s="31" t="s">
        <v>25934</v>
      </c>
      <c r="O3131" s="31" t="s">
        <v>25929</v>
      </c>
      <c r="P3131" s="32" t="s">
        <v>67</v>
      </c>
      <c r="Q3131" s="32">
        <v>0.5</v>
      </c>
      <c r="R3131" t="str">
        <f t="shared" si="48"/>
        <v>Ляшук С.М. ПП, "зелений Вагон" р-н Староконстантиновский Район, с.Новоселица, ул.Студенческая, д.6 (зелений вагончик)</v>
      </c>
    </row>
    <row r="3132" spans="1:18" hidden="1" x14ac:dyDescent="0.25">
      <c r="A3132" s="32">
        <v>164159</v>
      </c>
      <c r="B3132" s="31" t="s">
        <v>18031</v>
      </c>
      <c r="C3132" s="31" t="s">
        <v>18032</v>
      </c>
      <c r="D3132" s="31" t="s">
        <v>18033</v>
      </c>
      <c r="E3132" s="31" t="s">
        <v>145</v>
      </c>
      <c r="F3132" s="31" t="s">
        <v>122</v>
      </c>
      <c r="G3132" s="31" t="s">
        <v>113</v>
      </c>
      <c r="H3132" s="31" t="s">
        <v>108</v>
      </c>
      <c r="I3132" s="31" t="s">
        <v>18034</v>
      </c>
      <c r="J3132" s="31" t="s">
        <v>18035</v>
      </c>
      <c r="K3132" s="31" t="s">
        <v>110</v>
      </c>
      <c r="L3132" s="31" t="s">
        <v>18036</v>
      </c>
      <c r="M3132" s="31" t="s">
        <v>5</v>
      </c>
      <c r="N3132" s="31" t="s">
        <v>4</v>
      </c>
      <c r="O3132" s="31" t="s">
        <v>25929</v>
      </c>
      <c r="P3132" s="32" t="s">
        <v>66</v>
      </c>
      <c r="Q3132" s="32">
        <v>1</v>
      </c>
      <c r="R3132" t="str">
        <f t="shared" si="48"/>
        <v>Мазур В.В. ПП, склад г.Хмельницкий, шоссе Львовское (р-к Мост)</v>
      </c>
    </row>
    <row r="3133" spans="1:18" hidden="1" x14ac:dyDescent="0.25">
      <c r="A3133" s="32">
        <v>164169</v>
      </c>
      <c r="B3133" s="31" t="s">
        <v>18060</v>
      </c>
      <c r="C3133" s="31" t="s">
        <v>18061</v>
      </c>
      <c r="D3133" s="31" t="s">
        <v>18062</v>
      </c>
      <c r="E3133" s="31" t="s">
        <v>145</v>
      </c>
      <c r="F3133" s="31" t="s">
        <v>122</v>
      </c>
      <c r="G3133" s="31" t="s">
        <v>115</v>
      </c>
      <c r="H3133" s="31" t="s">
        <v>116</v>
      </c>
      <c r="I3133" s="31" t="s">
        <v>18063</v>
      </c>
      <c r="J3133" s="31" t="s">
        <v>18064</v>
      </c>
      <c r="K3133" s="31" t="s">
        <v>110</v>
      </c>
      <c r="L3133" s="31" t="s">
        <v>18061</v>
      </c>
      <c r="M3133" s="31" t="s">
        <v>5</v>
      </c>
      <c r="N3133" s="31" t="s">
        <v>4</v>
      </c>
      <c r="O3133" s="31" t="s">
        <v>25929</v>
      </c>
      <c r="P3133" s="32" t="s">
        <v>25948</v>
      </c>
      <c r="Q3133" s="32">
        <v>0.5</v>
      </c>
      <c r="R3133" t="str">
        <f t="shared" si="48"/>
        <v>Майборода Г.М. ПП,місце 22 г.Хмельницкий, ул.Соборная, д.11 (овочевий ринок)</v>
      </c>
    </row>
    <row r="3134" spans="1:18" hidden="1" x14ac:dyDescent="0.25">
      <c r="A3134" s="32">
        <v>164198</v>
      </c>
      <c r="B3134" s="31" t="s">
        <v>18124</v>
      </c>
      <c r="C3134" s="31" t="s">
        <v>18125</v>
      </c>
      <c r="D3134" s="31" t="s">
        <v>18126</v>
      </c>
      <c r="E3134" s="31" t="s">
        <v>145</v>
      </c>
      <c r="F3134" s="31" t="s">
        <v>122</v>
      </c>
      <c r="G3134" s="31" t="s">
        <v>107</v>
      </c>
      <c r="H3134" s="31" t="s">
        <v>108</v>
      </c>
      <c r="I3134" s="31" t="s">
        <v>18127</v>
      </c>
      <c r="J3134" s="31" t="s">
        <v>18098</v>
      </c>
      <c r="K3134" s="31" t="s">
        <v>110</v>
      </c>
      <c r="L3134" s="31" t="s">
        <v>18125</v>
      </c>
      <c r="M3134" s="31" t="s">
        <v>31</v>
      </c>
      <c r="N3134" s="31" t="s">
        <v>25934</v>
      </c>
      <c r="O3134" s="31" t="s">
        <v>25929</v>
      </c>
      <c r="P3134" s="32" t="s">
        <v>66</v>
      </c>
      <c r="Q3134" s="32">
        <v>1</v>
      </c>
      <c r="R3134" t="str">
        <f t="shared" si="48"/>
        <v>Малевич С.Р. ПП, маг. "Гастроном" г.Староконстантинов, ул.Попова, д.13</v>
      </c>
    </row>
    <row r="3135" spans="1:18" hidden="1" x14ac:dyDescent="0.25">
      <c r="A3135" s="32">
        <v>164204</v>
      </c>
      <c r="B3135" s="31" t="s">
        <v>18140</v>
      </c>
      <c r="C3135" s="31" t="s">
        <v>18141</v>
      </c>
      <c r="D3135" s="31" t="s">
        <v>18142</v>
      </c>
      <c r="E3135" s="31" t="s">
        <v>145</v>
      </c>
      <c r="F3135" s="31" t="s">
        <v>122</v>
      </c>
      <c r="G3135" s="31" t="s">
        <v>107</v>
      </c>
      <c r="H3135" s="31" t="s">
        <v>108</v>
      </c>
      <c r="I3135" s="31" t="s">
        <v>3870</v>
      </c>
      <c r="J3135" s="31" t="s">
        <v>3871</v>
      </c>
      <c r="K3135" s="31" t="s">
        <v>110</v>
      </c>
      <c r="L3135" s="31" t="s">
        <v>18141</v>
      </c>
      <c r="M3135" s="31" t="s">
        <v>32</v>
      </c>
      <c r="N3135" s="31" t="s">
        <v>25934</v>
      </c>
      <c r="O3135" s="31" t="s">
        <v>25929</v>
      </c>
      <c r="P3135" s="32" t="s">
        <v>66</v>
      </c>
      <c r="Q3135" s="32">
        <v>1</v>
      </c>
      <c r="R3135" t="str">
        <f t="shared" si="48"/>
        <v>Станкевич І.В. ПП, маг. "Катрін" р-н Хмельницкий Район, с.Олешин, ул.Центральная, д.1/1</v>
      </c>
    </row>
    <row r="3136" spans="1:18" hidden="1" x14ac:dyDescent="0.25">
      <c r="A3136" s="32">
        <v>164216</v>
      </c>
      <c r="B3136" s="31" t="s">
        <v>18173</v>
      </c>
      <c r="C3136" s="31" t="s">
        <v>18174</v>
      </c>
      <c r="D3136" s="31" t="s">
        <v>18175</v>
      </c>
      <c r="E3136" s="31" t="s">
        <v>145</v>
      </c>
      <c r="F3136" s="31" t="s">
        <v>122</v>
      </c>
      <c r="G3136" s="31" t="s">
        <v>107</v>
      </c>
      <c r="H3136" s="31" t="s">
        <v>108</v>
      </c>
      <c r="I3136" s="31" t="s">
        <v>18176</v>
      </c>
      <c r="J3136" s="31" t="s">
        <v>18177</v>
      </c>
      <c r="K3136" s="31" t="s">
        <v>110</v>
      </c>
      <c r="L3136" s="31" t="s">
        <v>18174</v>
      </c>
      <c r="M3136" s="31" t="s">
        <v>29</v>
      </c>
      <c r="N3136" s="31" t="s">
        <v>25934</v>
      </c>
      <c r="O3136" s="31" t="s">
        <v>25929</v>
      </c>
      <c r="P3136" s="32" t="s">
        <v>67</v>
      </c>
      <c r="Q3136" s="32">
        <v>1</v>
      </c>
      <c r="R3136" t="str">
        <f t="shared" si="48"/>
        <v>Маркарян Н.С. ПП, маг. "Мрія" р-н Красиловский Район, с.Корчовка (ул. Центральная)</v>
      </c>
    </row>
    <row r="3137" spans="1:18" hidden="1" x14ac:dyDescent="0.25">
      <c r="A3137" s="32">
        <v>164233</v>
      </c>
      <c r="B3137" s="31" t="s">
        <v>18226</v>
      </c>
      <c r="C3137" s="31" t="s">
        <v>18227</v>
      </c>
      <c r="D3137" s="31" t="s">
        <v>18228</v>
      </c>
      <c r="E3137" s="31" t="s">
        <v>145</v>
      </c>
      <c r="F3137" s="31" t="s">
        <v>122</v>
      </c>
      <c r="G3137" s="31" t="s">
        <v>149</v>
      </c>
      <c r="H3137" s="31" t="s">
        <v>108</v>
      </c>
      <c r="I3137" s="31" t="s">
        <v>18229</v>
      </c>
      <c r="J3137" s="31" t="s">
        <v>18230</v>
      </c>
      <c r="K3137" s="31" t="s">
        <v>110</v>
      </c>
      <c r="L3137" s="31" t="s">
        <v>18227</v>
      </c>
      <c r="M3137" s="31" t="s">
        <v>32</v>
      </c>
      <c r="N3137" s="31" t="s">
        <v>25934</v>
      </c>
      <c r="O3137" s="31" t="s">
        <v>25929</v>
      </c>
      <c r="P3137" s="32" t="s">
        <v>66</v>
      </c>
      <c r="Q3137" s="32">
        <v>1</v>
      </c>
      <c r="R3137" t="str">
        <f t="shared" si="48"/>
        <v>Мартинюк А.І. ПП, маг. "Міраж" г.Староконстантинов, пер.Мира, д.1/154</v>
      </c>
    </row>
    <row r="3138" spans="1:18" hidden="1" x14ac:dyDescent="0.25">
      <c r="A3138" s="32">
        <v>164235</v>
      </c>
      <c r="B3138" s="31" t="s">
        <v>18236</v>
      </c>
      <c r="C3138" s="31" t="s">
        <v>18237</v>
      </c>
      <c r="D3138" s="31" t="s">
        <v>18238</v>
      </c>
      <c r="E3138" s="31" t="s">
        <v>145</v>
      </c>
      <c r="F3138" s="31" t="s">
        <v>122</v>
      </c>
      <c r="G3138" s="31" t="s">
        <v>107</v>
      </c>
      <c r="H3138" s="31" t="s">
        <v>108</v>
      </c>
      <c r="I3138" s="31" t="s">
        <v>18239</v>
      </c>
      <c r="J3138" s="31" t="s">
        <v>18240</v>
      </c>
      <c r="K3138" s="31" t="s">
        <v>110</v>
      </c>
      <c r="L3138" s="31" t="s">
        <v>18237</v>
      </c>
      <c r="M3138" s="31" t="s">
        <v>30</v>
      </c>
      <c r="N3138" s="31" t="s">
        <v>25934</v>
      </c>
      <c r="O3138" s="31" t="s">
        <v>25929</v>
      </c>
      <c r="P3138" s="32" t="s">
        <v>66</v>
      </c>
      <c r="Q3138" s="32">
        <v>1</v>
      </c>
      <c r="R3138" t="str">
        <f t="shared" si="48"/>
        <v>Мартинюк В.О.ПП,  маг."Лілея" р-н Красиловский Район, с.Лагодинцы, ул.Центральная, д.43</v>
      </c>
    </row>
    <row r="3139" spans="1:18" hidden="1" x14ac:dyDescent="0.25">
      <c r="A3139" s="32">
        <v>164236</v>
      </c>
      <c r="B3139" s="31" t="s">
        <v>18241</v>
      </c>
      <c r="C3139" s="31" t="s">
        <v>18242</v>
      </c>
      <c r="D3139" s="31" t="s">
        <v>18243</v>
      </c>
      <c r="E3139" s="31" t="s">
        <v>145</v>
      </c>
      <c r="F3139" s="31" t="s">
        <v>122</v>
      </c>
      <c r="G3139" s="31" t="s">
        <v>107</v>
      </c>
      <c r="H3139" s="31" t="s">
        <v>108</v>
      </c>
      <c r="I3139" s="31" t="s">
        <v>18244</v>
      </c>
      <c r="J3139" s="31" t="s">
        <v>18245</v>
      </c>
      <c r="K3139" s="31" t="s">
        <v>110</v>
      </c>
      <c r="L3139" s="31" t="s">
        <v>18242</v>
      </c>
      <c r="M3139" s="31" t="s">
        <v>30</v>
      </c>
      <c r="N3139" s="31" t="s">
        <v>25934</v>
      </c>
      <c r="O3139" s="31" t="s">
        <v>25929</v>
      </c>
      <c r="P3139" s="32" t="s">
        <v>66</v>
      </c>
      <c r="Q3139" s="32">
        <v>1</v>
      </c>
      <c r="R3139" t="str">
        <f t="shared" ref="R3139:R3202" si="49">CONCATENATE(C3139," ",D3139)</f>
        <v>Демчук В.І. ПП, маг. "Юлія" р-н Красиловский Район, пгт.Антонины, пл.Ленина, д.6</v>
      </c>
    </row>
    <row r="3140" spans="1:18" hidden="1" x14ac:dyDescent="0.25">
      <c r="A3140" s="32">
        <v>164246</v>
      </c>
      <c r="B3140" s="31" t="s">
        <v>18259</v>
      </c>
      <c r="C3140" s="31" t="s">
        <v>18260</v>
      </c>
      <c r="D3140" s="31" t="s">
        <v>18261</v>
      </c>
      <c r="E3140" s="31" t="s">
        <v>145</v>
      </c>
      <c r="F3140" s="31" t="s">
        <v>122</v>
      </c>
      <c r="G3140" s="31" t="s">
        <v>107</v>
      </c>
      <c r="H3140" s="31" t="s">
        <v>108</v>
      </c>
      <c r="I3140" s="31" t="s">
        <v>18262</v>
      </c>
      <c r="J3140" s="31" t="s">
        <v>18263</v>
      </c>
      <c r="K3140" s="31" t="s">
        <v>110</v>
      </c>
      <c r="L3140" s="31" t="s">
        <v>18260</v>
      </c>
      <c r="M3140" s="31" t="s">
        <v>31</v>
      </c>
      <c r="N3140" s="31" t="s">
        <v>25934</v>
      </c>
      <c r="O3140" s="31" t="s">
        <v>25929</v>
      </c>
      <c r="P3140" s="32" t="s">
        <v>66</v>
      </c>
      <c r="Q3140" s="32">
        <v>1</v>
      </c>
      <c r="R3140" t="str">
        <f t="shared" si="49"/>
        <v>Марценюк В.С. ПП, маг."Вікторія" г.Староконстантинов, ул.Щорса, д.20</v>
      </c>
    </row>
    <row r="3141" spans="1:18" hidden="1" x14ac:dyDescent="0.25">
      <c r="A3141" s="32">
        <v>164254</v>
      </c>
      <c r="B3141" s="31" t="s">
        <v>18285</v>
      </c>
      <c r="C3141" s="31" t="s">
        <v>18286</v>
      </c>
      <c r="D3141" s="31" t="s">
        <v>5804</v>
      </c>
      <c r="E3141" s="31" t="s">
        <v>145</v>
      </c>
      <c r="F3141" s="31" t="s">
        <v>122</v>
      </c>
      <c r="G3141" s="31" t="s">
        <v>115</v>
      </c>
      <c r="H3141" s="31" t="s">
        <v>116</v>
      </c>
      <c r="I3141" s="31" t="s">
        <v>18287</v>
      </c>
      <c r="J3141" s="31" t="s">
        <v>18288</v>
      </c>
      <c r="K3141" s="31" t="s">
        <v>110</v>
      </c>
      <c r="L3141" s="31" t="s">
        <v>18289</v>
      </c>
      <c r="M3141" s="31" t="s">
        <v>29</v>
      </c>
      <c r="N3141" s="31" t="s">
        <v>25934</v>
      </c>
      <c r="O3141" s="31" t="s">
        <v>25929</v>
      </c>
      <c r="P3141" s="32" t="s">
        <v>66</v>
      </c>
      <c r="Q3141" s="32">
        <v>1</v>
      </c>
      <c r="R3141" t="str">
        <f t="shared" si="49"/>
        <v>Марченко І.Р. ПП, к-к №86а р-н Красиловский Район, г.Красилов (ринок)</v>
      </c>
    </row>
    <row r="3142" spans="1:18" hidden="1" x14ac:dyDescent="0.25">
      <c r="A3142" s="32">
        <v>164255</v>
      </c>
      <c r="B3142" s="31" t="s">
        <v>18290</v>
      </c>
      <c r="C3142" s="31" t="s">
        <v>18291</v>
      </c>
      <c r="D3142" s="31" t="s">
        <v>18292</v>
      </c>
      <c r="E3142" s="31" t="s">
        <v>145</v>
      </c>
      <c r="F3142" s="31" t="s">
        <v>122</v>
      </c>
      <c r="G3142" s="31" t="s">
        <v>107</v>
      </c>
      <c r="H3142" s="31" t="s">
        <v>108</v>
      </c>
      <c r="I3142" s="31" t="s">
        <v>18293</v>
      </c>
      <c r="J3142" s="31" t="s">
        <v>18294</v>
      </c>
      <c r="K3142" s="31" t="s">
        <v>110</v>
      </c>
      <c r="L3142" s="31" t="s">
        <v>18291</v>
      </c>
      <c r="M3142" s="31" t="s">
        <v>29</v>
      </c>
      <c r="N3142" s="31" t="s">
        <v>25934</v>
      </c>
      <c r="O3142" s="31" t="s">
        <v>25929</v>
      </c>
      <c r="P3142" s="32" t="s">
        <v>66</v>
      </c>
      <c r="Q3142" s="32">
        <v>1</v>
      </c>
      <c r="R3142" t="str">
        <f t="shared" si="49"/>
        <v>Марченко О.В. ПП, маг."Вікторія" р-н Красиловский Район, г.Красилов, пер.Циолковского, д.6/в (в центрі біля м-у Колібріс)</v>
      </c>
    </row>
    <row r="3143" spans="1:18" hidden="1" x14ac:dyDescent="0.25">
      <c r="A3143" s="32">
        <v>164260</v>
      </c>
      <c r="B3143" s="31" t="s">
        <v>18300</v>
      </c>
      <c r="C3143" s="31" t="s">
        <v>18301</v>
      </c>
      <c r="D3143" s="31" t="s">
        <v>2757</v>
      </c>
      <c r="E3143" s="31" t="s">
        <v>145</v>
      </c>
      <c r="F3143" s="31" t="s">
        <v>122</v>
      </c>
      <c r="G3143" s="31" t="s">
        <v>115</v>
      </c>
      <c r="H3143" s="31" t="s">
        <v>116</v>
      </c>
      <c r="I3143" s="31" t="s">
        <v>18302</v>
      </c>
      <c r="J3143" s="31" t="s">
        <v>18303</v>
      </c>
      <c r="K3143" s="31" t="s">
        <v>110</v>
      </c>
      <c r="L3143" s="31" t="s">
        <v>18301</v>
      </c>
      <c r="M3143" s="31" t="s">
        <v>32</v>
      </c>
      <c r="N3143" s="31" t="s">
        <v>25934</v>
      </c>
      <c r="O3143" s="31" t="s">
        <v>25929</v>
      </c>
      <c r="P3143" s="32" t="s">
        <v>66</v>
      </c>
      <c r="Q3143" s="32">
        <v>1</v>
      </c>
      <c r="R3143" t="str">
        <f t="shared" si="49"/>
        <v>Марчук І.А. ПП, "Лоток" г.Староконстантинов, ул.Ессенская, д.2</v>
      </c>
    </row>
    <row r="3144" spans="1:18" hidden="1" x14ac:dyDescent="0.25">
      <c r="A3144" s="32">
        <v>164261</v>
      </c>
      <c r="B3144" s="31" t="s">
        <v>18304</v>
      </c>
      <c r="C3144" s="31" t="s">
        <v>18305</v>
      </c>
      <c r="D3144" s="31" t="s">
        <v>7341</v>
      </c>
      <c r="E3144" s="31" t="s">
        <v>145</v>
      </c>
      <c r="F3144" s="31" t="s">
        <v>122</v>
      </c>
      <c r="G3144" s="31" t="s">
        <v>107</v>
      </c>
      <c r="H3144" s="31" t="s">
        <v>108</v>
      </c>
      <c r="I3144" s="31" t="s">
        <v>18302</v>
      </c>
      <c r="J3144" s="31" t="s">
        <v>18303</v>
      </c>
      <c r="K3144" s="31" t="s">
        <v>110</v>
      </c>
      <c r="L3144" s="31" t="s">
        <v>18305</v>
      </c>
      <c r="M3144" s="31" t="s">
        <v>32</v>
      </c>
      <c r="N3144" s="31" t="s">
        <v>25934</v>
      </c>
      <c r="O3144" s="31" t="s">
        <v>25929</v>
      </c>
      <c r="P3144" s="32" t="s">
        <v>66</v>
      </c>
      <c r="Q3144" s="32">
        <v>1</v>
      </c>
      <c r="R3144" t="str">
        <f t="shared" si="49"/>
        <v>Марчук І.А. ПП, маг. "Чайка" г.Староконстантинов, пер.Мира, д.17/1</v>
      </c>
    </row>
    <row r="3145" spans="1:18" hidden="1" x14ac:dyDescent="0.25">
      <c r="A3145" s="32">
        <v>164265</v>
      </c>
      <c r="B3145" s="31" t="s">
        <v>18312</v>
      </c>
      <c r="C3145" s="31" t="s">
        <v>18311</v>
      </c>
      <c r="D3145" s="31" t="s">
        <v>18313</v>
      </c>
      <c r="E3145" s="31" t="s">
        <v>145</v>
      </c>
      <c r="F3145" s="31" t="s">
        <v>122</v>
      </c>
      <c r="G3145" s="31" t="s">
        <v>107</v>
      </c>
      <c r="H3145" s="31" t="s">
        <v>108</v>
      </c>
      <c r="I3145" s="31" t="s">
        <v>124</v>
      </c>
      <c r="J3145" s="31" t="s">
        <v>109</v>
      </c>
      <c r="K3145" s="31" t="s">
        <v>110</v>
      </c>
      <c r="L3145" s="31" t="s">
        <v>18311</v>
      </c>
      <c r="M3145" s="31" t="s">
        <v>32</v>
      </c>
      <c r="N3145" s="31" t="s">
        <v>25934</v>
      </c>
      <c r="O3145" s="31" t="s">
        <v>25929</v>
      </c>
      <c r="P3145" s="32" t="s">
        <v>66</v>
      </c>
      <c r="Q3145" s="32">
        <v>0.5</v>
      </c>
      <c r="R3145" t="str">
        <f t="shared" si="49"/>
        <v>Марчук С.А. ПП, маг. "Продукти" р-н Староконстантиновский Район, с.Самчинцы, ул.Мира, д.15 (в центрі)</v>
      </c>
    </row>
    <row r="3146" spans="1:18" hidden="1" x14ac:dyDescent="0.25">
      <c r="A3146" s="32">
        <v>164274</v>
      </c>
      <c r="B3146" s="31" t="s">
        <v>18334</v>
      </c>
      <c r="C3146" s="31" t="s">
        <v>18335</v>
      </c>
      <c r="D3146" s="31" t="s">
        <v>18336</v>
      </c>
      <c r="E3146" s="31" t="s">
        <v>145</v>
      </c>
      <c r="F3146" s="31" t="s">
        <v>122</v>
      </c>
      <c r="G3146" s="31" t="s">
        <v>107</v>
      </c>
      <c r="H3146" s="31" t="s">
        <v>108</v>
      </c>
      <c r="I3146" s="31" t="s">
        <v>124</v>
      </c>
      <c r="J3146" s="31" t="s">
        <v>109</v>
      </c>
      <c r="K3146" s="31" t="s">
        <v>110</v>
      </c>
      <c r="L3146" s="31" t="s">
        <v>18335</v>
      </c>
      <c r="M3146" s="31" t="s">
        <v>31</v>
      </c>
      <c r="N3146" s="31" t="s">
        <v>25934</v>
      </c>
      <c r="O3146" s="31" t="s">
        <v>25929</v>
      </c>
      <c r="P3146" s="32" t="s">
        <v>25948</v>
      </c>
      <c r="Q3146" s="32">
        <v>0</v>
      </c>
      <c r="R3146" t="str">
        <f t="shared" si="49"/>
        <v>Матвієнко І.С. ПП, маг.-кафе"Шанс" Старосинявський Район, Адампіль, вул. Червоноармійська, б. 85,</v>
      </c>
    </row>
    <row r="3147" spans="1:18" hidden="1" x14ac:dyDescent="0.25">
      <c r="A3147" s="32">
        <v>164277</v>
      </c>
      <c r="B3147" s="31" t="s">
        <v>18344</v>
      </c>
      <c r="C3147" s="31" t="s">
        <v>18345</v>
      </c>
      <c r="D3147" s="31" t="s">
        <v>18346</v>
      </c>
      <c r="E3147" s="31" t="s">
        <v>145</v>
      </c>
      <c r="F3147" s="31" t="s">
        <v>122</v>
      </c>
      <c r="G3147" s="31" t="s">
        <v>107</v>
      </c>
      <c r="H3147" s="31" t="s">
        <v>108</v>
      </c>
      <c r="I3147" s="31" t="s">
        <v>18347</v>
      </c>
      <c r="J3147" s="31" t="s">
        <v>18348</v>
      </c>
      <c r="K3147" s="31" t="s">
        <v>110</v>
      </c>
      <c r="L3147" s="31" t="s">
        <v>18345</v>
      </c>
      <c r="M3147" s="31" t="s">
        <v>29</v>
      </c>
      <c r="N3147" s="31" t="s">
        <v>25934</v>
      </c>
      <c r="O3147" s="31" t="s">
        <v>25929</v>
      </c>
      <c r="P3147" s="32" t="s">
        <v>66</v>
      </c>
      <c r="Q3147" s="32">
        <v>1</v>
      </c>
      <c r="R3147" t="str">
        <f t="shared" si="49"/>
        <v>Матвійчук А.В. ПП, маг. "Тетяна" р-н Теофипольский Район, с.Волица, ул.Победы, д.62/2 (в хаті)</v>
      </c>
    </row>
    <row r="3148" spans="1:18" hidden="1" x14ac:dyDescent="0.25">
      <c r="A3148" s="32">
        <v>164303</v>
      </c>
      <c r="B3148" s="31" t="s">
        <v>18407</v>
      </c>
      <c r="C3148" s="31" t="s">
        <v>18408</v>
      </c>
      <c r="D3148" s="31" t="s">
        <v>18409</v>
      </c>
      <c r="E3148" s="31" t="s">
        <v>145</v>
      </c>
      <c r="F3148" s="31" t="s">
        <v>122</v>
      </c>
      <c r="G3148" s="31" t="s">
        <v>107</v>
      </c>
      <c r="H3148" s="31" t="s">
        <v>108</v>
      </c>
      <c r="I3148" s="31" t="s">
        <v>18410</v>
      </c>
      <c r="J3148" s="31" t="s">
        <v>18411</v>
      </c>
      <c r="K3148" s="31" t="s">
        <v>110</v>
      </c>
      <c r="L3148" s="31" t="s">
        <v>18408</v>
      </c>
      <c r="M3148" s="31" t="s">
        <v>32</v>
      </c>
      <c r="N3148" s="31" t="s">
        <v>25934</v>
      </c>
      <c r="O3148" s="31" t="s">
        <v>25929</v>
      </c>
      <c r="P3148" s="32" t="s">
        <v>67</v>
      </c>
      <c r="Q3148" s="32">
        <v>0.5</v>
      </c>
      <c r="R3148" t="str">
        <f t="shared" si="49"/>
        <v>Меджибіжський Торговий Комплекс р-н Летичевский Район, с.Требуховцы, ул.Хмельницкого Богдана, д.1/1</v>
      </c>
    </row>
    <row r="3149" spans="1:18" hidden="1" x14ac:dyDescent="0.25">
      <c r="A3149" s="32">
        <v>164361</v>
      </c>
      <c r="B3149" s="31" t="s">
        <v>3236</v>
      </c>
      <c r="C3149" s="31" t="s">
        <v>18549</v>
      </c>
      <c r="D3149" s="31" t="s">
        <v>4244</v>
      </c>
      <c r="E3149" s="31" t="s">
        <v>145</v>
      </c>
      <c r="F3149" s="31" t="s">
        <v>122</v>
      </c>
      <c r="G3149" s="31" t="s">
        <v>299</v>
      </c>
      <c r="H3149" s="31" t="s">
        <v>108</v>
      </c>
      <c r="I3149" s="31" t="s">
        <v>18550</v>
      </c>
      <c r="J3149" s="31" t="s">
        <v>18551</v>
      </c>
      <c r="K3149" s="31" t="s">
        <v>110</v>
      </c>
      <c r="L3149" s="31" t="s">
        <v>18552</v>
      </c>
      <c r="M3149" s="31" t="s">
        <v>31</v>
      </c>
      <c r="N3149" s="31" t="s">
        <v>25934</v>
      </c>
      <c r="O3149" s="31" t="s">
        <v>25929</v>
      </c>
      <c r="P3149" s="32" t="s">
        <v>66</v>
      </c>
      <c r="Q3149" s="32">
        <v>1</v>
      </c>
      <c r="R3149" t="str">
        <f t="shared" si="49"/>
        <v>Новіцька Л.А.ПП. маг."Росава" г.Староконстантинов, ул.Острожского, д.7</v>
      </c>
    </row>
    <row r="3150" spans="1:18" hidden="1" x14ac:dyDescent="0.25">
      <c r="A3150" s="32">
        <v>164368</v>
      </c>
      <c r="B3150" s="31" t="s">
        <v>18565</v>
      </c>
      <c r="C3150" s="31" t="s">
        <v>18566</v>
      </c>
      <c r="D3150" s="31" t="s">
        <v>18567</v>
      </c>
      <c r="E3150" s="31" t="s">
        <v>145</v>
      </c>
      <c r="F3150" s="31" t="s">
        <v>122</v>
      </c>
      <c r="G3150" s="31" t="s">
        <v>107</v>
      </c>
      <c r="H3150" s="31" t="s">
        <v>108</v>
      </c>
      <c r="I3150" s="31" t="s">
        <v>10609</v>
      </c>
      <c r="J3150" s="31" t="s">
        <v>10610</v>
      </c>
      <c r="K3150" s="31" t="s">
        <v>110</v>
      </c>
      <c r="L3150" s="31" t="s">
        <v>18566</v>
      </c>
      <c r="M3150" s="31" t="s">
        <v>29</v>
      </c>
      <c r="N3150" s="31" t="s">
        <v>25934</v>
      </c>
      <c r="O3150" s="31" t="s">
        <v>25929</v>
      </c>
      <c r="P3150" s="32" t="s">
        <v>66</v>
      </c>
      <c r="Q3150" s="32">
        <v>1</v>
      </c>
      <c r="R3150" t="str">
        <f t="shared" si="49"/>
        <v>Миронюк О.В. ПП, маг. "Атлант" р-н Красиловский Район, г.Красилов, пер.Грушевского, д.138 б</v>
      </c>
    </row>
    <row r="3151" spans="1:18" hidden="1" x14ac:dyDescent="0.25">
      <c r="A3151" s="32">
        <v>164376</v>
      </c>
      <c r="B3151" s="31" t="s">
        <v>18580</v>
      </c>
      <c r="C3151" s="31" t="s">
        <v>18581</v>
      </c>
      <c r="D3151" s="31" t="s">
        <v>18582</v>
      </c>
      <c r="E3151" s="31" t="s">
        <v>145</v>
      </c>
      <c r="F3151" s="31" t="s">
        <v>122</v>
      </c>
      <c r="G3151" s="31" t="s">
        <v>113</v>
      </c>
      <c r="H3151" s="31" t="s">
        <v>108</v>
      </c>
      <c r="I3151" s="31" t="s">
        <v>18583</v>
      </c>
      <c r="J3151" s="31" t="s">
        <v>18584</v>
      </c>
      <c r="K3151" s="31" t="s">
        <v>110</v>
      </c>
      <c r="L3151" s="31" t="s">
        <v>18581</v>
      </c>
      <c r="M3151" s="31" t="s">
        <v>29</v>
      </c>
      <c r="N3151" s="31" t="s">
        <v>25934</v>
      </c>
      <c r="O3151" s="31" t="s">
        <v>25929</v>
      </c>
      <c r="P3151" s="32" t="s">
        <v>67</v>
      </c>
      <c r="Q3151" s="32">
        <v>1</v>
      </c>
      <c r="R3151" t="str">
        <f t="shared" si="49"/>
        <v>Михайлінчик О.В. ПП, к-к зелений р-н Теофипольский Район, с.Зарудье, д.27 (ул. Центральная)</v>
      </c>
    </row>
    <row r="3152" spans="1:18" hidden="1" x14ac:dyDescent="0.25">
      <c r="A3152" s="32">
        <v>164393</v>
      </c>
      <c r="B3152" s="31" t="s">
        <v>18613</v>
      </c>
      <c r="C3152" s="31" t="s">
        <v>18614</v>
      </c>
      <c r="D3152" s="31" t="s">
        <v>18615</v>
      </c>
      <c r="E3152" s="31" t="s">
        <v>145</v>
      </c>
      <c r="F3152" s="31" t="s">
        <v>122</v>
      </c>
      <c r="G3152" s="31" t="s">
        <v>107</v>
      </c>
      <c r="H3152" s="31" t="s">
        <v>108</v>
      </c>
      <c r="I3152" s="31" t="s">
        <v>18616</v>
      </c>
      <c r="J3152" s="31" t="s">
        <v>18617</v>
      </c>
      <c r="K3152" s="31" t="s">
        <v>110</v>
      </c>
      <c r="L3152" s="31" t="s">
        <v>18614</v>
      </c>
      <c r="M3152" s="31" t="s">
        <v>30</v>
      </c>
      <c r="N3152" s="31" t="s">
        <v>25934</v>
      </c>
      <c r="O3152" s="31" t="s">
        <v>25929</v>
      </c>
      <c r="P3152" s="32" t="s">
        <v>66</v>
      </c>
      <c r="Q3152" s="32">
        <v>0.5</v>
      </c>
      <c r="R3152" t="str">
        <f t="shared" si="49"/>
        <v>Мізерна Н.М. ПП, маг. "Затишок" р-н Теофипольский Район, с.Шибена, ул.Ленина, д.2 (напротив дома культуры)</v>
      </c>
    </row>
    <row r="3153" spans="1:18" hidden="1" x14ac:dyDescent="0.25">
      <c r="A3153" s="32">
        <v>164398</v>
      </c>
      <c r="B3153" s="31" t="s">
        <v>18626</v>
      </c>
      <c r="C3153" s="31" t="s">
        <v>18627</v>
      </c>
      <c r="D3153" s="31" t="s">
        <v>18628</v>
      </c>
      <c r="E3153" s="31" t="s">
        <v>145</v>
      </c>
      <c r="F3153" s="31" t="s">
        <v>122</v>
      </c>
      <c r="G3153" s="31" t="s">
        <v>107</v>
      </c>
      <c r="H3153" s="31" t="s">
        <v>108</v>
      </c>
      <c r="I3153" s="31" t="s">
        <v>10644</v>
      </c>
      <c r="J3153" s="31" t="s">
        <v>10645</v>
      </c>
      <c r="K3153" s="31" t="s">
        <v>110</v>
      </c>
      <c r="L3153" s="31" t="s">
        <v>18627</v>
      </c>
      <c r="M3153" s="31" t="s">
        <v>32</v>
      </c>
      <c r="N3153" s="31" t="s">
        <v>25934</v>
      </c>
      <c r="O3153" s="31" t="s">
        <v>25929</v>
      </c>
      <c r="P3153" s="32" t="s">
        <v>66</v>
      </c>
      <c r="Q3153" s="32">
        <v>1</v>
      </c>
      <c r="R3153" t="str">
        <f t="shared" si="49"/>
        <v>Міловідов Є.О. ПП, маг. "Лідер" г.Староконстантинов, ул.1-го Мая, д.2/3</v>
      </c>
    </row>
    <row r="3154" spans="1:18" hidden="1" x14ac:dyDescent="0.25">
      <c r="A3154" s="32">
        <v>164400</v>
      </c>
      <c r="B3154" s="31" t="s">
        <v>18632</v>
      </c>
      <c r="C3154" s="31" t="s">
        <v>18633</v>
      </c>
      <c r="D3154" s="31" t="s">
        <v>18634</v>
      </c>
      <c r="E3154" s="31" t="s">
        <v>145</v>
      </c>
      <c r="F3154" s="31" t="s">
        <v>122</v>
      </c>
      <c r="G3154" s="31" t="s">
        <v>111</v>
      </c>
      <c r="H3154" s="31" t="s">
        <v>112</v>
      </c>
      <c r="I3154" s="31" t="s">
        <v>124</v>
      </c>
      <c r="J3154" s="31" t="s">
        <v>109</v>
      </c>
      <c r="K3154" s="31" t="s">
        <v>110</v>
      </c>
      <c r="L3154" s="31" t="s">
        <v>18635</v>
      </c>
      <c r="M3154" s="31" t="s">
        <v>4</v>
      </c>
      <c r="N3154" s="31" t="s">
        <v>4</v>
      </c>
      <c r="O3154" s="31" t="s">
        <v>25929</v>
      </c>
      <c r="P3154" s="32" t="s">
        <v>25948</v>
      </c>
      <c r="Q3154" s="32">
        <v>1</v>
      </c>
      <c r="R3154" t="str">
        <f t="shared" si="49"/>
        <v>(НКЗ) Міська організ.проф.прац. освіти і науки, комітет профспілки г.Каменец-Подольский, ул.Северная, д.96а</v>
      </c>
    </row>
    <row r="3155" spans="1:18" hidden="1" x14ac:dyDescent="0.25">
      <c r="A3155" s="32">
        <v>164404</v>
      </c>
      <c r="B3155" s="31" t="s">
        <v>18636</v>
      </c>
      <c r="C3155" s="31" t="s">
        <v>18637</v>
      </c>
      <c r="D3155" s="31" t="s">
        <v>18638</v>
      </c>
      <c r="E3155" s="31" t="s">
        <v>145</v>
      </c>
      <c r="F3155" s="31" t="s">
        <v>122</v>
      </c>
      <c r="G3155" s="31" t="s">
        <v>115</v>
      </c>
      <c r="H3155" s="31" t="s">
        <v>116</v>
      </c>
      <c r="I3155" s="31" t="s">
        <v>18639</v>
      </c>
      <c r="J3155" s="31" t="s">
        <v>18640</v>
      </c>
      <c r="K3155" s="31" t="s">
        <v>110</v>
      </c>
      <c r="L3155" s="31" t="s">
        <v>18637</v>
      </c>
      <c r="M3155" s="31" t="s">
        <v>5</v>
      </c>
      <c r="N3155" s="31" t="s">
        <v>4</v>
      </c>
      <c r="O3155" s="31" t="s">
        <v>25929</v>
      </c>
      <c r="P3155" s="32" t="s">
        <v>66</v>
      </c>
      <c r="Q3155" s="32">
        <v>1</v>
      </c>
      <c r="R3155" t="str">
        <f t="shared" si="49"/>
        <v>Міхновець А.І. ПП, к-к №256 г.Хмельницкий, ул.Геологов (стоянка "Сумс" )</v>
      </c>
    </row>
    <row r="3156" spans="1:18" hidden="1" x14ac:dyDescent="0.25">
      <c r="A3156" s="32">
        <v>164433</v>
      </c>
      <c r="B3156" s="31" t="s">
        <v>18689</v>
      </c>
      <c r="C3156" s="31" t="s">
        <v>18690</v>
      </c>
      <c r="D3156" s="31" t="s">
        <v>18691</v>
      </c>
      <c r="E3156" s="31" t="s">
        <v>145</v>
      </c>
      <c r="F3156" s="31" t="s">
        <v>122</v>
      </c>
      <c r="G3156" s="31" t="s">
        <v>107</v>
      </c>
      <c r="H3156" s="31" t="s">
        <v>108</v>
      </c>
      <c r="I3156" s="31" t="s">
        <v>10683</v>
      </c>
      <c r="J3156" s="31" t="s">
        <v>10684</v>
      </c>
      <c r="K3156" s="31" t="s">
        <v>110</v>
      </c>
      <c r="L3156" s="31" t="s">
        <v>18690</v>
      </c>
      <c r="M3156" s="31" t="s">
        <v>30</v>
      </c>
      <c r="N3156" s="31" t="s">
        <v>25934</v>
      </c>
      <c r="O3156" s="31" t="s">
        <v>25929</v>
      </c>
      <c r="P3156" s="32" t="s">
        <v>66</v>
      </c>
      <c r="Q3156" s="32">
        <v>1</v>
      </c>
      <c r="R3156" t="str">
        <f t="shared" si="49"/>
        <v>Момот С.В. ПП, маг. "СВ" р-н Красиловский Район, с.Кузьмин, ул.Ленина, д.96</v>
      </c>
    </row>
    <row r="3157" spans="1:18" hidden="1" x14ac:dyDescent="0.25">
      <c r="A3157" s="32">
        <v>164436</v>
      </c>
      <c r="B3157" s="31" t="s">
        <v>18693</v>
      </c>
      <c r="C3157" s="31" t="s">
        <v>18694</v>
      </c>
      <c r="D3157" s="31" t="s">
        <v>11961</v>
      </c>
      <c r="E3157" s="31" t="s">
        <v>145</v>
      </c>
      <c r="F3157" s="31" t="s">
        <v>122</v>
      </c>
      <c r="G3157" s="31" t="s">
        <v>213</v>
      </c>
      <c r="H3157" s="31" t="s">
        <v>214</v>
      </c>
      <c r="I3157" s="31" t="s">
        <v>18695</v>
      </c>
      <c r="J3157" s="31" t="s">
        <v>18696</v>
      </c>
      <c r="K3157" s="31" t="s">
        <v>110</v>
      </c>
      <c r="L3157" s="31" t="s">
        <v>18694</v>
      </c>
      <c r="M3157" s="31" t="s">
        <v>31</v>
      </c>
      <c r="N3157" s="31" t="s">
        <v>25934</v>
      </c>
      <c r="O3157" s="31" t="s">
        <v>25929</v>
      </c>
      <c r="P3157" s="32" t="s">
        <v>66</v>
      </c>
      <c r="Q3157" s="32">
        <v>1</v>
      </c>
      <c r="R3157" t="str">
        <f t="shared" si="49"/>
        <v>Мончук О.А. ПП, склад "Вишенька" г.Староконстантинов, ул.Косинского, д.2/1</v>
      </c>
    </row>
    <row r="3158" spans="1:18" hidden="1" x14ac:dyDescent="0.25">
      <c r="A3158" s="32">
        <v>164438</v>
      </c>
      <c r="B3158" s="31" t="s">
        <v>18697</v>
      </c>
      <c r="C3158" s="31" t="s">
        <v>18698</v>
      </c>
      <c r="D3158" s="31" t="s">
        <v>18699</v>
      </c>
      <c r="E3158" s="31" t="s">
        <v>145</v>
      </c>
      <c r="F3158" s="31" t="s">
        <v>122</v>
      </c>
      <c r="G3158" s="31" t="s">
        <v>107</v>
      </c>
      <c r="H3158" s="31" t="s">
        <v>108</v>
      </c>
      <c r="I3158" s="31" t="s">
        <v>18700</v>
      </c>
      <c r="J3158" s="31" t="s">
        <v>18701</v>
      </c>
      <c r="K3158" s="31" t="s">
        <v>110</v>
      </c>
      <c r="L3158" s="31" t="s">
        <v>18698</v>
      </c>
      <c r="M3158" s="31" t="s">
        <v>30</v>
      </c>
      <c r="N3158" s="31" t="s">
        <v>25934</v>
      </c>
      <c r="O3158" s="31" t="s">
        <v>25929</v>
      </c>
      <c r="P3158" s="32" t="s">
        <v>25948</v>
      </c>
      <c r="Q3158" s="32">
        <v>0</v>
      </c>
      <c r="R3158" t="str">
        <f t="shared" si="49"/>
        <v>Мормолюк О.В. ПП, маг. "Сонтана" р-н Красиловский Район, с.Западинцы, ул.Ленина, д.38б</v>
      </c>
    </row>
    <row r="3159" spans="1:18" hidden="1" x14ac:dyDescent="0.25">
      <c r="A3159" s="32">
        <v>164453</v>
      </c>
      <c r="B3159" s="31" t="s">
        <v>1928</v>
      </c>
      <c r="C3159" s="31" t="s">
        <v>1929</v>
      </c>
      <c r="D3159" s="31" t="s">
        <v>18743</v>
      </c>
      <c r="E3159" s="31" t="s">
        <v>145</v>
      </c>
      <c r="F3159" s="31" t="s">
        <v>122</v>
      </c>
      <c r="G3159" s="31" t="s">
        <v>107</v>
      </c>
      <c r="H3159" s="31" t="s">
        <v>108</v>
      </c>
      <c r="I3159" s="31" t="s">
        <v>18744</v>
      </c>
      <c r="J3159" s="31" t="s">
        <v>18745</v>
      </c>
      <c r="K3159" s="31" t="s">
        <v>110</v>
      </c>
      <c r="L3159" s="31" t="s">
        <v>1929</v>
      </c>
      <c r="M3159" s="31" t="s">
        <v>30</v>
      </c>
      <c r="N3159" s="31" t="s">
        <v>25934</v>
      </c>
      <c r="O3159" s="31" t="s">
        <v>25929</v>
      </c>
      <c r="P3159" s="32" t="s">
        <v>66</v>
      </c>
      <c r="Q3159" s="32">
        <v>1</v>
      </c>
      <c r="R3159" t="str">
        <f t="shared" si="49"/>
        <v>Мрія ПП, маг."Продукти" р-н Теофипольский Район, с.Гальчинцы, ул.Ленина (около церкви, желтый магазин)</v>
      </c>
    </row>
    <row r="3160" spans="1:18" hidden="1" x14ac:dyDescent="0.25">
      <c r="A3160" s="32">
        <v>164454</v>
      </c>
      <c r="B3160" s="31" t="s">
        <v>1939</v>
      </c>
      <c r="C3160" s="31" t="s">
        <v>1929</v>
      </c>
      <c r="D3160" s="31" t="s">
        <v>18746</v>
      </c>
      <c r="E3160" s="31" t="s">
        <v>145</v>
      </c>
      <c r="F3160" s="31" t="s">
        <v>122</v>
      </c>
      <c r="G3160" s="31" t="s">
        <v>107</v>
      </c>
      <c r="H3160" s="31" t="s">
        <v>108</v>
      </c>
      <c r="I3160" s="31" t="s">
        <v>18744</v>
      </c>
      <c r="J3160" s="31" t="s">
        <v>18745</v>
      </c>
      <c r="K3160" s="31" t="s">
        <v>110</v>
      </c>
      <c r="L3160" s="31" t="s">
        <v>1929</v>
      </c>
      <c r="M3160" s="31" t="s">
        <v>30</v>
      </c>
      <c r="N3160" s="31" t="s">
        <v>25934</v>
      </c>
      <c r="O3160" s="31" t="s">
        <v>25929</v>
      </c>
      <c r="P3160" s="32" t="s">
        <v>66</v>
      </c>
      <c r="Q3160" s="32">
        <v>1</v>
      </c>
      <c r="R3160" t="str">
        <f t="shared" si="49"/>
        <v>Мрія ПП, маг."Продукти" р-н Теофипольский Район, с.Гавриловка, ул.Заводская, д.1</v>
      </c>
    </row>
    <row r="3161" spans="1:18" hidden="1" x14ac:dyDescent="0.25">
      <c r="A3161" s="32">
        <v>164461</v>
      </c>
      <c r="B3161" s="31" t="s">
        <v>18753</v>
      </c>
      <c r="C3161" s="31" t="s">
        <v>18754</v>
      </c>
      <c r="D3161" s="31" t="s">
        <v>18755</v>
      </c>
      <c r="E3161" s="31" t="s">
        <v>145</v>
      </c>
      <c r="F3161" s="31" t="s">
        <v>122</v>
      </c>
      <c r="G3161" s="31" t="s">
        <v>107</v>
      </c>
      <c r="H3161" s="31" t="s">
        <v>108</v>
      </c>
      <c r="I3161" s="31" t="s">
        <v>18756</v>
      </c>
      <c r="J3161" s="31" t="s">
        <v>18757</v>
      </c>
      <c r="K3161" s="31" t="s">
        <v>110</v>
      </c>
      <c r="L3161" s="31" t="s">
        <v>18754</v>
      </c>
      <c r="M3161" s="31" t="s">
        <v>33</v>
      </c>
      <c r="N3161" s="31" t="s">
        <v>25934</v>
      </c>
      <c r="O3161" s="31" t="s">
        <v>25929</v>
      </c>
      <c r="P3161" s="32" t="s">
        <v>66</v>
      </c>
      <c r="Q3161" s="32">
        <v>1</v>
      </c>
      <c r="R3161" t="str">
        <f t="shared" si="49"/>
        <v>Мудрецька Г.В. ПП, маг. "Центр Плюс" р-н Хмельницкий Район, с.Ружичанка, ул.Ленина, д.52/1 (в центрі)</v>
      </c>
    </row>
    <row r="3162" spans="1:18" hidden="1" x14ac:dyDescent="0.25">
      <c r="A3162" s="32">
        <v>164465</v>
      </c>
      <c r="B3162" s="31" t="s">
        <v>18760</v>
      </c>
      <c r="C3162" s="31" t="s">
        <v>18761</v>
      </c>
      <c r="D3162" s="31" t="s">
        <v>18762</v>
      </c>
      <c r="E3162" s="31" t="s">
        <v>145</v>
      </c>
      <c r="F3162" s="31" t="s">
        <v>122</v>
      </c>
      <c r="G3162" s="31" t="s">
        <v>115</v>
      </c>
      <c r="H3162" s="31" t="s">
        <v>116</v>
      </c>
      <c r="I3162" s="31" t="s">
        <v>18763</v>
      </c>
      <c r="J3162" s="31" t="s">
        <v>18764</v>
      </c>
      <c r="K3162" s="31" t="s">
        <v>110</v>
      </c>
      <c r="L3162" s="31" t="s">
        <v>18761</v>
      </c>
      <c r="M3162" s="31" t="s">
        <v>5</v>
      </c>
      <c r="N3162" s="31" t="s">
        <v>4</v>
      </c>
      <c r="O3162" s="31" t="s">
        <v>25929</v>
      </c>
      <c r="P3162" s="32" t="s">
        <v>66</v>
      </c>
      <c r="Q3162" s="32">
        <v>1</v>
      </c>
      <c r="R3162" t="str">
        <f t="shared" si="49"/>
        <v>Мукомела Т.І. ПП, к-к г.Хмельницкий, шоссе Львовское (Ізіда)</v>
      </c>
    </row>
    <row r="3163" spans="1:18" hidden="1" x14ac:dyDescent="0.25">
      <c r="A3163" s="32">
        <v>160530</v>
      </c>
      <c r="B3163" s="31" t="s">
        <v>9496</v>
      </c>
      <c r="C3163" s="31" t="s">
        <v>9497</v>
      </c>
      <c r="D3163" s="31" t="s">
        <v>9498</v>
      </c>
      <c r="E3163" s="31" t="s">
        <v>145</v>
      </c>
      <c r="F3163" s="31" t="s">
        <v>122</v>
      </c>
      <c r="G3163" s="31" t="s">
        <v>149</v>
      </c>
      <c r="H3163" s="31" t="s">
        <v>108</v>
      </c>
      <c r="I3163" s="31" t="s">
        <v>9499</v>
      </c>
      <c r="J3163" s="31" t="s">
        <v>9500</v>
      </c>
      <c r="K3163" s="31" t="s">
        <v>106</v>
      </c>
      <c r="L3163" s="31" t="s">
        <v>9497</v>
      </c>
      <c r="M3163" s="31" t="s">
        <v>5</v>
      </c>
      <c r="N3163" s="31" t="s">
        <v>4</v>
      </c>
      <c r="O3163" s="31" t="s">
        <v>25929</v>
      </c>
      <c r="P3163" s="32" t="s">
        <v>25948</v>
      </c>
      <c r="Q3163" s="32">
        <v>1</v>
      </c>
      <c r="R3163" t="str">
        <f t="shared" si="49"/>
        <v>Коваль В.В. ПП, місце 3, ряд 1 г.Хмельницкий, пер.Гвардейский, д.3 (ринок МКП "Ранковий")</v>
      </c>
    </row>
    <row r="3164" spans="1:18" hidden="1" x14ac:dyDescent="0.25">
      <c r="A3164" s="32">
        <v>160561</v>
      </c>
      <c r="B3164" s="31" t="s">
        <v>9581</v>
      </c>
      <c r="C3164" s="31" t="s">
        <v>9582</v>
      </c>
      <c r="D3164" s="31" t="s">
        <v>9583</v>
      </c>
      <c r="E3164" s="31" t="s">
        <v>145</v>
      </c>
      <c r="F3164" s="31" t="s">
        <v>122</v>
      </c>
      <c r="G3164" s="31" t="s">
        <v>107</v>
      </c>
      <c r="H3164" s="31" t="s">
        <v>108</v>
      </c>
      <c r="I3164" s="31" t="s">
        <v>9584</v>
      </c>
      <c r="J3164" s="31" t="s">
        <v>9585</v>
      </c>
      <c r="K3164" s="31" t="s">
        <v>106</v>
      </c>
      <c r="L3164" s="31" t="s">
        <v>9582</v>
      </c>
      <c r="M3164" s="31" t="s">
        <v>32</v>
      </c>
      <c r="N3164" s="31" t="s">
        <v>25934</v>
      </c>
      <c r="O3164" s="31" t="s">
        <v>25929</v>
      </c>
      <c r="P3164" s="32" t="s">
        <v>25948</v>
      </c>
      <c r="Q3164" s="32">
        <v>1</v>
      </c>
      <c r="R3164" t="str">
        <f t="shared" si="49"/>
        <v>Кожухівська Н.М. ПП, маг. "Скорпіон" р-н Летичевский Район, пгт.Ставница, ул.Ленина, д.2</v>
      </c>
    </row>
    <row r="3165" spans="1:18" hidden="1" x14ac:dyDescent="0.25">
      <c r="A3165" s="32">
        <v>160602</v>
      </c>
      <c r="B3165" s="31" t="s">
        <v>9703</v>
      </c>
      <c r="C3165" s="31" t="s">
        <v>9704</v>
      </c>
      <c r="D3165" s="31" t="s">
        <v>9705</v>
      </c>
      <c r="E3165" s="31" t="s">
        <v>145</v>
      </c>
      <c r="F3165" s="31" t="s">
        <v>122</v>
      </c>
      <c r="G3165" s="31" t="s">
        <v>107</v>
      </c>
      <c r="H3165" s="31" t="s">
        <v>108</v>
      </c>
      <c r="I3165" s="31" t="s">
        <v>124</v>
      </c>
      <c r="J3165" s="31" t="s">
        <v>109</v>
      </c>
      <c r="K3165" s="31" t="s">
        <v>106</v>
      </c>
      <c r="L3165" s="31" t="s">
        <v>9704</v>
      </c>
      <c r="M3165" s="31" t="s">
        <v>29</v>
      </c>
      <c r="N3165" s="31" t="s">
        <v>25934</v>
      </c>
      <c r="O3165" s="31" t="s">
        <v>25929</v>
      </c>
      <c r="P3165" s="32" t="s">
        <v>25948</v>
      </c>
      <c r="Q3165" s="32">
        <v>1</v>
      </c>
      <c r="R3165" t="str">
        <f t="shared" si="49"/>
        <v>Кононець ПП, маг. "Продукти" р-н Теофипольский Район, с.Волица, ул.Ленина, д.33</v>
      </c>
    </row>
    <row r="3166" spans="1:18" hidden="1" x14ac:dyDescent="0.25">
      <c r="A3166" s="32">
        <v>160621</v>
      </c>
      <c r="B3166" s="31" t="s">
        <v>9760</v>
      </c>
      <c r="C3166" s="31" t="s">
        <v>9761</v>
      </c>
      <c r="D3166" s="31" t="s">
        <v>9762</v>
      </c>
      <c r="E3166" s="31" t="s">
        <v>145</v>
      </c>
      <c r="F3166" s="31" t="s">
        <v>122</v>
      </c>
      <c r="G3166" s="31" t="s">
        <v>115</v>
      </c>
      <c r="H3166" s="31" t="s">
        <v>116</v>
      </c>
      <c r="I3166" s="31" t="s">
        <v>124</v>
      </c>
      <c r="J3166" s="31" t="s">
        <v>109</v>
      </c>
      <c r="K3166" s="31" t="s">
        <v>106</v>
      </c>
      <c r="L3166" s="31" t="s">
        <v>9761</v>
      </c>
      <c r="M3166" s="31" t="s">
        <v>5</v>
      </c>
      <c r="N3166" s="31" t="s">
        <v>4</v>
      </c>
      <c r="O3166" s="31" t="s">
        <v>25929</v>
      </c>
      <c r="P3166" s="32" t="s">
        <v>25948</v>
      </c>
      <c r="Q3166" s="32">
        <v>1</v>
      </c>
      <c r="R3166" t="str">
        <f t="shared" si="49"/>
        <v>Коротницький А.А. ПП, к-к г.Хмельницкий, ул.Геологов ("Бартер-Сервіс", болото)</v>
      </c>
    </row>
    <row r="3167" spans="1:18" hidden="1" x14ac:dyDescent="0.25">
      <c r="A3167" s="32">
        <v>160634</v>
      </c>
      <c r="B3167" s="31" t="s">
        <v>3025</v>
      </c>
      <c r="C3167" s="31" t="s">
        <v>3026</v>
      </c>
      <c r="D3167" s="31" t="s">
        <v>9800</v>
      </c>
      <c r="E3167" s="31" t="s">
        <v>145</v>
      </c>
      <c r="F3167" s="31" t="s">
        <v>122</v>
      </c>
      <c r="G3167" s="31" t="s">
        <v>107</v>
      </c>
      <c r="H3167" s="31" t="s">
        <v>108</v>
      </c>
      <c r="I3167" s="31" t="s">
        <v>9801</v>
      </c>
      <c r="J3167" s="31" t="s">
        <v>9802</v>
      </c>
      <c r="K3167" s="31" t="s">
        <v>106</v>
      </c>
      <c r="L3167" s="31" t="s">
        <v>3026</v>
      </c>
      <c r="M3167" s="31" t="s">
        <v>32</v>
      </c>
      <c r="N3167" s="31" t="s">
        <v>25934</v>
      </c>
      <c r="O3167" s="31" t="s">
        <v>25929</v>
      </c>
      <c r="P3167" s="32" t="s">
        <v>25948</v>
      </c>
      <c r="Q3167" s="32">
        <v>1</v>
      </c>
      <c r="R3167" t="str">
        <f t="shared" si="49"/>
        <v>Котік Л.П. ПП, к-к р-н Староконстантиновский Район, с.Сахновцы, ул.Совхозная, д.23</v>
      </c>
    </row>
    <row r="3168" spans="1:18" hidden="1" x14ac:dyDescent="0.25">
      <c r="A3168" s="32">
        <v>160648</v>
      </c>
      <c r="B3168" s="31" t="s">
        <v>9836</v>
      </c>
      <c r="C3168" s="31" t="s">
        <v>9837</v>
      </c>
      <c r="D3168" s="31" t="s">
        <v>9838</v>
      </c>
      <c r="E3168" s="31" t="s">
        <v>145</v>
      </c>
      <c r="F3168" s="31" t="s">
        <v>122</v>
      </c>
      <c r="G3168" s="31" t="s">
        <v>107</v>
      </c>
      <c r="H3168" s="31" t="s">
        <v>108</v>
      </c>
      <c r="I3168" s="31" t="s">
        <v>124</v>
      </c>
      <c r="J3168" s="31" t="s">
        <v>109</v>
      </c>
      <c r="K3168" s="31" t="s">
        <v>106</v>
      </c>
      <c r="L3168" s="31" t="s">
        <v>9837</v>
      </c>
      <c r="M3168" s="31" t="s">
        <v>29</v>
      </c>
      <c r="N3168" s="31" t="s">
        <v>25934</v>
      </c>
      <c r="O3168" s="31" t="s">
        <v>25929</v>
      </c>
      <c r="P3168" s="32" t="s">
        <v>25948</v>
      </c>
      <c r="Q3168" s="32">
        <v>1</v>
      </c>
      <c r="R3168" t="str">
        <f t="shared" si="49"/>
        <v>Кравчук Л.В.ПП, маг."М'ясо-ковбаси" р-н Красиловский Район, г.Красилов, пер.Булаенко, д.6</v>
      </c>
    </row>
    <row r="3169" spans="1:18" hidden="1" x14ac:dyDescent="0.25">
      <c r="A3169" s="32">
        <v>160655</v>
      </c>
      <c r="B3169" s="31" t="s">
        <v>9850</v>
      </c>
      <c r="C3169" s="31" t="s">
        <v>9851</v>
      </c>
      <c r="D3169" s="31" t="s">
        <v>9852</v>
      </c>
      <c r="E3169" s="31" t="s">
        <v>145</v>
      </c>
      <c r="F3169" s="31" t="s">
        <v>122</v>
      </c>
      <c r="G3169" s="31" t="s">
        <v>111</v>
      </c>
      <c r="H3169" s="31" t="s">
        <v>112</v>
      </c>
      <c r="I3169" s="31" t="s">
        <v>9851</v>
      </c>
      <c r="J3169" s="31" t="s">
        <v>9853</v>
      </c>
      <c r="K3169" s="31" t="s">
        <v>106</v>
      </c>
      <c r="L3169" s="31" t="s">
        <v>9851</v>
      </c>
      <c r="M3169" s="31" t="s">
        <v>33</v>
      </c>
      <c r="N3169" s="31" t="s">
        <v>25934</v>
      </c>
      <c r="O3169" s="31" t="s">
        <v>25929</v>
      </c>
      <c r="P3169" s="32" t="s">
        <v>25948</v>
      </c>
      <c r="Q3169" s="32">
        <v>1</v>
      </c>
      <c r="R3169" t="str">
        <f t="shared" si="49"/>
        <v>Красилівська міська рада Красилівський Район, Красилів, вул. Площа Незалежності, б. 2,</v>
      </c>
    </row>
    <row r="3170" spans="1:18" hidden="1" x14ac:dyDescent="0.25">
      <c r="A3170" s="32">
        <v>160659</v>
      </c>
      <c r="B3170" s="31" t="s">
        <v>9863</v>
      </c>
      <c r="C3170" s="31" t="s">
        <v>9864</v>
      </c>
      <c r="D3170" s="31" t="s">
        <v>9865</v>
      </c>
      <c r="E3170" s="31" t="s">
        <v>145</v>
      </c>
      <c r="F3170" s="31" t="s">
        <v>122</v>
      </c>
      <c r="G3170" s="31" t="s">
        <v>107</v>
      </c>
      <c r="H3170" s="31" t="s">
        <v>108</v>
      </c>
      <c r="I3170" s="31" t="s">
        <v>124</v>
      </c>
      <c r="J3170" s="31" t="s">
        <v>109</v>
      </c>
      <c r="K3170" s="31" t="s">
        <v>106</v>
      </c>
      <c r="L3170" s="31" t="s">
        <v>9864</v>
      </c>
      <c r="M3170" s="31" t="s">
        <v>29</v>
      </c>
      <c r="N3170" s="31" t="s">
        <v>25934</v>
      </c>
      <c r="O3170" s="31" t="s">
        <v>25929</v>
      </c>
      <c r="P3170" s="32" t="s">
        <v>25948</v>
      </c>
      <c r="Q3170" s="32">
        <v>1</v>
      </c>
      <c r="R3170" t="str">
        <f t="shared" si="49"/>
        <v>Крафт О.В. ПП, маг. "Веселка" р-н Красиловский Район, г.Красилов, пер.Булаенко, д.11 (біля м-ну "Зелений світ")</v>
      </c>
    </row>
    <row r="3171" spans="1:18" hidden="1" x14ac:dyDescent="0.25">
      <c r="A3171" s="32">
        <v>160667</v>
      </c>
      <c r="B3171" s="31" t="s">
        <v>2835</v>
      </c>
      <c r="C3171" s="31" t="s">
        <v>2836</v>
      </c>
      <c r="D3171" s="31" t="s">
        <v>9874</v>
      </c>
      <c r="E3171" s="31" t="s">
        <v>145</v>
      </c>
      <c r="F3171" s="31" t="s">
        <v>122</v>
      </c>
      <c r="G3171" s="31" t="s">
        <v>107</v>
      </c>
      <c r="H3171" s="31" t="s">
        <v>108</v>
      </c>
      <c r="I3171" s="31" t="s">
        <v>124</v>
      </c>
      <c r="J3171" s="31" t="s">
        <v>109</v>
      </c>
      <c r="K3171" s="31" t="s">
        <v>106</v>
      </c>
      <c r="L3171" s="31" t="s">
        <v>2836</v>
      </c>
      <c r="M3171" s="31" t="s">
        <v>31</v>
      </c>
      <c r="N3171" s="31" t="s">
        <v>25934</v>
      </c>
      <c r="O3171" s="31" t="s">
        <v>25929</v>
      </c>
      <c r="P3171" s="32" t="s">
        <v>25948</v>
      </c>
      <c r="Q3171" s="32">
        <v>1</v>
      </c>
      <c r="R3171" t="str">
        <f t="shared" si="49"/>
        <v>Крицька Г.М. ПП, маг. "Полуничка" г.Староконстантинов, пер.Мира, д.3/17</v>
      </c>
    </row>
    <row r="3172" spans="1:18" hidden="1" x14ac:dyDescent="0.25">
      <c r="A3172" s="32">
        <v>160705</v>
      </c>
      <c r="B3172" s="31" t="s">
        <v>9977</v>
      </c>
      <c r="C3172" s="31" t="s">
        <v>9978</v>
      </c>
      <c r="D3172" s="31" t="s">
        <v>9979</v>
      </c>
      <c r="E3172" s="31" t="s">
        <v>145</v>
      </c>
      <c r="F3172" s="31" t="s">
        <v>122</v>
      </c>
      <c r="G3172" s="31" t="s">
        <v>115</v>
      </c>
      <c r="H3172" s="31" t="s">
        <v>116</v>
      </c>
      <c r="I3172" s="31" t="s">
        <v>124</v>
      </c>
      <c r="J3172" s="31" t="s">
        <v>109</v>
      </c>
      <c r="K3172" s="31" t="s">
        <v>106</v>
      </c>
      <c r="L3172" s="31" t="s">
        <v>9978</v>
      </c>
      <c r="M3172" s="31" t="s">
        <v>31</v>
      </c>
      <c r="N3172" s="31" t="s">
        <v>25934</v>
      </c>
      <c r="O3172" s="31" t="s">
        <v>25929</v>
      </c>
      <c r="P3172" s="32" t="s">
        <v>25948</v>
      </c>
      <c r="Q3172" s="32">
        <v>1</v>
      </c>
      <c r="R3172" t="str">
        <f t="shared" si="49"/>
        <v>Кушнір А.П. ПП, лоток г.Староконстантинов, пер.Мира, д.19/2</v>
      </c>
    </row>
    <row r="3173" spans="1:18" hidden="1" x14ac:dyDescent="0.25">
      <c r="A3173" s="32">
        <v>160710</v>
      </c>
      <c r="B3173" s="31" t="s">
        <v>9991</v>
      </c>
      <c r="C3173" s="31" t="s">
        <v>9992</v>
      </c>
      <c r="D3173" s="31" t="s">
        <v>9993</v>
      </c>
      <c r="E3173" s="31" t="s">
        <v>145</v>
      </c>
      <c r="F3173" s="31" t="s">
        <v>122</v>
      </c>
      <c r="G3173" s="31" t="s">
        <v>114</v>
      </c>
      <c r="H3173" s="31" t="s">
        <v>108</v>
      </c>
      <c r="I3173" s="31" t="s">
        <v>9994</v>
      </c>
      <c r="J3173" s="31" t="s">
        <v>9995</v>
      </c>
      <c r="K3173" s="31" t="s">
        <v>106</v>
      </c>
      <c r="L3173" s="31" t="s">
        <v>9992</v>
      </c>
      <c r="M3173" s="31" t="s">
        <v>32</v>
      </c>
      <c r="N3173" s="31" t="s">
        <v>25934</v>
      </c>
      <c r="O3173" s="31" t="s">
        <v>25929</v>
      </c>
      <c r="P3173" s="32" t="s">
        <v>25948</v>
      </c>
      <c r="Q3173" s="32">
        <v>1</v>
      </c>
      <c r="R3173" t="str">
        <f t="shared" si="49"/>
        <v>Лавренчук М.Г. ПП, бар р-н Староконстантиновский Район, с.Старый Острополь, ул.Ленина, д.1/2</v>
      </c>
    </row>
    <row r="3174" spans="1:18" hidden="1" x14ac:dyDescent="0.25">
      <c r="A3174" s="32">
        <v>160734</v>
      </c>
      <c r="B3174" s="31" t="s">
        <v>10051</v>
      </c>
      <c r="C3174" s="31" t="s">
        <v>10052</v>
      </c>
      <c r="D3174" s="31" t="s">
        <v>10053</v>
      </c>
      <c r="E3174" s="31" t="s">
        <v>145</v>
      </c>
      <c r="F3174" s="31" t="s">
        <v>122</v>
      </c>
      <c r="G3174" s="31" t="s">
        <v>111</v>
      </c>
      <c r="H3174" s="31" t="s">
        <v>112</v>
      </c>
      <c r="I3174" s="31" t="s">
        <v>124</v>
      </c>
      <c r="J3174" s="31" t="s">
        <v>109</v>
      </c>
      <c r="K3174" s="31" t="s">
        <v>106</v>
      </c>
      <c r="L3174" s="31" t="s">
        <v>10052</v>
      </c>
      <c r="M3174" s="31" t="s">
        <v>33</v>
      </c>
      <c r="N3174" s="31" t="s">
        <v>25934</v>
      </c>
      <c r="O3174" s="31" t="s">
        <v>25929</v>
      </c>
      <c r="P3174" s="32" t="s">
        <v>25948</v>
      </c>
      <c r="Q3174" s="32">
        <v>1</v>
      </c>
      <c r="R3174" t="str">
        <f t="shared" si="49"/>
        <v>Левченко О.І. ПП, приватний будинок р-н Летичевский Район, пгт.Летичев, ул.Котовского, д.1</v>
      </c>
    </row>
    <row r="3175" spans="1:18" hidden="1" x14ac:dyDescent="0.25">
      <c r="A3175" s="32">
        <v>160743</v>
      </c>
      <c r="B3175" s="31" t="s">
        <v>10075</v>
      </c>
      <c r="C3175" s="31" t="s">
        <v>1732</v>
      </c>
      <c r="D3175" s="31" t="s">
        <v>10076</v>
      </c>
      <c r="E3175" s="31" t="s">
        <v>145</v>
      </c>
      <c r="F3175" s="31" t="s">
        <v>122</v>
      </c>
      <c r="G3175" s="31" t="s">
        <v>107</v>
      </c>
      <c r="H3175" s="31" t="s">
        <v>108</v>
      </c>
      <c r="I3175" s="31" t="s">
        <v>1734</v>
      </c>
      <c r="J3175" s="31" t="s">
        <v>1735</v>
      </c>
      <c r="K3175" s="31" t="s">
        <v>106</v>
      </c>
      <c r="L3175" s="31" t="s">
        <v>1733</v>
      </c>
      <c r="M3175" s="31" t="s">
        <v>33</v>
      </c>
      <c r="N3175" s="31" t="s">
        <v>25934</v>
      </c>
      <c r="O3175" s="31" t="s">
        <v>25929</v>
      </c>
      <c r="P3175" s="32" t="s">
        <v>25948</v>
      </c>
      <c r="Q3175" s="32">
        <v>1</v>
      </c>
      <c r="R3175" t="str">
        <f t="shared" si="49"/>
        <v>(КООП) Летичівське РайСТ, маг. "Продукти" р-н Летичевский Район, с.Лесо-Березовка (0)</v>
      </c>
    </row>
    <row r="3176" spans="1:18" hidden="1" x14ac:dyDescent="0.25">
      <c r="A3176" s="32">
        <v>160757</v>
      </c>
      <c r="B3176" s="31" t="s">
        <v>10111</v>
      </c>
      <c r="C3176" s="31" t="s">
        <v>10112</v>
      </c>
      <c r="D3176" s="31" t="s">
        <v>10113</v>
      </c>
      <c r="E3176" s="31" t="s">
        <v>145</v>
      </c>
      <c r="F3176" s="31" t="s">
        <v>122</v>
      </c>
      <c r="G3176" s="31" t="s">
        <v>115</v>
      </c>
      <c r="H3176" s="31" t="s">
        <v>116</v>
      </c>
      <c r="I3176" s="31" t="s">
        <v>124</v>
      </c>
      <c r="J3176" s="31" t="s">
        <v>109</v>
      </c>
      <c r="K3176" s="31" t="s">
        <v>106</v>
      </c>
      <c r="L3176" s="31" t="s">
        <v>10112</v>
      </c>
      <c r="M3176" s="31" t="s">
        <v>5</v>
      </c>
      <c r="N3176" s="31" t="s">
        <v>4</v>
      </c>
      <c r="O3176" s="31" t="s">
        <v>25929</v>
      </c>
      <c r="P3176" s="32" t="s">
        <v>25948</v>
      </c>
      <c r="Q3176" s="32">
        <v>1</v>
      </c>
      <c r="R3176" t="str">
        <f t="shared" si="49"/>
        <v>Лисюк Л.С. ПП, к-к №3 г.Хмельницкий, ул.Соборная (жовтий павільйон)</v>
      </c>
    </row>
    <row r="3177" spans="1:18" hidden="1" x14ac:dyDescent="0.25">
      <c r="A3177" s="32">
        <v>160760</v>
      </c>
      <c r="B3177" s="31" t="s">
        <v>10120</v>
      </c>
      <c r="C3177" s="31" t="s">
        <v>10121</v>
      </c>
      <c r="D3177" s="31" t="s">
        <v>10122</v>
      </c>
      <c r="E3177" s="31" t="s">
        <v>145</v>
      </c>
      <c r="F3177" s="31" t="s">
        <v>122</v>
      </c>
      <c r="G3177" s="31" t="s">
        <v>149</v>
      </c>
      <c r="H3177" s="31" t="s">
        <v>108</v>
      </c>
      <c r="I3177" s="31" t="s">
        <v>10123</v>
      </c>
      <c r="J3177" s="31" t="s">
        <v>10124</v>
      </c>
      <c r="K3177" s="31" t="s">
        <v>106</v>
      </c>
      <c r="L3177" s="31" t="s">
        <v>10121</v>
      </c>
      <c r="M3177" s="31" t="s">
        <v>33</v>
      </c>
      <c r="N3177" s="31" t="s">
        <v>25934</v>
      </c>
      <c r="O3177" s="31" t="s">
        <v>25929</v>
      </c>
      <c r="P3177" s="32" t="s">
        <v>67</v>
      </c>
      <c r="Q3177" s="32">
        <v>1</v>
      </c>
      <c r="R3177" t="str">
        <f t="shared" si="49"/>
        <v>Лінник В.Г. ПП, к-к р-н Летичевский Район, пгт.Летичев, ул.50-летия Октября, д.6</v>
      </c>
    </row>
    <row r="3178" spans="1:18" hidden="1" x14ac:dyDescent="0.25">
      <c r="A3178" s="32">
        <v>160773</v>
      </c>
      <c r="B3178" s="31" t="s">
        <v>10149</v>
      </c>
      <c r="C3178" s="31" t="s">
        <v>10150</v>
      </c>
      <c r="D3178" s="31" t="s">
        <v>10151</v>
      </c>
      <c r="E3178" s="31" t="s">
        <v>145</v>
      </c>
      <c r="F3178" s="31" t="s">
        <v>122</v>
      </c>
      <c r="G3178" s="31" t="s">
        <v>107</v>
      </c>
      <c r="H3178" s="31" t="s">
        <v>108</v>
      </c>
      <c r="I3178" s="31" t="s">
        <v>10152</v>
      </c>
      <c r="J3178" s="31" t="s">
        <v>10153</v>
      </c>
      <c r="K3178" s="31" t="s">
        <v>106</v>
      </c>
      <c r="L3178" s="31" t="s">
        <v>10150</v>
      </c>
      <c r="M3178" s="31" t="s">
        <v>32</v>
      </c>
      <c r="N3178" s="31" t="s">
        <v>25934</v>
      </c>
      <c r="O3178" s="31" t="s">
        <v>25929</v>
      </c>
      <c r="P3178" s="32" t="s">
        <v>25948</v>
      </c>
      <c r="Q3178" s="32">
        <v>1</v>
      </c>
      <c r="R3178" t="str">
        <f t="shared" si="49"/>
        <v>Лічман О.В. ПП, маг. "Продукти" р-н Летичевский Район, пгт.Ставница, ул.Костромина (-)</v>
      </c>
    </row>
    <row r="3179" spans="1:18" hidden="1" x14ac:dyDescent="0.25">
      <c r="A3179" s="32">
        <v>160782</v>
      </c>
      <c r="B3179" s="31" t="s">
        <v>10174</v>
      </c>
      <c r="C3179" s="31" t="s">
        <v>10175</v>
      </c>
      <c r="D3179" s="31" t="s">
        <v>5460</v>
      </c>
      <c r="E3179" s="31" t="s">
        <v>145</v>
      </c>
      <c r="F3179" s="31" t="s">
        <v>122</v>
      </c>
      <c r="G3179" s="31" t="s">
        <v>149</v>
      </c>
      <c r="H3179" s="31" t="s">
        <v>108</v>
      </c>
      <c r="I3179" s="31" t="s">
        <v>124</v>
      </c>
      <c r="J3179" s="31" t="s">
        <v>109</v>
      </c>
      <c r="K3179" s="31" t="s">
        <v>106</v>
      </c>
      <c r="L3179" s="31" t="s">
        <v>10175</v>
      </c>
      <c r="M3179" s="31" t="s">
        <v>5</v>
      </c>
      <c r="N3179" s="31" t="s">
        <v>4</v>
      </c>
      <c r="O3179" s="31" t="s">
        <v>25929</v>
      </c>
      <c r="P3179" s="32" t="s">
        <v>67</v>
      </c>
      <c r="Q3179" s="32">
        <v>1</v>
      </c>
      <c r="R3179" t="str">
        <f t="shared" si="49"/>
        <v>Локазюк В.В. ПП, к-к №13 г.Хмельницкий, шоссе Львовское, д.14/1</v>
      </c>
    </row>
    <row r="3180" spans="1:18" hidden="1" x14ac:dyDescent="0.25">
      <c r="A3180" s="32">
        <v>160839</v>
      </c>
      <c r="B3180" s="31" t="s">
        <v>10339</v>
      </c>
      <c r="C3180" s="31" t="s">
        <v>10340</v>
      </c>
      <c r="D3180" s="31" t="s">
        <v>6680</v>
      </c>
      <c r="E3180" s="31" t="s">
        <v>145</v>
      </c>
      <c r="F3180" s="31" t="s">
        <v>122</v>
      </c>
      <c r="G3180" s="31" t="s">
        <v>149</v>
      </c>
      <c r="H3180" s="31" t="s">
        <v>108</v>
      </c>
      <c r="I3180" s="31" t="s">
        <v>10341</v>
      </c>
      <c r="J3180" s="31" t="s">
        <v>10342</v>
      </c>
      <c r="K3180" s="31" t="s">
        <v>106</v>
      </c>
      <c r="L3180" s="31" t="s">
        <v>10340</v>
      </c>
      <c r="M3180" s="31" t="s">
        <v>5</v>
      </c>
      <c r="N3180" s="31" t="s">
        <v>4</v>
      </c>
      <c r="O3180" s="31" t="s">
        <v>25929</v>
      </c>
      <c r="P3180" s="32" t="s">
        <v>25948</v>
      </c>
      <c r="Q3180" s="32">
        <v>1</v>
      </c>
      <c r="R3180" t="str">
        <f t="shared" si="49"/>
        <v>Малик У.І. ПП, к-к № 269 г.Хмельницкий, ул.Соборная, д.11 (продуктовый рынок)</v>
      </c>
    </row>
    <row r="3181" spans="1:18" hidden="1" x14ac:dyDescent="0.25">
      <c r="A3181" s="32">
        <v>160858</v>
      </c>
      <c r="B3181" s="31" t="s">
        <v>10392</v>
      </c>
      <c r="C3181" s="31" t="s">
        <v>10391</v>
      </c>
      <c r="D3181" s="31" t="s">
        <v>10393</v>
      </c>
      <c r="E3181" s="31" t="s">
        <v>145</v>
      </c>
      <c r="F3181" s="31" t="s">
        <v>122</v>
      </c>
      <c r="G3181" s="31" t="s">
        <v>107</v>
      </c>
      <c r="H3181" s="31" t="s">
        <v>108</v>
      </c>
      <c r="I3181" s="31" t="s">
        <v>10394</v>
      </c>
      <c r="J3181" s="31" t="s">
        <v>10395</v>
      </c>
      <c r="K3181" s="31" t="s">
        <v>106</v>
      </c>
      <c r="L3181" s="31" t="s">
        <v>10391</v>
      </c>
      <c r="M3181" s="31" t="s">
        <v>29</v>
      </c>
      <c r="N3181" s="31" t="s">
        <v>25934</v>
      </c>
      <c r="O3181" s="31" t="s">
        <v>25929</v>
      </c>
      <c r="P3181" s="32" t="s">
        <v>25948</v>
      </c>
      <c r="Q3181" s="32">
        <v>1</v>
      </c>
      <c r="R3181" t="str">
        <f t="shared" si="49"/>
        <v>Мартинюк А.М. ПП, маг. "Продукти" р-н Красиловский Район, с.Кульчинки, д.54б (ул. Октябрская)</v>
      </c>
    </row>
    <row r="3182" spans="1:18" hidden="1" x14ac:dyDescent="0.25">
      <c r="A3182" s="32">
        <v>160862</v>
      </c>
      <c r="B3182" s="31" t="s">
        <v>10405</v>
      </c>
      <c r="C3182" s="31" t="s">
        <v>10406</v>
      </c>
      <c r="D3182" s="31" t="s">
        <v>10407</v>
      </c>
      <c r="E3182" s="31" t="s">
        <v>145</v>
      </c>
      <c r="F3182" s="31" t="s">
        <v>122</v>
      </c>
      <c r="G3182" s="31" t="s">
        <v>149</v>
      </c>
      <c r="H3182" s="31" t="s">
        <v>108</v>
      </c>
      <c r="I3182" s="31" t="s">
        <v>124</v>
      </c>
      <c r="J3182" s="31" t="s">
        <v>109</v>
      </c>
      <c r="K3182" s="31" t="s">
        <v>106</v>
      </c>
      <c r="L3182" s="31" t="s">
        <v>10406</v>
      </c>
      <c r="M3182" s="31" t="s">
        <v>5</v>
      </c>
      <c r="N3182" s="31" t="s">
        <v>4</v>
      </c>
      <c r="O3182" s="31" t="s">
        <v>25929</v>
      </c>
      <c r="P3182" s="32" t="s">
        <v>25948</v>
      </c>
      <c r="Q3182" s="32">
        <v>1</v>
      </c>
      <c r="R3182" t="str">
        <f t="shared" si="49"/>
        <v>Мартинюк Н.Р. ПП, к-к №116 г.Хмельницкий, пер.Куприна, д.54 (р-к "Дубово")</v>
      </c>
    </row>
    <row r="3183" spans="1:18" hidden="1" x14ac:dyDescent="0.25">
      <c r="A3183" s="32">
        <v>160873</v>
      </c>
      <c r="B3183" s="31" t="s">
        <v>10443</v>
      </c>
      <c r="C3183" s="31" t="s">
        <v>10444</v>
      </c>
      <c r="D3183" s="31" t="s">
        <v>3027</v>
      </c>
      <c r="E3183" s="31" t="s">
        <v>145</v>
      </c>
      <c r="F3183" s="31" t="s">
        <v>122</v>
      </c>
      <c r="G3183" s="31" t="s">
        <v>114</v>
      </c>
      <c r="H3183" s="31" t="s">
        <v>108</v>
      </c>
      <c r="I3183" s="31" t="s">
        <v>124</v>
      </c>
      <c r="J3183" s="31" t="s">
        <v>109</v>
      </c>
      <c r="K3183" s="31" t="s">
        <v>106</v>
      </c>
      <c r="L3183" s="31" t="s">
        <v>10444</v>
      </c>
      <c r="M3183" s="31" t="s">
        <v>31</v>
      </c>
      <c r="N3183" s="31" t="s">
        <v>25934</v>
      </c>
      <c r="O3183" s="31" t="s">
        <v>25929</v>
      </c>
      <c r="P3183" s="32" t="s">
        <v>25948</v>
      </c>
      <c r="Q3183" s="32">
        <v>1</v>
      </c>
      <c r="R3183" t="str">
        <f t="shared" si="49"/>
        <v>Марценюк О.М. ПП, кафе-бар "Точка" р-н Староконстантиновский Район, с.Сахновцы (0)</v>
      </c>
    </row>
    <row r="3184" spans="1:18" hidden="1" x14ac:dyDescent="0.25">
      <c r="A3184" s="32">
        <v>160875</v>
      </c>
      <c r="B3184" s="31" t="s">
        <v>10450</v>
      </c>
      <c r="C3184" s="31" t="s">
        <v>10451</v>
      </c>
      <c r="D3184" s="31" t="s">
        <v>10452</v>
      </c>
      <c r="E3184" s="31" t="s">
        <v>145</v>
      </c>
      <c r="F3184" s="31" t="s">
        <v>122</v>
      </c>
      <c r="G3184" s="31" t="s">
        <v>149</v>
      </c>
      <c r="H3184" s="31" t="s">
        <v>108</v>
      </c>
      <c r="I3184" s="31" t="s">
        <v>124</v>
      </c>
      <c r="J3184" s="31" t="s">
        <v>109</v>
      </c>
      <c r="K3184" s="31" t="s">
        <v>106</v>
      </c>
      <c r="L3184" s="31" t="s">
        <v>10451</v>
      </c>
      <c r="M3184" s="31" t="s">
        <v>5</v>
      </c>
      <c r="N3184" s="31" t="s">
        <v>4</v>
      </c>
      <c r="O3184" s="31" t="s">
        <v>25929</v>
      </c>
      <c r="P3184" s="32" t="s">
        <v>25948</v>
      </c>
      <c r="Q3184" s="32">
        <v>1</v>
      </c>
      <c r="R3184" t="str">
        <f t="shared" si="49"/>
        <v>Марченкова К.І. ПП, к-к №35 г.Хмельницкий, шоссе Львовское (біля Іконної лавки)</v>
      </c>
    </row>
    <row r="3185" spans="1:18" hidden="1" x14ac:dyDescent="0.25">
      <c r="A3185" s="32">
        <v>160878</v>
      </c>
      <c r="B3185" s="31" t="s">
        <v>10454</v>
      </c>
      <c r="C3185" s="31" t="s">
        <v>10455</v>
      </c>
      <c r="D3185" s="31" t="s">
        <v>10456</v>
      </c>
      <c r="E3185" s="31" t="s">
        <v>145</v>
      </c>
      <c r="F3185" s="31" t="s">
        <v>122</v>
      </c>
      <c r="G3185" s="31" t="s">
        <v>115</v>
      </c>
      <c r="H3185" s="31" t="s">
        <v>116</v>
      </c>
      <c r="I3185" s="31" t="s">
        <v>10457</v>
      </c>
      <c r="J3185" s="31" t="s">
        <v>10458</v>
      </c>
      <c r="K3185" s="31" t="s">
        <v>106</v>
      </c>
      <c r="L3185" s="31" t="s">
        <v>10455</v>
      </c>
      <c r="M3185" s="31" t="s">
        <v>31</v>
      </c>
      <c r="N3185" s="31" t="s">
        <v>25934</v>
      </c>
      <c r="O3185" s="31" t="s">
        <v>25929</v>
      </c>
      <c r="P3185" s="32" t="s">
        <v>25948</v>
      </c>
      <c r="Q3185" s="32">
        <v>1</v>
      </c>
      <c r="R3185" t="str">
        <f t="shared" si="49"/>
        <v>Матвійчук А.І. ПП, маг. "Продукти" г.Староконстантинов, пер.Орджоникидзе, д.1 (на кругу)</v>
      </c>
    </row>
    <row r="3186" spans="1:18" hidden="1" x14ac:dyDescent="0.25">
      <c r="A3186" s="32">
        <v>160969</v>
      </c>
      <c r="B3186" s="31" t="s">
        <v>10705</v>
      </c>
      <c r="C3186" s="31" t="s">
        <v>10706</v>
      </c>
      <c r="D3186" s="31" t="s">
        <v>10707</v>
      </c>
      <c r="E3186" s="31" t="s">
        <v>145</v>
      </c>
      <c r="F3186" s="31" t="s">
        <v>122</v>
      </c>
      <c r="G3186" s="31" t="s">
        <v>149</v>
      </c>
      <c r="H3186" s="31" t="s">
        <v>108</v>
      </c>
      <c r="I3186" s="31" t="s">
        <v>10708</v>
      </c>
      <c r="J3186" s="31" t="s">
        <v>10709</v>
      </c>
      <c r="K3186" s="31" t="s">
        <v>106</v>
      </c>
      <c r="L3186" s="31" t="s">
        <v>10706</v>
      </c>
      <c r="M3186" s="31" t="s">
        <v>5</v>
      </c>
      <c r="N3186" s="31" t="s">
        <v>4</v>
      </c>
      <c r="O3186" s="31" t="s">
        <v>25929</v>
      </c>
      <c r="P3186" s="32" t="s">
        <v>25948</v>
      </c>
      <c r="Q3186" s="32">
        <v>1</v>
      </c>
      <c r="R3186" t="str">
        <f t="shared" si="49"/>
        <v>Мороз А.В. ПП, павільйон "Подаруночок" г.Хмельницкий, ул.Прибужская (Торговий дім "Острів")</v>
      </c>
    </row>
    <row r="3187" spans="1:18" hidden="1" x14ac:dyDescent="0.25">
      <c r="A3187" s="32">
        <v>160971</v>
      </c>
      <c r="B3187" s="31" t="s">
        <v>1935</v>
      </c>
      <c r="C3187" s="31" t="s">
        <v>1936</v>
      </c>
      <c r="D3187" s="31" t="s">
        <v>10715</v>
      </c>
      <c r="E3187" s="31" t="s">
        <v>145</v>
      </c>
      <c r="F3187" s="31" t="s">
        <v>122</v>
      </c>
      <c r="G3187" s="31" t="s">
        <v>107</v>
      </c>
      <c r="H3187" s="31" t="s">
        <v>108</v>
      </c>
      <c r="I3187" s="31" t="s">
        <v>124</v>
      </c>
      <c r="J3187" s="31" t="s">
        <v>109</v>
      </c>
      <c r="K3187" s="31" t="s">
        <v>106</v>
      </c>
      <c r="L3187" s="31" t="s">
        <v>1936</v>
      </c>
      <c r="M3187" s="31" t="s">
        <v>31</v>
      </c>
      <c r="N3187" s="31" t="s">
        <v>25934</v>
      </c>
      <c r="O3187" s="31" t="s">
        <v>25929</v>
      </c>
      <c r="P3187" s="32" t="s">
        <v>25948</v>
      </c>
      <c r="Q3187" s="32">
        <v>1</v>
      </c>
      <c r="R3187" t="str">
        <f t="shared" si="49"/>
        <v>Морозюк Л.П. ПП, маг. "Фаворіт" р-н Староконстантиновский Район, с.Бутовцы, ул.Довженко Александра (0)</v>
      </c>
    </row>
    <row r="3188" spans="1:18" hidden="1" x14ac:dyDescent="0.25">
      <c r="A3188" s="32">
        <v>160987</v>
      </c>
      <c r="B3188" s="31" t="s">
        <v>10770</v>
      </c>
      <c r="C3188" s="31" t="s">
        <v>10769</v>
      </c>
      <c r="D3188" s="31" t="s">
        <v>1346</v>
      </c>
      <c r="E3188" s="31" t="s">
        <v>145</v>
      </c>
      <c r="F3188" s="31" t="s">
        <v>122</v>
      </c>
      <c r="G3188" s="31" t="s">
        <v>107</v>
      </c>
      <c r="H3188" s="31" t="s">
        <v>108</v>
      </c>
      <c r="I3188" s="31" t="s">
        <v>124</v>
      </c>
      <c r="J3188" s="31" t="s">
        <v>109</v>
      </c>
      <c r="K3188" s="31" t="s">
        <v>106</v>
      </c>
      <c r="L3188" s="31" t="s">
        <v>10769</v>
      </c>
      <c r="M3188" s="31" t="s">
        <v>31</v>
      </c>
      <c r="N3188" s="31" t="s">
        <v>25934</v>
      </c>
      <c r="O3188" s="31" t="s">
        <v>25929</v>
      </c>
      <c r="P3188" s="32" t="s">
        <v>25948</v>
      </c>
      <c r="Q3188" s="32">
        <v>1</v>
      </c>
      <c r="R3188" t="str">
        <f t="shared" si="49"/>
        <v>Мудрик ПП, маг. "Продукти" г.Староконстантинов (0)</v>
      </c>
    </row>
    <row r="3189" spans="1:18" hidden="1" x14ac:dyDescent="0.25">
      <c r="A3189" s="32">
        <v>160989</v>
      </c>
      <c r="B3189" s="31" t="s">
        <v>10771</v>
      </c>
      <c r="C3189" s="31" t="s">
        <v>10772</v>
      </c>
      <c r="D3189" s="31" t="s">
        <v>10773</v>
      </c>
      <c r="E3189" s="31" t="s">
        <v>145</v>
      </c>
      <c r="F3189" s="31" t="s">
        <v>122</v>
      </c>
      <c r="G3189" s="31" t="s">
        <v>107</v>
      </c>
      <c r="H3189" s="31" t="s">
        <v>108</v>
      </c>
      <c r="I3189" s="31" t="s">
        <v>10774</v>
      </c>
      <c r="J3189" s="31" t="s">
        <v>10775</v>
      </c>
      <c r="K3189" s="31" t="s">
        <v>106</v>
      </c>
      <c r="L3189" s="31" t="s">
        <v>10772</v>
      </c>
      <c r="M3189" s="31" t="s">
        <v>31</v>
      </c>
      <c r="N3189" s="31" t="s">
        <v>25934</v>
      </c>
      <c r="O3189" s="31" t="s">
        <v>25929</v>
      </c>
      <c r="P3189" s="32" t="s">
        <v>25948</v>
      </c>
      <c r="Q3189" s="32">
        <v>1</v>
      </c>
      <c r="R3189" t="str">
        <f t="shared" si="49"/>
        <v>Музика Т.С. ПП, маг. "Сузір'я" г.Староконстантинов, пер.Орджоникидзе, д.25/1</v>
      </c>
    </row>
    <row r="3190" spans="1:18" hidden="1" x14ac:dyDescent="0.25">
      <c r="A3190" s="32">
        <v>161005</v>
      </c>
      <c r="B3190" s="31" t="s">
        <v>10823</v>
      </c>
      <c r="C3190" s="31" t="s">
        <v>10824</v>
      </c>
      <c r="D3190" s="31" t="s">
        <v>10825</v>
      </c>
      <c r="E3190" s="31" t="s">
        <v>145</v>
      </c>
      <c r="F3190" s="31" t="s">
        <v>122</v>
      </c>
      <c r="G3190" s="31" t="s">
        <v>107</v>
      </c>
      <c r="H3190" s="31" t="s">
        <v>108</v>
      </c>
      <c r="I3190" s="31" t="s">
        <v>124</v>
      </c>
      <c r="J3190" s="31" t="s">
        <v>109</v>
      </c>
      <c r="K3190" s="31" t="s">
        <v>106</v>
      </c>
      <c r="L3190" s="31" t="s">
        <v>10824</v>
      </c>
      <c r="M3190" s="31" t="s">
        <v>29</v>
      </c>
      <c r="N3190" s="31" t="s">
        <v>25934</v>
      </c>
      <c r="O3190" s="31" t="s">
        <v>25929</v>
      </c>
      <c r="P3190" s="32" t="s">
        <v>25948</v>
      </c>
      <c r="Q3190" s="32">
        <v>1</v>
      </c>
      <c r="R3190" t="str">
        <f t="shared" si="49"/>
        <v>Надашковська К.І. ПП, маг. "Продукти" р-н Красиловский Район, с.Малые Юначки, ул.Центральная, д.1</v>
      </c>
    </row>
    <row r="3191" spans="1:18" hidden="1" x14ac:dyDescent="0.25">
      <c r="A3191" s="32">
        <v>161022</v>
      </c>
      <c r="B3191" s="31" t="s">
        <v>10877</v>
      </c>
      <c r="C3191" s="31" t="s">
        <v>10878</v>
      </c>
      <c r="D3191" s="31" t="s">
        <v>10879</v>
      </c>
      <c r="E3191" s="31" t="s">
        <v>135</v>
      </c>
      <c r="F3191" s="31" t="s">
        <v>122</v>
      </c>
      <c r="G3191" s="31" t="s">
        <v>107</v>
      </c>
      <c r="H3191" s="31" t="s">
        <v>108</v>
      </c>
      <c r="I3191" s="31" t="s">
        <v>124</v>
      </c>
      <c r="J3191" s="31" t="s">
        <v>109</v>
      </c>
      <c r="K3191" s="31" t="s">
        <v>106</v>
      </c>
      <c r="L3191" s="31" t="s">
        <v>10881</v>
      </c>
      <c r="M3191" s="31" t="s">
        <v>4</v>
      </c>
      <c r="N3191" s="31" t="s">
        <v>4</v>
      </c>
      <c r="O3191" s="31" t="s">
        <v>25929</v>
      </c>
      <c r="P3191" s="32" t="s">
        <v>25948</v>
      </c>
      <c r="Q3191" s="32">
        <v>1</v>
      </c>
      <c r="R3191" t="str">
        <f t="shared" si="49"/>
        <v>(НКЗ) НВКП "Альфа" ЛТД ТОВ г.Нетишин, просп Курчатова, д.9 (-)</v>
      </c>
    </row>
    <row r="3192" spans="1:18" hidden="1" x14ac:dyDescent="0.25">
      <c r="A3192" s="32">
        <v>161037</v>
      </c>
      <c r="B3192" s="31" t="s">
        <v>10934</v>
      </c>
      <c r="C3192" s="31" t="s">
        <v>10935</v>
      </c>
      <c r="D3192" s="31" t="s">
        <v>1346</v>
      </c>
      <c r="E3192" s="31" t="s">
        <v>145</v>
      </c>
      <c r="F3192" s="31" t="s">
        <v>122</v>
      </c>
      <c r="G3192" s="31" t="s">
        <v>149</v>
      </c>
      <c r="H3192" s="31" t="s">
        <v>108</v>
      </c>
      <c r="I3192" s="31" t="s">
        <v>124</v>
      </c>
      <c r="J3192" s="31" t="s">
        <v>109</v>
      </c>
      <c r="K3192" s="31" t="s">
        <v>106</v>
      </c>
      <c r="L3192" s="31" t="s">
        <v>10935</v>
      </c>
      <c r="M3192" s="31" t="s">
        <v>31</v>
      </c>
      <c r="N3192" s="31" t="s">
        <v>25934</v>
      </c>
      <c r="O3192" s="31" t="s">
        <v>25929</v>
      </c>
      <c r="P3192" s="32" t="s">
        <v>25948</v>
      </c>
      <c r="Q3192" s="32">
        <v>1</v>
      </c>
      <c r="R3192" t="str">
        <f t="shared" si="49"/>
        <v>Нижник О.А. ПП, к-к г.Староконстантинов (0)</v>
      </c>
    </row>
    <row r="3193" spans="1:18" hidden="1" x14ac:dyDescent="0.25">
      <c r="A3193" s="32">
        <v>161078</v>
      </c>
      <c r="B3193" s="31" t="s">
        <v>11060</v>
      </c>
      <c r="C3193" s="31" t="s">
        <v>11061</v>
      </c>
      <c r="D3193" s="31" t="s">
        <v>11062</v>
      </c>
      <c r="E3193" s="31" t="s">
        <v>145</v>
      </c>
      <c r="F3193" s="31" t="s">
        <v>122</v>
      </c>
      <c r="G3193" s="31" t="s">
        <v>114</v>
      </c>
      <c r="H3193" s="31" t="s">
        <v>108</v>
      </c>
      <c r="I3193" s="31" t="s">
        <v>124</v>
      </c>
      <c r="J3193" s="31" t="s">
        <v>109</v>
      </c>
      <c r="K3193" s="31" t="s">
        <v>106</v>
      </c>
      <c r="L3193" s="31" t="s">
        <v>11061</v>
      </c>
      <c r="M3193" s="31" t="s">
        <v>31</v>
      </c>
      <c r="N3193" s="31" t="s">
        <v>25934</v>
      </c>
      <c r="O3193" s="31" t="s">
        <v>25929</v>
      </c>
      <c r="P3193" s="32" t="s">
        <v>25948</v>
      </c>
      <c r="Q3193" s="32">
        <v>1</v>
      </c>
      <c r="R3193" t="str">
        <f t="shared" si="49"/>
        <v>Олійник І.І. ПП, кафе-бар "Уют" г.Староконстантинов, ул.Железнодорожная, д.10/1</v>
      </c>
    </row>
    <row r="3194" spans="1:18" hidden="1" x14ac:dyDescent="0.25">
      <c r="A3194" s="32">
        <v>161080</v>
      </c>
      <c r="B3194" s="31" t="s">
        <v>11063</v>
      </c>
      <c r="C3194" s="31" t="s">
        <v>11064</v>
      </c>
      <c r="D3194" s="31" t="s">
        <v>11065</v>
      </c>
      <c r="E3194" s="31" t="s">
        <v>145</v>
      </c>
      <c r="F3194" s="31" t="s">
        <v>122</v>
      </c>
      <c r="G3194" s="31" t="s">
        <v>149</v>
      </c>
      <c r="H3194" s="31" t="s">
        <v>108</v>
      </c>
      <c r="I3194" s="31" t="s">
        <v>124</v>
      </c>
      <c r="J3194" s="31" t="s">
        <v>109</v>
      </c>
      <c r="K3194" s="31" t="s">
        <v>106</v>
      </c>
      <c r="L3194" s="31" t="s">
        <v>11064</v>
      </c>
      <c r="M3194" s="31" t="s">
        <v>5</v>
      </c>
      <c r="N3194" s="31" t="s">
        <v>4</v>
      </c>
      <c r="O3194" s="31" t="s">
        <v>25929</v>
      </c>
      <c r="P3194" s="32" t="s">
        <v>25948</v>
      </c>
      <c r="Q3194" s="32">
        <v>1</v>
      </c>
      <c r="R3194" t="str">
        <f t="shared" si="49"/>
        <v>Олійник О.П. ПП, к-к 114а г.Хмельницкий, шоссе Львовское (стоянка "Ізіда")</v>
      </c>
    </row>
    <row r="3195" spans="1:18" hidden="1" x14ac:dyDescent="0.25">
      <c r="A3195" s="32">
        <v>161082</v>
      </c>
      <c r="B3195" s="31" t="s">
        <v>11066</v>
      </c>
      <c r="C3195" s="31" t="s">
        <v>11067</v>
      </c>
      <c r="D3195" s="31" t="s">
        <v>11068</v>
      </c>
      <c r="E3195" s="31" t="s">
        <v>145</v>
      </c>
      <c r="F3195" s="31" t="s">
        <v>122</v>
      </c>
      <c r="G3195" s="31" t="s">
        <v>115</v>
      </c>
      <c r="H3195" s="31" t="s">
        <v>116</v>
      </c>
      <c r="I3195" s="31" t="s">
        <v>11069</v>
      </c>
      <c r="J3195" s="31" t="s">
        <v>11070</v>
      </c>
      <c r="K3195" s="31" t="s">
        <v>106</v>
      </c>
      <c r="L3195" s="31" t="s">
        <v>11067</v>
      </c>
      <c r="M3195" s="31" t="s">
        <v>5</v>
      </c>
      <c r="N3195" s="31" t="s">
        <v>4</v>
      </c>
      <c r="O3195" s="31" t="s">
        <v>25929</v>
      </c>
      <c r="P3195" s="32" t="s">
        <v>25948</v>
      </c>
      <c r="Q3195" s="32">
        <v>1</v>
      </c>
      <c r="R3195" t="str">
        <f t="shared" si="49"/>
        <v>Олійник О.П. ПП, к-к У-6 г.Хмельницкий, шоссе Львовское (стоянка дарсон)</v>
      </c>
    </row>
    <row r="3196" spans="1:18" hidden="1" x14ac:dyDescent="0.25">
      <c r="A3196" s="32">
        <v>161085</v>
      </c>
      <c r="B3196" s="31" t="s">
        <v>11081</v>
      </c>
      <c r="C3196" s="31" t="s">
        <v>11082</v>
      </c>
      <c r="D3196" s="31" t="s">
        <v>10402</v>
      </c>
      <c r="E3196" s="31" t="s">
        <v>145</v>
      </c>
      <c r="F3196" s="31" t="s">
        <v>122</v>
      </c>
      <c r="G3196" s="31" t="s">
        <v>113</v>
      </c>
      <c r="H3196" s="31" t="s">
        <v>108</v>
      </c>
      <c r="I3196" s="31" t="s">
        <v>11083</v>
      </c>
      <c r="J3196" s="31" t="s">
        <v>11084</v>
      </c>
      <c r="K3196" s="31" t="s">
        <v>106</v>
      </c>
      <c r="L3196" s="31" t="s">
        <v>11082</v>
      </c>
      <c r="M3196" s="31" t="s">
        <v>29</v>
      </c>
      <c r="N3196" s="31" t="s">
        <v>25934</v>
      </c>
      <c r="O3196" s="31" t="s">
        <v>25929</v>
      </c>
      <c r="P3196" s="32" t="s">
        <v>67</v>
      </c>
      <c r="Q3196" s="32">
        <v>1</v>
      </c>
      <c r="R3196" t="str">
        <f t="shared" si="49"/>
        <v>Олянюк Ю.В. ПП, маг. "Вишенька" р-н Староконстантиновский Район, с.Малый Чернятин, ул.Петровского, д.5</v>
      </c>
    </row>
    <row r="3197" spans="1:18" hidden="1" x14ac:dyDescent="0.25">
      <c r="A3197" s="32">
        <v>161087</v>
      </c>
      <c r="B3197" s="31" t="s">
        <v>11090</v>
      </c>
      <c r="C3197" s="31" t="s">
        <v>11091</v>
      </c>
      <c r="D3197" s="31" t="s">
        <v>11092</v>
      </c>
      <c r="E3197" s="31" t="s">
        <v>145</v>
      </c>
      <c r="F3197" s="31" t="s">
        <v>122</v>
      </c>
      <c r="G3197" s="31" t="s">
        <v>115</v>
      </c>
      <c r="H3197" s="31" t="s">
        <v>116</v>
      </c>
      <c r="I3197" s="31" t="s">
        <v>6439</v>
      </c>
      <c r="J3197" s="31" t="s">
        <v>6440</v>
      </c>
      <c r="K3197" s="31" t="s">
        <v>106</v>
      </c>
      <c r="L3197" s="31" t="s">
        <v>11091</v>
      </c>
      <c r="M3197" s="31" t="s">
        <v>5</v>
      </c>
      <c r="N3197" s="31" t="s">
        <v>4</v>
      </c>
      <c r="O3197" s="31" t="s">
        <v>25929</v>
      </c>
      <c r="P3197" s="32" t="s">
        <v>25948</v>
      </c>
      <c r="Q3197" s="32">
        <v>1</v>
      </c>
      <c r="R3197" t="str">
        <f t="shared" si="49"/>
        <v>Онищук І.В. ПП, к-к г.Хмельницкий, ул.Соборная, д.11, оф.117 (продуктовый рынок)</v>
      </c>
    </row>
    <row r="3198" spans="1:18" hidden="1" x14ac:dyDescent="0.25">
      <c r="A3198" s="32">
        <v>161088</v>
      </c>
      <c r="B3198" s="31" t="s">
        <v>1971</v>
      </c>
      <c r="C3198" s="31" t="s">
        <v>1972</v>
      </c>
      <c r="D3198" s="31" t="s">
        <v>11093</v>
      </c>
      <c r="E3198" s="31" t="s">
        <v>145</v>
      </c>
      <c r="F3198" s="31" t="s">
        <v>122</v>
      </c>
      <c r="G3198" s="31" t="s">
        <v>107</v>
      </c>
      <c r="H3198" s="31" t="s">
        <v>108</v>
      </c>
      <c r="I3198" s="31" t="s">
        <v>6439</v>
      </c>
      <c r="J3198" s="31" t="s">
        <v>6440</v>
      </c>
      <c r="K3198" s="31" t="s">
        <v>106</v>
      </c>
      <c r="L3198" s="31" t="s">
        <v>1972</v>
      </c>
      <c r="M3198" s="31" t="s">
        <v>29</v>
      </c>
      <c r="N3198" s="31" t="s">
        <v>25934</v>
      </c>
      <c r="O3198" s="31" t="s">
        <v>25929</v>
      </c>
      <c r="P3198" s="32" t="s">
        <v>25948</v>
      </c>
      <c r="Q3198" s="32">
        <v>1</v>
      </c>
      <c r="R3198" t="str">
        <f t="shared" si="49"/>
        <v>Онищук І.В. ПП, маг. "Білочка" р-н Красиловский Район, г.Красилов, ул.Центральная, д.45</v>
      </c>
    </row>
    <row r="3199" spans="1:18" hidden="1" x14ac:dyDescent="0.25">
      <c r="A3199" s="32">
        <v>161099</v>
      </c>
      <c r="B3199" s="31" t="s">
        <v>11115</v>
      </c>
      <c r="C3199" s="31" t="s">
        <v>11116</v>
      </c>
      <c r="D3199" s="31" t="s">
        <v>11117</v>
      </c>
      <c r="E3199" s="31" t="s">
        <v>145</v>
      </c>
      <c r="F3199" s="31" t="s">
        <v>122</v>
      </c>
      <c r="G3199" s="31" t="s">
        <v>107</v>
      </c>
      <c r="H3199" s="31" t="s">
        <v>108</v>
      </c>
      <c r="I3199" s="31" t="s">
        <v>124</v>
      </c>
      <c r="J3199" s="31" t="s">
        <v>109</v>
      </c>
      <c r="K3199" s="31" t="s">
        <v>106</v>
      </c>
      <c r="L3199" s="31" t="s">
        <v>11116</v>
      </c>
      <c r="M3199" s="31" t="s">
        <v>31</v>
      </c>
      <c r="N3199" s="31" t="s">
        <v>25934</v>
      </c>
      <c r="O3199" s="31" t="s">
        <v>25929</v>
      </c>
      <c r="P3199" s="32" t="s">
        <v>25948</v>
      </c>
      <c r="Q3199" s="32">
        <v>1</v>
      </c>
      <c r="R3199" t="str">
        <f t="shared" si="49"/>
        <v>Ординатус В.В. ПП, маг. "Сен-Тропе" г.Староконстантинов, пер.Центральный, д.24 (на кругу біля ресторану "Фонтан")</v>
      </c>
    </row>
    <row r="3200" spans="1:18" hidden="1" x14ac:dyDescent="0.25">
      <c r="A3200" s="32">
        <v>161102</v>
      </c>
      <c r="B3200" s="31" t="s">
        <v>2201</v>
      </c>
      <c r="C3200" s="31" t="s">
        <v>11125</v>
      </c>
      <c r="D3200" s="31" t="s">
        <v>11127</v>
      </c>
      <c r="E3200" s="31" t="s">
        <v>145</v>
      </c>
      <c r="F3200" s="31" t="s">
        <v>122</v>
      </c>
      <c r="G3200" s="31" t="s">
        <v>107</v>
      </c>
      <c r="H3200" s="31" t="s">
        <v>108</v>
      </c>
      <c r="I3200" s="31" t="s">
        <v>11121</v>
      </c>
      <c r="J3200" s="31" t="s">
        <v>11122</v>
      </c>
      <c r="K3200" s="31" t="s">
        <v>106</v>
      </c>
      <c r="L3200" s="31" t="s">
        <v>2202</v>
      </c>
      <c r="M3200" s="31" t="s">
        <v>30</v>
      </c>
      <c r="N3200" s="31" t="s">
        <v>25934</v>
      </c>
      <c r="O3200" s="31" t="s">
        <v>25929</v>
      </c>
      <c r="P3200" s="32" t="s">
        <v>25948</v>
      </c>
      <c r="Q3200" s="32">
        <v>1</v>
      </c>
      <c r="R3200" t="str">
        <f t="shared" si="49"/>
        <v>(КООП) Ординецьке СТ, маг. "Продукти" р-н Теофипольский Район, с.Михиринцы, ул.Ленина, д.12</v>
      </c>
    </row>
    <row r="3201" spans="1:18" hidden="1" x14ac:dyDescent="0.25">
      <c r="A3201" s="32">
        <v>161107</v>
      </c>
      <c r="B3201" s="31" t="s">
        <v>3170</v>
      </c>
      <c r="C3201" s="31" t="s">
        <v>3171</v>
      </c>
      <c r="D3201" s="31" t="s">
        <v>7643</v>
      </c>
      <c r="E3201" s="31" t="s">
        <v>145</v>
      </c>
      <c r="F3201" s="31" t="s">
        <v>122</v>
      </c>
      <c r="G3201" s="31" t="s">
        <v>107</v>
      </c>
      <c r="H3201" s="31" t="s">
        <v>108</v>
      </c>
      <c r="I3201" s="31" t="s">
        <v>124</v>
      </c>
      <c r="J3201" s="31" t="s">
        <v>109</v>
      </c>
      <c r="K3201" s="31" t="s">
        <v>106</v>
      </c>
      <c r="L3201" s="31" t="s">
        <v>3171</v>
      </c>
      <c r="M3201" s="31" t="s">
        <v>31</v>
      </c>
      <c r="N3201" s="31" t="s">
        <v>25934</v>
      </c>
      <c r="O3201" s="31" t="s">
        <v>25929</v>
      </c>
      <c r="P3201" s="32" t="s">
        <v>67</v>
      </c>
      <c r="Q3201" s="32">
        <v>1</v>
      </c>
      <c r="R3201" t="str">
        <f t="shared" si="49"/>
        <v>Орловська Г.В. ПП, маг. "Продукти" г.Староконстантинов, ул.Чкалова, д.13</v>
      </c>
    </row>
    <row r="3202" spans="1:18" hidden="1" x14ac:dyDescent="0.25">
      <c r="A3202" s="32">
        <v>161117</v>
      </c>
      <c r="B3202" s="31" t="s">
        <v>11165</v>
      </c>
      <c r="C3202" s="31" t="s">
        <v>11166</v>
      </c>
      <c r="D3202" s="31" t="s">
        <v>11167</v>
      </c>
      <c r="E3202" s="31" t="s">
        <v>145</v>
      </c>
      <c r="F3202" s="31" t="s">
        <v>122</v>
      </c>
      <c r="G3202" s="31" t="s">
        <v>115</v>
      </c>
      <c r="H3202" s="31" t="s">
        <v>116</v>
      </c>
      <c r="I3202" s="31" t="s">
        <v>124</v>
      </c>
      <c r="J3202" s="31" t="s">
        <v>109</v>
      </c>
      <c r="K3202" s="31" t="s">
        <v>106</v>
      </c>
      <c r="L3202" s="31" t="s">
        <v>11166</v>
      </c>
      <c r="M3202" s="31" t="s">
        <v>5</v>
      </c>
      <c r="N3202" s="31" t="s">
        <v>4</v>
      </c>
      <c r="O3202" s="31" t="s">
        <v>25929</v>
      </c>
      <c r="P3202" s="32" t="s">
        <v>25948</v>
      </c>
      <c r="Q3202" s="32">
        <v>1</v>
      </c>
      <c r="R3202" t="str">
        <f t="shared" si="49"/>
        <v>Осінський О.М. ПП, к-к №54 "Передовик" г.Хмельницкий, ул.Соборная (продуктовый рынок)</v>
      </c>
    </row>
    <row r="3203" spans="1:18" hidden="1" x14ac:dyDescent="0.25">
      <c r="A3203" s="32">
        <v>161128</v>
      </c>
      <c r="B3203" s="31" t="s">
        <v>11197</v>
      </c>
      <c r="C3203" s="31" t="s">
        <v>11198</v>
      </c>
      <c r="D3203" s="31" t="s">
        <v>10880</v>
      </c>
      <c r="E3203" s="31" t="s">
        <v>135</v>
      </c>
      <c r="F3203" s="31" t="s">
        <v>122</v>
      </c>
      <c r="G3203" s="31" t="s">
        <v>107</v>
      </c>
      <c r="H3203" s="31" t="s">
        <v>108</v>
      </c>
      <c r="I3203" s="31" t="s">
        <v>124</v>
      </c>
      <c r="J3203" s="31" t="s">
        <v>109</v>
      </c>
      <c r="K3203" s="31" t="s">
        <v>106</v>
      </c>
      <c r="L3203" s="31" t="s">
        <v>11199</v>
      </c>
      <c r="M3203" s="31" t="s">
        <v>4</v>
      </c>
      <c r="N3203" s="31" t="s">
        <v>4</v>
      </c>
      <c r="O3203" s="31" t="s">
        <v>25929</v>
      </c>
      <c r="P3203" s="32" t="s">
        <v>25948</v>
      </c>
      <c r="Q3203" s="32">
        <v>1</v>
      </c>
      <c r="R3203" t="str">
        <f t="shared" ref="R3203:R3266" si="50">CONCATENATE(C3203," ",D3203)</f>
        <v>(НКЗ) Острозька філія ТОВ "Універсалбуд" Нетішин, пр-т. Курчатова, б. 9,  97</v>
      </c>
    </row>
    <row r="3204" spans="1:18" hidden="1" x14ac:dyDescent="0.25">
      <c r="A3204" s="32">
        <v>161130</v>
      </c>
      <c r="B3204" s="31" t="s">
        <v>11205</v>
      </c>
      <c r="C3204" s="31" t="s">
        <v>11206</v>
      </c>
      <c r="D3204" s="31" t="s">
        <v>11207</v>
      </c>
      <c r="E3204" s="31" t="s">
        <v>145</v>
      </c>
      <c r="F3204" s="31" t="s">
        <v>122</v>
      </c>
      <c r="G3204" s="31" t="s">
        <v>149</v>
      </c>
      <c r="H3204" s="31" t="s">
        <v>108</v>
      </c>
      <c r="I3204" s="31" t="s">
        <v>124</v>
      </c>
      <c r="J3204" s="31" t="s">
        <v>109</v>
      </c>
      <c r="K3204" s="31" t="s">
        <v>106</v>
      </c>
      <c r="L3204" s="31" t="s">
        <v>11206</v>
      </c>
      <c r="M3204" s="31" t="s">
        <v>31</v>
      </c>
      <c r="N3204" s="31" t="s">
        <v>25934</v>
      </c>
      <c r="O3204" s="31" t="s">
        <v>25929</v>
      </c>
      <c r="P3204" s="32" t="s">
        <v>25948</v>
      </c>
      <c r="Q3204" s="32">
        <v>1</v>
      </c>
      <c r="R3204" t="str">
        <f t="shared" si="50"/>
        <v>Ошовська Н.А. ПП, к-к г.Староконстантинов, ул.Острожского (ринок)</v>
      </c>
    </row>
    <row r="3205" spans="1:18" hidden="1" x14ac:dyDescent="0.25">
      <c r="A3205" s="32">
        <v>161138</v>
      </c>
      <c r="B3205" s="31" t="s">
        <v>11224</v>
      </c>
      <c r="C3205" s="31" t="s">
        <v>11225</v>
      </c>
      <c r="D3205" s="31" t="s">
        <v>11226</v>
      </c>
      <c r="E3205" s="31" t="s">
        <v>145</v>
      </c>
      <c r="F3205" s="31" t="s">
        <v>122</v>
      </c>
      <c r="G3205" s="31" t="s">
        <v>107</v>
      </c>
      <c r="H3205" s="31" t="s">
        <v>108</v>
      </c>
      <c r="I3205" s="31" t="s">
        <v>124</v>
      </c>
      <c r="J3205" s="31" t="s">
        <v>109</v>
      </c>
      <c r="K3205" s="31" t="s">
        <v>106</v>
      </c>
      <c r="L3205" s="31" t="s">
        <v>11225</v>
      </c>
      <c r="M3205" s="31" t="s">
        <v>30</v>
      </c>
      <c r="N3205" s="31" t="s">
        <v>25934</v>
      </c>
      <c r="O3205" s="31" t="s">
        <v>25929</v>
      </c>
      <c r="P3205" s="32" t="s">
        <v>25948</v>
      </c>
      <c r="Q3205" s="32">
        <v>1</v>
      </c>
      <c r="R3205" t="str">
        <f t="shared" si="50"/>
        <v>Паламар Г.В. ПП, маг. "Продукти" р-н Красиловский Район, с.Малые Зозулинцы, ул.Гагарина (біля зупинки)</v>
      </c>
    </row>
    <row r="3206" spans="1:18" hidden="1" x14ac:dyDescent="0.25">
      <c r="A3206" s="32">
        <v>161139</v>
      </c>
      <c r="B3206" s="31" t="s">
        <v>11227</v>
      </c>
      <c r="C3206" s="31" t="s">
        <v>11228</v>
      </c>
      <c r="D3206" s="31" t="s">
        <v>11229</v>
      </c>
      <c r="E3206" s="31" t="s">
        <v>145</v>
      </c>
      <c r="F3206" s="31" t="s">
        <v>122</v>
      </c>
      <c r="G3206" s="31" t="s">
        <v>107</v>
      </c>
      <c r="H3206" s="31" t="s">
        <v>108</v>
      </c>
      <c r="I3206" s="31" t="s">
        <v>124</v>
      </c>
      <c r="J3206" s="31" t="s">
        <v>109</v>
      </c>
      <c r="K3206" s="31" t="s">
        <v>106</v>
      </c>
      <c r="L3206" s="31" t="s">
        <v>11228</v>
      </c>
      <c r="M3206" s="31" t="s">
        <v>30</v>
      </c>
      <c r="N3206" s="31" t="s">
        <v>25934</v>
      </c>
      <c r="O3206" s="31" t="s">
        <v>25929</v>
      </c>
      <c r="P3206" s="32" t="s">
        <v>66</v>
      </c>
      <c r="Q3206" s="32">
        <v>1</v>
      </c>
      <c r="R3206" t="str">
        <f t="shared" si="50"/>
        <v>Паламар Г.В. ПП, маг. "Ялинки" р-н Красиловский Район, с.Великие Зозулинцы, ул.Жукова, д.21</v>
      </c>
    </row>
    <row r="3207" spans="1:18" hidden="1" x14ac:dyDescent="0.25">
      <c r="A3207" s="32">
        <v>161140</v>
      </c>
      <c r="B3207" s="31" t="s">
        <v>11230</v>
      </c>
      <c r="C3207" s="31" t="s">
        <v>11231</v>
      </c>
      <c r="D3207" s="31" t="s">
        <v>11232</v>
      </c>
      <c r="E3207" s="31" t="s">
        <v>145</v>
      </c>
      <c r="F3207" s="31" t="s">
        <v>122</v>
      </c>
      <c r="G3207" s="31" t="s">
        <v>113</v>
      </c>
      <c r="H3207" s="31" t="s">
        <v>108</v>
      </c>
      <c r="I3207" s="31" t="s">
        <v>124</v>
      </c>
      <c r="J3207" s="31" t="s">
        <v>109</v>
      </c>
      <c r="K3207" s="31" t="s">
        <v>106</v>
      </c>
      <c r="L3207" s="31" t="s">
        <v>11231</v>
      </c>
      <c r="M3207" s="31" t="s">
        <v>30</v>
      </c>
      <c r="N3207" s="31" t="s">
        <v>25934</v>
      </c>
      <c r="O3207" s="31" t="s">
        <v>25929</v>
      </c>
      <c r="P3207" s="32" t="s">
        <v>25948</v>
      </c>
      <c r="Q3207" s="32">
        <v>1</v>
      </c>
      <c r="R3207" t="str">
        <f t="shared" si="50"/>
        <v>Паламар Л.М. ПП, маг. "Людмила 2" р-н Красиловский Район, с.Великие Зозулинцы, ул.Тельмана, д.18 (зелений вагончик)</v>
      </c>
    </row>
    <row r="3208" spans="1:18" hidden="1" x14ac:dyDescent="0.25">
      <c r="A3208" s="32">
        <v>161165</v>
      </c>
      <c r="B3208" s="31" t="s">
        <v>11302</v>
      </c>
      <c r="C3208" s="31" t="s">
        <v>11303</v>
      </c>
      <c r="D3208" s="31" t="s">
        <v>11304</v>
      </c>
      <c r="E3208" s="31" t="s">
        <v>145</v>
      </c>
      <c r="F3208" s="31" t="s">
        <v>122</v>
      </c>
      <c r="G3208" s="31" t="s">
        <v>115</v>
      </c>
      <c r="H3208" s="31" t="s">
        <v>116</v>
      </c>
      <c r="I3208" s="31" t="s">
        <v>124</v>
      </c>
      <c r="J3208" s="31" t="s">
        <v>109</v>
      </c>
      <c r="K3208" s="31" t="s">
        <v>106</v>
      </c>
      <c r="L3208" s="31" t="s">
        <v>11303</v>
      </c>
      <c r="M3208" s="31" t="s">
        <v>5</v>
      </c>
      <c r="N3208" s="31" t="s">
        <v>4</v>
      </c>
      <c r="O3208" s="31" t="s">
        <v>25929</v>
      </c>
      <c r="P3208" s="32" t="s">
        <v>25948</v>
      </c>
      <c r="Q3208" s="32">
        <v>1</v>
      </c>
      <c r="R3208" t="str">
        <f t="shared" si="50"/>
        <v>Перехристюк ПП, к-к г.Хмельницкий, пер.Куприна, д.54 (р-к  Дубово)</v>
      </c>
    </row>
    <row r="3209" spans="1:18" hidden="1" x14ac:dyDescent="0.25">
      <c r="A3209" s="32">
        <v>161205</v>
      </c>
      <c r="B3209" s="31" t="s">
        <v>11413</v>
      </c>
      <c r="C3209" s="31" t="s">
        <v>11414</v>
      </c>
      <c r="D3209" s="31" t="s">
        <v>424</v>
      </c>
      <c r="E3209" s="31" t="s">
        <v>145</v>
      </c>
      <c r="F3209" s="31" t="s">
        <v>122</v>
      </c>
      <c r="G3209" s="31" t="s">
        <v>111</v>
      </c>
      <c r="H3209" s="31" t="s">
        <v>112</v>
      </c>
      <c r="I3209" s="31" t="s">
        <v>124</v>
      </c>
      <c r="J3209" s="31" t="s">
        <v>109</v>
      </c>
      <c r="K3209" s="31" t="s">
        <v>106</v>
      </c>
      <c r="L3209" s="31" t="s">
        <v>11415</v>
      </c>
      <c r="M3209" s="31" t="s">
        <v>4</v>
      </c>
      <c r="N3209" s="31" t="s">
        <v>4</v>
      </c>
      <c r="O3209" s="31" t="s">
        <v>25929</v>
      </c>
      <c r="P3209" s="32" t="s">
        <v>25948</v>
      </c>
      <c r="Q3209" s="32">
        <v>1</v>
      </c>
      <c r="R3209" t="str">
        <f t="shared" si="50"/>
        <v>(НКЗ) Пйодь Л.П. ПП, готельго-ресторанний комплекс "Лелека" г.Хмельницкий (0)</v>
      </c>
    </row>
    <row r="3210" spans="1:18" hidden="1" x14ac:dyDescent="0.25">
      <c r="A3210" s="32">
        <v>161212</v>
      </c>
      <c r="B3210" s="31" t="s">
        <v>11431</v>
      </c>
      <c r="C3210" s="31" t="s">
        <v>11432</v>
      </c>
      <c r="D3210" s="31" t="s">
        <v>11433</v>
      </c>
      <c r="E3210" s="31" t="s">
        <v>145</v>
      </c>
      <c r="F3210" s="31" t="s">
        <v>122</v>
      </c>
      <c r="G3210" s="31" t="s">
        <v>113</v>
      </c>
      <c r="H3210" s="31" t="s">
        <v>108</v>
      </c>
      <c r="I3210" s="31" t="s">
        <v>124</v>
      </c>
      <c r="J3210" s="31" t="s">
        <v>109</v>
      </c>
      <c r="K3210" s="31" t="s">
        <v>106</v>
      </c>
      <c r="L3210" s="31" t="s">
        <v>11432</v>
      </c>
      <c r="M3210" s="31" t="s">
        <v>5</v>
      </c>
      <c r="N3210" s="31" t="s">
        <v>4</v>
      </c>
      <c r="O3210" s="31" t="s">
        <v>25929</v>
      </c>
      <c r="P3210" s="32" t="s">
        <v>25948</v>
      </c>
      <c r="Q3210" s="32">
        <v>1</v>
      </c>
      <c r="R3210" t="str">
        <f t="shared" si="50"/>
        <v>Плавуцький В.І. ПП, к-к №36 г.Хмельницкий, ул.Соборная (продуктовый ринок)</v>
      </c>
    </row>
    <row r="3211" spans="1:18" hidden="1" x14ac:dyDescent="0.25">
      <c r="A3211" s="32">
        <v>161645</v>
      </c>
      <c r="B3211" s="31" t="s">
        <v>12574</v>
      </c>
      <c r="C3211" s="31" t="s">
        <v>12575</v>
      </c>
      <c r="D3211" s="31" t="s">
        <v>12576</v>
      </c>
      <c r="E3211" s="31" t="s">
        <v>145</v>
      </c>
      <c r="F3211" s="31" t="s">
        <v>122</v>
      </c>
      <c r="G3211" s="31" t="s">
        <v>111</v>
      </c>
      <c r="H3211" s="31" t="s">
        <v>112</v>
      </c>
      <c r="I3211" s="31" t="s">
        <v>124</v>
      </c>
      <c r="J3211" s="31" t="s">
        <v>109</v>
      </c>
      <c r="K3211" s="31" t="s">
        <v>110</v>
      </c>
      <c r="L3211" s="31" t="s">
        <v>12577</v>
      </c>
      <c r="M3211" s="31" t="s">
        <v>4</v>
      </c>
      <c r="N3211" s="31" t="s">
        <v>4</v>
      </c>
      <c r="O3211" s="31" t="s">
        <v>25929</v>
      </c>
      <c r="P3211" s="32" t="s">
        <v>25948</v>
      </c>
      <c r="Q3211" s="32">
        <v>1</v>
      </c>
      <c r="R3211" t="str">
        <f t="shared" si="50"/>
        <v>(НКЗ) Тепловик ПК г.Староконстантинов, ул.Ессенская, д.2, к.4</v>
      </c>
    </row>
    <row r="3212" spans="1:18" hidden="1" x14ac:dyDescent="0.25">
      <c r="A3212" s="32">
        <v>161655</v>
      </c>
      <c r="B3212" s="31" t="s">
        <v>12597</v>
      </c>
      <c r="C3212" s="31" t="s">
        <v>12598</v>
      </c>
      <c r="D3212" s="31" t="s">
        <v>12599</v>
      </c>
      <c r="E3212" s="31" t="s">
        <v>145</v>
      </c>
      <c r="F3212" s="31" t="s">
        <v>122</v>
      </c>
      <c r="G3212" s="31" t="s">
        <v>107</v>
      </c>
      <c r="H3212" s="31" t="s">
        <v>108</v>
      </c>
      <c r="I3212" s="31" t="s">
        <v>12600</v>
      </c>
      <c r="J3212" s="31" t="s">
        <v>12601</v>
      </c>
      <c r="K3212" s="31" t="s">
        <v>110</v>
      </c>
      <c r="L3212" s="31" t="s">
        <v>12598</v>
      </c>
      <c r="M3212" s="31" t="s">
        <v>29</v>
      </c>
      <c r="N3212" s="31" t="s">
        <v>25934</v>
      </c>
      <c r="O3212" s="31" t="s">
        <v>25929</v>
      </c>
      <c r="P3212" s="32" t="s">
        <v>67</v>
      </c>
      <c r="Q3212" s="32">
        <v>0.5</v>
      </c>
      <c r="R3212" t="str">
        <f t="shared" si="50"/>
        <v>Теслик С.В. ПП, маг. "Продукти"" р-н Красиловский Район, с.Кульчины, ул.Приморская, д.85</v>
      </c>
    </row>
    <row r="3213" spans="1:18" hidden="1" x14ac:dyDescent="0.25">
      <c r="A3213" s="32">
        <v>161669</v>
      </c>
      <c r="B3213" s="31" t="s">
        <v>12626</v>
      </c>
      <c r="C3213" s="31" t="s">
        <v>12627</v>
      </c>
      <c r="D3213" s="31" t="s">
        <v>12628</v>
      </c>
      <c r="E3213" s="31" t="s">
        <v>145</v>
      </c>
      <c r="F3213" s="31" t="s">
        <v>122</v>
      </c>
      <c r="G3213" s="31" t="s">
        <v>111</v>
      </c>
      <c r="H3213" s="31" t="s">
        <v>112</v>
      </c>
      <c r="I3213" s="31" t="s">
        <v>12629</v>
      </c>
      <c r="J3213" s="31" t="s">
        <v>12630</v>
      </c>
      <c r="K3213" s="31" t="s">
        <v>110</v>
      </c>
      <c r="L3213" s="31" t="s">
        <v>12627</v>
      </c>
      <c r="M3213" s="31" t="s">
        <v>30</v>
      </c>
      <c r="N3213" s="31" t="s">
        <v>25934</v>
      </c>
      <c r="O3213" s="31" t="s">
        <v>25929</v>
      </c>
      <c r="P3213" s="32" t="s">
        <v>67</v>
      </c>
      <c r="Q3213" s="32">
        <v>0</v>
      </c>
      <c r="R3213" t="str">
        <f t="shared" si="50"/>
        <v>Петринюк А.В. ПП, маг. "Рулька" р-н Теофипольский Район, пгт.Теофиполь, ул.Ленина, д.75</v>
      </c>
    </row>
    <row r="3214" spans="1:18" hidden="1" x14ac:dyDescent="0.25">
      <c r="A3214" s="32">
        <v>161669</v>
      </c>
      <c r="B3214" s="31" t="s">
        <v>12631</v>
      </c>
      <c r="C3214" s="31" t="s">
        <v>12627</v>
      </c>
      <c r="D3214" s="31" t="s">
        <v>12628</v>
      </c>
      <c r="E3214" s="31" t="s">
        <v>145</v>
      </c>
      <c r="F3214" s="31" t="s">
        <v>122</v>
      </c>
      <c r="G3214" s="31" t="s">
        <v>111</v>
      </c>
      <c r="H3214" s="31" t="s">
        <v>112</v>
      </c>
      <c r="I3214" s="31" t="s">
        <v>12632</v>
      </c>
      <c r="J3214" s="31" t="s">
        <v>109</v>
      </c>
      <c r="K3214" s="31" t="s">
        <v>110</v>
      </c>
      <c r="L3214" s="31" t="s">
        <v>12632</v>
      </c>
      <c r="M3214" s="31" t="s">
        <v>30</v>
      </c>
      <c r="N3214" s="31" t="s">
        <v>25934</v>
      </c>
      <c r="O3214" s="31" t="s">
        <v>25929</v>
      </c>
      <c r="P3214" s="32" t="s">
        <v>67</v>
      </c>
      <c r="Q3214" s="32">
        <v>0</v>
      </c>
      <c r="R3214" t="str">
        <f t="shared" si="50"/>
        <v>Петринюк А.В. ПП, маг. "Рулька" р-н Теофипольский Район, пгт.Теофиполь, ул.Ленина, д.75</v>
      </c>
    </row>
    <row r="3215" spans="1:18" hidden="1" x14ac:dyDescent="0.25">
      <c r="A3215" s="32">
        <v>161690</v>
      </c>
      <c r="B3215" s="31" t="s">
        <v>12674</v>
      </c>
      <c r="C3215" s="31" t="s">
        <v>12675</v>
      </c>
      <c r="D3215" s="31" t="s">
        <v>12676</v>
      </c>
      <c r="E3215" s="31" t="s">
        <v>145</v>
      </c>
      <c r="F3215" s="31" t="s">
        <v>122</v>
      </c>
      <c r="G3215" s="31" t="s">
        <v>107</v>
      </c>
      <c r="H3215" s="31" t="s">
        <v>108</v>
      </c>
      <c r="I3215" s="31" t="s">
        <v>12677</v>
      </c>
      <c r="J3215" s="31" t="s">
        <v>12678</v>
      </c>
      <c r="K3215" s="31" t="s">
        <v>110</v>
      </c>
      <c r="L3215" s="31" t="s">
        <v>12675</v>
      </c>
      <c r="M3215" s="31" t="s">
        <v>32</v>
      </c>
      <c r="N3215" s="31" t="s">
        <v>25934</v>
      </c>
      <c r="O3215" s="31" t="s">
        <v>25929</v>
      </c>
      <c r="P3215" s="32" t="s">
        <v>66</v>
      </c>
      <c r="Q3215" s="32">
        <v>0.5</v>
      </c>
      <c r="R3215" t="str">
        <f t="shared" si="50"/>
        <v>Туз С.М. ПП, маг. "Продукти" р-н Городокский Район, с.Калиновка, д.5/1 (ул. Центральная)</v>
      </c>
    </row>
    <row r="3216" spans="1:18" hidden="1" x14ac:dyDescent="0.25">
      <c r="A3216" s="32">
        <v>161697</v>
      </c>
      <c r="B3216" s="31" t="s">
        <v>12690</v>
      </c>
      <c r="C3216" s="31" t="s">
        <v>12691</v>
      </c>
      <c r="D3216" s="31" t="s">
        <v>12692</v>
      </c>
      <c r="E3216" s="31" t="s">
        <v>145</v>
      </c>
      <c r="F3216" s="31" t="s">
        <v>122</v>
      </c>
      <c r="G3216" s="31" t="s">
        <v>113</v>
      </c>
      <c r="H3216" s="31" t="s">
        <v>108</v>
      </c>
      <c r="I3216" s="31" t="s">
        <v>12693</v>
      </c>
      <c r="J3216" s="31" t="s">
        <v>12694</v>
      </c>
      <c r="K3216" s="31" t="s">
        <v>110</v>
      </c>
      <c r="L3216" s="31" t="s">
        <v>12691</v>
      </c>
      <c r="M3216" s="31" t="s">
        <v>30</v>
      </c>
      <c r="N3216" s="31" t="s">
        <v>25934</v>
      </c>
      <c r="O3216" s="31" t="s">
        <v>25929</v>
      </c>
      <c r="P3216" s="32" t="s">
        <v>67</v>
      </c>
      <c r="Q3216" s="32">
        <v>1</v>
      </c>
      <c r="R3216" t="str">
        <f t="shared" si="50"/>
        <v>Українець Л.М. ПП, маг. "Юлія" р-н Красиловский Район, с.Маневцы, ул.Центральная (зеленый вагончик)</v>
      </c>
    </row>
    <row r="3217" spans="1:18" hidden="1" x14ac:dyDescent="0.25">
      <c r="A3217" s="32">
        <v>161702</v>
      </c>
      <c r="B3217" s="31" t="s">
        <v>12697</v>
      </c>
      <c r="C3217" s="31" t="s">
        <v>12698</v>
      </c>
      <c r="D3217" s="31" t="s">
        <v>12699</v>
      </c>
      <c r="E3217" s="31" t="s">
        <v>145</v>
      </c>
      <c r="F3217" s="31" t="s">
        <v>122</v>
      </c>
      <c r="G3217" s="31" t="s">
        <v>107</v>
      </c>
      <c r="H3217" s="31" t="s">
        <v>108</v>
      </c>
      <c r="I3217" s="31" t="s">
        <v>12700</v>
      </c>
      <c r="J3217" s="31" t="s">
        <v>12701</v>
      </c>
      <c r="K3217" s="31" t="s">
        <v>110</v>
      </c>
      <c r="L3217" s="31" t="s">
        <v>12702</v>
      </c>
      <c r="M3217" s="31" t="s">
        <v>30</v>
      </c>
      <c r="N3217" s="31" t="s">
        <v>25934</v>
      </c>
      <c r="O3217" s="31" t="s">
        <v>25929</v>
      </c>
      <c r="P3217" s="32" t="s">
        <v>67</v>
      </c>
      <c r="Q3217" s="32">
        <v>0.5</v>
      </c>
      <c r="R3217" t="str">
        <f t="shared" si="50"/>
        <v>(КООП) Ульянівське СТ, маг. "Продукти" р-н Теофипольский Район, с.Шибена, ул.Ленина, д.32</v>
      </c>
    </row>
    <row r="3218" spans="1:18" hidden="1" x14ac:dyDescent="0.25">
      <c r="A3218" s="32">
        <v>161704</v>
      </c>
      <c r="B3218" s="31" t="s">
        <v>12706</v>
      </c>
      <c r="C3218" s="31" t="s">
        <v>12707</v>
      </c>
      <c r="D3218" s="31" t="s">
        <v>12708</v>
      </c>
      <c r="E3218" s="31" t="s">
        <v>135</v>
      </c>
      <c r="F3218" s="31" t="s">
        <v>122</v>
      </c>
      <c r="G3218" s="31" t="s">
        <v>111</v>
      </c>
      <c r="H3218" s="31" t="s">
        <v>112</v>
      </c>
      <c r="I3218" s="31" t="s">
        <v>124</v>
      </c>
      <c r="J3218" s="31" t="s">
        <v>109</v>
      </c>
      <c r="K3218" s="31" t="s">
        <v>110</v>
      </c>
      <c r="L3218" s="31" t="s">
        <v>12709</v>
      </c>
      <c r="M3218" s="31" t="s">
        <v>4</v>
      </c>
      <c r="N3218" s="31" t="s">
        <v>4</v>
      </c>
      <c r="O3218" s="31" t="s">
        <v>25929</v>
      </c>
      <c r="P3218" s="32" t="s">
        <v>25948</v>
      </c>
      <c r="Q3218" s="32">
        <v>1</v>
      </c>
      <c r="R3218" t="str">
        <f t="shared" si="50"/>
        <v>(НКЗ) Універсалбуд ТОВ г.Нетишин, ул.Строителей, д.12/19</v>
      </c>
    </row>
    <row r="3219" spans="1:18" hidden="1" x14ac:dyDescent="0.25">
      <c r="A3219" s="32">
        <v>163575</v>
      </c>
      <c r="B3219" s="31" t="s">
        <v>16748</v>
      </c>
      <c r="C3219" s="31" t="s">
        <v>16749</v>
      </c>
      <c r="D3219" s="31" t="s">
        <v>16750</v>
      </c>
      <c r="E3219" s="31" t="s">
        <v>145</v>
      </c>
      <c r="F3219" s="31" t="s">
        <v>122</v>
      </c>
      <c r="G3219" s="31" t="s">
        <v>107</v>
      </c>
      <c r="H3219" s="31" t="s">
        <v>108</v>
      </c>
      <c r="I3219" s="31" t="s">
        <v>16751</v>
      </c>
      <c r="J3219" s="31" t="s">
        <v>16752</v>
      </c>
      <c r="K3219" s="31" t="s">
        <v>110</v>
      </c>
      <c r="L3219" s="31" t="s">
        <v>16749</v>
      </c>
      <c r="M3219" s="31" t="s">
        <v>33</v>
      </c>
      <c r="N3219" s="31" t="s">
        <v>25934</v>
      </c>
      <c r="O3219" s="31" t="s">
        <v>25929</v>
      </c>
      <c r="P3219" s="32" t="s">
        <v>67</v>
      </c>
      <c r="Q3219" s="32">
        <v>0.5</v>
      </c>
      <c r="R3219" t="str">
        <f t="shared" si="50"/>
        <v>Ковальова О.А. ПП, маг. "Оксана" р-н Летичевский Район, с.Поповцы, ул.Колхозная, д.1</v>
      </c>
    </row>
    <row r="3220" spans="1:18" hidden="1" x14ac:dyDescent="0.25">
      <c r="A3220" s="32">
        <v>163588</v>
      </c>
      <c r="B3220" s="31" t="s">
        <v>16773</v>
      </c>
      <c r="C3220" s="31" t="s">
        <v>16774</v>
      </c>
      <c r="D3220" s="31" t="s">
        <v>16775</v>
      </c>
      <c r="E3220" s="31" t="s">
        <v>145</v>
      </c>
      <c r="F3220" s="31" t="s">
        <v>122</v>
      </c>
      <c r="G3220" s="31" t="s">
        <v>107</v>
      </c>
      <c r="H3220" s="31" t="s">
        <v>108</v>
      </c>
      <c r="I3220" s="31" t="s">
        <v>16776</v>
      </c>
      <c r="J3220" s="31" t="s">
        <v>16777</v>
      </c>
      <c r="K3220" s="31" t="s">
        <v>110</v>
      </c>
      <c r="L3220" s="31" t="s">
        <v>16774</v>
      </c>
      <c r="M3220" s="31" t="s">
        <v>29</v>
      </c>
      <c r="N3220" s="31" t="s">
        <v>25934</v>
      </c>
      <c r="O3220" s="31" t="s">
        <v>25929</v>
      </c>
      <c r="P3220" s="32" t="s">
        <v>66</v>
      </c>
      <c r="Q3220" s="32">
        <v>1</v>
      </c>
      <c r="R3220" t="str">
        <f t="shared" si="50"/>
        <v>Ковальчук Л.Ф. ПП, маг. "Продукти" р-н Красиловский Район, с.Дружное, ул.Набережная, д.10</v>
      </c>
    </row>
    <row r="3221" spans="1:18" hidden="1" x14ac:dyDescent="0.25">
      <c r="A3221" s="32">
        <v>163590</v>
      </c>
      <c r="B3221" s="31" t="s">
        <v>2677</v>
      </c>
      <c r="C3221" s="31" t="s">
        <v>2678</v>
      </c>
      <c r="D3221" s="31" t="s">
        <v>16778</v>
      </c>
      <c r="E3221" s="31" t="s">
        <v>145</v>
      </c>
      <c r="F3221" s="31" t="s">
        <v>122</v>
      </c>
      <c r="G3221" s="31" t="s">
        <v>107</v>
      </c>
      <c r="H3221" s="31" t="s">
        <v>108</v>
      </c>
      <c r="I3221" s="31" t="s">
        <v>16779</v>
      </c>
      <c r="J3221" s="31" t="s">
        <v>16780</v>
      </c>
      <c r="K3221" s="31" t="s">
        <v>110</v>
      </c>
      <c r="L3221" s="31" t="s">
        <v>2678</v>
      </c>
      <c r="M3221" s="31" t="s">
        <v>33</v>
      </c>
      <c r="N3221" s="31" t="s">
        <v>25934</v>
      </c>
      <c r="O3221" s="31" t="s">
        <v>25929</v>
      </c>
      <c r="P3221" s="32" t="s">
        <v>66</v>
      </c>
      <c r="Q3221" s="32">
        <v>1</v>
      </c>
      <c r="R3221" t="str">
        <f t="shared" si="50"/>
        <v>Ковальчук М.В. ПП, маг."Продукти" р-н Хмельницкий Район, с.Масевцы, ул.Ленина, д.21</v>
      </c>
    </row>
    <row r="3222" spans="1:18" hidden="1" x14ac:dyDescent="0.25">
      <c r="A3222" s="32">
        <v>163598</v>
      </c>
      <c r="B3222" s="31" t="s">
        <v>16804</v>
      </c>
      <c r="C3222" s="31" t="s">
        <v>16805</v>
      </c>
      <c r="D3222" s="31" t="s">
        <v>16806</v>
      </c>
      <c r="E3222" s="31" t="s">
        <v>145</v>
      </c>
      <c r="F3222" s="31" t="s">
        <v>122</v>
      </c>
      <c r="G3222" s="31" t="s">
        <v>107</v>
      </c>
      <c r="H3222" s="31" t="s">
        <v>108</v>
      </c>
      <c r="I3222" s="31" t="s">
        <v>16807</v>
      </c>
      <c r="J3222" s="31" t="s">
        <v>16808</v>
      </c>
      <c r="K3222" s="31" t="s">
        <v>110</v>
      </c>
      <c r="L3222" s="31" t="s">
        <v>16805</v>
      </c>
      <c r="M3222" s="31" t="s">
        <v>31</v>
      </c>
      <c r="N3222" s="31" t="s">
        <v>25934</v>
      </c>
      <c r="O3222" s="31" t="s">
        <v>25929</v>
      </c>
      <c r="P3222" s="32" t="s">
        <v>66</v>
      </c>
      <c r="Q3222" s="32">
        <v>0.5</v>
      </c>
      <c r="R3222" t="str">
        <f t="shared" si="50"/>
        <v>Ковдриш М.С. ПП, маг. "Галина" р-н Старосинявский Район, с.Пасечная, ул.Совхозная, д.1</v>
      </c>
    </row>
    <row r="3223" spans="1:18" hidden="1" x14ac:dyDescent="0.25">
      <c r="A3223" s="32">
        <v>163615</v>
      </c>
      <c r="B3223" s="31" t="s">
        <v>16833</v>
      </c>
      <c r="C3223" s="31" t="s">
        <v>16834</v>
      </c>
      <c r="D3223" s="31" t="s">
        <v>16835</v>
      </c>
      <c r="E3223" s="31" t="s">
        <v>145</v>
      </c>
      <c r="F3223" s="31" t="s">
        <v>122</v>
      </c>
      <c r="G3223" s="31" t="s">
        <v>107</v>
      </c>
      <c r="H3223" s="31" t="s">
        <v>108</v>
      </c>
      <c r="I3223" s="31" t="s">
        <v>16836</v>
      </c>
      <c r="J3223" s="31" t="s">
        <v>16837</v>
      </c>
      <c r="K3223" s="31" t="s">
        <v>110</v>
      </c>
      <c r="L3223" s="31" t="s">
        <v>16834</v>
      </c>
      <c r="M3223" s="31" t="s">
        <v>32</v>
      </c>
      <c r="N3223" s="31" t="s">
        <v>25934</v>
      </c>
      <c r="O3223" s="31" t="s">
        <v>25929</v>
      </c>
      <c r="P3223" s="32" t="s">
        <v>67</v>
      </c>
      <c r="Q3223" s="32">
        <v>1</v>
      </c>
      <c r="R3223" t="str">
        <f t="shared" si="50"/>
        <v>Козак В.В. ПП, маг. "Продтовари" р-н Хмельницкий Район, с.Лесовые Гриневцы, ул.Центральная, д.30</v>
      </c>
    </row>
    <row r="3224" spans="1:18" hidden="1" x14ac:dyDescent="0.25">
      <c r="A3224" s="32">
        <v>163631</v>
      </c>
      <c r="B3224" s="31" t="s">
        <v>16870</v>
      </c>
      <c r="C3224" s="31" t="s">
        <v>16871</v>
      </c>
      <c r="D3224" s="31" t="s">
        <v>16872</v>
      </c>
      <c r="E3224" s="31" t="s">
        <v>145</v>
      </c>
      <c r="F3224" s="31" t="s">
        <v>122</v>
      </c>
      <c r="G3224" s="31" t="s">
        <v>111</v>
      </c>
      <c r="H3224" s="31" t="s">
        <v>112</v>
      </c>
      <c r="I3224" s="31" t="s">
        <v>16873</v>
      </c>
      <c r="J3224" s="31" t="s">
        <v>16874</v>
      </c>
      <c r="K3224" s="31" t="s">
        <v>110</v>
      </c>
      <c r="L3224" s="31" t="s">
        <v>16875</v>
      </c>
      <c r="M3224" s="31" t="s">
        <v>4</v>
      </c>
      <c r="N3224" s="31" t="s">
        <v>4</v>
      </c>
      <c r="O3224" s="31" t="s">
        <v>25929</v>
      </c>
      <c r="P3224" s="32" t="s">
        <v>25948</v>
      </c>
      <c r="Q3224" s="32">
        <v>1</v>
      </c>
      <c r="R3224" t="str">
        <f t="shared" si="50"/>
        <v>(НКЗ) Колективне швейне підприємство маг."Колективне швейне підприємство" г.Каменец-Подольский, ул.Армянская (-)</v>
      </c>
    </row>
    <row r="3225" spans="1:18" hidden="1" x14ac:dyDescent="0.25">
      <c r="A3225" s="32">
        <v>163653</v>
      </c>
      <c r="B3225" s="31" t="s">
        <v>16927</v>
      </c>
      <c r="C3225" s="31" t="s">
        <v>16928</v>
      </c>
      <c r="D3225" s="31" t="s">
        <v>16929</v>
      </c>
      <c r="E3225" s="31" t="s">
        <v>145</v>
      </c>
      <c r="F3225" s="31" t="s">
        <v>122</v>
      </c>
      <c r="G3225" s="31" t="s">
        <v>115</v>
      </c>
      <c r="H3225" s="31" t="s">
        <v>116</v>
      </c>
      <c r="I3225" s="31" t="s">
        <v>16930</v>
      </c>
      <c r="J3225" s="31" t="s">
        <v>16931</v>
      </c>
      <c r="K3225" s="31" t="s">
        <v>110</v>
      </c>
      <c r="L3225" s="31" t="s">
        <v>16928</v>
      </c>
      <c r="M3225" s="31" t="s">
        <v>5</v>
      </c>
      <c r="N3225" s="31" t="s">
        <v>4</v>
      </c>
      <c r="O3225" s="31" t="s">
        <v>25929</v>
      </c>
      <c r="P3225" s="32" t="s">
        <v>66</v>
      </c>
      <c r="Q3225" s="32">
        <v>1</v>
      </c>
      <c r="R3225" t="str">
        <f t="shared" si="50"/>
        <v>Комарова О.М. ПП, к-к №82 "В" г.Хмельницкий, шоссе Львовское (на в проти ателье пошитя одягу)</v>
      </c>
    </row>
    <row r="3226" spans="1:18" hidden="1" x14ac:dyDescent="0.25">
      <c r="A3226" s="32">
        <v>163663</v>
      </c>
      <c r="B3226" s="31" t="s">
        <v>16949</v>
      </c>
      <c r="C3226" s="31" t="s">
        <v>16950</v>
      </c>
      <c r="D3226" s="31" t="s">
        <v>16951</v>
      </c>
      <c r="E3226" s="31" t="s">
        <v>145</v>
      </c>
      <c r="F3226" s="31" t="s">
        <v>122</v>
      </c>
      <c r="G3226" s="31" t="s">
        <v>107</v>
      </c>
      <c r="H3226" s="31" t="s">
        <v>108</v>
      </c>
      <c r="I3226" s="31" t="s">
        <v>16952</v>
      </c>
      <c r="J3226" s="31" t="s">
        <v>16953</v>
      </c>
      <c r="K3226" s="31" t="s">
        <v>110</v>
      </c>
      <c r="L3226" s="31" t="s">
        <v>16950</v>
      </c>
      <c r="M3226" s="31" t="s">
        <v>33</v>
      </c>
      <c r="N3226" s="31" t="s">
        <v>25934</v>
      </c>
      <c r="O3226" s="31" t="s">
        <v>25929</v>
      </c>
      <c r="P3226" s="32" t="s">
        <v>67</v>
      </c>
      <c r="Q3226" s="32">
        <v>0.5</v>
      </c>
      <c r="R3226" t="str">
        <f t="shared" si="50"/>
        <v>Кондратюк С.Б.ПП, маг."М'ясопродукти" р-н Летичевский Район, пгт.Летичев, ул.Белавина, д.13/2</v>
      </c>
    </row>
    <row r="3227" spans="1:18" hidden="1" x14ac:dyDescent="0.25">
      <c r="A3227" s="32">
        <v>163680</v>
      </c>
      <c r="B3227" s="31" t="s">
        <v>16983</v>
      </c>
      <c r="C3227" s="31" t="s">
        <v>16984</v>
      </c>
      <c r="D3227" s="31" t="s">
        <v>1342</v>
      </c>
      <c r="E3227" s="31" t="s">
        <v>145</v>
      </c>
      <c r="F3227" s="31" t="s">
        <v>122</v>
      </c>
      <c r="G3227" s="31" t="s">
        <v>298</v>
      </c>
      <c r="H3227" s="31" t="s">
        <v>108</v>
      </c>
      <c r="I3227" s="31" t="s">
        <v>6751</v>
      </c>
      <c r="J3227" s="31" t="s">
        <v>6752</v>
      </c>
      <c r="K3227" s="31" t="s">
        <v>110</v>
      </c>
      <c r="L3227" s="31" t="s">
        <v>16985</v>
      </c>
      <c r="M3227" s="31" t="s">
        <v>31</v>
      </c>
      <c r="N3227" s="31" t="s">
        <v>25934</v>
      </c>
      <c r="O3227" s="31" t="s">
        <v>25929</v>
      </c>
      <c r="P3227" s="32" t="s">
        <v>66</v>
      </c>
      <c r="Q3227" s="32">
        <v>0</v>
      </c>
      <c r="R3227" t="str">
        <f t="shared" si="50"/>
        <v>(КООП) Коопзаготпром КП, маг. "Дари природи" г.Староконстантинов, ул.Грушевского, д.22</v>
      </c>
    </row>
    <row r="3228" spans="1:18" hidden="1" x14ac:dyDescent="0.25">
      <c r="A3228" s="32">
        <v>163704</v>
      </c>
      <c r="B3228" s="31" t="s">
        <v>17047</v>
      </c>
      <c r="C3228" s="31" t="s">
        <v>15058</v>
      </c>
      <c r="D3228" s="31" t="s">
        <v>17048</v>
      </c>
      <c r="E3228" s="31" t="s">
        <v>145</v>
      </c>
      <c r="F3228" s="31" t="s">
        <v>122</v>
      </c>
      <c r="G3228" s="31" t="s">
        <v>107</v>
      </c>
      <c r="H3228" s="31" t="s">
        <v>108</v>
      </c>
      <c r="I3228" s="31" t="s">
        <v>124</v>
      </c>
      <c r="J3228" s="31" t="s">
        <v>109</v>
      </c>
      <c r="K3228" s="31" t="s">
        <v>110</v>
      </c>
      <c r="L3228" s="31" t="s">
        <v>15058</v>
      </c>
      <c r="M3228" s="31" t="s">
        <v>29</v>
      </c>
      <c r="N3228" s="31" t="s">
        <v>25934</v>
      </c>
      <c r="O3228" s="31" t="s">
        <v>25929</v>
      </c>
      <c r="P3228" s="32" t="s">
        <v>66</v>
      </c>
      <c r="Q3228" s="32">
        <v>1</v>
      </c>
      <c r="R3228" t="str">
        <f t="shared" si="50"/>
        <v>Корнійчук І.П. ПП, маг. "Продукти" р-н Староконстантиновский Район, с.Великий Чернятин, д.29/1 (ул. Ленина)</v>
      </c>
    </row>
    <row r="3229" spans="1:18" hidden="1" x14ac:dyDescent="0.25">
      <c r="A3229" s="32">
        <v>163715</v>
      </c>
      <c r="B3229" s="31" t="s">
        <v>17068</v>
      </c>
      <c r="C3229" s="31" t="s">
        <v>17069</v>
      </c>
      <c r="D3229" s="31" t="s">
        <v>17070</v>
      </c>
      <c r="E3229" s="31" t="s">
        <v>145</v>
      </c>
      <c r="F3229" s="31" t="s">
        <v>122</v>
      </c>
      <c r="G3229" s="31" t="s">
        <v>107</v>
      </c>
      <c r="H3229" s="31" t="s">
        <v>108</v>
      </c>
      <c r="I3229" s="31" t="s">
        <v>17071</v>
      </c>
      <c r="J3229" s="31" t="s">
        <v>17072</v>
      </c>
      <c r="K3229" s="31" t="s">
        <v>110</v>
      </c>
      <c r="L3229" s="31" t="s">
        <v>17069</v>
      </c>
      <c r="M3229" s="31" t="s">
        <v>29</v>
      </c>
      <c r="N3229" s="31" t="s">
        <v>25934</v>
      </c>
      <c r="O3229" s="31" t="s">
        <v>25929</v>
      </c>
      <c r="P3229" s="32" t="s">
        <v>66</v>
      </c>
      <c r="Q3229" s="32">
        <v>1</v>
      </c>
      <c r="R3229" t="str">
        <f t="shared" si="50"/>
        <v>Королюк Н.П. ПП, маг."Смолюхи" р-н Красиловский Район, г.Красилов, д.2 (ул. В. Стуса)</v>
      </c>
    </row>
    <row r="3230" spans="1:18" hidden="1" x14ac:dyDescent="0.25">
      <c r="A3230" s="32">
        <v>163757</v>
      </c>
      <c r="B3230" s="31" t="s">
        <v>17156</v>
      </c>
      <c r="C3230" s="31" t="s">
        <v>17157</v>
      </c>
      <c r="D3230" s="31" t="s">
        <v>17158</v>
      </c>
      <c r="E3230" s="31" t="s">
        <v>145</v>
      </c>
      <c r="F3230" s="31" t="s">
        <v>122</v>
      </c>
      <c r="G3230" s="31" t="s">
        <v>107</v>
      </c>
      <c r="H3230" s="31" t="s">
        <v>108</v>
      </c>
      <c r="I3230" s="31" t="s">
        <v>17159</v>
      </c>
      <c r="J3230" s="31" t="s">
        <v>17160</v>
      </c>
      <c r="K3230" s="31" t="s">
        <v>110</v>
      </c>
      <c r="L3230" s="31" t="s">
        <v>17157</v>
      </c>
      <c r="M3230" s="31" t="s">
        <v>30</v>
      </c>
      <c r="N3230" s="31" t="s">
        <v>25934</v>
      </c>
      <c r="O3230" s="31" t="s">
        <v>25929</v>
      </c>
      <c r="P3230" s="32" t="s">
        <v>66</v>
      </c>
      <c r="Q3230" s="32">
        <v>1</v>
      </c>
      <c r="R3230" t="str">
        <f t="shared" si="50"/>
        <v>Котік І.В. ПП, маг. "Васильок" р-н Красиловский Район, с.Лагодинцы, ул.Октябрьская (около речки)</v>
      </c>
    </row>
    <row r="3231" spans="1:18" hidden="1" x14ac:dyDescent="0.25">
      <c r="A3231" s="32">
        <v>163761</v>
      </c>
      <c r="B3231" s="31" t="s">
        <v>17171</v>
      </c>
      <c r="C3231" s="31" t="s">
        <v>17172</v>
      </c>
      <c r="D3231" s="31" t="s">
        <v>16715</v>
      </c>
      <c r="E3231" s="31" t="s">
        <v>145</v>
      </c>
      <c r="F3231" s="31" t="s">
        <v>122</v>
      </c>
      <c r="G3231" s="31" t="s">
        <v>115</v>
      </c>
      <c r="H3231" s="31" t="s">
        <v>116</v>
      </c>
      <c r="I3231" s="31" t="s">
        <v>17173</v>
      </c>
      <c r="J3231" s="31" t="s">
        <v>17174</v>
      </c>
      <c r="K3231" s="31" t="s">
        <v>110</v>
      </c>
      <c r="L3231" s="31" t="s">
        <v>17172</v>
      </c>
      <c r="M3231" s="31" t="s">
        <v>5</v>
      </c>
      <c r="N3231" s="31" t="s">
        <v>4</v>
      </c>
      <c r="O3231" s="31" t="s">
        <v>25929</v>
      </c>
      <c r="P3231" s="32" t="s">
        <v>66</v>
      </c>
      <c r="Q3231" s="32">
        <v>1</v>
      </c>
      <c r="R3231" t="str">
        <f t="shared" si="50"/>
        <v>Коцупей І.П. ПП, місце 60 г.Хмельницкий, пер.Гвардейский (р-к Ранковий)</v>
      </c>
    </row>
    <row r="3232" spans="1:18" hidden="1" x14ac:dyDescent="0.25">
      <c r="A3232" s="32">
        <v>163767</v>
      </c>
      <c r="B3232" s="31" t="s">
        <v>17188</v>
      </c>
      <c r="C3232" s="31" t="s">
        <v>17189</v>
      </c>
      <c r="D3232" s="31" t="s">
        <v>17190</v>
      </c>
      <c r="E3232" s="31" t="s">
        <v>121</v>
      </c>
      <c r="F3232" s="31" t="s">
        <v>122</v>
      </c>
      <c r="G3232" s="31" t="s">
        <v>111</v>
      </c>
      <c r="H3232" s="31" t="s">
        <v>112</v>
      </c>
      <c r="I3232" s="31" t="s">
        <v>17191</v>
      </c>
      <c r="J3232" s="31" t="s">
        <v>17192</v>
      </c>
      <c r="K3232" s="31" t="s">
        <v>110</v>
      </c>
      <c r="L3232" s="31" t="s">
        <v>17193</v>
      </c>
      <c r="M3232" s="31" t="s">
        <v>4</v>
      </c>
      <c r="N3232" s="31" t="s">
        <v>4</v>
      </c>
      <c r="O3232" s="31" t="s">
        <v>25929</v>
      </c>
      <c r="P3232" s="32" t="s">
        <v>25948</v>
      </c>
      <c r="Q3232" s="32">
        <v>1</v>
      </c>
      <c r="R3232" t="str">
        <f t="shared" si="50"/>
        <v>(НКЗ) Кочубіївське ПП, маг. Чемеровецький Район, Кочубіїв, вул. Леніна, б. 20,</v>
      </c>
    </row>
    <row r="3233" spans="1:18" hidden="1" x14ac:dyDescent="0.25">
      <c r="A3233" s="32">
        <v>163777</v>
      </c>
      <c r="B3233" s="31" t="s">
        <v>17218</v>
      </c>
      <c r="C3233" s="31" t="s">
        <v>17219</v>
      </c>
      <c r="D3233" s="31" t="s">
        <v>17220</v>
      </c>
      <c r="E3233" s="31" t="s">
        <v>121</v>
      </c>
      <c r="F3233" s="31" t="s">
        <v>122</v>
      </c>
      <c r="G3233" s="31" t="s">
        <v>111</v>
      </c>
      <c r="H3233" s="31" t="s">
        <v>112</v>
      </c>
      <c r="I3233" s="31" t="s">
        <v>124</v>
      </c>
      <c r="J3233" s="31" t="s">
        <v>109</v>
      </c>
      <c r="K3233" s="31" t="s">
        <v>110</v>
      </c>
      <c r="L3233" s="31" t="s">
        <v>17221</v>
      </c>
      <c r="M3233" s="31" t="s">
        <v>4</v>
      </c>
      <c r="N3233" s="31" t="s">
        <v>4</v>
      </c>
      <c r="O3233" s="31" t="s">
        <v>25929</v>
      </c>
      <c r="P3233" s="32" t="s">
        <v>25948</v>
      </c>
      <c r="Q3233" s="32">
        <v>1</v>
      </c>
      <c r="R3233" t="str">
        <f t="shared" si="50"/>
        <v>(НКЗ) Камянець-Подыльська РОПП охорони здоровя України г.Каменец-Подольский, ул.Матросова, д.30</v>
      </c>
    </row>
    <row r="3234" spans="1:18" hidden="1" x14ac:dyDescent="0.25">
      <c r="A3234" s="32">
        <v>163790</v>
      </c>
      <c r="B3234" s="31" t="s">
        <v>17247</v>
      </c>
      <c r="C3234" s="31" t="s">
        <v>17248</v>
      </c>
      <c r="D3234" s="31" t="s">
        <v>17249</v>
      </c>
      <c r="E3234" s="31" t="s">
        <v>145</v>
      </c>
      <c r="F3234" s="31" t="s">
        <v>122</v>
      </c>
      <c r="G3234" s="31" t="s">
        <v>107</v>
      </c>
      <c r="H3234" s="31" t="s">
        <v>108</v>
      </c>
      <c r="I3234" s="31" t="s">
        <v>17250</v>
      </c>
      <c r="J3234" s="31" t="s">
        <v>17251</v>
      </c>
      <c r="K3234" s="31" t="s">
        <v>110</v>
      </c>
      <c r="L3234" s="31" t="s">
        <v>17248</v>
      </c>
      <c r="M3234" s="31" t="s">
        <v>32</v>
      </c>
      <c r="N3234" s="31" t="s">
        <v>25934</v>
      </c>
      <c r="O3234" s="31" t="s">
        <v>25929</v>
      </c>
      <c r="P3234" s="32" t="s">
        <v>67</v>
      </c>
      <c r="Q3234" s="32">
        <v>1</v>
      </c>
      <c r="R3234" t="str">
        <f t="shared" si="50"/>
        <v>Кравчук В.В.ПП,маг "Центральний" р-н Хмельницкий Район, с.Лесовые Гриневцы, ул.Центральная, д.1</v>
      </c>
    </row>
    <row r="3235" spans="1:18" hidden="1" x14ac:dyDescent="0.25">
      <c r="A3235" s="32">
        <v>163791</v>
      </c>
      <c r="B3235" s="31" t="s">
        <v>17252</v>
      </c>
      <c r="C3235" s="31" t="s">
        <v>17253</v>
      </c>
      <c r="D3235" s="31" t="s">
        <v>17254</v>
      </c>
      <c r="E3235" s="31" t="s">
        <v>145</v>
      </c>
      <c r="F3235" s="31" t="s">
        <v>122</v>
      </c>
      <c r="G3235" s="31" t="s">
        <v>107</v>
      </c>
      <c r="H3235" s="31" t="s">
        <v>108</v>
      </c>
      <c r="I3235" s="31" t="s">
        <v>17255</v>
      </c>
      <c r="J3235" s="31" t="s">
        <v>17256</v>
      </c>
      <c r="K3235" s="31" t="s">
        <v>110</v>
      </c>
      <c r="L3235" s="31" t="s">
        <v>17253</v>
      </c>
      <c r="M3235" s="31" t="s">
        <v>30</v>
      </c>
      <c r="N3235" s="31" t="s">
        <v>25934</v>
      </c>
      <c r="O3235" s="31" t="s">
        <v>25929</v>
      </c>
      <c r="P3235" s="32" t="s">
        <v>66</v>
      </c>
      <c r="Q3235" s="32">
        <v>1</v>
      </c>
      <c r="R3235" t="str">
        <f t="shared" si="50"/>
        <v>Кравчук В.Ф. ПП, маг."Джерельце" р-н Красиловский Район, с.Чепелевка, ул.Ленина, д.36</v>
      </c>
    </row>
    <row r="3236" spans="1:18" hidden="1" x14ac:dyDescent="0.25">
      <c r="A3236" s="32">
        <v>163793</v>
      </c>
      <c r="B3236" s="31" t="s">
        <v>17262</v>
      </c>
      <c r="C3236" s="31" t="s">
        <v>17263</v>
      </c>
      <c r="D3236" s="31" t="s">
        <v>17264</v>
      </c>
      <c r="E3236" s="31" t="s">
        <v>145</v>
      </c>
      <c r="F3236" s="31" t="s">
        <v>122</v>
      </c>
      <c r="G3236" s="31" t="s">
        <v>149</v>
      </c>
      <c r="H3236" s="31" t="s">
        <v>108</v>
      </c>
      <c r="I3236" s="31" t="s">
        <v>124</v>
      </c>
      <c r="J3236" s="31" t="s">
        <v>109</v>
      </c>
      <c r="K3236" s="31" t="s">
        <v>110</v>
      </c>
      <c r="L3236" s="31" t="s">
        <v>17263</v>
      </c>
      <c r="M3236" s="31" t="s">
        <v>5</v>
      </c>
      <c r="N3236" s="31" t="s">
        <v>4</v>
      </c>
      <c r="O3236" s="31" t="s">
        <v>25929</v>
      </c>
      <c r="P3236" s="32" t="s">
        <v>25948</v>
      </c>
      <c r="Q3236" s="32">
        <v>1</v>
      </c>
      <c r="R3236" t="str">
        <f t="shared" si="50"/>
        <v>Адамович О.Л. ПП, ТЦ "Мега" г.Хмельницкий, пер.Проскуривского Подполья, д.1/1 (ТЦ Мега)</v>
      </c>
    </row>
    <row r="3237" spans="1:18" hidden="1" x14ac:dyDescent="0.25">
      <c r="A3237" s="32">
        <v>163801</v>
      </c>
      <c r="B3237" s="31" t="s">
        <v>17278</v>
      </c>
      <c r="C3237" s="31" t="s">
        <v>17279</v>
      </c>
      <c r="D3237" s="31" t="s">
        <v>17280</v>
      </c>
      <c r="E3237" s="31" t="s">
        <v>145</v>
      </c>
      <c r="F3237" s="31" t="s">
        <v>122</v>
      </c>
      <c r="G3237" s="31" t="s">
        <v>111</v>
      </c>
      <c r="H3237" s="31" t="s">
        <v>112</v>
      </c>
      <c r="I3237" s="31" t="s">
        <v>17281</v>
      </c>
      <c r="J3237" s="31" t="s">
        <v>17282</v>
      </c>
      <c r="K3237" s="31" t="s">
        <v>110</v>
      </c>
      <c r="L3237" s="31" t="s">
        <v>17281</v>
      </c>
      <c r="M3237" s="31" t="s">
        <v>4</v>
      </c>
      <c r="N3237" s="31" t="s">
        <v>4</v>
      </c>
      <c r="O3237" s="31" t="s">
        <v>25929</v>
      </c>
      <c r="P3237" s="32" t="s">
        <v>66</v>
      </c>
      <c r="Q3237" s="32">
        <v>1</v>
      </c>
      <c r="R3237" t="str">
        <f t="shared" si="50"/>
        <v>(НКЗ)  Красилівське міське споживче товариство р-н Красиловский Район, г.Красилов, пер.Грушевского, д.61</v>
      </c>
    </row>
    <row r="3238" spans="1:18" hidden="1" x14ac:dyDescent="0.25">
      <c r="A3238" s="32">
        <v>163803</v>
      </c>
      <c r="B3238" s="31" t="s">
        <v>1412</v>
      </c>
      <c r="C3238" s="31" t="s">
        <v>17283</v>
      </c>
      <c r="D3238" s="31" t="s">
        <v>447</v>
      </c>
      <c r="E3238" s="31" t="s">
        <v>145</v>
      </c>
      <c r="F3238" s="31" t="s">
        <v>122</v>
      </c>
      <c r="G3238" s="31" t="s">
        <v>111</v>
      </c>
      <c r="H3238" s="31" t="s">
        <v>112</v>
      </c>
      <c r="I3238" s="31" t="s">
        <v>124</v>
      </c>
      <c r="J3238" s="31" t="s">
        <v>109</v>
      </c>
      <c r="K3238" s="31" t="s">
        <v>110</v>
      </c>
      <c r="L3238" s="31" t="s">
        <v>1413</v>
      </c>
      <c r="M3238" s="31" t="s">
        <v>4</v>
      </c>
      <c r="N3238" s="31" t="s">
        <v>4</v>
      </c>
      <c r="O3238" s="31" t="s">
        <v>25929</v>
      </c>
      <c r="P3238" s="32" t="s">
        <v>25948</v>
      </c>
      <c r="Q3238" s="32">
        <v>1</v>
      </c>
      <c r="R3238" t="str">
        <f t="shared" si="50"/>
        <v>(НКЗ) Красилівський ЛВУМГ р-н Красиловский Район, г.Красилов (0)</v>
      </c>
    </row>
    <row r="3239" spans="1:18" hidden="1" x14ac:dyDescent="0.25">
      <c r="A3239" s="32">
        <v>163804</v>
      </c>
      <c r="B3239" s="31" t="s">
        <v>17284</v>
      </c>
      <c r="C3239" s="31" t="s">
        <v>17285</v>
      </c>
      <c r="D3239" s="31" t="s">
        <v>17286</v>
      </c>
      <c r="E3239" s="31" t="s">
        <v>145</v>
      </c>
      <c r="F3239" s="31" t="s">
        <v>122</v>
      </c>
      <c r="G3239" s="31" t="s">
        <v>107</v>
      </c>
      <c r="H3239" s="31" t="s">
        <v>108</v>
      </c>
      <c r="I3239" s="31" t="s">
        <v>17287</v>
      </c>
      <c r="J3239" s="31" t="s">
        <v>17288</v>
      </c>
      <c r="K3239" s="31" t="s">
        <v>110</v>
      </c>
      <c r="L3239" s="31" t="s">
        <v>17285</v>
      </c>
      <c r="M3239" s="31" t="s">
        <v>33</v>
      </c>
      <c r="N3239" s="31" t="s">
        <v>25934</v>
      </c>
      <c r="O3239" s="31" t="s">
        <v>25929</v>
      </c>
      <c r="P3239" s="32" t="s">
        <v>66</v>
      </c>
      <c r="Q3239" s="32">
        <v>1</v>
      </c>
      <c r="R3239" t="str">
        <f t="shared" si="50"/>
        <v>Красна Т.М. ПП, маг. "Віват" р-н Хмельницкий Район, с.Пироговцы, ул.Центральная, д.53 (біля траси)</v>
      </c>
    </row>
    <row r="3240" spans="1:18" hidden="1" x14ac:dyDescent="0.25">
      <c r="A3240" s="32">
        <v>163805</v>
      </c>
      <c r="B3240" s="31" t="s">
        <v>17289</v>
      </c>
      <c r="C3240" s="31" t="s">
        <v>17290</v>
      </c>
      <c r="D3240" s="31" t="s">
        <v>17291</v>
      </c>
      <c r="E3240" s="31" t="s">
        <v>145</v>
      </c>
      <c r="F3240" s="31" t="s">
        <v>122</v>
      </c>
      <c r="G3240" s="31" t="s">
        <v>115</v>
      </c>
      <c r="H3240" s="31" t="s">
        <v>116</v>
      </c>
      <c r="I3240" s="31" t="s">
        <v>17292</v>
      </c>
      <c r="J3240" s="31" t="s">
        <v>17293</v>
      </c>
      <c r="K3240" s="31" t="s">
        <v>110</v>
      </c>
      <c r="L3240" s="31" t="s">
        <v>17290</v>
      </c>
      <c r="M3240" s="31" t="s">
        <v>31</v>
      </c>
      <c r="N3240" s="31" t="s">
        <v>25934</v>
      </c>
      <c r="O3240" s="31" t="s">
        <v>25929</v>
      </c>
      <c r="P3240" s="32" t="s">
        <v>66</v>
      </c>
      <c r="Q3240" s="32">
        <v>1</v>
      </c>
      <c r="R3240" t="str">
        <f t="shared" si="50"/>
        <v>Краснова Г.М. ПП, лоток г.Староконстантинов, пер.Мира, д.19 (ТЦ Княжий скарб)</v>
      </c>
    </row>
    <row r="3241" spans="1:18" hidden="1" x14ac:dyDescent="0.25">
      <c r="A3241" s="32">
        <v>163817</v>
      </c>
      <c r="B3241" s="31" t="s">
        <v>17314</v>
      </c>
      <c r="C3241" s="31" t="s">
        <v>17315</v>
      </c>
      <c r="D3241" s="31" t="s">
        <v>17316</v>
      </c>
      <c r="E3241" s="31" t="s">
        <v>145</v>
      </c>
      <c r="F3241" s="31" t="s">
        <v>122</v>
      </c>
      <c r="G3241" s="31" t="s">
        <v>107</v>
      </c>
      <c r="H3241" s="31" t="s">
        <v>108</v>
      </c>
      <c r="I3241" s="31" t="s">
        <v>17317</v>
      </c>
      <c r="J3241" s="31" t="s">
        <v>17318</v>
      </c>
      <c r="K3241" s="31" t="s">
        <v>110</v>
      </c>
      <c r="L3241" s="31" t="s">
        <v>17315</v>
      </c>
      <c r="M3241" s="31" t="s">
        <v>32</v>
      </c>
      <c r="N3241" s="31" t="s">
        <v>25934</v>
      </c>
      <c r="O3241" s="31" t="s">
        <v>25929</v>
      </c>
      <c r="P3241" s="32" t="s">
        <v>66</v>
      </c>
      <c r="Q3241" s="32">
        <v>0.5</v>
      </c>
      <c r="R3241" t="str">
        <f t="shared" si="50"/>
        <v>Крот О. В. ПП, маг. "Продукти" р-н Старосинявский Район, пгт.Тележинцы, д.12 (в центрі села)</v>
      </c>
    </row>
    <row r="3242" spans="1:18" hidden="1" x14ac:dyDescent="0.25">
      <c r="A3242" s="32">
        <v>163830</v>
      </c>
      <c r="B3242" s="31" t="s">
        <v>17344</v>
      </c>
      <c r="C3242" s="31" t="s">
        <v>17345</v>
      </c>
      <c r="D3242" s="31" t="s">
        <v>17346</v>
      </c>
      <c r="E3242" s="31" t="s">
        <v>145</v>
      </c>
      <c r="F3242" s="31" t="s">
        <v>122</v>
      </c>
      <c r="G3242" s="31" t="s">
        <v>107</v>
      </c>
      <c r="H3242" s="31" t="s">
        <v>108</v>
      </c>
      <c r="I3242" s="31" t="s">
        <v>17347</v>
      </c>
      <c r="J3242" s="31" t="s">
        <v>17348</v>
      </c>
      <c r="K3242" s="31" t="s">
        <v>110</v>
      </c>
      <c r="L3242" s="31" t="s">
        <v>17345</v>
      </c>
      <c r="M3242" s="31" t="s">
        <v>29</v>
      </c>
      <c r="N3242" s="31" t="s">
        <v>25934</v>
      </c>
      <c r="O3242" s="31" t="s">
        <v>25929</v>
      </c>
      <c r="P3242" s="32" t="s">
        <v>66</v>
      </c>
      <c r="Q3242" s="32">
        <v>1</v>
      </c>
      <c r="R3242" t="str">
        <f t="shared" si="50"/>
        <v>Кудринська Н.Ф. ПП, маг."Стимул" р-н Теофипольский Район, пгт.Теофиполь, ул.Щорса, д.29 (біля лікарні)</v>
      </c>
    </row>
    <row r="3243" spans="1:18" hidden="1" x14ac:dyDescent="0.25">
      <c r="A3243" s="32">
        <v>163841</v>
      </c>
      <c r="B3243" s="31" t="s">
        <v>17352</v>
      </c>
      <c r="C3243" s="31" t="s">
        <v>17353</v>
      </c>
      <c r="D3243" s="31" t="s">
        <v>17354</v>
      </c>
      <c r="E3243" s="31" t="s">
        <v>145</v>
      </c>
      <c r="F3243" s="31" t="s">
        <v>122</v>
      </c>
      <c r="G3243" s="31" t="s">
        <v>114</v>
      </c>
      <c r="H3243" s="31" t="s">
        <v>108</v>
      </c>
      <c r="I3243" s="31" t="s">
        <v>17355</v>
      </c>
      <c r="J3243" s="31" t="s">
        <v>17356</v>
      </c>
      <c r="K3243" s="31" t="s">
        <v>110</v>
      </c>
      <c r="L3243" s="31" t="s">
        <v>17357</v>
      </c>
      <c r="M3243" s="31" t="s">
        <v>4</v>
      </c>
      <c r="N3243" s="31" t="s">
        <v>4</v>
      </c>
      <c r="O3243" s="31" t="s">
        <v>25929</v>
      </c>
      <c r="P3243" s="32" t="s">
        <v>25948</v>
      </c>
      <c r="Q3243" s="32">
        <v>1</v>
      </c>
      <c r="R3243" t="str">
        <f t="shared" si="50"/>
        <v>(КООП) Кузьминське Кооперативне підприємство, маг.-бар р-н Городокский Район, с.Бедриковцы (Площа)</v>
      </c>
    </row>
    <row r="3244" spans="1:18" hidden="1" x14ac:dyDescent="0.25">
      <c r="A3244" s="32">
        <v>163841</v>
      </c>
      <c r="B3244" s="31" t="s">
        <v>17352</v>
      </c>
      <c r="C3244" s="31" t="s">
        <v>17353</v>
      </c>
      <c r="D3244" s="31" t="s">
        <v>17354</v>
      </c>
      <c r="E3244" s="31" t="s">
        <v>145</v>
      </c>
      <c r="F3244" s="31" t="s">
        <v>122</v>
      </c>
      <c r="G3244" s="31" t="s">
        <v>114</v>
      </c>
      <c r="H3244" s="31" t="s">
        <v>108</v>
      </c>
      <c r="I3244" s="31"/>
      <c r="J3244" s="31"/>
      <c r="K3244" s="31" t="s">
        <v>110</v>
      </c>
      <c r="L3244" s="31" t="s">
        <v>17357</v>
      </c>
      <c r="M3244" s="31" t="s">
        <v>4</v>
      </c>
      <c r="N3244" s="31" t="s">
        <v>4</v>
      </c>
      <c r="O3244" s="31" t="s">
        <v>25929</v>
      </c>
      <c r="P3244" s="32" t="s">
        <v>25948</v>
      </c>
      <c r="Q3244" s="32">
        <v>1</v>
      </c>
      <c r="R3244" t="str">
        <f t="shared" si="50"/>
        <v>(КООП) Кузьминське Кооперативне підприємство, маг.-бар р-н Городокский Район, с.Бедриковцы (Площа)</v>
      </c>
    </row>
    <row r="3245" spans="1:18" hidden="1" x14ac:dyDescent="0.25">
      <c r="A3245" s="32">
        <v>163845</v>
      </c>
      <c r="B3245" s="31" t="s">
        <v>17363</v>
      </c>
      <c r="C3245" s="31" t="s">
        <v>17364</v>
      </c>
      <c r="D3245" s="31" t="s">
        <v>17365</v>
      </c>
      <c r="E3245" s="31" t="s">
        <v>145</v>
      </c>
      <c r="F3245" s="31" t="s">
        <v>122</v>
      </c>
      <c r="G3245" s="31" t="s">
        <v>107</v>
      </c>
      <c r="H3245" s="31" t="s">
        <v>108</v>
      </c>
      <c r="I3245" s="31" t="s">
        <v>17366</v>
      </c>
      <c r="J3245" s="31" t="s">
        <v>17367</v>
      </c>
      <c r="K3245" s="31" t="s">
        <v>110</v>
      </c>
      <c r="L3245" s="31" t="s">
        <v>17364</v>
      </c>
      <c r="M3245" s="31" t="s">
        <v>33</v>
      </c>
      <c r="N3245" s="31" t="s">
        <v>25934</v>
      </c>
      <c r="O3245" s="31" t="s">
        <v>25929</v>
      </c>
      <c r="P3245" s="32" t="s">
        <v>66</v>
      </c>
      <c r="Q3245" s="32">
        <v>1</v>
      </c>
      <c r="R3245" t="str">
        <f t="shared" si="50"/>
        <v>Кузьмук М.П. ПП, маг. "Наталка" р-н Летичевский Район, с.Новоконстантинов, ул.Центральная, д.37</v>
      </c>
    </row>
    <row r="3246" spans="1:18" hidden="1" x14ac:dyDescent="0.25">
      <c r="A3246" s="32">
        <v>163855</v>
      </c>
      <c r="B3246" s="31" t="s">
        <v>17390</v>
      </c>
      <c r="C3246" s="31" t="s">
        <v>17391</v>
      </c>
      <c r="D3246" s="31" t="s">
        <v>17392</v>
      </c>
      <c r="E3246" s="31" t="s">
        <v>145</v>
      </c>
      <c r="F3246" s="31" t="s">
        <v>122</v>
      </c>
      <c r="G3246" s="31" t="s">
        <v>107</v>
      </c>
      <c r="H3246" s="31" t="s">
        <v>108</v>
      </c>
      <c r="I3246" s="31" t="s">
        <v>17393</v>
      </c>
      <c r="J3246" s="31" t="s">
        <v>17394</v>
      </c>
      <c r="K3246" s="31" t="s">
        <v>110</v>
      </c>
      <c r="L3246" s="31" t="s">
        <v>17391</v>
      </c>
      <c r="M3246" s="31" t="s">
        <v>31</v>
      </c>
      <c r="N3246" s="31" t="s">
        <v>25934</v>
      </c>
      <c r="O3246" s="31" t="s">
        <v>25929</v>
      </c>
      <c r="P3246" s="32" t="s">
        <v>66</v>
      </c>
      <c r="Q3246" s="32">
        <v>1</v>
      </c>
      <c r="R3246" t="str">
        <f t="shared" si="50"/>
        <v>Кумища Н.П. ПП, маг. "Продукти" г.Староконстантинов, ул.Франко Ивана, д.37 (бокс 1)</v>
      </c>
    </row>
    <row r="3247" spans="1:18" hidden="1" x14ac:dyDescent="0.25">
      <c r="A3247" s="32">
        <v>163866</v>
      </c>
      <c r="B3247" s="31" t="s">
        <v>17420</v>
      </c>
      <c r="C3247" s="31" t="s">
        <v>17421</v>
      </c>
      <c r="D3247" s="31" t="s">
        <v>17422</v>
      </c>
      <c r="E3247" s="31" t="s">
        <v>145</v>
      </c>
      <c r="F3247" s="31" t="s">
        <v>122</v>
      </c>
      <c r="G3247" s="31" t="s">
        <v>107</v>
      </c>
      <c r="H3247" s="31" t="s">
        <v>108</v>
      </c>
      <c r="I3247" s="31" t="s">
        <v>17423</v>
      </c>
      <c r="J3247" s="31" t="s">
        <v>17424</v>
      </c>
      <c r="K3247" s="31" t="s">
        <v>110</v>
      </c>
      <c r="L3247" s="31" t="s">
        <v>17421</v>
      </c>
      <c r="M3247" s="31" t="s">
        <v>33</v>
      </c>
      <c r="N3247" s="31" t="s">
        <v>25934</v>
      </c>
      <c r="O3247" s="31" t="s">
        <v>25929</v>
      </c>
      <c r="P3247" s="32" t="s">
        <v>66</v>
      </c>
      <c r="Q3247" s="32">
        <v>1</v>
      </c>
      <c r="R3247" t="str">
        <f t="shared" si="50"/>
        <v>Купратий А.В. ПП, маг. "Єлена" р-н Хмельницкий Район, с.Карповцы, ул.Пушкина, д.10</v>
      </c>
    </row>
    <row r="3248" spans="1:18" hidden="1" x14ac:dyDescent="0.25">
      <c r="A3248" s="32">
        <v>163884</v>
      </c>
      <c r="B3248" s="31" t="s">
        <v>17449</v>
      </c>
      <c r="C3248" s="31" t="s">
        <v>17450</v>
      </c>
      <c r="D3248" s="31" t="s">
        <v>8723</v>
      </c>
      <c r="E3248" s="31" t="s">
        <v>145</v>
      </c>
      <c r="F3248" s="31" t="s">
        <v>122</v>
      </c>
      <c r="G3248" s="31" t="s">
        <v>115</v>
      </c>
      <c r="H3248" s="31" t="s">
        <v>116</v>
      </c>
      <c r="I3248" s="31" t="s">
        <v>17451</v>
      </c>
      <c r="J3248" s="31" t="s">
        <v>17452</v>
      </c>
      <c r="K3248" s="31" t="s">
        <v>110</v>
      </c>
      <c r="L3248" s="31" t="s">
        <v>17450</v>
      </c>
      <c r="M3248" s="31" t="s">
        <v>31</v>
      </c>
      <c r="N3248" s="31" t="s">
        <v>25934</v>
      </c>
      <c r="O3248" s="31" t="s">
        <v>25929</v>
      </c>
      <c r="P3248" s="32" t="s">
        <v>67</v>
      </c>
      <c r="Q3248" s="32">
        <v>0.5</v>
      </c>
      <c r="R3248" t="str">
        <f t="shared" si="50"/>
        <v>Куца Л.Г. ПП, лоток 96 г.Староконстантинов, пер.Орджоникидзе (ринок)</v>
      </c>
    </row>
    <row r="3249" spans="1:18" hidden="1" x14ac:dyDescent="0.25">
      <c r="A3249" s="32">
        <v>163887</v>
      </c>
      <c r="B3249" s="31" t="s">
        <v>17459</v>
      </c>
      <c r="C3249" s="31" t="s">
        <v>17460</v>
      </c>
      <c r="D3249" s="31" t="s">
        <v>17461</v>
      </c>
      <c r="E3249" s="31" t="s">
        <v>145</v>
      </c>
      <c r="F3249" s="31" t="s">
        <v>122</v>
      </c>
      <c r="G3249" s="31" t="s">
        <v>107</v>
      </c>
      <c r="H3249" s="31" t="s">
        <v>108</v>
      </c>
      <c r="I3249" s="31" t="s">
        <v>17462</v>
      </c>
      <c r="J3249" s="31" t="s">
        <v>17463</v>
      </c>
      <c r="K3249" s="31" t="s">
        <v>110</v>
      </c>
      <c r="L3249" s="31" t="s">
        <v>17460</v>
      </c>
      <c r="M3249" s="31" t="s">
        <v>33</v>
      </c>
      <c r="N3249" s="31" t="s">
        <v>25934</v>
      </c>
      <c r="O3249" s="31" t="s">
        <v>25929</v>
      </c>
      <c r="P3249" s="32" t="s">
        <v>66</v>
      </c>
      <c r="Q3249" s="32">
        <v>1</v>
      </c>
      <c r="R3249" t="str">
        <f t="shared" si="50"/>
        <v>Куценко Н.І. ПП, маг. "Саша" р-н Летичевский Район, с.Головчинцы, ул.Кармелюка, д.11</v>
      </c>
    </row>
    <row r="3250" spans="1:18" hidden="1" x14ac:dyDescent="0.25">
      <c r="A3250" s="32">
        <v>163895</v>
      </c>
      <c r="B3250" s="31" t="s">
        <v>17478</v>
      </c>
      <c r="C3250" s="31" t="s">
        <v>17479</v>
      </c>
      <c r="D3250" s="31" t="s">
        <v>17480</v>
      </c>
      <c r="E3250" s="31" t="s">
        <v>145</v>
      </c>
      <c r="F3250" s="31" t="s">
        <v>122</v>
      </c>
      <c r="G3250" s="31" t="s">
        <v>107</v>
      </c>
      <c r="H3250" s="31" t="s">
        <v>108</v>
      </c>
      <c r="I3250" s="31" t="s">
        <v>17481</v>
      </c>
      <c r="J3250" s="31" t="s">
        <v>17482</v>
      </c>
      <c r="K3250" s="31" t="s">
        <v>110</v>
      </c>
      <c r="L3250" s="31" t="s">
        <v>17479</v>
      </c>
      <c r="M3250" s="31" t="s">
        <v>32</v>
      </c>
      <c r="N3250" s="31" t="s">
        <v>25934</v>
      </c>
      <c r="O3250" s="31" t="s">
        <v>25929</v>
      </c>
      <c r="P3250" s="32" t="s">
        <v>66</v>
      </c>
      <c r="Q3250" s="32">
        <v>1</v>
      </c>
      <c r="R3250" t="str">
        <f t="shared" si="50"/>
        <v>Кучер О.Г. ПП, маг. "Стрілець" р-н Летичевский Район, с.Требуховцы, ул.Ленина, д.16/1</v>
      </c>
    </row>
    <row r="3251" spans="1:18" hidden="1" x14ac:dyDescent="0.25">
      <c r="A3251" s="32">
        <v>163899</v>
      </c>
      <c r="B3251" s="31" t="s">
        <v>17486</v>
      </c>
      <c r="C3251" s="31" t="s">
        <v>17487</v>
      </c>
      <c r="D3251" s="31" t="s">
        <v>17488</v>
      </c>
      <c r="E3251" s="31" t="s">
        <v>145</v>
      </c>
      <c r="F3251" s="31" t="s">
        <v>122</v>
      </c>
      <c r="G3251" s="31" t="s">
        <v>107</v>
      </c>
      <c r="H3251" s="31" t="s">
        <v>108</v>
      </c>
      <c r="I3251" s="31" t="s">
        <v>17489</v>
      </c>
      <c r="J3251" s="31" t="s">
        <v>6276</v>
      </c>
      <c r="K3251" s="31" t="s">
        <v>110</v>
      </c>
      <c r="L3251" s="31" t="s">
        <v>17490</v>
      </c>
      <c r="M3251" s="31" t="s">
        <v>32</v>
      </c>
      <c r="N3251" s="31" t="s">
        <v>25934</v>
      </c>
      <c r="O3251" s="31" t="s">
        <v>25929</v>
      </c>
      <c r="P3251" s="32" t="s">
        <v>66</v>
      </c>
      <c r="Q3251" s="32">
        <v>1</v>
      </c>
      <c r="R3251" t="str">
        <f t="shared" si="50"/>
        <v>Кучерешко С.І. ПП, маг."Світлана" р-н Староконстантиновский Район, с.Сербиновка, ул.Ленина, д.1/1</v>
      </c>
    </row>
    <row r="3252" spans="1:18" hidden="1" x14ac:dyDescent="0.25">
      <c r="A3252" s="32">
        <v>163913</v>
      </c>
      <c r="B3252" s="31" t="s">
        <v>17503</v>
      </c>
      <c r="C3252" s="31" t="s">
        <v>17504</v>
      </c>
      <c r="D3252" s="31" t="s">
        <v>17505</v>
      </c>
      <c r="E3252" s="31" t="s">
        <v>145</v>
      </c>
      <c r="F3252" s="31" t="s">
        <v>122</v>
      </c>
      <c r="G3252" s="31" t="s">
        <v>113</v>
      </c>
      <c r="H3252" s="31" t="s">
        <v>108</v>
      </c>
      <c r="I3252" s="31" t="s">
        <v>1165</v>
      </c>
      <c r="J3252" s="31" t="s">
        <v>1166</v>
      </c>
      <c r="K3252" s="31" t="s">
        <v>110</v>
      </c>
      <c r="L3252" s="31" t="s">
        <v>17504</v>
      </c>
      <c r="M3252" s="31" t="s">
        <v>5</v>
      </c>
      <c r="N3252" s="31" t="s">
        <v>4</v>
      </c>
      <c r="O3252" s="31" t="s">
        <v>25929</v>
      </c>
      <c r="P3252" s="32" t="s">
        <v>66</v>
      </c>
      <c r="Q3252" s="32">
        <v>1</v>
      </c>
      <c r="R3252" t="str">
        <f t="shared" si="50"/>
        <v>Кушнір Л.М. ПП, маг. №28 "Хайсон" г.Хмельницкий, ул.Куприна, д.54/2 (ринок Дубово)</v>
      </c>
    </row>
    <row r="3253" spans="1:18" hidden="1" x14ac:dyDescent="0.25">
      <c r="A3253" s="32">
        <v>163914</v>
      </c>
      <c r="B3253" s="31" t="s">
        <v>17506</v>
      </c>
      <c r="C3253" s="31" t="s">
        <v>17507</v>
      </c>
      <c r="D3253" s="31" t="s">
        <v>16369</v>
      </c>
      <c r="E3253" s="31" t="s">
        <v>145</v>
      </c>
      <c r="F3253" s="31" t="s">
        <v>122</v>
      </c>
      <c r="G3253" s="31" t="s">
        <v>115</v>
      </c>
      <c r="H3253" s="31" t="s">
        <v>116</v>
      </c>
      <c r="I3253" s="31" t="s">
        <v>17508</v>
      </c>
      <c r="J3253" s="31" t="s">
        <v>17509</v>
      </c>
      <c r="K3253" s="31" t="s">
        <v>110</v>
      </c>
      <c r="L3253" s="31" t="s">
        <v>17510</v>
      </c>
      <c r="M3253" s="31" t="s">
        <v>5</v>
      </c>
      <c r="N3253" s="31" t="s">
        <v>4</v>
      </c>
      <c r="O3253" s="31" t="s">
        <v>25929</v>
      </c>
      <c r="P3253" s="32" t="s">
        <v>66</v>
      </c>
      <c r="Q3253" s="32">
        <v>0.5</v>
      </c>
      <c r="R3253" t="str">
        <f t="shared" si="50"/>
        <v>Кушнір О.М. ПП, к-к №6 г.Хмельницкий, шоссе Львовское (р-к"Тіса")</v>
      </c>
    </row>
    <row r="3254" spans="1:18" hidden="1" x14ac:dyDescent="0.25">
      <c r="A3254" s="32">
        <v>163915</v>
      </c>
      <c r="B3254" s="31" t="s">
        <v>17511</v>
      </c>
      <c r="C3254" s="31" t="s">
        <v>17512</v>
      </c>
      <c r="D3254" s="31" t="s">
        <v>17513</v>
      </c>
      <c r="E3254" s="31" t="s">
        <v>145</v>
      </c>
      <c r="F3254" s="31" t="s">
        <v>122</v>
      </c>
      <c r="G3254" s="31" t="s">
        <v>115</v>
      </c>
      <c r="H3254" s="31" t="s">
        <v>116</v>
      </c>
      <c r="I3254" s="31" t="s">
        <v>17514</v>
      </c>
      <c r="J3254" s="31" t="s">
        <v>17515</v>
      </c>
      <c r="K3254" s="31" t="s">
        <v>110</v>
      </c>
      <c r="L3254" s="31" t="s">
        <v>17512</v>
      </c>
      <c r="M3254" s="31" t="s">
        <v>5</v>
      </c>
      <c r="N3254" s="31" t="s">
        <v>4</v>
      </c>
      <c r="O3254" s="31" t="s">
        <v>25929</v>
      </c>
      <c r="P3254" s="32" t="s">
        <v>66</v>
      </c>
      <c r="Q3254" s="32">
        <v>0.5</v>
      </c>
      <c r="R3254" t="str">
        <f t="shared" si="50"/>
        <v>Кушнір О.М. ПП, місце 4 г.Хмельницкий, шоссе Львовское (р-к "Тіса")</v>
      </c>
    </row>
    <row r="3255" spans="1:18" hidden="1" x14ac:dyDescent="0.25">
      <c r="A3255" s="32">
        <v>163939</v>
      </c>
      <c r="B3255" s="31" t="s">
        <v>17551</v>
      </c>
      <c r="C3255" s="31" t="s">
        <v>17552</v>
      </c>
      <c r="D3255" s="31" t="s">
        <v>17553</v>
      </c>
      <c r="E3255" s="31" t="s">
        <v>145</v>
      </c>
      <c r="F3255" s="31" t="s">
        <v>122</v>
      </c>
      <c r="G3255" s="31" t="s">
        <v>107</v>
      </c>
      <c r="H3255" s="31" t="s">
        <v>108</v>
      </c>
      <c r="I3255" s="31" t="s">
        <v>17554</v>
      </c>
      <c r="J3255" s="31" t="s">
        <v>17555</v>
      </c>
      <c r="K3255" s="31" t="s">
        <v>110</v>
      </c>
      <c r="L3255" s="31" t="s">
        <v>17552</v>
      </c>
      <c r="M3255" s="31" t="s">
        <v>33</v>
      </c>
      <c r="N3255" s="31" t="s">
        <v>25934</v>
      </c>
      <c r="O3255" s="31" t="s">
        <v>25929</v>
      </c>
      <c r="P3255" s="32" t="s">
        <v>66</v>
      </c>
      <c r="Q3255" s="32">
        <v>1</v>
      </c>
      <c r="R3255" t="str">
        <f t="shared" si="50"/>
        <v>Горбатюк О.М. ПП, маг. "Люкс" р-н Летичевский Район, пгт.Летичев, ул.50-летия Октября, д.15</v>
      </c>
    </row>
    <row r="3256" spans="1:18" hidden="1" x14ac:dyDescent="0.25">
      <c r="A3256" s="32">
        <v>163940</v>
      </c>
      <c r="B3256" s="31" t="s">
        <v>17556</v>
      </c>
      <c r="C3256" s="31" t="s">
        <v>17557</v>
      </c>
      <c r="D3256" s="31" t="s">
        <v>17558</v>
      </c>
      <c r="E3256" s="31" t="s">
        <v>145</v>
      </c>
      <c r="F3256" s="31" t="s">
        <v>122</v>
      </c>
      <c r="G3256" s="31" t="s">
        <v>107</v>
      </c>
      <c r="H3256" s="31" t="s">
        <v>108</v>
      </c>
      <c r="I3256" s="31" t="s">
        <v>17559</v>
      </c>
      <c r="J3256" s="31" t="s">
        <v>17560</v>
      </c>
      <c r="K3256" s="31" t="s">
        <v>110</v>
      </c>
      <c r="L3256" s="31" t="s">
        <v>17557</v>
      </c>
      <c r="M3256" s="31" t="s">
        <v>31</v>
      </c>
      <c r="N3256" s="31" t="s">
        <v>25934</v>
      </c>
      <c r="O3256" s="31" t="s">
        <v>25929</v>
      </c>
      <c r="P3256" s="32" t="s">
        <v>66</v>
      </c>
      <c r="Q3256" s="32">
        <v>1</v>
      </c>
      <c r="R3256" t="str">
        <f t="shared" si="50"/>
        <v>Ладижець Л.Г. ПП, маг. "Продукти" р-н Старосинявский Район, с.Харьковцы, ул.Ленина, д.16а</v>
      </c>
    </row>
    <row r="3257" spans="1:18" hidden="1" x14ac:dyDescent="0.25">
      <c r="A3257" s="32">
        <v>163941</v>
      </c>
      <c r="B3257" s="31" t="s">
        <v>17561</v>
      </c>
      <c r="C3257" s="31" t="s">
        <v>17562</v>
      </c>
      <c r="D3257" s="31" t="s">
        <v>17563</v>
      </c>
      <c r="E3257" s="31" t="s">
        <v>145</v>
      </c>
      <c r="F3257" s="31" t="s">
        <v>122</v>
      </c>
      <c r="G3257" s="31" t="s">
        <v>107</v>
      </c>
      <c r="H3257" s="31" t="s">
        <v>108</v>
      </c>
      <c r="I3257" s="31" t="s">
        <v>17564</v>
      </c>
      <c r="J3257" s="31" t="s">
        <v>17565</v>
      </c>
      <c r="K3257" s="31" t="s">
        <v>110</v>
      </c>
      <c r="L3257" s="31" t="s">
        <v>17562</v>
      </c>
      <c r="M3257" s="31" t="s">
        <v>31</v>
      </c>
      <c r="N3257" s="31" t="s">
        <v>25934</v>
      </c>
      <c r="O3257" s="31" t="s">
        <v>25929</v>
      </c>
      <c r="P3257" s="32" t="s">
        <v>66</v>
      </c>
      <c r="Q3257" s="32">
        <v>1</v>
      </c>
      <c r="R3257" t="str">
        <f t="shared" si="50"/>
        <v>Ладижець Р.В. ПП, магазин р-н Старосинявский Район, с.Харьковцы, ул.Ленина, д.16б</v>
      </c>
    </row>
    <row r="3258" spans="1:18" hidden="1" x14ac:dyDescent="0.25">
      <c r="A3258" s="32">
        <v>163973</v>
      </c>
      <c r="B3258" s="31" t="s">
        <v>17632</v>
      </c>
      <c r="C3258" s="31" t="s">
        <v>17633</v>
      </c>
      <c r="D3258" s="31" t="s">
        <v>17634</v>
      </c>
      <c r="E3258" s="31" t="s">
        <v>145</v>
      </c>
      <c r="F3258" s="31" t="s">
        <v>122</v>
      </c>
      <c r="G3258" s="31" t="s">
        <v>149</v>
      </c>
      <c r="H3258" s="31" t="s">
        <v>108</v>
      </c>
      <c r="I3258" s="31" t="s">
        <v>17635</v>
      </c>
      <c r="J3258" s="31" t="s">
        <v>17636</v>
      </c>
      <c r="K3258" s="31" t="s">
        <v>110</v>
      </c>
      <c r="L3258" s="31" t="s">
        <v>17633</v>
      </c>
      <c r="M3258" s="31" t="s">
        <v>31</v>
      </c>
      <c r="N3258" s="31" t="s">
        <v>25934</v>
      </c>
      <c r="O3258" s="31" t="s">
        <v>25929</v>
      </c>
      <c r="P3258" s="32" t="s">
        <v>67</v>
      </c>
      <c r="Q3258" s="32">
        <v>0.5</v>
      </c>
      <c r="R3258" t="str">
        <f t="shared" si="50"/>
        <v>Левицький Р.В. ПП, к-к "Зелений Вагончик" р-н Старосинявский Район, с.Гречана (ул. Романа Юзви)</v>
      </c>
    </row>
    <row r="3259" spans="1:18" hidden="1" x14ac:dyDescent="0.25">
      <c r="A3259" s="32">
        <v>161321</v>
      </c>
      <c r="B3259" s="31" t="s">
        <v>11740</v>
      </c>
      <c r="C3259" s="31" t="s">
        <v>11741</v>
      </c>
      <c r="D3259" s="31" t="s">
        <v>11742</v>
      </c>
      <c r="E3259" s="31" t="s">
        <v>135</v>
      </c>
      <c r="F3259" s="31" t="s">
        <v>122</v>
      </c>
      <c r="G3259" s="31" t="s">
        <v>111</v>
      </c>
      <c r="H3259" s="31" t="s">
        <v>112</v>
      </c>
      <c r="I3259" s="31" t="s">
        <v>124</v>
      </c>
      <c r="J3259" s="31" t="s">
        <v>109</v>
      </c>
      <c r="K3259" s="31" t="s">
        <v>110</v>
      </c>
      <c r="L3259" s="31" t="s">
        <v>11743</v>
      </c>
      <c r="M3259" s="31" t="s">
        <v>4</v>
      </c>
      <c r="N3259" s="31" t="s">
        <v>4</v>
      </c>
      <c r="O3259" s="31" t="s">
        <v>25929</v>
      </c>
      <c r="P3259" s="32" t="s">
        <v>25948</v>
      </c>
      <c r="Q3259" s="32">
        <v>1</v>
      </c>
      <c r="R3259" t="str">
        <f t="shared" si="50"/>
        <v>(НКЗ) Профспілка лінійної лікарні р-н Изяславский Район, с.Клубивка, ул.Кирпы, д.108</v>
      </c>
    </row>
    <row r="3260" spans="1:18" hidden="1" x14ac:dyDescent="0.25">
      <c r="A3260" s="32">
        <v>161325</v>
      </c>
      <c r="B3260" s="31" t="s">
        <v>11750</v>
      </c>
      <c r="C3260" s="31" t="s">
        <v>11751</v>
      </c>
      <c r="D3260" s="31" t="s">
        <v>11752</v>
      </c>
      <c r="E3260" s="31" t="s">
        <v>145</v>
      </c>
      <c r="F3260" s="31" t="s">
        <v>122</v>
      </c>
      <c r="G3260" s="31" t="s">
        <v>149</v>
      </c>
      <c r="H3260" s="31" t="s">
        <v>108</v>
      </c>
      <c r="I3260" s="31" t="s">
        <v>11753</v>
      </c>
      <c r="J3260" s="31" t="s">
        <v>11754</v>
      </c>
      <c r="K3260" s="31" t="s">
        <v>110</v>
      </c>
      <c r="L3260" s="31" t="s">
        <v>11751</v>
      </c>
      <c r="M3260" s="31" t="s">
        <v>29</v>
      </c>
      <c r="N3260" s="31" t="s">
        <v>25934</v>
      </c>
      <c r="O3260" s="31" t="s">
        <v>25929</v>
      </c>
      <c r="P3260" s="32" t="s">
        <v>66</v>
      </c>
      <c r="Q3260" s="32">
        <v>0.5</v>
      </c>
      <c r="R3260" t="str">
        <f t="shared" si="50"/>
        <v>Процюк В.С. ПП, к-к р-н Красиловский Район, г.Красилов (базарна площа біля Лопанової)</v>
      </c>
    </row>
    <row r="3261" spans="1:18" hidden="1" x14ac:dyDescent="0.25">
      <c r="A3261" s="32">
        <v>161336</v>
      </c>
      <c r="B3261" s="31" t="s">
        <v>11779</v>
      </c>
      <c r="C3261" s="31" t="s">
        <v>11780</v>
      </c>
      <c r="D3261" s="31" t="s">
        <v>11781</v>
      </c>
      <c r="E3261" s="31" t="s">
        <v>145</v>
      </c>
      <c r="F3261" s="31" t="s">
        <v>122</v>
      </c>
      <c r="G3261" s="31" t="s">
        <v>111</v>
      </c>
      <c r="H3261" s="31" t="s">
        <v>112</v>
      </c>
      <c r="I3261" s="31" t="s">
        <v>124</v>
      </c>
      <c r="J3261" s="31" t="s">
        <v>109</v>
      </c>
      <c r="K3261" s="31" t="s">
        <v>110</v>
      </c>
      <c r="L3261" s="31" t="s">
        <v>11782</v>
      </c>
      <c r="M3261" s="31" t="s">
        <v>4</v>
      </c>
      <c r="N3261" s="31" t="s">
        <v>4</v>
      </c>
      <c r="O3261" s="31" t="s">
        <v>25929</v>
      </c>
      <c r="P3261" s="32" t="s">
        <v>25948</v>
      </c>
      <c r="Q3261" s="32">
        <v>1</v>
      </c>
      <c r="R3261" t="str">
        <f t="shared" si="50"/>
        <v>(НКЗ) Райківецька виправна колонія №78 ППО р-н Хмельницкий Район, с.Райковцы, ул.Ленина (0)</v>
      </c>
    </row>
    <row r="3262" spans="1:18" hidden="1" x14ac:dyDescent="0.25">
      <c r="A3262" s="32">
        <v>161344</v>
      </c>
      <c r="B3262" s="31" t="s">
        <v>11797</v>
      </c>
      <c r="C3262" s="31" t="s">
        <v>11798</v>
      </c>
      <c r="D3262" s="31" t="s">
        <v>11799</v>
      </c>
      <c r="E3262" s="31" t="s">
        <v>145</v>
      </c>
      <c r="F3262" s="31" t="s">
        <v>122</v>
      </c>
      <c r="G3262" s="31" t="s">
        <v>107</v>
      </c>
      <c r="H3262" s="31" t="s">
        <v>108</v>
      </c>
      <c r="I3262" s="31" t="s">
        <v>124</v>
      </c>
      <c r="J3262" s="31" t="s">
        <v>109</v>
      </c>
      <c r="K3262" s="31" t="s">
        <v>110</v>
      </c>
      <c r="L3262" s="31" t="s">
        <v>11798</v>
      </c>
      <c r="M3262" s="31" t="s">
        <v>29</v>
      </c>
      <c r="N3262" s="31" t="s">
        <v>25934</v>
      </c>
      <c r="O3262" s="31" t="s">
        <v>25929</v>
      </c>
      <c r="P3262" s="32" t="s">
        <v>66</v>
      </c>
      <c r="Q3262" s="32">
        <v>1</v>
      </c>
      <c r="R3262" t="str">
        <f t="shared" si="50"/>
        <v>Регеша К.А. ПП, маг. "Молочна лавка" р-н Красиловский Район, г.Красилов, пер.Циолковского, д.6/б (базарна площа)</v>
      </c>
    </row>
    <row r="3263" spans="1:18" hidden="1" x14ac:dyDescent="0.25">
      <c r="A3263" s="32">
        <v>161370</v>
      </c>
      <c r="B3263" s="31" t="s">
        <v>11855</v>
      </c>
      <c r="C3263" s="31" t="s">
        <v>11856</v>
      </c>
      <c r="D3263" s="31" t="s">
        <v>11857</v>
      </c>
      <c r="E3263" s="31" t="s">
        <v>145</v>
      </c>
      <c r="F3263" s="31" t="s">
        <v>122</v>
      </c>
      <c r="G3263" s="31" t="s">
        <v>107</v>
      </c>
      <c r="H3263" s="31" t="s">
        <v>108</v>
      </c>
      <c r="I3263" s="31" t="s">
        <v>124</v>
      </c>
      <c r="J3263" s="31" t="s">
        <v>109</v>
      </c>
      <c r="K3263" s="31" t="s">
        <v>110</v>
      </c>
      <c r="L3263" s="31" t="s">
        <v>11856</v>
      </c>
      <c r="M3263" s="31" t="s">
        <v>32</v>
      </c>
      <c r="N3263" s="31" t="s">
        <v>25934</v>
      </c>
      <c r="O3263" s="31" t="s">
        <v>25929</v>
      </c>
      <c r="P3263" s="32" t="s">
        <v>67</v>
      </c>
      <c r="Q3263" s="32">
        <v>0.5</v>
      </c>
      <c r="R3263" t="str">
        <f t="shared" si="50"/>
        <v>Роженюк С.С. ПП, маг. "Продукти" р-н Староконстантиновский Район, с.Вишнополь, ул.Маковка, д.54</v>
      </c>
    </row>
    <row r="3264" spans="1:18" hidden="1" x14ac:dyDescent="0.25">
      <c r="A3264" s="32">
        <v>161372</v>
      </c>
      <c r="B3264" s="31" t="s">
        <v>1209</v>
      </c>
      <c r="C3264" s="31" t="s">
        <v>11861</v>
      </c>
      <c r="D3264" s="31" t="s">
        <v>11862</v>
      </c>
      <c r="E3264" s="31" t="s">
        <v>145</v>
      </c>
      <c r="F3264" s="31" t="s">
        <v>122</v>
      </c>
      <c r="G3264" s="31" t="s">
        <v>114</v>
      </c>
      <c r="H3264" s="31" t="s">
        <v>108</v>
      </c>
      <c r="I3264" s="31" t="s">
        <v>11863</v>
      </c>
      <c r="J3264" s="31" t="s">
        <v>11864</v>
      </c>
      <c r="K3264" s="31" t="s">
        <v>110</v>
      </c>
      <c r="L3264" s="31" t="s">
        <v>11861</v>
      </c>
      <c r="M3264" s="31" t="s">
        <v>30</v>
      </c>
      <c r="N3264" s="31" t="s">
        <v>25934</v>
      </c>
      <c r="O3264" s="31" t="s">
        <v>25929</v>
      </c>
      <c r="P3264" s="32" t="s">
        <v>67</v>
      </c>
      <c r="Q3264" s="32">
        <v>1</v>
      </c>
      <c r="R3264" t="str">
        <f t="shared" si="50"/>
        <v>Розумна Н.В. ПП, кафе-бар "Ромашка" р-н Красиловский Район, с.Заслучное, ул.Маркса Карла, д.4</v>
      </c>
    </row>
    <row r="3265" spans="1:18" hidden="1" x14ac:dyDescent="0.25">
      <c r="A3265" s="32">
        <v>161388</v>
      </c>
      <c r="B3265" s="31" t="s">
        <v>11901</v>
      </c>
      <c r="C3265" s="31" t="s">
        <v>11902</v>
      </c>
      <c r="D3265" s="31" t="s">
        <v>11903</v>
      </c>
      <c r="E3265" s="31" t="s">
        <v>145</v>
      </c>
      <c r="F3265" s="31" t="s">
        <v>122</v>
      </c>
      <c r="G3265" s="31" t="s">
        <v>107</v>
      </c>
      <c r="H3265" s="31" t="s">
        <v>108</v>
      </c>
      <c r="I3265" s="31" t="s">
        <v>11904</v>
      </c>
      <c r="J3265" s="31" t="s">
        <v>11905</v>
      </c>
      <c r="K3265" s="31" t="s">
        <v>110</v>
      </c>
      <c r="L3265" s="31" t="s">
        <v>11902</v>
      </c>
      <c r="M3265" s="31" t="s">
        <v>30</v>
      </c>
      <c r="N3265" s="31" t="s">
        <v>25934</v>
      </c>
      <c r="O3265" s="31" t="s">
        <v>25929</v>
      </c>
      <c r="P3265" s="32" t="s">
        <v>66</v>
      </c>
      <c r="Q3265" s="32">
        <v>1</v>
      </c>
      <c r="R3265" t="str">
        <f t="shared" si="50"/>
        <v>Романюк С.А. ПП, маг. "Продукти" р-н Теофипольский Район, пгт.Теофиполь, ул.Заводская, д.3 (зуп.Цукровий завод)</v>
      </c>
    </row>
    <row r="3266" spans="1:18" hidden="1" x14ac:dyDescent="0.25">
      <c r="A3266" s="32">
        <v>161398</v>
      </c>
      <c r="B3266" s="31" t="s">
        <v>11931</v>
      </c>
      <c r="C3266" s="31" t="s">
        <v>11932</v>
      </c>
      <c r="D3266" s="31" t="s">
        <v>11933</v>
      </c>
      <c r="E3266" s="31" t="s">
        <v>145</v>
      </c>
      <c r="F3266" s="31" t="s">
        <v>122</v>
      </c>
      <c r="G3266" s="31" t="s">
        <v>111</v>
      </c>
      <c r="H3266" s="31" t="s">
        <v>112</v>
      </c>
      <c r="I3266" s="31" t="s">
        <v>11934</v>
      </c>
      <c r="J3266" s="31" t="s">
        <v>11935</v>
      </c>
      <c r="K3266" s="31" t="s">
        <v>110</v>
      </c>
      <c r="L3266" s="31" t="s">
        <v>11934</v>
      </c>
      <c r="M3266" s="31" t="s">
        <v>4</v>
      </c>
      <c r="N3266" s="31" t="s">
        <v>4</v>
      </c>
      <c r="O3266" s="31" t="s">
        <v>25929</v>
      </c>
      <c r="P3266" s="32" t="s">
        <v>25948</v>
      </c>
      <c r="Q3266" s="32">
        <v>1</v>
      </c>
      <c r="R3266" t="str">
        <f t="shared" si="50"/>
        <v>(НКЗ) Ружичанська сільська рада р-н Хмельницкий Район, с.Ружичанка, ул.Ленина, д.29</v>
      </c>
    </row>
    <row r="3267" spans="1:18" hidden="1" x14ac:dyDescent="0.25">
      <c r="A3267" s="32">
        <v>161406</v>
      </c>
      <c r="B3267" s="31" t="s">
        <v>11951</v>
      </c>
      <c r="C3267" s="31" t="s">
        <v>11952</v>
      </c>
      <c r="D3267" s="31" t="s">
        <v>11953</v>
      </c>
      <c r="E3267" s="31" t="s">
        <v>145</v>
      </c>
      <c r="F3267" s="31" t="s">
        <v>122</v>
      </c>
      <c r="G3267" s="31" t="s">
        <v>107</v>
      </c>
      <c r="H3267" s="31" t="s">
        <v>108</v>
      </c>
      <c r="I3267" s="31" t="s">
        <v>11954</v>
      </c>
      <c r="J3267" s="31" t="s">
        <v>11955</v>
      </c>
      <c r="K3267" s="31" t="s">
        <v>110</v>
      </c>
      <c r="L3267" s="31" t="s">
        <v>11952</v>
      </c>
      <c r="M3267" s="31" t="s">
        <v>32</v>
      </c>
      <c r="N3267" s="31" t="s">
        <v>25934</v>
      </c>
      <c r="O3267" s="31" t="s">
        <v>25929</v>
      </c>
      <c r="P3267" s="32" t="s">
        <v>66</v>
      </c>
      <c r="Q3267" s="32">
        <v>1</v>
      </c>
      <c r="R3267" t="str">
        <f t="shared" ref="R3267:R3330" si="51">CONCATENATE(C3267," ",D3267)</f>
        <v>Рябчук М.О. ПП, маг. "Вишенька 5" р-н Староконстантиновский Район, с.Самчики, ул.Остриковци, д.1</v>
      </c>
    </row>
    <row r="3268" spans="1:18" hidden="1" x14ac:dyDescent="0.25">
      <c r="A3268" s="32">
        <v>161407</v>
      </c>
      <c r="B3268" s="31" t="s">
        <v>11956</v>
      </c>
      <c r="C3268" s="31" t="s">
        <v>11957</v>
      </c>
      <c r="D3268" s="31" t="s">
        <v>11958</v>
      </c>
      <c r="E3268" s="31" t="s">
        <v>145</v>
      </c>
      <c r="F3268" s="31" t="s">
        <v>122</v>
      </c>
      <c r="G3268" s="31" t="s">
        <v>107</v>
      </c>
      <c r="H3268" s="31" t="s">
        <v>108</v>
      </c>
      <c r="I3268" s="31" t="s">
        <v>11954</v>
      </c>
      <c r="J3268" s="31" t="s">
        <v>11955</v>
      </c>
      <c r="K3268" s="31" t="s">
        <v>110</v>
      </c>
      <c r="L3268" s="31" t="s">
        <v>11957</v>
      </c>
      <c r="M3268" s="31" t="s">
        <v>32</v>
      </c>
      <c r="N3268" s="31" t="s">
        <v>25934</v>
      </c>
      <c r="O3268" s="31" t="s">
        <v>25929</v>
      </c>
      <c r="P3268" s="32" t="s">
        <v>66</v>
      </c>
      <c r="Q3268" s="32">
        <v>1</v>
      </c>
      <c r="R3268" t="str">
        <f t="shared" si="51"/>
        <v>Рябчук М.О. ПП, маг. "Продукти" г.Староконстантинов, пер.Крылова, д.28</v>
      </c>
    </row>
    <row r="3269" spans="1:18" hidden="1" x14ac:dyDescent="0.25">
      <c r="A3269" s="32">
        <v>161411</v>
      </c>
      <c r="B3269" s="31" t="s">
        <v>11972</v>
      </c>
      <c r="C3269" s="31" t="s">
        <v>11973</v>
      </c>
      <c r="D3269" s="31" t="s">
        <v>11974</v>
      </c>
      <c r="E3269" s="31" t="s">
        <v>145</v>
      </c>
      <c r="F3269" s="31" t="s">
        <v>122</v>
      </c>
      <c r="G3269" s="31" t="s">
        <v>213</v>
      </c>
      <c r="H3269" s="31" t="s">
        <v>214</v>
      </c>
      <c r="I3269" s="31" t="s">
        <v>11975</v>
      </c>
      <c r="J3269" s="31" t="s">
        <v>11976</v>
      </c>
      <c r="K3269" s="31" t="s">
        <v>110</v>
      </c>
      <c r="L3269" s="31" t="s">
        <v>11973</v>
      </c>
      <c r="M3269" s="31" t="s">
        <v>5</v>
      </c>
      <c r="N3269" s="31" t="s">
        <v>4</v>
      </c>
      <c r="O3269" s="31" t="s">
        <v>25929</v>
      </c>
      <c r="P3269" s="32" t="s">
        <v>66</v>
      </c>
      <c r="Q3269" s="32">
        <v>1</v>
      </c>
      <c r="R3269" t="str">
        <f t="shared" si="51"/>
        <v>Савинов О.І. ПП, гуртовня №2 г.Хмельницкий, ул.Соборная, д.11 (підвал під молочний павільйон)</v>
      </c>
    </row>
    <row r="3270" spans="1:18" hidden="1" x14ac:dyDescent="0.25">
      <c r="A3270" s="32">
        <v>161412</v>
      </c>
      <c r="B3270" s="31" t="s">
        <v>11977</v>
      </c>
      <c r="C3270" s="31" t="s">
        <v>11978</v>
      </c>
      <c r="D3270" s="31" t="s">
        <v>11979</v>
      </c>
      <c r="E3270" s="31" t="s">
        <v>145</v>
      </c>
      <c r="F3270" s="31" t="s">
        <v>122</v>
      </c>
      <c r="G3270" s="31" t="s">
        <v>107</v>
      </c>
      <c r="H3270" s="31" t="s">
        <v>108</v>
      </c>
      <c r="I3270" s="31" t="s">
        <v>124</v>
      </c>
      <c r="J3270" s="31" t="s">
        <v>109</v>
      </c>
      <c r="K3270" s="31" t="s">
        <v>110</v>
      </c>
      <c r="L3270" s="31" t="s">
        <v>11978</v>
      </c>
      <c r="M3270" s="31" t="s">
        <v>32</v>
      </c>
      <c r="N3270" s="31" t="s">
        <v>25934</v>
      </c>
      <c r="O3270" s="31" t="s">
        <v>25929</v>
      </c>
      <c r="P3270" s="32" t="s">
        <v>67</v>
      </c>
      <c r="Q3270" s="32">
        <v>0.5</v>
      </c>
      <c r="R3270" t="str">
        <f t="shared" si="51"/>
        <v>Савицька К.А. ПП, маг. "Продукти" р-н Староконстантиновский Район, с.Махаринцы, ул.Шевченка, д.18/4</v>
      </c>
    </row>
    <row r="3271" spans="1:18" hidden="1" x14ac:dyDescent="0.25">
      <c r="A3271" s="32">
        <v>161439</v>
      </c>
      <c r="B3271" s="31" t="s">
        <v>12037</v>
      </c>
      <c r="C3271" s="31" t="s">
        <v>12038</v>
      </c>
      <c r="D3271" s="31" t="s">
        <v>12039</v>
      </c>
      <c r="E3271" s="31" t="s">
        <v>145</v>
      </c>
      <c r="F3271" s="31" t="s">
        <v>122</v>
      </c>
      <c r="G3271" s="31" t="s">
        <v>111</v>
      </c>
      <c r="H3271" s="31" t="s">
        <v>112</v>
      </c>
      <c r="I3271" s="31" t="s">
        <v>12040</v>
      </c>
      <c r="J3271" s="31" t="s">
        <v>109</v>
      </c>
      <c r="K3271" s="31" t="s">
        <v>110</v>
      </c>
      <c r="L3271" s="31" t="s">
        <v>12040</v>
      </c>
      <c r="M3271" s="31" t="s">
        <v>4</v>
      </c>
      <c r="N3271" s="31" t="s">
        <v>4</v>
      </c>
      <c r="O3271" s="31" t="s">
        <v>25929</v>
      </c>
      <c r="P3271" s="32" t="s">
        <v>25948</v>
      </c>
      <c r="Q3271" s="32">
        <v>1</v>
      </c>
      <c r="R3271" t="str">
        <f t="shared" si="51"/>
        <v>(НКЗ) Сатанівська філія ДЕД р-н Городокский Район, пгт.Сатанов, ул.Гагарина, д.27</v>
      </c>
    </row>
    <row r="3272" spans="1:18" hidden="1" x14ac:dyDescent="0.25">
      <c r="A3272" s="32">
        <v>161463</v>
      </c>
      <c r="B3272" s="31" t="s">
        <v>12082</v>
      </c>
      <c r="C3272" s="31" t="s">
        <v>12083</v>
      </c>
      <c r="D3272" s="31" t="s">
        <v>12084</v>
      </c>
      <c r="E3272" s="31" t="s">
        <v>145</v>
      </c>
      <c r="F3272" s="31" t="s">
        <v>122</v>
      </c>
      <c r="G3272" s="31" t="s">
        <v>107</v>
      </c>
      <c r="H3272" s="31" t="s">
        <v>108</v>
      </c>
      <c r="I3272" s="31" t="s">
        <v>12085</v>
      </c>
      <c r="J3272" s="31" t="s">
        <v>12086</v>
      </c>
      <c r="K3272" s="31" t="s">
        <v>110</v>
      </c>
      <c r="L3272" s="31" t="s">
        <v>12087</v>
      </c>
      <c r="M3272" s="31" t="s">
        <v>31</v>
      </c>
      <c r="N3272" s="31" t="s">
        <v>25934</v>
      </c>
      <c r="O3272" s="31" t="s">
        <v>25929</v>
      </c>
      <c r="P3272" s="32" t="s">
        <v>66</v>
      </c>
      <c r="Q3272" s="32">
        <v>0.5</v>
      </c>
      <c r="R3272" t="str">
        <f t="shared" si="51"/>
        <v>Семенко В.І. ПП, мінімаркет "Вернісаж" р-н Старосинявский Район, с.Мшанец, ул.Хмельницкого Богдана, д.47 (біля церкви)</v>
      </c>
    </row>
    <row r="3273" spans="1:18" hidden="1" x14ac:dyDescent="0.25">
      <c r="A3273" s="32">
        <v>161465</v>
      </c>
      <c r="B3273" s="31" t="s">
        <v>12094</v>
      </c>
      <c r="C3273" s="31" t="s">
        <v>12095</v>
      </c>
      <c r="D3273" s="31" t="s">
        <v>9993</v>
      </c>
      <c r="E3273" s="31" t="s">
        <v>145</v>
      </c>
      <c r="F3273" s="31" t="s">
        <v>122</v>
      </c>
      <c r="G3273" s="31" t="s">
        <v>107</v>
      </c>
      <c r="H3273" s="31" t="s">
        <v>108</v>
      </c>
      <c r="I3273" s="31" t="s">
        <v>12096</v>
      </c>
      <c r="J3273" s="31" t="s">
        <v>12097</v>
      </c>
      <c r="K3273" s="31" t="s">
        <v>110</v>
      </c>
      <c r="L3273" s="31" t="s">
        <v>12095</v>
      </c>
      <c r="M3273" s="31" t="s">
        <v>32</v>
      </c>
      <c r="N3273" s="31" t="s">
        <v>25934</v>
      </c>
      <c r="O3273" s="31" t="s">
        <v>25929</v>
      </c>
      <c r="P3273" s="32" t="s">
        <v>66</v>
      </c>
      <c r="Q3273" s="32">
        <v>1</v>
      </c>
      <c r="R3273" t="str">
        <f t="shared" si="51"/>
        <v>Семенчук М.В. ПП, маг. "Продукти" р-н Староконстантиновский Район, с.Старый Острополь, ул.Ленина, д.1/2</v>
      </c>
    </row>
    <row r="3274" spans="1:18" hidden="1" x14ac:dyDescent="0.25">
      <c r="A3274" s="32">
        <v>161477</v>
      </c>
      <c r="B3274" s="31" t="s">
        <v>12141</v>
      </c>
      <c r="C3274" s="31" t="s">
        <v>12142</v>
      </c>
      <c r="D3274" s="31" t="s">
        <v>12143</v>
      </c>
      <c r="E3274" s="31" t="s">
        <v>145</v>
      </c>
      <c r="F3274" s="31" t="s">
        <v>122</v>
      </c>
      <c r="G3274" s="31" t="s">
        <v>107</v>
      </c>
      <c r="H3274" s="31" t="s">
        <v>108</v>
      </c>
      <c r="I3274" s="31" t="s">
        <v>12144</v>
      </c>
      <c r="J3274" s="31" t="s">
        <v>12145</v>
      </c>
      <c r="K3274" s="31" t="s">
        <v>110</v>
      </c>
      <c r="L3274" s="31" t="s">
        <v>12142</v>
      </c>
      <c r="M3274" s="31" t="s">
        <v>29</v>
      </c>
      <c r="N3274" s="31" t="s">
        <v>25934</v>
      </c>
      <c r="O3274" s="31" t="s">
        <v>25929</v>
      </c>
      <c r="P3274" s="32" t="s">
        <v>67</v>
      </c>
      <c r="Q3274" s="32">
        <v>0.5</v>
      </c>
      <c r="R3274" t="str">
        <f t="shared" si="51"/>
        <v>Сербін В.Ф. ПП, маг. "Софія" р-н Теофипольский Район, пгт.Теофиполь, пл.Кооперативная, д.9 (на базарі)</v>
      </c>
    </row>
    <row r="3275" spans="1:18" hidden="1" x14ac:dyDescent="0.25">
      <c r="A3275" s="32">
        <v>161488</v>
      </c>
      <c r="B3275" s="31" t="s">
        <v>12152</v>
      </c>
      <c r="C3275" s="31" t="s">
        <v>12153</v>
      </c>
      <c r="D3275" s="31" t="s">
        <v>12154</v>
      </c>
      <c r="E3275" s="31" t="s">
        <v>145</v>
      </c>
      <c r="F3275" s="31" t="s">
        <v>122</v>
      </c>
      <c r="G3275" s="31" t="s">
        <v>107</v>
      </c>
      <c r="H3275" s="31" t="s">
        <v>108</v>
      </c>
      <c r="I3275" s="31" t="s">
        <v>124</v>
      </c>
      <c r="J3275" s="31" t="s">
        <v>109</v>
      </c>
      <c r="K3275" s="31" t="s">
        <v>110</v>
      </c>
      <c r="L3275" s="31" t="s">
        <v>12153</v>
      </c>
      <c r="M3275" s="31" t="s">
        <v>33</v>
      </c>
      <c r="N3275" s="31" t="s">
        <v>25934</v>
      </c>
      <c r="O3275" s="31" t="s">
        <v>25929</v>
      </c>
      <c r="P3275" s="32" t="s">
        <v>67</v>
      </c>
      <c r="Q3275" s="32">
        <v>1</v>
      </c>
      <c r="R3275" t="str">
        <f t="shared" si="51"/>
        <v>Синявська О.А. ПП, маг."Олімп" р-н Летичевский Район, пгт.Летичев, ул.Кармелюка, д.3</v>
      </c>
    </row>
    <row r="3276" spans="1:18" hidden="1" x14ac:dyDescent="0.25">
      <c r="A3276" s="32">
        <v>161491</v>
      </c>
      <c r="B3276" s="31" t="s">
        <v>12155</v>
      </c>
      <c r="C3276" s="31" t="s">
        <v>12156</v>
      </c>
      <c r="D3276" s="31" t="s">
        <v>12157</v>
      </c>
      <c r="E3276" s="31" t="s">
        <v>145</v>
      </c>
      <c r="F3276" s="31" t="s">
        <v>122</v>
      </c>
      <c r="G3276" s="31" t="s">
        <v>107</v>
      </c>
      <c r="H3276" s="31" t="s">
        <v>108</v>
      </c>
      <c r="I3276" s="31" t="s">
        <v>124</v>
      </c>
      <c r="J3276" s="31" t="s">
        <v>109</v>
      </c>
      <c r="K3276" s="31" t="s">
        <v>110</v>
      </c>
      <c r="L3276" s="31" t="s">
        <v>12156</v>
      </c>
      <c r="M3276" s="31" t="s">
        <v>33</v>
      </c>
      <c r="N3276" s="31" t="s">
        <v>25934</v>
      </c>
      <c r="O3276" s="31" t="s">
        <v>25929</v>
      </c>
      <c r="P3276" s="32" t="s">
        <v>66</v>
      </c>
      <c r="Q3276" s="32">
        <v>1</v>
      </c>
      <c r="R3276" t="str">
        <f t="shared" si="51"/>
        <v>Ситнік В.П. ПП, маг. "Продукти" р-н Летичевский Район, с.Бохны (центр)</v>
      </c>
    </row>
    <row r="3277" spans="1:18" hidden="1" x14ac:dyDescent="0.25">
      <c r="A3277" s="32">
        <v>161493</v>
      </c>
      <c r="B3277" s="31" t="s">
        <v>12158</v>
      </c>
      <c r="C3277" s="31" t="s">
        <v>12159</v>
      </c>
      <c r="D3277" s="31" t="s">
        <v>12160</v>
      </c>
      <c r="E3277" s="31" t="s">
        <v>145</v>
      </c>
      <c r="F3277" s="31" t="s">
        <v>122</v>
      </c>
      <c r="G3277" s="31" t="s">
        <v>107</v>
      </c>
      <c r="H3277" s="31" t="s">
        <v>108</v>
      </c>
      <c r="I3277" s="31" t="s">
        <v>12161</v>
      </c>
      <c r="J3277" s="31" t="s">
        <v>12162</v>
      </c>
      <c r="K3277" s="31" t="s">
        <v>110</v>
      </c>
      <c r="L3277" s="31" t="s">
        <v>12159</v>
      </c>
      <c r="M3277" s="31" t="s">
        <v>33</v>
      </c>
      <c r="N3277" s="31" t="s">
        <v>25934</v>
      </c>
      <c r="O3277" s="31" t="s">
        <v>25929</v>
      </c>
      <c r="P3277" s="32" t="s">
        <v>67</v>
      </c>
      <c r="Q3277" s="32">
        <v>0.5</v>
      </c>
      <c r="R3277" t="str">
        <f t="shared" si="51"/>
        <v>Ситніцька Л.М. ПП, маг. "Гетьман" р-н Старосинявский Район, с.Ивки, ул.Центральная, д.1 (біля пам'ятника в центрі)</v>
      </c>
    </row>
    <row r="3278" spans="1:18" hidden="1" x14ac:dyDescent="0.25">
      <c r="A3278" s="32">
        <v>161496</v>
      </c>
      <c r="B3278" s="31" t="s">
        <v>12167</v>
      </c>
      <c r="C3278" s="31" t="s">
        <v>12159</v>
      </c>
      <c r="D3278" s="31" t="s">
        <v>12168</v>
      </c>
      <c r="E3278" s="31" t="s">
        <v>145</v>
      </c>
      <c r="F3278" s="31" t="s">
        <v>122</v>
      </c>
      <c r="G3278" s="31" t="s">
        <v>107</v>
      </c>
      <c r="H3278" s="31" t="s">
        <v>108</v>
      </c>
      <c r="I3278" s="31" t="s">
        <v>12161</v>
      </c>
      <c r="J3278" s="31" t="s">
        <v>12162</v>
      </c>
      <c r="K3278" s="31" t="s">
        <v>110</v>
      </c>
      <c r="L3278" s="31" t="s">
        <v>12159</v>
      </c>
      <c r="M3278" s="31" t="s">
        <v>31</v>
      </c>
      <c r="N3278" s="31" t="s">
        <v>25934</v>
      </c>
      <c r="O3278" s="31" t="s">
        <v>25929</v>
      </c>
      <c r="P3278" s="32" t="s">
        <v>67</v>
      </c>
      <c r="Q3278" s="32">
        <v>0.5</v>
      </c>
      <c r="R3278" t="str">
        <f t="shared" si="51"/>
        <v>Ситніцька Л.М. ПП, маг. "Гетьман" р-н Старосинявский Район, с.Паплинцы, ул.Победы, д.1</v>
      </c>
    </row>
    <row r="3279" spans="1:18" hidden="1" x14ac:dyDescent="0.25">
      <c r="A3279" s="32">
        <v>161499</v>
      </c>
      <c r="B3279" s="31" t="s">
        <v>12176</v>
      </c>
      <c r="C3279" s="31" t="s">
        <v>12177</v>
      </c>
      <c r="D3279" s="31" t="s">
        <v>12178</v>
      </c>
      <c r="E3279" s="31" t="s">
        <v>145</v>
      </c>
      <c r="F3279" s="31" t="s">
        <v>122</v>
      </c>
      <c r="G3279" s="31" t="s">
        <v>113</v>
      </c>
      <c r="H3279" s="31" t="s">
        <v>108</v>
      </c>
      <c r="I3279" s="31" t="s">
        <v>124</v>
      </c>
      <c r="J3279" s="31" t="s">
        <v>109</v>
      </c>
      <c r="K3279" s="31" t="s">
        <v>110</v>
      </c>
      <c r="L3279" s="31" t="s">
        <v>12177</v>
      </c>
      <c r="M3279" s="31" t="s">
        <v>30</v>
      </c>
      <c r="N3279" s="31" t="s">
        <v>25934</v>
      </c>
      <c r="O3279" s="31" t="s">
        <v>25929</v>
      </c>
      <c r="P3279" s="32" t="s">
        <v>67</v>
      </c>
      <c r="Q3279" s="32">
        <v>0.5</v>
      </c>
      <c r="R3279" t="str">
        <f t="shared" si="51"/>
        <v>Сичук В.І. ПП, к-к р-н Красиловский Район, с.Малая Клетна, ул.Центральная (зеленый киоск)</v>
      </c>
    </row>
    <row r="3280" spans="1:18" hidden="1" x14ac:dyDescent="0.25">
      <c r="A3280" s="32">
        <v>161500</v>
      </c>
      <c r="B3280" s="31" t="s">
        <v>12179</v>
      </c>
      <c r="C3280" s="31" t="s">
        <v>12180</v>
      </c>
      <c r="D3280" s="31" t="s">
        <v>12181</v>
      </c>
      <c r="E3280" s="31" t="s">
        <v>145</v>
      </c>
      <c r="F3280" s="31" t="s">
        <v>122</v>
      </c>
      <c r="G3280" s="31" t="s">
        <v>107</v>
      </c>
      <c r="H3280" s="31" t="s">
        <v>108</v>
      </c>
      <c r="I3280" s="31" t="s">
        <v>124</v>
      </c>
      <c r="J3280" s="31" t="s">
        <v>109</v>
      </c>
      <c r="K3280" s="31" t="s">
        <v>110</v>
      </c>
      <c r="L3280" s="31" t="s">
        <v>12180</v>
      </c>
      <c r="M3280" s="31" t="s">
        <v>30</v>
      </c>
      <c r="N3280" s="31" t="s">
        <v>25934</v>
      </c>
      <c r="O3280" s="31" t="s">
        <v>25929</v>
      </c>
      <c r="P3280" s="32" t="s">
        <v>66</v>
      </c>
      <c r="Q3280" s="32">
        <v>1</v>
      </c>
      <c r="R3280" t="str">
        <f t="shared" si="51"/>
        <v>Сичук В.І. ПП, маг. "Марічка" р-н Красиловский Район, с.Кошелевка, ул.Центральная (около остановки)</v>
      </c>
    </row>
    <row r="3281" spans="1:18" hidden="1" x14ac:dyDescent="0.25">
      <c r="A3281" s="32">
        <v>161501</v>
      </c>
      <c r="B3281" s="31" t="s">
        <v>12182</v>
      </c>
      <c r="C3281" s="31" t="s">
        <v>12183</v>
      </c>
      <c r="D3281" s="31" t="s">
        <v>12184</v>
      </c>
      <c r="E3281" s="31" t="s">
        <v>145</v>
      </c>
      <c r="F3281" s="31" t="s">
        <v>122</v>
      </c>
      <c r="G3281" s="31" t="s">
        <v>107</v>
      </c>
      <c r="H3281" s="31" t="s">
        <v>108</v>
      </c>
      <c r="I3281" s="31" t="s">
        <v>124</v>
      </c>
      <c r="J3281" s="31" t="s">
        <v>109</v>
      </c>
      <c r="K3281" s="31" t="s">
        <v>110</v>
      </c>
      <c r="L3281" s="31" t="s">
        <v>12183</v>
      </c>
      <c r="M3281" s="31" t="s">
        <v>30</v>
      </c>
      <c r="N3281" s="31" t="s">
        <v>25934</v>
      </c>
      <c r="O3281" s="31" t="s">
        <v>25929</v>
      </c>
      <c r="P3281" s="32" t="s">
        <v>67</v>
      </c>
      <c r="Q3281" s="32">
        <v>1</v>
      </c>
      <c r="R3281" t="str">
        <f t="shared" si="51"/>
        <v>Сичук В.І. ПП, маг. "Під смерекою" р-н Красиловский Район, с.Великая Клетна, ул.Центральная (біля церкви)</v>
      </c>
    </row>
    <row r="3282" spans="1:18" hidden="1" x14ac:dyDescent="0.25">
      <c r="A3282" s="32">
        <v>161503</v>
      </c>
      <c r="B3282" s="31" t="s">
        <v>12190</v>
      </c>
      <c r="C3282" s="31" t="s">
        <v>12191</v>
      </c>
      <c r="D3282" s="31" t="s">
        <v>12192</v>
      </c>
      <c r="E3282" s="31" t="s">
        <v>145</v>
      </c>
      <c r="F3282" s="31" t="s">
        <v>122</v>
      </c>
      <c r="G3282" s="31" t="s">
        <v>107</v>
      </c>
      <c r="H3282" s="31" t="s">
        <v>108</v>
      </c>
      <c r="I3282" s="31" t="s">
        <v>124</v>
      </c>
      <c r="J3282" s="31" t="s">
        <v>109</v>
      </c>
      <c r="K3282" s="31" t="s">
        <v>110</v>
      </c>
      <c r="L3282" s="31" t="s">
        <v>12191</v>
      </c>
      <c r="M3282" s="31" t="s">
        <v>30</v>
      </c>
      <c r="N3282" s="31" t="s">
        <v>25934</v>
      </c>
      <c r="O3282" s="31" t="s">
        <v>25929</v>
      </c>
      <c r="P3282" s="32" t="s">
        <v>66</v>
      </c>
      <c r="Q3282" s="32">
        <v>0.5</v>
      </c>
      <c r="R3282" t="str">
        <f t="shared" si="51"/>
        <v>Сібістянюк С.Г. ПП, маг. "Продукти" р-н Теофипольский Район, с.Михиринцы, ул.Ленина, д.49</v>
      </c>
    </row>
    <row r="3283" spans="1:18" hidden="1" x14ac:dyDescent="0.25">
      <c r="A3283" s="32">
        <v>161513</v>
      </c>
      <c r="B3283" s="31" t="s">
        <v>12205</v>
      </c>
      <c r="C3283" s="31" t="s">
        <v>12206</v>
      </c>
      <c r="D3283" s="31" t="s">
        <v>1102</v>
      </c>
      <c r="E3283" s="31" t="s">
        <v>135</v>
      </c>
      <c r="F3283" s="31" t="s">
        <v>122</v>
      </c>
      <c r="G3283" s="31" t="s">
        <v>111</v>
      </c>
      <c r="H3283" s="31" t="s">
        <v>112</v>
      </c>
      <c r="I3283" s="31" t="s">
        <v>124</v>
      </c>
      <c r="J3283" s="31" t="s">
        <v>109</v>
      </c>
      <c r="K3283" s="31" t="s">
        <v>110</v>
      </c>
      <c r="L3283" s="31" t="s">
        <v>12207</v>
      </c>
      <c r="M3283" s="31" t="s">
        <v>4</v>
      </c>
      <c r="N3283" s="31" t="s">
        <v>4</v>
      </c>
      <c r="O3283" s="31" t="s">
        <v>25929</v>
      </c>
      <c r="P3283" s="32" t="s">
        <v>66</v>
      </c>
      <c r="Q3283" s="32">
        <v>1</v>
      </c>
      <c r="R3283" t="str">
        <f t="shared" si="51"/>
        <v>(НКЗ) Склад №3 Шепетівка г.Шепетовка, ул.Маркса Карла (0)</v>
      </c>
    </row>
    <row r="3284" spans="1:18" hidden="1" x14ac:dyDescent="0.25">
      <c r="A3284" s="32">
        <v>161517</v>
      </c>
      <c r="B3284" s="31" t="s">
        <v>12218</v>
      </c>
      <c r="C3284" s="31" t="s">
        <v>12219</v>
      </c>
      <c r="D3284" s="31" t="s">
        <v>12220</v>
      </c>
      <c r="E3284" s="31" t="s">
        <v>145</v>
      </c>
      <c r="F3284" s="31" t="s">
        <v>122</v>
      </c>
      <c r="G3284" s="31" t="s">
        <v>107</v>
      </c>
      <c r="H3284" s="31" t="s">
        <v>108</v>
      </c>
      <c r="I3284" s="31" t="s">
        <v>12221</v>
      </c>
      <c r="J3284" s="31" t="s">
        <v>12222</v>
      </c>
      <c r="K3284" s="31" t="s">
        <v>110</v>
      </c>
      <c r="L3284" s="31" t="s">
        <v>12219</v>
      </c>
      <c r="M3284" s="31" t="s">
        <v>30</v>
      </c>
      <c r="N3284" s="31" t="s">
        <v>25934</v>
      </c>
      <c r="O3284" s="31" t="s">
        <v>25929</v>
      </c>
      <c r="P3284" s="32" t="s">
        <v>66</v>
      </c>
      <c r="Q3284" s="32">
        <v>1</v>
      </c>
      <c r="R3284" t="str">
        <f t="shared" si="51"/>
        <v>Скоц С.А. ПП, маг. "Пристань" р-н Староконстантиновский Район, с.Пашковцы, ул.Заречная, д.1/1</v>
      </c>
    </row>
    <row r="3285" spans="1:18" hidden="1" x14ac:dyDescent="0.25">
      <c r="A3285" s="32">
        <v>161518</v>
      </c>
      <c r="B3285" s="31" t="s">
        <v>12223</v>
      </c>
      <c r="C3285" s="31" t="s">
        <v>12224</v>
      </c>
      <c r="D3285" s="31" t="s">
        <v>12225</v>
      </c>
      <c r="E3285" s="31" t="s">
        <v>135</v>
      </c>
      <c r="F3285" s="31" t="s">
        <v>122</v>
      </c>
      <c r="G3285" s="31" t="s">
        <v>111</v>
      </c>
      <c r="H3285" s="31" t="s">
        <v>112</v>
      </c>
      <c r="I3285" s="31" t="s">
        <v>12226</v>
      </c>
      <c r="J3285" s="31" t="s">
        <v>12227</v>
      </c>
      <c r="K3285" s="31" t="s">
        <v>110</v>
      </c>
      <c r="L3285" s="31" t="s">
        <v>12228</v>
      </c>
      <c r="M3285" s="31" t="s">
        <v>4</v>
      </c>
      <c r="N3285" s="31" t="s">
        <v>4</v>
      </c>
      <c r="O3285" s="31" t="s">
        <v>25929</v>
      </c>
      <c r="P3285" s="32" t="s">
        <v>25948</v>
      </c>
      <c r="Q3285" s="32">
        <v>1</v>
      </c>
      <c r="R3285" t="str">
        <f t="shared" si="51"/>
        <v>(НКЗ) Славутський комбінат "Будфарфор" ПАТ ППО м. славута, вул. Дзержинського, 122</v>
      </c>
    </row>
    <row r="3286" spans="1:18" hidden="1" x14ac:dyDescent="0.25">
      <c r="A3286" s="32">
        <v>161519</v>
      </c>
      <c r="B3286" s="31" t="s">
        <v>12229</v>
      </c>
      <c r="C3286" s="31" t="s">
        <v>12230</v>
      </c>
      <c r="D3286" s="31" t="s">
        <v>12231</v>
      </c>
      <c r="E3286" s="31" t="s">
        <v>135</v>
      </c>
      <c r="F3286" s="31" t="s">
        <v>122</v>
      </c>
      <c r="G3286" s="31" t="s">
        <v>111</v>
      </c>
      <c r="H3286" s="31" t="s">
        <v>112</v>
      </c>
      <c r="I3286" s="31" t="s">
        <v>124</v>
      </c>
      <c r="J3286" s="31" t="s">
        <v>109</v>
      </c>
      <c r="K3286" s="31" t="s">
        <v>110</v>
      </c>
      <c r="L3286" s="31" t="s">
        <v>12232</v>
      </c>
      <c r="M3286" s="31" t="s">
        <v>4</v>
      </c>
      <c r="N3286" s="31" t="s">
        <v>4</v>
      </c>
      <c r="O3286" s="31" t="s">
        <v>25929</v>
      </c>
      <c r="P3286" s="32" t="s">
        <v>25948</v>
      </c>
      <c r="Q3286" s="32">
        <v>1</v>
      </c>
      <c r="R3286" t="str">
        <f t="shared" si="51"/>
        <v>(НКЗ) ПрАТ "Славутський пивоварний завод" ППО г.Славута, д.36 (Ленина)</v>
      </c>
    </row>
    <row r="3287" spans="1:18" hidden="1" x14ac:dyDescent="0.25">
      <c r="A3287" s="32">
        <v>161527</v>
      </c>
      <c r="B3287" s="31" t="s">
        <v>12255</v>
      </c>
      <c r="C3287" s="31" t="s">
        <v>12256</v>
      </c>
      <c r="D3287" s="31" t="s">
        <v>12257</v>
      </c>
      <c r="E3287" s="31" t="s">
        <v>145</v>
      </c>
      <c r="F3287" s="31" t="s">
        <v>122</v>
      </c>
      <c r="G3287" s="31" t="s">
        <v>115</v>
      </c>
      <c r="H3287" s="31" t="s">
        <v>116</v>
      </c>
      <c r="I3287" s="31" t="s">
        <v>12258</v>
      </c>
      <c r="J3287" s="31" t="s">
        <v>12259</v>
      </c>
      <c r="K3287" s="31" t="s">
        <v>110</v>
      </c>
      <c r="L3287" s="31" t="s">
        <v>12256</v>
      </c>
      <c r="M3287" s="31" t="s">
        <v>5</v>
      </c>
      <c r="N3287" s="31" t="s">
        <v>4</v>
      </c>
      <c r="O3287" s="31" t="s">
        <v>25929</v>
      </c>
      <c r="P3287" s="32" t="s">
        <v>66</v>
      </c>
      <c r="Q3287" s="32">
        <v>1</v>
      </c>
      <c r="R3287" t="str">
        <f t="shared" si="51"/>
        <v>Слободзян Р.І. ПП, к-к №22 г.Хмельницкий, ул.Соборная, д. (к-к 22)</v>
      </c>
    </row>
    <row r="3288" spans="1:18" hidden="1" x14ac:dyDescent="0.25">
      <c r="A3288" s="32">
        <v>161528</v>
      </c>
      <c r="B3288" s="31" t="s">
        <v>3689</v>
      </c>
      <c r="C3288" s="31" t="s">
        <v>3690</v>
      </c>
      <c r="D3288" s="31" t="s">
        <v>12260</v>
      </c>
      <c r="E3288" s="31" t="s">
        <v>145</v>
      </c>
      <c r="F3288" s="31" t="s">
        <v>122</v>
      </c>
      <c r="G3288" s="31" t="s">
        <v>115</v>
      </c>
      <c r="H3288" s="31" t="s">
        <v>116</v>
      </c>
      <c r="I3288" s="31" t="s">
        <v>12258</v>
      </c>
      <c r="J3288" s="31" t="s">
        <v>12259</v>
      </c>
      <c r="K3288" s="31" t="s">
        <v>110</v>
      </c>
      <c r="L3288" s="31" t="s">
        <v>3690</v>
      </c>
      <c r="M3288" s="31" t="s">
        <v>5</v>
      </c>
      <c r="N3288" s="31" t="s">
        <v>4</v>
      </c>
      <c r="O3288" s="31" t="s">
        <v>25929</v>
      </c>
      <c r="P3288" s="32" t="s">
        <v>66</v>
      </c>
      <c r="Q3288" s="32">
        <v>1</v>
      </c>
      <c r="R3288" t="str">
        <f t="shared" si="51"/>
        <v>Слободзян Р.І. ПП, місце №26 жовтий павільйон г.Хмельницкий, ул.Соборная, д.11 (жовтийпавільон №26)</v>
      </c>
    </row>
    <row r="3289" spans="1:18" hidden="1" x14ac:dyDescent="0.25">
      <c r="A3289" s="32">
        <v>161536</v>
      </c>
      <c r="B3289" s="31" t="s">
        <v>12282</v>
      </c>
      <c r="C3289" s="31" t="s">
        <v>12283</v>
      </c>
      <c r="D3289" s="31" t="s">
        <v>12284</v>
      </c>
      <c r="E3289" s="31" t="s">
        <v>145</v>
      </c>
      <c r="F3289" s="31" t="s">
        <v>122</v>
      </c>
      <c r="G3289" s="31" t="s">
        <v>115</v>
      </c>
      <c r="H3289" s="31" t="s">
        <v>116</v>
      </c>
      <c r="I3289" s="31" t="s">
        <v>12285</v>
      </c>
      <c r="J3289" s="31" t="s">
        <v>12286</v>
      </c>
      <c r="K3289" s="31" t="s">
        <v>110</v>
      </c>
      <c r="L3289" s="31" t="s">
        <v>12287</v>
      </c>
      <c r="M3289" s="31" t="s">
        <v>5</v>
      </c>
      <c r="N3289" s="31" t="s">
        <v>4</v>
      </c>
      <c r="O3289" s="31" t="s">
        <v>25929</v>
      </c>
      <c r="P3289" s="32" t="s">
        <v>66</v>
      </c>
      <c r="Q3289" s="32">
        <v>1</v>
      </c>
      <c r="R3289" t="str">
        <f t="shared" si="51"/>
        <v>Смертельний О.В. ПП, к-к №42 г.Хмельницкий, ул.Соборная, д.11 (к-к №113 продуктовый рынок)</v>
      </c>
    </row>
    <row r="3290" spans="1:18" hidden="1" x14ac:dyDescent="0.25">
      <c r="A3290" s="32">
        <v>161537</v>
      </c>
      <c r="B3290" s="31" t="s">
        <v>12288</v>
      </c>
      <c r="C3290" s="31" t="s">
        <v>12289</v>
      </c>
      <c r="D3290" s="31" t="s">
        <v>12290</v>
      </c>
      <c r="E3290" s="31" t="s">
        <v>145</v>
      </c>
      <c r="F3290" s="31" t="s">
        <v>122</v>
      </c>
      <c r="G3290" s="31" t="s">
        <v>113</v>
      </c>
      <c r="H3290" s="31" t="s">
        <v>108</v>
      </c>
      <c r="I3290" s="31" t="s">
        <v>12285</v>
      </c>
      <c r="J3290" s="31" t="s">
        <v>12286</v>
      </c>
      <c r="K3290" s="31" t="s">
        <v>110</v>
      </c>
      <c r="L3290" s="31" t="s">
        <v>12291</v>
      </c>
      <c r="M3290" s="31" t="s">
        <v>5</v>
      </c>
      <c r="N3290" s="31" t="s">
        <v>4</v>
      </c>
      <c r="O3290" s="31" t="s">
        <v>25929</v>
      </c>
      <c r="P3290" s="32" t="s">
        <v>66</v>
      </c>
      <c r="Q3290" s="32">
        <v>1</v>
      </c>
      <c r="R3290" t="str">
        <f t="shared" si="51"/>
        <v>Смертельний О.В. ПП, к-к №50 г.Хмельницкий, ул.Соборная, д.11 (Молочний павільйон )</v>
      </c>
    </row>
    <row r="3291" spans="1:18" hidden="1" x14ac:dyDescent="0.25">
      <c r="A3291" s="32">
        <v>161542</v>
      </c>
      <c r="B3291" s="31" t="s">
        <v>12309</v>
      </c>
      <c r="C3291" s="31" t="s">
        <v>12310</v>
      </c>
      <c r="D3291" s="31" t="s">
        <v>12311</v>
      </c>
      <c r="E3291" s="31" t="s">
        <v>145</v>
      </c>
      <c r="F3291" s="31" t="s">
        <v>122</v>
      </c>
      <c r="G3291" s="31" t="s">
        <v>115</v>
      </c>
      <c r="H3291" s="31" t="s">
        <v>116</v>
      </c>
      <c r="I3291" s="31" t="s">
        <v>124</v>
      </c>
      <c r="J3291" s="31" t="s">
        <v>109</v>
      </c>
      <c r="K3291" s="31" t="s">
        <v>110</v>
      </c>
      <c r="L3291" s="31" t="s">
        <v>12310</v>
      </c>
      <c r="M3291" s="31" t="s">
        <v>5</v>
      </c>
      <c r="N3291" s="31" t="s">
        <v>4</v>
      </c>
      <c r="O3291" s="31" t="s">
        <v>25929</v>
      </c>
      <c r="P3291" s="32" t="s">
        <v>66</v>
      </c>
      <c r="Q3291" s="32">
        <v>1</v>
      </c>
      <c r="R3291" t="str">
        <f t="shared" si="51"/>
        <v>Снігур ПП, к-к "Олена" г.Хмельницкий, ул.Соборная, д.11 (Майданчик №1 продуктовий ринок)</v>
      </c>
    </row>
    <row r="3292" spans="1:18" hidden="1" x14ac:dyDescent="0.25">
      <c r="A3292" s="32">
        <v>161544</v>
      </c>
      <c r="B3292" s="31" t="s">
        <v>12315</v>
      </c>
      <c r="C3292" s="31" t="s">
        <v>5967</v>
      </c>
      <c r="D3292" s="31" t="s">
        <v>12316</v>
      </c>
      <c r="E3292" s="31" t="s">
        <v>145</v>
      </c>
      <c r="F3292" s="31" t="s">
        <v>122</v>
      </c>
      <c r="G3292" s="31" t="s">
        <v>155</v>
      </c>
      <c r="H3292" s="31" t="s">
        <v>108</v>
      </c>
      <c r="I3292" s="31" t="s">
        <v>3912</v>
      </c>
      <c r="J3292" s="31" t="s">
        <v>3913</v>
      </c>
      <c r="K3292" s="31" t="s">
        <v>110</v>
      </c>
      <c r="L3292" s="31" t="s">
        <v>5967</v>
      </c>
      <c r="M3292" s="31" t="s">
        <v>30</v>
      </c>
      <c r="N3292" s="31" t="s">
        <v>25934</v>
      </c>
      <c r="O3292" s="31" t="s">
        <v>25929</v>
      </c>
      <c r="P3292" s="32" t="s">
        <v>66</v>
      </c>
      <c r="Q3292" s="32">
        <v>1</v>
      </c>
      <c r="R3292" t="str">
        <f t="shared" si="51"/>
        <v>Експресс-продукт ТзОВ ", маг. "Кошик" р-н Красиловский Район, г.Красилов, ул.Тихая, д.4</v>
      </c>
    </row>
    <row r="3293" spans="1:18" hidden="1" x14ac:dyDescent="0.25">
      <c r="A3293" s="32">
        <v>161544</v>
      </c>
      <c r="B3293" s="31" t="s">
        <v>12317</v>
      </c>
      <c r="C3293" s="31" t="s">
        <v>5967</v>
      </c>
      <c r="D3293" s="31" t="s">
        <v>12316</v>
      </c>
      <c r="E3293" s="31" t="s">
        <v>145</v>
      </c>
      <c r="F3293" s="31" t="s">
        <v>122</v>
      </c>
      <c r="G3293" s="31" t="s">
        <v>155</v>
      </c>
      <c r="H3293" s="31" t="s">
        <v>108</v>
      </c>
      <c r="I3293" s="31" t="s">
        <v>12318</v>
      </c>
      <c r="J3293" s="31" t="s">
        <v>12319</v>
      </c>
      <c r="K3293" s="31" t="s">
        <v>110</v>
      </c>
      <c r="L3293" s="31" t="s">
        <v>12320</v>
      </c>
      <c r="M3293" s="31" t="s">
        <v>30</v>
      </c>
      <c r="N3293" s="31" t="s">
        <v>25934</v>
      </c>
      <c r="O3293" s="31" t="s">
        <v>25929</v>
      </c>
      <c r="P3293" s="32" t="s">
        <v>66</v>
      </c>
      <c r="Q3293" s="32">
        <v>1</v>
      </c>
      <c r="R3293" t="str">
        <f t="shared" si="51"/>
        <v>Експресс-продукт ТзОВ ", маг. "Кошик" р-н Красиловский Район, г.Красилов, ул.Тихая, д.4</v>
      </c>
    </row>
    <row r="3294" spans="1:18" hidden="1" x14ac:dyDescent="0.25">
      <c r="A3294" s="32">
        <v>161546</v>
      </c>
      <c r="B3294" s="31" t="s">
        <v>12326</v>
      </c>
      <c r="C3294" s="31" t="s">
        <v>12327</v>
      </c>
      <c r="D3294" s="31" t="s">
        <v>12328</v>
      </c>
      <c r="E3294" s="31" t="s">
        <v>145</v>
      </c>
      <c r="F3294" s="31" t="s">
        <v>122</v>
      </c>
      <c r="G3294" s="31" t="s">
        <v>107</v>
      </c>
      <c r="H3294" s="31" t="s">
        <v>108</v>
      </c>
      <c r="I3294" s="31" t="s">
        <v>12329</v>
      </c>
      <c r="J3294" s="31" t="s">
        <v>12330</v>
      </c>
      <c r="K3294" s="31" t="s">
        <v>110</v>
      </c>
      <c r="L3294" s="31" t="s">
        <v>12327</v>
      </c>
      <c r="M3294" s="31" t="s">
        <v>32</v>
      </c>
      <c r="N3294" s="31" t="s">
        <v>25934</v>
      </c>
      <c r="O3294" s="31" t="s">
        <v>25929</v>
      </c>
      <c r="P3294" s="32" t="s">
        <v>66</v>
      </c>
      <c r="Q3294" s="32">
        <v>0.5</v>
      </c>
      <c r="R3294" t="str">
        <f t="shared" si="51"/>
        <v>Собченко Н.В. ПП, маг. "Продукти" р-н Старосинявский Район, с.Буглаи, ул.Франка Ивана, д.7 (з правої сторони)</v>
      </c>
    </row>
    <row r="3295" spans="1:18" hidden="1" x14ac:dyDescent="0.25">
      <c r="A3295" s="32">
        <v>161547</v>
      </c>
      <c r="B3295" s="31" t="s">
        <v>12331</v>
      </c>
      <c r="C3295" s="31" t="s">
        <v>12332</v>
      </c>
      <c r="D3295" s="31" t="s">
        <v>12333</v>
      </c>
      <c r="E3295" s="31" t="s">
        <v>145</v>
      </c>
      <c r="F3295" s="31" t="s">
        <v>122</v>
      </c>
      <c r="G3295" s="31" t="s">
        <v>107</v>
      </c>
      <c r="H3295" s="31" t="s">
        <v>108</v>
      </c>
      <c r="I3295" s="31" t="s">
        <v>12334</v>
      </c>
      <c r="J3295" s="31" t="s">
        <v>12335</v>
      </c>
      <c r="K3295" s="31" t="s">
        <v>110</v>
      </c>
      <c r="L3295" s="31" t="s">
        <v>12332</v>
      </c>
      <c r="M3295" s="31" t="s">
        <v>33</v>
      </c>
      <c r="N3295" s="31" t="s">
        <v>25934</v>
      </c>
      <c r="O3295" s="31" t="s">
        <v>25929</v>
      </c>
      <c r="P3295" s="32" t="s">
        <v>66</v>
      </c>
      <c r="Q3295" s="32">
        <v>1</v>
      </c>
      <c r="R3295" t="str">
        <f t="shared" si="51"/>
        <v>Собчик Г.І. ПП, маг."Каштан  №1" р-н Летичевский Район, пгт.Летичев, ул.50-летия Октября, д.42</v>
      </c>
    </row>
    <row r="3296" spans="1:18" hidden="1" x14ac:dyDescent="0.25">
      <c r="A3296" s="32">
        <v>161567</v>
      </c>
      <c r="B3296" s="31" t="s">
        <v>12381</v>
      </c>
      <c r="C3296" s="31" t="s">
        <v>12382</v>
      </c>
      <c r="D3296" s="31" t="s">
        <v>12383</v>
      </c>
      <c r="E3296" s="31" t="s">
        <v>145</v>
      </c>
      <c r="F3296" s="31" t="s">
        <v>122</v>
      </c>
      <c r="G3296" s="31" t="s">
        <v>107</v>
      </c>
      <c r="H3296" s="31" t="s">
        <v>108</v>
      </c>
      <c r="I3296" s="31" t="s">
        <v>12384</v>
      </c>
      <c r="J3296" s="31" t="s">
        <v>12385</v>
      </c>
      <c r="K3296" s="31" t="s">
        <v>110</v>
      </c>
      <c r="L3296" s="31" t="s">
        <v>12382</v>
      </c>
      <c r="M3296" s="31" t="s">
        <v>29</v>
      </c>
      <c r="N3296" s="31" t="s">
        <v>25934</v>
      </c>
      <c r="O3296" s="31" t="s">
        <v>25929</v>
      </c>
      <c r="P3296" s="32" t="s">
        <v>67</v>
      </c>
      <c r="Q3296" s="32">
        <v>1</v>
      </c>
      <c r="R3296" t="str">
        <f t="shared" si="51"/>
        <v>Солодюк М.М.ПП, маг."Вишенка" р-н Красиловский Район, г.Красилов, д.5 (ул. В Стуса)</v>
      </c>
    </row>
    <row r="3297" spans="1:18" hidden="1" x14ac:dyDescent="0.25">
      <c r="A3297" s="32">
        <v>161580</v>
      </c>
      <c r="B3297" s="31" t="s">
        <v>12415</v>
      </c>
      <c r="C3297" s="31" t="s">
        <v>12416</v>
      </c>
      <c r="D3297" s="31" t="s">
        <v>12417</v>
      </c>
      <c r="E3297" s="31" t="s">
        <v>145</v>
      </c>
      <c r="F3297" s="31" t="s">
        <v>122</v>
      </c>
      <c r="G3297" s="31" t="s">
        <v>111</v>
      </c>
      <c r="H3297" s="31" t="s">
        <v>112</v>
      </c>
      <c r="I3297" s="31" t="s">
        <v>12418</v>
      </c>
      <c r="J3297" s="31" t="s">
        <v>109</v>
      </c>
      <c r="K3297" s="31" t="s">
        <v>110</v>
      </c>
      <c r="L3297" s="31" t="s">
        <v>12419</v>
      </c>
      <c r="M3297" s="31" t="s">
        <v>4</v>
      </c>
      <c r="N3297" s="31" t="s">
        <v>4</v>
      </c>
      <c r="O3297" s="31" t="s">
        <v>25929</v>
      </c>
      <c r="P3297" s="32" t="s">
        <v>25948</v>
      </c>
      <c r="Q3297" s="32">
        <v>1</v>
      </c>
      <c r="R3297" t="str">
        <f t="shared" si="51"/>
        <v>(НКЗ) Спецбудмеханізація КП г.Хмельницкий, ул.Геологов, д.7</v>
      </c>
    </row>
    <row r="3298" spans="1:18" hidden="1" x14ac:dyDescent="0.25">
      <c r="A3298" s="32">
        <v>161580</v>
      </c>
      <c r="B3298" s="31" t="s">
        <v>12415</v>
      </c>
      <c r="C3298" s="31" t="s">
        <v>12416</v>
      </c>
      <c r="D3298" s="31" t="s">
        <v>12417</v>
      </c>
      <c r="E3298" s="31" t="s">
        <v>145</v>
      </c>
      <c r="F3298" s="31" t="s">
        <v>122</v>
      </c>
      <c r="G3298" s="31" t="s">
        <v>111</v>
      </c>
      <c r="H3298" s="31" t="s">
        <v>112</v>
      </c>
      <c r="I3298" s="31"/>
      <c r="J3298" s="31"/>
      <c r="K3298" s="31" t="s">
        <v>110</v>
      </c>
      <c r="L3298" s="31" t="s">
        <v>12419</v>
      </c>
      <c r="M3298" s="31" t="s">
        <v>4</v>
      </c>
      <c r="N3298" s="31" t="s">
        <v>4</v>
      </c>
      <c r="O3298" s="31" t="s">
        <v>25929</v>
      </c>
      <c r="P3298" s="32" t="s">
        <v>25948</v>
      </c>
      <c r="Q3298" s="32">
        <v>1</v>
      </c>
      <c r="R3298" t="str">
        <f t="shared" si="51"/>
        <v>(НКЗ) Спецбудмеханізація КП г.Хмельницкий, ул.Геологов, д.7</v>
      </c>
    </row>
    <row r="3299" spans="1:18" hidden="1" x14ac:dyDescent="0.25">
      <c r="A3299" s="32">
        <v>161596</v>
      </c>
      <c r="B3299" s="31" t="s">
        <v>12441</v>
      </c>
      <c r="C3299" s="31" t="s">
        <v>12442</v>
      </c>
      <c r="D3299" s="31" t="s">
        <v>12443</v>
      </c>
      <c r="E3299" s="31" t="s">
        <v>135</v>
      </c>
      <c r="F3299" s="31" t="s">
        <v>122</v>
      </c>
      <c r="G3299" s="31" t="s">
        <v>111</v>
      </c>
      <c r="H3299" s="31" t="s">
        <v>112</v>
      </c>
      <c r="I3299" s="31" t="s">
        <v>124</v>
      </c>
      <c r="J3299" s="31" t="s">
        <v>109</v>
      </c>
      <c r="K3299" s="31" t="s">
        <v>110</v>
      </c>
      <c r="L3299" s="31" t="s">
        <v>12444</v>
      </c>
      <c r="M3299" s="31" t="s">
        <v>4</v>
      </c>
      <c r="N3299" s="31" t="s">
        <v>4</v>
      </c>
      <c r="O3299" s="31" t="s">
        <v>25929</v>
      </c>
      <c r="P3299" s="32" t="s">
        <v>25948</v>
      </c>
      <c r="Q3299" s="32">
        <v>1</v>
      </c>
      <c r="R3299" t="str">
        <f t="shared" si="51"/>
        <v>(НКЗ) Станція Шепетівка ППО г.Шепетовка, ул.Привокзальная, д.27</v>
      </c>
    </row>
    <row r="3300" spans="1:18" hidden="1" x14ac:dyDescent="0.25">
      <c r="A3300" s="32">
        <v>161598</v>
      </c>
      <c r="B3300" s="31" t="s">
        <v>12450</v>
      </c>
      <c r="C3300" s="31" t="s">
        <v>12451</v>
      </c>
      <c r="D3300" s="31" t="s">
        <v>12452</v>
      </c>
      <c r="E3300" s="31" t="s">
        <v>121</v>
      </c>
      <c r="F3300" s="31" t="s">
        <v>122</v>
      </c>
      <c r="G3300" s="31" t="s">
        <v>111</v>
      </c>
      <c r="H3300" s="31" t="s">
        <v>112</v>
      </c>
      <c r="I3300" s="31" t="s">
        <v>12453</v>
      </c>
      <c r="J3300" s="31" t="s">
        <v>12454</v>
      </c>
      <c r="K3300" s="31" t="s">
        <v>110</v>
      </c>
      <c r="L3300" s="31" t="s">
        <v>12453</v>
      </c>
      <c r="M3300" s="31" t="s">
        <v>4</v>
      </c>
      <c r="N3300" s="31" t="s">
        <v>4</v>
      </c>
      <c r="O3300" s="31" t="s">
        <v>25929</v>
      </c>
      <c r="P3300" s="32" t="s">
        <v>25948</v>
      </c>
      <c r="Q3300" s="32">
        <v>1</v>
      </c>
      <c r="R3300" t="str">
        <f t="shared" si="51"/>
        <v>(НКЗ) Староушицька селищна рада р-н Каменец-Подольский Район, пгт.Старая Ушица, ст.Советская, д.5</v>
      </c>
    </row>
    <row r="3301" spans="1:18" hidden="1" x14ac:dyDescent="0.25">
      <c r="A3301" s="32">
        <v>161601</v>
      </c>
      <c r="B3301" s="31" t="s">
        <v>12457</v>
      </c>
      <c r="C3301" s="31" t="s">
        <v>12458</v>
      </c>
      <c r="D3301" s="31" t="s">
        <v>12459</v>
      </c>
      <c r="E3301" s="31" t="s">
        <v>145</v>
      </c>
      <c r="F3301" s="31" t="s">
        <v>122</v>
      </c>
      <c r="G3301" s="31" t="s">
        <v>115</v>
      </c>
      <c r="H3301" s="31" t="s">
        <v>116</v>
      </c>
      <c r="I3301" s="31" t="s">
        <v>12460</v>
      </c>
      <c r="J3301" s="31" t="s">
        <v>12461</v>
      </c>
      <c r="K3301" s="31" t="s">
        <v>110</v>
      </c>
      <c r="L3301" s="31" t="s">
        <v>12458</v>
      </c>
      <c r="M3301" s="31" t="s">
        <v>5</v>
      </c>
      <c r="N3301" s="31" t="s">
        <v>4</v>
      </c>
      <c r="O3301" s="31" t="s">
        <v>25929</v>
      </c>
      <c r="P3301" s="32" t="s">
        <v>66</v>
      </c>
      <c r="Q3301" s="32">
        <v>1</v>
      </c>
      <c r="R3301" t="str">
        <f t="shared" si="51"/>
        <v>Стасюк Г.М. ПП, к-к №39/2 г.Хмельницкий, ул.Геологов (стоянка Авто школа)</v>
      </c>
    </row>
    <row r="3302" spans="1:18" hidden="1" x14ac:dyDescent="0.25">
      <c r="A3302" s="32">
        <v>161605</v>
      </c>
      <c r="B3302" s="31" t="s">
        <v>12466</v>
      </c>
      <c r="C3302" s="31" t="s">
        <v>12467</v>
      </c>
      <c r="D3302" s="31" t="s">
        <v>12468</v>
      </c>
      <c r="E3302" s="31" t="s">
        <v>145</v>
      </c>
      <c r="F3302" s="31" t="s">
        <v>122</v>
      </c>
      <c r="G3302" s="31" t="s">
        <v>107</v>
      </c>
      <c r="H3302" s="31" t="s">
        <v>108</v>
      </c>
      <c r="I3302" s="31" t="s">
        <v>124</v>
      </c>
      <c r="J3302" s="31" t="s">
        <v>109</v>
      </c>
      <c r="K3302" s="31" t="s">
        <v>110</v>
      </c>
      <c r="L3302" s="31" t="s">
        <v>12467</v>
      </c>
      <c r="M3302" s="31" t="s">
        <v>29</v>
      </c>
      <c r="N3302" s="31" t="s">
        <v>25934</v>
      </c>
      <c r="O3302" s="31" t="s">
        <v>25929</v>
      </c>
      <c r="P3302" s="32" t="s">
        <v>66</v>
      </c>
      <c r="Q3302" s="32">
        <v>1</v>
      </c>
      <c r="R3302" t="str">
        <f t="shared" si="51"/>
        <v>Стаховська ПП, маг. "Софія" р-н Староконстантиновский Район, с.Пашковцы, ул.Центральная, д.1/1</v>
      </c>
    </row>
    <row r="3303" spans="1:18" hidden="1" x14ac:dyDescent="0.25">
      <c r="A3303" s="32">
        <v>161622</v>
      </c>
      <c r="B3303" s="31" t="s">
        <v>12512</v>
      </c>
      <c r="C3303" s="31" t="s">
        <v>12513</v>
      </c>
      <c r="D3303" s="31" t="s">
        <v>12514</v>
      </c>
      <c r="E3303" s="31" t="s">
        <v>145</v>
      </c>
      <c r="F3303" s="31" t="s">
        <v>122</v>
      </c>
      <c r="G3303" s="31" t="s">
        <v>113</v>
      </c>
      <c r="H3303" s="31" t="s">
        <v>108</v>
      </c>
      <c r="I3303" s="31" t="s">
        <v>124</v>
      </c>
      <c r="J3303" s="31" t="s">
        <v>109</v>
      </c>
      <c r="K3303" s="31" t="s">
        <v>110</v>
      </c>
      <c r="L3303" s="31" t="s">
        <v>12513</v>
      </c>
      <c r="M3303" s="31" t="s">
        <v>30</v>
      </c>
      <c r="N3303" s="31" t="s">
        <v>25934</v>
      </c>
      <c r="O3303" s="31" t="s">
        <v>25929</v>
      </c>
      <c r="P3303" s="32" t="s">
        <v>67</v>
      </c>
      <c r="Q3303" s="32">
        <v>0.5</v>
      </c>
      <c r="R3303" t="str">
        <f t="shared" si="51"/>
        <v>Стринада Т.В. ПП, маг. "Іванка" р-н Красиловский Район, с.Великая Клетна, ул.Центральная, д.1</v>
      </c>
    </row>
    <row r="3304" spans="1:18" hidden="1" x14ac:dyDescent="0.25">
      <c r="A3304" s="32">
        <v>161623</v>
      </c>
      <c r="B3304" s="31" t="s">
        <v>12515</v>
      </c>
      <c r="C3304" s="31" t="s">
        <v>12516</v>
      </c>
      <c r="D3304" s="31" t="s">
        <v>12517</v>
      </c>
      <c r="E3304" s="31" t="s">
        <v>145</v>
      </c>
      <c r="F3304" s="31" t="s">
        <v>122</v>
      </c>
      <c r="G3304" s="31" t="s">
        <v>107</v>
      </c>
      <c r="H3304" s="31" t="s">
        <v>108</v>
      </c>
      <c r="I3304" s="31" t="s">
        <v>12518</v>
      </c>
      <c r="J3304" s="31" t="s">
        <v>12519</v>
      </c>
      <c r="K3304" s="31" t="s">
        <v>110</v>
      </c>
      <c r="L3304" s="31" t="s">
        <v>12516</v>
      </c>
      <c r="M3304" s="31" t="s">
        <v>31</v>
      </c>
      <c r="N3304" s="31" t="s">
        <v>25934</v>
      </c>
      <c r="O3304" s="31" t="s">
        <v>25929</v>
      </c>
      <c r="P3304" s="32" t="s">
        <v>66</v>
      </c>
      <c r="Q3304" s="32">
        <v>1</v>
      </c>
      <c r="R3304" t="str">
        <f t="shared" si="51"/>
        <v>Стромелюк Н.Л. ПП, маг. "Оксамит" г.Староконстантинов, ул.Попова, д.2 (біля відділу міліції)</v>
      </c>
    </row>
    <row r="3305" spans="1:18" hidden="1" x14ac:dyDescent="0.25">
      <c r="A3305" s="32">
        <v>161638</v>
      </c>
      <c r="B3305" s="31" t="s">
        <v>12558</v>
      </c>
      <c r="C3305" s="31" t="s">
        <v>12559</v>
      </c>
      <c r="D3305" s="31" t="s">
        <v>12560</v>
      </c>
      <c r="E3305" s="31" t="s">
        <v>145</v>
      </c>
      <c r="F3305" s="31" t="s">
        <v>122</v>
      </c>
      <c r="G3305" s="31" t="s">
        <v>107</v>
      </c>
      <c r="H3305" s="31" t="s">
        <v>108</v>
      </c>
      <c r="I3305" s="31" t="s">
        <v>12561</v>
      </c>
      <c r="J3305" s="31" t="s">
        <v>12562</v>
      </c>
      <c r="K3305" s="31" t="s">
        <v>110</v>
      </c>
      <c r="L3305" s="31" t="s">
        <v>12563</v>
      </c>
      <c r="M3305" s="31" t="s">
        <v>29</v>
      </c>
      <c r="N3305" s="31" t="s">
        <v>25934</v>
      </c>
      <c r="O3305" s="31" t="s">
        <v>25929</v>
      </c>
      <c r="P3305" s="32" t="s">
        <v>66</v>
      </c>
      <c r="Q3305" s="32">
        <v>0.5</v>
      </c>
      <c r="R3305" t="str">
        <f t="shared" si="51"/>
        <v>Таргоній Л.М. ПП, маг. "Маркет" р-н Красиловский Район, пгт.Антонины, пл.Ленина (0)</v>
      </c>
    </row>
    <row r="3306" spans="1:18" hidden="1" x14ac:dyDescent="0.25">
      <c r="A3306" s="32">
        <v>161644</v>
      </c>
      <c r="B3306" s="31" t="s">
        <v>12569</v>
      </c>
      <c r="C3306" s="31" t="s">
        <v>12570</v>
      </c>
      <c r="D3306" s="31" t="s">
        <v>12571</v>
      </c>
      <c r="E3306" s="31" t="s">
        <v>145</v>
      </c>
      <c r="F3306" s="31" t="s">
        <v>122</v>
      </c>
      <c r="G3306" s="31" t="s">
        <v>107</v>
      </c>
      <c r="H3306" s="31" t="s">
        <v>108</v>
      </c>
      <c r="I3306" s="31" t="s">
        <v>12572</v>
      </c>
      <c r="J3306" s="31" t="s">
        <v>12573</v>
      </c>
      <c r="K3306" s="31" t="s">
        <v>110</v>
      </c>
      <c r="L3306" s="31" t="s">
        <v>12570</v>
      </c>
      <c r="M3306" s="31" t="s">
        <v>30</v>
      </c>
      <c r="N3306" s="31" t="s">
        <v>25934</v>
      </c>
      <c r="O3306" s="31" t="s">
        <v>25929</v>
      </c>
      <c r="P3306" s="32" t="s">
        <v>66</v>
      </c>
      <c r="Q3306" s="32">
        <v>1</v>
      </c>
      <c r="R3306" t="str">
        <f t="shared" si="51"/>
        <v>Тем'юк О.М. ПП, маг. "Продукти" р-н Красиловский Район, с.Волица Вторая, ул.Мира, д.1</v>
      </c>
    </row>
    <row r="3307" spans="1:18" hidden="1" x14ac:dyDescent="0.25">
      <c r="A3307" s="32">
        <v>161067</v>
      </c>
      <c r="B3307" s="31" t="s">
        <v>11032</v>
      </c>
      <c r="C3307" s="31" t="s">
        <v>11033</v>
      </c>
      <c r="D3307" s="31" t="s">
        <v>11034</v>
      </c>
      <c r="E3307" s="31" t="s">
        <v>145</v>
      </c>
      <c r="F3307" s="31" t="s">
        <v>122</v>
      </c>
      <c r="G3307" s="31" t="s">
        <v>164</v>
      </c>
      <c r="H3307" s="31" t="s">
        <v>108</v>
      </c>
      <c r="I3307" s="31" t="s">
        <v>3838</v>
      </c>
      <c r="J3307" s="31" t="s">
        <v>3996</v>
      </c>
      <c r="K3307" s="31" t="s">
        <v>110</v>
      </c>
      <c r="L3307" s="31" t="s">
        <v>11033</v>
      </c>
      <c r="M3307" s="31" t="s">
        <v>33</v>
      </c>
      <c r="N3307" s="31" t="s">
        <v>25934</v>
      </c>
      <c r="O3307" s="31" t="s">
        <v>25929</v>
      </c>
      <c r="P3307" s="32" t="s">
        <v>67</v>
      </c>
      <c r="Q3307" s="32">
        <v>1</v>
      </c>
      <c r="R3307" t="str">
        <f t="shared" si="51"/>
        <v>ОККО-Нафтопродукт ПП, АЗС №8 р-н Летичевский Район, пгт.Летичев, ул.Хмельницкого Богдана (заправка)</v>
      </c>
    </row>
    <row r="3308" spans="1:18" hidden="1" x14ac:dyDescent="0.25">
      <c r="A3308" s="32">
        <v>161084</v>
      </c>
      <c r="B3308" s="31" t="s">
        <v>11075</v>
      </c>
      <c r="C3308" s="31" t="s">
        <v>11076</v>
      </c>
      <c r="D3308" s="31" t="s">
        <v>11077</v>
      </c>
      <c r="E3308" s="31" t="s">
        <v>145</v>
      </c>
      <c r="F3308" s="31" t="s">
        <v>122</v>
      </c>
      <c r="G3308" s="31" t="s">
        <v>107</v>
      </c>
      <c r="H3308" s="31" t="s">
        <v>108</v>
      </c>
      <c r="I3308" s="31" t="s">
        <v>11078</v>
      </c>
      <c r="J3308" s="31" t="s">
        <v>11079</v>
      </c>
      <c r="K3308" s="31" t="s">
        <v>110</v>
      </c>
      <c r="L3308" s="31" t="s">
        <v>11080</v>
      </c>
      <c r="M3308" s="31" t="s">
        <v>30</v>
      </c>
      <c r="N3308" s="31" t="s">
        <v>25934</v>
      </c>
      <c r="O3308" s="31" t="s">
        <v>25929</v>
      </c>
      <c r="P3308" s="32" t="s">
        <v>67</v>
      </c>
      <c r="Q3308" s="32">
        <v>0.5</v>
      </c>
      <c r="R3308" t="str">
        <f t="shared" si="51"/>
        <v>(КООП) Олімп 2006 СТ, маг. "Продукти" р-н Теофипольский Район, с.Ильковцы, ул.Кооперативная, д.6</v>
      </c>
    </row>
    <row r="3309" spans="1:18" hidden="1" x14ac:dyDescent="0.25">
      <c r="A3309" s="32">
        <v>161100</v>
      </c>
      <c r="B3309" s="31" t="s">
        <v>11118</v>
      </c>
      <c r="C3309" s="31" t="s">
        <v>11119</v>
      </c>
      <c r="D3309" s="31" t="s">
        <v>11120</v>
      </c>
      <c r="E3309" s="31" t="s">
        <v>145</v>
      </c>
      <c r="F3309" s="31" t="s">
        <v>122</v>
      </c>
      <c r="G3309" s="31" t="s">
        <v>107</v>
      </c>
      <c r="H3309" s="31" t="s">
        <v>108</v>
      </c>
      <c r="I3309" s="31" t="s">
        <v>11121</v>
      </c>
      <c r="J3309" s="31" t="s">
        <v>11122</v>
      </c>
      <c r="K3309" s="31" t="s">
        <v>110</v>
      </c>
      <c r="L3309" s="31" t="s">
        <v>11123</v>
      </c>
      <c r="M3309" s="31" t="s">
        <v>30</v>
      </c>
      <c r="N3309" s="31" t="s">
        <v>25934</v>
      </c>
      <c r="O3309" s="31" t="s">
        <v>25929</v>
      </c>
      <c r="P3309" s="32" t="s">
        <v>67</v>
      </c>
      <c r="Q3309" s="32">
        <v>0.5</v>
      </c>
      <c r="R3309" t="str">
        <f t="shared" si="51"/>
        <v>(КООП) Ординецьке СТ, маг. "Люмила" р-н Теофипольский Район, с.Ордынцы, ул.Центральная, д.12</v>
      </c>
    </row>
    <row r="3310" spans="1:18" hidden="1" x14ac:dyDescent="0.25">
      <c r="A3310" s="32">
        <v>161101</v>
      </c>
      <c r="B3310" s="31" t="s">
        <v>11124</v>
      </c>
      <c r="C3310" s="31" t="s">
        <v>11125</v>
      </c>
      <c r="D3310" s="31" t="s">
        <v>11126</v>
      </c>
      <c r="E3310" s="31" t="s">
        <v>145</v>
      </c>
      <c r="F3310" s="31" t="s">
        <v>122</v>
      </c>
      <c r="G3310" s="31" t="s">
        <v>107</v>
      </c>
      <c r="H3310" s="31" t="s">
        <v>108</v>
      </c>
      <c r="I3310" s="31" t="s">
        <v>11121</v>
      </c>
      <c r="J3310" s="31" t="s">
        <v>11122</v>
      </c>
      <c r="K3310" s="31" t="s">
        <v>110</v>
      </c>
      <c r="L3310" s="31" t="s">
        <v>2202</v>
      </c>
      <c r="M3310" s="31" t="s">
        <v>30</v>
      </c>
      <c r="N3310" s="31" t="s">
        <v>25934</v>
      </c>
      <c r="O3310" s="31" t="s">
        <v>25929</v>
      </c>
      <c r="P3310" s="32" t="s">
        <v>66</v>
      </c>
      <c r="Q3310" s="32">
        <v>0.5</v>
      </c>
      <c r="R3310" t="str">
        <f t="shared" si="51"/>
        <v>(КООП) Ординецьке СТ, маг. "Продукти" р-н Теофипольский Район, с.Лютаровка (0)</v>
      </c>
    </row>
    <row r="3311" spans="1:18" hidden="1" x14ac:dyDescent="0.25">
      <c r="A3311" s="32">
        <v>161113</v>
      </c>
      <c r="B3311" s="31" t="s">
        <v>11150</v>
      </c>
      <c r="C3311" s="31" t="s">
        <v>624</v>
      </c>
      <c r="D3311" s="31" t="s">
        <v>11151</v>
      </c>
      <c r="E3311" s="31" t="s">
        <v>145</v>
      </c>
      <c r="F3311" s="31" t="s">
        <v>122</v>
      </c>
      <c r="G3311" s="31" t="s">
        <v>107</v>
      </c>
      <c r="H3311" s="31" t="s">
        <v>108</v>
      </c>
      <c r="I3311" s="31" t="s">
        <v>626</v>
      </c>
      <c r="J3311" s="31" t="s">
        <v>627</v>
      </c>
      <c r="K3311" s="31" t="s">
        <v>110</v>
      </c>
      <c r="L3311" s="31" t="s">
        <v>624</v>
      </c>
      <c r="M3311" s="31" t="s">
        <v>31</v>
      </c>
      <c r="N3311" s="31" t="s">
        <v>25934</v>
      </c>
      <c r="O3311" s="31" t="s">
        <v>25929</v>
      </c>
      <c r="P3311" s="32" t="s">
        <v>66</v>
      </c>
      <c r="Q3311" s="32">
        <v>1</v>
      </c>
      <c r="R3311" t="str">
        <f t="shared" si="51"/>
        <v>Осадчук Л.С. ПП, маг. "Лілія" р-н Старосинявский Район, с.Гречана, ул.Центральная, д.10</v>
      </c>
    </row>
    <row r="3312" spans="1:18" hidden="1" x14ac:dyDescent="0.25">
      <c r="A3312" s="32">
        <v>161116</v>
      </c>
      <c r="B3312" s="31" t="s">
        <v>11160</v>
      </c>
      <c r="C3312" s="31" t="s">
        <v>11161</v>
      </c>
      <c r="D3312" s="31" t="s">
        <v>11162</v>
      </c>
      <c r="E3312" s="31" t="s">
        <v>145</v>
      </c>
      <c r="F3312" s="31" t="s">
        <v>122</v>
      </c>
      <c r="G3312" s="31" t="s">
        <v>213</v>
      </c>
      <c r="H3312" s="31" t="s">
        <v>214</v>
      </c>
      <c r="I3312" s="31" t="s">
        <v>11163</v>
      </c>
      <c r="J3312" s="31" t="s">
        <v>11164</v>
      </c>
      <c r="K3312" s="31" t="s">
        <v>110</v>
      </c>
      <c r="L3312" s="31" t="s">
        <v>11161</v>
      </c>
      <c r="M3312" s="31" t="s">
        <v>5</v>
      </c>
      <c r="N3312" s="31" t="s">
        <v>4</v>
      </c>
      <c r="O3312" s="31" t="s">
        <v>25929</v>
      </c>
      <c r="P3312" s="32" t="s">
        <v>66</v>
      </c>
      <c r="Q3312" s="32">
        <v>1</v>
      </c>
      <c r="R3312" t="str">
        <f t="shared" si="51"/>
        <v>Осінський О.М. ПП, гуртовня "Кооператор" г.Хмельницкий, ул.Соборная, д.11 (за Гостиніцеею Колос, продуктовый рынок)</v>
      </c>
    </row>
    <row r="3313" spans="1:18" hidden="1" x14ac:dyDescent="0.25">
      <c r="A3313" s="32">
        <v>161118</v>
      </c>
      <c r="B3313" s="31" t="s">
        <v>11168</v>
      </c>
      <c r="C3313" s="31" t="s">
        <v>11169</v>
      </c>
      <c r="D3313" s="31" t="s">
        <v>11167</v>
      </c>
      <c r="E3313" s="31" t="s">
        <v>145</v>
      </c>
      <c r="F3313" s="31" t="s">
        <v>122</v>
      </c>
      <c r="G3313" s="31" t="s">
        <v>115</v>
      </c>
      <c r="H3313" s="31" t="s">
        <v>116</v>
      </c>
      <c r="I3313" s="31" t="s">
        <v>11163</v>
      </c>
      <c r="J3313" s="31" t="s">
        <v>11164</v>
      </c>
      <c r="K3313" s="31" t="s">
        <v>110</v>
      </c>
      <c r="L3313" s="31" t="s">
        <v>11169</v>
      </c>
      <c r="M3313" s="31" t="s">
        <v>5</v>
      </c>
      <c r="N3313" s="31" t="s">
        <v>4</v>
      </c>
      <c r="O3313" s="31" t="s">
        <v>25929</v>
      </c>
      <c r="P3313" s="32" t="s">
        <v>66</v>
      </c>
      <c r="Q3313" s="32">
        <v>1</v>
      </c>
      <c r="R3313" t="str">
        <f t="shared" si="51"/>
        <v>Осінський О.М. ПП, к-к №6 г.Хмельницкий, ул.Соборная (продуктовый рынок)</v>
      </c>
    </row>
    <row r="3314" spans="1:18" hidden="1" x14ac:dyDescent="0.25">
      <c r="A3314" s="32">
        <v>161119</v>
      </c>
      <c r="B3314" s="31" t="s">
        <v>11170</v>
      </c>
      <c r="C3314" s="31" t="s">
        <v>11171</v>
      </c>
      <c r="D3314" s="31" t="s">
        <v>11167</v>
      </c>
      <c r="E3314" s="31" t="s">
        <v>145</v>
      </c>
      <c r="F3314" s="31" t="s">
        <v>122</v>
      </c>
      <c r="G3314" s="31" t="s">
        <v>115</v>
      </c>
      <c r="H3314" s="31" t="s">
        <v>116</v>
      </c>
      <c r="I3314" s="31" t="s">
        <v>11163</v>
      </c>
      <c r="J3314" s="31" t="s">
        <v>11164</v>
      </c>
      <c r="K3314" s="31" t="s">
        <v>110</v>
      </c>
      <c r="L3314" s="31" t="s">
        <v>11171</v>
      </c>
      <c r="M3314" s="31" t="s">
        <v>5</v>
      </c>
      <c r="N3314" s="31" t="s">
        <v>4</v>
      </c>
      <c r="O3314" s="31" t="s">
        <v>25929</v>
      </c>
      <c r="P3314" s="32" t="s">
        <v>66</v>
      </c>
      <c r="Q3314" s="32">
        <v>1</v>
      </c>
      <c r="R3314" t="str">
        <f t="shared" si="51"/>
        <v>Осінський О.М. ПП, к-к №80 "Наталі" г.Хмельницкий, ул.Соборная (продуктовый рынок)</v>
      </c>
    </row>
    <row r="3315" spans="1:18" hidden="1" x14ac:dyDescent="0.25">
      <c r="A3315" s="32">
        <v>161120</v>
      </c>
      <c r="B3315" s="31" t="s">
        <v>11172</v>
      </c>
      <c r="C3315" s="31" t="s">
        <v>11173</v>
      </c>
      <c r="D3315" s="31" t="s">
        <v>6680</v>
      </c>
      <c r="E3315" s="31" t="s">
        <v>145</v>
      </c>
      <c r="F3315" s="31" t="s">
        <v>122</v>
      </c>
      <c r="G3315" s="31" t="s">
        <v>115</v>
      </c>
      <c r="H3315" s="31" t="s">
        <v>116</v>
      </c>
      <c r="I3315" s="31" t="s">
        <v>11163</v>
      </c>
      <c r="J3315" s="31" t="s">
        <v>11164</v>
      </c>
      <c r="K3315" s="31" t="s">
        <v>110</v>
      </c>
      <c r="L3315" s="31" t="s">
        <v>11173</v>
      </c>
      <c r="M3315" s="31" t="s">
        <v>5</v>
      </c>
      <c r="N3315" s="31" t="s">
        <v>4</v>
      </c>
      <c r="O3315" s="31" t="s">
        <v>25929</v>
      </c>
      <c r="P3315" s="32" t="s">
        <v>66</v>
      </c>
      <c r="Q3315" s="32">
        <v>1</v>
      </c>
      <c r="R3315" t="str">
        <f t="shared" si="51"/>
        <v>Осінський О.М. ПП, к-к№93 "Цукерочка" г.Хмельницкий, ул.Соборная, д.11 (продуктовый рынок)</v>
      </c>
    </row>
    <row r="3316" spans="1:18" hidden="1" x14ac:dyDescent="0.25">
      <c r="A3316" s="32">
        <v>161129</v>
      </c>
      <c r="B3316" s="31" t="s">
        <v>11200</v>
      </c>
      <c r="C3316" s="31" t="s">
        <v>11201</v>
      </c>
      <c r="D3316" s="31" t="s">
        <v>11202</v>
      </c>
      <c r="E3316" s="31" t="s">
        <v>121</v>
      </c>
      <c r="F3316" s="31" t="s">
        <v>122</v>
      </c>
      <c r="G3316" s="31" t="s">
        <v>111</v>
      </c>
      <c r="H3316" s="31" t="s">
        <v>112</v>
      </c>
      <c r="I3316" s="31" t="s">
        <v>11203</v>
      </c>
      <c r="J3316" s="31" t="s">
        <v>11204</v>
      </c>
      <c r="K3316" s="31" t="s">
        <v>110</v>
      </c>
      <c r="L3316" s="31" t="s">
        <v>11203</v>
      </c>
      <c r="M3316" s="31" t="s">
        <v>4</v>
      </c>
      <c r="N3316" s="31" t="s">
        <v>4</v>
      </c>
      <c r="O3316" s="31" t="s">
        <v>25929</v>
      </c>
      <c r="P3316" s="32" t="s">
        <v>25948</v>
      </c>
      <c r="Q3316" s="32">
        <v>1</v>
      </c>
      <c r="R3316" t="str">
        <f t="shared" si="51"/>
        <v>(НКЗ) Отроківська сільська рада Новоушицький Район, Отроків, вул. Шкільна, б. 20,</v>
      </c>
    </row>
    <row r="3317" spans="1:18" hidden="1" x14ac:dyDescent="0.25">
      <c r="A3317" s="32">
        <v>161137</v>
      </c>
      <c r="B3317" s="31" t="s">
        <v>11220</v>
      </c>
      <c r="C3317" s="31" t="s">
        <v>11221</v>
      </c>
      <c r="D3317" s="31" t="s">
        <v>11222</v>
      </c>
      <c r="E3317" s="31" t="s">
        <v>145</v>
      </c>
      <c r="F3317" s="31" t="s">
        <v>122</v>
      </c>
      <c r="G3317" s="31" t="s">
        <v>107</v>
      </c>
      <c r="H3317" s="31" t="s">
        <v>108</v>
      </c>
      <c r="I3317" s="31" t="s">
        <v>124</v>
      </c>
      <c r="J3317" s="31" t="s">
        <v>109</v>
      </c>
      <c r="K3317" s="31" t="s">
        <v>110</v>
      </c>
      <c r="L3317" s="31" t="s">
        <v>11223</v>
      </c>
      <c r="M3317" s="31" t="s">
        <v>30</v>
      </c>
      <c r="N3317" s="31" t="s">
        <v>25934</v>
      </c>
      <c r="O3317" s="31" t="s">
        <v>25929</v>
      </c>
      <c r="P3317" s="32" t="s">
        <v>66</v>
      </c>
      <c r="Q3317" s="32">
        <v>1</v>
      </c>
      <c r="R3317" t="str">
        <f t="shared" si="51"/>
        <v>Паламар Г.В. ПП, маг. "Людмила" р-н Красиловский Район, с.Великие Зозулинцы, ул.Тельмана (около школы)</v>
      </c>
    </row>
    <row r="3318" spans="1:18" hidden="1" x14ac:dyDescent="0.25">
      <c r="A3318" s="32">
        <v>161141</v>
      </c>
      <c r="B3318" s="31" t="s">
        <v>11233</v>
      </c>
      <c r="C3318" s="31" t="s">
        <v>11234</v>
      </c>
      <c r="D3318" s="31" t="s">
        <v>11235</v>
      </c>
      <c r="E3318" s="31" t="s">
        <v>145</v>
      </c>
      <c r="F3318" s="31" t="s">
        <v>122</v>
      </c>
      <c r="G3318" s="31" t="s">
        <v>113</v>
      </c>
      <c r="H3318" s="31" t="s">
        <v>108</v>
      </c>
      <c r="I3318" s="31" t="s">
        <v>124</v>
      </c>
      <c r="J3318" s="31" t="s">
        <v>109</v>
      </c>
      <c r="K3318" s="31" t="s">
        <v>110</v>
      </c>
      <c r="L3318" s="31" t="s">
        <v>11234</v>
      </c>
      <c r="M3318" s="31" t="s">
        <v>30</v>
      </c>
      <c r="N3318" s="31" t="s">
        <v>25934</v>
      </c>
      <c r="O3318" s="31" t="s">
        <v>25929</v>
      </c>
      <c r="P3318" s="32" t="s">
        <v>67</v>
      </c>
      <c r="Q3318" s="32">
        <v>0.5</v>
      </c>
      <c r="R3318" t="str">
        <f t="shared" si="51"/>
        <v>Паламар Л.М. ПП, маг. "Продукти" р-н Теофипольский Район, с.Ордынцы, ул.Центральная, д.1</v>
      </c>
    </row>
    <row r="3319" spans="1:18" hidden="1" x14ac:dyDescent="0.25">
      <c r="A3319" s="32">
        <v>161157</v>
      </c>
      <c r="B3319" s="31" t="s">
        <v>11274</v>
      </c>
      <c r="C3319" s="31" t="s">
        <v>11275</v>
      </c>
      <c r="D3319" s="31" t="s">
        <v>11276</v>
      </c>
      <c r="E3319" s="31" t="s">
        <v>145</v>
      </c>
      <c r="F3319" s="31" t="s">
        <v>122</v>
      </c>
      <c r="G3319" s="31" t="s">
        <v>107</v>
      </c>
      <c r="H3319" s="31" t="s">
        <v>108</v>
      </c>
      <c r="I3319" s="31" t="s">
        <v>11277</v>
      </c>
      <c r="J3319" s="31" t="s">
        <v>11278</v>
      </c>
      <c r="K3319" s="31" t="s">
        <v>110</v>
      </c>
      <c r="L3319" s="31" t="s">
        <v>11275</v>
      </c>
      <c r="M3319" s="31" t="s">
        <v>30</v>
      </c>
      <c r="N3319" s="31" t="s">
        <v>25934</v>
      </c>
      <c r="O3319" s="31" t="s">
        <v>25929</v>
      </c>
      <c r="P3319" s="32" t="s">
        <v>67</v>
      </c>
      <c r="Q3319" s="32">
        <v>1</v>
      </c>
      <c r="R3319" t="str">
        <f t="shared" si="51"/>
        <v>Пашинська І.Ю ПП, маг. "Ірина" р-н Красиловский Район, пгт.Антонины, пл.Ленина, д.29</v>
      </c>
    </row>
    <row r="3320" spans="1:18" hidden="1" x14ac:dyDescent="0.25">
      <c r="A3320" s="32">
        <v>161163</v>
      </c>
      <c r="B3320" s="31" t="s">
        <v>11297</v>
      </c>
      <c r="C3320" s="31" t="s">
        <v>11298</v>
      </c>
      <c r="D3320" s="31" t="s">
        <v>11299</v>
      </c>
      <c r="E3320" s="31" t="s">
        <v>145</v>
      </c>
      <c r="F3320" s="31" t="s">
        <v>122</v>
      </c>
      <c r="G3320" s="31" t="s">
        <v>107</v>
      </c>
      <c r="H3320" s="31" t="s">
        <v>108</v>
      </c>
      <c r="I3320" s="31" t="s">
        <v>11300</v>
      </c>
      <c r="J3320" s="31" t="s">
        <v>11301</v>
      </c>
      <c r="K3320" s="31" t="s">
        <v>110</v>
      </c>
      <c r="L3320" s="31" t="s">
        <v>11298</v>
      </c>
      <c r="M3320" s="31" t="s">
        <v>29</v>
      </c>
      <c r="N3320" s="31" t="s">
        <v>25934</v>
      </c>
      <c r="O3320" s="31" t="s">
        <v>25929</v>
      </c>
      <c r="P3320" s="32" t="s">
        <v>66</v>
      </c>
      <c r="Q3320" s="32">
        <v>1</v>
      </c>
      <c r="R3320" t="str">
        <f t="shared" si="51"/>
        <v>Пенчак Н.М. ПП, маг. "Еліт" р-н Красиловский Район, г.Красилов, пер.Грушевского, д.161</v>
      </c>
    </row>
    <row r="3321" spans="1:18" hidden="1" x14ac:dyDescent="0.25">
      <c r="A3321" s="32">
        <v>161170</v>
      </c>
      <c r="B3321" s="31" t="s">
        <v>11313</v>
      </c>
      <c r="C3321" s="31" t="s">
        <v>11314</v>
      </c>
      <c r="D3321" s="31" t="s">
        <v>119</v>
      </c>
      <c r="E3321" s="31" t="s">
        <v>121</v>
      </c>
      <c r="F3321" s="31" t="s">
        <v>122</v>
      </c>
      <c r="G3321" s="31" t="s">
        <v>111</v>
      </c>
      <c r="H3321" s="31" t="s">
        <v>112</v>
      </c>
      <c r="I3321" s="31" t="s">
        <v>11315</v>
      </c>
      <c r="J3321" s="31" t="s">
        <v>11316</v>
      </c>
      <c r="K3321" s="31" t="s">
        <v>110</v>
      </c>
      <c r="L3321" s="31" t="s">
        <v>11317</v>
      </c>
      <c r="M3321" s="31" t="s">
        <v>4</v>
      </c>
      <c r="N3321" s="31" t="s">
        <v>4</v>
      </c>
      <c r="O3321" s="31" t="s">
        <v>25929</v>
      </c>
      <c r="P3321" s="32" t="s">
        <v>25948</v>
      </c>
      <c r="Q3321" s="32">
        <v>1</v>
      </c>
      <c r="R3321" t="str">
        <f t="shared" si="51"/>
        <v>(НКЗ) Перші київські курси ПП г.Каменец-Подольский, просп Грушевского, д.17б</v>
      </c>
    </row>
    <row r="3322" spans="1:18" hidden="1" x14ac:dyDescent="0.25">
      <c r="A3322" s="32">
        <v>161180</v>
      </c>
      <c r="B3322" s="31" t="s">
        <v>1826</v>
      </c>
      <c r="C3322" s="31" t="s">
        <v>1827</v>
      </c>
      <c r="D3322" s="31" t="s">
        <v>11340</v>
      </c>
      <c r="E3322" s="31" t="s">
        <v>145</v>
      </c>
      <c r="F3322" s="31" t="s">
        <v>122</v>
      </c>
      <c r="G3322" s="31" t="s">
        <v>107</v>
      </c>
      <c r="H3322" s="31" t="s">
        <v>108</v>
      </c>
      <c r="I3322" s="31" t="s">
        <v>11341</v>
      </c>
      <c r="J3322" s="31" t="s">
        <v>11342</v>
      </c>
      <c r="K3322" s="31" t="s">
        <v>110</v>
      </c>
      <c r="L3322" s="31" t="s">
        <v>1827</v>
      </c>
      <c r="M3322" s="31" t="s">
        <v>33</v>
      </c>
      <c r="N3322" s="31" t="s">
        <v>25934</v>
      </c>
      <c r="O3322" s="31" t="s">
        <v>25929</v>
      </c>
      <c r="P3322" s="32" t="s">
        <v>67</v>
      </c>
      <c r="Q3322" s="32">
        <v>0.5</v>
      </c>
      <c r="R3322" t="str">
        <f t="shared" si="51"/>
        <v>Петрунько І.П. ПП, маг. "Продукти" р-н Летичевский Район, пгт.Летичев, пер.Коцюбинского, д.8/1</v>
      </c>
    </row>
    <row r="3323" spans="1:18" hidden="1" x14ac:dyDescent="0.25">
      <c r="A3323" s="32">
        <v>161208</v>
      </c>
      <c r="B3323" s="31" t="s">
        <v>11421</v>
      </c>
      <c r="C3323" s="31" t="s">
        <v>11422</v>
      </c>
      <c r="D3323" s="31" t="s">
        <v>322</v>
      </c>
      <c r="E3323" s="31" t="s">
        <v>135</v>
      </c>
      <c r="F3323" s="31" t="s">
        <v>122</v>
      </c>
      <c r="G3323" s="31" t="s">
        <v>111</v>
      </c>
      <c r="H3323" s="31" t="s">
        <v>112</v>
      </c>
      <c r="I3323" s="31" t="s">
        <v>11423</v>
      </c>
      <c r="J3323" s="31" t="s">
        <v>109</v>
      </c>
      <c r="K3323" s="31" t="s">
        <v>110</v>
      </c>
      <c r="L3323" s="31" t="s">
        <v>11423</v>
      </c>
      <c r="M3323" s="31" t="s">
        <v>4</v>
      </c>
      <c r="N3323" s="31" t="s">
        <v>4</v>
      </c>
      <c r="O3323" s="31" t="s">
        <v>25929</v>
      </c>
      <c r="P3323" s="32" t="s">
        <v>25948</v>
      </c>
      <c r="Q3323" s="32">
        <v>1</v>
      </c>
      <c r="R3323" t="str">
        <f t="shared" si="51"/>
        <v>(НКЗ) ПК Профком Райшляхдільниці р-н Белогорский Район, с.Мокроволя (0)</v>
      </c>
    </row>
    <row r="3324" spans="1:18" hidden="1" x14ac:dyDescent="0.25">
      <c r="A3324" s="32">
        <v>161210</v>
      </c>
      <c r="B3324" s="31" t="s">
        <v>11424</v>
      </c>
      <c r="C3324" s="31" t="s">
        <v>11425</v>
      </c>
      <c r="D3324" s="31" t="s">
        <v>11426</v>
      </c>
      <c r="E3324" s="31" t="s">
        <v>145</v>
      </c>
      <c r="F3324" s="31" t="s">
        <v>122</v>
      </c>
      <c r="G3324" s="31" t="s">
        <v>111</v>
      </c>
      <c r="H3324" s="31" t="s">
        <v>112</v>
      </c>
      <c r="I3324" s="31" t="s">
        <v>124</v>
      </c>
      <c r="J3324" s="31" t="s">
        <v>109</v>
      </c>
      <c r="K3324" s="31" t="s">
        <v>110</v>
      </c>
      <c r="L3324" s="31" t="s">
        <v>11427</v>
      </c>
      <c r="M3324" s="31" t="s">
        <v>4</v>
      </c>
      <c r="N3324" s="31" t="s">
        <v>4</v>
      </c>
      <c r="O3324" s="31" t="s">
        <v>25929</v>
      </c>
      <c r="P3324" s="32" t="s">
        <v>25948</v>
      </c>
      <c r="Q3324" s="32">
        <v>1</v>
      </c>
      <c r="R3324" t="str">
        <f t="shared" si="51"/>
        <v>(НКЗ) ПК Хмельницької обл. психлікарні №2 р-н Шепетовский Район, с.Городище, д.10</v>
      </c>
    </row>
    <row r="3325" spans="1:18" hidden="1" x14ac:dyDescent="0.25">
      <c r="A3325" s="32">
        <v>161220</v>
      </c>
      <c r="B3325" s="31" t="s">
        <v>11463</v>
      </c>
      <c r="C3325" s="31" t="s">
        <v>11464</v>
      </c>
      <c r="D3325" s="31" t="s">
        <v>11465</v>
      </c>
      <c r="E3325" s="31" t="s">
        <v>145</v>
      </c>
      <c r="F3325" s="31" t="s">
        <v>122</v>
      </c>
      <c r="G3325" s="31" t="s">
        <v>149</v>
      </c>
      <c r="H3325" s="31" t="s">
        <v>108</v>
      </c>
      <c r="I3325" s="31" t="s">
        <v>124</v>
      </c>
      <c r="J3325" s="31" t="s">
        <v>109</v>
      </c>
      <c r="K3325" s="31" t="s">
        <v>110</v>
      </c>
      <c r="L3325" s="31" t="s">
        <v>11464</v>
      </c>
      <c r="M3325" s="31" t="s">
        <v>5</v>
      </c>
      <c r="N3325" s="31" t="s">
        <v>4</v>
      </c>
      <c r="O3325" s="31" t="s">
        <v>25929</v>
      </c>
      <c r="P3325" s="32" t="s">
        <v>67</v>
      </c>
      <c r="Q3325" s="32">
        <v>0.5</v>
      </c>
      <c r="R3325" t="str">
        <f t="shared" si="51"/>
        <v>Подворна Н. ПП, к-к № 53-54 г.Хмельницкий, пер.Гвардейский (р-к "Ранковий")</v>
      </c>
    </row>
    <row r="3326" spans="1:18" hidden="1" x14ac:dyDescent="0.25">
      <c r="A3326" s="32">
        <v>161224</v>
      </c>
      <c r="B3326" s="31" t="s">
        <v>11475</v>
      </c>
      <c r="C3326" s="31" t="s">
        <v>11476</v>
      </c>
      <c r="D3326" s="31" t="s">
        <v>11477</v>
      </c>
      <c r="E3326" s="31" t="s">
        <v>121</v>
      </c>
      <c r="F3326" s="31" t="s">
        <v>122</v>
      </c>
      <c r="G3326" s="31" t="s">
        <v>111</v>
      </c>
      <c r="H3326" s="31" t="s">
        <v>112</v>
      </c>
      <c r="I3326" s="31" t="s">
        <v>11478</v>
      </c>
      <c r="J3326" s="31" t="s">
        <v>11479</v>
      </c>
      <c r="K3326" s="31" t="s">
        <v>110</v>
      </c>
      <c r="L3326" s="31" t="s">
        <v>11480</v>
      </c>
      <c r="M3326" s="31" t="s">
        <v>4</v>
      </c>
      <c r="N3326" s="31" t="s">
        <v>4</v>
      </c>
      <c r="O3326" s="31" t="s">
        <v>25929</v>
      </c>
      <c r="P3326" s="32" t="s">
        <v>25948</v>
      </c>
      <c r="Q3326" s="32">
        <v>1</v>
      </c>
      <c r="R3326" t="str">
        <f t="shared" si="51"/>
        <v>(НКЗ) Подільські Товтри ПАТ р-н Каменец-Подольский Район, с.Вербка, д.1</v>
      </c>
    </row>
    <row r="3327" spans="1:18" hidden="1" x14ac:dyDescent="0.25">
      <c r="A3327" s="32">
        <v>161229</v>
      </c>
      <c r="B3327" s="31" t="s">
        <v>11489</v>
      </c>
      <c r="C3327" s="31" t="s">
        <v>11490</v>
      </c>
      <c r="D3327" s="31" t="s">
        <v>385</v>
      </c>
      <c r="E3327" s="31" t="s">
        <v>145</v>
      </c>
      <c r="F3327" s="31" t="s">
        <v>122</v>
      </c>
      <c r="G3327" s="31" t="s">
        <v>111</v>
      </c>
      <c r="H3327" s="31" t="s">
        <v>112</v>
      </c>
      <c r="I3327" s="31" t="s">
        <v>124</v>
      </c>
      <c r="J3327" s="31" t="s">
        <v>109</v>
      </c>
      <c r="K3327" s="31" t="s">
        <v>110</v>
      </c>
      <c r="L3327" s="31" t="s">
        <v>11491</v>
      </c>
      <c r="M3327" s="31" t="s">
        <v>4</v>
      </c>
      <c r="N3327" s="31" t="s">
        <v>4</v>
      </c>
      <c r="O3327" s="31" t="s">
        <v>25929</v>
      </c>
      <c r="P3327" s="32" t="s">
        <v>25948</v>
      </c>
      <c r="Q3327" s="32">
        <v>1</v>
      </c>
      <c r="R3327" t="str">
        <f t="shared" si="51"/>
        <v>(НКЗ) Полімер МПП р-н Городокский Район, г.Городок (0)</v>
      </c>
    </row>
    <row r="3328" spans="1:18" hidden="1" x14ac:dyDescent="0.25">
      <c r="A3328" s="32">
        <v>161234</v>
      </c>
      <c r="B3328" s="31" t="s">
        <v>11503</v>
      </c>
      <c r="C3328" s="31" t="s">
        <v>11504</v>
      </c>
      <c r="D3328" s="31" t="s">
        <v>11505</v>
      </c>
      <c r="E3328" s="31" t="s">
        <v>145</v>
      </c>
      <c r="F3328" s="31" t="s">
        <v>122</v>
      </c>
      <c r="G3328" s="31" t="s">
        <v>107</v>
      </c>
      <c r="H3328" s="31" t="s">
        <v>108</v>
      </c>
      <c r="I3328" s="31" t="s">
        <v>11506</v>
      </c>
      <c r="J3328" s="31" t="s">
        <v>11507</v>
      </c>
      <c r="K3328" s="31" t="s">
        <v>110</v>
      </c>
      <c r="L3328" s="31" t="s">
        <v>11504</v>
      </c>
      <c r="M3328" s="31" t="s">
        <v>31</v>
      </c>
      <c r="N3328" s="31" t="s">
        <v>25934</v>
      </c>
      <c r="O3328" s="31" t="s">
        <v>25929</v>
      </c>
      <c r="P3328" s="32" t="s">
        <v>67</v>
      </c>
      <c r="Q3328" s="32">
        <v>1</v>
      </c>
      <c r="R3328" t="str">
        <f t="shared" si="51"/>
        <v>Поліщук Р.В. ПП, маг. "Світлана" г.Староконстантинов, ул.Горького, д.31</v>
      </c>
    </row>
    <row r="3329" spans="1:18" hidden="1" x14ac:dyDescent="0.25">
      <c r="A3329" s="32">
        <v>161235</v>
      </c>
      <c r="B3329" s="31" t="s">
        <v>11508</v>
      </c>
      <c r="C3329" s="31" t="s">
        <v>11509</v>
      </c>
      <c r="D3329" s="31" t="s">
        <v>11510</v>
      </c>
      <c r="E3329" s="31" t="s">
        <v>145</v>
      </c>
      <c r="F3329" s="31" t="s">
        <v>122</v>
      </c>
      <c r="G3329" s="31" t="s">
        <v>107</v>
      </c>
      <c r="H3329" s="31" t="s">
        <v>108</v>
      </c>
      <c r="I3329" s="31" t="s">
        <v>11506</v>
      </c>
      <c r="J3329" s="31" t="s">
        <v>11507</v>
      </c>
      <c r="K3329" s="31" t="s">
        <v>110</v>
      </c>
      <c r="L3329" s="31" t="s">
        <v>11509</v>
      </c>
      <c r="M3329" s="31" t="s">
        <v>31</v>
      </c>
      <c r="N3329" s="31" t="s">
        <v>25934</v>
      </c>
      <c r="O3329" s="31" t="s">
        <v>25929</v>
      </c>
      <c r="P3329" s="32" t="s">
        <v>66</v>
      </c>
      <c r="Q3329" s="32">
        <v>1</v>
      </c>
      <c r="R3329" t="str">
        <f t="shared" si="51"/>
        <v>Поліщук Р.В. ПП, маг. "Школярик" г.Староконстантинов, ул.Острожского, д.40/1</v>
      </c>
    </row>
    <row r="3330" spans="1:18" hidden="1" x14ac:dyDescent="0.25">
      <c r="A3330" s="32">
        <v>161241</v>
      </c>
      <c r="B3330" s="31" t="s">
        <v>11530</v>
      </c>
      <c r="C3330" s="31" t="s">
        <v>11531</v>
      </c>
      <c r="D3330" s="31" t="s">
        <v>915</v>
      </c>
      <c r="E3330" s="31" t="s">
        <v>135</v>
      </c>
      <c r="F3330" s="31" t="s">
        <v>122</v>
      </c>
      <c r="G3330" s="31" t="s">
        <v>111</v>
      </c>
      <c r="H3330" s="31" t="s">
        <v>112</v>
      </c>
      <c r="I3330" s="31" t="s">
        <v>124</v>
      </c>
      <c r="J3330" s="31" t="s">
        <v>109</v>
      </c>
      <c r="K3330" s="31" t="s">
        <v>110</v>
      </c>
      <c r="L3330" s="31" t="s">
        <v>11532</v>
      </c>
      <c r="M3330" s="31" t="s">
        <v>4</v>
      </c>
      <c r="N3330" s="31" t="s">
        <v>4</v>
      </c>
      <c r="O3330" s="31" t="s">
        <v>25929</v>
      </c>
      <c r="P3330" s="32" t="s">
        <v>25948</v>
      </c>
      <c r="Q3330" s="32">
        <v>1</v>
      </c>
      <c r="R3330" t="str">
        <f t="shared" si="51"/>
        <v>(НКЗ) Полонське підприємство "Агрохім" ПАТ р-н Полонский Район, г.Полонное, ул.Железнодорожная, д.131</v>
      </c>
    </row>
    <row r="3331" spans="1:18" hidden="1" x14ac:dyDescent="0.25">
      <c r="A3331" s="32">
        <v>161242</v>
      </c>
      <c r="B3331" s="31" t="s">
        <v>11533</v>
      </c>
      <c r="C3331" s="31" t="s">
        <v>11534</v>
      </c>
      <c r="D3331" s="31" t="s">
        <v>11535</v>
      </c>
      <c r="E3331" s="31" t="s">
        <v>135</v>
      </c>
      <c r="F3331" s="31" t="s">
        <v>122</v>
      </c>
      <c r="G3331" s="31" t="s">
        <v>107</v>
      </c>
      <c r="H3331" s="31" t="s">
        <v>108</v>
      </c>
      <c r="I3331" s="31" t="s">
        <v>11536</v>
      </c>
      <c r="J3331" s="31" t="s">
        <v>11537</v>
      </c>
      <c r="K3331" s="31" t="s">
        <v>110</v>
      </c>
      <c r="L3331" s="31" t="s">
        <v>11536</v>
      </c>
      <c r="M3331" s="31" t="s">
        <v>4</v>
      </c>
      <c r="N3331" s="31" t="s">
        <v>4</v>
      </c>
      <c r="O3331" s="31" t="s">
        <v>25929</v>
      </c>
      <c r="P3331" s="32" t="s">
        <v>66</v>
      </c>
      <c r="Q3331" s="32">
        <v>1</v>
      </c>
      <c r="R3331" t="str">
        <f t="shared" ref="R3331:R3394" si="52">CONCATENATE(C3331," ",D3331)</f>
        <v>(НКЗ) Полонський будинок-інтернат для громадян похилого віку та інвалідів р-н Полонский Район, г.Полонное, ул.Украинки Леси, д.199а</v>
      </c>
    </row>
    <row r="3332" spans="1:18" hidden="1" x14ac:dyDescent="0.25">
      <c r="A3332" s="32">
        <v>161245</v>
      </c>
      <c r="B3332" s="31" t="s">
        <v>11543</v>
      </c>
      <c r="C3332" s="31" t="s">
        <v>11544</v>
      </c>
      <c r="D3332" s="31" t="s">
        <v>11545</v>
      </c>
      <c r="E3332" s="31" t="s">
        <v>145</v>
      </c>
      <c r="F3332" s="31" t="s">
        <v>122</v>
      </c>
      <c r="G3332" s="31" t="s">
        <v>107</v>
      </c>
      <c r="H3332" s="31" t="s">
        <v>108</v>
      </c>
      <c r="I3332" s="31" t="s">
        <v>11546</v>
      </c>
      <c r="J3332" s="31" t="s">
        <v>11547</v>
      </c>
      <c r="K3332" s="31" t="s">
        <v>110</v>
      </c>
      <c r="L3332" s="31" t="s">
        <v>11544</v>
      </c>
      <c r="M3332" s="31" t="s">
        <v>31</v>
      </c>
      <c r="N3332" s="31" t="s">
        <v>25934</v>
      </c>
      <c r="O3332" s="31" t="s">
        <v>25929</v>
      </c>
      <c r="P3332" s="32" t="s">
        <v>67</v>
      </c>
      <c r="Q3332" s="32">
        <v>1</v>
      </c>
      <c r="R3332" t="str">
        <f t="shared" si="52"/>
        <v>Полупан Л.О. ПП, маг. "Крамничка" г.Староконстантинов, ул.Пушкина, д.56</v>
      </c>
    </row>
    <row r="3333" spans="1:18" hidden="1" x14ac:dyDescent="0.25">
      <c r="A3333" s="32">
        <v>161257</v>
      </c>
      <c r="B3333" s="31" t="s">
        <v>11582</v>
      </c>
      <c r="C3333" s="31" t="s">
        <v>11583</v>
      </c>
      <c r="D3333" s="31" t="s">
        <v>8023</v>
      </c>
      <c r="E3333" s="31" t="s">
        <v>145</v>
      </c>
      <c r="F3333" s="31" t="s">
        <v>122</v>
      </c>
      <c r="G3333" s="31" t="s">
        <v>107</v>
      </c>
      <c r="H3333" s="31" t="s">
        <v>108</v>
      </c>
      <c r="I3333" s="31" t="s">
        <v>11584</v>
      </c>
      <c r="J3333" s="31" t="s">
        <v>11585</v>
      </c>
      <c r="K3333" s="31" t="s">
        <v>110</v>
      </c>
      <c r="L3333" s="31" t="s">
        <v>11583</v>
      </c>
      <c r="M3333" s="31" t="s">
        <v>32</v>
      </c>
      <c r="N3333" s="31" t="s">
        <v>25934</v>
      </c>
      <c r="O3333" s="31" t="s">
        <v>25929</v>
      </c>
      <c r="P3333" s="32" t="s">
        <v>66</v>
      </c>
      <c r="Q3333" s="32">
        <v>1</v>
      </c>
      <c r="R3333" t="str">
        <f t="shared" si="52"/>
        <v>Попадюк М.В. ПП, маг. "Мрія" р-н Староконстантиновский Район, с.Ладыги, ул.Малый Уголок, д.3/4</v>
      </c>
    </row>
    <row r="3334" spans="1:18" hidden="1" x14ac:dyDescent="0.25">
      <c r="A3334" s="32">
        <v>161261</v>
      </c>
      <c r="B3334" s="31" t="s">
        <v>11589</v>
      </c>
      <c r="C3334" s="31" t="s">
        <v>11590</v>
      </c>
      <c r="D3334" s="31" t="s">
        <v>11591</v>
      </c>
      <c r="E3334" s="31" t="s">
        <v>145</v>
      </c>
      <c r="F3334" s="31" t="s">
        <v>122</v>
      </c>
      <c r="G3334" s="31" t="s">
        <v>107</v>
      </c>
      <c r="H3334" s="31" t="s">
        <v>108</v>
      </c>
      <c r="I3334" s="31" t="s">
        <v>11592</v>
      </c>
      <c r="J3334" s="31" t="s">
        <v>11593</v>
      </c>
      <c r="K3334" s="31" t="s">
        <v>110</v>
      </c>
      <c r="L3334" s="31" t="s">
        <v>11590</v>
      </c>
      <c r="M3334" s="31" t="s">
        <v>29</v>
      </c>
      <c r="N3334" s="31" t="s">
        <v>25934</v>
      </c>
      <c r="O3334" s="31" t="s">
        <v>25929</v>
      </c>
      <c r="P3334" s="32" t="s">
        <v>25948</v>
      </c>
      <c r="Q3334" s="32">
        <v>0</v>
      </c>
      <c r="R3334" t="str">
        <f t="shared" si="52"/>
        <v>Олінковська А.І. ПП, маг. "Наша ряба" р-н Красиловский Район, г.Красилов, ул.Центральная, д.10 (біля поліклініки)</v>
      </c>
    </row>
    <row r="3335" spans="1:18" hidden="1" x14ac:dyDescent="0.25">
      <c r="A3335" s="32">
        <v>161265</v>
      </c>
      <c r="B3335" s="31" t="s">
        <v>11600</v>
      </c>
      <c r="C3335" s="31" t="s">
        <v>11601</v>
      </c>
      <c r="D3335" s="31" t="s">
        <v>11602</v>
      </c>
      <c r="E3335" s="31" t="s">
        <v>145</v>
      </c>
      <c r="F3335" s="31" t="s">
        <v>122</v>
      </c>
      <c r="G3335" s="31" t="s">
        <v>107</v>
      </c>
      <c r="H3335" s="31" t="s">
        <v>108</v>
      </c>
      <c r="I3335" s="31" t="s">
        <v>11603</v>
      </c>
      <c r="J3335" s="31" t="s">
        <v>11604</v>
      </c>
      <c r="K3335" s="31" t="s">
        <v>110</v>
      </c>
      <c r="L3335" s="31" t="s">
        <v>11601</v>
      </c>
      <c r="M3335" s="31" t="s">
        <v>31</v>
      </c>
      <c r="N3335" s="31" t="s">
        <v>25934</v>
      </c>
      <c r="O3335" s="31" t="s">
        <v>25929</v>
      </c>
      <c r="P3335" s="32" t="s">
        <v>67</v>
      </c>
      <c r="Q3335" s="32">
        <v>1</v>
      </c>
      <c r="R3335" t="str">
        <f t="shared" si="52"/>
        <v>Похило М.І. ПП, маг. "Шинкар" г.Староконстантинов, ул.Попова, д.10</v>
      </c>
    </row>
    <row r="3336" spans="1:18" hidden="1" x14ac:dyDescent="0.25">
      <c r="A3336" s="32">
        <v>161272</v>
      </c>
      <c r="B3336" s="31" t="s">
        <v>11611</v>
      </c>
      <c r="C3336" s="31" t="s">
        <v>11612</v>
      </c>
      <c r="D3336" s="31" t="s">
        <v>11613</v>
      </c>
      <c r="E3336" s="31" t="s">
        <v>135</v>
      </c>
      <c r="F3336" s="31" t="s">
        <v>122</v>
      </c>
      <c r="G3336" s="31" t="s">
        <v>111</v>
      </c>
      <c r="H3336" s="31" t="s">
        <v>112</v>
      </c>
      <c r="I3336" s="31" t="s">
        <v>124</v>
      </c>
      <c r="J3336" s="31" t="s">
        <v>109</v>
      </c>
      <c r="K3336" s="31" t="s">
        <v>110</v>
      </c>
      <c r="L3336" s="31" t="s">
        <v>11614</v>
      </c>
      <c r="M3336" s="31" t="s">
        <v>4</v>
      </c>
      <c r="N3336" s="31" t="s">
        <v>4</v>
      </c>
      <c r="O3336" s="31" t="s">
        <v>25929</v>
      </c>
      <c r="P3336" s="32" t="s">
        <v>25948</v>
      </c>
      <c r="Q3336" s="32">
        <v>1</v>
      </c>
      <c r="R3336" t="str">
        <f t="shared" si="52"/>
        <v>(НКЗ) ППО ВЧД6 Станція Шепетівка г.Шепетовка, ул.Привокзальная, д.1</v>
      </c>
    </row>
    <row r="3337" spans="1:18" hidden="1" x14ac:dyDescent="0.25">
      <c r="A3337" s="32">
        <v>161273</v>
      </c>
      <c r="B3337" s="31" t="s">
        <v>11615</v>
      </c>
      <c r="C3337" s="31" t="s">
        <v>11616</v>
      </c>
      <c r="D3337" s="31" t="s">
        <v>11617</v>
      </c>
      <c r="E3337" s="31" t="s">
        <v>135</v>
      </c>
      <c r="F3337" s="31" t="s">
        <v>122</v>
      </c>
      <c r="G3337" s="31" t="s">
        <v>111</v>
      </c>
      <c r="H3337" s="31" t="s">
        <v>112</v>
      </c>
      <c r="I3337" s="31" t="s">
        <v>11618</v>
      </c>
      <c r="J3337" s="31" t="s">
        <v>11619</v>
      </c>
      <c r="K3337" s="31" t="s">
        <v>110</v>
      </c>
      <c r="L3337" s="31" t="s">
        <v>11618</v>
      </c>
      <c r="M3337" s="31" t="s">
        <v>4</v>
      </c>
      <c r="N3337" s="31" t="s">
        <v>4</v>
      </c>
      <c r="O3337" s="31" t="s">
        <v>25929</v>
      </c>
      <c r="P3337" s="32" t="s">
        <v>25948</v>
      </c>
      <c r="Q3337" s="32">
        <v>1</v>
      </c>
      <c r="R3337" t="str">
        <f t="shared" si="52"/>
        <v>(НКЗ) ППО ДЗ (вузлова лікарня станції Шепетівка Південно-Західної залізниці) г.Шепетовка, ул.Маркса Карла, д.96</v>
      </c>
    </row>
    <row r="3338" spans="1:18" hidden="1" x14ac:dyDescent="0.25">
      <c r="A3338" s="32">
        <v>161275</v>
      </c>
      <c r="B3338" s="31" t="s">
        <v>11624</v>
      </c>
      <c r="C3338" s="31" t="s">
        <v>11625</v>
      </c>
      <c r="D3338" s="31" t="s">
        <v>11626</v>
      </c>
      <c r="E3338" s="31" t="s">
        <v>121</v>
      </c>
      <c r="F3338" s="31" t="s">
        <v>122</v>
      </c>
      <c r="G3338" s="31" t="s">
        <v>111</v>
      </c>
      <c r="H3338" s="31" t="s">
        <v>112</v>
      </c>
      <c r="I3338" s="31" t="s">
        <v>11627</v>
      </c>
      <c r="J3338" s="31" t="s">
        <v>11628</v>
      </c>
      <c r="K3338" s="31" t="s">
        <v>110</v>
      </c>
      <c r="L3338" s="31" t="s">
        <v>11627</v>
      </c>
      <c r="M3338" s="31" t="s">
        <v>4</v>
      </c>
      <c r="N3338" s="31" t="s">
        <v>4</v>
      </c>
      <c r="O3338" s="31" t="s">
        <v>25929</v>
      </c>
      <c r="P3338" s="32" t="s">
        <v>25948</v>
      </c>
      <c r="Q3338" s="32">
        <v>1</v>
      </c>
      <c r="R3338" t="str">
        <f t="shared" si="52"/>
        <v>(НКЗ) ППО Камянець-Подільського соціального центру "Надія" профспілки прац.соц.сфери України м. Камянець-Подільський, вул. Пушкінська, 34</v>
      </c>
    </row>
    <row r="3339" spans="1:18" hidden="1" x14ac:dyDescent="0.25">
      <c r="A3339" s="32">
        <v>161280</v>
      </c>
      <c r="B3339" s="31" t="s">
        <v>11634</v>
      </c>
      <c r="C3339" s="31" t="s">
        <v>11635</v>
      </c>
      <c r="D3339" s="31" t="s">
        <v>11636</v>
      </c>
      <c r="E3339" s="31" t="s">
        <v>121</v>
      </c>
      <c r="F3339" s="31" t="s">
        <v>122</v>
      </c>
      <c r="G3339" s="31" t="s">
        <v>111</v>
      </c>
      <c r="H3339" s="31" t="s">
        <v>112</v>
      </c>
      <c r="I3339" s="31" t="s">
        <v>11637</v>
      </c>
      <c r="J3339" s="31" t="s">
        <v>109</v>
      </c>
      <c r="K3339" s="31" t="s">
        <v>110</v>
      </c>
      <c r="L3339" s="31" t="s">
        <v>11637</v>
      </c>
      <c r="M3339" s="31" t="s">
        <v>4</v>
      </c>
      <c r="N3339" s="31" t="s">
        <v>4</v>
      </c>
      <c r="O3339" s="31" t="s">
        <v>25929</v>
      </c>
      <c r="P3339" s="32" t="s">
        <v>25948</v>
      </c>
      <c r="Q3339" s="32">
        <v>1</v>
      </c>
      <c r="R3339" t="str">
        <f t="shared" si="52"/>
        <v>(НКЗ) ППО працівників соціальної сфери УПСЗН Чемеровецької РДА р-н Чемеровецкий Район, пгт.Чемеровцы, ул.Центральная, д.61</v>
      </c>
    </row>
    <row r="3340" spans="1:18" hidden="1" x14ac:dyDescent="0.25">
      <c r="A3340" s="32">
        <v>161281</v>
      </c>
      <c r="B3340" s="31" t="s">
        <v>11638</v>
      </c>
      <c r="C3340" s="31" t="s">
        <v>11639</v>
      </c>
      <c r="D3340" s="31" t="s">
        <v>6772</v>
      </c>
      <c r="E3340" s="31" t="s">
        <v>135</v>
      </c>
      <c r="F3340" s="31" t="s">
        <v>122</v>
      </c>
      <c r="G3340" s="31" t="s">
        <v>111</v>
      </c>
      <c r="H3340" s="31" t="s">
        <v>112</v>
      </c>
      <c r="I3340" s="31" t="s">
        <v>11640</v>
      </c>
      <c r="J3340" s="31" t="s">
        <v>109</v>
      </c>
      <c r="K3340" s="31" t="s">
        <v>110</v>
      </c>
      <c r="L3340" s="31" t="s">
        <v>11640</v>
      </c>
      <c r="M3340" s="31" t="s">
        <v>4</v>
      </c>
      <c r="N3340" s="31" t="s">
        <v>4</v>
      </c>
      <c r="O3340" s="31" t="s">
        <v>25929</v>
      </c>
      <c r="P3340" s="32" t="s">
        <v>25948</v>
      </c>
      <c r="Q3340" s="32">
        <v>1</v>
      </c>
      <c r="R3340" t="str">
        <f t="shared" si="52"/>
        <v>(НКЗ) ППО профспілки прац-в соц.сф. Укр.Шеп.рай.тер.центру обслуг.пенсіон. та одиноких непрацезд.гр г.Шепетовка, ул.Маркса Карла, д.47</v>
      </c>
    </row>
    <row r="3341" spans="1:18" hidden="1" x14ac:dyDescent="0.25">
      <c r="A3341" s="32">
        <v>161282</v>
      </c>
      <c r="B3341" s="31" t="s">
        <v>11641</v>
      </c>
      <c r="C3341" s="31" t="s">
        <v>11642</v>
      </c>
      <c r="D3341" s="31" t="s">
        <v>11535</v>
      </c>
      <c r="E3341" s="31" t="s">
        <v>135</v>
      </c>
      <c r="F3341" s="31" t="s">
        <v>122</v>
      </c>
      <c r="G3341" s="31" t="s">
        <v>111</v>
      </c>
      <c r="H3341" s="31" t="s">
        <v>112</v>
      </c>
      <c r="I3341" s="31" t="s">
        <v>124</v>
      </c>
      <c r="J3341" s="31" t="s">
        <v>109</v>
      </c>
      <c r="K3341" s="31" t="s">
        <v>110</v>
      </c>
      <c r="L3341" s="31" t="s">
        <v>11643</v>
      </c>
      <c r="M3341" s="31" t="s">
        <v>4</v>
      </c>
      <c r="N3341" s="31" t="s">
        <v>4</v>
      </c>
      <c r="O3341" s="31" t="s">
        <v>25929</v>
      </c>
      <c r="P3341" s="32" t="s">
        <v>25948</v>
      </c>
      <c r="Q3341" s="32">
        <v>1</v>
      </c>
      <c r="R3341" t="str">
        <f t="shared" si="52"/>
        <v>(НКЗ) ППО ПСФ Полонського будинку-інтернату для громадян похилого віку та інвалідів р-н Полонский Район, г.Полонное, ул.Украинки Леси, д.199а</v>
      </c>
    </row>
    <row r="3342" spans="1:18" hidden="1" x14ac:dyDescent="0.25">
      <c r="A3342" s="32">
        <v>161283</v>
      </c>
      <c r="B3342" s="31" t="s">
        <v>11644</v>
      </c>
      <c r="C3342" s="31" t="s">
        <v>11645</v>
      </c>
      <c r="D3342" s="31" t="s">
        <v>11646</v>
      </c>
      <c r="E3342" s="31" t="s">
        <v>145</v>
      </c>
      <c r="F3342" s="31" t="s">
        <v>122</v>
      </c>
      <c r="G3342" s="31" t="s">
        <v>111</v>
      </c>
      <c r="H3342" s="31" t="s">
        <v>112</v>
      </c>
      <c r="I3342" s="31" t="s">
        <v>124</v>
      </c>
      <c r="J3342" s="31" t="s">
        <v>109</v>
      </c>
      <c r="K3342" s="31" t="s">
        <v>110</v>
      </c>
      <c r="L3342" s="31" t="s">
        <v>11647</v>
      </c>
      <c r="M3342" s="31" t="s">
        <v>4</v>
      </c>
      <c r="N3342" s="31" t="s">
        <v>4</v>
      </c>
      <c r="O3342" s="31" t="s">
        <v>25929</v>
      </c>
      <c r="P3342" s="32" t="s">
        <v>25948</v>
      </c>
      <c r="Q3342" s="32">
        <v>1</v>
      </c>
      <c r="R3342" t="str">
        <f t="shared" si="52"/>
        <v>(НКЗ) ППО Старокостянтинівського заводу залізобетонних шпал г.Староконстантинов, ул.Ворошилова, д.22</v>
      </c>
    </row>
    <row r="3343" spans="1:18" hidden="1" x14ac:dyDescent="0.25">
      <c r="A3343" s="32">
        <v>161284</v>
      </c>
      <c r="B3343" s="31" t="s">
        <v>11648</v>
      </c>
      <c r="C3343" s="31" t="s">
        <v>11649</v>
      </c>
      <c r="D3343" s="31" t="s">
        <v>11650</v>
      </c>
      <c r="E3343" s="31" t="s">
        <v>145</v>
      </c>
      <c r="F3343" s="31" t="s">
        <v>122</v>
      </c>
      <c r="G3343" s="31" t="s">
        <v>111</v>
      </c>
      <c r="H3343" s="31" t="s">
        <v>112</v>
      </c>
      <c r="I3343" s="31" t="s">
        <v>11651</v>
      </c>
      <c r="J3343" s="31" t="s">
        <v>109</v>
      </c>
      <c r="K3343" s="31" t="s">
        <v>110</v>
      </c>
      <c r="L3343" s="31" t="s">
        <v>11651</v>
      </c>
      <c r="M3343" s="31" t="s">
        <v>4</v>
      </c>
      <c r="N3343" s="31" t="s">
        <v>4</v>
      </c>
      <c r="O3343" s="31" t="s">
        <v>25929</v>
      </c>
      <c r="P3343" s="32" t="s">
        <v>25948</v>
      </c>
      <c r="Q3343" s="32">
        <v>1</v>
      </c>
      <c r="R3343" t="str">
        <f t="shared" si="52"/>
        <v>(НКЗ) ППО Старокостянтинівського підприємства "Тепловик" г.Староконстантинов, ул.Ессенская, д.2/4</v>
      </c>
    </row>
    <row r="3344" spans="1:18" hidden="1" x14ac:dyDescent="0.25">
      <c r="A3344" s="32">
        <v>161285</v>
      </c>
      <c r="B3344" s="31" t="s">
        <v>11652</v>
      </c>
      <c r="C3344" s="31" t="s">
        <v>11653</v>
      </c>
      <c r="D3344" s="31" t="s">
        <v>1573</v>
      </c>
      <c r="E3344" s="31" t="s">
        <v>121</v>
      </c>
      <c r="F3344" s="31" t="s">
        <v>122</v>
      </c>
      <c r="G3344" s="31" t="s">
        <v>111</v>
      </c>
      <c r="H3344" s="31" t="s">
        <v>112</v>
      </c>
      <c r="I3344" s="31" t="s">
        <v>11654</v>
      </c>
      <c r="J3344" s="31" t="s">
        <v>11655</v>
      </c>
      <c r="K3344" s="31" t="s">
        <v>110</v>
      </c>
      <c r="L3344" s="31" t="s">
        <v>11654</v>
      </c>
      <c r="M3344" s="31" t="s">
        <v>4</v>
      </c>
      <c r="N3344" s="31" t="s">
        <v>4</v>
      </c>
      <c r="O3344" s="31" t="s">
        <v>25929</v>
      </c>
      <c r="P3344" s="32" t="s">
        <v>25948</v>
      </c>
      <c r="Q3344" s="32">
        <v>1</v>
      </c>
      <c r="R3344" t="str">
        <f t="shared" si="52"/>
        <v>(НКЗ) ППО студентів Кам'янець-Подільського медучилища г.Каменец-Подольский, ул.Пушкинская, д.31</v>
      </c>
    </row>
    <row r="3345" spans="1:18" hidden="1" x14ac:dyDescent="0.25">
      <c r="A3345" s="32">
        <v>161290</v>
      </c>
      <c r="B3345" s="31" t="s">
        <v>11657</v>
      </c>
      <c r="C3345" s="31" t="s">
        <v>11658</v>
      </c>
      <c r="D3345" s="31" t="s">
        <v>11659</v>
      </c>
      <c r="E3345" s="31" t="s">
        <v>145</v>
      </c>
      <c r="F3345" s="31" t="s">
        <v>122</v>
      </c>
      <c r="G3345" s="31" t="s">
        <v>111</v>
      </c>
      <c r="H3345" s="31" t="s">
        <v>112</v>
      </c>
      <c r="I3345" s="31" t="s">
        <v>11660</v>
      </c>
      <c r="J3345" s="31" t="s">
        <v>109</v>
      </c>
      <c r="K3345" s="31" t="s">
        <v>110</v>
      </c>
      <c r="L3345" s="31" t="s">
        <v>11660</v>
      </c>
      <c r="M3345" s="31" t="s">
        <v>4</v>
      </c>
      <c r="N3345" s="31" t="s">
        <v>4</v>
      </c>
      <c r="O3345" s="31" t="s">
        <v>25929</v>
      </c>
      <c r="P3345" s="32" t="s">
        <v>25948</v>
      </c>
      <c r="Q3345" s="32">
        <v>1</v>
      </c>
      <c r="R3345" t="str">
        <f t="shared" si="52"/>
        <v>(НКЗ) ППО Хмельницького заводу ЗБК ПЗЗ г.Хмельницкий, ул.Курчатова, д.108</v>
      </c>
    </row>
    <row r="3346" spans="1:18" hidden="1" x14ac:dyDescent="0.25">
      <c r="A3346" s="32">
        <v>161292</v>
      </c>
      <c r="B3346" s="31" t="s">
        <v>11661</v>
      </c>
      <c r="C3346" s="31" t="s">
        <v>11662</v>
      </c>
      <c r="D3346" s="31" t="s">
        <v>1475</v>
      </c>
      <c r="E3346" s="31" t="s">
        <v>135</v>
      </c>
      <c r="F3346" s="31" t="s">
        <v>122</v>
      </c>
      <c r="G3346" s="31" t="s">
        <v>111</v>
      </c>
      <c r="H3346" s="31" t="s">
        <v>112</v>
      </c>
      <c r="I3346" s="31" t="s">
        <v>11663</v>
      </c>
      <c r="J3346" s="31" t="s">
        <v>11664</v>
      </c>
      <c r="K3346" s="31" t="s">
        <v>110</v>
      </c>
      <c r="L3346" s="31" t="s">
        <v>11663</v>
      </c>
      <c r="M3346" s="31" t="s">
        <v>4</v>
      </c>
      <c r="N3346" s="31" t="s">
        <v>4</v>
      </c>
      <c r="O3346" s="31" t="s">
        <v>25929</v>
      </c>
      <c r="P3346" s="32" t="s">
        <v>25948</v>
      </c>
      <c r="Q3346" s="32">
        <v>1</v>
      </c>
      <c r="R3346" t="str">
        <f t="shared" si="52"/>
        <v>(НКЗ) ППО Хмельницької атомної станції г.Нетишин (0)</v>
      </c>
    </row>
    <row r="3347" spans="1:18" hidden="1" x14ac:dyDescent="0.25">
      <c r="A3347" s="32">
        <v>161295</v>
      </c>
      <c r="B3347" s="31" t="s">
        <v>11669</v>
      </c>
      <c r="C3347" s="31" t="s">
        <v>11670</v>
      </c>
      <c r="D3347" s="31" t="s">
        <v>11671</v>
      </c>
      <c r="E3347" s="31" t="s">
        <v>145</v>
      </c>
      <c r="F3347" s="31" t="s">
        <v>122</v>
      </c>
      <c r="G3347" s="31" t="s">
        <v>111</v>
      </c>
      <c r="H3347" s="31" t="s">
        <v>112</v>
      </c>
      <c r="I3347" s="31" t="s">
        <v>124</v>
      </c>
      <c r="J3347" s="31" t="s">
        <v>109</v>
      </c>
      <c r="K3347" s="31" t="s">
        <v>110</v>
      </c>
      <c r="L3347" s="31" t="s">
        <v>11672</v>
      </c>
      <c r="M3347" s="31" t="s">
        <v>4</v>
      </c>
      <c r="N3347" s="31" t="s">
        <v>4</v>
      </c>
      <c r="O3347" s="31" t="s">
        <v>25929</v>
      </c>
      <c r="P3347" s="32" t="s">
        <v>25948</v>
      </c>
      <c r="Q3347" s="32">
        <v>1</v>
      </c>
      <c r="R3347" t="str">
        <f t="shared" si="52"/>
        <v>(НКЗ) ППО центру поштового звязку №7 г.Староконстантинов, пер.Мира, д.1/151</v>
      </c>
    </row>
    <row r="3348" spans="1:18" hidden="1" x14ac:dyDescent="0.25">
      <c r="A3348" s="32">
        <v>161309</v>
      </c>
      <c r="B3348" s="31" t="s">
        <v>11699</v>
      </c>
      <c r="C3348" s="31" t="s">
        <v>11700</v>
      </c>
      <c r="D3348" s="31" t="s">
        <v>11701</v>
      </c>
      <c r="E3348" s="31" t="s">
        <v>135</v>
      </c>
      <c r="F3348" s="31" t="s">
        <v>122</v>
      </c>
      <c r="G3348" s="31" t="s">
        <v>111</v>
      </c>
      <c r="H3348" s="31" t="s">
        <v>112</v>
      </c>
      <c r="I3348" s="31" t="s">
        <v>124</v>
      </c>
      <c r="J3348" s="31" t="s">
        <v>109</v>
      </c>
      <c r="K3348" s="31" t="s">
        <v>110</v>
      </c>
      <c r="L3348" s="31" t="s">
        <v>11702</v>
      </c>
      <c r="M3348" s="31" t="s">
        <v>4</v>
      </c>
      <c r="N3348" s="31" t="s">
        <v>4</v>
      </c>
      <c r="O3348" s="31" t="s">
        <v>25929</v>
      </c>
      <c r="P3348" s="32" t="s">
        <v>25948</v>
      </c>
      <c r="Q3348" s="32">
        <v>1</v>
      </c>
      <c r="R3348" t="str">
        <f t="shared" si="52"/>
        <v>(НКЗ) Прометей філія СМРК ПП КС г.Славута, ул.Привокзальная, д.1</v>
      </c>
    </row>
    <row r="3349" spans="1:18" hidden="1" x14ac:dyDescent="0.25">
      <c r="A3349" s="32">
        <v>161310</v>
      </c>
      <c r="B3349" s="31" t="s">
        <v>11703</v>
      </c>
      <c r="C3349" s="31" t="s">
        <v>11704</v>
      </c>
      <c r="D3349" s="31" t="s">
        <v>11705</v>
      </c>
      <c r="E3349" s="31" t="s">
        <v>121</v>
      </c>
      <c r="F3349" s="31" t="s">
        <v>122</v>
      </c>
      <c r="G3349" s="31" t="s">
        <v>111</v>
      </c>
      <c r="H3349" s="31" t="s">
        <v>112</v>
      </c>
      <c r="I3349" s="31" t="s">
        <v>11706</v>
      </c>
      <c r="J3349" s="31" t="s">
        <v>11707</v>
      </c>
      <c r="K3349" s="31" t="s">
        <v>110</v>
      </c>
      <c r="L3349" s="31" t="s">
        <v>11708</v>
      </c>
      <c r="M3349" s="31" t="s">
        <v>4</v>
      </c>
      <c r="N3349" s="31" t="s">
        <v>4</v>
      </c>
      <c r="O3349" s="31" t="s">
        <v>25929</v>
      </c>
      <c r="P3349" s="32" t="s">
        <v>25948</v>
      </c>
      <c r="Q3349" s="32">
        <v>1</v>
      </c>
      <c r="R3349" t="str">
        <f t="shared" si="52"/>
        <v>(НКЗ) Промінь Галичина ТОВ р-н Чемеровецкий Район, с.Андреевка, д.78</v>
      </c>
    </row>
    <row r="3350" spans="1:18" hidden="1" x14ac:dyDescent="0.25">
      <c r="A3350" s="32">
        <v>161312</v>
      </c>
      <c r="B3350" s="31" t="s">
        <v>11709</v>
      </c>
      <c r="C3350" s="31" t="s">
        <v>11710</v>
      </c>
      <c r="D3350" s="31" t="s">
        <v>11711</v>
      </c>
      <c r="E3350" s="31" t="s">
        <v>121</v>
      </c>
      <c r="F3350" s="31" t="s">
        <v>122</v>
      </c>
      <c r="G3350" s="31" t="s">
        <v>111</v>
      </c>
      <c r="H3350" s="31" t="s">
        <v>112</v>
      </c>
      <c r="I3350" s="31" t="s">
        <v>11712</v>
      </c>
      <c r="J3350" s="31" t="s">
        <v>11713</v>
      </c>
      <c r="K3350" s="31" t="s">
        <v>110</v>
      </c>
      <c r="L3350" s="31" t="s">
        <v>11714</v>
      </c>
      <c r="M3350" s="31" t="s">
        <v>4</v>
      </c>
      <c r="N3350" s="31" t="s">
        <v>4</v>
      </c>
      <c r="O3350" s="31" t="s">
        <v>25929</v>
      </c>
      <c r="P3350" s="32" t="s">
        <v>25948</v>
      </c>
      <c r="Q3350" s="32">
        <v>1</v>
      </c>
      <c r="R3350" t="str">
        <f t="shared" si="52"/>
        <v>(НКЗ) Промінь Поділля ТОВ р-н Новоушицкий Район, с.Песец, ул.Ковпака, д.16а</v>
      </c>
    </row>
    <row r="3351" spans="1:18" hidden="1" x14ac:dyDescent="0.25">
      <c r="A3351" s="32">
        <v>161314</v>
      </c>
      <c r="B3351" s="31" t="s">
        <v>11719</v>
      </c>
      <c r="C3351" s="31" t="s">
        <v>11720</v>
      </c>
      <c r="D3351" s="31" t="s">
        <v>11721</v>
      </c>
      <c r="E3351" s="31" t="s">
        <v>121</v>
      </c>
      <c r="F3351" s="31" t="s">
        <v>122</v>
      </c>
      <c r="G3351" s="31" t="s">
        <v>111</v>
      </c>
      <c r="H3351" s="31" t="s">
        <v>112</v>
      </c>
      <c r="I3351" s="31" t="s">
        <v>11722</v>
      </c>
      <c r="J3351" s="31" t="s">
        <v>109</v>
      </c>
      <c r="K3351" s="31" t="s">
        <v>110</v>
      </c>
      <c r="L3351" s="31" t="s">
        <v>11723</v>
      </c>
      <c r="M3351" s="31" t="s">
        <v>4</v>
      </c>
      <c r="N3351" s="31" t="s">
        <v>4</v>
      </c>
      <c r="O3351" s="31" t="s">
        <v>25929</v>
      </c>
      <c r="P3351" s="32" t="s">
        <v>25948</v>
      </c>
      <c r="Q3351" s="32">
        <v>1</v>
      </c>
      <c r="R3351" t="str">
        <f t="shared" si="52"/>
        <v>(НКЗ) ПРОМТЕХНТРАНС ТОВ р-н Каменец-Подольский Район, с.Гуменцы, шоссе Хмельницкое, д.3</v>
      </c>
    </row>
    <row r="3352" spans="1:18" hidden="1" x14ac:dyDescent="0.25">
      <c r="A3352" s="32">
        <v>161319</v>
      </c>
      <c r="B3352" s="31" t="s">
        <v>11731</v>
      </c>
      <c r="C3352" s="31" t="s">
        <v>11732</v>
      </c>
      <c r="D3352" s="31" t="s">
        <v>11733</v>
      </c>
      <c r="E3352" s="31" t="s">
        <v>145</v>
      </c>
      <c r="F3352" s="31" t="s">
        <v>122</v>
      </c>
      <c r="G3352" s="31" t="s">
        <v>111</v>
      </c>
      <c r="H3352" s="31" t="s">
        <v>112</v>
      </c>
      <c r="I3352" s="31" t="s">
        <v>11734</v>
      </c>
      <c r="J3352" s="31" t="s">
        <v>11735</v>
      </c>
      <c r="K3352" s="31" t="s">
        <v>110</v>
      </c>
      <c r="L3352" s="31" t="s">
        <v>11734</v>
      </c>
      <c r="M3352" s="31" t="s">
        <v>4</v>
      </c>
      <c r="N3352" s="31" t="s">
        <v>4</v>
      </c>
      <c r="O3352" s="31" t="s">
        <v>25929</v>
      </c>
      <c r="P3352" s="32" t="s">
        <v>25948</v>
      </c>
      <c r="Q3352" s="32">
        <v>1</v>
      </c>
      <c r="R3352" t="str">
        <f t="shared" si="52"/>
        <v>(НКЗ) ППО Городоцького РЕМ р-н Городокский Район, г.Городок, ул.Станционная, д.27</v>
      </c>
    </row>
    <row r="3353" spans="1:18" hidden="1" x14ac:dyDescent="0.25">
      <c r="A3353" s="32">
        <v>161320</v>
      </c>
      <c r="B3353" s="31" t="s">
        <v>11736</v>
      </c>
      <c r="C3353" s="31" t="s">
        <v>11737</v>
      </c>
      <c r="D3353" s="31" t="s">
        <v>11738</v>
      </c>
      <c r="E3353" s="31" t="s">
        <v>121</v>
      </c>
      <c r="F3353" s="31" t="s">
        <v>122</v>
      </c>
      <c r="G3353" s="31" t="s">
        <v>111</v>
      </c>
      <c r="H3353" s="31" t="s">
        <v>112</v>
      </c>
      <c r="I3353" s="31" t="s">
        <v>124</v>
      </c>
      <c r="J3353" s="31" t="s">
        <v>109</v>
      </c>
      <c r="K3353" s="31" t="s">
        <v>110</v>
      </c>
      <c r="L3353" s="31" t="s">
        <v>11739</v>
      </c>
      <c r="M3353" s="31" t="s">
        <v>4</v>
      </c>
      <c r="N3353" s="31" t="s">
        <v>4</v>
      </c>
      <c r="O3353" s="31" t="s">
        <v>25929</v>
      </c>
      <c r="P3353" s="32" t="s">
        <v>67</v>
      </c>
      <c r="Q3353" s="32">
        <v>1</v>
      </c>
      <c r="R3353" t="str">
        <f t="shared" si="52"/>
        <v>(НКЗ) Профспілка КП "Міськтепловоденергія" г.Каменец-Подольский, ул.Тимирязева, д.123</v>
      </c>
    </row>
    <row r="3354" spans="1:18" hidden="1" x14ac:dyDescent="0.25">
      <c r="A3354" s="32">
        <v>162208</v>
      </c>
      <c r="B3354" s="31" t="s">
        <v>13849</v>
      </c>
      <c r="C3354" s="31" t="s">
        <v>13850</v>
      </c>
      <c r="D3354" s="31" t="s">
        <v>13851</v>
      </c>
      <c r="E3354" s="31" t="s">
        <v>145</v>
      </c>
      <c r="F3354" s="31" t="s">
        <v>122</v>
      </c>
      <c r="G3354" s="31" t="s">
        <v>114</v>
      </c>
      <c r="H3354" s="31" t="s">
        <v>108</v>
      </c>
      <c r="I3354" s="31" t="s">
        <v>124</v>
      </c>
      <c r="J3354" s="31" t="s">
        <v>109</v>
      </c>
      <c r="K3354" s="31" t="s">
        <v>106</v>
      </c>
      <c r="L3354" s="31" t="s">
        <v>13850</v>
      </c>
      <c r="M3354" s="31" t="s">
        <v>32</v>
      </c>
      <c r="N3354" s="31" t="s">
        <v>25934</v>
      </c>
      <c r="O3354" s="31" t="s">
        <v>25929</v>
      </c>
      <c r="P3354" s="32" t="s">
        <v>25948</v>
      </c>
      <c r="Q3354" s="32">
        <v>1</v>
      </c>
      <c r="R3354" t="str">
        <f t="shared" si="52"/>
        <v>Бистрицька Л.Д. ПП, кафе "Уют" р-н Красиловский Район, с.Пашутинцы (на трасі)</v>
      </c>
    </row>
    <row r="3355" spans="1:18" hidden="1" x14ac:dyDescent="0.25">
      <c r="A3355" s="32">
        <v>162209</v>
      </c>
      <c r="B3355" s="31" t="s">
        <v>13852</v>
      </c>
      <c r="C3355" s="31" t="s">
        <v>13853</v>
      </c>
      <c r="D3355" s="31" t="s">
        <v>8037</v>
      </c>
      <c r="E3355" s="31" t="s">
        <v>145</v>
      </c>
      <c r="F3355" s="31" t="s">
        <v>122</v>
      </c>
      <c r="G3355" s="31" t="s">
        <v>107</v>
      </c>
      <c r="H3355" s="31" t="s">
        <v>108</v>
      </c>
      <c r="I3355" s="31" t="s">
        <v>13854</v>
      </c>
      <c r="J3355" s="31" t="s">
        <v>13855</v>
      </c>
      <c r="K3355" s="31" t="s">
        <v>106</v>
      </c>
      <c r="L3355" s="31" t="s">
        <v>13853</v>
      </c>
      <c r="M3355" s="31" t="s">
        <v>29</v>
      </c>
      <c r="N3355" s="31" t="s">
        <v>25934</v>
      </c>
      <c r="O3355" s="31" t="s">
        <v>25929</v>
      </c>
      <c r="P3355" s="32" t="s">
        <v>25948</v>
      </c>
      <c r="Q3355" s="32">
        <v>1</v>
      </c>
      <c r="R3355" t="str">
        <f t="shared" si="52"/>
        <v>Биченко В.М. ПП, маг."Корона" р-н Красиловский Район, г.Красилов, ул.Центральная, д.33 (біля школи)</v>
      </c>
    </row>
    <row r="3356" spans="1:18" hidden="1" x14ac:dyDescent="0.25">
      <c r="A3356" s="32">
        <v>162238</v>
      </c>
      <c r="B3356" s="31" t="s">
        <v>13936</v>
      </c>
      <c r="C3356" s="31" t="s">
        <v>13937</v>
      </c>
      <c r="D3356" s="31" t="s">
        <v>13938</v>
      </c>
      <c r="E3356" s="31" t="s">
        <v>145</v>
      </c>
      <c r="F3356" s="31" t="s">
        <v>122</v>
      </c>
      <c r="G3356" s="31" t="s">
        <v>107</v>
      </c>
      <c r="H3356" s="31" t="s">
        <v>108</v>
      </c>
      <c r="I3356" s="31" t="s">
        <v>124</v>
      </c>
      <c r="J3356" s="31" t="s">
        <v>109</v>
      </c>
      <c r="K3356" s="31" t="s">
        <v>106</v>
      </c>
      <c r="L3356" s="31" t="s">
        <v>13937</v>
      </c>
      <c r="M3356" s="31" t="s">
        <v>31</v>
      </c>
      <c r="N3356" s="31" t="s">
        <v>25934</v>
      </c>
      <c r="O3356" s="31" t="s">
        <v>25929</v>
      </c>
      <c r="P3356" s="32" t="s">
        <v>25948</v>
      </c>
      <c r="Q3356" s="32">
        <v>1</v>
      </c>
      <c r="R3356" t="str">
        <f t="shared" si="52"/>
        <v>Білоус Н.Д. ПП, маг."Орхідея" г.Староконстантинов, ул.Грушевского, д.18</v>
      </c>
    </row>
    <row r="3357" spans="1:18" hidden="1" x14ac:dyDescent="0.25">
      <c r="A3357" s="32">
        <v>162282</v>
      </c>
      <c r="B3357" s="31" t="s">
        <v>14050</v>
      </c>
      <c r="C3357" s="31" t="s">
        <v>14051</v>
      </c>
      <c r="D3357" s="31" t="s">
        <v>1828</v>
      </c>
      <c r="E3357" s="31" t="s">
        <v>145</v>
      </c>
      <c r="F3357" s="31" t="s">
        <v>122</v>
      </c>
      <c r="G3357" s="31" t="s">
        <v>107</v>
      </c>
      <c r="H3357" s="31" t="s">
        <v>108</v>
      </c>
      <c r="I3357" s="31" t="s">
        <v>124</v>
      </c>
      <c r="J3357" s="31" t="s">
        <v>109</v>
      </c>
      <c r="K3357" s="31" t="s">
        <v>106</v>
      </c>
      <c r="L3357" s="31" t="s">
        <v>14051</v>
      </c>
      <c r="M3357" s="31" t="s">
        <v>33</v>
      </c>
      <c r="N3357" s="31" t="s">
        <v>25934</v>
      </c>
      <c r="O3357" s="31" t="s">
        <v>25929</v>
      </c>
      <c r="P3357" s="32" t="s">
        <v>25948</v>
      </c>
      <c r="Q3357" s="32">
        <v>1</v>
      </c>
      <c r="R3357" t="str">
        <f t="shared" si="52"/>
        <v>Боднар Г.В. ПП, к-к "Лоток" р-н Летичевский Район, пгт.Летичев (0)</v>
      </c>
    </row>
    <row r="3358" spans="1:18" hidden="1" x14ac:dyDescent="0.25">
      <c r="A3358" s="32">
        <v>162283</v>
      </c>
      <c r="B3358" s="31" t="s">
        <v>14052</v>
      </c>
      <c r="C3358" s="31" t="s">
        <v>14053</v>
      </c>
      <c r="D3358" s="31" t="s">
        <v>14054</v>
      </c>
      <c r="E3358" s="31" t="s">
        <v>145</v>
      </c>
      <c r="F3358" s="31" t="s">
        <v>122</v>
      </c>
      <c r="G3358" s="31" t="s">
        <v>107</v>
      </c>
      <c r="H3358" s="31" t="s">
        <v>108</v>
      </c>
      <c r="I3358" s="31" t="s">
        <v>124</v>
      </c>
      <c r="J3358" s="31" t="s">
        <v>109</v>
      </c>
      <c r="K3358" s="31" t="s">
        <v>106</v>
      </c>
      <c r="L3358" s="31" t="s">
        <v>14053</v>
      </c>
      <c r="M3358" s="31" t="s">
        <v>33</v>
      </c>
      <c r="N3358" s="31" t="s">
        <v>25934</v>
      </c>
      <c r="O3358" s="31" t="s">
        <v>25929</v>
      </c>
      <c r="P3358" s="32" t="s">
        <v>25948</v>
      </c>
      <c r="Q3358" s="32">
        <v>1</v>
      </c>
      <c r="R3358" t="str">
        <f t="shared" si="52"/>
        <v>Боднар Г.В. ПП, маг. "Гавришко" р-н Летичевский Район, пгт.Летичев, ул.50-летия Октября, д.4</v>
      </c>
    </row>
    <row r="3359" spans="1:18" hidden="1" x14ac:dyDescent="0.25">
      <c r="A3359" s="32">
        <v>162326</v>
      </c>
      <c r="B3359" s="31" t="s">
        <v>14127</v>
      </c>
      <c r="C3359" s="31" t="s">
        <v>14128</v>
      </c>
      <c r="D3359" s="31" t="s">
        <v>14129</v>
      </c>
      <c r="E3359" s="31" t="s">
        <v>145</v>
      </c>
      <c r="F3359" s="31" t="s">
        <v>122</v>
      </c>
      <c r="G3359" s="31" t="s">
        <v>107</v>
      </c>
      <c r="H3359" s="31" t="s">
        <v>108</v>
      </c>
      <c r="I3359" s="31" t="s">
        <v>14130</v>
      </c>
      <c r="J3359" s="31" t="s">
        <v>14131</v>
      </c>
      <c r="K3359" s="31" t="s">
        <v>106</v>
      </c>
      <c r="L3359" s="31" t="s">
        <v>14128</v>
      </c>
      <c r="M3359" s="31" t="s">
        <v>32</v>
      </c>
      <c r="N3359" s="31" t="s">
        <v>25934</v>
      </c>
      <c r="O3359" s="31" t="s">
        <v>25929</v>
      </c>
      <c r="P3359" s="32" t="s">
        <v>25948</v>
      </c>
      <c r="Q3359" s="32">
        <v>1</v>
      </c>
      <c r="R3359" t="str">
        <f t="shared" si="52"/>
        <v>Бондар Л.К. ПП, маг. "Міраж" р-н Деражнянский Район, с.Красноселка, д.20/1 (Центральная)</v>
      </c>
    </row>
    <row r="3360" spans="1:18" hidden="1" x14ac:dyDescent="0.25">
      <c r="A3360" s="32">
        <v>162340</v>
      </c>
      <c r="B3360" s="31" t="s">
        <v>14166</v>
      </c>
      <c r="C3360" s="31" t="s">
        <v>14167</v>
      </c>
      <c r="D3360" s="31" t="s">
        <v>14168</v>
      </c>
      <c r="E3360" s="31" t="s">
        <v>145</v>
      </c>
      <c r="F3360" s="31" t="s">
        <v>122</v>
      </c>
      <c r="G3360" s="31" t="s">
        <v>149</v>
      </c>
      <c r="H3360" s="31" t="s">
        <v>108</v>
      </c>
      <c r="I3360" s="31" t="s">
        <v>124</v>
      </c>
      <c r="J3360" s="31" t="s">
        <v>109</v>
      </c>
      <c r="K3360" s="31" t="s">
        <v>106</v>
      </c>
      <c r="L3360" s="31" t="s">
        <v>14167</v>
      </c>
      <c r="M3360" s="31" t="s">
        <v>31</v>
      </c>
      <c r="N3360" s="31" t="s">
        <v>25934</v>
      </c>
      <c r="O3360" s="31" t="s">
        <v>25929</v>
      </c>
      <c r="P3360" s="32" t="s">
        <v>25948</v>
      </c>
      <c r="Q3360" s="32">
        <v>1</v>
      </c>
      <c r="R3360" t="str">
        <f t="shared" si="52"/>
        <v>Бондарчук Л.М. ПП, місце 1, ряд 2 г.Староконстантинов, бул.Князя Острожского, д.4</v>
      </c>
    </row>
    <row r="3361" spans="1:18" hidden="1" x14ac:dyDescent="0.25">
      <c r="A3361" s="32">
        <v>162368</v>
      </c>
      <c r="B3361" s="31" t="s">
        <v>14219</v>
      </c>
      <c r="C3361" s="31" t="s">
        <v>14220</v>
      </c>
      <c r="D3361" s="31" t="s">
        <v>14221</v>
      </c>
      <c r="E3361" s="31" t="s">
        <v>145</v>
      </c>
      <c r="F3361" s="31" t="s">
        <v>122</v>
      </c>
      <c r="G3361" s="31" t="s">
        <v>114</v>
      </c>
      <c r="H3361" s="31" t="s">
        <v>108</v>
      </c>
      <c r="I3361" s="31" t="s">
        <v>14222</v>
      </c>
      <c r="J3361" s="31" t="s">
        <v>14223</v>
      </c>
      <c r="K3361" s="31" t="s">
        <v>106</v>
      </c>
      <c r="L3361" s="31" t="s">
        <v>14220</v>
      </c>
      <c r="M3361" s="31" t="s">
        <v>29</v>
      </c>
      <c r="N3361" s="31" t="s">
        <v>25934</v>
      </c>
      <c r="O3361" s="31" t="s">
        <v>25929</v>
      </c>
      <c r="P3361" s="32" t="s">
        <v>25948</v>
      </c>
      <c r="Q3361" s="32">
        <v>1</v>
      </c>
      <c r="R3361" t="str">
        <f t="shared" si="52"/>
        <v>Боцюн А.А. ПП, бар "Лелека" р-н Красиловский Район, с.Великие Орлинцы, ул.Шевченко, д.1</v>
      </c>
    </row>
    <row r="3362" spans="1:18" hidden="1" x14ac:dyDescent="0.25">
      <c r="A3362" s="32">
        <v>162380</v>
      </c>
      <c r="B3362" s="31" t="s">
        <v>14254</v>
      </c>
      <c r="C3362" s="31" t="s">
        <v>14255</v>
      </c>
      <c r="D3362" s="31" t="s">
        <v>14256</v>
      </c>
      <c r="E3362" s="31" t="s">
        <v>145</v>
      </c>
      <c r="F3362" s="31" t="s">
        <v>122</v>
      </c>
      <c r="G3362" s="31" t="s">
        <v>107</v>
      </c>
      <c r="H3362" s="31" t="s">
        <v>108</v>
      </c>
      <c r="I3362" s="31" t="s">
        <v>124</v>
      </c>
      <c r="J3362" s="31" t="s">
        <v>109</v>
      </c>
      <c r="K3362" s="31" t="s">
        <v>106</v>
      </c>
      <c r="L3362" s="31" t="s">
        <v>14255</v>
      </c>
      <c r="M3362" s="31" t="s">
        <v>31</v>
      </c>
      <c r="N3362" s="31" t="s">
        <v>25934</v>
      </c>
      <c r="O3362" s="31" t="s">
        <v>25929</v>
      </c>
      <c r="P3362" s="32" t="s">
        <v>25948</v>
      </c>
      <c r="Q3362" s="32">
        <v>1</v>
      </c>
      <c r="R3362" t="str">
        <f t="shared" si="52"/>
        <v>Бродська Г.М. ПП, маг. "Склад-Круп" г.Староконстантинов, ул.Попова, д.9/60</v>
      </c>
    </row>
    <row r="3363" spans="1:18" hidden="1" x14ac:dyDescent="0.25">
      <c r="A3363" s="32">
        <v>162395</v>
      </c>
      <c r="B3363" s="31" t="s">
        <v>14275</v>
      </c>
      <c r="C3363" s="31" t="s">
        <v>14276</v>
      </c>
      <c r="D3363" s="31" t="s">
        <v>14277</v>
      </c>
      <c r="E3363" s="31" t="s">
        <v>145</v>
      </c>
      <c r="F3363" s="31" t="s">
        <v>122</v>
      </c>
      <c r="G3363" s="31" t="s">
        <v>107</v>
      </c>
      <c r="H3363" s="31" t="s">
        <v>108</v>
      </c>
      <c r="I3363" s="31" t="s">
        <v>124</v>
      </c>
      <c r="J3363" s="31" t="s">
        <v>109</v>
      </c>
      <c r="K3363" s="31" t="s">
        <v>106</v>
      </c>
      <c r="L3363" s="31" t="s">
        <v>14276</v>
      </c>
      <c r="M3363" s="31" t="s">
        <v>5</v>
      </c>
      <c r="N3363" s="31" t="s">
        <v>4</v>
      </c>
      <c r="O3363" s="31" t="s">
        <v>25929</v>
      </c>
      <c r="P3363" s="32" t="s">
        <v>25948</v>
      </c>
      <c r="Q3363" s="32">
        <v>1</v>
      </c>
      <c r="R3363" t="str">
        <f t="shared" si="52"/>
        <v>Бубенюк Л.Г. ПП, маг."Колос-Чернівецькі ковбаси" г.Хмельницкий, ул.Куприна, д.54/1а (ринок Дубово)</v>
      </c>
    </row>
    <row r="3364" spans="1:18" hidden="1" x14ac:dyDescent="0.25">
      <c r="A3364" s="32">
        <v>159979</v>
      </c>
      <c r="B3364" s="31" t="s">
        <v>8005</v>
      </c>
      <c r="C3364" s="31" t="s">
        <v>8006</v>
      </c>
      <c r="D3364" s="31" t="s">
        <v>8007</v>
      </c>
      <c r="E3364" s="31" t="s">
        <v>145</v>
      </c>
      <c r="F3364" s="31" t="s">
        <v>122</v>
      </c>
      <c r="G3364" s="31" t="s">
        <v>107</v>
      </c>
      <c r="H3364" s="31" t="s">
        <v>108</v>
      </c>
      <c r="I3364" s="31" t="s">
        <v>124</v>
      </c>
      <c r="J3364" s="31" t="s">
        <v>109</v>
      </c>
      <c r="K3364" s="31" t="s">
        <v>106</v>
      </c>
      <c r="L3364" s="31" t="s">
        <v>8006</v>
      </c>
      <c r="M3364" s="31" t="s">
        <v>5</v>
      </c>
      <c r="N3364" s="31" t="s">
        <v>4</v>
      </c>
      <c r="O3364" s="31" t="s">
        <v>25929</v>
      </c>
      <c r="P3364" s="32" t="s">
        <v>25948</v>
      </c>
      <c r="Q3364" s="32">
        <v>1</v>
      </c>
      <c r="R3364" t="str">
        <f t="shared" si="52"/>
        <v>Вінничук В.А. ПП, маг. "Молодість" г.Хмельницкий, шоссе Львовское, д.53/1</v>
      </c>
    </row>
    <row r="3365" spans="1:18" hidden="1" x14ac:dyDescent="0.25">
      <c r="A3365" s="32">
        <v>159979</v>
      </c>
      <c r="B3365" s="31" t="s">
        <v>8005</v>
      </c>
      <c r="C3365" s="31" t="s">
        <v>8006</v>
      </c>
      <c r="D3365" s="31" t="s">
        <v>8007</v>
      </c>
      <c r="E3365" s="31" t="s">
        <v>145</v>
      </c>
      <c r="F3365" s="31" t="s">
        <v>122</v>
      </c>
      <c r="G3365" s="31" t="s">
        <v>107</v>
      </c>
      <c r="H3365" s="31" t="s">
        <v>108</v>
      </c>
      <c r="I3365" s="31"/>
      <c r="J3365" s="31"/>
      <c r="K3365" s="31" t="s">
        <v>106</v>
      </c>
      <c r="L3365" s="31" t="s">
        <v>8006</v>
      </c>
      <c r="M3365" s="31" t="s">
        <v>5</v>
      </c>
      <c r="N3365" s="31" t="s">
        <v>4</v>
      </c>
      <c r="O3365" s="31" t="s">
        <v>25929</v>
      </c>
      <c r="P3365" s="32" t="s">
        <v>25948</v>
      </c>
      <c r="Q3365" s="32">
        <v>1</v>
      </c>
      <c r="R3365" t="str">
        <f t="shared" si="52"/>
        <v>Вінничук В.А. ПП, маг. "Молодість" г.Хмельницкий, шоссе Львовское, д.53/1</v>
      </c>
    </row>
    <row r="3366" spans="1:18" hidden="1" x14ac:dyDescent="0.25">
      <c r="A3366" s="32">
        <v>159984</v>
      </c>
      <c r="B3366" s="31" t="s">
        <v>8015</v>
      </c>
      <c r="C3366" s="31" t="s">
        <v>8016</v>
      </c>
      <c r="D3366" s="31" t="s">
        <v>8017</v>
      </c>
      <c r="E3366" s="31" t="s">
        <v>121</v>
      </c>
      <c r="F3366" s="31" t="s">
        <v>122</v>
      </c>
      <c r="G3366" s="31" t="s">
        <v>111</v>
      </c>
      <c r="H3366" s="31" t="s">
        <v>112</v>
      </c>
      <c r="I3366" s="31" t="s">
        <v>8018</v>
      </c>
      <c r="J3366" s="31" t="s">
        <v>8019</v>
      </c>
      <c r="K3366" s="31" t="s">
        <v>106</v>
      </c>
      <c r="L3366" s="31" t="s">
        <v>8020</v>
      </c>
      <c r="M3366" s="31" t="s">
        <v>4</v>
      </c>
      <c r="N3366" s="31" t="s">
        <v>4</v>
      </c>
      <c r="O3366" s="31" t="s">
        <v>25929</v>
      </c>
      <c r="P3366" s="32" t="s">
        <v>25948</v>
      </c>
      <c r="Q3366" s="32">
        <v>1</v>
      </c>
      <c r="R3366" t="str">
        <f t="shared" si="52"/>
        <v>(НКЗ) ВКП "Нігинсахкампром" ПП Кам'янець-Подільський, б. 90а,</v>
      </c>
    </row>
    <row r="3367" spans="1:18" hidden="1" x14ac:dyDescent="0.25">
      <c r="A3367" s="32">
        <v>159987</v>
      </c>
      <c r="B3367" s="31" t="s">
        <v>8024</v>
      </c>
      <c r="C3367" s="31" t="s">
        <v>8025</v>
      </c>
      <c r="D3367" s="31" t="s">
        <v>8026</v>
      </c>
      <c r="E3367" s="31" t="s">
        <v>145</v>
      </c>
      <c r="F3367" s="31" t="s">
        <v>122</v>
      </c>
      <c r="G3367" s="31" t="s">
        <v>107</v>
      </c>
      <c r="H3367" s="31" t="s">
        <v>108</v>
      </c>
      <c r="I3367" s="31" t="s">
        <v>124</v>
      </c>
      <c r="J3367" s="31" t="s">
        <v>109</v>
      </c>
      <c r="K3367" s="31" t="s">
        <v>106</v>
      </c>
      <c r="L3367" s="31" t="s">
        <v>8021</v>
      </c>
      <c r="M3367" s="31" t="s">
        <v>31</v>
      </c>
      <c r="N3367" s="31" t="s">
        <v>25934</v>
      </c>
      <c r="O3367" s="31" t="s">
        <v>25929</v>
      </c>
      <c r="P3367" s="32" t="s">
        <v>25948</v>
      </c>
      <c r="Q3367" s="32">
        <v>1</v>
      </c>
      <c r="R3367" t="str">
        <f t="shared" si="52"/>
        <v>(КООП) ВКП Хмельницької облспоживспілки Старокостянтинівська міжрайбаза, маг. р-н Староконстантиновский Район, с.Махаринцы (0)</v>
      </c>
    </row>
    <row r="3368" spans="1:18" hidden="1" x14ac:dyDescent="0.25">
      <c r="A3368" s="32">
        <v>159988</v>
      </c>
      <c r="B3368" s="31" t="s">
        <v>8027</v>
      </c>
      <c r="C3368" s="31" t="s">
        <v>8028</v>
      </c>
      <c r="D3368" s="31" t="s">
        <v>8029</v>
      </c>
      <c r="E3368" s="31" t="s">
        <v>145</v>
      </c>
      <c r="F3368" s="31" t="s">
        <v>122</v>
      </c>
      <c r="G3368" s="31" t="s">
        <v>298</v>
      </c>
      <c r="H3368" s="31" t="s">
        <v>108</v>
      </c>
      <c r="I3368" s="31" t="s">
        <v>124</v>
      </c>
      <c r="J3368" s="31" t="s">
        <v>109</v>
      </c>
      <c r="K3368" s="31" t="s">
        <v>106</v>
      </c>
      <c r="L3368" s="31" t="s">
        <v>8030</v>
      </c>
      <c r="M3368" s="31" t="s">
        <v>31</v>
      </c>
      <c r="N3368" s="31" t="s">
        <v>25934</v>
      </c>
      <c r="O3368" s="31" t="s">
        <v>25929</v>
      </c>
      <c r="P3368" s="32" t="s">
        <v>25948</v>
      </c>
      <c r="Q3368" s="32">
        <v>1</v>
      </c>
      <c r="R3368" t="str">
        <f t="shared" si="52"/>
        <v>(КООП) ВКП Хмельницької облспоживспілки Старокостянтинівська міжрайбаза, склад г.Староконстантинов, ул.Горького, д.11</v>
      </c>
    </row>
    <row r="3369" spans="1:18" hidden="1" x14ac:dyDescent="0.25">
      <c r="A3369" s="32">
        <v>160044</v>
      </c>
      <c r="B3369" s="31" t="s">
        <v>8182</v>
      </c>
      <c r="C3369" s="31" t="s">
        <v>8183</v>
      </c>
      <c r="D3369" s="31" t="s">
        <v>8184</v>
      </c>
      <c r="E3369" s="31" t="s">
        <v>145</v>
      </c>
      <c r="F3369" s="31" t="s">
        <v>122</v>
      </c>
      <c r="G3369" s="31" t="s">
        <v>107</v>
      </c>
      <c r="H3369" s="31" t="s">
        <v>108</v>
      </c>
      <c r="I3369" s="31" t="s">
        <v>124</v>
      </c>
      <c r="J3369" s="31" t="s">
        <v>109</v>
      </c>
      <c r="K3369" s="31" t="s">
        <v>106</v>
      </c>
      <c r="L3369" s="31" t="s">
        <v>8185</v>
      </c>
      <c r="M3369" s="31" t="s">
        <v>30</v>
      </c>
      <c r="N3369" s="31" t="s">
        <v>25934</v>
      </c>
      <c r="O3369" s="31" t="s">
        <v>25929</v>
      </c>
      <c r="P3369" s="32" t="s">
        <v>25948</v>
      </c>
      <c r="Q3369" s="32">
        <v>1</v>
      </c>
      <c r="R3369" t="str">
        <f t="shared" si="52"/>
        <v>(КООП) Воронівці СТ, маг. "Продукти" р-н Теофипольский Район, с.Вороновцы, ул.Центральная, д.2</v>
      </c>
    </row>
    <row r="3370" spans="1:18" hidden="1" x14ac:dyDescent="0.25">
      <c r="A3370" s="32">
        <v>160051</v>
      </c>
      <c r="B3370" s="31" t="s">
        <v>8218</v>
      </c>
      <c r="C3370" s="31" t="s">
        <v>8219</v>
      </c>
      <c r="D3370" s="31" t="s">
        <v>8220</v>
      </c>
      <c r="E3370" s="31" t="s">
        <v>145</v>
      </c>
      <c r="F3370" s="31" t="s">
        <v>122</v>
      </c>
      <c r="G3370" s="31" t="s">
        <v>115</v>
      </c>
      <c r="H3370" s="31" t="s">
        <v>116</v>
      </c>
      <c r="I3370" s="31" t="s">
        <v>124</v>
      </c>
      <c r="J3370" s="31" t="s">
        <v>109</v>
      </c>
      <c r="K3370" s="31" t="s">
        <v>106</v>
      </c>
      <c r="L3370" s="31" t="s">
        <v>8219</v>
      </c>
      <c r="M3370" s="31" t="s">
        <v>31</v>
      </c>
      <c r="N3370" s="31" t="s">
        <v>25934</v>
      </c>
      <c r="O3370" s="31" t="s">
        <v>25929</v>
      </c>
      <c r="P3370" s="32" t="s">
        <v>25948</v>
      </c>
      <c r="Q3370" s="32">
        <v>1</v>
      </c>
      <c r="R3370" t="str">
        <f t="shared" si="52"/>
        <v>Гаврилюк Н.В. ПП, лоток "Продукти" г.Староконстантинов (ТЦ "Анастасія")</v>
      </c>
    </row>
    <row r="3371" spans="1:18" hidden="1" x14ac:dyDescent="0.25">
      <c r="A3371" s="32">
        <v>160084</v>
      </c>
      <c r="B3371" s="31" t="s">
        <v>8295</v>
      </c>
      <c r="C3371" s="31" t="s">
        <v>8296</v>
      </c>
      <c r="D3371" s="31" t="s">
        <v>8297</v>
      </c>
      <c r="E3371" s="31" t="s">
        <v>145</v>
      </c>
      <c r="F3371" s="31" t="s">
        <v>122</v>
      </c>
      <c r="G3371" s="31" t="s">
        <v>107</v>
      </c>
      <c r="H3371" s="31" t="s">
        <v>108</v>
      </c>
      <c r="I3371" s="31" t="s">
        <v>124</v>
      </c>
      <c r="J3371" s="31" t="s">
        <v>109</v>
      </c>
      <c r="K3371" s="31" t="s">
        <v>106</v>
      </c>
      <c r="L3371" s="31" t="s">
        <v>8296</v>
      </c>
      <c r="M3371" s="31" t="s">
        <v>29</v>
      </c>
      <c r="N3371" s="31" t="s">
        <v>25934</v>
      </c>
      <c r="O3371" s="31" t="s">
        <v>25929</v>
      </c>
      <c r="P3371" s="32" t="s">
        <v>25948</v>
      </c>
      <c r="Q3371" s="32">
        <v>1</v>
      </c>
      <c r="R3371" t="str">
        <f t="shared" si="52"/>
        <v>Гарбар ПП, маг. "Продукти" р-н Красиловский Район, с.Кульчинки, д.64 (ул. Центральная)</v>
      </c>
    </row>
    <row r="3372" spans="1:18" hidden="1" x14ac:dyDescent="0.25">
      <c r="A3372" s="32">
        <v>160115</v>
      </c>
      <c r="B3372" s="31" t="s">
        <v>1701</v>
      </c>
      <c r="C3372" s="31" t="s">
        <v>1702</v>
      </c>
      <c r="D3372" s="31" t="s">
        <v>8404</v>
      </c>
      <c r="E3372" s="31" t="s">
        <v>145</v>
      </c>
      <c r="F3372" s="31" t="s">
        <v>122</v>
      </c>
      <c r="G3372" s="31" t="s">
        <v>107</v>
      </c>
      <c r="H3372" s="31" t="s">
        <v>108</v>
      </c>
      <c r="I3372" s="31" t="s">
        <v>8405</v>
      </c>
      <c r="J3372" s="31" t="s">
        <v>8406</v>
      </c>
      <c r="K3372" s="31" t="s">
        <v>106</v>
      </c>
      <c r="L3372" s="31" t="s">
        <v>1702</v>
      </c>
      <c r="M3372" s="31" t="s">
        <v>33</v>
      </c>
      <c r="N3372" s="31" t="s">
        <v>25934</v>
      </c>
      <c r="O3372" s="31" t="s">
        <v>25929</v>
      </c>
      <c r="P3372" s="32" t="s">
        <v>67</v>
      </c>
      <c r="Q3372" s="32">
        <v>1</v>
      </c>
      <c r="R3372" t="str">
        <f t="shared" si="52"/>
        <v>Годованюк Я.Б. ПП, маг. "Продукти" р-н Хмельницкий Район, с.Копыстин, ул.Пригородняя, д.2</v>
      </c>
    </row>
    <row r="3373" spans="1:18" hidden="1" x14ac:dyDescent="0.25">
      <c r="A3373" s="32">
        <v>160134</v>
      </c>
      <c r="B3373" s="31" t="s">
        <v>8474</v>
      </c>
      <c r="C3373" s="31" t="s">
        <v>8475</v>
      </c>
      <c r="D3373" s="31" t="s">
        <v>8476</v>
      </c>
      <c r="E3373" s="31" t="s">
        <v>145</v>
      </c>
      <c r="F3373" s="31" t="s">
        <v>122</v>
      </c>
      <c r="G3373" s="31" t="s">
        <v>149</v>
      </c>
      <c r="H3373" s="31" t="s">
        <v>108</v>
      </c>
      <c r="I3373" s="31" t="s">
        <v>124</v>
      </c>
      <c r="J3373" s="31" t="s">
        <v>109</v>
      </c>
      <c r="K3373" s="31" t="s">
        <v>106</v>
      </c>
      <c r="L3373" s="31" t="s">
        <v>8475</v>
      </c>
      <c r="M3373" s="31" t="s">
        <v>5</v>
      </c>
      <c r="N3373" s="31" t="s">
        <v>4</v>
      </c>
      <c r="O3373" s="31" t="s">
        <v>25929</v>
      </c>
      <c r="P3373" s="32" t="s">
        <v>25948</v>
      </c>
      <c r="Q3373" s="32">
        <v>1</v>
      </c>
      <c r="R3373" t="str">
        <f t="shared" si="52"/>
        <v>Гончарук ПП, к-к г.Хмельницкий, шоссе Львовское (ринок "Тіса")</v>
      </c>
    </row>
    <row r="3374" spans="1:18" hidden="1" x14ac:dyDescent="0.25">
      <c r="A3374" s="32">
        <v>160152</v>
      </c>
      <c r="B3374" s="31" t="s">
        <v>8515</v>
      </c>
      <c r="C3374" s="31" t="s">
        <v>1050</v>
      </c>
      <c r="D3374" s="31" t="s">
        <v>8516</v>
      </c>
      <c r="E3374" s="31" t="s">
        <v>145</v>
      </c>
      <c r="F3374" s="31" t="s">
        <v>122</v>
      </c>
      <c r="G3374" s="31" t="s">
        <v>213</v>
      </c>
      <c r="H3374" s="31" t="s">
        <v>214</v>
      </c>
      <c r="I3374" s="31" t="s">
        <v>124</v>
      </c>
      <c r="J3374" s="31" t="s">
        <v>109</v>
      </c>
      <c r="K3374" s="31" t="s">
        <v>106</v>
      </c>
      <c r="L3374" s="31" t="s">
        <v>1050</v>
      </c>
      <c r="M3374" s="31" t="s">
        <v>5</v>
      </c>
      <c r="N3374" s="31" t="s">
        <v>4</v>
      </c>
      <c r="O3374" s="31" t="s">
        <v>25929</v>
      </c>
      <c r="P3374" s="32" t="s">
        <v>25948</v>
      </c>
      <c r="Q3374" s="32">
        <v>1</v>
      </c>
      <c r="R3374" t="str">
        <f t="shared" si="52"/>
        <v>ГофроПак ТОВ г.Хмельницкий, пер.Куприна, д.54А</v>
      </c>
    </row>
    <row r="3375" spans="1:18" hidden="1" x14ac:dyDescent="0.25">
      <c r="A3375" s="32">
        <v>160155</v>
      </c>
      <c r="B3375" s="31" t="s">
        <v>8517</v>
      </c>
      <c r="C3375" s="31" t="s">
        <v>8518</v>
      </c>
      <c r="D3375" s="31" t="s">
        <v>8519</v>
      </c>
      <c r="E3375" s="31" t="s">
        <v>145</v>
      </c>
      <c r="F3375" s="31" t="s">
        <v>122</v>
      </c>
      <c r="G3375" s="31" t="s">
        <v>107</v>
      </c>
      <c r="H3375" s="31" t="s">
        <v>108</v>
      </c>
      <c r="I3375" s="31" t="s">
        <v>124</v>
      </c>
      <c r="J3375" s="31" t="s">
        <v>109</v>
      </c>
      <c r="K3375" s="31" t="s">
        <v>106</v>
      </c>
      <c r="L3375" s="31" t="s">
        <v>8518</v>
      </c>
      <c r="M3375" s="31" t="s">
        <v>33</v>
      </c>
      <c r="N3375" s="31" t="s">
        <v>25934</v>
      </c>
      <c r="O3375" s="31" t="s">
        <v>25929</v>
      </c>
      <c r="P3375" s="32" t="s">
        <v>25948</v>
      </c>
      <c r="Q3375" s="32">
        <v>1</v>
      </c>
      <c r="R3375" t="str">
        <f t="shared" si="52"/>
        <v>Грабар ПП, маг. "Славутич" р-н Летичевский Район, пгт.Летичев (ул. Щедрова)</v>
      </c>
    </row>
    <row r="3376" spans="1:18" hidden="1" x14ac:dyDescent="0.25">
      <c r="A3376" s="32">
        <v>160162</v>
      </c>
      <c r="B3376" s="31" t="s">
        <v>8537</v>
      </c>
      <c r="C3376" s="31" t="s">
        <v>8538</v>
      </c>
      <c r="D3376" s="31" t="s">
        <v>8539</v>
      </c>
      <c r="E3376" s="31" t="s">
        <v>145</v>
      </c>
      <c r="F3376" s="31" t="s">
        <v>122</v>
      </c>
      <c r="G3376" s="31" t="s">
        <v>149</v>
      </c>
      <c r="H3376" s="31" t="s">
        <v>108</v>
      </c>
      <c r="I3376" s="31" t="s">
        <v>124</v>
      </c>
      <c r="J3376" s="31" t="s">
        <v>109</v>
      </c>
      <c r="K3376" s="31" t="s">
        <v>106</v>
      </c>
      <c r="L3376" s="31" t="s">
        <v>8538</v>
      </c>
      <c r="M3376" s="31" t="s">
        <v>5</v>
      </c>
      <c r="N3376" s="31" t="s">
        <v>4</v>
      </c>
      <c r="O3376" s="31" t="s">
        <v>25929</v>
      </c>
      <c r="P3376" s="32" t="s">
        <v>25948</v>
      </c>
      <c r="Q3376" s="32">
        <v>1</v>
      </c>
      <c r="R3376" t="str">
        <f t="shared" si="52"/>
        <v>Грек О. ПП, к-к 58 г.Хмельницкий, ул.Соборная, д.11 (к-к 58)</v>
      </c>
    </row>
    <row r="3377" spans="1:18" hidden="1" x14ac:dyDescent="0.25">
      <c r="A3377" s="32">
        <v>160171</v>
      </c>
      <c r="B3377" s="31" t="s">
        <v>8554</v>
      </c>
      <c r="C3377" s="31" t="s">
        <v>8555</v>
      </c>
      <c r="D3377" s="31" t="s">
        <v>8556</v>
      </c>
      <c r="E3377" s="31" t="s">
        <v>145</v>
      </c>
      <c r="F3377" s="31" t="s">
        <v>122</v>
      </c>
      <c r="G3377" s="31" t="s">
        <v>114</v>
      </c>
      <c r="H3377" s="31" t="s">
        <v>108</v>
      </c>
      <c r="I3377" s="31" t="s">
        <v>124</v>
      </c>
      <c r="J3377" s="31" t="s">
        <v>109</v>
      </c>
      <c r="K3377" s="31" t="s">
        <v>106</v>
      </c>
      <c r="L3377" s="31" t="s">
        <v>8555</v>
      </c>
      <c r="M3377" s="31" t="s">
        <v>29</v>
      </c>
      <c r="N3377" s="31" t="s">
        <v>25934</v>
      </c>
      <c r="O3377" s="31" t="s">
        <v>25929</v>
      </c>
      <c r="P3377" s="32" t="s">
        <v>25948</v>
      </c>
      <c r="Q3377" s="32">
        <v>1</v>
      </c>
      <c r="R3377" t="str">
        <f t="shared" si="52"/>
        <v>Гринчишин Р.Г. ПП, кафе-бар "Забава" р-н Теофипольский Район, пгт.Теофиполь (автостанція)</v>
      </c>
    </row>
    <row r="3378" spans="1:18" hidden="1" x14ac:dyDescent="0.25">
      <c r="A3378" s="32">
        <v>160185</v>
      </c>
      <c r="B3378" s="31" t="s">
        <v>8573</v>
      </c>
      <c r="C3378" s="31" t="s">
        <v>8574</v>
      </c>
      <c r="D3378" s="31" t="s">
        <v>8575</v>
      </c>
      <c r="E3378" s="31" t="s">
        <v>145</v>
      </c>
      <c r="F3378" s="31" t="s">
        <v>122</v>
      </c>
      <c r="G3378" s="31" t="s">
        <v>107</v>
      </c>
      <c r="H3378" s="31" t="s">
        <v>108</v>
      </c>
      <c r="I3378" s="31" t="s">
        <v>124</v>
      </c>
      <c r="J3378" s="31" t="s">
        <v>109</v>
      </c>
      <c r="K3378" s="31" t="s">
        <v>106</v>
      </c>
      <c r="L3378" s="31" t="s">
        <v>8574</v>
      </c>
      <c r="M3378" s="31" t="s">
        <v>31</v>
      </c>
      <c r="N3378" s="31" t="s">
        <v>25934</v>
      </c>
      <c r="O3378" s="31" t="s">
        <v>25929</v>
      </c>
      <c r="P3378" s="32" t="s">
        <v>25948</v>
      </c>
      <c r="Q3378" s="32">
        <v>1</v>
      </c>
      <c r="R3378" t="str">
        <f t="shared" si="52"/>
        <v>Грушецька І.А. ПП, маг. "Вітрець" г.Староконстантинов, ул.Королева, д.20</v>
      </c>
    </row>
    <row r="3379" spans="1:18" hidden="1" x14ac:dyDescent="0.25">
      <c r="A3379" s="32">
        <v>160198</v>
      </c>
      <c r="B3379" s="31" t="s">
        <v>8601</v>
      </c>
      <c r="C3379" s="31" t="s">
        <v>8602</v>
      </c>
      <c r="D3379" s="31" t="s">
        <v>8603</v>
      </c>
      <c r="E3379" s="31" t="s">
        <v>145</v>
      </c>
      <c r="F3379" s="31" t="s">
        <v>122</v>
      </c>
      <c r="G3379" s="31" t="s">
        <v>149</v>
      </c>
      <c r="H3379" s="31" t="s">
        <v>108</v>
      </c>
      <c r="I3379" s="31" t="s">
        <v>124</v>
      </c>
      <c r="J3379" s="31" t="s">
        <v>109</v>
      </c>
      <c r="K3379" s="31" t="s">
        <v>106</v>
      </c>
      <c r="L3379" s="31" t="s">
        <v>8602</v>
      </c>
      <c r="M3379" s="31" t="s">
        <v>5</v>
      </c>
      <c r="N3379" s="31" t="s">
        <v>4</v>
      </c>
      <c r="O3379" s="31" t="s">
        <v>25929</v>
      </c>
      <c r="P3379" s="32" t="s">
        <v>25948</v>
      </c>
      <c r="Q3379" s="32">
        <v>1</v>
      </c>
      <c r="R3379" t="str">
        <f t="shared" si="52"/>
        <v>Гузь С.Л. ПП, к-к г.Хмельницкий, ул.Геологов (ринок ТОВ "Бартер-Сервіс", новий ряд)</v>
      </c>
    </row>
    <row r="3380" spans="1:18" hidden="1" x14ac:dyDescent="0.25">
      <c r="A3380" s="32">
        <v>160211</v>
      </c>
      <c r="B3380" s="31" t="s">
        <v>8637</v>
      </c>
      <c r="C3380" s="31" t="s">
        <v>8638</v>
      </c>
      <c r="D3380" s="31" t="s">
        <v>8639</v>
      </c>
      <c r="E3380" s="31" t="s">
        <v>145</v>
      </c>
      <c r="F3380" s="31" t="s">
        <v>122</v>
      </c>
      <c r="G3380" s="31" t="s">
        <v>107</v>
      </c>
      <c r="H3380" s="31" t="s">
        <v>108</v>
      </c>
      <c r="I3380" s="31" t="s">
        <v>124</v>
      </c>
      <c r="J3380" s="31" t="s">
        <v>109</v>
      </c>
      <c r="K3380" s="31" t="s">
        <v>106</v>
      </c>
      <c r="L3380" s="31" t="s">
        <v>8638</v>
      </c>
      <c r="M3380" s="31" t="s">
        <v>31</v>
      </c>
      <c r="N3380" s="31" t="s">
        <v>25934</v>
      </c>
      <c r="O3380" s="31" t="s">
        <v>25929</v>
      </c>
      <c r="P3380" s="32" t="s">
        <v>25948</v>
      </c>
      <c r="Q3380" s="32">
        <v>1</v>
      </c>
      <c r="R3380" t="str">
        <f t="shared" si="52"/>
        <v>Гуменюк ПП, маг. "Добробут" г.Староконстантинов, ул.Франко Ивана, д.39</v>
      </c>
    </row>
    <row r="3381" spans="1:18" hidden="1" x14ac:dyDescent="0.25">
      <c r="A3381" s="32">
        <v>160247</v>
      </c>
      <c r="B3381" s="31" t="s">
        <v>8721</v>
      </c>
      <c r="C3381" s="31" t="s">
        <v>8722</v>
      </c>
      <c r="D3381" s="31" t="s">
        <v>8723</v>
      </c>
      <c r="E3381" s="31" t="s">
        <v>145</v>
      </c>
      <c r="F3381" s="31" t="s">
        <v>122</v>
      </c>
      <c r="G3381" s="31" t="s">
        <v>149</v>
      </c>
      <c r="H3381" s="31" t="s">
        <v>108</v>
      </c>
      <c r="I3381" s="31" t="s">
        <v>124</v>
      </c>
      <c r="J3381" s="31" t="s">
        <v>109</v>
      </c>
      <c r="K3381" s="31" t="s">
        <v>106</v>
      </c>
      <c r="L3381" s="31" t="s">
        <v>8722</v>
      </c>
      <c r="M3381" s="31" t="s">
        <v>31</v>
      </c>
      <c r="N3381" s="31" t="s">
        <v>25934</v>
      </c>
      <c r="O3381" s="31" t="s">
        <v>25929</v>
      </c>
      <c r="P3381" s="32" t="s">
        <v>25948</v>
      </c>
      <c r="Q3381" s="32">
        <v>1</v>
      </c>
      <c r="R3381" t="str">
        <f t="shared" si="52"/>
        <v>Денисюк К.Ф. ПП, к-к г.Староконстантинов, пер.Орджоникидзе (ринок)</v>
      </c>
    </row>
    <row r="3382" spans="1:18" hidden="1" x14ac:dyDescent="0.25">
      <c r="A3382" s="32">
        <v>160253</v>
      </c>
      <c r="B3382" s="31" t="s">
        <v>8737</v>
      </c>
      <c r="C3382" s="31" t="s">
        <v>8738</v>
      </c>
      <c r="D3382" s="31" t="s">
        <v>8739</v>
      </c>
      <c r="E3382" s="31" t="s">
        <v>145</v>
      </c>
      <c r="F3382" s="31" t="s">
        <v>122</v>
      </c>
      <c r="G3382" s="31" t="s">
        <v>107</v>
      </c>
      <c r="H3382" s="31" t="s">
        <v>108</v>
      </c>
      <c r="I3382" s="31" t="s">
        <v>124</v>
      </c>
      <c r="J3382" s="31" t="s">
        <v>109</v>
      </c>
      <c r="K3382" s="31" t="s">
        <v>106</v>
      </c>
      <c r="L3382" s="31" t="s">
        <v>8738</v>
      </c>
      <c r="M3382" s="31" t="s">
        <v>32</v>
      </c>
      <c r="N3382" s="31" t="s">
        <v>25934</v>
      </c>
      <c r="O3382" s="31" t="s">
        <v>25929</v>
      </c>
      <c r="P3382" s="32" t="s">
        <v>67</v>
      </c>
      <c r="Q3382" s="32">
        <v>1</v>
      </c>
      <c r="R3382" t="str">
        <f t="shared" si="52"/>
        <v>Дерев'янчук ПП, маг. "Софія" р-н Летичевский Район, пгт.Меджибож, ул.Октябрьская, д.45</v>
      </c>
    </row>
    <row r="3383" spans="1:18" hidden="1" x14ac:dyDescent="0.25">
      <c r="A3383" s="32">
        <v>160262</v>
      </c>
      <c r="B3383" s="31" t="s">
        <v>2185</v>
      </c>
      <c r="C3383" s="31" t="s">
        <v>2186</v>
      </c>
      <c r="D3383" s="31" t="s">
        <v>8768</v>
      </c>
      <c r="E3383" s="31" t="s">
        <v>145</v>
      </c>
      <c r="F3383" s="31" t="s">
        <v>122</v>
      </c>
      <c r="G3383" s="31" t="s">
        <v>107</v>
      </c>
      <c r="H3383" s="31" t="s">
        <v>108</v>
      </c>
      <c r="I3383" s="31" t="s">
        <v>8769</v>
      </c>
      <c r="J3383" s="31" t="s">
        <v>8770</v>
      </c>
      <c r="K3383" s="31" t="s">
        <v>106</v>
      </c>
      <c r="L3383" s="31" t="s">
        <v>2186</v>
      </c>
      <c r="M3383" s="31" t="s">
        <v>33</v>
      </c>
      <c r="N3383" s="31" t="s">
        <v>25934</v>
      </c>
      <c r="O3383" s="31" t="s">
        <v>25929</v>
      </c>
      <c r="P3383" s="32" t="s">
        <v>25948</v>
      </c>
      <c r="Q3383" s="32">
        <v>1</v>
      </c>
      <c r="R3383" t="str">
        <f t="shared" si="52"/>
        <v>Дзюба А.Л. ПП, лоток р-н Старосинявский Район, пгт.Старая Синява, ул.Коцюбинского, д.34</v>
      </c>
    </row>
    <row r="3384" spans="1:18" hidden="1" x14ac:dyDescent="0.25">
      <c r="A3384" s="32">
        <v>160264</v>
      </c>
      <c r="B3384" s="31" t="s">
        <v>8776</v>
      </c>
      <c r="C3384" s="31" t="s">
        <v>8777</v>
      </c>
      <c r="D3384" s="31" t="s">
        <v>8778</v>
      </c>
      <c r="E3384" s="31" t="s">
        <v>145</v>
      </c>
      <c r="F3384" s="31" t="s">
        <v>122</v>
      </c>
      <c r="G3384" s="31" t="s">
        <v>115</v>
      </c>
      <c r="H3384" s="31" t="s">
        <v>116</v>
      </c>
      <c r="I3384" s="31" t="s">
        <v>124</v>
      </c>
      <c r="J3384" s="31" t="s">
        <v>109</v>
      </c>
      <c r="K3384" s="31" t="s">
        <v>106</v>
      </c>
      <c r="L3384" s="31" t="s">
        <v>8777</v>
      </c>
      <c r="M3384" s="31" t="s">
        <v>5</v>
      </c>
      <c r="N3384" s="31" t="s">
        <v>4</v>
      </c>
      <c r="O3384" s="31" t="s">
        <v>25929</v>
      </c>
      <c r="P3384" s="32" t="s">
        <v>25948</v>
      </c>
      <c r="Q3384" s="32">
        <v>1</v>
      </c>
      <c r="R3384" t="str">
        <f t="shared" si="52"/>
        <v>Дзюба І.В. ПП, к-к №23 г.Хмельницкий, шоссе Львовское (реч.р-к "Поділля")</v>
      </c>
    </row>
    <row r="3385" spans="1:18" hidden="1" x14ac:dyDescent="0.25">
      <c r="A3385" s="32">
        <v>160265</v>
      </c>
      <c r="B3385" s="31" t="s">
        <v>8779</v>
      </c>
      <c r="C3385" s="31" t="s">
        <v>8780</v>
      </c>
      <c r="D3385" s="31" t="s">
        <v>8781</v>
      </c>
      <c r="E3385" s="31" t="s">
        <v>145</v>
      </c>
      <c r="F3385" s="31" t="s">
        <v>122</v>
      </c>
      <c r="G3385" s="31" t="s">
        <v>149</v>
      </c>
      <c r="H3385" s="31" t="s">
        <v>108</v>
      </c>
      <c r="I3385" s="31" t="s">
        <v>124</v>
      </c>
      <c r="J3385" s="31" t="s">
        <v>109</v>
      </c>
      <c r="K3385" s="31" t="s">
        <v>106</v>
      </c>
      <c r="L3385" s="31" t="s">
        <v>8780</v>
      </c>
      <c r="M3385" s="31" t="s">
        <v>5</v>
      </c>
      <c r="N3385" s="31" t="s">
        <v>4</v>
      </c>
      <c r="O3385" s="31" t="s">
        <v>25929</v>
      </c>
      <c r="P3385" s="32" t="s">
        <v>25948</v>
      </c>
      <c r="Q3385" s="32">
        <v>1</v>
      </c>
      <c r="R3385" t="str">
        <f t="shared" si="52"/>
        <v>Дзюбак Н.А. ПП,  к-к №2 г.Хмельницкий, ул.Соборная, д.11 (ТЦ "ЛМ")</v>
      </c>
    </row>
    <row r="3386" spans="1:18" hidden="1" x14ac:dyDescent="0.25">
      <c r="A3386" s="32">
        <v>160268</v>
      </c>
      <c r="B3386" s="31" t="s">
        <v>8787</v>
      </c>
      <c r="C3386" s="31" t="s">
        <v>8788</v>
      </c>
      <c r="D3386" s="31" t="s">
        <v>8789</v>
      </c>
      <c r="E3386" s="31" t="s">
        <v>145</v>
      </c>
      <c r="F3386" s="31" t="s">
        <v>122</v>
      </c>
      <c r="G3386" s="31" t="s">
        <v>107</v>
      </c>
      <c r="H3386" s="31" t="s">
        <v>108</v>
      </c>
      <c r="I3386" s="31" t="s">
        <v>124</v>
      </c>
      <c r="J3386" s="31" t="s">
        <v>109</v>
      </c>
      <c r="K3386" s="31" t="s">
        <v>106</v>
      </c>
      <c r="L3386" s="31" t="s">
        <v>8788</v>
      </c>
      <c r="M3386" s="31" t="s">
        <v>32</v>
      </c>
      <c r="N3386" s="31" t="s">
        <v>25934</v>
      </c>
      <c r="O3386" s="31" t="s">
        <v>25929</v>
      </c>
      <c r="P3386" s="32" t="s">
        <v>25948</v>
      </c>
      <c r="Q3386" s="32">
        <v>1</v>
      </c>
      <c r="R3386" t="str">
        <f t="shared" si="52"/>
        <v>Дикун І.С. ПП, маг. "У Віталія" р-н Хмельницкий Район, с.Олешин, ул.Центральная, д.1</v>
      </c>
    </row>
    <row r="3387" spans="1:18" hidden="1" x14ac:dyDescent="0.25">
      <c r="A3387" s="32">
        <v>160274</v>
      </c>
      <c r="B3387" s="31" t="s">
        <v>8800</v>
      </c>
      <c r="C3387" s="31" t="s">
        <v>8801</v>
      </c>
      <c r="D3387" s="31" t="s">
        <v>8802</v>
      </c>
      <c r="E3387" s="31" t="s">
        <v>145</v>
      </c>
      <c r="F3387" s="31" t="s">
        <v>122</v>
      </c>
      <c r="G3387" s="31" t="s">
        <v>107</v>
      </c>
      <c r="H3387" s="31" t="s">
        <v>108</v>
      </c>
      <c r="I3387" s="31" t="s">
        <v>8803</v>
      </c>
      <c r="J3387" s="31" t="s">
        <v>8804</v>
      </c>
      <c r="K3387" s="31" t="s">
        <v>106</v>
      </c>
      <c r="L3387" s="31" t="s">
        <v>8801</v>
      </c>
      <c r="M3387" s="31" t="s">
        <v>29</v>
      </c>
      <c r="N3387" s="31" t="s">
        <v>25934</v>
      </c>
      <c r="O3387" s="31" t="s">
        <v>25929</v>
      </c>
      <c r="P3387" s="32" t="s">
        <v>25948</v>
      </c>
      <c r="Q3387" s="32">
        <v>1</v>
      </c>
      <c r="R3387" t="str">
        <f t="shared" si="52"/>
        <v>Шевчук О.П. ПП, маг."Ліберті" р-н Теофипольский Район, пгт.Теофиполь, пер.Садовый, д.10</v>
      </c>
    </row>
    <row r="3388" spans="1:18" hidden="1" x14ac:dyDescent="0.25">
      <c r="A3388" s="32">
        <v>160287</v>
      </c>
      <c r="B3388" s="31" t="s">
        <v>8831</v>
      </c>
      <c r="C3388" s="31" t="s">
        <v>8832</v>
      </c>
      <c r="D3388" s="31" t="s">
        <v>8833</v>
      </c>
      <c r="E3388" s="31" t="s">
        <v>145</v>
      </c>
      <c r="F3388" s="31" t="s">
        <v>122</v>
      </c>
      <c r="G3388" s="31" t="s">
        <v>107</v>
      </c>
      <c r="H3388" s="31" t="s">
        <v>108</v>
      </c>
      <c r="I3388" s="31" t="s">
        <v>124</v>
      </c>
      <c r="J3388" s="31" t="s">
        <v>109</v>
      </c>
      <c r="K3388" s="31" t="s">
        <v>106</v>
      </c>
      <c r="L3388" s="31" t="s">
        <v>8832</v>
      </c>
      <c r="M3388" s="31" t="s">
        <v>31</v>
      </c>
      <c r="N3388" s="31" t="s">
        <v>25934</v>
      </c>
      <c r="O3388" s="31" t="s">
        <v>25929</v>
      </c>
      <c r="P3388" s="32" t="s">
        <v>25948</v>
      </c>
      <c r="Q3388" s="32">
        <v>1</v>
      </c>
      <c r="R3388" t="str">
        <f t="shared" si="52"/>
        <v>Довбня Н.В. ПП, маг. "Гостинна хата" г.Староконстантинов, пер.Орджоникидзе, д.48</v>
      </c>
    </row>
    <row r="3389" spans="1:18" hidden="1" x14ac:dyDescent="0.25">
      <c r="A3389" s="32">
        <v>160289</v>
      </c>
      <c r="B3389" s="31" t="s">
        <v>8839</v>
      </c>
      <c r="C3389" s="31" t="s">
        <v>8840</v>
      </c>
      <c r="D3389" s="31" t="s">
        <v>8841</v>
      </c>
      <c r="E3389" s="31" t="s">
        <v>145</v>
      </c>
      <c r="F3389" s="31" t="s">
        <v>122</v>
      </c>
      <c r="G3389" s="31" t="s">
        <v>107</v>
      </c>
      <c r="H3389" s="31" t="s">
        <v>108</v>
      </c>
      <c r="I3389" s="31" t="s">
        <v>8842</v>
      </c>
      <c r="J3389" s="31" t="s">
        <v>8843</v>
      </c>
      <c r="K3389" s="31" t="s">
        <v>106</v>
      </c>
      <c r="L3389" s="31" t="s">
        <v>8840</v>
      </c>
      <c r="M3389" s="31" t="s">
        <v>33</v>
      </c>
      <c r="N3389" s="31" t="s">
        <v>25934</v>
      </c>
      <c r="O3389" s="31" t="s">
        <v>25929</v>
      </c>
      <c r="P3389" s="32" t="s">
        <v>67</v>
      </c>
      <c r="Q3389" s="32">
        <v>1</v>
      </c>
      <c r="R3389" t="str">
        <f t="shared" si="52"/>
        <v>Довгалюк Н.І. ПП, маг."Віст" р-н Летичевский Район, пгт.Летичев, д.1а</v>
      </c>
    </row>
    <row r="3390" spans="1:18" hidden="1" x14ac:dyDescent="0.25">
      <c r="A3390" s="32">
        <v>160316</v>
      </c>
      <c r="B3390" s="31" t="s">
        <v>8892</v>
      </c>
      <c r="C3390" s="31" t="s">
        <v>8893</v>
      </c>
      <c r="D3390" s="31" t="s">
        <v>8894</v>
      </c>
      <c r="E3390" s="31" t="s">
        <v>145</v>
      </c>
      <c r="F3390" s="31" t="s">
        <v>122</v>
      </c>
      <c r="G3390" s="31" t="s">
        <v>149</v>
      </c>
      <c r="H3390" s="31" t="s">
        <v>108</v>
      </c>
      <c r="I3390" s="31" t="s">
        <v>124</v>
      </c>
      <c r="J3390" s="31" t="s">
        <v>109</v>
      </c>
      <c r="K3390" s="31" t="s">
        <v>106</v>
      </c>
      <c r="L3390" s="31" t="s">
        <v>8893</v>
      </c>
      <c r="M3390" s="31" t="s">
        <v>5</v>
      </c>
      <c r="N3390" s="31" t="s">
        <v>4</v>
      </c>
      <c r="O3390" s="31" t="s">
        <v>25929</v>
      </c>
      <c r="P3390" s="32" t="s">
        <v>25948</v>
      </c>
      <c r="Q3390" s="32">
        <v>1</v>
      </c>
      <c r="R3390" t="str">
        <f t="shared" si="52"/>
        <v>Дубик Н.І. ПП, к-к №66 г.Хмельницкий, ул.Куприна (ринок дубово)</v>
      </c>
    </row>
    <row r="3391" spans="1:18" hidden="1" x14ac:dyDescent="0.25">
      <c r="A3391" s="32">
        <v>160383</v>
      </c>
      <c r="B3391" s="31" t="s">
        <v>2828</v>
      </c>
      <c r="C3391" s="31" t="s">
        <v>2829</v>
      </c>
      <c r="D3391" s="31" t="s">
        <v>9092</v>
      </c>
      <c r="E3391" s="31" t="s">
        <v>145</v>
      </c>
      <c r="F3391" s="31" t="s">
        <v>122</v>
      </c>
      <c r="G3391" s="31" t="s">
        <v>114</v>
      </c>
      <c r="H3391" s="31" t="s">
        <v>108</v>
      </c>
      <c r="I3391" s="31" t="s">
        <v>9093</v>
      </c>
      <c r="J3391" s="31" t="s">
        <v>9094</v>
      </c>
      <c r="K3391" s="31" t="s">
        <v>106</v>
      </c>
      <c r="L3391" s="31" t="s">
        <v>2829</v>
      </c>
      <c r="M3391" s="31" t="s">
        <v>30</v>
      </c>
      <c r="N3391" s="31" t="s">
        <v>25934</v>
      </c>
      <c r="O3391" s="31" t="s">
        <v>25929</v>
      </c>
      <c r="P3391" s="32" t="s">
        <v>25948</v>
      </c>
      <c r="Q3391" s="32">
        <v>1</v>
      </c>
      <c r="R3391" t="str">
        <f t="shared" si="52"/>
        <v>Залюбівська Г.П. ПП, пекарня р-н Красиловский Район, с.Чернелевка, ул.Рыбалко Маршала, д.61</v>
      </c>
    </row>
    <row r="3392" spans="1:18" hidden="1" x14ac:dyDescent="0.25">
      <c r="A3392" s="32">
        <v>160387</v>
      </c>
      <c r="B3392" s="31" t="s">
        <v>9108</v>
      </c>
      <c r="C3392" s="31" t="s">
        <v>9109</v>
      </c>
      <c r="D3392" s="31" t="s">
        <v>9110</v>
      </c>
      <c r="E3392" s="31" t="s">
        <v>145</v>
      </c>
      <c r="F3392" s="31" t="s">
        <v>122</v>
      </c>
      <c r="G3392" s="31" t="s">
        <v>115</v>
      </c>
      <c r="H3392" s="31" t="s">
        <v>116</v>
      </c>
      <c r="I3392" s="31" t="s">
        <v>124</v>
      </c>
      <c r="J3392" s="31" t="s">
        <v>109</v>
      </c>
      <c r="K3392" s="31" t="s">
        <v>106</v>
      </c>
      <c r="L3392" s="31" t="s">
        <v>9109</v>
      </c>
      <c r="M3392" s="31" t="s">
        <v>5</v>
      </c>
      <c r="N3392" s="31" t="s">
        <v>4</v>
      </c>
      <c r="O3392" s="31" t="s">
        <v>25929</v>
      </c>
      <c r="P3392" s="32" t="s">
        <v>25948</v>
      </c>
      <c r="Q3392" s="32">
        <v>1</v>
      </c>
      <c r="R3392" t="str">
        <f t="shared" si="52"/>
        <v>Заокопна О.М.. ПП, павільйон №10 г.Хмельницкий, ул.Соборная, д.11 (Молочний павільйон к-к №10)</v>
      </c>
    </row>
    <row r="3393" spans="1:18" hidden="1" x14ac:dyDescent="0.25">
      <c r="A3393" s="32">
        <v>160397</v>
      </c>
      <c r="B3393" s="31" t="s">
        <v>9135</v>
      </c>
      <c r="C3393" s="31" t="s">
        <v>9136</v>
      </c>
      <c r="D3393" s="31" t="s">
        <v>9137</v>
      </c>
      <c r="E3393" s="31" t="s">
        <v>145</v>
      </c>
      <c r="F3393" s="31" t="s">
        <v>122</v>
      </c>
      <c r="G3393" s="31" t="s">
        <v>107</v>
      </c>
      <c r="H3393" s="31" t="s">
        <v>108</v>
      </c>
      <c r="I3393" s="31" t="s">
        <v>124</v>
      </c>
      <c r="J3393" s="31" t="s">
        <v>109</v>
      </c>
      <c r="K3393" s="31" t="s">
        <v>106</v>
      </c>
      <c r="L3393" s="31" t="s">
        <v>9136</v>
      </c>
      <c r="M3393" s="31" t="s">
        <v>31</v>
      </c>
      <c r="N3393" s="31" t="s">
        <v>25934</v>
      </c>
      <c r="O3393" s="31" t="s">
        <v>25929</v>
      </c>
      <c r="P3393" s="32" t="s">
        <v>25948</v>
      </c>
      <c r="Q3393" s="32">
        <v>1</v>
      </c>
      <c r="R3393" t="str">
        <f t="shared" si="52"/>
        <v>Звада О.М. ПП, маг. "Спокуса" г.Староконстантинов, ул.Попова, д.36</v>
      </c>
    </row>
    <row r="3394" spans="1:18" hidden="1" x14ac:dyDescent="0.25">
      <c r="A3394" s="32">
        <v>160403</v>
      </c>
      <c r="B3394" s="31" t="s">
        <v>9151</v>
      </c>
      <c r="C3394" s="31" t="s">
        <v>9152</v>
      </c>
      <c r="D3394" s="31" t="s">
        <v>9153</v>
      </c>
      <c r="E3394" s="31" t="s">
        <v>145</v>
      </c>
      <c r="F3394" s="31" t="s">
        <v>122</v>
      </c>
      <c r="G3394" s="31" t="s">
        <v>149</v>
      </c>
      <c r="H3394" s="31" t="s">
        <v>108</v>
      </c>
      <c r="I3394" s="31" t="s">
        <v>124</v>
      </c>
      <c r="J3394" s="31" t="s">
        <v>109</v>
      </c>
      <c r="K3394" s="31" t="s">
        <v>106</v>
      </c>
      <c r="L3394" s="31" t="s">
        <v>9152</v>
      </c>
      <c r="M3394" s="31" t="s">
        <v>31</v>
      </c>
      <c r="N3394" s="31" t="s">
        <v>25934</v>
      </c>
      <c r="O3394" s="31" t="s">
        <v>25929</v>
      </c>
      <c r="P3394" s="32" t="s">
        <v>25948</v>
      </c>
      <c r="Q3394" s="32">
        <v>1</v>
      </c>
      <c r="R3394" t="str">
        <f t="shared" si="52"/>
        <v>Зікєєв В.О. ПП, к-к г.Староконстантинов (р-к анастасия)</v>
      </c>
    </row>
    <row r="3395" spans="1:18" hidden="1" x14ac:dyDescent="0.25">
      <c r="A3395" s="32">
        <v>160404</v>
      </c>
      <c r="B3395" s="31" t="s">
        <v>9154</v>
      </c>
      <c r="C3395" s="31" t="s">
        <v>9155</v>
      </c>
      <c r="D3395" s="31" t="s">
        <v>447</v>
      </c>
      <c r="E3395" s="31" t="s">
        <v>145</v>
      </c>
      <c r="F3395" s="31" t="s">
        <v>122</v>
      </c>
      <c r="G3395" s="31" t="s">
        <v>149</v>
      </c>
      <c r="H3395" s="31" t="s">
        <v>108</v>
      </c>
      <c r="I3395" s="31" t="s">
        <v>124</v>
      </c>
      <c r="J3395" s="31" t="s">
        <v>109</v>
      </c>
      <c r="K3395" s="31" t="s">
        <v>106</v>
      </c>
      <c r="L3395" s="31" t="s">
        <v>9155</v>
      </c>
      <c r="M3395" s="31" t="s">
        <v>29</v>
      </c>
      <c r="N3395" s="31" t="s">
        <v>25934</v>
      </c>
      <c r="O3395" s="31" t="s">
        <v>25929</v>
      </c>
      <c r="P3395" s="32" t="s">
        <v>25948</v>
      </c>
      <c r="Q3395" s="32">
        <v>1</v>
      </c>
      <c r="R3395" t="str">
        <f t="shared" ref="R3395:R3458" si="53">CONCATENATE(C3395," ",D3395)</f>
        <v>Зілецька О.Ф. ПП, к-к р-н Красиловский Район, г.Красилов (0)</v>
      </c>
    </row>
    <row r="3396" spans="1:18" hidden="1" x14ac:dyDescent="0.25">
      <c r="A3396" s="32">
        <v>160447</v>
      </c>
      <c r="B3396" s="31" t="s">
        <v>9260</v>
      </c>
      <c r="C3396" s="31" t="s">
        <v>9261</v>
      </c>
      <c r="D3396" s="31" t="s">
        <v>9262</v>
      </c>
      <c r="E3396" s="31" t="s">
        <v>145</v>
      </c>
      <c r="F3396" s="31" t="s">
        <v>122</v>
      </c>
      <c r="G3396" s="31" t="s">
        <v>107</v>
      </c>
      <c r="H3396" s="31" t="s">
        <v>108</v>
      </c>
      <c r="I3396" s="31" t="s">
        <v>9263</v>
      </c>
      <c r="J3396" s="31" t="s">
        <v>9264</v>
      </c>
      <c r="K3396" s="31" t="s">
        <v>106</v>
      </c>
      <c r="L3396" s="31" t="s">
        <v>9261</v>
      </c>
      <c r="M3396" s="31" t="s">
        <v>33</v>
      </c>
      <c r="N3396" s="31" t="s">
        <v>25934</v>
      </c>
      <c r="O3396" s="31" t="s">
        <v>25929</v>
      </c>
      <c r="P3396" s="32" t="s">
        <v>25948</v>
      </c>
      <c r="Q3396" s="32">
        <v>1</v>
      </c>
      <c r="R3396" t="str">
        <f t="shared" si="53"/>
        <v>Іщук С.І. ПП, маг. "Наминайко" р-н Летичевский Район, с.Сусловцы, ул.Заречная, д.1</v>
      </c>
    </row>
    <row r="3397" spans="1:18" hidden="1" x14ac:dyDescent="0.25">
      <c r="A3397" s="32">
        <v>160460</v>
      </c>
      <c r="B3397" s="31" t="s">
        <v>9309</v>
      </c>
      <c r="C3397" s="31" t="s">
        <v>9310</v>
      </c>
      <c r="D3397" s="31" t="s">
        <v>9311</v>
      </c>
      <c r="E3397" s="31" t="s">
        <v>145</v>
      </c>
      <c r="F3397" s="31" t="s">
        <v>122</v>
      </c>
      <c r="G3397" s="31" t="s">
        <v>107</v>
      </c>
      <c r="H3397" s="31" t="s">
        <v>108</v>
      </c>
      <c r="I3397" s="31" t="s">
        <v>124</v>
      </c>
      <c r="J3397" s="31" t="s">
        <v>109</v>
      </c>
      <c r="K3397" s="31" t="s">
        <v>106</v>
      </c>
      <c r="L3397" s="31" t="s">
        <v>9312</v>
      </c>
      <c r="M3397" s="31" t="s">
        <v>4</v>
      </c>
      <c r="N3397" s="31" t="s">
        <v>4</v>
      </c>
      <c r="O3397" s="31" t="s">
        <v>25929</v>
      </c>
      <c r="P3397" s="32" t="s">
        <v>25948</v>
      </c>
      <c r="Q3397" s="32">
        <v>1</v>
      </c>
      <c r="R3397" t="str">
        <f t="shared" si="53"/>
        <v>(НКЗ) Камянець-Подільська міжгосподарська пересувна шляхово-будівельна колона р-н Каменец-Подольский Район, с.Гуменцы, д.1</v>
      </c>
    </row>
    <row r="3398" spans="1:18" hidden="1" x14ac:dyDescent="0.25">
      <c r="A3398" s="32">
        <v>160468</v>
      </c>
      <c r="B3398" s="31" t="s">
        <v>9332</v>
      </c>
      <c r="C3398" s="31" t="s">
        <v>9333</v>
      </c>
      <c r="D3398" s="31" t="s">
        <v>9334</v>
      </c>
      <c r="E3398" s="31" t="s">
        <v>145</v>
      </c>
      <c r="F3398" s="31" t="s">
        <v>122</v>
      </c>
      <c r="G3398" s="31" t="s">
        <v>115</v>
      </c>
      <c r="H3398" s="31" t="s">
        <v>116</v>
      </c>
      <c r="I3398" s="31" t="s">
        <v>124</v>
      </c>
      <c r="J3398" s="31" t="s">
        <v>109</v>
      </c>
      <c r="K3398" s="31" t="s">
        <v>106</v>
      </c>
      <c r="L3398" s="31" t="s">
        <v>9333</v>
      </c>
      <c r="M3398" s="31" t="s">
        <v>5</v>
      </c>
      <c r="N3398" s="31" t="s">
        <v>4</v>
      </c>
      <c r="O3398" s="31" t="s">
        <v>25929</v>
      </c>
      <c r="P3398" s="32" t="s">
        <v>25948</v>
      </c>
      <c r="Q3398" s="32">
        <v>1</v>
      </c>
      <c r="R3398" t="str">
        <f t="shared" si="53"/>
        <v>Кантилович О.П. ПП, к-к №123 г.Хмельницкий, ул.Соборная, д.11 (біля овочевого павільона)</v>
      </c>
    </row>
    <row r="3399" spans="1:18" hidden="1" x14ac:dyDescent="0.25">
      <c r="A3399" s="32">
        <v>160497</v>
      </c>
      <c r="B3399" s="31" t="s">
        <v>9415</v>
      </c>
      <c r="C3399" s="31" t="s">
        <v>9416</v>
      </c>
      <c r="D3399" s="31" t="s">
        <v>9417</v>
      </c>
      <c r="E3399" s="31" t="s">
        <v>145</v>
      </c>
      <c r="F3399" s="31" t="s">
        <v>122</v>
      </c>
      <c r="G3399" s="31" t="s">
        <v>149</v>
      </c>
      <c r="H3399" s="31" t="s">
        <v>108</v>
      </c>
      <c r="I3399" s="31" t="s">
        <v>124</v>
      </c>
      <c r="J3399" s="31" t="s">
        <v>109</v>
      </c>
      <c r="K3399" s="31" t="s">
        <v>106</v>
      </c>
      <c r="L3399" s="31" t="s">
        <v>9416</v>
      </c>
      <c r="M3399" s="31" t="s">
        <v>5</v>
      </c>
      <c r="N3399" s="31" t="s">
        <v>4</v>
      </c>
      <c r="O3399" s="31" t="s">
        <v>25929</v>
      </c>
      <c r="P3399" s="32" t="s">
        <v>25948</v>
      </c>
      <c r="Q3399" s="32">
        <v>1</v>
      </c>
      <c r="R3399" t="str">
        <f t="shared" si="53"/>
        <v>Кисіль Н.С. ПП, к-к №100 г.Хмельницкий, ул.Соборная, д.11 (майданчик №2)</v>
      </c>
    </row>
    <row r="3400" spans="1:18" hidden="1" x14ac:dyDescent="0.25">
      <c r="A3400" s="32">
        <v>160504</v>
      </c>
      <c r="B3400" s="31" t="s">
        <v>9419</v>
      </c>
      <c r="C3400" s="31" t="s">
        <v>9420</v>
      </c>
      <c r="D3400" s="31" t="s">
        <v>9421</v>
      </c>
      <c r="E3400" s="31" t="s">
        <v>145</v>
      </c>
      <c r="F3400" s="31" t="s">
        <v>122</v>
      </c>
      <c r="G3400" s="31" t="s">
        <v>107</v>
      </c>
      <c r="H3400" s="31" t="s">
        <v>108</v>
      </c>
      <c r="I3400" s="31" t="s">
        <v>124</v>
      </c>
      <c r="J3400" s="31" t="s">
        <v>109</v>
      </c>
      <c r="K3400" s="31" t="s">
        <v>106</v>
      </c>
      <c r="L3400" s="31" t="s">
        <v>9420</v>
      </c>
      <c r="M3400" s="31" t="s">
        <v>29</v>
      </c>
      <c r="N3400" s="31" t="s">
        <v>25934</v>
      </c>
      <c r="O3400" s="31" t="s">
        <v>25929</v>
      </c>
      <c r="P3400" s="32" t="s">
        <v>25948</v>
      </c>
      <c r="Q3400" s="32">
        <v>1</v>
      </c>
      <c r="R3400" t="str">
        <f t="shared" si="53"/>
        <v>Кірєєва Л.Р. ПП, маг. р-н Теофипольский Район, с.Романов, ул.Мира, д.62/1</v>
      </c>
    </row>
    <row r="3401" spans="1:18" hidden="1" x14ac:dyDescent="0.25">
      <c r="A3401" s="32">
        <v>160524</v>
      </c>
      <c r="B3401" s="31" t="s">
        <v>1840</v>
      </c>
      <c r="C3401" s="31" t="s">
        <v>1841</v>
      </c>
      <c r="D3401" s="31" t="s">
        <v>9478</v>
      </c>
      <c r="E3401" s="31" t="s">
        <v>145</v>
      </c>
      <c r="F3401" s="31" t="s">
        <v>122</v>
      </c>
      <c r="G3401" s="31" t="s">
        <v>107</v>
      </c>
      <c r="H3401" s="31" t="s">
        <v>108</v>
      </c>
      <c r="I3401" s="31" t="s">
        <v>124</v>
      </c>
      <c r="J3401" s="31" t="s">
        <v>109</v>
      </c>
      <c r="K3401" s="31" t="s">
        <v>106</v>
      </c>
      <c r="L3401" s="31" t="s">
        <v>1841</v>
      </c>
      <c r="M3401" s="31" t="s">
        <v>29</v>
      </c>
      <c r="N3401" s="31" t="s">
        <v>25934</v>
      </c>
      <c r="O3401" s="31" t="s">
        <v>25929</v>
      </c>
      <c r="P3401" s="32" t="s">
        <v>25948</v>
      </c>
      <c r="Q3401" s="32">
        <v>1</v>
      </c>
      <c r="R3401" t="str">
        <f t="shared" si="53"/>
        <v>Кобельчук Л.І. ПП, маг. "Океан" р-н Красиловский Район, г.Красилов, пер.Грушевского, д.86 (в аптеці)</v>
      </c>
    </row>
    <row r="3402" spans="1:18" hidden="1" x14ac:dyDescent="0.25">
      <c r="A3402" s="32">
        <v>159953</v>
      </c>
      <c r="B3402" s="31" t="s">
        <v>7940</v>
      </c>
      <c r="C3402" s="31" t="s">
        <v>7941</v>
      </c>
      <c r="D3402" s="31" t="s">
        <v>7942</v>
      </c>
      <c r="E3402" s="31" t="s">
        <v>145</v>
      </c>
      <c r="F3402" s="31" t="s">
        <v>122</v>
      </c>
      <c r="G3402" s="31" t="s">
        <v>299</v>
      </c>
      <c r="H3402" s="31" t="s">
        <v>108</v>
      </c>
      <c r="I3402" s="31" t="s">
        <v>7943</v>
      </c>
      <c r="J3402" s="31" t="s">
        <v>7944</v>
      </c>
      <c r="K3402" s="31" t="s">
        <v>110</v>
      </c>
      <c r="L3402" s="31" t="s">
        <v>7941</v>
      </c>
      <c r="M3402" s="31" t="s">
        <v>29</v>
      </c>
      <c r="N3402" s="31" t="s">
        <v>25934</v>
      </c>
      <c r="O3402" s="31" t="s">
        <v>25929</v>
      </c>
      <c r="P3402" s="32" t="s">
        <v>66</v>
      </c>
      <c r="Q3402" s="32">
        <v>0.5</v>
      </c>
      <c r="R3402" t="str">
        <f t="shared" si="53"/>
        <v>Жуковська А.В. ПП, маг. "Маркет" р-н Теофипольский Район, пгт.Теофиполь, пер.Хмельницкого Богдана, д.2 (в центрі)</v>
      </c>
    </row>
    <row r="3403" spans="1:18" hidden="1" x14ac:dyDescent="0.25">
      <c r="A3403" s="32">
        <v>159959</v>
      </c>
      <c r="B3403" s="31" t="s">
        <v>7961</v>
      </c>
      <c r="C3403" s="31" t="s">
        <v>1081</v>
      </c>
      <c r="D3403" s="31" t="s">
        <v>3866</v>
      </c>
      <c r="E3403" s="31" t="s">
        <v>145</v>
      </c>
      <c r="F3403" s="31" t="s">
        <v>122</v>
      </c>
      <c r="G3403" s="31" t="s">
        <v>107</v>
      </c>
      <c r="H3403" s="31" t="s">
        <v>108</v>
      </c>
      <c r="I3403" s="31" t="s">
        <v>1083</v>
      </c>
      <c r="J3403" s="31" t="s">
        <v>1084</v>
      </c>
      <c r="K3403" s="31" t="s">
        <v>110</v>
      </c>
      <c r="L3403" s="31" t="s">
        <v>1085</v>
      </c>
      <c r="M3403" s="31" t="s">
        <v>30</v>
      </c>
      <c r="N3403" s="31" t="s">
        <v>25934</v>
      </c>
      <c r="O3403" s="31" t="s">
        <v>25929</v>
      </c>
      <c r="P3403" s="32" t="s">
        <v>66</v>
      </c>
      <c r="Q3403" s="32">
        <v>0.5</v>
      </c>
      <c r="R3403" t="str">
        <f t="shared" si="53"/>
        <v>(КООП) Великолазучинське СТ, маг. "Продукти" р-н Теофипольский Район, с.Борщовка, ул.Центральная, д.6</v>
      </c>
    </row>
    <row r="3404" spans="1:18" hidden="1" x14ac:dyDescent="0.25">
      <c r="A3404" s="32">
        <v>159960</v>
      </c>
      <c r="B3404" s="31" t="s">
        <v>7962</v>
      </c>
      <c r="C3404" s="31" t="s">
        <v>1081</v>
      </c>
      <c r="D3404" s="31" t="s">
        <v>7963</v>
      </c>
      <c r="E3404" s="31" t="s">
        <v>145</v>
      </c>
      <c r="F3404" s="31" t="s">
        <v>122</v>
      </c>
      <c r="G3404" s="31" t="s">
        <v>107</v>
      </c>
      <c r="H3404" s="31" t="s">
        <v>108</v>
      </c>
      <c r="I3404" s="31" t="s">
        <v>1083</v>
      </c>
      <c r="J3404" s="31" t="s">
        <v>1084</v>
      </c>
      <c r="K3404" s="31" t="s">
        <v>110</v>
      </c>
      <c r="L3404" s="31" t="s">
        <v>1085</v>
      </c>
      <c r="M3404" s="31" t="s">
        <v>30</v>
      </c>
      <c r="N3404" s="31" t="s">
        <v>25934</v>
      </c>
      <c r="O3404" s="31" t="s">
        <v>25929</v>
      </c>
      <c r="P3404" s="32" t="s">
        <v>66</v>
      </c>
      <c r="Q3404" s="32">
        <v>0.5</v>
      </c>
      <c r="R3404" t="str">
        <f t="shared" si="53"/>
        <v>(КООП) Великолазучинське СТ, маг. "Продукти" р-н Теофипольский Район, с.Великий Лазучин, ул.Кооперативная, д.3</v>
      </c>
    </row>
    <row r="3405" spans="1:18" hidden="1" x14ac:dyDescent="0.25">
      <c r="A3405" s="32">
        <v>159961</v>
      </c>
      <c r="B3405" s="31" t="s">
        <v>7964</v>
      </c>
      <c r="C3405" s="31" t="s">
        <v>1081</v>
      </c>
      <c r="D3405" s="31" t="s">
        <v>7965</v>
      </c>
      <c r="E3405" s="31" t="s">
        <v>145</v>
      </c>
      <c r="F3405" s="31" t="s">
        <v>122</v>
      </c>
      <c r="G3405" s="31" t="s">
        <v>107</v>
      </c>
      <c r="H3405" s="31" t="s">
        <v>108</v>
      </c>
      <c r="I3405" s="31" t="s">
        <v>124</v>
      </c>
      <c r="J3405" s="31" t="s">
        <v>109</v>
      </c>
      <c r="K3405" s="31" t="s">
        <v>110</v>
      </c>
      <c r="L3405" s="31" t="s">
        <v>1085</v>
      </c>
      <c r="M3405" s="31" t="s">
        <v>4</v>
      </c>
      <c r="N3405" s="31" t="s">
        <v>4</v>
      </c>
      <c r="O3405" s="31" t="s">
        <v>25929</v>
      </c>
      <c r="P3405" s="32" t="s">
        <v>25948</v>
      </c>
      <c r="Q3405" s="32">
        <v>1</v>
      </c>
      <c r="R3405" t="str">
        <f t="shared" si="53"/>
        <v>(КООП) Великолазучинське СТ, маг. "Продукти" р-н Теофипольский Район, пгт.Базалия (Центр)</v>
      </c>
    </row>
    <row r="3406" spans="1:18" hidden="1" x14ac:dyDescent="0.25">
      <c r="A3406" s="32">
        <v>159968</v>
      </c>
      <c r="B3406" s="31" t="s">
        <v>7982</v>
      </c>
      <c r="C3406" s="31" t="s">
        <v>7983</v>
      </c>
      <c r="D3406" s="31" t="s">
        <v>7984</v>
      </c>
      <c r="E3406" s="31" t="s">
        <v>145</v>
      </c>
      <c r="F3406" s="31" t="s">
        <v>122</v>
      </c>
      <c r="G3406" s="31" t="s">
        <v>111</v>
      </c>
      <c r="H3406" s="31" t="s">
        <v>112</v>
      </c>
      <c r="I3406" s="31" t="s">
        <v>7985</v>
      </c>
      <c r="J3406" s="31" t="s">
        <v>109</v>
      </c>
      <c r="K3406" s="31" t="s">
        <v>110</v>
      </c>
      <c r="L3406" s="31" t="s">
        <v>7986</v>
      </c>
      <c r="M3406" s="31" t="s">
        <v>4</v>
      </c>
      <c r="N3406" s="31" t="s">
        <v>4</v>
      </c>
      <c r="O3406" s="31" t="s">
        <v>25929</v>
      </c>
      <c r="P3406" s="32" t="s">
        <v>25948</v>
      </c>
      <c r="Q3406" s="32">
        <v>1</v>
      </c>
      <c r="R3406" t="str">
        <f t="shared" si="53"/>
        <v>(НКЗ) Ветсанзавод ДП Хмельницький державний завод по виробництву Мясокісткового борошна р-н Деражнянский Район, пгт.Волковинцы (0)</v>
      </c>
    </row>
    <row r="3407" spans="1:18" hidden="1" x14ac:dyDescent="0.25">
      <c r="A3407" s="32">
        <v>159972</v>
      </c>
      <c r="B3407" s="31" t="s">
        <v>7990</v>
      </c>
      <c r="C3407" s="31" t="s">
        <v>7991</v>
      </c>
      <c r="D3407" s="31" t="s">
        <v>7992</v>
      </c>
      <c r="E3407" s="31" t="s">
        <v>145</v>
      </c>
      <c r="F3407" s="31" t="s">
        <v>122</v>
      </c>
      <c r="G3407" s="31" t="s">
        <v>107</v>
      </c>
      <c r="H3407" s="31" t="s">
        <v>108</v>
      </c>
      <c r="I3407" s="31" t="s">
        <v>124</v>
      </c>
      <c r="J3407" s="31" t="s">
        <v>109</v>
      </c>
      <c r="K3407" s="31" t="s">
        <v>110</v>
      </c>
      <c r="L3407" s="31" t="s">
        <v>7993</v>
      </c>
      <c r="M3407" s="31" t="s">
        <v>30</v>
      </c>
      <c r="N3407" s="31" t="s">
        <v>25934</v>
      </c>
      <c r="O3407" s="31" t="s">
        <v>25929</v>
      </c>
      <c r="P3407" s="32" t="s">
        <v>67</v>
      </c>
      <c r="Q3407" s="32">
        <v>0</v>
      </c>
      <c r="R3407" t="str">
        <f t="shared" si="53"/>
        <v>Вишнева Є.П. ПП, маг. "Продукти" р-н Староконстантиновский Район, с.Воронковцы, ул.Ленина, д.53</v>
      </c>
    </row>
    <row r="3408" spans="1:18" hidden="1" x14ac:dyDescent="0.25">
      <c r="A3408" s="32">
        <v>159972</v>
      </c>
      <c r="B3408" s="31" t="s">
        <v>7994</v>
      </c>
      <c r="C3408" s="31" t="s">
        <v>7991</v>
      </c>
      <c r="D3408" s="31" t="s">
        <v>7992</v>
      </c>
      <c r="E3408" s="31" t="s">
        <v>145</v>
      </c>
      <c r="F3408" s="31" t="s">
        <v>122</v>
      </c>
      <c r="G3408" s="31" t="s">
        <v>107</v>
      </c>
      <c r="H3408" s="31" t="s">
        <v>108</v>
      </c>
      <c r="I3408" s="31" t="s">
        <v>7995</v>
      </c>
      <c r="J3408" s="31" t="s">
        <v>7996</v>
      </c>
      <c r="K3408" s="31" t="s">
        <v>110</v>
      </c>
      <c r="L3408" s="31" t="s">
        <v>7991</v>
      </c>
      <c r="M3408" s="31" t="s">
        <v>30</v>
      </c>
      <c r="N3408" s="31" t="s">
        <v>25934</v>
      </c>
      <c r="O3408" s="31" t="s">
        <v>25929</v>
      </c>
      <c r="P3408" s="32" t="s">
        <v>67</v>
      </c>
      <c r="Q3408" s="32">
        <v>0</v>
      </c>
      <c r="R3408" t="str">
        <f t="shared" si="53"/>
        <v>Вишнева Є.П. ПП, маг. "Продукти" р-н Староконстантиновский Район, с.Воронковцы, ул.Ленина, д.53</v>
      </c>
    </row>
    <row r="3409" spans="1:18" hidden="1" x14ac:dyDescent="0.25">
      <c r="A3409" s="32">
        <v>159990</v>
      </c>
      <c r="B3409" s="31" t="s">
        <v>2656</v>
      </c>
      <c r="C3409" s="31" t="s">
        <v>8036</v>
      </c>
      <c r="D3409" s="31" t="s">
        <v>8037</v>
      </c>
      <c r="E3409" s="31" t="s">
        <v>145</v>
      </c>
      <c r="F3409" s="31" t="s">
        <v>122</v>
      </c>
      <c r="G3409" s="31" t="s">
        <v>107</v>
      </c>
      <c r="H3409" s="31" t="s">
        <v>108</v>
      </c>
      <c r="I3409" s="31" t="s">
        <v>8038</v>
      </c>
      <c r="J3409" s="31" t="s">
        <v>8039</v>
      </c>
      <c r="K3409" s="31" t="s">
        <v>110</v>
      </c>
      <c r="L3409" s="31" t="s">
        <v>8036</v>
      </c>
      <c r="M3409" s="31" t="s">
        <v>29</v>
      </c>
      <c r="N3409" s="31" t="s">
        <v>25934</v>
      </c>
      <c r="O3409" s="31" t="s">
        <v>25929</v>
      </c>
      <c r="P3409" s="32" t="s">
        <v>67</v>
      </c>
      <c r="Q3409" s="32">
        <v>0.5</v>
      </c>
      <c r="R3409" t="str">
        <f t="shared" si="53"/>
        <v>Власюк Л.Г. ПП, маг. "Смак" р-н Красиловский Район, г.Красилов, ул.Центральная, д.33 (біля школи)</v>
      </c>
    </row>
    <row r="3410" spans="1:18" hidden="1" x14ac:dyDescent="0.25">
      <c r="A3410" s="32">
        <v>159992</v>
      </c>
      <c r="B3410" s="31" t="s">
        <v>8045</v>
      </c>
      <c r="C3410" s="31" t="s">
        <v>8046</v>
      </c>
      <c r="D3410" s="31" t="s">
        <v>8047</v>
      </c>
      <c r="E3410" s="31" t="s">
        <v>145</v>
      </c>
      <c r="F3410" s="31" t="s">
        <v>122</v>
      </c>
      <c r="G3410" s="31" t="s">
        <v>111</v>
      </c>
      <c r="H3410" s="31" t="s">
        <v>112</v>
      </c>
      <c r="I3410" s="31" t="s">
        <v>8048</v>
      </c>
      <c r="J3410" s="31" t="s">
        <v>109</v>
      </c>
      <c r="K3410" s="31" t="s">
        <v>110</v>
      </c>
      <c r="L3410" s="31" t="s">
        <v>8049</v>
      </c>
      <c r="M3410" s="31" t="s">
        <v>4</v>
      </c>
      <c r="N3410" s="31" t="s">
        <v>4</v>
      </c>
      <c r="O3410" s="31" t="s">
        <v>25929</v>
      </c>
      <c r="P3410" s="32" t="s">
        <v>25948</v>
      </c>
      <c r="Q3410" s="32">
        <v>1</v>
      </c>
      <c r="R3410" t="str">
        <f t="shared" si="53"/>
        <v>(НКЗ) Вовковинецька школа-інтернат ППО р-н Деражнянский Район, пгт.Волковинцы, ул.Макаренко (0)</v>
      </c>
    </row>
    <row r="3411" spans="1:18" hidden="1" x14ac:dyDescent="0.25">
      <c r="A3411" s="32">
        <v>159996</v>
      </c>
      <c r="B3411" s="31" t="s">
        <v>8061</v>
      </c>
      <c r="C3411" s="31" t="s">
        <v>8062</v>
      </c>
      <c r="D3411" s="31" t="s">
        <v>8063</v>
      </c>
      <c r="E3411" s="31" t="s">
        <v>145</v>
      </c>
      <c r="F3411" s="31" t="s">
        <v>122</v>
      </c>
      <c r="G3411" s="31" t="s">
        <v>107</v>
      </c>
      <c r="H3411" s="31" t="s">
        <v>108</v>
      </c>
      <c r="I3411" s="31" t="s">
        <v>8064</v>
      </c>
      <c r="J3411" s="31" t="s">
        <v>8065</v>
      </c>
      <c r="K3411" s="31" t="s">
        <v>110</v>
      </c>
      <c r="L3411" s="31" t="s">
        <v>8062</v>
      </c>
      <c r="M3411" s="31" t="s">
        <v>31</v>
      </c>
      <c r="N3411" s="31" t="s">
        <v>25934</v>
      </c>
      <c r="O3411" s="31" t="s">
        <v>25929</v>
      </c>
      <c r="P3411" s="32" t="s">
        <v>66</v>
      </c>
      <c r="Q3411" s="32">
        <v>0.5</v>
      </c>
      <c r="R3411" t="str">
        <f t="shared" si="53"/>
        <v>Возна Н.С. ПП, маг."Продукти" р-н Староконстантиновский Район, с.Сахновцы, ул.Центральная, д.17</v>
      </c>
    </row>
    <row r="3412" spans="1:18" hidden="1" x14ac:dyDescent="0.25">
      <c r="A3412" s="32">
        <v>159998</v>
      </c>
      <c r="B3412" s="31" t="s">
        <v>8069</v>
      </c>
      <c r="C3412" s="31" t="s">
        <v>8070</v>
      </c>
      <c r="D3412" s="31" t="s">
        <v>8071</v>
      </c>
      <c r="E3412" s="31" t="s">
        <v>145</v>
      </c>
      <c r="F3412" s="31" t="s">
        <v>122</v>
      </c>
      <c r="G3412" s="31" t="s">
        <v>107</v>
      </c>
      <c r="H3412" s="31" t="s">
        <v>108</v>
      </c>
      <c r="I3412" s="31" t="s">
        <v>8072</v>
      </c>
      <c r="J3412" s="31" t="s">
        <v>8073</v>
      </c>
      <c r="K3412" s="31" t="s">
        <v>110</v>
      </c>
      <c r="L3412" s="31" t="s">
        <v>8070</v>
      </c>
      <c r="M3412" s="31" t="s">
        <v>30</v>
      </c>
      <c r="N3412" s="31" t="s">
        <v>25934</v>
      </c>
      <c r="O3412" s="31" t="s">
        <v>25929</v>
      </c>
      <c r="P3412" s="32" t="s">
        <v>66</v>
      </c>
      <c r="Q3412" s="32">
        <v>1</v>
      </c>
      <c r="R3412" t="str">
        <f t="shared" si="53"/>
        <v>Вознюк В.В. ПП, маг. "Від А до Я" р-н Теофипольский Район, с.Туровка, ул.Центральная, д.32а</v>
      </c>
    </row>
    <row r="3413" spans="1:18" hidden="1" x14ac:dyDescent="0.25">
      <c r="A3413" s="32">
        <v>160001</v>
      </c>
      <c r="B3413" s="31" t="s">
        <v>8080</v>
      </c>
      <c r="C3413" s="31" t="s">
        <v>8081</v>
      </c>
      <c r="D3413" s="31" t="s">
        <v>8082</v>
      </c>
      <c r="E3413" s="31" t="s">
        <v>145</v>
      </c>
      <c r="F3413" s="31" t="s">
        <v>122</v>
      </c>
      <c r="G3413" s="31" t="s">
        <v>107</v>
      </c>
      <c r="H3413" s="31" t="s">
        <v>108</v>
      </c>
      <c r="I3413" s="31" t="s">
        <v>8083</v>
      </c>
      <c r="J3413" s="31" t="s">
        <v>8084</v>
      </c>
      <c r="K3413" s="31" t="s">
        <v>110</v>
      </c>
      <c r="L3413" s="31" t="s">
        <v>8081</v>
      </c>
      <c r="M3413" s="31" t="s">
        <v>30</v>
      </c>
      <c r="N3413" s="31" t="s">
        <v>25934</v>
      </c>
      <c r="O3413" s="31" t="s">
        <v>25929</v>
      </c>
      <c r="P3413" s="32" t="s">
        <v>66</v>
      </c>
      <c r="Q3413" s="32">
        <v>0.5</v>
      </c>
      <c r="R3413" t="str">
        <f t="shared" si="53"/>
        <v>Вознюк Є.М. ПП, маг. "Продукти" р-н Теофипольский Район, с.Михновка, д.8</v>
      </c>
    </row>
    <row r="3414" spans="1:18" hidden="1" x14ac:dyDescent="0.25">
      <c r="A3414" s="32">
        <v>160018</v>
      </c>
      <c r="B3414" s="31" t="s">
        <v>8128</v>
      </c>
      <c r="C3414" s="31" t="s">
        <v>8129</v>
      </c>
      <c r="D3414" s="31" t="s">
        <v>8130</v>
      </c>
      <c r="E3414" s="31" t="s">
        <v>145</v>
      </c>
      <c r="F3414" s="31" t="s">
        <v>122</v>
      </c>
      <c r="G3414" s="31" t="s">
        <v>107</v>
      </c>
      <c r="H3414" s="31" t="s">
        <v>108</v>
      </c>
      <c r="I3414" s="31" t="s">
        <v>124</v>
      </c>
      <c r="J3414" s="31" t="s">
        <v>109</v>
      </c>
      <c r="K3414" s="31" t="s">
        <v>110</v>
      </c>
      <c r="L3414" s="31" t="s">
        <v>8129</v>
      </c>
      <c r="M3414" s="31" t="s">
        <v>30</v>
      </c>
      <c r="N3414" s="31" t="s">
        <v>25934</v>
      </c>
      <c r="O3414" s="31" t="s">
        <v>25929</v>
      </c>
      <c r="P3414" s="32" t="s">
        <v>66</v>
      </c>
      <c r="Q3414" s="32">
        <v>0.5</v>
      </c>
      <c r="R3414" t="str">
        <f t="shared" si="53"/>
        <v>Войчук Л.С. ПП, маг. "Шарм" р-н Красиловский Район, с.Печеское (Колхозная)</v>
      </c>
    </row>
    <row r="3415" spans="1:18" hidden="1" x14ac:dyDescent="0.25">
      <c r="A3415" s="32">
        <v>160021</v>
      </c>
      <c r="B3415" s="31" t="s">
        <v>8136</v>
      </c>
      <c r="C3415" s="31" t="s">
        <v>8137</v>
      </c>
      <c r="D3415" s="31" t="s">
        <v>8138</v>
      </c>
      <c r="E3415" s="31" t="s">
        <v>145</v>
      </c>
      <c r="F3415" s="31" t="s">
        <v>122</v>
      </c>
      <c r="G3415" s="31" t="s">
        <v>107</v>
      </c>
      <c r="H3415" s="31" t="s">
        <v>108</v>
      </c>
      <c r="I3415" s="31" t="s">
        <v>476</v>
      </c>
      <c r="J3415" s="31" t="s">
        <v>477</v>
      </c>
      <c r="K3415" s="31" t="s">
        <v>110</v>
      </c>
      <c r="L3415" s="31" t="s">
        <v>8137</v>
      </c>
      <c r="M3415" s="31" t="s">
        <v>31</v>
      </c>
      <c r="N3415" s="31" t="s">
        <v>25934</v>
      </c>
      <c r="O3415" s="31" t="s">
        <v>25929</v>
      </c>
      <c r="P3415" s="32" t="s">
        <v>67</v>
      </c>
      <c r="Q3415" s="32">
        <v>0.5</v>
      </c>
      <c r="R3415" t="str">
        <f t="shared" si="53"/>
        <v>Волиньтабак ТОВ, маг. "Дункан" г.Староконстантинов, ул.Грушевского, д.45/10</v>
      </c>
    </row>
    <row r="3416" spans="1:18" hidden="1" x14ac:dyDescent="0.25">
      <c r="A3416" s="32">
        <v>160028</v>
      </c>
      <c r="B3416" s="31" t="s">
        <v>8148</v>
      </c>
      <c r="C3416" s="31" t="s">
        <v>8149</v>
      </c>
      <c r="D3416" s="31" t="s">
        <v>8150</v>
      </c>
      <c r="E3416" s="31" t="s">
        <v>145</v>
      </c>
      <c r="F3416" s="31" t="s">
        <v>122</v>
      </c>
      <c r="G3416" s="31" t="s">
        <v>111</v>
      </c>
      <c r="H3416" s="31" t="s">
        <v>112</v>
      </c>
      <c r="I3416" s="31" t="s">
        <v>8151</v>
      </c>
      <c r="J3416" s="31" t="s">
        <v>8152</v>
      </c>
      <c r="K3416" s="31" t="s">
        <v>110</v>
      </c>
      <c r="L3416" s="31" t="s">
        <v>8153</v>
      </c>
      <c r="M3416" s="31" t="s">
        <v>4</v>
      </c>
      <c r="N3416" s="31" t="s">
        <v>4</v>
      </c>
      <c r="O3416" s="31" t="s">
        <v>25929</v>
      </c>
      <c r="P3416" s="32" t="s">
        <v>25948</v>
      </c>
      <c r="Q3416" s="32">
        <v>1</v>
      </c>
      <c r="R3416" t="str">
        <f t="shared" si="53"/>
        <v>(НКЗ) Волочиське КП ТМ "Тепловик" р-н Волочисский Район, г.Волочиск, пер.Пушкина, д.7а</v>
      </c>
    </row>
    <row r="3417" spans="1:18" hidden="1" x14ac:dyDescent="0.25">
      <c r="A3417" s="32">
        <v>160029</v>
      </c>
      <c r="B3417" s="31" t="s">
        <v>8154</v>
      </c>
      <c r="C3417" s="31" t="s">
        <v>8155</v>
      </c>
      <c r="D3417" s="31" t="s">
        <v>8156</v>
      </c>
      <c r="E3417" s="31" t="s">
        <v>145</v>
      </c>
      <c r="F3417" s="31" t="s">
        <v>122</v>
      </c>
      <c r="G3417" s="31" t="s">
        <v>111</v>
      </c>
      <c r="H3417" s="31" t="s">
        <v>112</v>
      </c>
      <c r="I3417" s="31" t="s">
        <v>8157</v>
      </c>
      <c r="J3417" s="31" t="s">
        <v>109</v>
      </c>
      <c r="K3417" s="31" t="s">
        <v>110</v>
      </c>
      <c r="L3417" s="31" t="s">
        <v>8158</v>
      </c>
      <c r="M3417" s="31" t="s">
        <v>4</v>
      </c>
      <c r="N3417" s="31" t="s">
        <v>4</v>
      </c>
      <c r="O3417" s="31" t="s">
        <v>25929</v>
      </c>
      <c r="P3417" s="32" t="s">
        <v>25948</v>
      </c>
      <c r="Q3417" s="32">
        <v>1</v>
      </c>
      <c r="R3417" t="str">
        <f t="shared" si="53"/>
        <v>(НКЗ) ППО профспілки прац. соціальної сфери Волочиського територіального центру соц. обслуговування р-н Волочисский Район, г.Волочиск, пер.Пушкина, д.33</v>
      </c>
    </row>
    <row r="3418" spans="1:18" hidden="1" x14ac:dyDescent="0.25">
      <c r="A3418" s="32">
        <v>160030</v>
      </c>
      <c r="B3418" s="31" t="s">
        <v>8159</v>
      </c>
      <c r="C3418" s="31" t="s">
        <v>8160</v>
      </c>
      <c r="D3418" s="31" t="s">
        <v>8161</v>
      </c>
      <c r="E3418" s="31" t="s">
        <v>145</v>
      </c>
      <c r="F3418" s="31" t="s">
        <v>122</v>
      </c>
      <c r="G3418" s="31" t="s">
        <v>111</v>
      </c>
      <c r="H3418" s="31" t="s">
        <v>112</v>
      </c>
      <c r="I3418" s="31" t="s">
        <v>124</v>
      </c>
      <c r="J3418" s="31" t="s">
        <v>109</v>
      </c>
      <c r="K3418" s="31" t="s">
        <v>110</v>
      </c>
      <c r="L3418" s="31" t="s">
        <v>8162</v>
      </c>
      <c r="M3418" s="31" t="s">
        <v>4</v>
      </c>
      <c r="N3418" s="31" t="s">
        <v>4</v>
      </c>
      <c r="O3418" s="31" t="s">
        <v>25929</v>
      </c>
      <c r="P3418" s="32" t="s">
        <v>25948</v>
      </c>
      <c r="Q3418" s="32">
        <v>1</v>
      </c>
      <c r="R3418" t="str">
        <f t="shared" si="53"/>
        <v>(НКЗ) Волочиська районна профспілкова організація  працівників охорони здоров'я р-н Волочисский Район, г.Волочиск, ул.Независимости, д.68</v>
      </c>
    </row>
    <row r="3419" spans="1:18" hidden="1" x14ac:dyDescent="0.25">
      <c r="A3419" s="32">
        <v>160038</v>
      </c>
      <c r="B3419" s="31" t="s">
        <v>8173</v>
      </c>
      <c r="C3419" s="31" t="s">
        <v>8174</v>
      </c>
      <c r="D3419" s="31" t="s">
        <v>8175</v>
      </c>
      <c r="E3419" s="31" t="s">
        <v>145</v>
      </c>
      <c r="F3419" s="31" t="s">
        <v>122</v>
      </c>
      <c r="G3419" s="31" t="s">
        <v>107</v>
      </c>
      <c r="H3419" s="31" t="s">
        <v>108</v>
      </c>
      <c r="I3419" s="31" t="s">
        <v>8176</v>
      </c>
      <c r="J3419" s="31" t="s">
        <v>8177</v>
      </c>
      <c r="K3419" s="31" t="s">
        <v>110</v>
      </c>
      <c r="L3419" s="31" t="s">
        <v>8174</v>
      </c>
      <c r="M3419" s="31" t="s">
        <v>32</v>
      </c>
      <c r="N3419" s="31" t="s">
        <v>25934</v>
      </c>
      <c r="O3419" s="31" t="s">
        <v>25929</v>
      </c>
      <c r="P3419" s="32" t="s">
        <v>66</v>
      </c>
      <c r="Q3419" s="32">
        <v>1</v>
      </c>
      <c r="R3419" t="str">
        <f t="shared" si="53"/>
        <v>Вольський Р.Ф. ПП, маг. "Продукти" р-н Староконстантиновский Район, с.Самчики, ул.Остриковци, д.3</v>
      </c>
    </row>
    <row r="3420" spans="1:18" hidden="1" x14ac:dyDescent="0.25">
      <c r="A3420" s="32">
        <v>160042</v>
      </c>
      <c r="B3420" s="31" t="s">
        <v>1442</v>
      </c>
      <c r="C3420" s="31" t="s">
        <v>8178</v>
      </c>
      <c r="D3420" s="31" t="s">
        <v>8179</v>
      </c>
      <c r="E3420" s="31" t="s">
        <v>145</v>
      </c>
      <c r="F3420" s="31" t="s">
        <v>122</v>
      </c>
      <c r="G3420" s="31" t="s">
        <v>107</v>
      </c>
      <c r="H3420" s="31" t="s">
        <v>108</v>
      </c>
      <c r="I3420" s="31" t="s">
        <v>8180</v>
      </c>
      <c r="J3420" s="31" t="s">
        <v>8181</v>
      </c>
      <c r="K3420" s="31" t="s">
        <v>110</v>
      </c>
      <c r="L3420" s="31" t="s">
        <v>8178</v>
      </c>
      <c r="M3420" s="31" t="s">
        <v>31</v>
      </c>
      <c r="N3420" s="31" t="s">
        <v>25934</v>
      </c>
      <c r="O3420" s="31" t="s">
        <v>25929</v>
      </c>
      <c r="P3420" s="32" t="s">
        <v>67</v>
      </c>
      <c r="Q3420" s="32">
        <v>0.5</v>
      </c>
      <c r="R3420" t="str">
        <f t="shared" si="53"/>
        <v>Воробйова І.В. ПП, чайний к-к г.Староконстантинов, пер.Орджоникидзе (ринок Престиж)</v>
      </c>
    </row>
    <row r="3421" spans="1:18" hidden="1" x14ac:dyDescent="0.25">
      <c r="A3421" s="32">
        <v>160880</v>
      </c>
      <c r="B3421" s="31" t="s">
        <v>10459</v>
      </c>
      <c r="C3421" s="31" t="s">
        <v>10460</v>
      </c>
      <c r="D3421" s="31" t="s">
        <v>10461</v>
      </c>
      <c r="E3421" s="31" t="s">
        <v>145</v>
      </c>
      <c r="F3421" s="31" t="s">
        <v>122</v>
      </c>
      <c r="G3421" s="31" t="s">
        <v>149</v>
      </c>
      <c r="H3421" s="31" t="s">
        <v>108</v>
      </c>
      <c r="I3421" s="31" t="s">
        <v>10462</v>
      </c>
      <c r="J3421" s="31" t="s">
        <v>10463</v>
      </c>
      <c r="K3421" s="31" t="s">
        <v>110</v>
      </c>
      <c r="L3421" s="31" t="s">
        <v>10460</v>
      </c>
      <c r="M3421" s="31" t="s">
        <v>5</v>
      </c>
      <c r="N3421" s="31" t="s">
        <v>4</v>
      </c>
      <c r="O3421" s="31" t="s">
        <v>25929</v>
      </c>
      <c r="P3421" s="32" t="s">
        <v>67</v>
      </c>
      <c r="Q3421" s="32">
        <v>0.5</v>
      </c>
      <c r="R3421" t="str">
        <f t="shared" si="53"/>
        <v>Матущак Л.В. ПП, к-к 18/2 г.Хмельницкий, ул.Геологов, д.18/2 (ринок Поділля-2 біля стоянки житомирська)</v>
      </c>
    </row>
    <row r="3422" spans="1:18" hidden="1" x14ac:dyDescent="0.25">
      <c r="A3422" s="32">
        <v>160897</v>
      </c>
      <c r="B3422" s="31" t="s">
        <v>3693</v>
      </c>
      <c r="C3422" s="31" t="s">
        <v>3694</v>
      </c>
      <c r="D3422" s="31" t="s">
        <v>10507</v>
      </c>
      <c r="E3422" s="31" t="s">
        <v>145</v>
      </c>
      <c r="F3422" s="31" t="s">
        <v>122</v>
      </c>
      <c r="G3422" s="31" t="s">
        <v>115</v>
      </c>
      <c r="H3422" s="31" t="s">
        <v>116</v>
      </c>
      <c r="I3422" s="31" t="s">
        <v>124</v>
      </c>
      <c r="J3422" s="31" t="s">
        <v>109</v>
      </c>
      <c r="K3422" s="31" t="s">
        <v>110</v>
      </c>
      <c r="L3422" s="31" t="s">
        <v>3694</v>
      </c>
      <c r="M3422" s="31" t="s">
        <v>5</v>
      </c>
      <c r="N3422" s="31" t="s">
        <v>4</v>
      </c>
      <c r="O3422" s="31" t="s">
        <v>25929</v>
      </c>
      <c r="P3422" s="32" t="s">
        <v>67</v>
      </c>
      <c r="Q3422" s="32">
        <v>0.5</v>
      </c>
      <c r="R3422" t="str">
        <f t="shared" si="53"/>
        <v>Мельник Л. ПП, к-к №44 г.Хмельницкий, ул.Геологов ("Старий")</v>
      </c>
    </row>
    <row r="3423" spans="1:18" hidden="1" x14ac:dyDescent="0.25">
      <c r="A3423" s="32">
        <v>160899</v>
      </c>
      <c r="B3423" s="31" t="s">
        <v>10511</v>
      </c>
      <c r="C3423" s="31" t="s">
        <v>10512</v>
      </c>
      <c r="D3423" s="31" t="s">
        <v>10513</v>
      </c>
      <c r="E3423" s="31" t="s">
        <v>145</v>
      </c>
      <c r="F3423" s="31" t="s">
        <v>122</v>
      </c>
      <c r="G3423" s="31" t="s">
        <v>107</v>
      </c>
      <c r="H3423" s="31" t="s">
        <v>108</v>
      </c>
      <c r="I3423" s="31" t="s">
        <v>10514</v>
      </c>
      <c r="J3423" s="31" t="s">
        <v>10515</v>
      </c>
      <c r="K3423" s="31" t="s">
        <v>110</v>
      </c>
      <c r="L3423" s="31" t="s">
        <v>10512</v>
      </c>
      <c r="M3423" s="31" t="s">
        <v>31</v>
      </c>
      <c r="N3423" s="31" t="s">
        <v>25934</v>
      </c>
      <c r="O3423" s="31" t="s">
        <v>25929</v>
      </c>
      <c r="P3423" s="32" t="s">
        <v>67</v>
      </c>
      <c r="Q3423" s="32">
        <v>0.5</v>
      </c>
      <c r="R3423" t="str">
        <f t="shared" si="53"/>
        <v>Мельник Н.Р. ПП, маг. "Продукти" г.Староконстантинов, ул.Заикина, д.15</v>
      </c>
    </row>
    <row r="3424" spans="1:18" hidden="1" x14ac:dyDescent="0.25">
      <c r="A3424" s="32">
        <v>160903</v>
      </c>
      <c r="B3424" s="31" t="s">
        <v>10531</v>
      </c>
      <c r="C3424" s="31" t="s">
        <v>10532</v>
      </c>
      <c r="D3424" s="31" t="s">
        <v>10533</v>
      </c>
      <c r="E3424" s="31" t="s">
        <v>145</v>
      </c>
      <c r="F3424" s="31" t="s">
        <v>122</v>
      </c>
      <c r="G3424" s="31" t="s">
        <v>213</v>
      </c>
      <c r="H3424" s="31" t="s">
        <v>214</v>
      </c>
      <c r="I3424" s="31" t="s">
        <v>10534</v>
      </c>
      <c r="J3424" s="31" t="s">
        <v>10535</v>
      </c>
      <c r="K3424" s="31" t="s">
        <v>110</v>
      </c>
      <c r="L3424" s="31" t="s">
        <v>10532</v>
      </c>
      <c r="M3424" s="31" t="s">
        <v>29</v>
      </c>
      <c r="N3424" s="31" t="s">
        <v>25934</v>
      </c>
      <c r="O3424" s="31" t="s">
        <v>25929</v>
      </c>
      <c r="P3424" s="32" t="s">
        <v>66</v>
      </c>
      <c r="Q3424" s="32">
        <v>1</v>
      </c>
      <c r="R3424" t="str">
        <f t="shared" si="53"/>
        <v>Мельник П.Д. ПП, гуртовня р-н Теофипольский Район, пгт.Теофиполь, ул.Заводская, д.17 (на виїзді з лівої сторни великій дім)</v>
      </c>
    </row>
    <row r="3425" spans="1:18" hidden="1" x14ac:dyDescent="0.25">
      <c r="A3425" s="32">
        <v>160922</v>
      </c>
      <c r="B3425" s="31" t="s">
        <v>10584</v>
      </c>
      <c r="C3425" s="31" t="s">
        <v>10585</v>
      </c>
      <c r="D3425" s="31" t="s">
        <v>10586</v>
      </c>
      <c r="E3425" s="31" t="s">
        <v>145</v>
      </c>
      <c r="F3425" s="31" t="s">
        <v>122</v>
      </c>
      <c r="G3425" s="31" t="s">
        <v>107</v>
      </c>
      <c r="H3425" s="31" t="s">
        <v>108</v>
      </c>
      <c r="I3425" s="31" t="s">
        <v>10587</v>
      </c>
      <c r="J3425" s="31" t="s">
        <v>10588</v>
      </c>
      <c r="K3425" s="31" t="s">
        <v>110</v>
      </c>
      <c r="L3425" s="31" t="s">
        <v>10585</v>
      </c>
      <c r="M3425" s="31" t="s">
        <v>31</v>
      </c>
      <c r="N3425" s="31" t="s">
        <v>25934</v>
      </c>
      <c r="O3425" s="31" t="s">
        <v>25929</v>
      </c>
      <c r="P3425" s="32" t="s">
        <v>67</v>
      </c>
      <c r="Q3425" s="32">
        <v>0</v>
      </c>
      <c r="R3425" t="str">
        <f t="shared" si="53"/>
        <v>Миколайчук О.Д. ПП, маг. "Крамниця" г.Староконстантинов, ул.Стельмаха Михаила, д.2 (біля Хлібзаводу)</v>
      </c>
    </row>
    <row r="3426" spans="1:18" hidden="1" x14ac:dyDescent="0.25">
      <c r="A3426" s="32">
        <v>160924</v>
      </c>
      <c r="B3426" s="31" t="s">
        <v>10589</v>
      </c>
      <c r="C3426" s="31" t="s">
        <v>10590</v>
      </c>
      <c r="D3426" s="31" t="s">
        <v>10591</v>
      </c>
      <c r="E3426" s="31" t="s">
        <v>145</v>
      </c>
      <c r="F3426" s="31" t="s">
        <v>122</v>
      </c>
      <c r="G3426" s="31" t="s">
        <v>213</v>
      </c>
      <c r="H3426" s="31" t="s">
        <v>214</v>
      </c>
      <c r="I3426" s="31" t="s">
        <v>10592</v>
      </c>
      <c r="J3426" s="31" t="s">
        <v>10593</v>
      </c>
      <c r="K3426" s="31" t="s">
        <v>110</v>
      </c>
      <c r="L3426" s="31" t="s">
        <v>10590</v>
      </c>
      <c r="M3426" s="31" t="s">
        <v>5</v>
      </c>
      <c r="N3426" s="31" t="s">
        <v>4</v>
      </c>
      <c r="O3426" s="31" t="s">
        <v>25929</v>
      </c>
      <c r="P3426" s="32" t="s">
        <v>66</v>
      </c>
      <c r="Q3426" s="32">
        <v>1</v>
      </c>
      <c r="R3426" t="str">
        <f t="shared" si="53"/>
        <v>Микуляк О.В ПП, к-к №156а г.Хмельницкий, ул.Куприна, д.54 (рынок Дубово)</v>
      </c>
    </row>
    <row r="3427" spans="1:18" hidden="1" x14ac:dyDescent="0.25">
      <c r="A3427" s="32">
        <v>160930</v>
      </c>
      <c r="B3427" s="31" t="s">
        <v>10606</v>
      </c>
      <c r="C3427" s="31" t="s">
        <v>10607</v>
      </c>
      <c r="D3427" s="31" t="s">
        <v>10608</v>
      </c>
      <c r="E3427" s="31" t="s">
        <v>145</v>
      </c>
      <c r="F3427" s="31" t="s">
        <v>122</v>
      </c>
      <c r="G3427" s="31" t="s">
        <v>107</v>
      </c>
      <c r="H3427" s="31" t="s">
        <v>108</v>
      </c>
      <c r="I3427" s="31" t="s">
        <v>10609</v>
      </c>
      <c r="J3427" s="31" t="s">
        <v>10610</v>
      </c>
      <c r="K3427" s="31" t="s">
        <v>110</v>
      </c>
      <c r="L3427" s="31" t="s">
        <v>10607</v>
      </c>
      <c r="M3427" s="31" t="s">
        <v>29</v>
      </c>
      <c r="N3427" s="31" t="s">
        <v>25934</v>
      </c>
      <c r="O3427" s="31" t="s">
        <v>25929</v>
      </c>
      <c r="P3427" s="32" t="s">
        <v>66</v>
      </c>
      <c r="Q3427" s="32">
        <v>1</v>
      </c>
      <c r="R3427" t="str">
        <f t="shared" si="53"/>
        <v>Миронюк О.В. ПП, маг."Продуктовий рай" р-н Красиловский Район, г.Красилов, пер.Грушевского, д.112/в</v>
      </c>
    </row>
    <row r="3428" spans="1:18" hidden="1" x14ac:dyDescent="0.25">
      <c r="A3428" s="32">
        <v>160940</v>
      </c>
      <c r="B3428" s="31" t="s">
        <v>10633</v>
      </c>
      <c r="C3428" s="31" t="s">
        <v>10634</v>
      </c>
      <c r="D3428" s="31" t="s">
        <v>10635</v>
      </c>
      <c r="E3428" s="31" t="s">
        <v>145</v>
      </c>
      <c r="F3428" s="31" t="s">
        <v>122</v>
      </c>
      <c r="G3428" s="31" t="s">
        <v>107</v>
      </c>
      <c r="H3428" s="31" t="s">
        <v>108</v>
      </c>
      <c r="I3428" s="31" t="s">
        <v>10636</v>
      </c>
      <c r="J3428" s="31" t="s">
        <v>10637</v>
      </c>
      <c r="K3428" s="31" t="s">
        <v>110</v>
      </c>
      <c r="L3428" s="31" t="s">
        <v>10634</v>
      </c>
      <c r="M3428" s="31" t="s">
        <v>30</v>
      </c>
      <c r="N3428" s="31" t="s">
        <v>25934</v>
      </c>
      <c r="O3428" s="31" t="s">
        <v>25929</v>
      </c>
      <c r="P3428" s="32" t="s">
        <v>66</v>
      </c>
      <c r="Q3428" s="32">
        <v>1</v>
      </c>
      <c r="R3428" t="str">
        <f t="shared" si="53"/>
        <v>Михальчук О.Б. ПП, маг. "Каштан" р-н Теофипольский Район, пгт.Теофиполь, ул.Октябрьская, д.6а</v>
      </c>
    </row>
    <row r="3429" spans="1:18" hidden="1" x14ac:dyDescent="0.25">
      <c r="A3429" s="32">
        <v>160942</v>
      </c>
      <c r="B3429" s="31" t="s">
        <v>10641</v>
      </c>
      <c r="C3429" s="31" t="s">
        <v>10642</v>
      </c>
      <c r="D3429" s="31" t="s">
        <v>10643</v>
      </c>
      <c r="E3429" s="31" t="s">
        <v>145</v>
      </c>
      <c r="F3429" s="31" t="s">
        <v>122</v>
      </c>
      <c r="G3429" s="31" t="s">
        <v>213</v>
      </c>
      <c r="H3429" s="31" t="s">
        <v>214</v>
      </c>
      <c r="I3429" s="31" t="s">
        <v>10644</v>
      </c>
      <c r="J3429" s="31" t="s">
        <v>10645</v>
      </c>
      <c r="K3429" s="31" t="s">
        <v>110</v>
      </c>
      <c r="L3429" s="31" t="s">
        <v>10642</v>
      </c>
      <c r="M3429" s="31" t="s">
        <v>32</v>
      </c>
      <c r="N3429" s="31" t="s">
        <v>25934</v>
      </c>
      <c r="O3429" s="31" t="s">
        <v>25929</v>
      </c>
      <c r="P3429" s="32" t="s">
        <v>66</v>
      </c>
      <c r="Q3429" s="32">
        <v>1</v>
      </c>
      <c r="R3429" t="str">
        <f t="shared" si="53"/>
        <v>Міловідов Є.О. ПП, гуртовня "Лідер" г.Староконстантинов, пер.Первомайский, д.2/3</v>
      </c>
    </row>
    <row r="3430" spans="1:18" hidden="1" x14ac:dyDescent="0.25">
      <c r="A3430" s="32">
        <v>160943</v>
      </c>
      <c r="B3430" s="31" t="s">
        <v>10646</v>
      </c>
      <c r="C3430" s="31" t="s">
        <v>10647</v>
      </c>
      <c r="D3430" s="31" t="s">
        <v>10648</v>
      </c>
      <c r="E3430" s="31" t="s">
        <v>145</v>
      </c>
      <c r="F3430" s="31" t="s">
        <v>122</v>
      </c>
      <c r="G3430" s="31" t="s">
        <v>113</v>
      </c>
      <c r="H3430" s="31" t="s">
        <v>108</v>
      </c>
      <c r="I3430" s="31" t="s">
        <v>10649</v>
      </c>
      <c r="J3430" s="31" t="s">
        <v>10650</v>
      </c>
      <c r="K3430" s="31" t="s">
        <v>110</v>
      </c>
      <c r="L3430" s="31" t="s">
        <v>10647</v>
      </c>
      <c r="M3430" s="31" t="s">
        <v>30</v>
      </c>
      <c r="N3430" s="31" t="s">
        <v>25934</v>
      </c>
      <c r="O3430" s="31" t="s">
        <v>25929</v>
      </c>
      <c r="P3430" s="32" t="s">
        <v>66</v>
      </c>
      <c r="Q3430" s="32">
        <v>0.5</v>
      </c>
      <c r="R3430" t="str">
        <f t="shared" si="53"/>
        <v>Міняйло О.В. ПП, маг. "Наталі" р-н Теофипольский Район, с.Великий Лазучин, ул.Кооперативная, д.2</v>
      </c>
    </row>
    <row r="3431" spans="1:18" hidden="1" x14ac:dyDescent="0.25">
      <c r="A3431" s="32">
        <v>160947</v>
      </c>
      <c r="B3431" s="31" t="s">
        <v>2175</v>
      </c>
      <c r="C3431" s="31" t="s">
        <v>10657</v>
      </c>
      <c r="D3431" s="31" t="s">
        <v>10658</v>
      </c>
      <c r="E3431" s="31" t="s">
        <v>145</v>
      </c>
      <c r="F3431" s="31" t="s">
        <v>122</v>
      </c>
      <c r="G3431" s="31" t="s">
        <v>107</v>
      </c>
      <c r="H3431" s="31" t="s">
        <v>108</v>
      </c>
      <c r="I3431" s="31" t="s">
        <v>10659</v>
      </c>
      <c r="J3431" s="31" t="s">
        <v>10660</v>
      </c>
      <c r="K3431" s="31" t="s">
        <v>110</v>
      </c>
      <c r="L3431" s="31" t="s">
        <v>2176</v>
      </c>
      <c r="M3431" s="31" t="s">
        <v>29</v>
      </c>
      <c r="N3431" s="31" t="s">
        <v>25934</v>
      </c>
      <c r="O3431" s="31" t="s">
        <v>25929</v>
      </c>
      <c r="P3431" s="32" t="s">
        <v>25948</v>
      </c>
      <c r="Q3431" s="32">
        <v>0</v>
      </c>
      <c r="R3431" t="str">
        <f t="shared" si="53"/>
        <v>(КООП) Міськкоопторг Красилівської РайСпоживспілки, маг. "Павільйон №2 ("Зоря")" р-н Красиловский Район, г.Красилов, пер.Грушевского, д.188 (біля лікарні)</v>
      </c>
    </row>
    <row r="3432" spans="1:18" hidden="1" x14ac:dyDescent="0.25">
      <c r="A3432" s="32">
        <v>160963</v>
      </c>
      <c r="B3432" s="31" t="s">
        <v>10680</v>
      </c>
      <c r="C3432" s="31" t="s">
        <v>10681</v>
      </c>
      <c r="D3432" s="31" t="s">
        <v>10682</v>
      </c>
      <c r="E3432" s="31" t="s">
        <v>145</v>
      </c>
      <c r="F3432" s="31" t="s">
        <v>122</v>
      </c>
      <c r="G3432" s="31" t="s">
        <v>107</v>
      </c>
      <c r="H3432" s="31" t="s">
        <v>108</v>
      </c>
      <c r="I3432" s="31" t="s">
        <v>10683</v>
      </c>
      <c r="J3432" s="31" t="s">
        <v>10684</v>
      </c>
      <c r="K3432" s="31" t="s">
        <v>110</v>
      </c>
      <c r="L3432" s="31" t="s">
        <v>10681</v>
      </c>
      <c r="M3432" s="31" t="s">
        <v>30</v>
      </c>
      <c r="N3432" s="31" t="s">
        <v>25934</v>
      </c>
      <c r="O3432" s="31" t="s">
        <v>25929</v>
      </c>
      <c r="P3432" s="32" t="s">
        <v>66</v>
      </c>
      <c r="Q3432" s="32">
        <v>1</v>
      </c>
      <c r="R3432" t="str">
        <f t="shared" si="53"/>
        <v>Момот С.В. ПП, маг. "Медея" р-н Красиловский Район, с.Кузьмин, ул.Ленина, д.96 (вагончик напротив дому культуры)</v>
      </c>
    </row>
    <row r="3433" spans="1:18" hidden="1" x14ac:dyDescent="0.25">
      <c r="A3433" s="32">
        <v>160968</v>
      </c>
      <c r="B3433" s="31" t="s">
        <v>10700</v>
      </c>
      <c r="C3433" s="31" t="s">
        <v>10701</v>
      </c>
      <c r="D3433" s="31" t="s">
        <v>10702</v>
      </c>
      <c r="E3433" s="31" t="s">
        <v>145</v>
      </c>
      <c r="F3433" s="31" t="s">
        <v>122</v>
      </c>
      <c r="G3433" s="31" t="s">
        <v>107</v>
      </c>
      <c r="H3433" s="31" t="s">
        <v>108</v>
      </c>
      <c r="I3433" s="31" t="s">
        <v>10703</v>
      </c>
      <c r="J3433" s="31" t="s">
        <v>10704</v>
      </c>
      <c r="K3433" s="31" t="s">
        <v>110</v>
      </c>
      <c r="L3433" s="31" t="s">
        <v>10701</v>
      </c>
      <c r="M3433" s="31" t="s">
        <v>32</v>
      </c>
      <c r="N3433" s="31" t="s">
        <v>25934</v>
      </c>
      <c r="O3433" s="31" t="s">
        <v>25929</v>
      </c>
      <c r="P3433" s="32" t="s">
        <v>66</v>
      </c>
      <c r="Q3433" s="32">
        <v>1</v>
      </c>
      <c r="R3433" t="str">
        <f t="shared" si="53"/>
        <v>Кожевнікова В.А. ПП, маг. "Лілея" г.Староконстантинов, пер.Мира, д.8 (блок 4)</v>
      </c>
    </row>
    <row r="3434" spans="1:18" hidden="1" x14ac:dyDescent="0.25">
      <c r="A3434" s="32">
        <v>160970</v>
      </c>
      <c r="B3434" s="31" t="s">
        <v>10710</v>
      </c>
      <c r="C3434" s="31" t="s">
        <v>10711</v>
      </c>
      <c r="D3434" s="31" t="s">
        <v>10712</v>
      </c>
      <c r="E3434" s="31" t="s">
        <v>145</v>
      </c>
      <c r="F3434" s="31" t="s">
        <v>122</v>
      </c>
      <c r="G3434" s="31" t="s">
        <v>114</v>
      </c>
      <c r="H3434" s="31" t="s">
        <v>108</v>
      </c>
      <c r="I3434" s="31" t="s">
        <v>10713</v>
      </c>
      <c r="J3434" s="31" t="s">
        <v>10714</v>
      </c>
      <c r="K3434" s="31" t="s">
        <v>110</v>
      </c>
      <c r="L3434" s="31" t="s">
        <v>10711</v>
      </c>
      <c r="M3434" s="31" t="s">
        <v>31</v>
      </c>
      <c r="N3434" s="31" t="s">
        <v>25934</v>
      </c>
      <c r="O3434" s="31" t="s">
        <v>25929</v>
      </c>
      <c r="P3434" s="32" t="s">
        <v>67</v>
      </c>
      <c r="Q3434" s="32">
        <v>1</v>
      </c>
      <c r="R3434" t="str">
        <f t="shared" si="53"/>
        <v>Мороз Т.М. ПП, маг. "Веселка" г.Староконстантинов, пер.Мира, д.3</v>
      </c>
    </row>
    <row r="3435" spans="1:18" hidden="1" x14ac:dyDescent="0.25">
      <c r="A3435" s="32">
        <v>160977</v>
      </c>
      <c r="B3435" s="31" t="s">
        <v>10734</v>
      </c>
      <c r="C3435" s="31" t="s">
        <v>10735</v>
      </c>
      <c r="D3435" s="31" t="s">
        <v>10736</v>
      </c>
      <c r="E3435" s="31" t="s">
        <v>145</v>
      </c>
      <c r="F3435" s="31" t="s">
        <v>122</v>
      </c>
      <c r="G3435" s="31" t="s">
        <v>111</v>
      </c>
      <c r="H3435" s="31" t="s">
        <v>112</v>
      </c>
      <c r="I3435" s="31" t="s">
        <v>10737</v>
      </c>
      <c r="J3435" s="31" t="s">
        <v>10738</v>
      </c>
      <c r="K3435" s="31" t="s">
        <v>110</v>
      </c>
      <c r="L3435" s="31" t="s">
        <v>10739</v>
      </c>
      <c r="M3435" s="31" t="s">
        <v>4</v>
      </c>
      <c r="N3435" s="31" t="s">
        <v>4</v>
      </c>
      <c r="O3435" s="31" t="s">
        <v>25929</v>
      </c>
      <c r="P3435" s="32" t="s">
        <v>25948</v>
      </c>
      <c r="Q3435" s="32">
        <v>1</v>
      </c>
      <c r="R3435" t="str">
        <f t="shared" si="53"/>
        <v>(НКЗ) Мотель Фієста ПП г.Староконстантинов, ул.1-го Мая, д.131</v>
      </c>
    </row>
    <row r="3436" spans="1:18" hidden="1" x14ac:dyDescent="0.25">
      <c r="A3436" s="32">
        <v>160978</v>
      </c>
      <c r="B3436" s="31" t="s">
        <v>10740</v>
      </c>
      <c r="C3436" s="31" t="s">
        <v>10741</v>
      </c>
      <c r="D3436" s="31" t="s">
        <v>10742</v>
      </c>
      <c r="E3436" s="31" t="s">
        <v>145</v>
      </c>
      <c r="F3436" s="31" t="s">
        <v>122</v>
      </c>
      <c r="G3436" s="31" t="s">
        <v>107</v>
      </c>
      <c r="H3436" s="31" t="s">
        <v>108</v>
      </c>
      <c r="I3436" s="31" t="s">
        <v>124</v>
      </c>
      <c r="J3436" s="31" t="s">
        <v>109</v>
      </c>
      <c r="K3436" s="31" t="s">
        <v>110</v>
      </c>
      <c r="L3436" s="31" t="s">
        <v>10741</v>
      </c>
      <c r="M3436" s="31" t="s">
        <v>31</v>
      </c>
      <c r="N3436" s="31" t="s">
        <v>25934</v>
      </c>
      <c r="O3436" s="31" t="s">
        <v>25929</v>
      </c>
      <c r="P3436" s="32" t="s">
        <v>67</v>
      </c>
      <c r="Q3436" s="32">
        <v>0.5</v>
      </c>
      <c r="R3436" t="str">
        <f t="shared" si="53"/>
        <v>Мотозюк Л.Р. ПП, маг. "Продукти" р-н Староконстантиновский Район, с.Волыце-Керекешино, ул.Центральная, д.17</v>
      </c>
    </row>
    <row r="3437" spans="1:18" hidden="1" x14ac:dyDescent="0.25">
      <c r="A3437" s="32">
        <v>161000</v>
      </c>
      <c r="B3437" s="31" t="s">
        <v>10809</v>
      </c>
      <c r="C3437" s="31" t="s">
        <v>10810</v>
      </c>
      <c r="D3437" s="31" t="s">
        <v>10568</v>
      </c>
      <c r="E3437" s="31" t="s">
        <v>145</v>
      </c>
      <c r="F3437" s="31" t="s">
        <v>122</v>
      </c>
      <c r="G3437" s="31" t="s">
        <v>111</v>
      </c>
      <c r="H3437" s="31" t="s">
        <v>112</v>
      </c>
      <c r="I3437" s="31" t="s">
        <v>10811</v>
      </c>
      <c r="J3437" s="31" t="s">
        <v>10812</v>
      </c>
      <c r="K3437" s="31" t="s">
        <v>110</v>
      </c>
      <c r="L3437" s="31" t="s">
        <v>10811</v>
      </c>
      <c r="M3437" s="31" t="s">
        <v>4</v>
      </c>
      <c r="N3437" s="31" t="s">
        <v>4</v>
      </c>
      <c r="O3437" s="31" t="s">
        <v>25929</v>
      </c>
      <c r="P3437" s="32" t="s">
        <v>25948</v>
      </c>
      <c r="Q3437" s="32">
        <v>1</v>
      </c>
      <c r="R3437" t="str">
        <f t="shared" si="53"/>
        <v>(НКЗ) ППО НА ДПСУ г.Хмельницкий, пер.Шевченко (-)</v>
      </c>
    </row>
    <row r="3438" spans="1:18" hidden="1" x14ac:dyDescent="0.25">
      <c r="A3438" s="32">
        <v>161006</v>
      </c>
      <c r="B3438" s="31" t="s">
        <v>10826</v>
      </c>
      <c r="C3438" s="31" t="s">
        <v>10827</v>
      </c>
      <c r="D3438" s="31" t="s">
        <v>10828</v>
      </c>
      <c r="E3438" s="31" t="s">
        <v>145</v>
      </c>
      <c r="F3438" s="31" t="s">
        <v>122</v>
      </c>
      <c r="G3438" s="31" t="s">
        <v>107</v>
      </c>
      <c r="H3438" s="31" t="s">
        <v>108</v>
      </c>
      <c r="I3438" s="31" t="s">
        <v>7078</v>
      </c>
      <c r="J3438" s="31" t="s">
        <v>7079</v>
      </c>
      <c r="K3438" s="31" t="s">
        <v>110</v>
      </c>
      <c r="L3438" s="31" t="s">
        <v>10829</v>
      </c>
      <c r="M3438" s="31" t="s">
        <v>29</v>
      </c>
      <c r="N3438" s="31" t="s">
        <v>25934</v>
      </c>
      <c r="O3438" s="31" t="s">
        <v>25929</v>
      </c>
      <c r="P3438" s="32" t="s">
        <v>67</v>
      </c>
      <c r="Q3438" s="32">
        <v>0</v>
      </c>
      <c r="R3438" t="str">
        <f t="shared" si="53"/>
        <v>(КООП) Надія - 2006 СТ, маг. "Продукти" р-н Теофипольский Район, с.Зарудье, д.25а (ул. Центральная)</v>
      </c>
    </row>
    <row r="3439" spans="1:18" hidden="1" x14ac:dyDescent="0.25">
      <c r="A3439" s="32">
        <v>161008</v>
      </c>
      <c r="B3439" s="31" t="s">
        <v>10830</v>
      </c>
      <c r="C3439" s="31" t="s">
        <v>10831</v>
      </c>
      <c r="D3439" s="31" t="s">
        <v>10832</v>
      </c>
      <c r="E3439" s="31" t="s">
        <v>121</v>
      </c>
      <c r="F3439" s="31" t="s">
        <v>122</v>
      </c>
      <c r="G3439" s="31" t="s">
        <v>111</v>
      </c>
      <c r="H3439" s="31" t="s">
        <v>112</v>
      </c>
      <c r="I3439" s="31" t="s">
        <v>10833</v>
      </c>
      <c r="J3439" s="31" t="s">
        <v>10834</v>
      </c>
      <c r="K3439" s="31" t="s">
        <v>110</v>
      </c>
      <c r="L3439" s="31" t="s">
        <v>10835</v>
      </c>
      <c r="M3439" s="31" t="s">
        <v>4</v>
      </c>
      <c r="N3439" s="31" t="s">
        <v>4</v>
      </c>
      <c r="O3439" s="31" t="s">
        <v>25929</v>
      </c>
      <c r="P3439" s="32" t="s">
        <v>25948</v>
      </c>
      <c r="Q3439" s="32">
        <v>1</v>
      </c>
      <c r="R3439" t="str">
        <f t="shared" si="53"/>
        <v>(НКЗ)  Надра Кам'янеччини КП р-н Каменец-Подольский Район, с.Пановцы, д.9а</v>
      </c>
    </row>
    <row r="3440" spans="1:18" hidden="1" x14ac:dyDescent="0.25">
      <c r="A3440" s="32">
        <v>161009</v>
      </c>
      <c r="B3440" s="31" t="s">
        <v>10836</v>
      </c>
      <c r="C3440" s="31" t="s">
        <v>10837</v>
      </c>
      <c r="D3440" s="31" t="s">
        <v>10838</v>
      </c>
      <c r="E3440" s="31" t="s">
        <v>145</v>
      </c>
      <c r="F3440" s="31" t="s">
        <v>122</v>
      </c>
      <c r="G3440" s="31" t="s">
        <v>107</v>
      </c>
      <c r="H3440" s="31" t="s">
        <v>108</v>
      </c>
      <c r="I3440" s="31" t="s">
        <v>10839</v>
      </c>
      <c r="J3440" s="31" t="s">
        <v>10840</v>
      </c>
      <c r="K3440" s="31" t="s">
        <v>110</v>
      </c>
      <c r="L3440" s="31" t="s">
        <v>10837</v>
      </c>
      <c r="M3440" s="31" t="s">
        <v>32</v>
      </c>
      <c r="N3440" s="31" t="s">
        <v>25934</v>
      </c>
      <c r="O3440" s="31" t="s">
        <v>25929</v>
      </c>
      <c r="P3440" s="32" t="s">
        <v>66</v>
      </c>
      <c r="Q3440" s="32">
        <v>1</v>
      </c>
      <c r="R3440" t="str">
        <f t="shared" si="53"/>
        <v>Назаренко В.М. ПП, маг. "Краяни" р-н Старосинявский Район, с.Алексеевка, ул.Советская, д.44 (по праву сторону в центрі села)</v>
      </c>
    </row>
    <row r="3441" spans="1:18" hidden="1" x14ac:dyDescent="0.25">
      <c r="A3441" s="32">
        <v>161010</v>
      </c>
      <c r="B3441" s="31" t="s">
        <v>10841</v>
      </c>
      <c r="C3441" s="31" t="s">
        <v>10842</v>
      </c>
      <c r="D3441" s="31" t="s">
        <v>10843</v>
      </c>
      <c r="E3441" s="31" t="s">
        <v>145</v>
      </c>
      <c r="F3441" s="31" t="s">
        <v>122</v>
      </c>
      <c r="G3441" s="31" t="s">
        <v>107</v>
      </c>
      <c r="H3441" s="31" t="s">
        <v>108</v>
      </c>
      <c r="I3441" s="31" t="s">
        <v>10839</v>
      </c>
      <c r="J3441" s="31" t="s">
        <v>10840</v>
      </c>
      <c r="K3441" s="31" t="s">
        <v>110</v>
      </c>
      <c r="L3441" s="31" t="s">
        <v>10842</v>
      </c>
      <c r="M3441" s="31" t="s">
        <v>32</v>
      </c>
      <c r="N3441" s="31" t="s">
        <v>25934</v>
      </c>
      <c r="O3441" s="31" t="s">
        <v>25929</v>
      </c>
      <c r="P3441" s="32" t="s">
        <v>66</v>
      </c>
      <c r="Q3441" s="32">
        <v>0.5</v>
      </c>
      <c r="R3441" t="str">
        <f t="shared" si="53"/>
        <v>Назаренко В.М. ПП, маг. "Надія" р-н Старосинявский Район, с.Пилявка, ул.Центральная, д.2 (біля площі)</v>
      </c>
    </row>
    <row r="3442" spans="1:18" hidden="1" x14ac:dyDescent="0.25">
      <c r="A3442" s="32">
        <v>161011</v>
      </c>
      <c r="B3442" s="31" t="s">
        <v>10844</v>
      </c>
      <c r="C3442" s="31" t="s">
        <v>10845</v>
      </c>
      <c r="D3442" s="31" t="s">
        <v>10846</v>
      </c>
      <c r="E3442" s="31" t="s">
        <v>145</v>
      </c>
      <c r="F3442" s="31" t="s">
        <v>122</v>
      </c>
      <c r="G3442" s="31" t="s">
        <v>107</v>
      </c>
      <c r="H3442" s="31" t="s">
        <v>108</v>
      </c>
      <c r="I3442" s="31" t="s">
        <v>10839</v>
      </c>
      <c r="J3442" s="31" t="s">
        <v>10840</v>
      </c>
      <c r="K3442" s="31" t="s">
        <v>110</v>
      </c>
      <c r="L3442" s="31" t="s">
        <v>10845</v>
      </c>
      <c r="M3442" s="31" t="s">
        <v>32</v>
      </c>
      <c r="N3442" s="31" t="s">
        <v>25934</v>
      </c>
      <c r="O3442" s="31" t="s">
        <v>25929</v>
      </c>
      <c r="P3442" s="32" t="s">
        <v>66</v>
      </c>
      <c r="Q3442" s="32">
        <v>1</v>
      </c>
      <c r="R3442" t="str">
        <f t="shared" si="53"/>
        <v>Назаренко В.М. ПП, маг. "Ялинка" р-н Старосинявский Район, с.Пилява, ул.Жукова, д.8 Б</v>
      </c>
    </row>
    <row r="3443" spans="1:18" hidden="1" x14ac:dyDescent="0.25">
      <c r="A3443" s="32">
        <v>161020</v>
      </c>
      <c r="B3443" s="31" t="s">
        <v>10874</v>
      </c>
      <c r="C3443" s="31" t="s">
        <v>10875</v>
      </c>
      <c r="D3443" s="31" t="s">
        <v>1330</v>
      </c>
      <c r="E3443" s="31" t="s">
        <v>135</v>
      </c>
      <c r="F3443" s="31" t="s">
        <v>122</v>
      </c>
      <c r="G3443" s="31" t="s">
        <v>111</v>
      </c>
      <c r="H3443" s="31" t="s">
        <v>112</v>
      </c>
      <c r="I3443" s="31" t="s">
        <v>124</v>
      </c>
      <c r="J3443" s="31" t="s">
        <v>109</v>
      </c>
      <c r="K3443" s="31" t="s">
        <v>110</v>
      </c>
      <c r="L3443" s="31" t="s">
        <v>10876</v>
      </c>
      <c r="M3443" s="31" t="s">
        <v>4</v>
      </c>
      <c r="N3443" s="31" t="s">
        <v>4</v>
      </c>
      <c r="O3443" s="31" t="s">
        <v>25929</v>
      </c>
      <c r="P3443" s="32" t="s">
        <v>25948</v>
      </c>
      <c r="Q3443" s="32">
        <v>1</v>
      </c>
      <c r="R3443" t="str">
        <f t="shared" si="53"/>
        <v>(НКЗ) Народна каса КС г.Шепетовка, ул.Островского Николая, д.6</v>
      </c>
    </row>
    <row r="3444" spans="1:18" hidden="1" x14ac:dyDescent="0.25">
      <c r="A3444" s="32">
        <v>161032</v>
      </c>
      <c r="B3444" s="31" t="s">
        <v>10909</v>
      </c>
      <c r="C3444" s="31" t="s">
        <v>10910</v>
      </c>
      <c r="D3444" s="31" t="s">
        <v>10911</v>
      </c>
      <c r="E3444" s="31" t="s">
        <v>145</v>
      </c>
      <c r="F3444" s="31" t="s">
        <v>122</v>
      </c>
      <c r="G3444" s="31" t="s">
        <v>107</v>
      </c>
      <c r="H3444" s="31" t="s">
        <v>108</v>
      </c>
      <c r="I3444" s="31" t="s">
        <v>10912</v>
      </c>
      <c r="J3444" s="31" t="s">
        <v>10913</v>
      </c>
      <c r="K3444" s="31" t="s">
        <v>110</v>
      </c>
      <c r="L3444" s="31" t="s">
        <v>10910</v>
      </c>
      <c r="M3444" s="31" t="s">
        <v>32</v>
      </c>
      <c r="N3444" s="31" t="s">
        <v>25934</v>
      </c>
      <c r="O3444" s="31" t="s">
        <v>25929</v>
      </c>
      <c r="P3444" s="32" t="s">
        <v>66</v>
      </c>
      <c r="Q3444" s="32">
        <v>1</v>
      </c>
      <c r="R3444" t="str">
        <f t="shared" si="53"/>
        <v>Нетяга Т.І. ПП, маг."Чайка" р-н Летичевский Район, пгт.Меджибож, ул.Набережная, д.2</v>
      </c>
    </row>
    <row r="3445" spans="1:18" hidden="1" x14ac:dyDescent="0.25">
      <c r="A3445" s="32">
        <v>161046</v>
      </c>
      <c r="B3445" s="31" t="s">
        <v>10958</v>
      </c>
      <c r="C3445" s="31" t="s">
        <v>10959</v>
      </c>
      <c r="D3445" s="31" t="s">
        <v>10960</v>
      </c>
      <c r="E3445" s="31" t="s">
        <v>145</v>
      </c>
      <c r="F3445" s="31" t="s">
        <v>122</v>
      </c>
      <c r="G3445" s="31" t="s">
        <v>111</v>
      </c>
      <c r="H3445" s="31" t="s">
        <v>112</v>
      </c>
      <c r="I3445" s="31" t="s">
        <v>10961</v>
      </c>
      <c r="J3445" s="31" t="s">
        <v>10962</v>
      </c>
      <c r="K3445" s="31" t="s">
        <v>110</v>
      </c>
      <c r="L3445" s="31" t="s">
        <v>10961</v>
      </c>
      <c r="M3445" s="31" t="s">
        <v>4</v>
      </c>
      <c r="N3445" s="31" t="s">
        <v>4</v>
      </c>
      <c r="O3445" s="31" t="s">
        <v>25929</v>
      </c>
      <c r="P3445" s="32" t="s">
        <v>25948</v>
      </c>
      <c r="Q3445" s="32">
        <v>1</v>
      </c>
      <c r="R3445" t="str">
        <f t="shared" si="53"/>
        <v>(НКЗ) ППО ПАУ на ДП "Новатор" г.Хмельницкий, ул.Тернопольская, д.17</v>
      </c>
    </row>
    <row r="3446" spans="1:18" hidden="1" x14ac:dyDescent="0.25">
      <c r="A3446" s="32">
        <v>161051</v>
      </c>
      <c r="B3446" s="31" t="s">
        <v>10971</v>
      </c>
      <c r="C3446" s="31" t="s">
        <v>10972</v>
      </c>
      <c r="D3446" s="31" t="s">
        <v>3721</v>
      </c>
      <c r="E3446" s="31" t="s">
        <v>121</v>
      </c>
      <c r="F3446" s="31" t="s">
        <v>122</v>
      </c>
      <c r="G3446" s="31" t="s">
        <v>111</v>
      </c>
      <c r="H3446" s="31" t="s">
        <v>112</v>
      </c>
      <c r="I3446" s="31" t="s">
        <v>10973</v>
      </c>
      <c r="J3446" s="31" t="s">
        <v>10974</v>
      </c>
      <c r="K3446" s="31" t="s">
        <v>110</v>
      </c>
      <c r="L3446" s="31" t="s">
        <v>10975</v>
      </c>
      <c r="M3446" s="31" t="s">
        <v>4</v>
      </c>
      <c r="N3446" s="31" t="s">
        <v>4</v>
      </c>
      <c r="O3446" s="31" t="s">
        <v>25929</v>
      </c>
      <c r="P3446" s="32" t="s">
        <v>25948</v>
      </c>
      <c r="Q3446" s="32">
        <v>1</v>
      </c>
      <c r="R3446" t="str">
        <f t="shared" si="53"/>
        <v>(НКЗ) Оболонь Агро ТОВ р-н Чемеровецкий Район, пгт.Чемеровцы, ул.Мира, д.3</v>
      </c>
    </row>
    <row r="3447" spans="1:18" hidden="1" x14ac:dyDescent="0.25">
      <c r="A3447" s="32">
        <v>161056</v>
      </c>
      <c r="B3447" s="31" t="s">
        <v>10993</v>
      </c>
      <c r="C3447" s="31" t="s">
        <v>10994</v>
      </c>
      <c r="D3447" s="31" t="s">
        <v>10995</v>
      </c>
      <c r="E3447" s="31" t="s">
        <v>145</v>
      </c>
      <c r="F3447" s="31" t="s">
        <v>122</v>
      </c>
      <c r="G3447" s="31" t="s">
        <v>107</v>
      </c>
      <c r="H3447" s="31" t="s">
        <v>108</v>
      </c>
      <c r="I3447" s="31" t="s">
        <v>10996</v>
      </c>
      <c r="J3447" s="31" t="s">
        <v>10997</v>
      </c>
      <c r="K3447" s="31" t="s">
        <v>110</v>
      </c>
      <c r="L3447" s="31" t="s">
        <v>10994</v>
      </c>
      <c r="M3447" s="31" t="s">
        <v>32</v>
      </c>
      <c r="N3447" s="31" t="s">
        <v>25934</v>
      </c>
      <c r="O3447" s="31" t="s">
        <v>25929</v>
      </c>
      <c r="P3447" s="32" t="s">
        <v>67</v>
      </c>
      <c r="Q3447" s="32">
        <v>1</v>
      </c>
      <c r="R3447" t="str">
        <f t="shared" si="53"/>
        <v>Ожеледа І.І. ПП, бар "Роман" р-н Староконстантиновский Район, с.Вишнополь, ул.Шевченко, д.14</v>
      </c>
    </row>
    <row r="3448" spans="1:18" hidden="1" x14ac:dyDescent="0.25">
      <c r="A3448" s="32">
        <v>161057</v>
      </c>
      <c r="B3448" s="31" t="s">
        <v>10998</v>
      </c>
      <c r="C3448" s="31" t="s">
        <v>10999</v>
      </c>
      <c r="D3448" s="31" t="s">
        <v>1347</v>
      </c>
      <c r="E3448" s="31" t="s">
        <v>145</v>
      </c>
      <c r="F3448" s="31" t="s">
        <v>122</v>
      </c>
      <c r="G3448" s="31" t="s">
        <v>111</v>
      </c>
      <c r="H3448" s="31" t="s">
        <v>112</v>
      </c>
      <c r="I3448" s="31" t="s">
        <v>124</v>
      </c>
      <c r="J3448" s="31" t="s">
        <v>109</v>
      </c>
      <c r="K3448" s="31" t="s">
        <v>110</v>
      </c>
      <c r="L3448" s="31" t="s">
        <v>11000</v>
      </c>
      <c r="M3448" s="31" t="s">
        <v>4</v>
      </c>
      <c r="N3448" s="31" t="s">
        <v>4</v>
      </c>
      <c r="O3448" s="31" t="s">
        <v>25929</v>
      </c>
      <c r="P3448" s="32" t="s">
        <v>25948</v>
      </c>
      <c r="Q3448" s="32">
        <v>1</v>
      </c>
      <c r="R3448" t="str">
        <f t="shared" si="53"/>
        <v>(НКЗ) Озд.комплекс "Поділля" ВАТ Держ. акціон-наа комп-я "Автомобільні дороги України"ДП, Санаторій р-н Городокский Район, пгт.Сатанов (0)</v>
      </c>
    </row>
    <row r="3449" spans="1:18" hidden="1" x14ac:dyDescent="0.25">
      <c r="A3449" s="32">
        <v>437666</v>
      </c>
      <c r="B3449" s="31" t="s">
        <v>7081</v>
      </c>
      <c r="C3449" s="31" t="s">
        <v>7082</v>
      </c>
      <c r="D3449" s="31" t="s">
        <v>7083</v>
      </c>
      <c r="E3449" s="31" t="s">
        <v>145</v>
      </c>
      <c r="F3449" s="31" t="s">
        <v>122</v>
      </c>
      <c r="G3449" s="31" t="s">
        <v>111</v>
      </c>
      <c r="H3449" s="31" t="s">
        <v>112</v>
      </c>
      <c r="I3449" s="31" t="s">
        <v>7084</v>
      </c>
      <c r="J3449" s="31" t="s">
        <v>7085</v>
      </c>
      <c r="K3449" s="31" t="s">
        <v>110</v>
      </c>
      <c r="L3449" s="31" t="s">
        <v>7084</v>
      </c>
      <c r="M3449" s="31" t="s">
        <v>4</v>
      </c>
      <c r="N3449" s="31" t="s">
        <v>4</v>
      </c>
      <c r="O3449" s="31" t="s">
        <v>25929</v>
      </c>
      <c r="P3449" s="32" t="s">
        <v>25948</v>
      </c>
      <c r="Q3449" s="32">
        <v>1</v>
      </c>
      <c r="R3449" t="str">
        <f t="shared" si="53"/>
        <v>(НКЗ) ППО працівників управління пенсійного фонду України у Теофіпольському районі р-н Теофипольский Район, пгт.Теофиполь, ул.Щорса, д.25</v>
      </c>
    </row>
    <row r="3450" spans="1:18" hidden="1" x14ac:dyDescent="0.25">
      <c r="A3450" s="32">
        <v>437676</v>
      </c>
      <c r="B3450" s="31" t="s">
        <v>7086</v>
      </c>
      <c r="C3450" s="31" t="s">
        <v>7007</v>
      </c>
      <c r="D3450" s="31" t="s">
        <v>7087</v>
      </c>
      <c r="E3450" s="31" t="s">
        <v>145</v>
      </c>
      <c r="F3450" s="31" t="s">
        <v>122</v>
      </c>
      <c r="G3450" s="31" t="s">
        <v>107</v>
      </c>
      <c r="H3450" s="31" t="s">
        <v>108</v>
      </c>
      <c r="I3450" s="31" t="s">
        <v>7009</v>
      </c>
      <c r="J3450" s="31" t="s">
        <v>7010</v>
      </c>
      <c r="K3450" s="31" t="s">
        <v>110</v>
      </c>
      <c r="L3450" s="31" t="s">
        <v>7007</v>
      </c>
      <c r="M3450" s="31" t="s">
        <v>32</v>
      </c>
      <c r="N3450" s="31" t="s">
        <v>25934</v>
      </c>
      <c r="O3450" s="31" t="s">
        <v>25929</v>
      </c>
      <c r="P3450" s="32" t="s">
        <v>67</v>
      </c>
      <c r="Q3450" s="32">
        <v>1</v>
      </c>
      <c r="R3450" t="str">
        <f t="shared" si="53"/>
        <v>Комар Т.В. ПП, маг. "Продукти" р-н Хмельницкий Район, с.Лесовые Гриневцы, пер.Мира, д.10</v>
      </c>
    </row>
    <row r="3451" spans="1:18" hidden="1" x14ac:dyDescent="0.25">
      <c r="A3451" s="32">
        <v>437677</v>
      </c>
      <c r="B3451" s="31" t="s">
        <v>7088</v>
      </c>
      <c r="C3451" s="31" t="s">
        <v>7089</v>
      </c>
      <c r="D3451" s="31" t="s">
        <v>7090</v>
      </c>
      <c r="E3451" s="31" t="s">
        <v>145</v>
      </c>
      <c r="F3451" s="31" t="s">
        <v>122</v>
      </c>
      <c r="G3451" s="31" t="s">
        <v>111</v>
      </c>
      <c r="H3451" s="31" t="s">
        <v>112</v>
      </c>
      <c r="I3451" s="31" t="s">
        <v>7091</v>
      </c>
      <c r="J3451" s="31" t="s">
        <v>109</v>
      </c>
      <c r="K3451" s="31" t="s">
        <v>110</v>
      </c>
      <c r="L3451" s="31" t="s">
        <v>7091</v>
      </c>
      <c r="M3451" s="31" t="s">
        <v>4</v>
      </c>
      <c r="N3451" s="31" t="s">
        <v>4</v>
      </c>
      <c r="O3451" s="31" t="s">
        <v>25929</v>
      </c>
      <c r="P3451" s="32" t="s">
        <v>25948</v>
      </c>
      <c r="Q3451" s="32">
        <v>1</v>
      </c>
      <c r="R3451" t="str">
        <f t="shared" si="53"/>
        <v>(НКЗ) ППО КП "Опорядбуд" г.Хмельницкий, ул.Камьянецкая, д.74</v>
      </c>
    </row>
    <row r="3452" spans="1:18" hidden="1" x14ac:dyDescent="0.25">
      <c r="A3452" s="32">
        <v>437678</v>
      </c>
      <c r="B3452" s="31" t="s">
        <v>7092</v>
      </c>
      <c r="C3452" s="31" t="s">
        <v>7093</v>
      </c>
      <c r="D3452" s="31" t="s">
        <v>7094</v>
      </c>
      <c r="E3452" s="31" t="s">
        <v>145</v>
      </c>
      <c r="F3452" s="31" t="s">
        <v>122</v>
      </c>
      <c r="G3452" s="31" t="s">
        <v>111</v>
      </c>
      <c r="H3452" s="31" t="s">
        <v>112</v>
      </c>
      <c r="I3452" s="31" t="s">
        <v>7095</v>
      </c>
      <c r="J3452" s="31" t="s">
        <v>7096</v>
      </c>
      <c r="K3452" s="31" t="s">
        <v>110</v>
      </c>
      <c r="L3452" s="31" t="s">
        <v>7095</v>
      </c>
      <c r="M3452" s="31" t="s">
        <v>4</v>
      </c>
      <c r="N3452" s="31" t="s">
        <v>4</v>
      </c>
      <c r="O3452" s="31" t="s">
        <v>25929</v>
      </c>
      <c r="P3452" s="32" t="s">
        <v>25948</v>
      </c>
      <c r="Q3452" s="32">
        <v>1</v>
      </c>
      <c r="R3452" t="str">
        <f t="shared" si="53"/>
        <v>(НКЗ) ППО ТОВ "Хмельницьктранс" г.Хмельницкий, ул.Пилипчука, д.6</v>
      </c>
    </row>
    <row r="3453" spans="1:18" hidden="1" x14ac:dyDescent="0.25">
      <c r="A3453" s="32">
        <v>437685</v>
      </c>
      <c r="B3453" s="31" t="s">
        <v>7097</v>
      </c>
      <c r="C3453" s="31" t="s">
        <v>7098</v>
      </c>
      <c r="D3453" s="31" t="s">
        <v>7099</v>
      </c>
      <c r="E3453" s="31" t="s">
        <v>145</v>
      </c>
      <c r="F3453" s="31" t="s">
        <v>122</v>
      </c>
      <c r="G3453" s="31" t="s">
        <v>111</v>
      </c>
      <c r="H3453" s="31" t="s">
        <v>112</v>
      </c>
      <c r="I3453" s="31" t="s">
        <v>124</v>
      </c>
      <c r="J3453" s="31" t="s">
        <v>109</v>
      </c>
      <c r="K3453" s="31" t="s">
        <v>110</v>
      </c>
      <c r="L3453" s="31" t="s">
        <v>7100</v>
      </c>
      <c r="M3453" s="31" t="s">
        <v>4</v>
      </c>
      <c r="N3453" s="31" t="s">
        <v>4</v>
      </c>
      <c r="O3453" s="31" t="s">
        <v>25929</v>
      </c>
      <c r="P3453" s="32" t="s">
        <v>25948</v>
      </c>
      <c r="Q3453" s="32">
        <v>1</v>
      </c>
      <c r="R3453" t="str">
        <f t="shared" si="53"/>
        <v>(НКЗ) ППО працівників ВП Старокостянтинівська дитсанція колії ДТГО "Південно-Західна залізниця" г.Староконстантинов, ул.Ворошилова, д.20</v>
      </c>
    </row>
    <row r="3454" spans="1:18" hidden="1" x14ac:dyDescent="0.25">
      <c r="A3454" s="32">
        <v>159718</v>
      </c>
      <c r="B3454" s="31" t="s">
        <v>7227</v>
      </c>
      <c r="C3454" s="31" t="s">
        <v>7228</v>
      </c>
      <c r="D3454" s="31" t="s">
        <v>7229</v>
      </c>
      <c r="E3454" s="31" t="s">
        <v>145</v>
      </c>
      <c r="F3454" s="31" t="s">
        <v>122</v>
      </c>
      <c r="G3454" s="31" t="s">
        <v>111</v>
      </c>
      <c r="H3454" s="31" t="s">
        <v>112</v>
      </c>
      <c r="I3454" s="31" t="s">
        <v>124</v>
      </c>
      <c r="J3454" s="31" t="s">
        <v>109</v>
      </c>
      <c r="K3454" s="31" t="s">
        <v>110</v>
      </c>
      <c r="L3454" s="31" t="s">
        <v>7230</v>
      </c>
      <c r="M3454" s="31" t="s">
        <v>4</v>
      </c>
      <c r="N3454" s="31" t="s">
        <v>4</v>
      </c>
      <c r="O3454" s="31" t="s">
        <v>25929</v>
      </c>
      <c r="P3454" s="32" t="s">
        <v>25948</v>
      </c>
      <c r="Q3454" s="32">
        <v>1</v>
      </c>
      <c r="R3454" t="str">
        <f t="shared" si="53"/>
        <v>(НКЗ) Агроінвест ФГ Ізяславський Район, Ліщани, вул. Польва, б. 1,</v>
      </c>
    </row>
    <row r="3455" spans="1:18" hidden="1" x14ac:dyDescent="0.25">
      <c r="A3455" s="32">
        <v>159720</v>
      </c>
      <c r="B3455" s="31" t="s">
        <v>7236</v>
      </c>
      <c r="C3455" s="31" t="s">
        <v>7237</v>
      </c>
      <c r="D3455" s="31" t="s">
        <v>5506</v>
      </c>
      <c r="E3455" s="31" t="s">
        <v>121</v>
      </c>
      <c r="F3455" s="31" t="s">
        <v>122</v>
      </c>
      <c r="G3455" s="31" t="s">
        <v>111</v>
      </c>
      <c r="H3455" s="31" t="s">
        <v>112</v>
      </c>
      <c r="I3455" s="31" t="s">
        <v>7238</v>
      </c>
      <c r="J3455" s="31" t="s">
        <v>7239</v>
      </c>
      <c r="K3455" s="31" t="s">
        <v>110</v>
      </c>
      <c r="L3455" s="31" t="s">
        <v>7240</v>
      </c>
      <c r="M3455" s="31" t="s">
        <v>4</v>
      </c>
      <c r="N3455" s="31" t="s">
        <v>4</v>
      </c>
      <c r="O3455" s="31" t="s">
        <v>25929</v>
      </c>
      <c r="P3455" s="32" t="s">
        <v>25948</v>
      </c>
      <c r="Q3455" s="32">
        <v>1</v>
      </c>
      <c r="R3455" t="str">
        <f t="shared" si="53"/>
        <v>(НКЗ) АГРОСОЛЮШНС ТОВ г.Каменец-Подольский, ул.Князей Кориатовичей, д.25</v>
      </c>
    </row>
    <row r="3456" spans="1:18" hidden="1" x14ac:dyDescent="0.25">
      <c r="A3456" s="32">
        <v>159721</v>
      </c>
      <c r="B3456" s="31" t="s">
        <v>7241</v>
      </c>
      <c r="C3456" s="31" t="s">
        <v>7242</v>
      </c>
      <c r="D3456" s="31" t="s">
        <v>7243</v>
      </c>
      <c r="E3456" s="31" t="s">
        <v>145</v>
      </c>
      <c r="F3456" s="31" t="s">
        <v>122</v>
      </c>
      <c r="G3456" s="31" t="s">
        <v>111</v>
      </c>
      <c r="H3456" s="31" t="s">
        <v>112</v>
      </c>
      <c r="I3456" s="31" t="s">
        <v>7244</v>
      </c>
      <c r="J3456" s="31" t="s">
        <v>7245</v>
      </c>
      <c r="K3456" s="31" t="s">
        <v>110</v>
      </c>
      <c r="L3456" s="31" t="s">
        <v>7246</v>
      </c>
      <c r="M3456" s="31" t="s">
        <v>4</v>
      </c>
      <c r="N3456" s="31" t="s">
        <v>4</v>
      </c>
      <c r="O3456" s="31" t="s">
        <v>25929</v>
      </c>
      <c r="P3456" s="32" t="s">
        <v>25948</v>
      </c>
      <c r="Q3456" s="32">
        <v>1</v>
      </c>
      <c r="R3456" t="str">
        <f t="shared" si="53"/>
        <v>(НКЗ) Агрофірма "Обрій" ТОВ р-н Летичевский Район, с.Голосков, ул.Центральная, д.1/1</v>
      </c>
    </row>
    <row r="3457" spans="1:18" hidden="1" x14ac:dyDescent="0.25">
      <c r="A3457" s="32">
        <v>159722</v>
      </c>
      <c r="B3457" s="31" t="s">
        <v>7247</v>
      </c>
      <c r="C3457" s="31" t="s">
        <v>7248</v>
      </c>
      <c r="D3457" s="31" t="s">
        <v>7249</v>
      </c>
      <c r="E3457" s="31" t="s">
        <v>145</v>
      </c>
      <c r="F3457" s="31" t="s">
        <v>122</v>
      </c>
      <c r="G3457" s="31" t="s">
        <v>111</v>
      </c>
      <c r="H3457" s="31" t="s">
        <v>112</v>
      </c>
      <c r="I3457" s="31" t="s">
        <v>7250</v>
      </c>
      <c r="J3457" s="31" t="s">
        <v>5310</v>
      </c>
      <c r="K3457" s="31" t="s">
        <v>110</v>
      </c>
      <c r="L3457" s="31" t="s">
        <v>7251</v>
      </c>
      <c r="M3457" s="31" t="s">
        <v>4</v>
      </c>
      <c r="N3457" s="31" t="s">
        <v>4</v>
      </c>
      <c r="O3457" s="31" t="s">
        <v>25929</v>
      </c>
      <c r="P3457" s="32" t="s">
        <v>25948</v>
      </c>
      <c r="Q3457" s="32">
        <v>1</v>
      </c>
      <c r="R3457" t="str">
        <f t="shared" si="53"/>
        <v>(НКЗ) Агрофірма Прогрес-В ТОВ р-н Виньковецкий Район, с.Слободка-Охримовецкая, ул.Комсомольская, д.15</v>
      </c>
    </row>
    <row r="3458" spans="1:18" hidden="1" x14ac:dyDescent="0.25">
      <c r="A3458" s="32">
        <v>159724</v>
      </c>
      <c r="B3458" s="31" t="s">
        <v>7252</v>
      </c>
      <c r="C3458" s="31" t="s">
        <v>7253</v>
      </c>
      <c r="D3458" s="31" t="s">
        <v>7254</v>
      </c>
      <c r="E3458" s="31" t="s">
        <v>145</v>
      </c>
      <c r="F3458" s="31" t="s">
        <v>122</v>
      </c>
      <c r="G3458" s="31" t="s">
        <v>111</v>
      </c>
      <c r="H3458" s="31" t="s">
        <v>112</v>
      </c>
      <c r="I3458" s="31" t="s">
        <v>7255</v>
      </c>
      <c r="J3458" s="31" t="s">
        <v>109</v>
      </c>
      <c r="K3458" s="31" t="s">
        <v>110</v>
      </c>
      <c r="L3458" s="31" t="s">
        <v>7256</v>
      </c>
      <c r="M3458" s="31" t="s">
        <v>4</v>
      </c>
      <c r="N3458" s="31" t="s">
        <v>4</v>
      </c>
      <c r="O3458" s="31" t="s">
        <v>25929</v>
      </c>
      <c r="P3458" s="32" t="s">
        <v>25948</v>
      </c>
      <c r="Q3458" s="32">
        <v>1</v>
      </c>
      <c r="R3458" t="str">
        <f t="shared" si="53"/>
        <v>(НКЗ) Адам ФГ Теофіпольський Район, Гальчинці,</v>
      </c>
    </row>
    <row r="3459" spans="1:18" hidden="1" x14ac:dyDescent="0.25">
      <c r="A3459" s="32">
        <v>159724</v>
      </c>
      <c r="B3459" s="31" t="s">
        <v>7257</v>
      </c>
      <c r="C3459" s="31" t="s">
        <v>7253</v>
      </c>
      <c r="D3459" s="31" t="s">
        <v>7254</v>
      </c>
      <c r="E3459" s="31" t="s">
        <v>145</v>
      </c>
      <c r="F3459" s="31" t="s">
        <v>122</v>
      </c>
      <c r="G3459" s="31" t="s">
        <v>111</v>
      </c>
      <c r="H3459" s="31" t="s">
        <v>112</v>
      </c>
      <c r="I3459" s="31" t="s">
        <v>124</v>
      </c>
      <c r="J3459" s="31" t="s">
        <v>109</v>
      </c>
      <c r="K3459" s="31" t="s">
        <v>110</v>
      </c>
      <c r="L3459" s="31" t="s">
        <v>7256</v>
      </c>
      <c r="M3459" s="31" t="s">
        <v>4</v>
      </c>
      <c r="N3459" s="31" t="s">
        <v>4</v>
      </c>
      <c r="O3459" s="31" t="s">
        <v>25929</v>
      </c>
      <c r="P3459" s="32" t="s">
        <v>25948</v>
      </c>
      <c r="Q3459" s="32">
        <v>1</v>
      </c>
      <c r="R3459" t="str">
        <f t="shared" ref="R3459:R3522" si="54">CONCATENATE(C3459," ",D3459)</f>
        <v>(НКЗ) Адам ФГ Теофіпольський Район, Гальчинці,</v>
      </c>
    </row>
    <row r="3460" spans="1:18" hidden="1" x14ac:dyDescent="0.25">
      <c r="A3460" s="32">
        <v>159730</v>
      </c>
      <c r="B3460" s="31" t="s">
        <v>7266</v>
      </c>
      <c r="C3460" s="31" t="s">
        <v>7267</v>
      </c>
      <c r="D3460" s="31" t="s">
        <v>7268</v>
      </c>
      <c r="E3460" s="31" t="s">
        <v>145</v>
      </c>
      <c r="F3460" s="31" t="s">
        <v>122</v>
      </c>
      <c r="G3460" s="31" t="s">
        <v>111</v>
      </c>
      <c r="H3460" s="31" t="s">
        <v>112</v>
      </c>
      <c r="I3460" s="31" t="s">
        <v>7269</v>
      </c>
      <c r="J3460" s="31" t="s">
        <v>7270</v>
      </c>
      <c r="K3460" s="31" t="s">
        <v>110</v>
      </c>
      <c r="L3460" s="31" t="s">
        <v>7271</v>
      </c>
      <c r="M3460" s="31" t="s">
        <v>4</v>
      </c>
      <c r="N3460" s="31" t="s">
        <v>4</v>
      </c>
      <c r="O3460" s="31" t="s">
        <v>25929</v>
      </c>
      <c r="P3460" s="32" t="s">
        <v>25948</v>
      </c>
      <c r="Q3460" s="32">
        <v>1</v>
      </c>
      <c r="R3460" t="str">
        <f t="shared" si="54"/>
        <v>(НКЗ) Аль-Ануар ТОВ р-н Хмельницкий Район, с.Карповцы, д.24 (ул. Зои космедемъянской)</v>
      </c>
    </row>
    <row r="3461" spans="1:18" hidden="1" x14ac:dyDescent="0.25">
      <c r="A3461" s="32">
        <v>159733</v>
      </c>
      <c r="B3461" s="31" t="s">
        <v>7280</v>
      </c>
      <c r="C3461" s="31" t="s">
        <v>7281</v>
      </c>
      <c r="D3461" s="31" t="s">
        <v>7282</v>
      </c>
      <c r="E3461" s="31" t="s">
        <v>145</v>
      </c>
      <c r="F3461" s="31" t="s">
        <v>122</v>
      </c>
      <c r="G3461" s="31" t="s">
        <v>107</v>
      </c>
      <c r="H3461" s="31" t="s">
        <v>108</v>
      </c>
      <c r="I3461" s="31" t="s">
        <v>124</v>
      </c>
      <c r="J3461" s="31" t="s">
        <v>109</v>
      </c>
      <c r="K3461" s="31" t="s">
        <v>110</v>
      </c>
      <c r="L3461" s="31" t="s">
        <v>7281</v>
      </c>
      <c r="M3461" s="31" t="s">
        <v>32</v>
      </c>
      <c r="N3461" s="31" t="s">
        <v>25934</v>
      </c>
      <c r="O3461" s="31" t="s">
        <v>25929</v>
      </c>
      <c r="P3461" s="32" t="s">
        <v>66</v>
      </c>
      <c r="Q3461" s="32">
        <v>0.5</v>
      </c>
      <c r="R3461" t="str">
        <f t="shared" si="54"/>
        <v>Андрєєва М.В. ПП, вагончик р-н Хмельницкий Район, с.Печески, ул.Мира, д.7 (при дорозі)</v>
      </c>
    </row>
    <row r="3462" spans="1:18" hidden="1" x14ac:dyDescent="0.25">
      <c r="A3462" s="32">
        <v>159743</v>
      </c>
      <c r="B3462" s="31" t="s">
        <v>7299</v>
      </c>
      <c r="C3462" s="31" t="s">
        <v>7300</v>
      </c>
      <c r="D3462" s="31" t="s">
        <v>7301</v>
      </c>
      <c r="E3462" s="31" t="s">
        <v>145</v>
      </c>
      <c r="F3462" s="31" t="s">
        <v>122</v>
      </c>
      <c r="G3462" s="31" t="s">
        <v>115</v>
      </c>
      <c r="H3462" s="31" t="s">
        <v>116</v>
      </c>
      <c r="I3462" s="31" t="s">
        <v>124</v>
      </c>
      <c r="J3462" s="31" t="s">
        <v>109</v>
      </c>
      <c r="K3462" s="31" t="s">
        <v>110</v>
      </c>
      <c r="L3462" s="31" t="s">
        <v>7300</v>
      </c>
      <c r="M3462" s="31" t="s">
        <v>5</v>
      </c>
      <c r="N3462" s="31" t="s">
        <v>4</v>
      </c>
      <c r="O3462" s="31" t="s">
        <v>25929</v>
      </c>
      <c r="P3462" s="32" t="s">
        <v>67</v>
      </c>
      <c r="Q3462" s="32">
        <v>0.5</v>
      </c>
      <c r="R3462" t="str">
        <f t="shared" si="54"/>
        <v>Андруніна ПП, к-к г.Хмельницкий, ул.Соборная, д.11 (овочевий павільйон)</v>
      </c>
    </row>
    <row r="3463" spans="1:18" hidden="1" x14ac:dyDescent="0.25">
      <c r="A3463" s="32">
        <v>159747</v>
      </c>
      <c r="B3463" s="31" t="s">
        <v>7311</v>
      </c>
      <c r="C3463" s="31" t="s">
        <v>7312</v>
      </c>
      <c r="D3463" s="31" t="s">
        <v>7313</v>
      </c>
      <c r="E3463" s="31" t="s">
        <v>145</v>
      </c>
      <c r="F3463" s="31" t="s">
        <v>122</v>
      </c>
      <c r="G3463" s="31" t="s">
        <v>107</v>
      </c>
      <c r="H3463" s="31" t="s">
        <v>108</v>
      </c>
      <c r="I3463" s="31" t="s">
        <v>7314</v>
      </c>
      <c r="J3463" s="31" t="s">
        <v>7315</v>
      </c>
      <c r="K3463" s="31" t="s">
        <v>110</v>
      </c>
      <c r="L3463" s="31" t="s">
        <v>7312</v>
      </c>
      <c r="M3463" s="31" t="s">
        <v>32</v>
      </c>
      <c r="N3463" s="31" t="s">
        <v>25934</v>
      </c>
      <c r="O3463" s="31" t="s">
        <v>25929</v>
      </c>
      <c r="P3463" s="32" t="s">
        <v>67</v>
      </c>
      <c r="Q3463" s="32">
        <v>1</v>
      </c>
      <c r="R3463" t="str">
        <f t="shared" si="54"/>
        <v>Андрушко Р.У. ПП, маг. "Дев'яточка" г.Староконстантинов, пер.Мира, д.1/86</v>
      </c>
    </row>
    <row r="3464" spans="1:18" hidden="1" x14ac:dyDescent="0.25">
      <c r="A3464" s="32">
        <v>159752</v>
      </c>
      <c r="B3464" s="31" t="s">
        <v>7331</v>
      </c>
      <c r="C3464" s="31" t="s">
        <v>7332</v>
      </c>
      <c r="D3464" s="31" t="s">
        <v>7333</v>
      </c>
      <c r="E3464" s="31" t="s">
        <v>145</v>
      </c>
      <c r="F3464" s="31" t="s">
        <v>122</v>
      </c>
      <c r="G3464" s="31" t="s">
        <v>107</v>
      </c>
      <c r="H3464" s="31" t="s">
        <v>108</v>
      </c>
      <c r="I3464" s="31" t="s">
        <v>3216</v>
      </c>
      <c r="J3464" s="31" t="s">
        <v>3217</v>
      </c>
      <c r="K3464" s="31" t="s">
        <v>110</v>
      </c>
      <c r="L3464" s="31" t="s">
        <v>7332</v>
      </c>
      <c r="M3464" s="31" t="s">
        <v>30</v>
      </c>
      <c r="N3464" s="31" t="s">
        <v>25934</v>
      </c>
      <c r="O3464" s="31" t="s">
        <v>25929</v>
      </c>
      <c r="P3464" s="32" t="s">
        <v>66</v>
      </c>
      <c r="Q3464" s="32">
        <v>0.5</v>
      </c>
      <c r="R3464" t="str">
        <f t="shared" si="54"/>
        <v>Антонінський цукроробкооп СТ, маг. "ТПП Манівці" р-н Красиловский Район, с.Маневцы, д.31 (біля парку)</v>
      </c>
    </row>
    <row r="3465" spans="1:18" hidden="1" x14ac:dyDescent="0.25">
      <c r="A3465" s="32">
        <v>159756</v>
      </c>
      <c r="B3465" s="31" t="s">
        <v>7342</v>
      </c>
      <c r="C3465" s="31" t="s">
        <v>7343</v>
      </c>
      <c r="D3465" s="31" t="s">
        <v>7344</v>
      </c>
      <c r="E3465" s="31" t="s">
        <v>145</v>
      </c>
      <c r="F3465" s="31" t="s">
        <v>122</v>
      </c>
      <c r="G3465" s="31" t="s">
        <v>107</v>
      </c>
      <c r="H3465" s="31" t="s">
        <v>108</v>
      </c>
      <c r="I3465" s="31" t="s">
        <v>7345</v>
      </c>
      <c r="J3465" s="31" t="s">
        <v>7346</v>
      </c>
      <c r="K3465" s="31" t="s">
        <v>110</v>
      </c>
      <c r="L3465" s="31" t="s">
        <v>7343</v>
      </c>
      <c r="M3465" s="31" t="s">
        <v>31</v>
      </c>
      <c r="N3465" s="31" t="s">
        <v>25934</v>
      </c>
      <c r="O3465" s="31" t="s">
        <v>25929</v>
      </c>
      <c r="P3465" s="32" t="s">
        <v>66</v>
      </c>
      <c r="Q3465" s="32">
        <v>1</v>
      </c>
      <c r="R3465" t="str">
        <f t="shared" si="54"/>
        <v>Антонюк І.В.ПП, маг. "Овочевий кошик" г.Староконстантинов, ул.Попова, д.28/1</v>
      </c>
    </row>
    <row r="3466" spans="1:18" hidden="1" x14ac:dyDescent="0.25">
      <c r="A3466" s="32">
        <v>159785</v>
      </c>
      <c r="B3466" s="31" t="s">
        <v>7426</v>
      </c>
      <c r="C3466" s="31" t="s">
        <v>7427</v>
      </c>
      <c r="D3466" s="31" t="s">
        <v>7428</v>
      </c>
      <c r="E3466" s="31" t="s">
        <v>145</v>
      </c>
      <c r="F3466" s="31" t="s">
        <v>122</v>
      </c>
      <c r="G3466" s="31" t="s">
        <v>107</v>
      </c>
      <c r="H3466" s="31" t="s">
        <v>108</v>
      </c>
      <c r="I3466" s="31" t="s">
        <v>7429</v>
      </c>
      <c r="J3466" s="31" t="s">
        <v>7430</v>
      </c>
      <c r="K3466" s="31" t="s">
        <v>110</v>
      </c>
      <c r="L3466" s="31" t="s">
        <v>7427</v>
      </c>
      <c r="M3466" s="31" t="s">
        <v>29</v>
      </c>
      <c r="N3466" s="31" t="s">
        <v>25934</v>
      </c>
      <c r="O3466" s="31" t="s">
        <v>25929</v>
      </c>
      <c r="P3466" s="32" t="s">
        <v>67</v>
      </c>
      <c r="Q3466" s="32">
        <v>0.5</v>
      </c>
      <c r="R3466" t="str">
        <f t="shared" si="54"/>
        <v>Шпиця С.В. ПП, маг. "Продукти" р-н Теофипольский Район, с.Ледыховка, ул.Центральная, д.1</v>
      </c>
    </row>
    <row r="3467" spans="1:18" hidden="1" x14ac:dyDescent="0.25">
      <c r="A3467" s="32">
        <v>159793</v>
      </c>
      <c r="B3467" s="31" t="s">
        <v>7452</v>
      </c>
      <c r="C3467" s="31" t="s">
        <v>7453</v>
      </c>
      <c r="D3467" s="31" t="s">
        <v>7454</v>
      </c>
      <c r="E3467" s="31" t="s">
        <v>145</v>
      </c>
      <c r="F3467" s="31" t="s">
        <v>122</v>
      </c>
      <c r="G3467" s="31" t="s">
        <v>107</v>
      </c>
      <c r="H3467" s="31" t="s">
        <v>108</v>
      </c>
      <c r="I3467" s="31" t="s">
        <v>124</v>
      </c>
      <c r="J3467" s="31" t="s">
        <v>109</v>
      </c>
      <c r="K3467" s="31" t="s">
        <v>110</v>
      </c>
      <c r="L3467" s="31" t="s">
        <v>7453</v>
      </c>
      <c r="M3467" s="31" t="s">
        <v>30</v>
      </c>
      <c r="N3467" s="31" t="s">
        <v>25934</v>
      </c>
      <c r="O3467" s="31" t="s">
        <v>25929</v>
      </c>
      <c r="P3467" s="32" t="s">
        <v>66</v>
      </c>
      <c r="Q3467" s="32">
        <v>1</v>
      </c>
      <c r="R3467" t="str">
        <f t="shared" si="54"/>
        <v>Баранецький В.П. ПП, маг. "Віктор" р-н Красиловский Район, с.Заслучное, ул.Маркса Карла, д.1</v>
      </c>
    </row>
    <row r="3468" spans="1:18" hidden="1" x14ac:dyDescent="0.25">
      <c r="A3468" s="32">
        <v>159802</v>
      </c>
      <c r="B3468" s="31" t="s">
        <v>7466</v>
      </c>
      <c r="C3468" s="31" t="s">
        <v>7467</v>
      </c>
      <c r="D3468" s="31" t="s">
        <v>7468</v>
      </c>
      <c r="E3468" s="31" t="s">
        <v>145</v>
      </c>
      <c r="F3468" s="31" t="s">
        <v>122</v>
      </c>
      <c r="G3468" s="31" t="s">
        <v>107</v>
      </c>
      <c r="H3468" s="31" t="s">
        <v>108</v>
      </c>
      <c r="I3468" s="31" t="s">
        <v>7469</v>
      </c>
      <c r="J3468" s="31" t="s">
        <v>7470</v>
      </c>
      <c r="K3468" s="31" t="s">
        <v>110</v>
      </c>
      <c r="L3468" s="31" t="s">
        <v>7467</v>
      </c>
      <c r="M3468" s="31" t="s">
        <v>33</v>
      </c>
      <c r="N3468" s="31" t="s">
        <v>25934</v>
      </c>
      <c r="O3468" s="31" t="s">
        <v>25929</v>
      </c>
      <c r="P3468" s="32" t="s">
        <v>67</v>
      </c>
      <c r="Q3468" s="32">
        <v>0.5</v>
      </c>
      <c r="R3468" t="str">
        <f t="shared" si="54"/>
        <v>Бевза Є.С. ПП, маг. "Продтовари" р-н Хмельницкий Район, с.Пироговцы, ул.Центральная, д.29 (біля дороги)</v>
      </c>
    </row>
    <row r="3469" spans="1:18" hidden="1" x14ac:dyDescent="0.25">
      <c r="A3469" s="32">
        <v>159804</v>
      </c>
      <c r="B3469" s="31" t="s">
        <v>7476</v>
      </c>
      <c r="C3469" s="31" t="s">
        <v>7477</v>
      </c>
      <c r="D3469" s="31" t="s">
        <v>7478</v>
      </c>
      <c r="E3469" s="31" t="s">
        <v>145</v>
      </c>
      <c r="F3469" s="31" t="s">
        <v>122</v>
      </c>
      <c r="G3469" s="31" t="s">
        <v>107</v>
      </c>
      <c r="H3469" s="31" t="s">
        <v>108</v>
      </c>
      <c r="I3469" s="31" t="s">
        <v>7479</v>
      </c>
      <c r="J3469" s="31" t="s">
        <v>7480</v>
      </c>
      <c r="K3469" s="31" t="s">
        <v>110</v>
      </c>
      <c r="L3469" s="31" t="s">
        <v>7477</v>
      </c>
      <c r="M3469" s="31" t="s">
        <v>31</v>
      </c>
      <c r="N3469" s="31" t="s">
        <v>25934</v>
      </c>
      <c r="O3469" s="31" t="s">
        <v>25929</v>
      </c>
      <c r="P3469" s="32" t="s">
        <v>67</v>
      </c>
      <c r="Q3469" s="32">
        <v>0.5</v>
      </c>
      <c r="R3469" t="str">
        <f t="shared" si="54"/>
        <v>Беззуб Т.О. ПП, маг. р-н Староконстантиновский Район, с.Решневка, ул.Вишневая (колгосп)</v>
      </c>
    </row>
    <row r="3470" spans="1:18" hidden="1" x14ac:dyDescent="0.25">
      <c r="A3470" s="32">
        <v>159807</v>
      </c>
      <c r="B3470" s="31" t="s">
        <v>7486</v>
      </c>
      <c r="C3470" s="31" t="s">
        <v>7487</v>
      </c>
      <c r="D3470" s="31" t="s">
        <v>6353</v>
      </c>
      <c r="E3470" s="31" t="s">
        <v>145</v>
      </c>
      <c r="F3470" s="31" t="s">
        <v>122</v>
      </c>
      <c r="G3470" s="31" t="s">
        <v>107</v>
      </c>
      <c r="H3470" s="31" t="s">
        <v>108</v>
      </c>
      <c r="I3470" s="31" t="s">
        <v>7488</v>
      </c>
      <c r="J3470" s="31" t="s">
        <v>7489</v>
      </c>
      <c r="K3470" s="31" t="s">
        <v>110</v>
      </c>
      <c r="L3470" s="31" t="s">
        <v>7487</v>
      </c>
      <c r="M3470" s="31" t="s">
        <v>5</v>
      </c>
      <c r="N3470" s="31" t="s">
        <v>4</v>
      </c>
      <c r="O3470" s="31" t="s">
        <v>25929</v>
      </c>
      <c r="P3470" s="32" t="s">
        <v>66</v>
      </c>
      <c r="Q3470" s="32">
        <v>1</v>
      </c>
      <c r="R3470" t="str">
        <f t="shared" si="54"/>
        <v>Бейбутян А.Г. ПП, маг. "Кондитерські вироби" г.Хмельницкий, пер.Куприна, д.54 (ринок "Дубово")</v>
      </c>
    </row>
    <row r="3471" spans="1:18" hidden="1" x14ac:dyDescent="0.25">
      <c r="A3471" s="32">
        <v>159813</v>
      </c>
      <c r="B3471" s="31" t="s">
        <v>7501</v>
      </c>
      <c r="C3471" s="31" t="s">
        <v>7502</v>
      </c>
      <c r="D3471" s="31" t="s">
        <v>7503</v>
      </c>
      <c r="E3471" s="31" t="s">
        <v>145</v>
      </c>
      <c r="F3471" s="31" t="s">
        <v>122</v>
      </c>
      <c r="G3471" s="31" t="s">
        <v>107</v>
      </c>
      <c r="H3471" s="31" t="s">
        <v>108</v>
      </c>
      <c r="I3471" s="31" t="s">
        <v>7504</v>
      </c>
      <c r="J3471" s="31" t="s">
        <v>7505</v>
      </c>
      <c r="K3471" s="31" t="s">
        <v>110</v>
      </c>
      <c r="L3471" s="31" t="s">
        <v>7502</v>
      </c>
      <c r="M3471" s="31" t="s">
        <v>32</v>
      </c>
      <c r="N3471" s="31" t="s">
        <v>25934</v>
      </c>
      <c r="O3471" s="31" t="s">
        <v>25929</v>
      </c>
      <c r="P3471" s="32" t="s">
        <v>66</v>
      </c>
      <c r="Q3471" s="32">
        <v>0.5</v>
      </c>
      <c r="R3471" t="str">
        <f t="shared" si="54"/>
        <v>Береженна Л.І. ПП, маг. "Продукти" р-н Староконстантиновский Район, с.Коржовка, ул.Шевченко, д.52</v>
      </c>
    </row>
    <row r="3472" spans="1:18" hidden="1" x14ac:dyDescent="0.25">
      <c r="A3472" s="32">
        <v>159816</v>
      </c>
      <c r="B3472" s="31" t="s">
        <v>7514</v>
      </c>
      <c r="C3472" s="31" t="s">
        <v>7515</v>
      </c>
      <c r="D3472" s="31" t="s">
        <v>7516</v>
      </c>
      <c r="E3472" s="31" t="s">
        <v>135</v>
      </c>
      <c r="F3472" s="31" t="s">
        <v>122</v>
      </c>
      <c r="G3472" s="31" t="s">
        <v>111</v>
      </c>
      <c r="H3472" s="31" t="s">
        <v>112</v>
      </c>
      <c r="I3472" s="31" t="s">
        <v>124</v>
      </c>
      <c r="J3472" s="31" t="s">
        <v>109</v>
      </c>
      <c r="K3472" s="31" t="s">
        <v>110</v>
      </c>
      <c r="L3472" s="31" t="s">
        <v>7517</v>
      </c>
      <c r="M3472" s="31" t="s">
        <v>4</v>
      </c>
      <c r="N3472" s="31" t="s">
        <v>4</v>
      </c>
      <c r="O3472" s="31" t="s">
        <v>25929</v>
      </c>
      <c r="P3472" s="32" t="s">
        <v>25948</v>
      </c>
      <c r="Q3472" s="32">
        <v>1</v>
      </c>
      <c r="R3472" t="str">
        <f t="shared" si="54"/>
        <v>(НКЗ) Берездів ФГ р-н Славутский Район, с.Берездов, д.1</v>
      </c>
    </row>
    <row r="3473" spans="1:18" hidden="1" x14ac:dyDescent="0.25">
      <c r="A3473" s="32">
        <v>159819</v>
      </c>
      <c r="B3473" s="31" t="s">
        <v>7526</v>
      </c>
      <c r="C3473" s="31" t="s">
        <v>7527</v>
      </c>
      <c r="D3473" s="31" t="s">
        <v>7528</v>
      </c>
      <c r="E3473" s="31" t="s">
        <v>145</v>
      </c>
      <c r="F3473" s="31" t="s">
        <v>122</v>
      </c>
      <c r="G3473" s="31" t="s">
        <v>107</v>
      </c>
      <c r="H3473" s="31" t="s">
        <v>108</v>
      </c>
      <c r="I3473" s="31" t="s">
        <v>7529</v>
      </c>
      <c r="J3473" s="31" t="s">
        <v>7530</v>
      </c>
      <c r="K3473" s="31" t="s">
        <v>110</v>
      </c>
      <c r="L3473" s="31" t="s">
        <v>7527</v>
      </c>
      <c r="M3473" s="31" t="s">
        <v>30</v>
      </c>
      <c r="N3473" s="31" t="s">
        <v>25934</v>
      </c>
      <c r="O3473" s="31" t="s">
        <v>25929</v>
      </c>
      <c r="P3473" s="32" t="s">
        <v>66</v>
      </c>
      <c r="Q3473" s="32">
        <v>0.5</v>
      </c>
      <c r="R3473" t="str">
        <f t="shared" si="54"/>
        <v>Березюк М.Я. ПП, маг. "Продукти" р-н Теофипольский Район, с.Марьяновка, д.11 (біля школи)</v>
      </c>
    </row>
    <row r="3474" spans="1:18" hidden="1" x14ac:dyDescent="0.25">
      <c r="A3474" s="32">
        <v>159832</v>
      </c>
      <c r="B3474" s="31" t="s">
        <v>7566</v>
      </c>
      <c r="C3474" s="31" t="s">
        <v>7567</v>
      </c>
      <c r="D3474" s="31" t="s">
        <v>7568</v>
      </c>
      <c r="E3474" s="31" t="s">
        <v>145</v>
      </c>
      <c r="F3474" s="31" t="s">
        <v>122</v>
      </c>
      <c r="G3474" s="31" t="s">
        <v>111</v>
      </c>
      <c r="H3474" s="31" t="s">
        <v>112</v>
      </c>
      <c r="I3474" s="31" t="s">
        <v>7569</v>
      </c>
      <c r="J3474" s="31" t="s">
        <v>7570</v>
      </c>
      <c r="K3474" s="31" t="s">
        <v>110</v>
      </c>
      <c r="L3474" s="31" t="s">
        <v>7571</v>
      </c>
      <c r="M3474" s="31" t="s">
        <v>4</v>
      </c>
      <c r="N3474" s="31" t="s">
        <v>4</v>
      </c>
      <c r="O3474" s="31" t="s">
        <v>25929</v>
      </c>
      <c r="P3474" s="32" t="s">
        <v>25948</v>
      </c>
      <c r="Q3474" s="32">
        <v>1</v>
      </c>
      <c r="R3474" t="str">
        <f t="shared" si="54"/>
        <v>(НКЗ) Біже ТОВ г.Хмельницкий, пер.Шевченко, д.103</v>
      </c>
    </row>
    <row r="3475" spans="1:18" hidden="1" x14ac:dyDescent="0.25">
      <c r="A3475" s="32">
        <v>159836</v>
      </c>
      <c r="B3475" s="31" t="s">
        <v>7573</v>
      </c>
      <c r="C3475" s="31" t="s">
        <v>7574</v>
      </c>
      <c r="D3475" s="31" t="s">
        <v>7575</v>
      </c>
      <c r="E3475" s="31" t="s">
        <v>145</v>
      </c>
      <c r="F3475" s="31" t="s">
        <v>122</v>
      </c>
      <c r="G3475" s="31" t="s">
        <v>107</v>
      </c>
      <c r="H3475" s="31" t="s">
        <v>108</v>
      </c>
      <c r="I3475" s="31" t="s">
        <v>124</v>
      </c>
      <c r="J3475" s="31" t="s">
        <v>109</v>
      </c>
      <c r="K3475" s="31" t="s">
        <v>110</v>
      </c>
      <c r="L3475" s="31" t="s">
        <v>7574</v>
      </c>
      <c r="M3475" s="31" t="s">
        <v>31</v>
      </c>
      <c r="N3475" s="31" t="s">
        <v>25934</v>
      </c>
      <c r="O3475" s="31" t="s">
        <v>25929</v>
      </c>
      <c r="P3475" s="32" t="s">
        <v>67</v>
      </c>
      <c r="Q3475" s="32">
        <v>1</v>
      </c>
      <c r="R3475" t="str">
        <f t="shared" si="54"/>
        <v>Білан В.В. ПП, маг. "Продукти" г.Староконстантинов, ул.Чайковского, д.2</v>
      </c>
    </row>
    <row r="3476" spans="1:18" hidden="1" x14ac:dyDescent="0.25">
      <c r="A3476" s="32">
        <v>159844</v>
      </c>
      <c r="B3476" s="31" t="s">
        <v>7597</v>
      </c>
      <c r="C3476" s="31" t="s">
        <v>7598</v>
      </c>
      <c r="D3476" s="31" t="s">
        <v>7599</v>
      </c>
      <c r="E3476" s="31" t="s">
        <v>145</v>
      </c>
      <c r="F3476" s="31" t="s">
        <v>122</v>
      </c>
      <c r="G3476" s="31" t="s">
        <v>107</v>
      </c>
      <c r="H3476" s="31" t="s">
        <v>108</v>
      </c>
      <c r="I3476" s="31" t="s">
        <v>7600</v>
      </c>
      <c r="J3476" s="31" t="s">
        <v>7601</v>
      </c>
      <c r="K3476" s="31" t="s">
        <v>110</v>
      </c>
      <c r="L3476" s="31" t="s">
        <v>7598</v>
      </c>
      <c r="M3476" s="31" t="s">
        <v>29</v>
      </c>
      <c r="N3476" s="31" t="s">
        <v>25934</v>
      </c>
      <c r="O3476" s="31" t="s">
        <v>25929</v>
      </c>
      <c r="P3476" s="32" t="s">
        <v>66</v>
      </c>
      <c r="Q3476" s="32">
        <v>0.5</v>
      </c>
      <c r="R3476" t="str">
        <f t="shared" si="54"/>
        <v>Білобрицький В.Я. ПП, маг. "Мамин хліб" р-н Красиловский Район, г.Красилов, ул.Циолковского (около маг. Виктории)</v>
      </c>
    </row>
    <row r="3477" spans="1:18" hidden="1" x14ac:dyDescent="0.25">
      <c r="A3477" s="32">
        <v>159845</v>
      </c>
      <c r="B3477" s="31" t="s">
        <v>7602</v>
      </c>
      <c r="C3477" s="31" t="s">
        <v>7603</v>
      </c>
      <c r="D3477" s="31" t="s">
        <v>6098</v>
      </c>
      <c r="E3477" s="31" t="s">
        <v>135</v>
      </c>
      <c r="F3477" s="31" t="s">
        <v>122</v>
      </c>
      <c r="G3477" s="31" t="s">
        <v>111</v>
      </c>
      <c r="H3477" s="31" t="s">
        <v>112</v>
      </c>
      <c r="I3477" s="31" t="s">
        <v>7604</v>
      </c>
      <c r="J3477" s="31" t="s">
        <v>109</v>
      </c>
      <c r="K3477" s="31" t="s">
        <v>110</v>
      </c>
      <c r="L3477" s="31" t="s">
        <v>7604</v>
      </c>
      <c r="M3477" s="31" t="s">
        <v>4</v>
      </c>
      <c r="N3477" s="31" t="s">
        <v>4</v>
      </c>
      <c r="O3477" s="31" t="s">
        <v>25929</v>
      </c>
      <c r="P3477" s="32" t="s">
        <v>25948</v>
      </c>
      <c r="Q3477" s="32">
        <v>1</v>
      </c>
      <c r="R3477" t="str">
        <f t="shared" si="54"/>
        <v>(НКЗ) Білогірська районна організація профспілка охорони здоров'я р-н Белогорский Район, пгт.Белогорье, ул.Мира, д.1</v>
      </c>
    </row>
    <row r="3478" spans="1:18" hidden="1" x14ac:dyDescent="0.25">
      <c r="A3478" s="32">
        <v>159846</v>
      </c>
      <c r="B3478" s="31" t="s">
        <v>7605</v>
      </c>
      <c r="C3478" s="31" t="s">
        <v>7606</v>
      </c>
      <c r="D3478" s="31" t="s">
        <v>7607</v>
      </c>
      <c r="E3478" s="31" t="s">
        <v>135</v>
      </c>
      <c r="F3478" s="31" t="s">
        <v>122</v>
      </c>
      <c r="G3478" s="31" t="s">
        <v>111</v>
      </c>
      <c r="H3478" s="31" t="s">
        <v>112</v>
      </c>
      <c r="I3478" s="31" t="s">
        <v>7608</v>
      </c>
      <c r="J3478" s="31" t="s">
        <v>109</v>
      </c>
      <c r="K3478" s="31" t="s">
        <v>110</v>
      </c>
      <c r="L3478" s="31" t="s">
        <v>7608</v>
      </c>
      <c r="M3478" s="31" t="s">
        <v>4</v>
      </c>
      <c r="N3478" s="31" t="s">
        <v>4</v>
      </c>
      <c r="O3478" s="31" t="s">
        <v>25929</v>
      </c>
      <c r="P3478" s="32" t="s">
        <v>25948</v>
      </c>
      <c r="Q3478" s="32">
        <v>1</v>
      </c>
      <c r="R3478" t="str">
        <f t="shared" si="54"/>
        <v>(НКЗ) Білогірська районна профспілкова організація працівників держ. установ України г.Шепетовка, пер.Шевченко, д.46</v>
      </c>
    </row>
    <row r="3479" spans="1:18" hidden="1" x14ac:dyDescent="0.25">
      <c r="A3479" s="32">
        <v>159848</v>
      </c>
      <c r="B3479" s="31" t="s">
        <v>7615</v>
      </c>
      <c r="C3479" s="31" t="s">
        <v>7616</v>
      </c>
      <c r="D3479" s="31" t="s">
        <v>6098</v>
      </c>
      <c r="E3479" s="31" t="s">
        <v>135</v>
      </c>
      <c r="F3479" s="31" t="s">
        <v>122</v>
      </c>
      <c r="G3479" s="31" t="s">
        <v>111</v>
      </c>
      <c r="H3479" s="31" t="s">
        <v>112</v>
      </c>
      <c r="I3479" s="31" t="s">
        <v>124</v>
      </c>
      <c r="J3479" s="31" t="s">
        <v>109</v>
      </c>
      <c r="K3479" s="31" t="s">
        <v>110</v>
      </c>
      <c r="L3479" s="31" t="s">
        <v>7617</v>
      </c>
      <c r="M3479" s="31" t="s">
        <v>4</v>
      </c>
      <c r="N3479" s="31" t="s">
        <v>4</v>
      </c>
      <c r="O3479" s="31" t="s">
        <v>25929</v>
      </c>
      <c r="P3479" s="32" t="s">
        <v>25948</v>
      </c>
      <c r="Q3479" s="32">
        <v>1</v>
      </c>
      <c r="R3479" t="str">
        <f t="shared" si="54"/>
        <v>(НКЗ) Білогірський будинок-інтернат для громадян похилого віку та інвалідів р-н Белогорский Район, пгт.Белогорье, ул.Мира, д.1</v>
      </c>
    </row>
    <row r="3480" spans="1:18" hidden="1" x14ac:dyDescent="0.25">
      <c r="A3480" s="32">
        <v>159851</v>
      </c>
      <c r="B3480" s="31" t="s">
        <v>7621</v>
      </c>
      <c r="C3480" s="31" t="s">
        <v>7622</v>
      </c>
      <c r="D3480" s="31" t="s">
        <v>7623</v>
      </c>
      <c r="E3480" s="31" t="s">
        <v>145</v>
      </c>
      <c r="F3480" s="31" t="s">
        <v>122</v>
      </c>
      <c r="G3480" s="31" t="s">
        <v>107</v>
      </c>
      <c r="H3480" s="31" t="s">
        <v>108</v>
      </c>
      <c r="I3480" s="31" t="s">
        <v>7624</v>
      </c>
      <c r="J3480" s="31" t="s">
        <v>7625</v>
      </c>
      <c r="K3480" s="31" t="s">
        <v>110</v>
      </c>
      <c r="L3480" s="31" t="s">
        <v>7622</v>
      </c>
      <c r="M3480" s="31" t="s">
        <v>29</v>
      </c>
      <c r="N3480" s="31" t="s">
        <v>25934</v>
      </c>
      <c r="O3480" s="31" t="s">
        <v>25929</v>
      </c>
      <c r="P3480" s="32" t="s">
        <v>67</v>
      </c>
      <c r="Q3480" s="32">
        <v>0.5</v>
      </c>
      <c r="R3480" t="str">
        <f t="shared" si="54"/>
        <v>Білоус А.А. ПП, маг. "Анютка" р-н Красиловский Район, г.Красилов, ул.Ярослава Мудрого, д.17</v>
      </c>
    </row>
    <row r="3481" spans="1:18" hidden="1" x14ac:dyDescent="0.25">
      <c r="A3481" s="32">
        <v>159855</v>
      </c>
      <c r="B3481" s="31" t="s">
        <v>7636</v>
      </c>
      <c r="C3481" s="31" t="s">
        <v>7637</v>
      </c>
      <c r="D3481" s="31" t="s">
        <v>7638</v>
      </c>
      <c r="E3481" s="31" t="s">
        <v>145</v>
      </c>
      <c r="F3481" s="31" t="s">
        <v>122</v>
      </c>
      <c r="G3481" s="31" t="s">
        <v>107</v>
      </c>
      <c r="H3481" s="31" t="s">
        <v>108</v>
      </c>
      <c r="I3481" s="31" t="s">
        <v>7639</v>
      </c>
      <c r="J3481" s="31" t="s">
        <v>7640</v>
      </c>
      <c r="K3481" s="31" t="s">
        <v>110</v>
      </c>
      <c r="L3481" s="31" t="s">
        <v>7637</v>
      </c>
      <c r="M3481" s="31" t="s">
        <v>32</v>
      </c>
      <c r="N3481" s="31" t="s">
        <v>25934</v>
      </c>
      <c r="O3481" s="31" t="s">
        <v>25929</v>
      </c>
      <c r="P3481" s="32" t="s">
        <v>67</v>
      </c>
      <c r="Q3481" s="32">
        <v>0.5</v>
      </c>
      <c r="R3481" t="str">
        <f t="shared" si="54"/>
        <v>Блінцова І.П. ПП, маг. р-н Староконстантиновский Район, с.Северины, д.17 (Ленина)</v>
      </c>
    </row>
    <row r="3482" spans="1:18" hidden="1" x14ac:dyDescent="0.25">
      <c r="A3482" s="32">
        <v>159856</v>
      </c>
      <c r="B3482" s="31" t="s">
        <v>7641</v>
      </c>
      <c r="C3482" s="31" t="s">
        <v>7642</v>
      </c>
      <c r="D3482" s="31" t="s">
        <v>7643</v>
      </c>
      <c r="E3482" s="31" t="s">
        <v>145</v>
      </c>
      <c r="F3482" s="31" t="s">
        <v>122</v>
      </c>
      <c r="G3482" s="31" t="s">
        <v>107</v>
      </c>
      <c r="H3482" s="31" t="s">
        <v>108</v>
      </c>
      <c r="I3482" s="31" t="s">
        <v>7644</v>
      </c>
      <c r="J3482" s="31" t="s">
        <v>7645</v>
      </c>
      <c r="K3482" s="31" t="s">
        <v>110</v>
      </c>
      <c r="L3482" s="31" t="s">
        <v>7642</v>
      </c>
      <c r="M3482" s="31" t="s">
        <v>31</v>
      </c>
      <c r="N3482" s="31" t="s">
        <v>25934</v>
      </c>
      <c r="O3482" s="31" t="s">
        <v>25929</v>
      </c>
      <c r="P3482" s="32" t="s">
        <v>66</v>
      </c>
      <c r="Q3482" s="32">
        <v>1</v>
      </c>
      <c r="R3482" t="str">
        <f t="shared" si="54"/>
        <v>Бобецький С.Д. ПП, маг. "Крістал" г.Староконстантинов, ул.Чкалова, д.13</v>
      </c>
    </row>
    <row r="3483" spans="1:18" hidden="1" x14ac:dyDescent="0.25">
      <c r="A3483" s="32">
        <v>159859</v>
      </c>
      <c r="B3483" s="31" t="s">
        <v>7658</v>
      </c>
      <c r="C3483" s="31" t="s">
        <v>7659</v>
      </c>
      <c r="D3483" s="31" t="s">
        <v>7660</v>
      </c>
      <c r="E3483" s="31" t="s">
        <v>145</v>
      </c>
      <c r="F3483" s="31" t="s">
        <v>122</v>
      </c>
      <c r="G3483" s="31" t="s">
        <v>107</v>
      </c>
      <c r="H3483" s="31" t="s">
        <v>108</v>
      </c>
      <c r="I3483" s="31" t="s">
        <v>7661</v>
      </c>
      <c r="J3483" s="31" t="s">
        <v>7662</v>
      </c>
      <c r="K3483" s="31" t="s">
        <v>110</v>
      </c>
      <c r="L3483" s="31" t="s">
        <v>7659</v>
      </c>
      <c r="M3483" s="31" t="s">
        <v>30</v>
      </c>
      <c r="N3483" s="31" t="s">
        <v>25934</v>
      </c>
      <c r="O3483" s="31" t="s">
        <v>25929</v>
      </c>
      <c r="P3483" s="32" t="s">
        <v>67</v>
      </c>
      <c r="Q3483" s="32">
        <v>0.5</v>
      </c>
      <c r="R3483" t="str">
        <f t="shared" si="54"/>
        <v>Богдан Л.П. ПП, маг. "Продукти" р-н Теофипольский Район, с.Марьяновка, д.12 (біля школи)</v>
      </c>
    </row>
    <row r="3484" spans="1:18" hidden="1" x14ac:dyDescent="0.25">
      <c r="A3484" s="32">
        <v>159872</v>
      </c>
      <c r="B3484" s="31" t="s">
        <v>7685</v>
      </c>
      <c r="C3484" s="31" t="s">
        <v>7686</v>
      </c>
      <c r="D3484" s="31" t="s">
        <v>7687</v>
      </c>
      <c r="E3484" s="31" t="s">
        <v>145</v>
      </c>
      <c r="F3484" s="31" t="s">
        <v>122</v>
      </c>
      <c r="G3484" s="31" t="s">
        <v>107</v>
      </c>
      <c r="H3484" s="31" t="s">
        <v>108</v>
      </c>
      <c r="I3484" s="31" t="s">
        <v>7688</v>
      </c>
      <c r="J3484" s="31" t="s">
        <v>7689</v>
      </c>
      <c r="K3484" s="31" t="s">
        <v>110</v>
      </c>
      <c r="L3484" s="31" t="s">
        <v>7686</v>
      </c>
      <c r="M3484" s="31" t="s">
        <v>33</v>
      </c>
      <c r="N3484" s="31" t="s">
        <v>25934</v>
      </c>
      <c r="O3484" s="31" t="s">
        <v>25929</v>
      </c>
      <c r="P3484" s="32" t="s">
        <v>66</v>
      </c>
      <c r="Q3484" s="32">
        <v>1</v>
      </c>
      <c r="R3484" t="str">
        <f t="shared" si="54"/>
        <v>Бойчук Л.І. ПП, маг. "Обрій" р-н Летичевский Район, с.Лысогорка, ул.Ленина, д.11/1</v>
      </c>
    </row>
    <row r="3485" spans="1:18" hidden="1" x14ac:dyDescent="0.25">
      <c r="A3485" s="32">
        <v>159878</v>
      </c>
      <c r="B3485" s="31" t="s">
        <v>7710</v>
      </c>
      <c r="C3485" s="31" t="s">
        <v>7711</v>
      </c>
      <c r="D3485" s="31" t="s">
        <v>2757</v>
      </c>
      <c r="E3485" s="31" t="s">
        <v>145</v>
      </c>
      <c r="F3485" s="31" t="s">
        <v>122</v>
      </c>
      <c r="G3485" s="31" t="s">
        <v>115</v>
      </c>
      <c r="H3485" s="31" t="s">
        <v>116</v>
      </c>
      <c r="I3485" s="31" t="s">
        <v>7712</v>
      </c>
      <c r="J3485" s="31" t="s">
        <v>7713</v>
      </c>
      <c r="K3485" s="31" t="s">
        <v>110</v>
      </c>
      <c r="L3485" s="31" t="s">
        <v>7711</v>
      </c>
      <c r="M3485" s="31" t="s">
        <v>32</v>
      </c>
      <c r="N3485" s="31" t="s">
        <v>25934</v>
      </c>
      <c r="O3485" s="31" t="s">
        <v>25929</v>
      </c>
      <c r="P3485" s="32" t="s">
        <v>66</v>
      </c>
      <c r="Q3485" s="32">
        <v>1</v>
      </c>
      <c r="R3485" t="str">
        <f t="shared" si="54"/>
        <v>Бондар В.В. ПП, лоток г.Староконстантинов, ул.Ессенская, д.2</v>
      </c>
    </row>
    <row r="3486" spans="1:18" hidden="1" x14ac:dyDescent="0.25">
      <c r="A3486" s="32">
        <v>159879</v>
      </c>
      <c r="B3486" s="31" t="s">
        <v>7714</v>
      </c>
      <c r="C3486" s="31" t="s">
        <v>7715</v>
      </c>
      <c r="D3486" s="31" t="s">
        <v>7716</v>
      </c>
      <c r="E3486" s="31" t="s">
        <v>145</v>
      </c>
      <c r="F3486" s="31" t="s">
        <v>122</v>
      </c>
      <c r="G3486" s="31" t="s">
        <v>107</v>
      </c>
      <c r="H3486" s="31" t="s">
        <v>108</v>
      </c>
      <c r="I3486" s="31" t="s">
        <v>7717</v>
      </c>
      <c r="J3486" s="31" t="s">
        <v>7718</v>
      </c>
      <c r="K3486" s="31" t="s">
        <v>110</v>
      </c>
      <c r="L3486" s="31" t="s">
        <v>7715</v>
      </c>
      <c r="M3486" s="31" t="s">
        <v>31</v>
      </c>
      <c r="N3486" s="31" t="s">
        <v>25934</v>
      </c>
      <c r="O3486" s="31" t="s">
        <v>25929</v>
      </c>
      <c r="P3486" s="32" t="s">
        <v>67</v>
      </c>
      <c r="Q3486" s="32">
        <v>1</v>
      </c>
      <c r="R3486" t="str">
        <f t="shared" si="54"/>
        <v>Іванейко В.Ф. ПП, маг. "Продукти" г.Староконстантинов, ул.Лермонтова, д.11/1</v>
      </c>
    </row>
    <row r="3487" spans="1:18" hidden="1" x14ac:dyDescent="0.25">
      <c r="A3487" s="32">
        <v>159882</v>
      </c>
      <c r="B3487" s="31" t="s">
        <v>7723</v>
      </c>
      <c r="C3487" s="31" t="s">
        <v>7724</v>
      </c>
      <c r="D3487" s="31" t="s">
        <v>4767</v>
      </c>
      <c r="E3487" s="31" t="s">
        <v>145</v>
      </c>
      <c r="F3487" s="31" t="s">
        <v>122</v>
      </c>
      <c r="G3487" s="31" t="s">
        <v>213</v>
      </c>
      <c r="H3487" s="31" t="s">
        <v>214</v>
      </c>
      <c r="I3487" s="31" t="s">
        <v>7725</v>
      </c>
      <c r="J3487" s="31" t="s">
        <v>7726</v>
      </c>
      <c r="K3487" s="31" t="s">
        <v>110</v>
      </c>
      <c r="L3487" s="31" t="s">
        <v>7727</v>
      </c>
      <c r="M3487" s="31" t="s">
        <v>5</v>
      </c>
      <c r="N3487" s="31" t="s">
        <v>4</v>
      </c>
      <c r="O3487" s="31" t="s">
        <v>25929</v>
      </c>
      <c r="P3487" s="32" t="s">
        <v>66</v>
      </c>
      <c r="Q3487" s="32">
        <v>1</v>
      </c>
      <c r="R3487" t="str">
        <f t="shared" si="54"/>
        <v>Бондар Т.Л. ПП, к-к №3/20 г.Хмельницкий, ул.Куприна (ринок "Дубово")</v>
      </c>
    </row>
    <row r="3488" spans="1:18" hidden="1" x14ac:dyDescent="0.25">
      <c r="A3488" s="32">
        <v>159900</v>
      </c>
      <c r="B3488" s="31" t="s">
        <v>7770</v>
      </c>
      <c r="C3488" s="31" t="s">
        <v>7771</v>
      </c>
      <c r="D3488" s="31" t="s">
        <v>7772</v>
      </c>
      <c r="E3488" s="31" t="s">
        <v>145</v>
      </c>
      <c r="F3488" s="31" t="s">
        <v>122</v>
      </c>
      <c r="G3488" s="31" t="s">
        <v>107</v>
      </c>
      <c r="H3488" s="31" t="s">
        <v>108</v>
      </c>
      <c r="I3488" s="31" t="s">
        <v>124</v>
      </c>
      <c r="J3488" s="31" t="s">
        <v>109</v>
      </c>
      <c r="K3488" s="31" t="s">
        <v>110</v>
      </c>
      <c r="L3488" s="31" t="s">
        <v>7773</v>
      </c>
      <c r="M3488" s="31" t="s">
        <v>30</v>
      </c>
      <c r="N3488" s="31" t="s">
        <v>25934</v>
      </c>
      <c r="O3488" s="31" t="s">
        <v>25929</v>
      </c>
      <c r="P3488" s="32" t="s">
        <v>67</v>
      </c>
      <c r="Q3488" s="32">
        <v>0.5</v>
      </c>
      <c r="R3488" t="str">
        <f t="shared" si="54"/>
        <v>(КООП) Борщівське СТ, маг. "Продукти" р-н Теофипольский Район, с.Борщовка, ул.Центральная, д.3</v>
      </c>
    </row>
    <row r="3489" spans="1:18" hidden="1" x14ac:dyDescent="0.25">
      <c r="A3489" s="32">
        <v>159913</v>
      </c>
      <c r="B3489" s="31" t="s">
        <v>7814</v>
      </c>
      <c r="C3489" s="31" t="s">
        <v>7815</v>
      </c>
      <c r="D3489" s="31" t="s">
        <v>7816</v>
      </c>
      <c r="E3489" s="31" t="s">
        <v>145</v>
      </c>
      <c r="F3489" s="31" t="s">
        <v>122</v>
      </c>
      <c r="G3489" s="31" t="s">
        <v>111</v>
      </c>
      <c r="H3489" s="31" t="s">
        <v>112</v>
      </c>
      <c r="I3489" s="31" t="s">
        <v>124</v>
      </c>
      <c r="J3489" s="31" t="s">
        <v>109</v>
      </c>
      <c r="K3489" s="31" t="s">
        <v>110</v>
      </c>
      <c r="L3489" s="31" t="s">
        <v>7817</v>
      </c>
      <c r="M3489" s="31" t="s">
        <v>4</v>
      </c>
      <c r="N3489" s="31" t="s">
        <v>4</v>
      </c>
      <c r="O3489" s="31" t="s">
        <v>25929</v>
      </c>
      <c r="P3489" s="32" t="s">
        <v>25948</v>
      </c>
      <c r="Q3489" s="32">
        <v>1</v>
      </c>
      <c r="R3489" t="str">
        <f t="shared" si="54"/>
        <v>(НКЗ) Будосам-2005 ТОВ г.Каменец-Подольский, ул.Украинки Леси, д.84</v>
      </c>
    </row>
    <row r="3490" spans="1:18" hidden="1" x14ac:dyDescent="0.25">
      <c r="A3490" s="32">
        <v>159916</v>
      </c>
      <c r="B3490" s="31" t="s">
        <v>7826</v>
      </c>
      <c r="C3490" s="31" t="s">
        <v>7827</v>
      </c>
      <c r="D3490" s="31" t="s">
        <v>7828</v>
      </c>
      <c r="E3490" s="31" t="s">
        <v>145</v>
      </c>
      <c r="F3490" s="31" t="s">
        <v>122</v>
      </c>
      <c r="G3490" s="31" t="s">
        <v>213</v>
      </c>
      <c r="H3490" s="31" t="s">
        <v>214</v>
      </c>
      <c r="I3490" s="31" t="s">
        <v>124</v>
      </c>
      <c r="J3490" s="31" t="s">
        <v>109</v>
      </c>
      <c r="K3490" s="31" t="s">
        <v>110</v>
      </c>
      <c r="L3490" s="31" t="s">
        <v>7827</v>
      </c>
      <c r="M3490" s="31" t="s">
        <v>5</v>
      </c>
      <c r="N3490" s="31" t="s">
        <v>4</v>
      </c>
      <c r="O3490" s="31" t="s">
        <v>25929</v>
      </c>
      <c r="P3490" s="32" t="s">
        <v>66</v>
      </c>
      <c r="Q3490" s="32">
        <v>1</v>
      </c>
      <c r="R3490" t="str">
        <f t="shared" si="54"/>
        <v>Букіна ПП, к-к г.Хмельницкий, ул.Куприна, д.54/1б (ринок "Дубово")</v>
      </c>
    </row>
    <row r="3491" spans="1:18" hidden="1" x14ac:dyDescent="0.25">
      <c r="A3491" s="32">
        <v>159930</v>
      </c>
      <c r="B3491" s="31" t="s">
        <v>7868</v>
      </c>
      <c r="C3491" s="31" t="s">
        <v>7869</v>
      </c>
      <c r="D3491" s="31" t="s">
        <v>7870</v>
      </c>
      <c r="E3491" s="31" t="s">
        <v>145</v>
      </c>
      <c r="F3491" s="31" t="s">
        <v>122</v>
      </c>
      <c r="G3491" s="31" t="s">
        <v>213</v>
      </c>
      <c r="H3491" s="31" t="s">
        <v>214</v>
      </c>
      <c r="I3491" s="31" t="s">
        <v>7871</v>
      </c>
      <c r="J3491" s="31" t="s">
        <v>7872</v>
      </c>
      <c r="K3491" s="31" t="s">
        <v>110</v>
      </c>
      <c r="L3491" s="31" t="s">
        <v>7873</v>
      </c>
      <c r="M3491" s="31" t="s">
        <v>4</v>
      </c>
      <c r="N3491" s="31" t="s">
        <v>4</v>
      </c>
      <c r="O3491" s="31" t="s">
        <v>25929</v>
      </c>
      <c r="P3491" s="32" t="s">
        <v>66</v>
      </c>
      <c r="Q3491" s="32">
        <v>1</v>
      </c>
      <c r="R3491" t="str">
        <f t="shared" si="54"/>
        <v>(НКЗ) МІЛТРЕЙД ПЛЮС ТОВ, маслосирбаза г.Хмельницкий, ул.Кооперативная, д.3</v>
      </c>
    </row>
    <row r="3492" spans="1:18" hidden="1" x14ac:dyDescent="0.25">
      <c r="A3492" s="32">
        <v>159930</v>
      </c>
      <c r="B3492" s="31" t="s">
        <v>7868</v>
      </c>
      <c r="C3492" s="31" t="s">
        <v>7869</v>
      </c>
      <c r="D3492" s="31" t="s">
        <v>7870</v>
      </c>
      <c r="E3492" s="31" t="s">
        <v>145</v>
      </c>
      <c r="F3492" s="31" t="s">
        <v>122</v>
      </c>
      <c r="G3492" s="31" t="s">
        <v>213</v>
      </c>
      <c r="H3492" s="31" t="s">
        <v>214</v>
      </c>
      <c r="I3492" s="31"/>
      <c r="J3492" s="31"/>
      <c r="K3492" s="31" t="s">
        <v>110</v>
      </c>
      <c r="L3492" s="31" t="s">
        <v>7874</v>
      </c>
      <c r="M3492" s="31" t="s">
        <v>4</v>
      </c>
      <c r="N3492" s="31" t="s">
        <v>4</v>
      </c>
      <c r="O3492" s="31" t="s">
        <v>25929</v>
      </c>
      <c r="P3492" s="32" t="s">
        <v>66</v>
      </c>
      <c r="Q3492" s="32">
        <v>1</v>
      </c>
      <c r="R3492" t="str">
        <f t="shared" si="54"/>
        <v>(НКЗ) МІЛТРЕЙД ПЛЮС ТОВ, маслосирбаза г.Хмельницкий, ул.Кооперативная, д.3</v>
      </c>
    </row>
    <row r="3493" spans="1:18" hidden="1" x14ac:dyDescent="0.25">
      <c r="A3493" s="32">
        <v>159935</v>
      </c>
      <c r="B3493" s="31" t="s">
        <v>7880</v>
      </c>
      <c r="C3493" s="31" t="s">
        <v>7881</v>
      </c>
      <c r="D3493" s="31" t="s">
        <v>7882</v>
      </c>
      <c r="E3493" s="31" t="s">
        <v>145</v>
      </c>
      <c r="F3493" s="31" t="s">
        <v>122</v>
      </c>
      <c r="G3493" s="31" t="s">
        <v>213</v>
      </c>
      <c r="H3493" s="31" t="s">
        <v>214</v>
      </c>
      <c r="I3493" s="31" t="s">
        <v>7883</v>
      </c>
      <c r="J3493" s="31" t="s">
        <v>7884</v>
      </c>
      <c r="K3493" s="31" t="s">
        <v>110</v>
      </c>
      <c r="L3493" s="31" t="s">
        <v>7881</v>
      </c>
      <c r="M3493" s="31" t="s">
        <v>29</v>
      </c>
      <c r="N3493" s="31" t="s">
        <v>25934</v>
      </c>
      <c r="O3493" s="31" t="s">
        <v>25929</v>
      </c>
      <c r="P3493" s="32" t="s">
        <v>66</v>
      </c>
      <c r="Q3493" s="32">
        <v>1</v>
      </c>
      <c r="R3493" t="str">
        <f t="shared" si="54"/>
        <v>Вавітал ПП, гуртовня р-н Теофипольский Район, пгт.Теофиполь, ул.Заводская, д.9</v>
      </c>
    </row>
    <row r="3494" spans="1:18" hidden="1" x14ac:dyDescent="0.25">
      <c r="A3494" s="32">
        <v>159940</v>
      </c>
      <c r="B3494" s="31" t="s">
        <v>7902</v>
      </c>
      <c r="C3494" s="31" t="s">
        <v>7903</v>
      </c>
      <c r="D3494" s="31" t="s">
        <v>7904</v>
      </c>
      <c r="E3494" s="31" t="s">
        <v>145</v>
      </c>
      <c r="F3494" s="31" t="s">
        <v>122</v>
      </c>
      <c r="G3494" s="31" t="s">
        <v>107</v>
      </c>
      <c r="H3494" s="31" t="s">
        <v>108</v>
      </c>
      <c r="I3494" s="31" t="s">
        <v>7905</v>
      </c>
      <c r="J3494" s="31" t="s">
        <v>7906</v>
      </c>
      <c r="K3494" s="31" t="s">
        <v>110</v>
      </c>
      <c r="L3494" s="31" t="s">
        <v>7903</v>
      </c>
      <c r="M3494" s="31" t="s">
        <v>30</v>
      </c>
      <c r="N3494" s="31" t="s">
        <v>25934</v>
      </c>
      <c r="O3494" s="31" t="s">
        <v>25929</v>
      </c>
      <c r="P3494" s="32" t="s">
        <v>66</v>
      </c>
      <c r="Q3494" s="32">
        <v>1</v>
      </c>
      <c r="R3494" t="str">
        <f t="shared" si="54"/>
        <v>Вальчук В.І.ПП, маг."Фараон" р-н Красиловский Район, г.Красилов, пер.Грушевского, д.140б (біля школи)</v>
      </c>
    </row>
    <row r="3495" spans="1:18" hidden="1" x14ac:dyDescent="0.25">
      <c r="A3495" s="32">
        <v>159941</v>
      </c>
      <c r="B3495" s="31" t="s">
        <v>7907</v>
      </c>
      <c r="C3495" s="31" t="s">
        <v>7908</v>
      </c>
      <c r="D3495" s="31" t="s">
        <v>7909</v>
      </c>
      <c r="E3495" s="31" t="s">
        <v>145</v>
      </c>
      <c r="F3495" s="31" t="s">
        <v>122</v>
      </c>
      <c r="G3495" s="31" t="s">
        <v>107</v>
      </c>
      <c r="H3495" s="31" t="s">
        <v>108</v>
      </c>
      <c r="I3495" s="31" t="s">
        <v>6560</v>
      </c>
      <c r="J3495" s="31" t="s">
        <v>6561</v>
      </c>
      <c r="K3495" s="31" t="s">
        <v>110</v>
      </c>
      <c r="L3495" s="31" t="s">
        <v>7908</v>
      </c>
      <c r="M3495" s="31" t="s">
        <v>31</v>
      </c>
      <c r="N3495" s="31" t="s">
        <v>25934</v>
      </c>
      <c r="O3495" s="31" t="s">
        <v>25929</v>
      </c>
      <c r="P3495" s="32" t="s">
        <v>66</v>
      </c>
      <c r="Q3495" s="32">
        <v>1</v>
      </c>
      <c r="R3495" t="str">
        <f t="shared" si="54"/>
        <v>Валяс Т.О. ПП, маг. "Крамничка" г.Староконстантинов, ул.1-го Мая, д.87</v>
      </c>
    </row>
    <row r="3496" spans="1:18" hidden="1" x14ac:dyDescent="0.25">
      <c r="A3496" s="32">
        <v>159945</v>
      </c>
      <c r="B3496" s="31" t="s">
        <v>3225</v>
      </c>
      <c r="C3496" s="31" t="s">
        <v>3226</v>
      </c>
      <c r="D3496" s="31" t="s">
        <v>7915</v>
      </c>
      <c r="E3496" s="31" t="s">
        <v>145</v>
      </c>
      <c r="F3496" s="31" t="s">
        <v>122</v>
      </c>
      <c r="G3496" s="31" t="s">
        <v>115</v>
      </c>
      <c r="H3496" s="31" t="s">
        <v>116</v>
      </c>
      <c r="I3496" s="31" t="s">
        <v>7916</v>
      </c>
      <c r="J3496" s="31" t="s">
        <v>7917</v>
      </c>
      <c r="K3496" s="31" t="s">
        <v>110</v>
      </c>
      <c r="L3496" s="31" t="s">
        <v>7918</v>
      </c>
      <c r="M3496" s="31" t="s">
        <v>31</v>
      </c>
      <c r="N3496" s="31" t="s">
        <v>25934</v>
      </c>
      <c r="O3496" s="31" t="s">
        <v>25929</v>
      </c>
      <c r="P3496" s="32" t="s">
        <v>66</v>
      </c>
      <c r="Q3496" s="32">
        <v>1</v>
      </c>
      <c r="R3496" t="str">
        <f t="shared" si="54"/>
        <v>Василевська Л.А. ПП, маг. "Планета" г.Староконстантинов, ул.Острожского, д.2/1</v>
      </c>
    </row>
    <row r="3497" spans="1:18" hidden="1" x14ac:dyDescent="0.25">
      <c r="A3497" s="32">
        <v>161584</v>
      </c>
      <c r="B3497" s="31" t="s">
        <v>12426</v>
      </c>
      <c r="C3497" s="31" t="s">
        <v>12425</v>
      </c>
      <c r="D3497" s="31" t="s">
        <v>12427</v>
      </c>
      <c r="E3497" s="31" t="s">
        <v>145</v>
      </c>
      <c r="F3497" s="31" t="s">
        <v>122</v>
      </c>
      <c r="G3497" s="31" t="s">
        <v>107</v>
      </c>
      <c r="H3497" s="31" t="s">
        <v>108</v>
      </c>
      <c r="I3497" s="31" t="s">
        <v>124</v>
      </c>
      <c r="J3497" s="31" t="s">
        <v>109</v>
      </c>
      <c r="K3497" s="31" t="s">
        <v>106</v>
      </c>
      <c r="L3497" s="31" t="s">
        <v>12425</v>
      </c>
      <c r="M3497" s="31" t="s">
        <v>32</v>
      </c>
      <c r="N3497" s="31" t="s">
        <v>25934</v>
      </c>
      <c r="O3497" s="31" t="s">
        <v>25929</v>
      </c>
      <c r="P3497" s="32" t="s">
        <v>25948</v>
      </c>
      <c r="Q3497" s="32">
        <v>1</v>
      </c>
      <c r="R3497" t="str">
        <f t="shared" si="54"/>
        <v>Ставнійчук ПП, маг."Продукти" р-н Летичевский Район, пгт.Меджибож, ул.Советская (0)</v>
      </c>
    </row>
    <row r="3498" spans="1:18" hidden="1" x14ac:dyDescent="0.25">
      <c r="A3498" s="32">
        <v>161590</v>
      </c>
      <c r="B3498" s="31" t="s">
        <v>12433</v>
      </c>
      <c r="C3498" s="31" t="s">
        <v>12434</v>
      </c>
      <c r="D3498" s="31" t="s">
        <v>12435</v>
      </c>
      <c r="E3498" s="31" t="s">
        <v>145</v>
      </c>
      <c r="F3498" s="31" t="s">
        <v>122</v>
      </c>
      <c r="G3498" s="31" t="s">
        <v>114</v>
      </c>
      <c r="H3498" s="31" t="s">
        <v>108</v>
      </c>
      <c r="I3498" s="31" t="s">
        <v>12436</v>
      </c>
      <c r="J3498" s="31" t="s">
        <v>12437</v>
      </c>
      <c r="K3498" s="31" t="s">
        <v>106</v>
      </c>
      <c r="L3498" s="31" t="s">
        <v>12434</v>
      </c>
      <c r="M3498" s="31" t="s">
        <v>33</v>
      </c>
      <c r="N3498" s="31" t="s">
        <v>25934</v>
      </c>
      <c r="O3498" s="31" t="s">
        <v>25929</v>
      </c>
      <c r="P3498" s="32" t="s">
        <v>67</v>
      </c>
      <c r="Q3498" s="32">
        <v>1</v>
      </c>
      <c r="R3498" t="str">
        <f t="shared" si="54"/>
        <v>Станжитцька В.О. ПП, кафе "Ні пуху, ні пера" р-н Летичевский Район, пгт.Летичев, ул.Хмельницкого Богдана, д.1</v>
      </c>
    </row>
    <row r="3499" spans="1:18" hidden="1" x14ac:dyDescent="0.25">
      <c r="A3499" s="32">
        <v>161609</v>
      </c>
      <c r="B3499" s="31" t="s">
        <v>12473</v>
      </c>
      <c r="C3499" s="31" t="s">
        <v>12474</v>
      </c>
      <c r="D3499" s="31" t="s">
        <v>1346</v>
      </c>
      <c r="E3499" s="31" t="s">
        <v>145</v>
      </c>
      <c r="F3499" s="31" t="s">
        <v>122</v>
      </c>
      <c r="G3499" s="31" t="s">
        <v>107</v>
      </c>
      <c r="H3499" s="31" t="s">
        <v>108</v>
      </c>
      <c r="I3499" s="31" t="s">
        <v>124</v>
      </c>
      <c r="J3499" s="31" t="s">
        <v>109</v>
      </c>
      <c r="K3499" s="31" t="s">
        <v>106</v>
      </c>
      <c r="L3499" s="31" t="s">
        <v>12475</v>
      </c>
      <c r="M3499" s="31" t="s">
        <v>31</v>
      </c>
      <c r="N3499" s="31" t="s">
        <v>25934</v>
      </c>
      <c r="O3499" s="31" t="s">
        <v>25929</v>
      </c>
      <c r="P3499" s="32" t="s">
        <v>25948</v>
      </c>
      <c r="Q3499" s="32">
        <v>1</v>
      </c>
      <c r="R3499" t="str">
        <f t="shared" si="54"/>
        <v>(ТМ) Стеньгач 2 Л.О. ПП, маг. "Крамничка" г.Староконстантинов (0)</v>
      </c>
    </row>
    <row r="3500" spans="1:18" hidden="1" x14ac:dyDescent="0.25">
      <c r="A3500" s="32">
        <v>161614</v>
      </c>
      <c r="B3500" s="31" t="s">
        <v>12492</v>
      </c>
      <c r="C3500" s="31" t="s">
        <v>2653</v>
      </c>
      <c r="D3500" s="31" t="s">
        <v>12493</v>
      </c>
      <c r="E3500" s="31" t="s">
        <v>145</v>
      </c>
      <c r="F3500" s="31" t="s">
        <v>122</v>
      </c>
      <c r="G3500" s="31" t="s">
        <v>107</v>
      </c>
      <c r="H3500" s="31" t="s">
        <v>108</v>
      </c>
      <c r="I3500" s="31" t="s">
        <v>124</v>
      </c>
      <c r="J3500" s="31" t="s">
        <v>109</v>
      </c>
      <c r="K3500" s="31" t="s">
        <v>106</v>
      </c>
      <c r="L3500" s="31" t="s">
        <v>2653</v>
      </c>
      <c r="M3500" s="31" t="s">
        <v>31</v>
      </c>
      <c r="N3500" s="31" t="s">
        <v>25934</v>
      </c>
      <c r="O3500" s="31" t="s">
        <v>25929</v>
      </c>
      <c r="P3500" s="32" t="s">
        <v>25948</v>
      </c>
      <c r="Q3500" s="32">
        <v>1</v>
      </c>
      <c r="R3500" t="str">
        <f t="shared" si="54"/>
        <v>Стецюк Л.В. ПП, маг. "Полуничка" г.Староконстантинов, ул.Щорса, д.22</v>
      </c>
    </row>
    <row r="3501" spans="1:18" hidden="1" x14ac:dyDescent="0.25">
      <c r="A3501" s="32">
        <v>161614</v>
      </c>
      <c r="B3501" s="31" t="s">
        <v>2652</v>
      </c>
      <c r="C3501" s="31" t="s">
        <v>2653</v>
      </c>
      <c r="D3501" s="31" t="s">
        <v>12493</v>
      </c>
      <c r="E3501" s="31" t="s">
        <v>145</v>
      </c>
      <c r="F3501" s="31" t="s">
        <v>122</v>
      </c>
      <c r="G3501" s="31" t="s">
        <v>107</v>
      </c>
      <c r="H3501" s="31" t="s">
        <v>108</v>
      </c>
      <c r="I3501" s="31" t="s">
        <v>124</v>
      </c>
      <c r="J3501" s="31" t="s">
        <v>109</v>
      </c>
      <c r="K3501" s="31" t="s">
        <v>106</v>
      </c>
      <c r="L3501" s="31" t="s">
        <v>2653</v>
      </c>
      <c r="M3501" s="31" t="s">
        <v>31</v>
      </c>
      <c r="N3501" s="31" t="s">
        <v>25934</v>
      </c>
      <c r="O3501" s="31" t="s">
        <v>25929</v>
      </c>
      <c r="P3501" s="32" t="s">
        <v>25948</v>
      </c>
      <c r="Q3501" s="32">
        <v>1</v>
      </c>
      <c r="R3501" t="str">
        <f t="shared" si="54"/>
        <v>Стецюк Л.В. ПП, маг. "Полуничка" г.Староконстантинов, ул.Щорса, д.22</v>
      </c>
    </row>
    <row r="3502" spans="1:18" hidden="1" x14ac:dyDescent="0.25">
      <c r="A3502" s="32">
        <v>161626</v>
      </c>
      <c r="B3502" s="31" t="s">
        <v>12527</v>
      </c>
      <c r="C3502" s="31" t="s">
        <v>12528</v>
      </c>
      <c r="D3502" s="31" t="s">
        <v>12529</v>
      </c>
      <c r="E3502" s="31" t="s">
        <v>145</v>
      </c>
      <c r="F3502" s="31" t="s">
        <v>122</v>
      </c>
      <c r="G3502" s="31" t="s">
        <v>115</v>
      </c>
      <c r="H3502" s="31" t="s">
        <v>116</v>
      </c>
      <c r="I3502" s="31" t="s">
        <v>124</v>
      </c>
      <c r="J3502" s="31" t="s">
        <v>109</v>
      </c>
      <c r="K3502" s="31" t="s">
        <v>106</v>
      </c>
      <c r="L3502" s="31" t="s">
        <v>12528</v>
      </c>
      <c r="M3502" s="31" t="s">
        <v>5</v>
      </c>
      <c r="N3502" s="31" t="s">
        <v>4</v>
      </c>
      <c r="O3502" s="31" t="s">
        <v>25929</v>
      </c>
      <c r="P3502" s="32" t="s">
        <v>25948</v>
      </c>
      <c r="Q3502" s="32">
        <v>1</v>
      </c>
      <c r="R3502" t="str">
        <f t="shared" si="54"/>
        <v>Струтинська Б.Ф. ПП, місце 34 г.Хмельницкий, ул.Геологов (ринок Бартер сервис)</v>
      </c>
    </row>
    <row r="3503" spans="1:18" hidden="1" x14ac:dyDescent="0.25">
      <c r="A3503" s="32">
        <v>161634</v>
      </c>
      <c r="B3503" s="31" t="s">
        <v>12544</v>
      </c>
      <c r="C3503" s="31" t="s">
        <v>12545</v>
      </c>
      <c r="D3503" s="31" t="s">
        <v>12546</v>
      </c>
      <c r="E3503" s="31" t="s">
        <v>145</v>
      </c>
      <c r="F3503" s="31" t="s">
        <v>122</v>
      </c>
      <c r="G3503" s="31" t="s">
        <v>107</v>
      </c>
      <c r="H3503" s="31" t="s">
        <v>108</v>
      </c>
      <c r="I3503" s="31" t="s">
        <v>124</v>
      </c>
      <c r="J3503" s="31" t="s">
        <v>109</v>
      </c>
      <c r="K3503" s="31" t="s">
        <v>106</v>
      </c>
      <c r="L3503" s="31" t="s">
        <v>12545</v>
      </c>
      <c r="M3503" s="31" t="s">
        <v>33</v>
      </c>
      <c r="N3503" s="31" t="s">
        <v>25934</v>
      </c>
      <c r="O3503" s="31" t="s">
        <v>25929</v>
      </c>
      <c r="P3503" s="32" t="s">
        <v>25948</v>
      </c>
      <c r="Q3503" s="32">
        <v>1</v>
      </c>
      <c r="R3503" t="str">
        <f t="shared" si="54"/>
        <v>Сухоцька О.С. ПП, маг."Барвінок" р-н Летичевский Район, пгт.Летичев, ул.Калинина, д.34</v>
      </c>
    </row>
    <row r="3504" spans="1:18" hidden="1" x14ac:dyDescent="0.25">
      <c r="A3504" s="32">
        <v>161640</v>
      </c>
      <c r="B3504" s="31" t="s">
        <v>12564</v>
      </c>
      <c r="C3504" s="31" t="s">
        <v>12565</v>
      </c>
      <c r="D3504" s="31" t="s">
        <v>12566</v>
      </c>
      <c r="E3504" s="31" t="s">
        <v>145</v>
      </c>
      <c r="F3504" s="31" t="s">
        <v>122</v>
      </c>
      <c r="G3504" s="31" t="s">
        <v>107</v>
      </c>
      <c r="H3504" s="31" t="s">
        <v>108</v>
      </c>
      <c r="I3504" s="31" t="s">
        <v>124</v>
      </c>
      <c r="J3504" s="31" t="s">
        <v>109</v>
      </c>
      <c r="K3504" s="31" t="s">
        <v>106</v>
      </c>
      <c r="L3504" s="31" t="s">
        <v>12565</v>
      </c>
      <c r="M3504" s="31" t="s">
        <v>32</v>
      </c>
      <c r="N3504" s="31" t="s">
        <v>25934</v>
      </c>
      <c r="O3504" s="31" t="s">
        <v>25929</v>
      </c>
      <c r="P3504" s="32" t="s">
        <v>25948</v>
      </c>
      <c r="Q3504" s="32">
        <v>1</v>
      </c>
      <c r="R3504" t="str">
        <f t="shared" si="54"/>
        <v>Тарковський ПП, маг."Продукти" р-н Летичевский Район, пгт.Меджибож, ул.Ленина, д.1</v>
      </c>
    </row>
    <row r="3505" spans="1:18" hidden="1" x14ac:dyDescent="0.25">
      <c r="A3505" s="32">
        <v>161656</v>
      </c>
      <c r="B3505" s="31" t="s">
        <v>12602</v>
      </c>
      <c r="C3505" s="31" t="s">
        <v>12603</v>
      </c>
      <c r="D3505" s="31" t="s">
        <v>12604</v>
      </c>
      <c r="E3505" s="31" t="s">
        <v>145</v>
      </c>
      <c r="F3505" s="31" t="s">
        <v>122</v>
      </c>
      <c r="G3505" s="31" t="s">
        <v>115</v>
      </c>
      <c r="H3505" s="31" t="s">
        <v>116</v>
      </c>
      <c r="I3505" s="31" t="s">
        <v>12605</v>
      </c>
      <c r="J3505" s="31" t="s">
        <v>12606</v>
      </c>
      <c r="K3505" s="31" t="s">
        <v>106</v>
      </c>
      <c r="L3505" s="31" t="s">
        <v>12603</v>
      </c>
      <c r="M3505" s="31" t="s">
        <v>5</v>
      </c>
      <c r="N3505" s="31" t="s">
        <v>4</v>
      </c>
      <c r="O3505" s="31" t="s">
        <v>25929</v>
      </c>
      <c r="P3505" s="32" t="s">
        <v>25948</v>
      </c>
      <c r="Q3505" s="32">
        <v>1</v>
      </c>
      <c r="R3505" t="str">
        <f t="shared" si="54"/>
        <v>Теслович О.В. ПП, к-к №34 г.Хмельницкий, шоссе Львовское (реч.р-к"Поділля")</v>
      </c>
    </row>
    <row r="3506" spans="1:18" hidden="1" x14ac:dyDescent="0.25">
      <c r="A3506" s="32">
        <v>161665</v>
      </c>
      <c r="B3506" s="31" t="s">
        <v>12623</v>
      </c>
      <c r="C3506" s="31" t="s">
        <v>12624</v>
      </c>
      <c r="D3506" s="31" t="s">
        <v>12625</v>
      </c>
      <c r="E3506" s="31" t="s">
        <v>145</v>
      </c>
      <c r="F3506" s="31" t="s">
        <v>122</v>
      </c>
      <c r="G3506" s="31" t="s">
        <v>149</v>
      </c>
      <c r="H3506" s="31" t="s">
        <v>108</v>
      </c>
      <c r="I3506" s="31" t="s">
        <v>124</v>
      </c>
      <c r="J3506" s="31" t="s">
        <v>109</v>
      </c>
      <c r="K3506" s="31" t="s">
        <v>106</v>
      </c>
      <c r="L3506" s="31" t="s">
        <v>12624</v>
      </c>
      <c r="M3506" s="31" t="s">
        <v>5</v>
      </c>
      <c r="N3506" s="31" t="s">
        <v>4</v>
      </c>
      <c r="O3506" s="31" t="s">
        <v>25929</v>
      </c>
      <c r="P3506" s="32" t="s">
        <v>25948</v>
      </c>
      <c r="Q3506" s="32">
        <v>1</v>
      </c>
      <c r="R3506" t="str">
        <f t="shared" si="54"/>
        <v>Ткачук Т.В. ПП, к-к №136 г.Хмельницкий, ул.Соборная, д.11 (к-к 136)</v>
      </c>
    </row>
    <row r="3507" spans="1:18" hidden="1" x14ac:dyDescent="0.25">
      <c r="A3507" s="32">
        <v>161673</v>
      </c>
      <c r="B3507" s="31" t="s">
        <v>12634</v>
      </c>
      <c r="C3507" s="31" t="s">
        <v>12635</v>
      </c>
      <c r="D3507" s="31" t="s">
        <v>12636</v>
      </c>
      <c r="E3507" s="31" t="s">
        <v>145</v>
      </c>
      <c r="F3507" s="31" t="s">
        <v>122</v>
      </c>
      <c r="G3507" s="31" t="s">
        <v>107</v>
      </c>
      <c r="H3507" s="31" t="s">
        <v>108</v>
      </c>
      <c r="I3507" s="31" t="s">
        <v>124</v>
      </c>
      <c r="J3507" s="31" t="s">
        <v>109</v>
      </c>
      <c r="K3507" s="31" t="s">
        <v>106</v>
      </c>
      <c r="L3507" s="31" t="s">
        <v>12635</v>
      </c>
      <c r="M3507" s="31" t="s">
        <v>30</v>
      </c>
      <c r="N3507" s="31" t="s">
        <v>25934</v>
      </c>
      <c r="O3507" s="31" t="s">
        <v>25929</v>
      </c>
      <c r="P3507" s="32" t="s">
        <v>67</v>
      </c>
      <c r="Q3507" s="32">
        <v>1</v>
      </c>
      <c r="R3507" t="str">
        <f t="shared" si="54"/>
        <v>Томашенко Л. ПП, маг. "Анастасія" р-н Красиловский Район, пгт.Антонины, ул.Шоссейная, д.12/1</v>
      </c>
    </row>
    <row r="3508" spans="1:18" hidden="1" x14ac:dyDescent="0.25">
      <c r="A3508" s="32">
        <v>161674</v>
      </c>
      <c r="B3508" s="31" t="s">
        <v>12637</v>
      </c>
      <c r="C3508" s="31" t="s">
        <v>12638</v>
      </c>
      <c r="D3508" s="31" t="s">
        <v>12639</v>
      </c>
      <c r="E3508" s="31" t="s">
        <v>145</v>
      </c>
      <c r="F3508" s="31" t="s">
        <v>122</v>
      </c>
      <c r="G3508" s="31" t="s">
        <v>107</v>
      </c>
      <c r="H3508" s="31" t="s">
        <v>108</v>
      </c>
      <c r="I3508" s="31" t="s">
        <v>124</v>
      </c>
      <c r="J3508" s="31" t="s">
        <v>109</v>
      </c>
      <c r="K3508" s="31" t="s">
        <v>106</v>
      </c>
      <c r="L3508" s="31" t="s">
        <v>12638</v>
      </c>
      <c r="M3508" s="31" t="s">
        <v>32</v>
      </c>
      <c r="N3508" s="31" t="s">
        <v>25934</v>
      </c>
      <c r="O3508" s="31" t="s">
        <v>25929</v>
      </c>
      <c r="P3508" s="32" t="s">
        <v>25948</v>
      </c>
      <c r="Q3508" s="32">
        <v>1</v>
      </c>
      <c r="R3508" t="str">
        <f t="shared" si="54"/>
        <v>Томчук М.В. ПП, маг. "Садочок" р-н Красиловский Район, с.Заставки, ул.Ленина, д.1</v>
      </c>
    </row>
    <row r="3509" spans="1:18" hidden="1" x14ac:dyDescent="0.25">
      <c r="A3509" s="32">
        <v>161695</v>
      </c>
      <c r="B3509" s="31" t="s">
        <v>723</v>
      </c>
      <c r="C3509" s="31" t="s">
        <v>724</v>
      </c>
      <c r="D3509" s="31" t="s">
        <v>12687</v>
      </c>
      <c r="E3509" s="31" t="s">
        <v>145</v>
      </c>
      <c r="F3509" s="31" t="s">
        <v>122</v>
      </c>
      <c r="G3509" s="31" t="s">
        <v>115</v>
      </c>
      <c r="H3509" s="31" t="s">
        <v>116</v>
      </c>
      <c r="I3509" s="31" t="s">
        <v>124</v>
      </c>
      <c r="J3509" s="31" t="s">
        <v>109</v>
      </c>
      <c r="K3509" s="31" t="s">
        <v>106</v>
      </c>
      <c r="L3509" s="31" t="s">
        <v>724</v>
      </c>
      <c r="M3509" s="31" t="s">
        <v>5</v>
      </c>
      <c r="N3509" s="31" t="s">
        <v>4</v>
      </c>
      <c r="O3509" s="31" t="s">
        <v>25929</v>
      </c>
      <c r="P3509" s="32" t="s">
        <v>25948</v>
      </c>
      <c r="Q3509" s="32">
        <v>1</v>
      </c>
      <c r="R3509" t="str">
        <f t="shared" si="54"/>
        <v>Тюх С.Ф. ПП,  к-к №369 г.Хмельницкий, шоссе Львовское (ринок Тиса)</v>
      </c>
    </row>
    <row r="3510" spans="1:18" hidden="1" x14ac:dyDescent="0.25">
      <c r="A3510" s="32">
        <v>161714</v>
      </c>
      <c r="B3510" s="31" t="s">
        <v>12729</v>
      </c>
      <c r="C3510" s="31" t="s">
        <v>12730</v>
      </c>
      <c r="D3510" s="31" t="s">
        <v>12731</v>
      </c>
      <c r="E3510" s="31" t="s">
        <v>145</v>
      </c>
      <c r="F3510" s="31" t="s">
        <v>122</v>
      </c>
      <c r="G3510" s="31" t="s">
        <v>149</v>
      </c>
      <c r="H3510" s="31" t="s">
        <v>108</v>
      </c>
      <c r="I3510" s="31" t="s">
        <v>124</v>
      </c>
      <c r="J3510" s="31" t="s">
        <v>109</v>
      </c>
      <c r="K3510" s="31" t="s">
        <v>106</v>
      </c>
      <c r="L3510" s="31" t="s">
        <v>12730</v>
      </c>
      <c r="M3510" s="31" t="s">
        <v>31</v>
      </c>
      <c r="N3510" s="31" t="s">
        <v>25934</v>
      </c>
      <c r="O3510" s="31" t="s">
        <v>25929</v>
      </c>
      <c r="P3510" s="32" t="s">
        <v>25948</v>
      </c>
      <c r="Q3510" s="32">
        <v>1</v>
      </c>
      <c r="R3510" t="str">
        <f t="shared" si="54"/>
        <v>Федорчук С,В. ПП, к-к  №133 г.Староконстантинов, пер.Орджоникидзе (центральний ринок)</v>
      </c>
    </row>
    <row r="3511" spans="1:18" hidden="1" x14ac:dyDescent="0.25">
      <c r="A3511" s="32">
        <v>161752</v>
      </c>
      <c r="B3511" s="31" t="s">
        <v>1852</v>
      </c>
      <c r="C3511" s="31" t="s">
        <v>1853</v>
      </c>
      <c r="D3511" s="31" t="s">
        <v>8022</v>
      </c>
      <c r="E3511" s="31" t="s">
        <v>145</v>
      </c>
      <c r="F3511" s="31" t="s">
        <v>122</v>
      </c>
      <c r="G3511" s="31" t="s">
        <v>107</v>
      </c>
      <c r="H3511" s="31" t="s">
        <v>108</v>
      </c>
      <c r="I3511" s="31" t="s">
        <v>12842</v>
      </c>
      <c r="J3511" s="31" t="s">
        <v>12843</v>
      </c>
      <c r="K3511" s="31" t="s">
        <v>106</v>
      </c>
      <c r="L3511" s="31" t="s">
        <v>1853</v>
      </c>
      <c r="M3511" s="31" t="s">
        <v>32</v>
      </c>
      <c r="N3511" s="31" t="s">
        <v>25934</v>
      </c>
      <c r="O3511" s="31" t="s">
        <v>25929</v>
      </c>
      <c r="P3511" s="32" t="s">
        <v>25948</v>
      </c>
      <c r="Q3511" s="32">
        <v>1</v>
      </c>
      <c r="R3511" t="str">
        <f t="shared" si="54"/>
        <v>Футорна Н.Є. ПП, маг. "Маркет" р-н Староконстантиновский Район, с.Мартыновка, ул.Мичурина, д.7</v>
      </c>
    </row>
    <row r="3512" spans="1:18" hidden="1" x14ac:dyDescent="0.25">
      <c r="A3512" s="32">
        <v>161780</v>
      </c>
      <c r="B3512" s="31" t="s">
        <v>12888</v>
      </c>
      <c r="C3512" s="31" t="s">
        <v>12889</v>
      </c>
      <c r="D3512" s="31" t="s">
        <v>12890</v>
      </c>
      <c r="E3512" s="31" t="s">
        <v>145</v>
      </c>
      <c r="F3512" s="31" t="s">
        <v>122</v>
      </c>
      <c r="G3512" s="31" t="s">
        <v>107</v>
      </c>
      <c r="H3512" s="31" t="s">
        <v>108</v>
      </c>
      <c r="I3512" s="31" t="s">
        <v>12891</v>
      </c>
      <c r="J3512" s="31" t="s">
        <v>12892</v>
      </c>
      <c r="K3512" s="31" t="s">
        <v>106</v>
      </c>
      <c r="L3512" s="31" t="s">
        <v>12889</v>
      </c>
      <c r="M3512" s="31" t="s">
        <v>33</v>
      </c>
      <c r="N3512" s="31" t="s">
        <v>25934</v>
      </c>
      <c r="O3512" s="31" t="s">
        <v>25929</v>
      </c>
      <c r="P3512" s="32" t="s">
        <v>25948</v>
      </c>
      <c r="Q3512" s="32">
        <v>1</v>
      </c>
      <c r="R3512" t="str">
        <f t="shared" si="54"/>
        <v>Бабич П.І. ПП, маг. "Поліна" р-н Летичевский Район, пгт.Летичев, ул.Комарова Космонавта, д.4</v>
      </c>
    </row>
    <row r="3513" spans="1:18" hidden="1" x14ac:dyDescent="0.25">
      <c r="A3513" s="32">
        <v>161790</v>
      </c>
      <c r="B3513" s="31" t="s">
        <v>12924</v>
      </c>
      <c r="C3513" s="31" t="s">
        <v>12925</v>
      </c>
      <c r="D3513" s="31" t="s">
        <v>12926</v>
      </c>
      <c r="E3513" s="31" t="s">
        <v>145</v>
      </c>
      <c r="F3513" s="31" t="s">
        <v>122</v>
      </c>
      <c r="G3513" s="31" t="s">
        <v>113</v>
      </c>
      <c r="H3513" s="31" t="s">
        <v>108</v>
      </c>
      <c r="I3513" s="31" t="s">
        <v>12927</v>
      </c>
      <c r="J3513" s="31" t="s">
        <v>12928</v>
      </c>
      <c r="K3513" s="31" t="s">
        <v>106</v>
      </c>
      <c r="L3513" s="31" t="s">
        <v>12925</v>
      </c>
      <c r="M3513" s="31" t="s">
        <v>30</v>
      </c>
      <c r="N3513" s="31" t="s">
        <v>25934</v>
      </c>
      <c r="O3513" s="31" t="s">
        <v>25929</v>
      </c>
      <c r="P3513" s="32" t="s">
        <v>25948</v>
      </c>
      <c r="Q3513" s="32">
        <v>1</v>
      </c>
      <c r="R3513" t="str">
        <f t="shared" si="54"/>
        <v>Цатурян А.В. ПП, маг. "Зоя" р-н Красиловский Район, пгт.Антонины, пл.Ленина (-)</v>
      </c>
    </row>
    <row r="3514" spans="1:18" hidden="1" x14ac:dyDescent="0.25">
      <c r="A3514" s="32">
        <v>161816</v>
      </c>
      <c r="B3514" s="31" t="s">
        <v>12968</v>
      </c>
      <c r="C3514" s="31" t="s">
        <v>12969</v>
      </c>
      <c r="D3514" s="31" t="s">
        <v>12970</v>
      </c>
      <c r="E3514" s="31" t="s">
        <v>145</v>
      </c>
      <c r="F3514" s="31" t="s">
        <v>122</v>
      </c>
      <c r="G3514" s="31" t="s">
        <v>107</v>
      </c>
      <c r="H3514" s="31" t="s">
        <v>108</v>
      </c>
      <c r="I3514" s="31" t="s">
        <v>124</v>
      </c>
      <c r="J3514" s="31" t="s">
        <v>109</v>
      </c>
      <c r="K3514" s="31" t="s">
        <v>106</v>
      </c>
      <c r="L3514" s="31" t="s">
        <v>12969</v>
      </c>
      <c r="M3514" s="31" t="s">
        <v>29</v>
      </c>
      <c r="N3514" s="31" t="s">
        <v>25934</v>
      </c>
      <c r="O3514" s="31" t="s">
        <v>25929</v>
      </c>
      <c r="P3514" s="32" t="s">
        <v>67</v>
      </c>
      <c r="Q3514" s="32">
        <v>1</v>
      </c>
      <c r="R3514" t="str">
        <f t="shared" si="54"/>
        <v>Цюпа М.А. ПП, маг. "Продукти" р-н Красиловский Район, с.Великие Орлинцы, ул.Центральная, д.2</v>
      </c>
    </row>
    <row r="3515" spans="1:18" hidden="1" x14ac:dyDescent="0.25">
      <c r="A3515" s="32">
        <v>161820</v>
      </c>
      <c r="B3515" s="31" t="s">
        <v>12984</v>
      </c>
      <c r="C3515" s="31" t="s">
        <v>12985</v>
      </c>
      <c r="D3515" s="31" t="s">
        <v>5534</v>
      </c>
      <c r="E3515" s="31" t="s">
        <v>145</v>
      </c>
      <c r="F3515" s="31" t="s">
        <v>122</v>
      </c>
      <c r="G3515" s="31" t="s">
        <v>115</v>
      </c>
      <c r="H3515" s="31" t="s">
        <v>116</v>
      </c>
      <c r="I3515" s="31" t="s">
        <v>124</v>
      </c>
      <c r="J3515" s="31" t="s">
        <v>109</v>
      </c>
      <c r="K3515" s="31" t="s">
        <v>106</v>
      </c>
      <c r="L3515" s="31" t="s">
        <v>12985</v>
      </c>
      <c r="M3515" s="31" t="s">
        <v>5</v>
      </c>
      <c r="N3515" s="31" t="s">
        <v>4</v>
      </c>
      <c r="O3515" s="31" t="s">
        <v>25929</v>
      </c>
      <c r="P3515" s="32" t="s">
        <v>25948</v>
      </c>
      <c r="Q3515" s="32">
        <v>1</v>
      </c>
      <c r="R3515" t="str">
        <f t="shared" si="54"/>
        <v>Чабан Г. ПП, гуртовня г.Хмельницкий, ул.Соборная, д.11</v>
      </c>
    </row>
    <row r="3516" spans="1:18" hidden="1" x14ac:dyDescent="0.25">
      <c r="A3516" s="32">
        <v>161821</v>
      </c>
      <c r="B3516" s="31" t="s">
        <v>12986</v>
      </c>
      <c r="C3516" s="31" t="s">
        <v>12987</v>
      </c>
      <c r="D3516" s="31" t="s">
        <v>12988</v>
      </c>
      <c r="E3516" s="31" t="s">
        <v>145</v>
      </c>
      <c r="F3516" s="31" t="s">
        <v>122</v>
      </c>
      <c r="G3516" s="31" t="s">
        <v>213</v>
      </c>
      <c r="H3516" s="31" t="s">
        <v>214</v>
      </c>
      <c r="I3516" s="31" t="s">
        <v>124</v>
      </c>
      <c r="J3516" s="31" t="s">
        <v>109</v>
      </c>
      <c r="K3516" s="31" t="s">
        <v>106</v>
      </c>
      <c r="L3516" s="31" t="s">
        <v>12987</v>
      </c>
      <c r="M3516" s="31" t="s">
        <v>5</v>
      </c>
      <c r="N3516" s="31" t="s">
        <v>4</v>
      </c>
      <c r="O3516" s="31" t="s">
        <v>25929</v>
      </c>
      <c r="P3516" s="32" t="s">
        <v>66</v>
      </c>
      <c r="Q3516" s="32">
        <v>1</v>
      </c>
      <c r="R3516" t="str">
        <f t="shared" si="54"/>
        <v>Чабан Г. ПП, к-к №21-22 г.Хмельницкий, ул.Куприна, д.54/1в (ринок Дубово)</v>
      </c>
    </row>
    <row r="3517" spans="1:18" hidden="1" x14ac:dyDescent="0.25">
      <c r="A3517" s="32">
        <v>161839</v>
      </c>
      <c r="B3517" s="31" t="s">
        <v>13031</v>
      </c>
      <c r="C3517" s="31" t="s">
        <v>13032</v>
      </c>
      <c r="D3517" s="31" t="s">
        <v>13033</v>
      </c>
      <c r="E3517" s="31" t="s">
        <v>145</v>
      </c>
      <c r="F3517" s="31" t="s">
        <v>122</v>
      </c>
      <c r="G3517" s="31" t="s">
        <v>107</v>
      </c>
      <c r="H3517" s="31" t="s">
        <v>108</v>
      </c>
      <c r="I3517" s="31" t="s">
        <v>124</v>
      </c>
      <c r="J3517" s="31" t="s">
        <v>109</v>
      </c>
      <c r="K3517" s="31" t="s">
        <v>106</v>
      </c>
      <c r="L3517" s="31" t="s">
        <v>13032</v>
      </c>
      <c r="M3517" s="31" t="s">
        <v>5</v>
      </c>
      <c r="N3517" s="31" t="s">
        <v>4</v>
      </c>
      <c r="O3517" s="31" t="s">
        <v>25929</v>
      </c>
      <c r="P3517" s="32" t="s">
        <v>25948</v>
      </c>
      <c r="Q3517" s="32">
        <v>1</v>
      </c>
      <c r="R3517" t="str">
        <f t="shared" si="54"/>
        <v>Чернецька Н. ПП, маг. "Віта" г.Хмельницкий, ул.Куприна, д.54б</v>
      </c>
    </row>
    <row r="3518" spans="1:18" hidden="1" x14ac:dyDescent="0.25">
      <c r="A3518" s="32">
        <v>161845</v>
      </c>
      <c r="B3518" s="31" t="s">
        <v>13037</v>
      </c>
      <c r="C3518" s="31" t="s">
        <v>13038</v>
      </c>
      <c r="D3518" s="31" t="s">
        <v>13039</v>
      </c>
      <c r="E3518" s="31" t="s">
        <v>145</v>
      </c>
      <c r="F3518" s="31" t="s">
        <v>122</v>
      </c>
      <c r="G3518" s="31" t="s">
        <v>107</v>
      </c>
      <c r="H3518" s="31" t="s">
        <v>108</v>
      </c>
      <c r="I3518" s="31" t="s">
        <v>124</v>
      </c>
      <c r="J3518" s="31" t="s">
        <v>109</v>
      </c>
      <c r="K3518" s="31" t="s">
        <v>106</v>
      </c>
      <c r="L3518" s="31" t="s">
        <v>13038</v>
      </c>
      <c r="M3518" s="31" t="s">
        <v>32</v>
      </c>
      <c r="N3518" s="31" t="s">
        <v>25934</v>
      </c>
      <c r="O3518" s="31" t="s">
        <v>25929</v>
      </c>
      <c r="P3518" s="32" t="s">
        <v>25948</v>
      </c>
      <c r="Q3518" s="32">
        <v>1</v>
      </c>
      <c r="R3518" t="str">
        <f t="shared" si="54"/>
        <v>Чех М. ПП, маг. "Продукти" р-н Деражнянский Район, с.Шпычынци (0)</v>
      </c>
    </row>
    <row r="3519" spans="1:18" hidden="1" x14ac:dyDescent="0.25">
      <c r="A3519" s="32">
        <v>161849</v>
      </c>
      <c r="B3519" s="31" t="s">
        <v>13048</v>
      </c>
      <c r="C3519" s="31" t="s">
        <v>13049</v>
      </c>
      <c r="D3519" s="31" t="s">
        <v>13050</v>
      </c>
      <c r="E3519" s="31" t="s">
        <v>145</v>
      </c>
      <c r="F3519" s="31" t="s">
        <v>122</v>
      </c>
      <c r="G3519" s="31" t="s">
        <v>107</v>
      </c>
      <c r="H3519" s="31" t="s">
        <v>108</v>
      </c>
      <c r="I3519" s="31" t="s">
        <v>13051</v>
      </c>
      <c r="J3519" s="31" t="s">
        <v>13052</v>
      </c>
      <c r="K3519" s="31" t="s">
        <v>106</v>
      </c>
      <c r="L3519" s="31" t="s">
        <v>13049</v>
      </c>
      <c r="M3519" s="31" t="s">
        <v>32</v>
      </c>
      <c r="N3519" s="31" t="s">
        <v>25934</v>
      </c>
      <c r="O3519" s="31" t="s">
        <v>25929</v>
      </c>
      <c r="P3519" s="32" t="s">
        <v>25948</v>
      </c>
      <c r="Q3519" s="32">
        <v>1</v>
      </c>
      <c r="R3519" t="str">
        <f t="shared" si="54"/>
        <v>Ціолка Л.В. ПП, маг. "Продукти" р-н Летичевский Район, с.Западинцы, д.2 (в центра села на повороті на праву сторону)</v>
      </c>
    </row>
    <row r="3520" spans="1:18" hidden="1" x14ac:dyDescent="0.25">
      <c r="A3520" s="32">
        <v>161853</v>
      </c>
      <c r="B3520" s="31" t="s">
        <v>13061</v>
      </c>
      <c r="C3520" s="31" t="s">
        <v>13062</v>
      </c>
      <c r="D3520" s="31" t="s">
        <v>13063</v>
      </c>
      <c r="E3520" s="31" t="s">
        <v>145</v>
      </c>
      <c r="F3520" s="31" t="s">
        <v>122</v>
      </c>
      <c r="G3520" s="31" t="s">
        <v>149</v>
      </c>
      <c r="H3520" s="31" t="s">
        <v>108</v>
      </c>
      <c r="I3520" s="31" t="s">
        <v>13064</v>
      </c>
      <c r="J3520" s="31" t="s">
        <v>13065</v>
      </c>
      <c r="K3520" s="31" t="s">
        <v>106</v>
      </c>
      <c r="L3520" s="31" t="s">
        <v>13062</v>
      </c>
      <c r="M3520" s="31" t="s">
        <v>5</v>
      </c>
      <c r="N3520" s="31" t="s">
        <v>4</v>
      </c>
      <c r="O3520" s="31" t="s">
        <v>25929</v>
      </c>
      <c r="P3520" s="32" t="s">
        <v>67</v>
      </c>
      <c r="Q3520" s="32">
        <v>1</v>
      </c>
      <c r="R3520" t="str">
        <f t="shared" si="54"/>
        <v>Чорна І.В. ПП, к-к №1А г.Хмельницкий, ул.Соборная, д.11 (Склад під молочним павільйонам к-к№1а)</v>
      </c>
    </row>
    <row r="3521" spans="1:18" hidden="1" x14ac:dyDescent="0.25">
      <c r="A3521" s="32">
        <v>161889</v>
      </c>
      <c r="B3521" s="31" t="s">
        <v>13141</v>
      </c>
      <c r="C3521" s="31" t="s">
        <v>3272</v>
      </c>
      <c r="D3521" s="31" t="s">
        <v>13142</v>
      </c>
      <c r="E3521" s="31" t="s">
        <v>145</v>
      </c>
      <c r="F3521" s="31" t="s">
        <v>122</v>
      </c>
      <c r="G3521" s="31" t="s">
        <v>107</v>
      </c>
      <c r="H3521" s="31" t="s">
        <v>108</v>
      </c>
      <c r="I3521" s="31" t="s">
        <v>124</v>
      </c>
      <c r="J3521" s="31" t="s">
        <v>109</v>
      </c>
      <c r="K3521" s="31" t="s">
        <v>106</v>
      </c>
      <c r="L3521" s="31" t="s">
        <v>3272</v>
      </c>
      <c r="M3521" s="31" t="s">
        <v>31</v>
      </c>
      <c r="N3521" s="31" t="s">
        <v>25934</v>
      </c>
      <c r="O3521" s="31" t="s">
        <v>25929</v>
      </c>
      <c r="P3521" s="32" t="s">
        <v>25948</v>
      </c>
      <c r="Q3521" s="32">
        <v>1</v>
      </c>
      <c r="R3521" t="str">
        <f t="shared" si="54"/>
        <v>Шевчук В.В. ПП, маг. "Продукти" р-н Староконстантиновский Район, с.Хижники, ул.Центральная, д.29</v>
      </c>
    </row>
    <row r="3522" spans="1:18" hidden="1" x14ac:dyDescent="0.25">
      <c r="A3522" s="32">
        <v>161895</v>
      </c>
      <c r="B3522" s="31" t="s">
        <v>13168</v>
      </c>
      <c r="C3522" s="31" t="s">
        <v>13169</v>
      </c>
      <c r="D3522" s="31" t="s">
        <v>13170</v>
      </c>
      <c r="E3522" s="31" t="s">
        <v>145</v>
      </c>
      <c r="F3522" s="31" t="s">
        <v>122</v>
      </c>
      <c r="G3522" s="31" t="s">
        <v>149</v>
      </c>
      <c r="H3522" s="31" t="s">
        <v>108</v>
      </c>
      <c r="I3522" s="31" t="s">
        <v>124</v>
      </c>
      <c r="J3522" s="31" t="s">
        <v>109</v>
      </c>
      <c r="K3522" s="31" t="s">
        <v>106</v>
      </c>
      <c r="L3522" s="31" t="s">
        <v>13169</v>
      </c>
      <c r="M3522" s="31" t="s">
        <v>31</v>
      </c>
      <c r="N3522" s="31" t="s">
        <v>25934</v>
      </c>
      <c r="O3522" s="31" t="s">
        <v>25929</v>
      </c>
      <c r="P3522" s="32" t="s">
        <v>25948</v>
      </c>
      <c r="Q3522" s="32">
        <v>1</v>
      </c>
      <c r="R3522" t="str">
        <f t="shared" si="54"/>
        <v>Шелест М.С. ПП, маг. г.Староконстантинов, ул.Большая Закузьминская, д.96/1 (приватний будинок)</v>
      </c>
    </row>
    <row r="3523" spans="1:18" hidden="1" x14ac:dyDescent="0.25">
      <c r="A3523" s="32">
        <v>161897</v>
      </c>
      <c r="B3523" s="31" t="s">
        <v>13174</v>
      </c>
      <c r="C3523" s="31" t="s">
        <v>13175</v>
      </c>
      <c r="D3523" s="31" t="s">
        <v>13176</v>
      </c>
      <c r="E3523" s="31" t="s">
        <v>135</v>
      </c>
      <c r="F3523" s="31" t="s">
        <v>122</v>
      </c>
      <c r="G3523" s="31" t="s">
        <v>111</v>
      </c>
      <c r="H3523" s="31" t="s">
        <v>112</v>
      </c>
      <c r="I3523" s="31" t="s">
        <v>124</v>
      </c>
      <c r="J3523" s="31" t="s">
        <v>109</v>
      </c>
      <c r="K3523" s="31" t="s">
        <v>106</v>
      </c>
      <c r="L3523" s="31" t="s">
        <v>13177</v>
      </c>
      <c r="M3523" s="31" t="s">
        <v>4</v>
      </c>
      <c r="N3523" s="31" t="s">
        <v>4</v>
      </c>
      <c r="O3523" s="31" t="s">
        <v>25929</v>
      </c>
      <c r="P3523" s="32" t="s">
        <v>25948</v>
      </c>
      <c r="Q3523" s="32">
        <v>1</v>
      </c>
      <c r="R3523" t="str">
        <f t="shared" ref="R3523:R3586" si="55">CONCATENATE(C3523," ",D3523)</f>
        <v>(НКЗ) Шепетівський лісгосп ДП ППО г.Шепетовка, ул.Маркса Карла, д.133</v>
      </c>
    </row>
    <row r="3524" spans="1:18" hidden="1" x14ac:dyDescent="0.25">
      <c r="A3524" s="32">
        <v>161917</v>
      </c>
      <c r="B3524" s="31" t="s">
        <v>13210</v>
      </c>
      <c r="C3524" s="31" t="s">
        <v>13211</v>
      </c>
      <c r="D3524" s="31" t="s">
        <v>13212</v>
      </c>
      <c r="E3524" s="31" t="s">
        <v>145</v>
      </c>
      <c r="F3524" s="31" t="s">
        <v>122</v>
      </c>
      <c r="G3524" s="31" t="s">
        <v>114</v>
      </c>
      <c r="H3524" s="31" t="s">
        <v>108</v>
      </c>
      <c r="I3524" s="31" t="s">
        <v>124</v>
      </c>
      <c r="J3524" s="31" t="s">
        <v>109</v>
      </c>
      <c r="K3524" s="31" t="s">
        <v>106</v>
      </c>
      <c r="L3524" s="31" t="s">
        <v>13211</v>
      </c>
      <c r="M3524" s="31" t="s">
        <v>32</v>
      </c>
      <c r="N3524" s="31" t="s">
        <v>25934</v>
      </c>
      <c r="O3524" s="31" t="s">
        <v>25929</v>
      </c>
      <c r="P3524" s="32" t="s">
        <v>25948</v>
      </c>
      <c r="Q3524" s="32">
        <v>1</v>
      </c>
      <c r="R3524" t="str">
        <f t="shared" si="55"/>
        <v>Шматлай М.С. ПП, кафе-бар "У Людмили" р-н Старосинявский Район, с.Пилява, ул.Жукова, д.9а</v>
      </c>
    </row>
    <row r="3525" spans="1:18" hidden="1" x14ac:dyDescent="0.25">
      <c r="A3525" s="32">
        <v>161927</v>
      </c>
      <c r="B3525" s="31" t="s">
        <v>13234</v>
      </c>
      <c r="C3525" s="31" t="s">
        <v>13235</v>
      </c>
      <c r="D3525" s="31" t="s">
        <v>13236</v>
      </c>
      <c r="E3525" s="31" t="s">
        <v>145</v>
      </c>
      <c r="F3525" s="31" t="s">
        <v>122</v>
      </c>
      <c r="G3525" s="31" t="s">
        <v>113</v>
      </c>
      <c r="H3525" s="31" t="s">
        <v>108</v>
      </c>
      <c r="I3525" s="31" t="s">
        <v>13237</v>
      </c>
      <c r="J3525" s="31" t="s">
        <v>13238</v>
      </c>
      <c r="K3525" s="31" t="s">
        <v>106</v>
      </c>
      <c r="L3525" s="31" t="s">
        <v>13235</v>
      </c>
      <c r="M3525" s="31" t="s">
        <v>29</v>
      </c>
      <c r="N3525" s="31" t="s">
        <v>25934</v>
      </c>
      <c r="O3525" s="31" t="s">
        <v>25929</v>
      </c>
      <c r="P3525" s="32" t="s">
        <v>25948</v>
      </c>
      <c r="Q3525" s="32">
        <v>1</v>
      </c>
      <c r="R3525" t="str">
        <f t="shared" si="55"/>
        <v>Шумельчук Н.І. ПП, маг. "Продукти" р-н Теофипольский Район, с.Волица, ул.Макаренко, д.3</v>
      </c>
    </row>
    <row r="3526" spans="1:18" hidden="1" x14ac:dyDescent="0.25">
      <c r="A3526" s="32">
        <v>161951</v>
      </c>
      <c r="B3526" s="31" t="s">
        <v>13295</v>
      </c>
      <c r="C3526" s="31" t="s">
        <v>13296</v>
      </c>
      <c r="D3526" s="31" t="s">
        <v>13297</v>
      </c>
      <c r="E3526" s="31" t="s">
        <v>145</v>
      </c>
      <c r="F3526" s="31" t="s">
        <v>122</v>
      </c>
      <c r="G3526" s="31" t="s">
        <v>107</v>
      </c>
      <c r="H3526" s="31" t="s">
        <v>108</v>
      </c>
      <c r="I3526" s="31" t="s">
        <v>124</v>
      </c>
      <c r="J3526" s="31" t="s">
        <v>109</v>
      </c>
      <c r="K3526" s="31" t="s">
        <v>106</v>
      </c>
      <c r="L3526" s="31" t="s">
        <v>13296</v>
      </c>
      <c r="M3526" s="31" t="s">
        <v>31</v>
      </c>
      <c r="N3526" s="31" t="s">
        <v>25934</v>
      </c>
      <c r="O3526" s="31" t="s">
        <v>25929</v>
      </c>
      <c r="P3526" s="32" t="s">
        <v>25948</v>
      </c>
      <c r="Q3526" s="32">
        <v>1</v>
      </c>
      <c r="R3526" t="str">
        <f t="shared" si="55"/>
        <v>Янковський Г.В. ПП, вагончик г.Староконстантинов, ул.Франко Ивана (0)</v>
      </c>
    </row>
    <row r="3527" spans="1:18" hidden="1" x14ac:dyDescent="0.25">
      <c r="A3527" s="32">
        <v>161962</v>
      </c>
      <c r="B3527" s="31" t="s">
        <v>13329</v>
      </c>
      <c r="C3527" s="31" t="s">
        <v>13330</v>
      </c>
      <c r="D3527" s="31" t="s">
        <v>13331</v>
      </c>
      <c r="E3527" s="31" t="s">
        <v>145</v>
      </c>
      <c r="F3527" s="31" t="s">
        <v>122</v>
      </c>
      <c r="G3527" s="31" t="s">
        <v>114</v>
      </c>
      <c r="H3527" s="31" t="s">
        <v>108</v>
      </c>
      <c r="I3527" s="31" t="s">
        <v>124</v>
      </c>
      <c r="J3527" s="31" t="s">
        <v>109</v>
      </c>
      <c r="K3527" s="31" t="s">
        <v>106</v>
      </c>
      <c r="L3527" s="31" t="s">
        <v>13330</v>
      </c>
      <c r="M3527" s="31" t="s">
        <v>29</v>
      </c>
      <c r="N3527" s="31" t="s">
        <v>25934</v>
      </c>
      <c r="O3527" s="31" t="s">
        <v>25929</v>
      </c>
      <c r="P3527" s="32" t="s">
        <v>25948</v>
      </c>
      <c r="Q3527" s="32">
        <v>1</v>
      </c>
      <c r="R3527" t="str">
        <f t="shared" si="55"/>
        <v>Яремчук Н.М. ПП, кафе-бар "Золота рибка" р-н Теофипольский Район, пгт.Теофиполь, ул.Ленина, д.10/а (біля стадіону)</v>
      </c>
    </row>
    <row r="3528" spans="1:18" hidden="1" x14ac:dyDescent="0.25">
      <c r="A3528" s="32">
        <v>161984</v>
      </c>
      <c r="B3528" s="31" t="s">
        <v>13400</v>
      </c>
      <c r="C3528" s="31" t="s">
        <v>13401</v>
      </c>
      <c r="D3528" s="31" t="s">
        <v>13402</v>
      </c>
      <c r="E3528" s="31" t="s">
        <v>145</v>
      </c>
      <c r="F3528" s="31" t="s">
        <v>122</v>
      </c>
      <c r="G3528" s="31" t="s">
        <v>111</v>
      </c>
      <c r="H3528" s="31" t="s">
        <v>112</v>
      </c>
      <c r="I3528" s="31" t="s">
        <v>124</v>
      </c>
      <c r="J3528" s="31" t="s">
        <v>109</v>
      </c>
      <c r="K3528" s="31" t="s">
        <v>106</v>
      </c>
      <c r="L3528" s="31" t="s">
        <v>13403</v>
      </c>
      <c r="M3528" s="31" t="s">
        <v>4</v>
      </c>
      <c r="N3528" s="31" t="s">
        <v>4</v>
      </c>
      <c r="O3528" s="31" t="s">
        <v>25929</v>
      </c>
      <c r="P3528" s="32" t="s">
        <v>25948</v>
      </c>
      <c r="Q3528" s="32">
        <v>1</v>
      </c>
      <c r="R3528" t="str">
        <f t="shared" si="55"/>
        <v>(НКЗ) "Аква віта-жива вода"ТзОВ"Аква віта-жива вода" р-н Городокский Район, пгт.Сатанов, ул.Курортная, д.19</v>
      </c>
    </row>
    <row r="3529" spans="1:18" hidden="1" x14ac:dyDescent="0.25">
      <c r="A3529" s="32">
        <v>162004</v>
      </c>
      <c r="B3529" s="31" t="s">
        <v>13428</v>
      </c>
      <c r="C3529" s="31" t="s">
        <v>13429</v>
      </c>
      <c r="D3529" s="31" t="s">
        <v>13430</v>
      </c>
      <c r="E3529" s="31" t="s">
        <v>145</v>
      </c>
      <c r="F3529" s="31" t="s">
        <v>122</v>
      </c>
      <c r="G3529" s="31" t="s">
        <v>107</v>
      </c>
      <c r="H3529" s="31" t="s">
        <v>108</v>
      </c>
      <c r="I3529" s="31" t="s">
        <v>13424</v>
      </c>
      <c r="J3529" s="31" t="s">
        <v>13425</v>
      </c>
      <c r="K3529" s="31" t="s">
        <v>106</v>
      </c>
      <c r="L3529" s="31" t="s">
        <v>13431</v>
      </c>
      <c r="M3529" s="31" t="s">
        <v>31</v>
      </c>
      <c r="N3529" s="31" t="s">
        <v>25934</v>
      </c>
      <c r="O3529" s="31" t="s">
        <v>25929</v>
      </c>
      <c r="P3529" s="32" t="s">
        <v>67</v>
      </c>
      <c r="Q3529" s="32">
        <v>1</v>
      </c>
      <c r="R3529" t="str">
        <f t="shared" si="55"/>
        <v>(КООП) Адампільське КТРП, корчма р-н Старосинявский Район, с.Паплинцы, ул.Ленина, д.4</v>
      </c>
    </row>
    <row r="3530" spans="1:18" hidden="1" x14ac:dyDescent="0.25">
      <c r="A3530" s="32">
        <v>162006</v>
      </c>
      <c r="B3530" s="31" t="s">
        <v>13434</v>
      </c>
      <c r="C3530" s="31" t="s">
        <v>13432</v>
      </c>
      <c r="D3530" s="31" t="s">
        <v>13435</v>
      </c>
      <c r="E3530" s="31" t="s">
        <v>145</v>
      </c>
      <c r="F3530" s="31" t="s">
        <v>122</v>
      </c>
      <c r="G3530" s="31" t="s">
        <v>107</v>
      </c>
      <c r="H3530" s="31" t="s">
        <v>108</v>
      </c>
      <c r="I3530" s="31" t="s">
        <v>13424</v>
      </c>
      <c r="J3530" s="31" t="s">
        <v>13425</v>
      </c>
      <c r="K3530" s="31" t="s">
        <v>106</v>
      </c>
      <c r="L3530" s="31" t="s">
        <v>3278</v>
      </c>
      <c r="M3530" s="31" t="s">
        <v>31</v>
      </c>
      <c r="N3530" s="31" t="s">
        <v>25934</v>
      </c>
      <c r="O3530" s="31" t="s">
        <v>25929</v>
      </c>
      <c r="P3530" s="32" t="s">
        <v>25948</v>
      </c>
      <c r="Q3530" s="32">
        <v>1</v>
      </c>
      <c r="R3530" t="str">
        <f t="shared" si="55"/>
        <v>(КООП) Адампільське КТРП, маг. "Продукти" р-н Старосинявский Район, с.Мшанец (0)</v>
      </c>
    </row>
    <row r="3531" spans="1:18" hidden="1" x14ac:dyDescent="0.25">
      <c r="A3531" s="32">
        <v>162007</v>
      </c>
      <c r="B3531" s="31" t="s">
        <v>13436</v>
      </c>
      <c r="C3531" s="31" t="s">
        <v>13437</v>
      </c>
      <c r="D3531" s="31" t="s">
        <v>13438</v>
      </c>
      <c r="E3531" s="31" t="s">
        <v>145</v>
      </c>
      <c r="F3531" s="31" t="s">
        <v>122</v>
      </c>
      <c r="G3531" s="31" t="s">
        <v>107</v>
      </c>
      <c r="H3531" s="31" t="s">
        <v>108</v>
      </c>
      <c r="I3531" s="31" t="s">
        <v>13424</v>
      </c>
      <c r="J3531" s="31" t="s">
        <v>13425</v>
      </c>
      <c r="K3531" s="31" t="s">
        <v>106</v>
      </c>
      <c r="L3531" s="31" t="s">
        <v>13439</v>
      </c>
      <c r="M3531" s="31" t="s">
        <v>31</v>
      </c>
      <c r="N3531" s="31" t="s">
        <v>25934</v>
      </c>
      <c r="O3531" s="31" t="s">
        <v>25929</v>
      </c>
      <c r="P3531" s="32" t="s">
        <v>67</v>
      </c>
      <c r="Q3531" s="32">
        <v>1</v>
      </c>
      <c r="R3531" t="str">
        <f t="shared" si="55"/>
        <v>(КООП) Адампільське КТРП, маг."Маркет" р-н Старосинявский Район, с.Адамполь, ул.Центральная, д.1</v>
      </c>
    </row>
    <row r="3532" spans="1:18" hidden="1" x14ac:dyDescent="0.25">
      <c r="A3532" s="32">
        <v>162014</v>
      </c>
      <c r="B3532" s="31" t="s">
        <v>13445</v>
      </c>
      <c r="C3532" s="31" t="s">
        <v>13446</v>
      </c>
      <c r="D3532" s="31" t="s">
        <v>1342</v>
      </c>
      <c r="E3532" s="31" t="s">
        <v>145</v>
      </c>
      <c r="F3532" s="31" t="s">
        <v>122</v>
      </c>
      <c r="G3532" s="31" t="s">
        <v>107</v>
      </c>
      <c r="H3532" s="31" t="s">
        <v>108</v>
      </c>
      <c r="I3532" s="31" t="s">
        <v>124</v>
      </c>
      <c r="J3532" s="31" t="s">
        <v>109</v>
      </c>
      <c r="K3532" s="31" t="s">
        <v>106</v>
      </c>
      <c r="L3532" s="31" t="s">
        <v>13446</v>
      </c>
      <c r="M3532" s="31" t="s">
        <v>31</v>
      </c>
      <c r="N3532" s="31" t="s">
        <v>25934</v>
      </c>
      <c r="O3532" s="31" t="s">
        <v>25929</v>
      </c>
      <c r="P3532" s="32" t="s">
        <v>25948</v>
      </c>
      <c r="Q3532" s="32">
        <v>1</v>
      </c>
      <c r="R3532" t="str">
        <f t="shared" si="55"/>
        <v>Адамчук Г.Т. ПП, маг. "Галінка" г.Староконстантинов, ул.Грушевского, д.22</v>
      </c>
    </row>
    <row r="3533" spans="1:18" hidden="1" x14ac:dyDescent="0.25">
      <c r="A3533" s="32">
        <v>162016</v>
      </c>
      <c r="B3533" s="31" t="s">
        <v>13450</v>
      </c>
      <c r="C3533" s="31" t="s">
        <v>13451</v>
      </c>
      <c r="D3533" s="31" t="s">
        <v>13452</v>
      </c>
      <c r="E3533" s="31" t="s">
        <v>145</v>
      </c>
      <c r="F3533" s="31" t="s">
        <v>122</v>
      </c>
      <c r="G3533" s="31" t="s">
        <v>149</v>
      </c>
      <c r="H3533" s="31" t="s">
        <v>108</v>
      </c>
      <c r="I3533" s="31" t="s">
        <v>124</v>
      </c>
      <c r="J3533" s="31" t="s">
        <v>109</v>
      </c>
      <c r="K3533" s="31" t="s">
        <v>106</v>
      </c>
      <c r="L3533" s="31" t="s">
        <v>13451</v>
      </c>
      <c r="M3533" s="31" t="s">
        <v>31</v>
      </c>
      <c r="N3533" s="31" t="s">
        <v>25934</v>
      </c>
      <c r="O3533" s="31" t="s">
        <v>25929</v>
      </c>
      <c r="P3533" s="32" t="s">
        <v>25948</v>
      </c>
      <c r="Q3533" s="32">
        <v>1</v>
      </c>
      <c r="R3533" t="str">
        <f t="shared" si="55"/>
        <v>Адамчук І.М. ПП, к-к г.Староконстантинов, ул.Острожского, д.4 (р-к "Престиж")</v>
      </c>
    </row>
    <row r="3534" spans="1:18" hidden="1" x14ac:dyDescent="0.25">
      <c r="A3534" s="32">
        <v>162017</v>
      </c>
      <c r="B3534" s="31" t="s">
        <v>13453</v>
      </c>
      <c r="C3534" s="31" t="s">
        <v>13454</v>
      </c>
      <c r="D3534" s="31" t="s">
        <v>13455</v>
      </c>
      <c r="E3534" s="31" t="s">
        <v>145</v>
      </c>
      <c r="F3534" s="31" t="s">
        <v>122</v>
      </c>
      <c r="G3534" s="31" t="s">
        <v>107</v>
      </c>
      <c r="H3534" s="31" t="s">
        <v>108</v>
      </c>
      <c r="I3534" s="31" t="s">
        <v>124</v>
      </c>
      <c r="J3534" s="31" t="s">
        <v>109</v>
      </c>
      <c r="K3534" s="31" t="s">
        <v>106</v>
      </c>
      <c r="L3534" s="31" t="s">
        <v>13454</v>
      </c>
      <c r="M3534" s="31" t="s">
        <v>31</v>
      </c>
      <c r="N3534" s="31" t="s">
        <v>25934</v>
      </c>
      <c r="O3534" s="31" t="s">
        <v>25929</v>
      </c>
      <c r="P3534" s="32" t="s">
        <v>25948</v>
      </c>
      <c r="Q3534" s="32">
        <v>1</v>
      </c>
      <c r="R3534" t="str">
        <f t="shared" si="55"/>
        <v>Адамчук І.М. ПП, маг."Галинка" г.Староконстантинов, бул.Князя Острожского, д.4 (ринок Престиж)</v>
      </c>
    </row>
    <row r="3535" spans="1:18" hidden="1" x14ac:dyDescent="0.25">
      <c r="A3535" s="32">
        <v>162031</v>
      </c>
      <c r="B3535" s="31" t="s">
        <v>13487</v>
      </c>
      <c r="C3535" s="31" t="s">
        <v>13488</v>
      </c>
      <c r="D3535" s="31" t="s">
        <v>13489</v>
      </c>
      <c r="E3535" s="31" t="s">
        <v>145</v>
      </c>
      <c r="F3535" s="31" t="s">
        <v>122</v>
      </c>
      <c r="G3535" s="31" t="s">
        <v>164</v>
      </c>
      <c r="H3535" s="31" t="s">
        <v>108</v>
      </c>
      <c r="I3535" s="31" t="s">
        <v>13479</v>
      </c>
      <c r="J3535" s="31" t="s">
        <v>13480</v>
      </c>
      <c r="K3535" s="31" t="s">
        <v>106</v>
      </c>
      <c r="L3535" s="31" t="s">
        <v>13488</v>
      </c>
      <c r="M3535" s="31" t="s">
        <v>33</v>
      </c>
      <c r="N3535" s="31" t="s">
        <v>25934</v>
      </c>
      <c r="O3535" s="31" t="s">
        <v>25929</v>
      </c>
      <c r="P3535" s="32" t="s">
        <v>25948</v>
      </c>
      <c r="Q3535" s="32">
        <v>1</v>
      </c>
      <c r="R3535" t="str">
        <f t="shared" si="55"/>
        <v>Альянс Холдинг ТзОВ, "R 6007" р-н Летичевский Район, с.Требуховцы (по трасі)</v>
      </c>
    </row>
    <row r="3536" spans="1:18" hidden="1" x14ac:dyDescent="0.25">
      <c r="A3536" s="32">
        <v>162035</v>
      </c>
      <c r="B3536" s="31" t="s">
        <v>1587</v>
      </c>
      <c r="C3536" s="31" t="s">
        <v>1588</v>
      </c>
      <c r="D3536" s="31" t="s">
        <v>13498</v>
      </c>
      <c r="E3536" s="31" t="s">
        <v>145</v>
      </c>
      <c r="F3536" s="31" t="s">
        <v>122</v>
      </c>
      <c r="G3536" s="31" t="s">
        <v>164</v>
      </c>
      <c r="H3536" s="31" t="s">
        <v>108</v>
      </c>
      <c r="I3536" s="31" t="s">
        <v>13479</v>
      </c>
      <c r="J3536" s="31" t="s">
        <v>13480</v>
      </c>
      <c r="K3536" s="31" t="s">
        <v>106</v>
      </c>
      <c r="L3536" s="31" t="s">
        <v>1588</v>
      </c>
      <c r="M3536" s="31" t="s">
        <v>32</v>
      </c>
      <c r="N3536" s="31" t="s">
        <v>25934</v>
      </c>
      <c r="O3536" s="31" t="s">
        <v>25929</v>
      </c>
      <c r="P3536" s="32" t="s">
        <v>25948</v>
      </c>
      <c r="Q3536" s="32">
        <v>1</v>
      </c>
      <c r="R3536" t="str">
        <f t="shared" si="55"/>
        <v>Альянс Холдинг ТзОВ, "R 6023" р-н Красиловский Район, с.Баглайки (на красилівському перехресті)</v>
      </c>
    </row>
    <row r="3537" spans="1:18" hidden="1" x14ac:dyDescent="0.25">
      <c r="A3537" s="32">
        <v>162059</v>
      </c>
      <c r="B3537" s="31" t="s">
        <v>13558</v>
      </c>
      <c r="C3537" s="31" t="s">
        <v>13559</v>
      </c>
      <c r="D3537" s="31" t="s">
        <v>13560</v>
      </c>
      <c r="E3537" s="31" t="s">
        <v>145</v>
      </c>
      <c r="F3537" s="31" t="s">
        <v>122</v>
      </c>
      <c r="G3537" s="31" t="s">
        <v>114</v>
      </c>
      <c r="H3537" s="31" t="s">
        <v>108</v>
      </c>
      <c r="I3537" s="31" t="s">
        <v>124</v>
      </c>
      <c r="J3537" s="31" t="s">
        <v>109</v>
      </c>
      <c r="K3537" s="31" t="s">
        <v>106</v>
      </c>
      <c r="L3537" s="31" t="s">
        <v>13559</v>
      </c>
      <c r="M3537" s="31" t="s">
        <v>30</v>
      </c>
      <c r="N3537" s="31" t="s">
        <v>25934</v>
      </c>
      <c r="O3537" s="31" t="s">
        <v>25929</v>
      </c>
      <c r="P3537" s="32" t="s">
        <v>25948</v>
      </c>
      <c r="Q3537" s="32">
        <v>1</v>
      </c>
      <c r="R3537" t="str">
        <f t="shared" si="55"/>
        <v>Антонінське ПАТ, кафе"Садочок" р-н Красиловский Район, пгт.Антонины, ул.Димитрова, д.25</v>
      </c>
    </row>
    <row r="3538" spans="1:18" hidden="1" x14ac:dyDescent="0.25">
      <c r="A3538" s="32">
        <v>162060</v>
      </c>
      <c r="B3538" s="31" t="s">
        <v>1704</v>
      </c>
      <c r="C3538" s="31" t="s">
        <v>13561</v>
      </c>
      <c r="D3538" s="31" t="s">
        <v>1706</v>
      </c>
      <c r="E3538" s="31" t="s">
        <v>145</v>
      </c>
      <c r="F3538" s="31" t="s">
        <v>122</v>
      </c>
      <c r="G3538" s="31" t="s">
        <v>107</v>
      </c>
      <c r="H3538" s="31" t="s">
        <v>108</v>
      </c>
      <c r="I3538" s="31" t="s">
        <v>1705</v>
      </c>
      <c r="J3538" s="31" t="s">
        <v>13562</v>
      </c>
      <c r="K3538" s="31" t="s">
        <v>106</v>
      </c>
      <c r="L3538" s="31" t="s">
        <v>1705</v>
      </c>
      <c r="M3538" s="31" t="s">
        <v>30</v>
      </c>
      <c r="N3538" s="31" t="s">
        <v>25934</v>
      </c>
      <c r="O3538" s="31" t="s">
        <v>25929</v>
      </c>
      <c r="P3538" s="32" t="s">
        <v>25948</v>
      </c>
      <c r="Q3538" s="32">
        <v>1</v>
      </c>
      <c r="R3538" t="str">
        <f t="shared" si="55"/>
        <v>(КООП) Антонінське ССТ р-н Красиловский Район, пгт.Антонины, пл.Ленина, д.26</v>
      </c>
    </row>
    <row r="3539" spans="1:18" hidden="1" x14ac:dyDescent="0.25">
      <c r="A3539" s="32">
        <v>162082</v>
      </c>
      <c r="B3539" s="31" t="s">
        <v>13620</v>
      </c>
      <c r="C3539" s="31" t="s">
        <v>13621</v>
      </c>
      <c r="D3539" s="31" t="s">
        <v>11749</v>
      </c>
      <c r="E3539" s="31" t="s">
        <v>145</v>
      </c>
      <c r="F3539" s="31" t="s">
        <v>122</v>
      </c>
      <c r="G3539" s="31" t="s">
        <v>115</v>
      </c>
      <c r="H3539" s="31" t="s">
        <v>116</v>
      </c>
      <c r="I3539" s="31" t="s">
        <v>124</v>
      </c>
      <c r="J3539" s="31" t="s">
        <v>109</v>
      </c>
      <c r="K3539" s="31" t="s">
        <v>106</v>
      </c>
      <c r="L3539" s="31" t="s">
        <v>13621</v>
      </c>
      <c r="M3539" s="31" t="s">
        <v>5</v>
      </c>
      <c r="N3539" s="31" t="s">
        <v>4</v>
      </c>
      <c r="O3539" s="31" t="s">
        <v>25929</v>
      </c>
      <c r="P3539" s="32" t="s">
        <v>25948</v>
      </c>
      <c r="Q3539" s="32">
        <v>1</v>
      </c>
      <c r="R3539" t="str">
        <f t="shared" si="55"/>
        <v>Ацегейда В.А. ПП, к-к №12 г.Хмельницкий, ул.Соборная, д.11 (Майданчик №1)</v>
      </c>
    </row>
    <row r="3540" spans="1:18" hidden="1" x14ac:dyDescent="0.25">
      <c r="A3540" s="32">
        <v>162087</v>
      </c>
      <c r="B3540" s="31" t="s">
        <v>13633</v>
      </c>
      <c r="C3540" s="31" t="s">
        <v>3706</v>
      </c>
      <c r="D3540" s="31" t="s">
        <v>13634</v>
      </c>
      <c r="E3540" s="31" t="s">
        <v>145</v>
      </c>
      <c r="F3540" s="31" t="s">
        <v>122</v>
      </c>
      <c r="G3540" s="31" t="s">
        <v>107</v>
      </c>
      <c r="H3540" s="31" t="s">
        <v>108</v>
      </c>
      <c r="I3540" s="31" t="s">
        <v>124</v>
      </c>
      <c r="J3540" s="31" t="s">
        <v>109</v>
      </c>
      <c r="K3540" s="31" t="s">
        <v>106</v>
      </c>
      <c r="L3540" s="31" t="s">
        <v>3706</v>
      </c>
      <c r="M3540" s="31" t="s">
        <v>29</v>
      </c>
      <c r="N3540" s="31" t="s">
        <v>25934</v>
      </c>
      <c r="O3540" s="31" t="s">
        <v>25929</v>
      </c>
      <c r="P3540" s="32" t="s">
        <v>25948</v>
      </c>
      <c r="Q3540" s="32">
        <v>1</v>
      </c>
      <c r="R3540" t="str">
        <f t="shared" si="55"/>
        <v>Бабич М.І. ПП, маг."Хвилинка" р-н Красиловский Район, г.Красилов, пер.Шевченко, д.50</v>
      </c>
    </row>
    <row r="3541" spans="1:18" hidden="1" x14ac:dyDescent="0.25">
      <c r="A3541" s="32">
        <v>162160</v>
      </c>
      <c r="B3541" s="31" t="s">
        <v>1500</v>
      </c>
      <c r="C3541" s="31" t="s">
        <v>1501</v>
      </c>
      <c r="D3541" s="31" t="s">
        <v>13732</v>
      </c>
      <c r="E3541" s="31" t="s">
        <v>145</v>
      </c>
      <c r="F3541" s="31" t="s">
        <v>122</v>
      </c>
      <c r="G3541" s="31" t="s">
        <v>149</v>
      </c>
      <c r="H3541" s="31" t="s">
        <v>108</v>
      </c>
      <c r="I3541" s="31" t="s">
        <v>124</v>
      </c>
      <c r="J3541" s="31" t="s">
        <v>109</v>
      </c>
      <c r="K3541" s="31" t="s">
        <v>106</v>
      </c>
      <c r="L3541" s="31" t="s">
        <v>1501</v>
      </c>
      <c r="M3541" s="31" t="s">
        <v>5</v>
      </c>
      <c r="N3541" s="31" t="s">
        <v>4</v>
      </c>
      <c r="O3541" s="31" t="s">
        <v>25929</v>
      </c>
      <c r="P3541" s="32" t="s">
        <v>67</v>
      </c>
      <c r="Q3541" s="32">
        <v>1</v>
      </c>
      <c r="R3541" t="str">
        <f t="shared" si="55"/>
        <v>Бексяк Р.І. ПП, к-к №Ж34 г.Хмельницкий, ул.Геологов (ринок "Будтранс")</v>
      </c>
    </row>
    <row r="3542" spans="1:18" hidden="1" x14ac:dyDescent="0.25">
      <c r="A3542" s="32">
        <v>162189</v>
      </c>
      <c r="B3542" s="31" t="s">
        <v>13799</v>
      </c>
      <c r="C3542" s="31" t="s">
        <v>13800</v>
      </c>
      <c r="D3542" s="31" t="s">
        <v>12462</v>
      </c>
      <c r="E3542" s="31" t="s">
        <v>145</v>
      </c>
      <c r="F3542" s="31" t="s">
        <v>122</v>
      </c>
      <c r="G3542" s="31" t="s">
        <v>115</v>
      </c>
      <c r="H3542" s="31" t="s">
        <v>116</v>
      </c>
      <c r="I3542" s="31" t="s">
        <v>124</v>
      </c>
      <c r="J3542" s="31" t="s">
        <v>109</v>
      </c>
      <c r="K3542" s="31" t="s">
        <v>106</v>
      </c>
      <c r="L3542" s="31" t="s">
        <v>13800</v>
      </c>
      <c r="M3542" s="31" t="s">
        <v>33</v>
      </c>
      <c r="N3542" s="31" t="s">
        <v>25934</v>
      </c>
      <c r="O3542" s="31" t="s">
        <v>25929</v>
      </c>
      <c r="P3542" s="32" t="s">
        <v>25948</v>
      </c>
      <c r="Q3542" s="32">
        <v>1</v>
      </c>
      <c r="R3542" t="str">
        <f t="shared" si="55"/>
        <v>Берлінська С.Д. ПП, лоток Летичівський Район, Летичів,</v>
      </c>
    </row>
    <row r="3543" spans="1:18" hidden="1" x14ac:dyDescent="0.25">
      <c r="A3543" s="32">
        <v>162195</v>
      </c>
      <c r="B3543" s="31" t="s">
        <v>13819</v>
      </c>
      <c r="C3543" s="31" t="s">
        <v>13820</v>
      </c>
      <c r="D3543" s="31" t="s">
        <v>13821</v>
      </c>
      <c r="E3543" s="31" t="s">
        <v>145</v>
      </c>
      <c r="F3543" s="31" t="s">
        <v>122</v>
      </c>
      <c r="G3543" s="31" t="s">
        <v>107</v>
      </c>
      <c r="H3543" s="31" t="s">
        <v>108</v>
      </c>
      <c r="I3543" s="31" t="s">
        <v>124</v>
      </c>
      <c r="J3543" s="31" t="s">
        <v>109</v>
      </c>
      <c r="K3543" s="31" t="s">
        <v>106</v>
      </c>
      <c r="L3543" s="31" t="s">
        <v>13820</v>
      </c>
      <c r="M3543" s="31" t="s">
        <v>33</v>
      </c>
      <c r="N3543" s="31" t="s">
        <v>25934</v>
      </c>
      <c r="O3543" s="31" t="s">
        <v>25929</v>
      </c>
      <c r="P3543" s="32" t="s">
        <v>25948</v>
      </c>
      <c r="Q3543" s="32">
        <v>1</v>
      </c>
      <c r="R3543" t="str">
        <f t="shared" si="55"/>
        <v>Беспалько О.С. ПП, маг. "Продукти" р-н Летичевский Район, пгт.Летичев, ул.Франко Ивана, д.35/2</v>
      </c>
    </row>
    <row r="3544" spans="1:18" hidden="1" x14ac:dyDescent="0.25">
      <c r="A3544" s="32">
        <v>159755</v>
      </c>
      <c r="B3544" s="31" t="s">
        <v>7339</v>
      </c>
      <c r="C3544" s="31" t="s">
        <v>7340</v>
      </c>
      <c r="D3544" s="31" t="s">
        <v>7341</v>
      </c>
      <c r="E3544" s="31" t="s">
        <v>145</v>
      </c>
      <c r="F3544" s="31" t="s">
        <v>122</v>
      </c>
      <c r="G3544" s="31" t="s">
        <v>107</v>
      </c>
      <c r="H3544" s="31" t="s">
        <v>108</v>
      </c>
      <c r="I3544" s="31" t="s">
        <v>124</v>
      </c>
      <c r="J3544" s="31" t="s">
        <v>109</v>
      </c>
      <c r="K3544" s="31" t="s">
        <v>106</v>
      </c>
      <c r="L3544" s="31" t="s">
        <v>7340</v>
      </c>
      <c r="M3544" s="31" t="s">
        <v>31</v>
      </c>
      <c r="N3544" s="31" t="s">
        <v>25934</v>
      </c>
      <c r="O3544" s="31" t="s">
        <v>25929</v>
      </c>
      <c r="P3544" s="32" t="s">
        <v>25948</v>
      </c>
      <c r="Q3544" s="32">
        <v>1</v>
      </c>
      <c r="R3544" t="str">
        <f t="shared" si="55"/>
        <v>Антонюк І.В. ПП, маг. "Чайка" г.Староконстантинов, пер.Мира, д.17/1</v>
      </c>
    </row>
    <row r="3545" spans="1:18" hidden="1" x14ac:dyDescent="0.25">
      <c r="A3545" s="32">
        <v>159763</v>
      </c>
      <c r="B3545" s="31" t="s">
        <v>1465</v>
      </c>
      <c r="C3545" s="31" t="s">
        <v>1466</v>
      </c>
      <c r="D3545" s="31" t="s">
        <v>7362</v>
      </c>
      <c r="E3545" s="31" t="s">
        <v>145</v>
      </c>
      <c r="F3545" s="31" t="s">
        <v>122</v>
      </c>
      <c r="G3545" s="31" t="s">
        <v>113</v>
      </c>
      <c r="H3545" s="31" t="s">
        <v>108</v>
      </c>
      <c r="I3545" s="31" t="s">
        <v>124</v>
      </c>
      <c r="J3545" s="31" t="s">
        <v>109</v>
      </c>
      <c r="K3545" s="31" t="s">
        <v>106</v>
      </c>
      <c r="L3545" s="31" t="s">
        <v>1466</v>
      </c>
      <c r="M3545" s="31" t="s">
        <v>31</v>
      </c>
      <c r="N3545" s="31" t="s">
        <v>25934</v>
      </c>
      <c r="O3545" s="31" t="s">
        <v>25929</v>
      </c>
      <c r="P3545" s="32" t="s">
        <v>67</v>
      </c>
      <c r="Q3545" s="32">
        <v>1</v>
      </c>
      <c r="R3545" t="str">
        <f t="shared" si="55"/>
        <v>Арсенюк А.В. ПП, вагончик г.Староконстантинов, ул.Попова, д.32 (біля м-ну "Спокуса")</v>
      </c>
    </row>
    <row r="3546" spans="1:18" hidden="1" x14ac:dyDescent="0.25">
      <c r="A3546" s="32">
        <v>159764</v>
      </c>
      <c r="B3546" s="31" t="s">
        <v>7363</v>
      </c>
      <c r="C3546" s="31" t="s">
        <v>7364</v>
      </c>
      <c r="D3546" s="31" t="s">
        <v>7365</v>
      </c>
      <c r="E3546" s="31" t="s">
        <v>145</v>
      </c>
      <c r="F3546" s="31" t="s">
        <v>122</v>
      </c>
      <c r="G3546" s="31" t="s">
        <v>114</v>
      </c>
      <c r="H3546" s="31" t="s">
        <v>108</v>
      </c>
      <c r="I3546" s="31" t="s">
        <v>7366</v>
      </c>
      <c r="J3546" s="31" t="s">
        <v>7367</v>
      </c>
      <c r="K3546" s="31" t="s">
        <v>106</v>
      </c>
      <c r="L3546" s="31" t="s">
        <v>7364</v>
      </c>
      <c r="M3546" s="31" t="s">
        <v>29</v>
      </c>
      <c r="N3546" s="31" t="s">
        <v>25934</v>
      </c>
      <c r="O3546" s="31" t="s">
        <v>25929</v>
      </c>
      <c r="P3546" s="32" t="s">
        <v>25948</v>
      </c>
      <c r="Q3546" s="32">
        <v>1</v>
      </c>
      <c r="R3546" t="str">
        <f t="shared" si="55"/>
        <v>Айвері ТОВ, готель-ресторан "Парадіс" р-н Красиловский Район, г.Красилов, пер.Грушевского, д.72</v>
      </c>
    </row>
    <row r="3547" spans="1:18" hidden="1" x14ac:dyDescent="0.25">
      <c r="A3547" s="32">
        <v>159792</v>
      </c>
      <c r="B3547" s="31" t="s">
        <v>7447</v>
      </c>
      <c r="C3547" s="31" t="s">
        <v>7448</v>
      </c>
      <c r="D3547" s="31" t="s">
        <v>7449</v>
      </c>
      <c r="E3547" s="31" t="s">
        <v>145</v>
      </c>
      <c r="F3547" s="31" t="s">
        <v>122</v>
      </c>
      <c r="G3547" s="31" t="s">
        <v>107</v>
      </c>
      <c r="H3547" s="31" t="s">
        <v>108</v>
      </c>
      <c r="I3547" s="31" t="s">
        <v>7450</v>
      </c>
      <c r="J3547" s="31" t="s">
        <v>7451</v>
      </c>
      <c r="K3547" s="31" t="s">
        <v>106</v>
      </c>
      <c r="L3547" s="31" t="s">
        <v>7448</v>
      </c>
      <c r="M3547" s="31" t="s">
        <v>29</v>
      </c>
      <c r="N3547" s="31" t="s">
        <v>25934</v>
      </c>
      <c r="O3547" s="31" t="s">
        <v>25929</v>
      </c>
      <c r="P3547" s="32" t="s">
        <v>25948</v>
      </c>
      <c r="Q3547" s="32">
        <v>1</v>
      </c>
      <c r="R3547" t="str">
        <f t="shared" si="55"/>
        <v>Баранецька Т.О. ПП, маг. "Крамниця" р-н Красиловский Район, с.Дружное, ул.Центральная, д.5</v>
      </c>
    </row>
    <row r="3548" spans="1:18" hidden="1" x14ac:dyDescent="0.25">
      <c r="A3548" s="32">
        <v>159818</v>
      </c>
      <c r="B3548" s="31" t="s">
        <v>1503</v>
      </c>
      <c r="C3548" s="31" t="s">
        <v>1504</v>
      </c>
      <c r="D3548" s="31" t="s">
        <v>7523</v>
      </c>
      <c r="E3548" s="31" t="s">
        <v>145</v>
      </c>
      <c r="F3548" s="31" t="s">
        <v>122</v>
      </c>
      <c r="G3548" s="31" t="s">
        <v>115</v>
      </c>
      <c r="H3548" s="31" t="s">
        <v>116</v>
      </c>
      <c r="I3548" s="31" t="s">
        <v>7524</v>
      </c>
      <c r="J3548" s="31" t="s">
        <v>7525</v>
      </c>
      <c r="K3548" s="31" t="s">
        <v>106</v>
      </c>
      <c r="L3548" s="31" t="s">
        <v>1504</v>
      </c>
      <c r="M3548" s="31" t="s">
        <v>5</v>
      </c>
      <c r="N3548" s="31" t="s">
        <v>4</v>
      </c>
      <c r="O3548" s="31" t="s">
        <v>25929</v>
      </c>
      <c r="P3548" s="32" t="s">
        <v>67</v>
      </c>
      <c r="Q3548" s="32">
        <v>1</v>
      </c>
      <c r="R3548" t="str">
        <f t="shared" si="55"/>
        <v>Березюк В.В. ПП, к-к №24 г.Хмельницкий, шоссе Львовское (біля ринку "Тіса")</v>
      </c>
    </row>
    <row r="3549" spans="1:18" hidden="1" x14ac:dyDescent="0.25">
      <c r="A3549" s="32">
        <v>159837</v>
      </c>
      <c r="B3549" s="31" t="s">
        <v>7576</v>
      </c>
      <c r="C3549" s="31" t="s">
        <v>7577</v>
      </c>
      <c r="D3549" s="31" t="s">
        <v>2434</v>
      </c>
      <c r="E3549" s="31" t="s">
        <v>145</v>
      </c>
      <c r="F3549" s="31" t="s">
        <v>122</v>
      </c>
      <c r="G3549" s="31" t="s">
        <v>107</v>
      </c>
      <c r="H3549" s="31" t="s">
        <v>108</v>
      </c>
      <c r="I3549" s="31" t="s">
        <v>124</v>
      </c>
      <c r="J3549" s="31" t="s">
        <v>109</v>
      </c>
      <c r="K3549" s="31" t="s">
        <v>106</v>
      </c>
      <c r="L3549" s="31" t="s">
        <v>7577</v>
      </c>
      <c r="M3549" s="31" t="s">
        <v>33</v>
      </c>
      <c r="N3549" s="31" t="s">
        <v>25934</v>
      </c>
      <c r="O3549" s="31" t="s">
        <v>25929</v>
      </c>
      <c r="P3549" s="32" t="s">
        <v>25948</v>
      </c>
      <c r="Q3549" s="32">
        <v>1</v>
      </c>
      <c r="R3549" t="str">
        <f t="shared" si="55"/>
        <v>Білань Г.Л. ПП, маг. "Продукти" р-н Летичевский Район, пгт.Летичев, ул.Горького, д.1</v>
      </c>
    </row>
    <row r="3550" spans="1:18" hidden="1" x14ac:dyDescent="0.25">
      <c r="A3550" s="32">
        <v>159847</v>
      </c>
      <c r="B3550" s="31" t="s">
        <v>7609</v>
      </c>
      <c r="C3550" s="31" t="s">
        <v>7610</v>
      </c>
      <c r="D3550" s="31" t="s">
        <v>7611</v>
      </c>
      <c r="E3550" s="31" t="s">
        <v>135</v>
      </c>
      <c r="F3550" s="31" t="s">
        <v>122</v>
      </c>
      <c r="G3550" s="31" t="s">
        <v>111</v>
      </c>
      <c r="H3550" s="31" t="s">
        <v>112</v>
      </c>
      <c r="I3550" s="31" t="s">
        <v>7612</v>
      </c>
      <c r="J3550" s="31" t="s">
        <v>7613</v>
      </c>
      <c r="K3550" s="31" t="s">
        <v>106</v>
      </c>
      <c r="L3550" s="31" t="s">
        <v>7614</v>
      </c>
      <c r="M3550" s="31" t="s">
        <v>4</v>
      </c>
      <c r="N3550" s="31" t="s">
        <v>4</v>
      </c>
      <c r="O3550" s="31" t="s">
        <v>25929</v>
      </c>
      <c r="P3550" s="32" t="s">
        <v>25948</v>
      </c>
      <c r="Q3550" s="32">
        <v>1</v>
      </c>
      <c r="R3550" t="str">
        <f t="shared" si="55"/>
        <v>(НКЗ) Білогірська РО ППО Освіти р-н Белогорский Район, пгт.Белогорье, ул.Шевченко, д.89</v>
      </c>
    </row>
    <row r="3551" spans="1:18" hidden="1" x14ac:dyDescent="0.25">
      <c r="A3551" s="32">
        <v>159861</v>
      </c>
      <c r="B3551" s="31" t="s">
        <v>7663</v>
      </c>
      <c r="C3551" s="31" t="s">
        <v>7664</v>
      </c>
      <c r="D3551" s="31" t="s">
        <v>7665</v>
      </c>
      <c r="E3551" s="31" t="s">
        <v>145</v>
      </c>
      <c r="F3551" s="31" t="s">
        <v>122</v>
      </c>
      <c r="G3551" s="31" t="s">
        <v>115</v>
      </c>
      <c r="H3551" s="31" t="s">
        <v>116</v>
      </c>
      <c r="I3551" s="31" t="s">
        <v>124</v>
      </c>
      <c r="J3551" s="31" t="s">
        <v>109</v>
      </c>
      <c r="K3551" s="31" t="s">
        <v>106</v>
      </c>
      <c r="L3551" s="31" t="s">
        <v>7664</v>
      </c>
      <c r="M3551" s="31" t="s">
        <v>31</v>
      </c>
      <c r="N3551" s="31" t="s">
        <v>25934</v>
      </c>
      <c r="O3551" s="31" t="s">
        <v>25929</v>
      </c>
      <c r="P3551" s="32" t="s">
        <v>25948</v>
      </c>
      <c r="Q3551" s="32">
        <v>1</v>
      </c>
      <c r="R3551" t="str">
        <f t="shared" si="55"/>
        <v>Богданова А.А. ПП, маг. "Торговий центр" г.Староконстантинов, ул.Ессенская, д.2 (торговий центр)</v>
      </c>
    </row>
    <row r="3552" spans="1:18" hidden="1" x14ac:dyDescent="0.25">
      <c r="A3552" s="32">
        <v>159909</v>
      </c>
      <c r="B3552" s="31" t="s">
        <v>7800</v>
      </c>
      <c r="C3552" s="31" t="s">
        <v>7801</v>
      </c>
      <c r="D3552" s="31" t="s">
        <v>7802</v>
      </c>
      <c r="E3552" s="31" t="s">
        <v>145</v>
      </c>
      <c r="F3552" s="31" t="s">
        <v>122</v>
      </c>
      <c r="G3552" s="31" t="s">
        <v>114</v>
      </c>
      <c r="H3552" s="31" t="s">
        <v>108</v>
      </c>
      <c r="I3552" s="31" t="s">
        <v>124</v>
      </c>
      <c r="J3552" s="31" t="s">
        <v>109</v>
      </c>
      <c r="K3552" s="31" t="s">
        <v>106</v>
      </c>
      <c r="L3552" s="31" t="s">
        <v>7801</v>
      </c>
      <c r="M3552" s="31" t="s">
        <v>30</v>
      </c>
      <c r="N3552" s="31" t="s">
        <v>25934</v>
      </c>
      <c r="O3552" s="31" t="s">
        <v>25929</v>
      </c>
      <c r="P3552" s="32" t="s">
        <v>25948</v>
      </c>
      <c r="Q3552" s="32">
        <v>1</v>
      </c>
      <c r="R3552" t="str">
        <f t="shared" si="55"/>
        <v>Брянський В.Б. ПП, бар "Оріон" р-н Красиловский Район, пгт.Антонины, пер.Дружный, д.16 (біля банку)</v>
      </c>
    </row>
    <row r="3553" spans="1:18" hidden="1" x14ac:dyDescent="0.25">
      <c r="A3553" s="32">
        <v>159951</v>
      </c>
      <c r="B3553" s="31" t="s">
        <v>7931</v>
      </c>
      <c r="C3553" s="31" t="s">
        <v>7932</v>
      </c>
      <c r="D3553" s="31" t="s">
        <v>7933</v>
      </c>
      <c r="E3553" s="31" t="s">
        <v>145</v>
      </c>
      <c r="F3553" s="31" t="s">
        <v>122</v>
      </c>
      <c r="G3553" s="31" t="s">
        <v>149</v>
      </c>
      <c r="H3553" s="31" t="s">
        <v>108</v>
      </c>
      <c r="I3553" s="31" t="s">
        <v>124</v>
      </c>
      <c r="J3553" s="31" t="s">
        <v>109</v>
      </c>
      <c r="K3553" s="31" t="s">
        <v>106</v>
      </c>
      <c r="L3553" s="31" t="s">
        <v>7934</v>
      </c>
      <c r="M3553" s="31" t="s">
        <v>5</v>
      </c>
      <c r="N3553" s="31" t="s">
        <v>4</v>
      </c>
      <c r="O3553" s="31" t="s">
        <v>25929</v>
      </c>
      <c r="P3553" s="32" t="s">
        <v>67</v>
      </c>
      <c r="Q3553" s="32">
        <v>1</v>
      </c>
      <c r="R3553" t="str">
        <f t="shared" si="55"/>
        <v>Василюк В. ПП, к-к №58-59 г.Хмельницкий, пер.Гвардейский (ринок "Ранковий")</v>
      </c>
    </row>
    <row r="3554" spans="1:18" hidden="1" x14ac:dyDescent="0.25">
      <c r="A3554" s="32">
        <v>159955</v>
      </c>
      <c r="B3554" s="31" t="s">
        <v>7948</v>
      </c>
      <c r="C3554" s="31" t="s">
        <v>7949</v>
      </c>
      <c r="D3554" s="31" t="s">
        <v>7950</v>
      </c>
      <c r="E3554" s="31" t="s">
        <v>121</v>
      </c>
      <c r="F3554" s="31" t="s">
        <v>122</v>
      </c>
      <c r="G3554" s="31" t="s">
        <v>111</v>
      </c>
      <c r="H3554" s="31" t="s">
        <v>112</v>
      </c>
      <c r="I3554" s="31" t="s">
        <v>7951</v>
      </c>
      <c r="J3554" s="31" t="s">
        <v>7952</v>
      </c>
      <c r="K3554" s="31" t="s">
        <v>106</v>
      </c>
      <c r="L3554" s="31" t="s">
        <v>7953</v>
      </c>
      <c r="M3554" s="31" t="s">
        <v>4</v>
      </c>
      <c r="N3554" s="31" t="s">
        <v>4</v>
      </c>
      <c r="O3554" s="31" t="s">
        <v>25929</v>
      </c>
      <c r="P3554" s="32" t="s">
        <v>25948</v>
      </c>
      <c r="Q3554" s="32">
        <v>1</v>
      </c>
      <c r="R3554" t="str">
        <f t="shared" si="55"/>
        <v>(НКЗ) ПАТ "Камянець-Подільське" АТП16808 г.Каменец-Подольский, ул.Матросова, д.4</v>
      </c>
    </row>
    <row r="3555" spans="1:18" hidden="1" x14ac:dyDescent="0.25">
      <c r="A3555" s="32">
        <v>159955</v>
      </c>
      <c r="B3555" s="31" t="s">
        <v>7954</v>
      </c>
      <c r="C3555" s="31" t="s">
        <v>7949</v>
      </c>
      <c r="D3555" s="31" t="s">
        <v>7950</v>
      </c>
      <c r="E3555" s="31" t="s">
        <v>121</v>
      </c>
      <c r="F3555" s="31" t="s">
        <v>122</v>
      </c>
      <c r="G3555" s="31" t="s">
        <v>111</v>
      </c>
      <c r="H3555" s="31" t="s">
        <v>112</v>
      </c>
      <c r="I3555" s="31" t="s">
        <v>7955</v>
      </c>
      <c r="J3555" s="31" t="s">
        <v>7956</v>
      </c>
      <c r="K3555" s="31" t="s">
        <v>106</v>
      </c>
      <c r="L3555" s="31" t="s">
        <v>7957</v>
      </c>
      <c r="M3555" s="31" t="s">
        <v>4</v>
      </c>
      <c r="N3555" s="31" t="s">
        <v>4</v>
      </c>
      <c r="O3555" s="31" t="s">
        <v>25929</v>
      </c>
      <c r="P3555" s="32" t="s">
        <v>25948</v>
      </c>
      <c r="Q3555" s="32">
        <v>1</v>
      </c>
      <c r="R3555" t="str">
        <f t="shared" si="55"/>
        <v>(НКЗ) ПАТ "Камянець-Подільське" АТП16808 г.Каменец-Подольский, ул.Матросова, д.4</v>
      </c>
    </row>
    <row r="3556" spans="1:18" hidden="1" x14ac:dyDescent="0.25">
      <c r="A3556" s="32">
        <v>161240</v>
      </c>
      <c r="B3556" s="31" t="s">
        <v>11525</v>
      </c>
      <c r="C3556" s="31" t="s">
        <v>11526</v>
      </c>
      <c r="D3556" s="31" t="s">
        <v>11527</v>
      </c>
      <c r="E3556" s="31" t="s">
        <v>145</v>
      </c>
      <c r="F3556" s="31" t="s">
        <v>122</v>
      </c>
      <c r="G3556" s="31" t="s">
        <v>107</v>
      </c>
      <c r="H3556" s="31" t="s">
        <v>108</v>
      </c>
      <c r="I3556" s="31" t="s">
        <v>11528</v>
      </c>
      <c r="J3556" s="31" t="s">
        <v>11529</v>
      </c>
      <c r="K3556" s="31" t="s">
        <v>106</v>
      </c>
      <c r="L3556" s="31" t="s">
        <v>11526</v>
      </c>
      <c r="M3556" s="31" t="s">
        <v>32</v>
      </c>
      <c r="N3556" s="31" t="s">
        <v>25934</v>
      </c>
      <c r="O3556" s="31" t="s">
        <v>25929</v>
      </c>
      <c r="P3556" s="32" t="s">
        <v>25948</v>
      </c>
      <c r="Q3556" s="32">
        <v>1</v>
      </c>
      <c r="R3556" t="str">
        <f t="shared" si="55"/>
        <v>Полонська О.А. ПП, маг. "Продукти" р-н Староконстантиновский Район, с.Йосиповка (вул. Миру, б. 42)</v>
      </c>
    </row>
    <row r="3557" spans="1:18" hidden="1" x14ac:dyDescent="0.25">
      <c r="A3557" s="32">
        <v>161252</v>
      </c>
      <c r="B3557" s="31" t="s">
        <v>11565</v>
      </c>
      <c r="C3557" s="31" t="s">
        <v>11566</v>
      </c>
      <c r="D3557" s="31" t="s">
        <v>11567</v>
      </c>
      <c r="E3557" s="31" t="s">
        <v>145</v>
      </c>
      <c r="F3557" s="31" t="s">
        <v>122</v>
      </c>
      <c r="G3557" s="31" t="s">
        <v>107</v>
      </c>
      <c r="H3557" s="31" t="s">
        <v>108</v>
      </c>
      <c r="I3557" s="31" t="s">
        <v>124</v>
      </c>
      <c r="J3557" s="31" t="s">
        <v>109</v>
      </c>
      <c r="K3557" s="31" t="s">
        <v>106</v>
      </c>
      <c r="L3557" s="31" t="s">
        <v>11566</v>
      </c>
      <c r="M3557" s="31" t="s">
        <v>31</v>
      </c>
      <c r="N3557" s="31" t="s">
        <v>25934</v>
      </c>
      <c r="O3557" s="31" t="s">
        <v>25929</v>
      </c>
      <c r="P3557" s="32" t="s">
        <v>25948</v>
      </c>
      <c r="Q3557" s="32">
        <v>1</v>
      </c>
      <c r="R3557" t="str">
        <f t="shared" si="55"/>
        <v>Полякова Г.С. ПП, лоток № 48 г.Староконстантинов, бул.Князя Острожского (ринок)</v>
      </c>
    </row>
    <row r="3558" spans="1:18" hidden="1" x14ac:dyDescent="0.25">
      <c r="A3558" s="32">
        <v>161254</v>
      </c>
      <c r="B3558" s="31" t="s">
        <v>11574</v>
      </c>
      <c r="C3558" s="31" t="s">
        <v>11575</v>
      </c>
      <c r="D3558" s="31" t="s">
        <v>11576</v>
      </c>
      <c r="E3558" s="31" t="s">
        <v>135</v>
      </c>
      <c r="F3558" s="31" t="s">
        <v>122</v>
      </c>
      <c r="G3558" s="31" t="s">
        <v>107</v>
      </c>
      <c r="H3558" s="31" t="s">
        <v>108</v>
      </c>
      <c r="I3558" s="31" t="s">
        <v>124</v>
      </c>
      <c r="J3558" s="31" t="s">
        <v>109</v>
      </c>
      <c r="K3558" s="31" t="s">
        <v>106</v>
      </c>
      <c r="L3558" s="31" t="s">
        <v>11577</v>
      </c>
      <c r="M3558" s="31" t="s">
        <v>4</v>
      </c>
      <c r="N3558" s="31" t="s">
        <v>4</v>
      </c>
      <c r="O3558" s="31" t="s">
        <v>25929</v>
      </c>
      <c r="P3558" s="32" t="s">
        <v>25948</v>
      </c>
      <c r="Q3558" s="32">
        <v>1</v>
      </c>
      <c r="R3558" t="str">
        <f t="shared" si="55"/>
        <v>(НКЗ) ПОП лісового господарства державного підприємства "Славутський лісгосп" г.Славута, ул.Кузовкова, д.3</v>
      </c>
    </row>
    <row r="3559" spans="1:18" hidden="1" x14ac:dyDescent="0.25">
      <c r="A3559" s="32">
        <v>161255</v>
      </c>
      <c r="B3559" s="31" t="s">
        <v>11578</v>
      </c>
      <c r="C3559" s="31" t="s">
        <v>11579</v>
      </c>
      <c r="D3559" s="31" t="s">
        <v>11580</v>
      </c>
      <c r="E3559" s="31" t="s">
        <v>135</v>
      </c>
      <c r="F3559" s="31" t="s">
        <v>122</v>
      </c>
      <c r="G3559" s="31" t="s">
        <v>107</v>
      </c>
      <c r="H3559" s="31" t="s">
        <v>108</v>
      </c>
      <c r="I3559" s="31" t="s">
        <v>124</v>
      </c>
      <c r="J3559" s="31" t="s">
        <v>109</v>
      </c>
      <c r="K3559" s="31" t="s">
        <v>106</v>
      </c>
      <c r="L3559" s="31" t="s">
        <v>11581</v>
      </c>
      <c r="M3559" s="31" t="s">
        <v>4</v>
      </c>
      <c r="N3559" s="31" t="s">
        <v>4</v>
      </c>
      <c r="O3559" s="31" t="s">
        <v>25929</v>
      </c>
      <c r="P3559" s="32" t="s">
        <v>25948</v>
      </c>
      <c r="Q3559" s="32">
        <v>1</v>
      </c>
      <c r="R3559" t="str">
        <f t="shared" si="55"/>
        <v>(НКЗ) ПОП ПОЗ Грицівської районної лікарні р-н Шепетовский Район, пгт.Грицев, ул.Ломоносова, д.7</v>
      </c>
    </row>
    <row r="3560" spans="1:18" hidden="1" x14ac:dyDescent="0.25">
      <c r="A3560" s="32">
        <v>161267</v>
      </c>
      <c r="B3560" s="31" t="s">
        <v>11605</v>
      </c>
      <c r="C3560" s="31" t="s">
        <v>11606</v>
      </c>
      <c r="D3560" s="31" t="s">
        <v>11607</v>
      </c>
      <c r="E3560" s="31" t="s">
        <v>145</v>
      </c>
      <c r="F3560" s="31" t="s">
        <v>122</v>
      </c>
      <c r="G3560" s="31" t="s">
        <v>107</v>
      </c>
      <c r="H3560" s="31" t="s">
        <v>108</v>
      </c>
      <c r="I3560" s="31" t="s">
        <v>124</v>
      </c>
      <c r="J3560" s="31" t="s">
        <v>109</v>
      </c>
      <c r="K3560" s="31" t="s">
        <v>106</v>
      </c>
      <c r="L3560" s="31" t="s">
        <v>11606</v>
      </c>
      <c r="M3560" s="31" t="s">
        <v>31</v>
      </c>
      <c r="N3560" s="31" t="s">
        <v>25934</v>
      </c>
      <c r="O3560" s="31" t="s">
        <v>25929</v>
      </c>
      <c r="P3560" s="32" t="s">
        <v>25948</v>
      </c>
      <c r="Q3560" s="32">
        <v>1</v>
      </c>
      <c r="R3560" t="str">
        <f t="shared" si="55"/>
        <v>ПП "Строй-сервіс 999" г.Староконстантинов, ул.Ессенская, д.23</v>
      </c>
    </row>
    <row r="3561" spans="1:18" hidden="1" x14ac:dyDescent="0.25">
      <c r="A3561" s="32">
        <v>161274</v>
      </c>
      <c r="B3561" s="31" t="s">
        <v>11620</v>
      </c>
      <c r="C3561" s="31" t="s">
        <v>11621</v>
      </c>
      <c r="D3561" s="31" t="s">
        <v>11622</v>
      </c>
      <c r="E3561" s="31" t="s">
        <v>135</v>
      </c>
      <c r="F3561" s="31" t="s">
        <v>122</v>
      </c>
      <c r="G3561" s="31" t="s">
        <v>107</v>
      </c>
      <c r="H3561" s="31" t="s">
        <v>108</v>
      </c>
      <c r="I3561" s="31" t="s">
        <v>124</v>
      </c>
      <c r="J3561" s="31" t="s">
        <v>109</v>
      </c>
      <c r="K3561" s="31" t="s">
        <v>106</v>
      </c>
      <c r="L3561" s="31" t="s">
        <v>11623</v>
      </c>
      <c r="M3561" s="31" t="s">
        <v>4</v>
      </c>
      <c r="N3561" s="31" t="s">
        <v>4</v>
      </c>
      <c r="O3561" s="31" t="s">
        <v>25929</v>
      </c>
      <c r="P3561" s="32" t="s">
        <v>25948</v>
      </c>
      <c r="Q3561" s="32">
        <v>1</v>
      </c>
      <c r="R3561" t="str">
        <f t="shared" si="55"/>
        <v>(НКЗ) ППО Ізяславської філії ВАТ "Хмельницькгаз" р-н Изяславский Район, г.Изяслав, ул.Онищука, д.48</v>
      </c>
    </row>
    <row r="3562" spans="1:18" hidden="1" x14ac:dyDescent="0.25">
      <c r="A3562" s="32">
        <v>161278</v>
      </c>
      <c r="B3562" s="31" t="s">
        <v>11630</v>
      </c>
      <c r="C3562" s="31" t="s">
        <v>11631</v>
      </c>
      <c r="D3562" s="31" t="s">
        <v>11632</v>
      </c>
      <c r="E3562" s="31" t="s">
        <v>135</v>
      </c>
      <c r="F3562" s="31" t="s">
        <v>122</v>
      </c>
      <c r="G3562" s="31" t="s">
        <v>111</v>
      </c>
      <c r="H3562" s="31" t="s">
        <v>112</v>
      </c>
      <c r="I3562" s="31" t="s">
        <v>124</v>
      </c>
      <c r="J3562" s="31" t="s">
        <v>109</v>
      </c>
      <c r="K3562" s="31" t="s">
        <v>106</v>
      </c>
      <c r="L3562" s="31" t="s">
        <v>11633</v>
      </c>
      <c r="M3562" s="31" t="s">
        <v>4</v>
      </c>
      <c r="N3562" s="31" t="s">
        <v>4</v>
      </c>
      <c r="O3562" s="31" t="s">
        <v>25929</v>
      </c>
      <c r="P3562" s="32" t="s">
        <v>25948</v>
      </c>
      <c r="Q3562" s="32">
        <v>1</v>
      </c>
      <c r="R3562" t="str">
        <f t="shared" si="55"/>
        <v>(НКЗ) ППО Працівників комунального підприємства Шепетівське ремонтно-експлуатаційне підприємство Шепетівка, вул. Судилківська, б. 57,</v>
      </c>
    </row>
    <row r="3563" spans="1:18" hidden="1" x14ac:dyDescent="0.25">
      <c r="A3563" s="32">
        <v>161316</v>
      </c>
      <c r="B3563" s="31" t="s">
        <v>11729</v>
      </c>
      <c r="C3563" s="31" t="s">
        <v>11730</v>
      </c>
      <c r="D3563" s="31" t="s">
        <v>8954</v>
      </c>
      <c r="E3563" s="31" t="s">
        <v>145</v>
      </c>
      <c r="F3563" s="31" t="s">
        <v>122</v>
      </c>
      <c r="G3563" s="31" t="s">
        <v>107</v>
      </c>
      <c r="H3563" s="31" t="s">
        <v>108</v>
      </c>
      <c r="I3563" s="31" t="s">
        <v>124</v>
      </c>
      <c r="J3563" s="31" t="s">
        <v>109</v>
      </c>
      <c r="K3563" s="31" t="s">
        <v>106</v>
      </c>
      <c r="L3563" s="31" t="s">
        <v>11730</v>
      </c>
      <c r="M3563" s="31" t="s">
        <v>5</v>
      </c>
      <c r="N3563" s="31" t="s">
        <v>4</v>
      </c>
      <c r="O3563" s="31" t="s">
        <v>25929</v>
      </c>
      <c r="P3563" s="32" t="s">
        <v>25948</v>
      </c>
      <c r="Q3563" s="32">
        <v>1</v>
      </c>
      <c r="R3563" t="str">
        <f t="shared" si="55"/>
        <v>Проскурів - Агро ТОВ, к-к №2 "Хмельницькі делікатеси" г.Хмельницкий, пер.Куприна, д.54 (ринок Дубово)</v>
      </c>
    </row>
    <row r="3564" spans="1:18" hidden="1" x14ac:dyDescent="0.25">
      <c r="A3564" s="32">
        <v>161322</v>
      </c>
      <c r="B3564" s="31" t="s">
        <v>11744</v>
      </c>
      <c r="C3564" s="31" t="s">
        <v>11745</v>
      </c>
      <c r="D3564" s="31" t="s">
        <v>11746</v>
      </c>
      <c r="E3564" s="31" t="s">
        <v>145</v>
      </c>
      <c r="F3564" s="31" t="s">
        <v>122</v>
      </c>
      <c r="G3564" s="31" t="s">
        <v>111</v>
      </c>
      <c r="H3564" s="31" t="s">
        <v>112</v>
      </c>
      <c r="I3564" s="31" t="s">
        <v>11747</v>
      </c>
      <c r="J3564" s="31" t="s">
        <v>11748</v>
      </c>
      <c r="K3564" s="31" t="s">
        <v>106</v>
      </c>
      <c r="L3564" s="31" t="s">
        <v>11747</v>
      </c>
      <c r="M3564" s="31" t="s">
        <v>4</v>
      </c>
      <c r="N3564" s="31" t="s">
        <v>4</v>
      </c>
      <c r="O3564" s="31" t="s">
        <v>25929</v>
      </c>
      <c r="P3564" s="32" t="s">
        <v>25948</v>
      </c>
      <c r="Q3564" s="32">
        <v>1</v>
      </c>
      <c r="R3564" t="str">
        <f t="shared" si="55"/>
        <v>(НКЗ) Профспілка Хмельницької макаронної фабрики г.Хмельницкий, ул.Галана (-)</v>
      </c>
    </row>
    <row r="3565" spans="1:18" hidden="1" x14ac:dyDescent="0.25">
      <c r="A3565" s="32">
        <v>161329</v>
      </c>
      <c r="B3565" s="31" t="s">
        <v>11761</v>
      </c>
      <c r="C3565" s="31" t="s">
        <v>11762</v>
      </c>
      <c r="D3565" s="31" t="s">
        <v>9417</v>
      </c>
      <c r="E3565" s="31" t="s">
        <v>145</v>
      </c>
      <c r="F3565" s="31" t="s">
        <v>122</v>
      </c>
      <c r="G3565" s="31" t="s">
        <v>149</v>
      </c>
      <c r="H3565" s="31" t="s">
        <v>108</v>
      </c>
      <c r="I3565" s="31" t="s">
        <v>124</v>
      </c>
      <c r="J3565" s="31" t="s">
        <v>109</v>
      </c>
      <c r="K3565" s="31" t="s">
        <v>106</v>
      </c>
      <c r="L3565" s="31" t="s">
        <v>11762</v>
      </c>
      <c r="M3565" s="31" t="s">
        <v>5</v>
      </c>
      <c r="N3565" s="31" t="s">
        <v>4</v>
      </c>
      <c r="O3565" s="31" t="s">
        <v>25929</v>
      </c>
      <c r="P3565" s="32" t="s">
        <v>25948</v>
      </c>
      <c r="Q3565" s="32">
        <v>1</v>
      </c>
      <c r="R3565" t="str">
        <f t="shared" si="55"/>
        <v>Пунда В. ПП, к-к г.Хмельницкий, ул.Соборная, д.11 (майданчик №2)</v>
      </c>
    </row>
    <row r="3566" spans="1:18" hidden="1" x14ac:dyDescent="0.25">
      <c r="A3566" s="32">
        <v>161339</v>
      </c>
      <c r="B3566" s="31" t="s">
        <v>11786</v>
      </c>
      <c r="C3566" s="31" t="s">
        <v>11787</v>
      </c>
      <c r="D3566" s="31" t="s">
        <v>11788</v>
      </c>
      <c r="E3566" s="31" t="s">
        <v>145</v>
      </c>
      <c r="F3566" s="31" t="s">
        <v>122</v>
      </c>
      <c r="G3566" s="31" t="s">
        <v>113</v>
      </c>
      <c r="H3566" s="31" t="s">
        <v>108</v>
      </c>
      <c r="I3566" s="31" t="s">
        <v>124</v>
      </c>
      <c r="J3566" s="31" t="s">
        <v>109</v>
      </c>
      <c r="K3566" s="31" t="s">
        <v>106</v>
      </c>
      <c r="L3566" s="31" t="s">
        <v>11787</v>
      </c>
      <c r="M3566" s="31" t="s">
        <v>32</v>
      </c>
      <c r="N3566" s="31" t="s">
        <v>25934</v>
      </c>
      <c r="O3566" s="31" t="s">
        <v>25929</v>
      </c>
      <c r="P3566" s="32" t="s">
        <v>25948</v>
      </c>
      <c r="Q3566" s="32">
        <v>1</v>
      </c>
      <c r="R3566" t="str">
        <f t="shared" si="55"/>
        <v>Рапун ПП, вагончик р-н Староконстантиновский Район, с.Верхняки, ул.Набережная, д.35 (к-к біля озера)</v>
      </c>
    </row>
    <row r="3567" spans="1:18" hidden="1" x14ac:dyDescent="0.25">
      <c r="A3567" s="32">
        <v>161375</v>
      </c>
      <c r="B3567" s="31" t="s">
        <v>11870</v>
      </c>
      <c r="C3567" s="31" t="s">
        <v>1496</v>
      </c>
      <c r="D3567" s="31" t="s">
        <v>11871</v>
      </c>
      <c r="E3567" s="31" t="s">
        <v>145</v>
      </c>
      <c r="F3567" s="31" t="s">
        <v>122</v>
      </c>
      <c r="G3567" s="31" t="s">
        <v>149</v>
      </c>
      <c r="H3567" s="31" t="s">
        <v>108</v>
      </c>
      <c r="I3567" s="31" t="s">
        <v>124</v>
      </c>
      <c r="J3567" s="31" t="s">
        <v>109</v>
      </c>
      <c r="K3567" s="31" t="s">
        <v>106</v>
      </c>
      <c r="L3567" s="31" t="s">
        <v>1496</v>
      </c>
      <c r="M3567" s="31" t="s">
        <v>5</v>
      </c>
      <c r="N3567" s="31" t="s">
        <v>4</v>
      </c>
      <c r="O3567" s="31" t="s">
        <v>25929</v>
      </c>
      <c r="P3567" s="32" t="s">
        <v>25948</v>
      </c>
      <c r="Q3567" s="32">
        <v>1</v>
      </c>
      <c r="R3567" t="str">
        <f t="shared" si="55"/>
        <v>Романова В. ПП, к-к г.Хмельницкий, ул.Куприна (р-к Дубово)</v>
      </c>
    </row>
    <row r="3568" spans="1:18" hidden="1" x14ac:dyDescent="0.25">
      <c r="A3568" s="32">
        <v>161380</v>
      </c>
      <c r="B3568" s="31" t="s">
        <v>11881</v>
      </c>
      <c r="C3568" s="31" t="s">
        <v>11882</v>
      </c>
      <c r="D3568" s="31" t="s">
        <v>11883</v>
      </c>
      <c r="E3568" s="31" t="s">
        <v>145</v>
      </c>
      <c r="F3568" s="31" t="s">
        <v>122</v>
      </c>
      <c r="G3568" s="31" t="s">
        <v>149</v>
      </c>
      <c r="H3568" s="31" t="s">
        <v>108</v>
      </c>
      <c r="I3568" s="31" t="s">
        <v>124</v>
      </c>
      <c r="J3568" s="31" t="s">
        <v>109</v>
      </c>
      <c r="K3568" s="31" t="s">
        <v>106</v>
      </c>
      <c r="L3568" s="31" t="s">
        <v>11882</v>
      </c>
      <c r="M3568" s="31" t="s">
        <v>5</v>
      </c>
      <c r="N3568" s="31" t="s">
        <v>4</v>
      </c>
      <c r="O3568" s="31" t="s">
        <v>25929</v>
      </c>
      <c r="P3568" s="32" t="s">
        <v>66</v>
      </c>
      <c r="Q3568" s="32">
        <v>1</v>
      </c>
      <c r="R3568" t="str">
        <f t="shared" si="55"/>
        <v>Романовська І. ПП, к-к № 34 г.Хмельницкий, пер.Гвардейский, оф. (р-к "Ранковий")</v>
      </c>
    </row>
    <row r="3569" spans="1:18" hidden="1" x14ac:dyDescent="0.25">
      <c r="A3569" s="32">
        <v>161383</v>
      </c>
      <c r="B3569" s="31" t="s">
        <v>11884</v>
      </c>
      <c r="C3569" s="31" t="s">
        <v>11885</v>
      </c>
      <c r="D3569" s="31" t="s">
        <v>11886</v>
      </c>
      <c r="E3569" s="31" t="s">
        <v>145</v>
      </c>
      <c r="F3569" s="31" t="s">
        <v>122</v>
      </c>
      <c r="G3569" s="31" t="s">
        <v>149</v>
      </c>
      <c r="H3569" s="31" t="s">
        <v>108</v>
      </c>
      <c r="I3569" s="31" t="s">
        <v>124</v>
      </c>
      <c r="J3569" s="31" t="s">
        <v>109</v>
      </c>
      <c r="K3569" s="31" t="s">
        <v>106</v>
      </c>
      <c r="L3569" s="31" t="s">
        <v>11885</v>
      </c>
      <c r="M3569" s="31" t="s">
        <v>5</v>
      </c>
      <c r="N3569" s="31" t="s">
        <v>4</v>
      </c>
      <c r="O3569" s="31" t="s">
        <v>25929</v>
      </c>
      <c r="P3569" s="32" t="s">
        <v>25948</v>
      </c>
      <c r="Q3569" s="32">
        <v>1</v>
      </c>
      <c r="R3569" t="str">
        <f t="shared" si="55"/>
        <v>Романюк А.В. ПП, маг. г.Хмельницкий, шоссе Львовское (шиномонтаж)</v>
      </c>
    </row>
    <row r="3570" spans="1:18" hidden="1" x14ac:dyDescent="0.25">
      <c r="A3570" s="32">
        <v>161408</v>
      </c>
      <c r="B3570" s="31" t="s">
        <v>11959</v>
      </c>
      <c r="C3570" s="31" t="s">
        <v>11960</v>
      </c>
      <c r="D3570" s="31" t="s">
        <v>11961</v>
      </c>
      <c r="E3570" s="31" t="s">
        <v>145</v>
      </c>
      <c r="F3570" s="31" t="s">
        <v>122</v>
      </c>
      <c r="G3570" s="31" t="s">
        <v>213</v>
      </c>
      <c r="H3570" s="31" t="s">
        <v>214</v>
      </c>
      <c r="I3570" s="31" t="s">
        <v>124</v>
      </c>
      <c r="J3570" s="31" t="s">
        <v>109</v>
      </c>
      <c r="K3570" s="31" t="s">
        <v>106</v>
      </c>
      <c r="L3570" s="31" t="s">
        <v>11960</v>
      </c>
      <c r="M3570" s="31" t="s">
        <v>31</v>
      </c>
      <c r="N3570" s="31" t="s">
        <v>25934</v>
      </c>
      <c r="O3570" s="31" t="s">
        <v>25929</v>
      </c>
      <c r="P3570" s="32" t="s">
        <v>25948</v>
      </c>
      <c r="Q3570" s="32">
        <v>1</v>
      </c>
      <c r="R3570" t="str">
        <f t="shared" si="55"/>
        <v>Рябчук М.О. ПП, склад "Вишенька" г.Староконстантинов, ул.Косинского, д.2/1</v>
      </c>
    </row>
    <row r="3571" spans="1:18" hidden="1" x14ac:dyDescent="0.25">
      <c r="A3571" s="32">
        <v>161415</v>
      </c>
      <c r="B3571" s="31" t="s">
        <v>11980</v>
      </c>
      <c r="C3571" s="31" t="s">
        <v>11981</v>
      </c>
      <c r="D3571" s="31" t="s">
        <v>11982</v>
      </c>
      <c r="E3571" s="31" t="s">
        <v>145</v>
      </c>
      <c r="F3571" s="31" t="s">
        <v>122</v>
      </c>
      <c r="G3571" s="31" t="s">
        <v>115</v>
      </c>
      <c r="H3571" s="31" t="s">
        <v>116</v>
      </c>
      <c r="I3571" s="31" t="s">
        <v>124</v>
      </c>
      <c r="J3571" s="31" t="s">
        <v>109</v>
      </c>
      <c r="K3571" s="31" t="s">
        <v>106</v>
      </c>
      <c r="L3571" s="31" t="s">
        <v>11981</v>
      </c>
      <c r="M3571" s="31" t="s">
        <v>5</v>
      </c>
      <c r="N3571" s="31" t="s">
        <v>4</v>
      </c>
      <c r="O3571" s="31" t="s">
        <v>25929</v>
      </c>
      <c r="P3571" s="32" t="s">
        <v>25948</v>
      </c>
      <c r="Q3571" s="32">
        <v>1</v>
      </c>
      <c r="R3571" t="str">
        <f t="shared" si="55"/>
        <v>Савіцька Л. ПП, к-к №119 г.Хмельницкий, ул.Соборная, д.11 (Майданчик №2 к-к 119)</v>
      </c>
    </row>
    <row r="3572" spans="1:18" hidden="1" x14ac:dyDescent="0.25">
      <c r="A3572" s="32">
        <v>161416</v>
      </c>
      <c r="B3572" s="31" t="s">
        <v>11983</v>
      </c>
      <c r="C3572" s="31" t="s">
        <v>11984</v>
      </c>
      <c r="D3572" s="31" t="s">
        <v>11985</v>
      </c>
      <c r="E3572" s="31" t="s">
        <v>145</v>
      </c>
      <c r="F3572" s="31" t="s">
        <v>122</v>
      </c>
      <c r="G3572" s="31" t="s">
        <v>149</v>
      </c>
      <c r="H3572" s="31" t="s">
        <v>108</v>
      </c>
      <c r="I3572" s="31" t="s">
        <v>124</v>
      </c>
      <c r="J3572" s="31" t="s">
        <v>109</v>
      </c>
      <c r="K3572" s="31" t="s">
        <v>106</v>
      </c>
      <c r="L3572" s="31" t="s">
        <v>11984</v>
      </c>
      <c r="M3572" s="31" t="s">
        <v>31</v>
      </c>
      <c r="N3572" s="31" t="s">
        <v>25934</v>
      </c>
      <c r="O3572" s="31" t="s">
        <v>25929</v>
      </c>
      <c r="P3572" s="32" t="s">
        <v>25948</v>
      </c>
      <c r="Q3572" s="32">
        <v>1</v>
      </c>
      <c r="R3572" t="str">
        <f t="shared" si="55"/>
        <v>Савіцький Л.В. ПП, маг. "Любисток" г.Староконстантинов, ул.Лермонтова, д.9</v>
      </c>
    </row>
    <row r="3573" spans="1:18" hidden="1" x14ac:dyDescent="0.25">
      <c r="A3573" s="32">
        <v>161428</v>
      </c>
      <c r="B3573" s="31" t="s">
        <v>12015</v>
      </c>
      <c r="C3573" s="31" t="s">
        <v>12016</v>
      </c>
      <c r="D3573" s="31" t="s">
        <v>12017</v>
      </c>
      <c r="E3573" s="31" t="s">
        <v>145</v>
      </c>
      <c r="F3573" s="31" t="s">
        <v>122</v>
      </c>
      <c r="G3573" s="31" t="s">
        <v>107</v>
      </c>
      <c r="H3573" s="31" t="s">
        <v>108</v>
      </c>
      <c r="I3573" s="31" t="s">
        <v>124</v>
      </c>
      <c r="J3573" s="31" t="s">
        <v>109</v>
      </c>
      <c r="K3573" s="31" t="s">
        <v>106</v>
      </c>
      <c r="L3573" s="31" t="s">
        <v>12016</v>
      </c>
      <c r="M3573" s="31" t="s">
        <v>31</v>
      </c>
      <c r="N3573" s="31" t="s">
        <v>25934</v>
      </c>
      <c r="O3573" s="31" t="s">
        <v>25929</v>
      </c>
      <c r="P3573" s="32" t="s">
        <v>25948</v>
      </c>
      <c r="Q3573" s="32">
        <v>1</v>
      </c>
      <c r="R3573" t="str">
        <f t="shared" si="55"/>
        <v>Самборська О.М. ПП, маг. "Овочевий павільйон" г.Староконстантинов, ул.Острожского, д.24</v>
      </c>
    </row>
    <row r="3574" spans="1:18" hidden="1" x14ac:dyDescent="0.25">
      <c r="A3574" s="32">
        <v>161451</v>
      </c>
      <c r="B3574" s="31" t="s">
        <v>12051</v>
      </c>
      <c r="C3574" s="31" t="s">
        <v>12052</v>
      </c>
      <c r="D3574" s="31" t="s">
        <v>9996</v>
      </c>
      <c r="E3574" s="31" t="s">
        <v>145</v>
      </c>
      <c r="F3574" s="31" t="s">
        <v>122</v>
      </c>
      <c r="G3574" s="31" t="s">
        <v>107</v>
      </c>
      <c r="H3574" s="31" t="s">
        <v>108</v>
      </c>
      <c r="I3574" s="31" t="s">
        <v>124</v>
      </c>
      <c r="J3574" s="31" t="s">
        <v>109</v>
      </c>
      <c r="K3574" s="31" t="s">
        <v>106</v>
      </c>
      <c r="L3574" s="31" t="s">
        <v>12052</v>
      </c>
      <c r="M3574" s="31" t="s">
        <v>32</v>
      </c>
      <c r="N3574" s="31" t="s">
        <v>25934</v>
      </c>
      <c r="O3574" s="31" t="s">
        <v>25929</v>
      </c>
      <c r="P3574" s="32" t="s">
        <v>25948</v>
      </c>
      <c r="Q3574" s="32">
        <v>1</v>
      </c>
      <c r="R3574" t="str">
        <f t="shared" si="55"/>
        <v>Сварчевський Л.І. ПП, маг. "Продукти" р-н Староконстантиновский Район, с.Старый Острополь (0)</v>
      </c>
    </row>
    <row r="3575" spans="1:18" hidden="1" x14ac:dyDescent="0.25">
      <c r="A3575" s="32">
        <v>161460</v>
      </c>
      <c r="B3575" s="31" t="s">
        <v>12071</v>
      </c>
      <c r="C3575" s="31" t="s">
        <v>12072</v>
      </c>
      <c r="D3575" s="31" t="s">
        <v>2757</v>
      </c>
      <c r="E3575" s="31" t="s">
        <v>145</v>
      </c>
      <c r="F3575" s="31" t="s">
        <v>122</v>
      </c>
      <c r="G3575" s="31" t="s">
        <v>115</v>
      </c>
      <c r="H3575" s="31" t="s">
        <v>116</v>
      </c>
      <c r="I3575" s="31" t="s">
        <v>124</v>
      </c>
      <c r="J3575" s="31" t="s">
        <v>109</v>
      </c>
      <c r="K3575" s="31" t="s">
        <v>106</v>
      </c>
      <c r="L3575" s="31" t="s">
        <v>12072</v>
      </c>
      <c r="M3575" s="31" t="s">
        <v>31</v>
      </c>
      <c r="N3575" s="31" t="s">
        <v>25934</v>
      </c>
      <c r="O3575" s="31" t="s">
        <v>25929</v>
      </c>
      <c r="P3575" s="32" t="s">
        <v>25948</v>
      </c>
      <c r="Q3575" s="32">
        <v>1</v>
      </c>
      <c r="R3575" t="str">
        <f t="shared" si="55"/>
        <v>Севернюк О.О. ПП, лоток г.Староконстантинов, ул.Ессенская, д.2</v>
      </c>
    </row>
    <row r="3576" spans="1:18" hidden="1" x14ac:dyDescent="0.25">
      <c r="A3576" s="32">
        <v>161473</v>
      </c>
      <c r="B3576" s="31" t="s">
        <v>12127</v>
      </c>
      <c r="C3576" s="31" t="s">
        <v>12128</v>
      </c>
      <c r="D3576" s="31" t="s">
        <v>4762</v>
      </c>
      <c r="E3576" s="31" t="s">
        <v>145</v>
      </c>
      <c r="F3576" s="31" t="s">
        <v>122</v>
      </c>
      <c r="G3576" s="31" t="s">
        <v>149</v>
      </c>
      <c r="H3576" s="31" t="s">
        <v>108</v>
      </c>
      <c r="I3576" s="31" t="s">
        <v>124</v>
      </c>
      <c r="J3576" s="31" t="s">
        <v>109</v>
      </c>
      <c r="K3576" s="31" t="s">
        <v>106</v>
      </c>
      <c r="L3576" s="31" t="s">
        <v>12128</v>
      </c>
      <c r="M3576" s="31" t="s">
        <v>5</v>
      </c>
      <c r="N3576" s="31" t="s">
        <v>4</v>
      </c>
      <c r="O3576" s="31" t="s">
        <v>25929</v>
      </c>
      <c r="P3576" s="32" t="s">
        <v>25948</v>
      </c>
      <c r="Q3576" s="32">
        <v>1</v>
      </c>
      <c r="R3576" t="str">
        <f t="shared" si="55"/>
        <v>Семушин А.Є. ПП, к-к г.Хмельницкий, шоссе Львовское (ринок Изида)</v>
      </c>
    </row>
    <row r="3577" spans="1:18" hidden="1" x14ac:dyDescent="0.25">
      <c r="A3577" s="32">
        <v>161494</v>
      </c>
      <c r="B3577" s="31" t="s">
        <v>12163</v>
      </c>
      <c r="C3577" s="31" t="s">
        <v>12159</v>
      </c>
      <c r="D3577" s="31" t="s">
        <v>12164</v>
      </c>
      <c r="E3577" s="31" t="s">
        <v>145</v>
      </c>
      <c r="F3577" s="31" t="s">
        <v>122</v>
      </c>
      <c r="G3577" s="31" t="s">
        <v>107</v>
      </c>
      <c r="H3577" s="31" t="s">
        <v>108</v>
      </c>
      <c r="I3577" s="31" t="s">
        <v>124</v>
      </c>
      <c r="J3577" s="31" t="s">
        <v>109</v>
      </c>
      <c r="K3577" s="31" t="s">
        <v>106</v>
      </c>
      <c r="L3577" s="31" t="s">
        <v>12159</v>
      </c>
      <c r="M3577" s="31" t="s">
        <v>32</v>
      </c>
      <c r="N3577" s="31" t="s">
        <v>25934</v>
      </c>
      <c r="O3577" s="31" t="s">
        <v>25929</v>
      </c>
      <c r="P3577" s="32" t="s">
        <v>25948</v>
      </c>
      <c r="Q3577" s="32">
        <v>1</v>
      </c>
      <c r="R3577" t="str">
        <f t="shared" si="55"/>
        <v>Ситніцька Л.М. ПП, маг. "Гетьман" р-н Старосинявский Район, с.Алексеевка, д.1 (біля школи)</v>
      </c>
    </row>
    <row r="3578" spans="1:18" hidden="1" x14ac:dyDescent="0.25">
      <c r="A3578" s="32">
        <v>161495</v>
      </c>
      <c r="B3578" s="31" t="s">
        <v>12165</v>
      </c>
      <c r="C3578" s="31" t="s">
        <v>12159</v>
      </c>
      <c r="D3578" s="31" t="s">
        <v>12166</v>
      </c>
      <c r="E3578" s="31" t="s">
        <v>145</v>
      </c>
      <c r="F3578" s="31" t="s">
        <v>122</v>
      </c>
      <c r="G3578" s="31" t="s">
        <v>107</v>
      </c>
      <c r="H3578" s="31" t="s">
        <v>108</v>
      </c>
      <c r="I3578" s="31" t="s">
        <v>12161</v>
      </c>
      <c r="J3578" s="31" t="s">
        <v>12162</v>
      </c>
      <c r="K3578" s="31" t="s">
        <v>106</v>
      </c>
      <c r="L3578" s="31" t="s">
        <v>12159</v>
      </c>
      <c r="M3578" s="31" t="s">
        <v>32</v>
      </c>
      <c r="N3578" s="31" t="s">
        <v>25934</v>
      </c>
      <c r="O3578" s="31" t="s">
        <v>25929</v>
      </c>
      <c r="P3578" s="32" t="s">
        <v>25948</v>
      </c>
      <c r="Q3578" s="32">
        <v>1</v>
      </c>
      <c r="R3578" t="str">
        <f t="shared" si="55"/>
        <v>Ситніцька Л.М. ПП, маг. "Гетьман" р-н Старосинявский Район, с.Пилявка, ул.Центральная, д.1 (біля площі)</v>
      </c>
    </row>
    <row r="3579" spans="1:18" hidden="1" x14ac:dyDescent="0.25">
      <c r="A3579" s="32">
        <v>161498</v>
      </c>
      <c r="B3579" s="31" t="s">
        <v>12171</v>
      </c>
      <c r="C3579" s="31" t="s">
        <v>12172</v>
      </c>
      <c r="D3579" s="31" t="s">
        <v>12173</v>
      </c>
      <c r="E3579" s="31" t="s">
        <v>145</v>
      </c>
      <c r="F3579" s="31" t="s">
        <v>122</v>
      </c>
      <c r="G3579" s="31" t="s">
        <v>107</v>
      </c>
      <c r="H3579" s="31" t="s">
        <v>108</v>
      </c>
      <c r="I3579" s="31" t="s">
        <v>12174</v>
      </c>
      <c r="J3579" s="31" t="s">
        <v>12175</v>
      </c>
      <c r="K3579" s="31" t="s">
        <v>106</v>
      </c>
      <c r="L3579" s="31" t="s">
        <v>12172</v>
      </c>
      <c r="M3579" s="31" t="s">
        <v>32</v>
      </c>
      <c r="N3579" s="31" t="s">
        <v>25934</v>
      </c>
      <c r="O3579" s="31" t="s">
        <v>25929</v>
      </c>
      <c r="P3579" s="32" t="s">
        <v>25948</v>
      </c>
      <c r="Q3579" s="32">
        <v>1</v>
      </c>
      <c r="R3579" t="str">
        <f t="shared" si="55"/>
        <v>Сичук В.Г. ПП, к-к "Продукти" р-н Летичевский Район, с.Требуховцы, ул.Коцюбинского, д.80</v>
      </c>
    </row>
    <row r="3580" spans="1:18" hidden="1" x14ac:dyDescent="0.25">
      <c r="A3580" s="32">
        <v>161521</v>
      </c>
      <c r="B3580" s="31" t="s">
        <v>12238</v>
      </c>
      <c r="C3580" s="31" t="s">
        <v>12239</v>
      </c>
      <c r="D3580" s="31" t="s">
        <v>12240</v>
      </c>
      <c r="E3580" s="31" t="s">
        <v>145</v>
      </c>
      <c r="F3580" s="31" t="s">
        <v>122</v>
      </c>
      <c r="G3580" s="31" t="s">
        <v>107</v>
      </c>
      <c r="H3580" s="31" t="s">
        <v>108</v>
      </c>
      <c r="I3580" s="31" t="s">
        <v>124</v>
      </c>
      <c r="J3580" s="31" t="s">
        <v>109</v>
      </c>
      <c r="K3580" s="31" t="s">
        <v>106</v>
      </c>
      <c r="L3580" s="31" t="s">
        <v>12239</v>
      </c>
      <c r="M3580" s="31" t="s">
        <v>32</v>
      </c>
      <c r="N3580" s="31" t="s">
        <v>25934</v>
      </c>
      <c r="O3580" s="31" t="s">
        <v>25929</v>
      </c>
      <c r="P3580" s="32" t="s">
        <v>25948</v>
      </c>
      <c r="Q3580" s="32">
        <v>1</v>
      </c>
      <c r="R3580" t="str">
        <f t="shared" si="55"/>
        <v>Сліпчук М.Г. ПП, маг. "Продмаг" р-н Красиловский Район, с.Гриценки, д.18/2 (Центральна)</v>
      </c>
    </row>
    <row r="3581" spans="1:18" hidden="1" x14ac:dyDescent="0.25">
      <c r="A3581" s="32">
        <v>161522</v>
      </c>
      <c r="B3581" s="31" t="s">
        <v>12241</v>
      </c>
      <c r="C3581" s="31" t="s">
        <v>12242</v>
      </c>
      <c r="D3581" s="31" t="s">
        <v>12243</v>
      </c>
      <c r="E3581" s="31" t="s">
        <v>145</v>
      </c>
      <c r="F3581" s="31" t="s">
        <v>122</v>
      </c>
      <c r="G3581" s="31" t="s">
        <v>107</v>
      </c>
      <c r="H3581" s="31" t="s">
        <v>108</v>
      </c>
      <c r="I3581" s="31" t="s">
        <v>12244</v>
      </c>
      <c r="J3581" s="31" t="s">
        <v>12245</v>
      </c>
      <c r="K3581" s="31" t="s">
        <v>106</v>
      </c>
      <c r="L3581" s="31" t="s">
        <v>12242</v>
      </c>
      <c r="M3581" s="31" t="s">
        <v>29</v>
      </c>
      <c r="N3581" s="31" t="s">
        <v>25934</v>
      </c>
      <c r="O3581" s="31" t="s">
        <v>25929</v>
      </c>
      <c r="P3581" s="32" t="s">
        <v>25948</v>
      </c>
      <c r="Q3581" s="32">
        <v>1</v>
      </c>
      <c r="R3581" t="str">
        <f t="shared" si="55"/>
        <v>Сліпчук М.Г. ПП, маг. "Продукти" р-н Красиловский Район, с.Терешки, ул.Ленина, д.14б</v>
      </c>
    </row>
    <row r="3582" spans="1:18" hidden="1" x14ac:dyDescent="0.25">
      <c r="A3582" s="32">
        <v>161523</v>
      </c>
      <c r="B3582" s="31" t="s">
        <v>12246</v>
      </c>
      <c r="C3582" s="31" t="s">
        <v>12247</v>
      </c>
      <c r="D3582" s="31" t="s">
        <v>12248</v>
      </c>
      <c r="E3582" s="31" t="s">
        <v>145</v>
      </c>
      <c r="F3582" s="31" t="s">
        <v>122</v>
      </c>
      <c r="G3582" s="31" t="s">
        <v>107</v>
      </c>
      <c r="H3582" s="31" t="s">
        <v>108</v>
      </c>
      <c r="I3582" s="31" t="s">
        <v>124</v>
      </c>
      <c r="J3582" s="31" t="s">
        <v>109</v>
      </c>
      <c r="K3582" s="31" t="s">
        <v>106</v>
      </c>
      <c r="L3582" s="31" t="s">
        <v>12247</v>
      </c>
      <c r="M3582" s="31" t="s">
        <v>30</v>
      </c>
      <c r="N3582" s="31" t="s">
        <v>25934</v>
      </c>
      <c r="O3582" s="31" t="s">
        <v>25929</v>
      </c>
      <c r="P3582" s="32" t="s">
        <v>25948</v>
      </c>
      <c r="Q3582" s="32">
        <v>1</v>
      </c>
      <c r="R3582" t="str">
        <f t="shared" si="55"/>
        <v>Сліпчук М.Григ. ПП, маг. "Ромашка" р-н Красиловский Район, с.Маневцы, ул.Центральная (около церкви)</v>
      </c>
    </row>
    <row r="3583" spans="1:18" hidden="1" x14ac:dyDescent="0.25">
      <c r="A3583" s="32">
        <v>161540</v>
      </c>
      <c r="B3583" s="31" t="s">
        <v>12302</v>
      </c>
      <c r="C3583" s="31" t="s">
        <v>12303</v>
      </c>
      <c r="D3583" s="31" t="s">
        <v>12304</v>
      </c>
      <c r="E3583" s="31" t="s">
        <v>145</v>
      </c>
      <c r="F3583" s="31" t="s">
        <v>122</v>
      </c>
      <c r="G3583" s="31" t="s">
        <v>107</v>
      </c>
      <c r="H3583" s="31" t="s">
        <v>108</v>
      </c>
      <c r="I3583" s="31" t="s">
        <v>124</v>
      </c>
      <c r="J3583" s="31" t="s">
        <v>109</v>
      </c>
      <c r="K3583" s="31" t="s">
        <v>106</v>
      </c>
      <c r="L3583" s="31" t="s">
        <v>12303</v>
      </c>
      <c r="M3583" s="31" t="s">
        <v>32</v>
      </c>
      <c r="N3583" s="31" t="s">
        <v>25934</v>
      </c>
      <c r="O3583" s="31" t="s">
        <v>25929</v>
      </c>
      <c r="P3583" s="32" t="s">
        <v>25948</v>
      </c>
      <c r="Q3583" s="32">
        <v>1</v>
      </c>
      <c r="R3583" t="str">
        <f t="shared" si="55"/>
        <v>Снігур Л.В. ПП, маг. "Продукти" р-н Староконстантиновский Район, с.Григоровка, ул.Центральная, д.1 (вхід у клуб)</v>
      </c>
    </row>
    <row r="3584" spans="1:18" hidden="1" x14ac:dyDescent="0.25">
      <c r="A3584" s="32">
        <v>161543</v>
      </c>
      <c r="B3584" s="31" t="s">
        <v>12312</v>
      </c>
      <c r="C3584" s="31" t="s">
        <v>12313</v>
      </c>
      <c r="D3584" s="31" t="s">
        <v>12314</v>
      </c>
      <c r="E3584" s="31" t="s">
        <v>145</v>
      </c>
      <c r="F3584" s="31" t="s">
        <v>122</v>
      </c>
      <c r="G3584" s="31" t="s">
        <v>107</v>
      </c>
      <c r="H3584" s="31" t="s">
        <v>108</v>
      </c>
      <c r="I3584" s="31" t="s">
        <v>124</v>
      </c>
      <c r="J3584" s="31" t="s">
        <v>109</v>
      </c>
      <c r="K3584" s="31" t="s">
        <v>106</v>
      </c>
      <c r="L3584" s="31" t="s">
        <v>12313</v>
      </c>
      <c r="M3584" s="31" t="s">
        <v>30</v>
      </c>
      <c r="N3584" s="31" t="s">
        <v>25934</v>
      </c>
      <c r="O3584" s="31" t="s">
        <v>25929</v>
      </c>
      <c r="P3584" s="32" t="s">
        <v>25948</v>
      </c>
      <c r="Q3584" s="32">
        <v>1</v>
      </c>
      <c r="R3584" t="str">
        <f t="shared" si="55"/>
        <v>Сніцар Б.А. ПП, маг. "Любава" р-н Красиловский Район, с.Чернелевка, ул.Мануильского, д.1 (за перекрестком)</v>
      </c>
    </row>
    <row r="3585" spans="1:18" hidden="1" x14ac:dyDescent="0.25">
      <c r="A3585" s="32">
        <v>161545</v>
      </c>
      <c r="B3585" s="31" t="s">
        <v>12321</v>
      </c>
      <c r="C3585" s="31" t="s">
        <v>12322</v>
      </c>
      <c r="D3585" s="31" t="s">
        <v>12323</v>
      </c>
      <c r="E3585" s="31" t="s">
        <v>145</v>
      </c>
      <c r="F3585" s="31" t="s">
        <v>122</v>
      </c>
      <c r="G3585" s="31" t="s">
        <v>107</v>
      </c>
      <c r="H3585" s="31" t="s">
        <v>108</v>
      </c>
      <c r="I3585" s="31" t="s">
        <v>12324</v>
      </c>
      <c r="J3585" s="31" t="s">
        <v>12325</v>
      </c>
      <c r="K3585" s="31" t="s">
        <v>106</v>
      </c>
      <c r="L3585" s="31" t="s">
        <v>12322</v>
      </c>
      <c r="M3585" s="31" t="s">
        <v>32</v>
      </c>
      <c r="N3585" s="31" t="s">
        <v>25934</v>
      </c>
      <c r="O3585" s="31" t="s">
        <v>25929</v>
      </c>
      <c r="P3585" s="32" t="s">
        <v>25948</v>
      </c>
      <c r="Q3585" s="32">
        <v>1</v>
      </c>
      <c r="R3585" t="str">
        <f t="shared" si="55"/>
        <v>Соболєва Л.В. ПП,м аг. "Околиця" р-н Старосинявский Район, пгт.Старая Синява, ул.Ганжи, д.29а</v>
      </c>
    </row>
    <row r="3586" spans="1:18" hidden="1" x14ac:dyDescent="0.25">
      <c r="A3586" s="32">
        <v>161553</v>
      </c>
      <c r="B3586" s="31" t="s">
        <v>12342</v>
      </c>
      <c r="C3586" s="31" t="s">
        <v>12343</v>
      </c>
      <c r="D3586" s="31" t="s">
        <v>12344</v>
      </c>
      <c r="E3586" s="31" t="s">
        <v>145</v>
      </c>
      <c r="F3586" s="31" t="s">
        <v>122</v>
      </c>
      <c r="G3586" s="31" t="s">
        <v>115</v>
      </c>
      <c r="H3586" s="31" t="s">
        <v>116</v>
      </c>
      <c r="I3586" s="31" t="s">
        <v>124</v>
      </c>
      <c r="J3586" s="31" t="s">
        <v>109</v>
      </c>
      <c r="K3586" s="31" t="s">
        <v>106</v>
      </c>
      <c r="L3586" s="31" t="s">
        <v>12343</v>
      </c>
      <c r="M3586" s="31" t="s">
        <v>5</v>
      </c>
      <c r="N3586" s="31" t="s">
        <v>4</v>
      </c>
      <c r="O3586" s="31" t="s">
        <v>25929</v>
      </c>
      <c r="P3586" s="32" t="s">
        <v>67</v>
      </c>
      <c r="Q3586" s="32">
        <v>1</v>
      </c>
      <c r="R3586" t="str">
        <f t="shared" si="55"/>
        <v>Сокальська ПП, к-к г.Хмельницкий, ул.Геологов ("Старий ринок")</v>
      </c>
    </row>
    <row r="3587" spans="1:18" hidden="1" x14ac:dyDescent="0.25">
      <c r="A3587" s="32">
        <v>161558</v>
      </c>
      <c r="B3587" s="31" t="s">
        <v>3687</v>
      </c>
      <c r="C3587" s="31" t="s">
        <v>3688</v>
      </c>
      <c r="D3587" s="31" t="s">
        <v>11065</v>
      </c>
      <c r="E3587" s="31" t="s">
        <v>145</v>
      </c>
      <c r="F3587" s="31" t="s">
        <v>122</v>
      </c>
      <c r="G3587" s="31" t="s">
        <v>115</v>
      </c>
      <c r="H3587" s="31" t="s">
        <v>116</v>
      </c>
      <c r="I3587" s="31" t="s">
        <v>124</v>
      </c>
      <c r="J3587" s="31" t="s">
        <v>109</v>
      </c>
      <c r="K3587" s="31" t="s">
        <v>106</v>
      </c>
      <c r="L3587" s="31" t="s">
        <v>3688</v>
      </c>
      <c r="M3587" s="31" t="s">
        <v>5</v>
      </c>
      <c r="N3587" s="31" t="s">
        <v>4</v>
      </c>
      <c r="O3587" s="31" t="s">
        <v>25929</v>
      </c>
      <c r="P3587" s="32" t="s">
        <v>25948</v>
      </c>
      <c r="Q3587" s="32">
        <v>1</v>
      </c>
      <c r="R3587" t="str">
        <f t="shared" ref="R3587:R3650" si="56">CONCATENATE(C3587," ",D3587)</f>
        <v>Соловей Л.А. ПП, к-к № 175-175 г.Хмельницкий, шоссе Львовское (стоянка "Ізіда")</v>
      </c>
    </row>
    <row r="3588" spans="1:18" hidden="1" x14ac:dyDescent="0.25">
      <c r="A3588" s="32">
        <v>161573</v>
      </c>
      <c r="B3588" s="31" t="s">
        <v>12400</v>
      </c>
      <c r="C3588" s="31" t="s">
        <v>12401</v>
      </c>
      <c r="D3588" s="31" t="s">
        <v>12402</v>
      </c>
      <c r="E3588" s="31" t="s">
        <v>145</v>
      </c>
      <c r="F3588" s="31" t="s">
        <v>122</v>
      </c>
      <c r="G3588" s="31" t="s">
        <v>107</v>
      </c>
      <c r="H3588" s="31" t="s">
        <v>108</v>
      </c>
      <c r="I3588" s="31" t="s">
        <v>124</v>
      </c>
      <c r="J3588" s="31" t="s">
        <v>109</v>
      </c>
      <c r="K3588" s="31" t="s">
        <v>106</v>
      </c>
      <c r="L3588" s="31" t="s">
        <v>12401</v>
      </c>
      <c r="M3588" s="31" t="s">
        <v>31</v>
      </c>
      <c r="N3588" s="31" t="s">
        <v>25934</v>
      </c>
      <c r="O3588" s="31" t="s">
        <v>25929</v>
      </c>
      <c r="P3588" s="32" t="s">
        <v>25948</v>
      </c>
      <c r="Q3588" s="32">
        <v>1</v>
      </c>
      <c r="R3588" t="str">
        <f t="shared" si="56"/>
        <v>Сослюк Л.А. ПП, маг. г.Староконстантинов, пер.Мира, д.1/150</v>
      </c>
    </row>
    <row r="3589" spans="1:18" hidden="1" x14ac:dyDescent="0.25">
      <c r="A3589" s="32">
        <v>161579</v>
      </c>
      <c r="B3589" s="31" t="s">
        <v>12412</v>
      </c>
      <c r="C3589" s="31" t="s">
        <v>12413</v>
      </c>
      <c r="D3589" s="31" t="s">
        <v>12414</v>
      </c>
      <c r="E3589" s="31" t="s">
        <v>145</v>
      </c>
      <c r="F3589" s="31" t="s">
        <v>122</v>
      </c>
      <c r="G3589" s="31" t="s">
        <v>115</v>
      </c>
      <c r="H3589" s="31" t="s">
        <v>116</v>
      </c>
      <c r="I3589" s="31" t="s">
        <v>124</v>
      </c>
      <c r="J3589" s="31" t="s">
        <v>109</v>
      </c>
      <c r="K3589" s="31" t="s">
        <v>106</v>
      </c>
      <c r="L3589" s="31" t="s">
        <v>12413</v>
      </c>
      <c r="M3589" s="31" t="s">
        <v>5</v>
      </c>
      <c r="N3589" s="31" t="s">
        <v>4</v>
      </c>
      <c r="O3589" s="31" t="s">
        <v>25929</v>
      </c>
      <c r="P3589" s="32" t="s">
        <v>25948</v>
      </c>
      <c r="Q3589" s="32">
        <v>1</v>
      </c>
      <c r="R3589" t="str">
        <f t="shared" si="56"/>
        <v>Соцька К.М. ПП, к-к №17 г.Хмельницкий, ул.Соборная, д.11 (продуктовий ринок)</v>
      </c>
    </row>
    <row r="3590" spans="1:18" hidden="1" x14ac:dyDescent="0.25">
      <c r="A3590" s="32">
        <v>163182</v>
      </c>
      <c r="B3590" s="31" t="s">
        <v>15939</v>
      </c>
      <c r="C3590" s="31" t="s">
        <v>15940</v>
      </c>
      <c r="D3590" s="31" t="s">
        <v>9230</v>
      </c>
      <c r="E3590" s="31" t="s">
        <v>135</v>
      </c>
      <c r="F3590" s="31" t="s">
        <v>122</v>
      </c>
      <c r="G3590" s="31" t="s">
        <v>111</v>
      </c>
      <c r="H3590" s="31" t="s">
        <v>112</v>
      </c>
      <c r="I3590" s="31" t="s">
        <v>124</v>
      </c>
      <c r="J3590" s="31" t="s">
        <v>109</v>
      </c>
      <c r="K3590" s="31" t="s">
        <v>110</v>
      </c>
      <c r="L3590" s="31" t="s">
        <v>15941</v>
      </c>
      <c r="M3590" s="31" t="s">
        <v>4</v>
      </c>
      <c r="N3590" s="31" t="s">
        <v>4</v>
      </c>
      <c r="O3590" s="31" t="s">
        <v>25929</v>
      </c>
      <c r="P3590" s="32" t="s">
        <v>25948</v>
      </c>
      <c r="Q3590" s="32">
        <v>1</v>
      </c>
      <c r="R3590" t="str">
        <f t="shared" si="56"/>
        <v>(НКЗ) Євгеній ТзОВ р-н Изяславский Район, г.Изяслав, ул.Октябрьская, д.33</v>
      </c>
    </row>
    <row r="3591" spans="1:18" hidden="1" x14ac:dyDescent="0.25">
      <c r="A3591" s="32">
        <v>163199</v>
      </c>
      <c r="B3591" s="31" t="s">
        <v>2565</v>
      </c>
      <c r="C3591" s="31" t="s">
        <v>15977</v>
      </c>
      <c r="D3591" s="31" t="s">
        <v>15978</v>
      </c>
      <c r="E3591" s="31" t="s">
        <v>145</v>
      </c>
      <c r="F3591" s="31" t="s">
        <v>122</v>
      </c>
      <c r="G3591" s="31" t="s">
        <v>107</v>
      </c>
      <c r="H3591" s="31" t="s">
        <v>108</v>
      </c>
      <c r="I3591" s="31" t="s">
        <v>15979</v>
      </c>
      <c r="J3591" s="31" t="s">
        <v>15980</v>
      </c>
      <c r="K3591" s="31" t="s">
        <v>110</v>
      </c>
      <c r="L3591" s="31" t="s">
        <v>2566</v>
      </c>
      <c r="M3591" s="31" t="s">
        <v>4</v>
      </c>
      <c r="N3591" s="31" t="s">
        <v>4</v>
      </c>
      <c r="O3591" s="31" t="s">
        <v>25929</v>
      </c>
      <c r="P3591" s="32" t="s">
        <v>25948</v>
      </c>
      <c r="Q3591" s="32">
        <v>1</v>
      </c>
      <c r="R3591" t="str">
        <f t="shared" si="56"/>
        <v>(КООП) Женишковецьке СТ, маг. №2 р-н Виньковецкий Район, с.Нетечинцы, ул.Подольская, д.65</v>
      </c>
    </row>
    <row r="3592" spans="1:18" hidden="1" x14ac:dyDescent="0.25">
      <c r="A3592" s="32">
        <v>163200</v>
      </c>
      <c r="B3592" s="31" t="s">
        <v>15981</v>
      </c>
      <c r="C3592" s="31" t="s">
        <v>15982</v>
      </c>
      <c r="D3592" s="31" t="s">
        <v>15975</v>
      </c>
      <c r="E3592" s="31" t="s">
        <v>145</v>
      </c>
      <c r="F3592" s="31" t="s">
        <v>122</v>
      </c>
      <c r="G3592" s="31" t="s">
        <v>107</v>
      </c>
      <c r="H3592" s="31" t="s">
        <v>108</v>
      </c>
      <c r="I3592" s="31"/>
      <c r="J3592" s="31"/>
      <c r="K3592" s="31" t="s">
        <v>110</v>
      </c>
      <c r="L3592" s="31" t="s">
        <v>15983</v>
      </c>
      <c r="M3592" s="31" t="s">
        <v>4</v>
      </c>
      <c r="N3592" s="31" t="s">
        <v>4</v>
      </c>
      <c r="O3592" s="31" t="s">
        <v>25929</v>
      </c>
      <c r="P3592" s="32" t="s">
        <v>25948</v>
      </c>
      <c r="Q3592" s="32">
        <v>1</v>
      </c>
      <c r="R3592" t="str">
        <f t="shared" si="56"/>
        <v>(КООП) Женишковецьке СТ, маг. №4 р-н Виньковецкий Район, с.Женишковцы, ул.Советская, д.15</v>
      </c>
    </row>
    <row r="3593" spans="1:18" hidden="1" x14ac:dyDescent="0.25">
      <c r="A3593" s="32">
        <v>163200</v>
      </c>
      <c r="B3593" s="31" t="s">
        <v>15981</v>
      </c>
      <c r="C3593" s="31" t="s">
        <v>15982</v>
      </c>
      <c r="D3593" s="31" t="s">
        <v>15975</v>
      </c>
      <c r="E3593" s="31" t="s">
        <v>145</v>
      </c>
      <c r="F3593" s="31" t="s">
        <v>122</v>
      </c>
      <c r="G3593" s="31" t="s">
        <v>107</v>
      </c>
      <c r="H3593" s="31" t="s">
        <v>108</v>
      </c>
      <c r="I3593" s="31" t="s">
        <v>15979</v>
      </c>
      <c r="J3593" s="31" t="s">
        <v>15980</v>
      </c>
      <c r="K3593" s="31" t="s">
        <v>110</v>
      </c>
      <c r="L3593" s="31" t="s">
        <v>15983</v>
      </c>
      <c r="M3593" s="31" t="s">
        <v>4</v>
      </c>
      <c r="N3593" s="31" t="s">
        <v>4</v>
      </c>
      <c r="O3593" s="31" t="s">
        <v>25929</v>
      </c>
      <c r="P3593" s="32" t="s">
        <v>25948</v>
      </c>
      <c r="Q3593" s="32">
        <v>1</v>
      </c>
      <c r="R3593" t="str">
        <f t="shared" si="56"/>
        <v>(КООП) Женишковецьке СТ, маг. №4 р-н Виньковецкий Район, с.Женишковцы, ул.Советская, д.15</v>
      </c>
    </row>
    <row r="3594" spans="1:18" hidden="1" x14ac:dyDescent="0.25">
      <c r="A3594" s="32">
        <v>163206</v>
      </c>
      <c r="B3594" s="31" t="s">
        <v>2786</v>
      </c>
      <c r="C3594" s="31" t="s">
        <v>15996</v>
      </c>
      <c r="D3594" s="31" t="s">
        <v>15997</v>
      </c>
      <c r="E3594" s="31" t="s">
        <v>121</v>
      </c>
      <c r="F3594" s="31" t="s">
        <v>122</v>
      </c>
      <c r="G3594" s="31" t="s">
        <v>107</v>
      </c>
      <c r="H3594" s="31" t="s">
        <v>108</v>
      </c>
      <c r="I3594" s="31" t="s">
        <v>6685</v>
      </c>
      <c r="J3594" s="31" t="s">
        <v>6686</v>
      </c>
      <c r="K3594" s="31" t="s">
        <v>110</v>
      </c>
      <c r="L3594" s="31" t="s">
        <v>2787</v>
      </c>
      <c r="M3594" s="31" t="s">
        <v>4</v>
      </c>
      <c r="N3594" s="31" t="s">
        <v>4</v>
      </c>
      <c r="O3594" s="31" t="s">
        <v>25929</v>
      </c>
      <c r="P3594" s="32" t="s">
        <v>25948</v>
      </c>
      <c r="Q3594" s="32">
        <v>1</v>
      </c>
      <c r="R3594" t="str">
        <f t="shared" si="56"/>
        <v>(рем) Жовнір Н.В. ПП, маг. "Продукти" р-н Дунаевецкий Район, с.Малая Побоянка, ул.Шевченко, д.82</v>
      </c>
    </row>
    <row r="3595" spans="1:18" hidden="1" x14ac:dyDescent="0.25">
      <c r="A3595" s="32">
        <v>163211</v>
      </c>
      <c r="B3595" s="31" t="s">
        <v>16011</v>
      </c>
      <c r="C3595" s="31" t="s">
        <v>16012</v>
      </c>
      <c r="D3595" s="31" t="s">
        <v>16013</v>
      </c>
      <c r="E3595" s="31" t="s">
        <v>145</v>
      </c>
      <c r="F3595" s="31" t="s">
        <v>122</v>
      </c>
      <c r="G3595" s="31" t="s">
        <v>155</v>
      </c>
      <c r="H3595" s="31" t="s">
        <v>108</v>
      </c>
      <c r="I3595" s="31" t="s">
        <v>16014</v>
      </c>
      <c r="J3595" s="31" t="s">
        <v>16015</v>
      </c>
      <c r="K3595" s="31" t="s">
        <v>110</v>
      </c>
      <c r="L3595" s="31" t="s">
        <v>16012</v>
      </c>
      <c r="M3595" s="31" t="s">
        <v>29</v>
      </c>
      <c r="N3595" s="31" t="s">
        <v>25934</v>
      </c>
      <c r="O3595" s="31" t="s">
        <v>25929</v>
      </c>
      <c r="P3595" s="32" t="s">
        <v>66</v>
      </c>
      <c r="Q3595" s="32">
        <v>1</v>
      </c>
      <c r="R3595" t="str">
        <f t="shared" si="56"/>
        <v>Жуковський В.В. ПП, маг."Вавітал" р-н Теофипольский Район, пгт.Теофиполь, ул.Заводская, д.10/а</v>
      </c>
    </row>
    <row r="3596" spans="1:18" hidden="1" x14ac:dyDescent="0.25">
      <c r="A3596" s="32">
        <v>163244</v>
      </c>
      <c r="B3596" s="31" t="s">
        <v>16072</v>
      </c>
      <c r="C3596" s="31" t="s">
        <v>16073</v>
      </c>
      <c r="D3596" s="31" t="s">
        <v>16074</v>
      </c>
      <c r="E3596" s="31" t="s">
        <v>145</v>
      </c>
      <c r="F3596" s="31" t="s">
        <v>122</v>
      </c>
      <c r="G3596" s="31" t="s">
        <v>164</v>
      </c>
      <c r="H3596" s="31" t="s">
        <v>108</v>
      </c>
      <c r="I3596" s="31" t="s">
        <v>4295</v>
      </c>
      <c r="J3596" s="31" t="s">
        <v>4296</v>
      </c>
      <c r="K3596" s="31" t="s">
        <v>110</v>
      </c>
      <c r="L3596" s="31" t="s">
        <v>16073</v>
      </c>
      <c r="M3596" s="31" t="s">
        <v>33</v>
      </c>
      <c r="N3596" s="31" t="s">
        <v>25934</v>
      </c>
      <c r="O3596" s="31" t="s">
        <v>25929</v>
      </c>
      <c r="P3596" s="32" t="s">
        <v>67</v>
      </c>
      <c r="Q3596" s="32">
        <v>0</v>
      </c>
      <c r="R3596" t="str">
        <f t="shared" si="56"/>
        <v>Торговий дім "Маркет-плюс" ТОВ, АЗС 23№02 р-н Старосинявский Район, пгт.Старая Синява, ул.Ватутина, д.1</v>
      </c>
    </row>
    <row r="3597" spans="1:18" hidden="1" x14ac:dyDescent="0.25">
      <c r="A3597" s="32">
        <v>163245</v>
      </c>
      <c r="B3597" s="31" t="s">
        <v>16075</v>
      </c>
      <c r="C3597" s="31" t="s">
        <v>16076</v>
      </c>
      <c r="D3597" s="31" t="s">
        <v>16077</v>
      </c>
      <c r="E3597" s="31" t="s">
        <v>145</v>
      </c>
      <c r="F3597" s="31" t="s">
        <v>122</v>
      </c>
      <c r="G3597" s="31" t="s">
        <v>164</v>
      </c>
      <c r="H3597" s="31" t="s">
        <v>108</v>
      </c>
      <c r="I3597" s="31" t="s">
        <v>4295</v>
      </c>
      <c r="J3597" s="31" t="s">
        <v>16071</v>
      </c>
      <c r="K3597" s="31" t="s">
        <v>110</v>
      </c>
      <c r="L3597" s="31" t="s">
        <v>16076</v>
      </c>
      <c r="M3597" s="31" t="s">
        <v>33</v>
      </c>
      <c r="N3597" s="31" t="s">
        <v>25934</v>
      </c>
      <c r="O3597" s="31" t="s">
        <v>25929</v>
      </c>
      <c r="P3597" s="32" t="s">
        <v>67</v>
      </c>
      <c r="Q3597" s="32">
        <v>0</v>
      </c>
      <c r="R3597" t="str">
        <f t="shared" si="56"/>
        <v>Торговий дім "Маркет-плюс" ТОВ, АЗС 23№03 р-н Летичевский Район, пгт.Летичев, ул.50-летия Октября, д.98/2</v>
      </c>
    </row>
    <row r="3598" spans="1:18" hidden="1" x14ac:dyDescent="0.25">
      <c r="A3598" s="32">
        <v>163248</v>
      </c>
      <c r="B3598" s="31" t="s">
        <v>16082</v>
      </c>
      <c r="C3598" s="31" t="s">
        <v>16083</v>
      </c>
      <c r="D3598" s="31" t="s">
        <v>16084</v>
      </c>
      <c r="E3598" s="31" t="s">
        <v>121</v>
      </c>
      <c r="F3598" s="31" t="s">
        <v>122</v>
      </c>
      <c r="G3598" s="31" t="s">
        <v>111</v>
      </c>
      <c r="H3598" s="31" t="s">
        <v>112</v>
      </c>
      <c r="I3598" s="31" t="s">
        <v>16085</v>
      </c>
      <c r="J3598" s="31" t="s">
        <v>16086</v>
      </c>
      <c r="K3598" s="31" t="s">
        <v>110</v>
      </c>
      <c r="L3598" s="31" t="s">
        <v>16087</v>
      </c>
      <c r="M3598" s="31" t="s">
        <v>4</v>
      </c>
      <c r="N3598" s="31" t="s">
        <v>4</v>
      </c>
      <c r="O3598" s="31" t="s">
        <v>25929</v>
      </c>
      <c r="P3598" s="32" t="s">
        <v>25948</v>
      </c>
      <c r="Q3598" s="32">
        <v>1</v>
      </c>
      <c r="R3598" t="str">
        <f t="shared" si="56"/>
        <v>(НКЗ) Закупнянське хлібоприймальне підприємство ПрАТ р-н Чемеровецкий Район, пгт.Закупное, ул.Центральная, д.28</v>
      </c>
    </row>
    <row r="3599" spans="1:18" hidden="1" x14ac:dyDescent="0.25">
      <c r="A3599" s="32">
        <v>163248</v>
      </c>
      <c r="B3599" s="31" t="s">
        <v>16082</v>
      </c>
      <c r="C3599" s="31" t="s">
        <v>16083</v>
      </c>
      <c r="D3599" s="31" t="s">
        <v>16084</v>
      </c>
      <c r="E3599" s="31" t="s">
        <v>121</v>
      </c>
      <c r="F3599" s="31" t="s">
        <v>122</v>
      </c>
      <c r="G3599" s="31" t="s">
        <v>111</v>
      </c>
      <c r="H3599" s="31" t="s">
        <v>112</v>
      </c>
      <c r="I3599" s="31"/>
      <c r="J3599" s="31"/>
      <c r="K3599" s="31" t="s">
        <v>110</v>
      </c>
      <c r="L3599" s="31" t="s">
        <v>16087</v>
      </c>
      <c r="M3599" s="31" t="s">
        <v>4</v>
      </c>
      <c r="N3599" s="31" t="s">
        <v>4</v>
      </c>
      <c r="O3599" s="31" t="s">
        <v>25929</v>
      </c>
      <c r="P3599" s="32" t="s">
        <v>25948</v>
      </c>
      <c r="Q3599" s="32">
        <v>1</v>
      </c>
      <c r="R3599" t="str">
        <f t="shared" si="56"/>
        <v>(НКЗ) Закупнянське хлібоприймальне підприємство ПрАТ р-н Чемеровецкий Район, пгт.Закупное, ул.Центральная, д.28</v>
      </c>
    </row>
    <row r="3600" spans="1:18" hidden="1" x14ac:dyDescent="0.25">
      <c r="A3600" s="32">
        <v>163248</v>
      </c>
      <c r="B3600" s="31" t="s">
        <v>16082</v>
      </c>
      <c r="C3600" s="31" t="s">
        <v>16083</v>
      </c>
      <c r="D3600" s="31" t="s">
        <v>16084</v>
      </c>
      <c r="E3600" s="31" t="s">
        <v>145</v>
      </c>
      <c r="F3600" s="31" t="s">
        <v>122</v>
      </c>
      <c r="G3600" s="31" t="s">
        <v>111</v>
      </c>
      <c r="H3600" s="31" t="s">
        <v>112</v>
      </c>
      <c r="I3600" s="31" t="s">
        <v>16085</v>
      </c>
      <c r="J3600" s="31" t="s">
        <v>16086</v>
      </c>
      <c r="K3600" s="31" t="s">
        <v>110</v>
      </c>
      <c r="L3600" s="31" t="s">
        <v>16087</v>
      </c>
      <c r="M3600" s="31" t="s">
        <v>4</v>
      </c>
      <c r="N3600" s="31" t="s">
        <v>4</v>
      </c>
      <c r="O3600" s="31" t="s">
        <v>25929</v>
      </c>
      <c r="P3600" s="32" t="s">
        <v>25948</v>
      </c>
      <c r="Q3600" s="32">
        <v>1</v>
      </c>
      <c r="R3600" t="str">
        <f t="shared" si="56"/>
        <v>(НКЗ) Закупнянське хлібоприймальне підприємство ПрАТ р-н Чемеровецкий Район, пгт.Закупное, ул.Центральная, д.28</v>
      </c>
    </row>
    <row r="3601" spans="1:18" hidden="1" x14ac:dyDescent="0.25">
      <c r="A3601" s="32">
        <v>163248</v>
      </c>
      <c r="B3601" s="31" t="s">
        <v>16082</v>
      </c>
      <c r="C3601" s="31" t="s">
        <v>16083</v>
      </c>
      <c r="D3601" s="31" t="s">
        <v>16084</v>
      </c>
      <c r="E3601" s="31" t="s">
        <v>145</v>
      </c>
      <c r="F3601" s="31" t="s">
        <v>122</v>
      </c>
      <c r="G3601" s="31" t="s">
        <v>111</v>
      </c>
      <c r="H3601" s="31" t="s">
        <v>112</v>
      </c>
      <c r="I3601" s="31"/>
      <c r="J3601" s="31"/>
      <c r="K3601" s="31" t="s">
        <v>110</v>
      </c>
      <c r="L3601" s="31" t="s">
        <v>16087</v>
      </c>
      <c r="M3601" s="31" t="s">
        <v>4</v>
      </c>
      <c r="N3601" s="31" t="s">
        <v>4</v>
      </c>
      <c r="O3601" s="31" t="s">
        <v>25929</v>
      </c>
      <c r="P3601" s="32" t="s">
        <v>25948</v>
      </c>
      <c r="Q3601" s="32">
        <v>1</v>
      </c>
      <c r="R3601" t="str">
        <f t="shared" si="56"/>
        <v>(НКЗ) Закупнянське хлібоприймальне підприємство ПрАТ р-н Чемеровецкий Район, пгт.Закупное, ул.Центральная, д.28</v>
      </c>
    </row>
    <row r="3602" spans="1:18" hidden="1" x14ac:dyDescent="0.25">
      <c r="A3602" s="32">
        <v>163266</v>
      </c>
      <c r="B3602" s="31" t="s">
        <v>16112</v>
      </c>
      <c r="C3602" s="31" t="s">
        <v>16113</v>
      </c>
      <c r="D3602" s="31" t="s">
        <v>13669</v>
      </c>
      <c r="E3602" s="31" t="s">
        <v>145</v>
      </c>
      <c r="F3602" s="31" t="s">
        <v>122</v>
      </c>
      <c r="G3602" s="31" t="s">
        <v>115</v>
      </c>
      <c r="H3602" s="31" t="s">
        <v>116</v>
      </c>
      <c r="I3602" s="31" t="s">
        <v>16114</v>
      </c>
      <c r="J3602" s="31" t="s">
        <v>16115</v>
      </c>
      <c r="K3602" s="31" t="s">
        <v>110</v>
      </c>
      <c r="L3602" s="31" t="s">
        <v>16113</v>
      </c>
      <c r="M3602" s="31" t="s">
        <v>5</v>
      </c>
      <c r="N3602" s="31" t="s">
        <v>4</v>
      </c>
      <c r="O3602" s="31" t="s">
        <v>25929</v>
      </c>
      <c r="P3602" s="32" t="s">
        <v>66</v>
      </c>
      <c r="Q3602" s="32">
        <v>1</v>
      </c>
      <c r="R3602" t="str">
        <f t="shared" si="56"/>
        <v>Зарічний С.П. ПП, к-к г.Хмельницкий, ул.Хотовицкого, д.1</v>
      </c>
    </row>
    <row r="3603" spans="1:18" hidden="1" x14ac:dyDescent="0.25">
      <c r="A3603" s="32">
        <v>163279</v>
      </c>
      <c r="B3603" s="31" t="s">
        <v>16143</v>
      </c>
      <c r="C3603" s="31" t="s">
        <v>16144</v>
      </c>
      <c r="D3603" s="31" t="s">
        <v>16145</v>
      </c>
      <c r="E3603" s="31" t="s">
        <v>145</v>
      </c>
      <c r="F3603" s="31" t="s">
        <v>122</v>
      </c>
      <c r="G3603" s="31" t="s">
        <v>115</v>
      </c>
      <c r="H3603" s="31" t="s">
        <v>116</v>
      </c>
      <c r="I3603" s="31" t="s">
        <v>16146</v>
      </c>
      <c r="J3603" s="31" t="s">
        <v>16147</v>
      </c>
      <c r="K3603" s="31" t="s">
        <v>110</v>
      </c>
      <c r="L3603" s="31" t="s">
        <v>16144</v>
      </c>
      <c r="M3603" s="31" t="s">
        <v>31</v>
      </c>
      <c r="N3603" s="31" t="s">
        <v>25934</v>
      </c>
      <c r="O3603" s="31" t="s">
        <v>25929</v>
      </c>
      <c r="P3603" s="32" t="s">
        <v>67</v>
      </c>
      <c r="Q3603" s="32">
        <v>0.5</v>
      </c>
      <c r="R3603" t="str">
        <f t="shared" si="56"/>
        <v>Захарчук О.Г. ПП, к-к г.Староконстантинов, ул.Щорса (р-к Престиж)</v>
      </c>
    </row>
    <row r="3604" spans="1:18" hidden="1" x14ac:dyDescent="0.25">
      <c r="A3604" s="32">
        <v>163298</v>
      </c>
      <c r="B3604" s="31" t="s">
        <v>16171</v>
      </c>
      <c r="C3604" s="31" t="s">
        <v>16172</v>
      </c>
      <c r="D3604" s="31" t="s">
        <v>1429</v>
      </c>
      <c r="E3604" s="31" t="s">
        <v>145</v>
      </c>
      <c r="F3604" s="31" t="s">
        <v>122</v>
      </c>
      <c r="G3604" s="31" t="s">
        <v>107</v>
      </c>
      <c r="H3604" s="31" t="s">
        <v>108</v>
      </c>
      <c r="I3604" s="31" t="s">
        <v>16173</v>
      </c>
      <c r="J3604" s="31" t="s">
        <v>16174</v>
      </c>
      <c r="K3604" s="31" t="s">
        <v>110</v>
      </c>
      <c r="L3604" s="31" t="s">
        <v>16172</v>
      </c>
      <c r="M3604" s="31" t="s">
        <v>31</v>
      </c>
      <c r="N3604" s="31" t="s">
        <v>25934</v>
      </c>
      <c r="O3604" s="31" t="s">
        <v>25929</v>
      </c>
      <c r="P3604" s="32" t="s">
        <v>66</v>
      </c>
      <c r="Q3604" s="32">
        <v>1</v>
      </c>
      <c r="R3604" t="str">
        <f t="shared" si="56"/>
        <v>Звада С.В. ПП, маг. "Апельсин" г.Староконстантинов, ул.Франко Ивана, д.29</v>
      </c>
    </row>
    <row r="3605" spans="1:18" hidden="1" x14ac:dyDescent="0.25">
      <c r="A3605" s="32">
        <v>163307</v>
      </c>
      <c r="B3605" s="31" t="s">
        <v>16199</v>
      </c>
      <c r="C3605" s="31" t="s">
        <v>16200</v>
      </c>
      <c r="D3605" s="31" t="s">
        <v>16201</v>
      </c>
      <c r="E3605" s="31" t="s">
        <v>145</v>
      </c>
      <c r="F3605" s="31" t="s">
        <v>122</v>
      </c>
      <c r="G3605" s="31" t="s">
        <v>107</v>
      </c>
      <c r="H3605" s="31" t="s">
        <v>108</v>
      </c>
      <c r="I3605" s="31" t="s">
        <v>16202</v>
      </c>
      <c r="J3605" s="31" t="s">
        <v>16203</v>
      </c>
      <c r="K3605" s="31" t="s">
        <v>110</v>
      </c>
      <c r="L3605" s="31" t="s">
        <v>16200</v>
      </c>
      <c r="M3605" s="31" t="s">
        <v>30</v>
      </c>
      <c r="N3605" s="31" t="s">
        <v>25934</v>
      </c>
      <c r="O3605" s="31" t="s">
        <v>25929</v>
      </c>
      <c r="P3605" s="32" t="s">
        <v>66</v>
      </c>
      <c r="Q3605" s="32">
        <v>1</v>
      </c>
      <c r="R3605" t="str">
        <f t="shared" si="56"/>
        <v>Зелінський О.М. ПП, маг. "Цезар" р-н Красиловский Район, г.Красилов, ул.Ярослава Мудрого, д.8</v>
      </c>
    </row>
    <row r="3606" spans="1:18" hidden="1" x14ac:dyDescent="0.25">
      <c r="A3606" s="32">
        <v>163315</v>
      </c>
      <c r="B3606" s="31" t="s">
        <v>16207</v>
      </c>
      <c r="C3606" s="31" t="s">
        <v>16208</v>
      </c>
      <c r="D3606" s="31" t="s">
        <v>16209</v>
      </c>
      <c r="E3606" s="31" t="s">
        <v>145</v>
      </c>
      <c r="F3606" s="31" t="s">
        <v>122</v>
      </c>
      <c r="G3606" s="31" t="s">
        <v>149</v>
      </c>
      <c r="H3606" s="31" t="s">
        <v>108</v>
      </c>
      <c r="I3606" s="31" t="s">
        <v>16210</v>
      </c>
      <c r="J3606" s="31" t="s">
        <v>16211</v>
      </c>
      <c r="K3606" s="31" t="s">
        <v>110</v>
      </c>
      <c r="L3606" s="31" t="s">
        <v>16208</v>
      </c>
      <c r="M3606" s="31" t="s">
        <v>5</v>
      </c>
      <c r="N3606" s="31" t="s">
        <v>4</v>
      </c>
      <c r="O3606" s="31" t="s">
        <v>25929</v>
      </c>
      <c r="P3606" s="32" t="s">
        <v>67</v>
      </c>
      <c r="Q3606" s="32">
        <v>0.5</v>
      </c>
      <c r="R3606" t="str">
        <f t="shared" si="56"/>
        <v>Зіньков В.І. ПП, маг."Світанок" г.Хмельницкий, шоссе Львовское (рынок)</v>
      </c>
    </row>
    <row r="3607" spans="1:18" hidden="1" x14ac:dyDescent="0.25">
      <c r="A3607" s="32">
        <v>163321</v>
      </c>
      <c r="B3607" s="31" t="s">
        <v>1296</v>
      </c>
      <c r="C3607" s="31" t="s">
        <v>16228</v>
      </c>
      <c r="D3607" s="31" t="s">
        <v>6161</v>
      </c>
      <c r="E3607" s="31" t="s">
        <v>121</v>
      </c>
      <c r="F3607" s="31" t="s">
        <v>122</v>
      </c>
      <c r="G3607" s="31" t="s">
        <v>111</v>
      </c>
      <c r="H3607" s="31" t="s">
        <v>112</v>
      </c>
      <c r="I3607" s="31" t="s">
        <v>16229</v>
      </c>
      <c r="J3607" s="31" t="s">
        <v>16230</v>
      </c>
      <c r="K3607" s="31" t="s">
        <v>110</v>
      </c>
      <c r="L3607" s="31" t="s">
        <v>16231</v>
      </c>
      <c r="M3607" s="31" t="s">
        <v>4</v>
      </c>
      <c r="N3607" s="31" t="s">
        <v>4</v>
      </c>
      <c r="O3607" s="31" t="s">
        <v>25929</v>
      </c>
      <c r="P3607" s="32" t="s">
        <v>25948</v>
      </c>
      <c r="Q3607" s="32">
        <v>1</v>
      </c>
      <c r="R3607" t="str">
        <f t="shared" si="56"/>
        <v>(НКЗ) ЗОШ інтернат І-ІІ № 2 КП столова г.Каменец-Подольский, ул.Украинки Леси, д.71</v>
      </c>
    </row>
    <row r="3608" spans="1:18" hidden="1" x14ac:dyDescent="0.25">
      <c r="A3608" s="32">
        <v>163340</v>
      </c>
      <c r="B3608" s="31" t="s">
        <v>16274</v>
      </c>
      <c r="C3608" s="31" t="s">
        <v>16275</v>
      </c>
      <c r="D3608" s="31" t="s">
        <v>16276</v>
      </c>
      <c r="E3608" s="31" t="s">
        <v>145</v>
      </c>
      <c r="F3608" s="31" t="s">
        <v>122</v>
      </c>
      <c r="G3608" s="31" t="s">
        <v>213</v>
      </c>
      <c r="H3608" s="31" t="s">
        <v>214</v>
      </c>
      <c r="I3608" s="31" t="s">
        <v>16277</v>
      </c>
      <c r="J3608" s="31" t="s">
        <v>16278</v>
      </c>
      <c r="K3608" s="31" t="s">
        <v>110</v>
      </c>
      <c r="L3608" s="31" t="s">
        <v>16275</v>
      </c>
      <c r="M3608" s="31" t="s">
        <v>5</v>
      </c>
      <c r="N3608" s="31" t="s">
        <v>4</v>
      </c>
      <c r="O3608" s="31" t="s">
        <v>25929</v>
      </c>
      <c r="P3608" s="32" t="s">
        <v>66</v>
      </c>
      <c r="Q3608" s="32">
        <v>1</v>
      </c>
      <c r="R3608" t="str">
        <f t="shared" si="56"/>
        <v>Іванюк О.Л. ПП, к-к №23 г.Хмельницкий, ул.Куприна, д.54д (ринок дубово)</v>
      </c>
    </row>
    <row r="3609" spans="1:18" hidden="1" x14ac:dyDescent="0.25">
      <c r="A3609" s="32">
        <v>163344</v>
      </c>
      <c r="B3609" s="31" t="s">
        <v>16284</v>
      </c>
      <c r="C3609" s="31" t="s">
        <v>16285</v>
      </c>
      <c r="D3609" s="31" t="s">
        <v>16286</v>
      </c>
      <c r="E3609" s="31" t="s">
        <v>145</v>
      </c>
      <c r="F3609" s="31" t="s">
        <v>122</v>
      </c>
      <c r="G3609" s="31" t="s">
        <v>113</v>
      </c>
      <c r="H3609" s="31" t="s">
        <v>108</v>
      </c>
      <c r="I3609" s="31" t="s">
        <v>16287</v>
      </c>
      <c r="J3609" s="31" t="s">
        <v>16288</v>
      </c>
      <c r="K3609" s="31" t="s">
        <v>110</v>
      </c>
      <c r="L3609" s="31" t="s">
        <v>16285</v>
      </c>
      <c r="M3609" s="31" t="s">
        <v>29</v>
      </c>
      <c r="N3609" s="31" t="s">
        <v>25934</v>
      </c>
      <c r="O3609" s="31" t="s">
        <v>25929</v>
      </c>
      <c r="P3609" s="32" t="s">
        <v>67</v>
      </c>
      <c r="Q3609" s="32">
        <v>1</v>
      </c>
      <c r="R3609" t="str">
        <f t="shared" si="56"/>
        <v>Івах Л.М. ПП, маг. "Продукти" р-н Староконстантиновский Район, с.Великий Чернятин, ул.Мира, д.22/2</v>
      </c>
    </row>
    <row r="3610" spans="1:18" hidden="1" x14ac:dyDescent="0.25">
      <c r="A3610" s="32">
        <v>163362</v>
      </c>
      <c r="B3610" s="31" t="s">
        <v>16314</v>
      </c>
      <c r="C3610" s="31" t="s">
        <v>16315</v>
      </c>
      <c r="D3610" s="31" t="s">
        <v>16316</v>
      </c>
      <c r="E3610" s="31" t="s">
        <v>145</v>
      </c>
      <c r="F3610" s="31" t="s">
        <v>122</v>
      </c>
      <c r="G3610" s="31" t="s">
        <v>107</v>
      </c>
      <c r="H3610" s="31" t="s">
        <v>108</v>
      </c>
      <c r="I3610" s="31" t="s">
        <v>16317</v>
      </c>
      <c r="J3610" s="31" t="s">
        <v>16318</v>
      </c>
      <c r="K3610" s="31" t="s">
        <v>110</v>
      </c>
      <c r="L3610" s="31" t="s">
        <v>16315</v>
      </c>
      <c r="M3610" s="31" t="s">
        <v>31</v>
      </c>
      <c r="N3610" s="31" t="s">
        <v>25934</v>
      </c>
      <c r="O3610" s="31" t="s">
        <v>25929</v>
      </c>
      <c r="P3610" s="32" t="s">
        <v>67</v>
      </c>
      <c r="Q3610" s="32">
        <v>0.5</v>
      </c>
      <c r="R3610" t="str">
        <f t="shared" si="56"/>
        <v>Ільїн С.С. ПП, маг. "Продукти" г.Староконстантинов, пер.Крылова, д.28 (біля лікарні)</v>
      </c>
    </row>
    <row r="3611" spans="1:18" hidden="1" x14ac:dyDescent="0.25">
      <c r="A3611" s="32">
        <v>163365</v>
      </c>
      <c r="B3611" s="31" t="s">
        <v>16319</v>
      </c>
      <c r="C3611" s="31" t="s">
        <v>16320</v>
      </c>
      <c r="D3611" s="31" t="s">
        <v>16321</v>
      </c>
      <c r="E3611" s="31" t="s">
        <v>145</v>
      </c>
      <c r="F3611" s="31" t="s">
        <v>122</v>
      </c>
      <c r="G3611" s="31" t="s">
        <v>107</v>
      </c>
      <c r="H3611" s="31" t="s">
        <v>108</v>
      </c>
      <c r="I3611" s="31" t="s">
        <v>16322</v>
      </c>
      <c r="J3611" s="31" t="s">
        <v>16323</v>
      </c>
      <c r="K3611" s="31" t="s">
        <v>110</v>
      </c>
      <c r="L3611" s="31" t="s">
        <v>16320</v>
      </c>
      <c r="M3611" s="31" t="s">
        <v>33</v>
      </c>
      <c r="N3611" s="31" t="s">
        <v>25934</v>
      </c>
      <c r="O3611" s="31" t="s">
        <v>25929</v>
      </c>
      <c r="P3611" s="32" t="s">
        <v>66</v>
      </c>
      <c r="Q3611" s="32">
        <v>1</v>
      </c>
      <c r="R3611" t="str">
        <f t="shared" si="56"/>
        <v>Ільчишин Г.О. ПП, маг. "Любава" р-н Летичевский Район, пгт.Летичев, ул.Автопарковская, д.1/1</v>
      </c>
    </row>
    <row r="3612" spans="1:18" hidden="1" x14ac:dyDescent="0.25">
      <c r="A3612" s="32">
        <v>163400</v>
      </c>
      <c r="B3612" s="31" t="s">
        <v>16388</v>
      </c>
      <c r="C3612" s="31" t="s">
        <v>16389</v>
      </c>
      <c r="D3612" s="31" t="s">
        <v>16390</v>
      </c>
      <c r="E3612" s="31" t="s">
        <v>145</v>
      </c>
      <c r="F3612" s="31" t="s">
        <v>122</v>
      </c>
      <c r="G3612" s="31" t="s">
        <v>107</v>
      </c>
      <c r="H3612" s="31" t="s">
        <v>108</v>
      </c>
      <c r="I3612" s="31" t="s">
        <v>16391</v>
      </c>
      <c r="J3612" s="31" t="s">
        <v>16392</v>
      </c>
      <c r="K3612" s="31" t="s">
        <v>110</v>
      </c>
      <c r="L3612" s="31" t="s">
        <v>16389</v>
      </c>
      <c r="M3612" s="31" t="s">
        <v>29</v>
      </c>
      <c r="N3612" s="31" t="s">
        <v>25934</v>
      </c>
      <c r="O3612" s="31" t="s">
        <v>25929</v>
      </c>
      <c r="P3612" s="32" t="s">
        <v>67</v>
      </c>
      <c r="Q3612" s="32">
        <v>0.5</v>
      </c>
      <c r="R3612" t="str">
        <f t="shared" si="56"/>
        <v>Камфорович Т.Д. ПП, маг. "Продукти" р-н Красиловский Район, с.Великие Юначки, ул.Гагарина, д.1</v>
      </c>
    </row>
    <row r="3613" spans="1:18" hidden="1" x14ac:dyDescent="0.25">
      <c r="A3613" s="32">
        <v>163403</v>
      </c>
      <c r="B3613" s="31" t="s">
        <v>16397</v>
      </c>
      <c r="C3613" s="31" t="s">
        <v>16398</v>
      </c>
      <c r="D3613" s="31" t="s">
        <v>16399</v>
      </c>
      <c r="E3613" s="31" t="s">
        <v>121</v>
      </c>
      <c r="F3613" s="31" t="s">
        <v>122</v>
      </c>
      <c r="G3613" s="31" t="s">
        <v>111</v>
      </c>
      <c r="H3613" s="31" t="s">
        <v>112</v>
      </c>
      <c r="I3613" s="31" t="s">
        <v>16400</v>
      </c>
      <c r="J3613" s="31" t="s">
        <v>16401</v>
      </c>
      <c r="K3613" s="31" t="s">
        <v>110</v>
      </c>
      <c r="L3613" s="31" t="s">
        <v>16402</v>
      </c>
      <c r="M3613" s="31" t="s">
        <v>4</v>
      </c>
      <c r="N3613" s="31" t="s">
        <v>4</v>
      </c>
      <c r="O3613" s="31" t="s">
        <v>25929</v>
      </c>
      <c r="P3613" s="32" t="s">
        <v>25948</v>
      </c>
      <c r="Q3613" s="32">
        <v>1</v>
      </c>
      <c r="R3613" t="str">
        <f t="shared" si="56"/>
        <v>(НКЗ) Кам'янець-Подільськсільмаш ВАТ г.Каменец-Подольский, ул.Индустриальная, д.1а</v>
      </c>
    </row>
    <row r="3614" spans="1:18" hidden="1" x14ac:dyDescent="0.25">
      <c r="A3614" s="32">
        <v>163412</v>
      </c>
      <c r="B3614" s="31" t="s">
        <v>16414</v>
      </c>
      <c r="C3614" s="31" t="s">
        <v>16415</v>
      </c>
      <c r="D3614" s="31" t="s">
        <v>16416</v>
      </c>
      <c r="E3614" s="31" t="s">
        <v>145</v>
      </c>
      <c r="F3614" s="31" t="s">
        <v>122</v>
      </c>
      <c r="G3614" s="31" t="s">
        <v>107</v>
      </c>
      <c r="H3614" s="31" t="s">
        <v>108</v>
      </c>
      <c r="I3614" s="31" t="s">
        <v>16417</v>
      </c>
      <c r="J3614" s="31" t="s">
        <v>16418</v>
      </c>
      <c r="K3614" s="31" t="s">
        <v>110</v>
      </c>
      <c r="L3614" s="31" t="s">
        <v>16415</v>
      </c>
      <c r="M3614" s="31" t="s">
        <v>29</v>
      </c>
      <c r="N3614" s="31" t="s">
        <v>25934</v>
      </c>
      <c r="O3614" s="31" t="s">
        <v>25929</v>
      </c>
      <c r="P3614" s="32" t="s">
        <v>66</v>
      </c>
      <c r="Q3614" s="32">
        <v>1</v>
      </c>
      <c r="R3614" t="str">
        <f t="shared" si="56"/>
        <v>Каразей Н.І. ПП, маг."Еліт 1" р-н Теофипольский Район, пгт.Теофиполь, ул.Шевченко, д.29 (біля вавіталу)</v>
      </c>
    </row>
    <row r="3615" spans="1:18" hidden="1" x14ac:dyDescent="0.25">
      <c r="A3615" s="32">
        <v>163413</v>
      </c>
      <c r="B3615" s="31" t="s">
        <v>16419</v>
      </c>
      <c r="C3615" s="31" t="s">
        <v>16420</v>
      </c>
      <c r="D3615" s="31" t="s">
        <v>12195</v>
      </c>
      <c r="E3615" s="31" t="s">
        <v>145</v>
      </c>
      <c r="F3615" s="31" t="s">
        <v>122</v>
      </c>
      <c r="G3615" s="31" t="s">
        <v>107</v>
      </c>
      <c r="H3615" s="31" t="s">
        <v>108</v>
      </c>
      <c r="I3615" s="31" t="s">
        <v>16417</v>
      </c>
      <c r="J3615" s="31" t="s">
        <v>16418</v>
      </c>
      <c r="K3615" s="31" t="s">
        <v>110</v>
      </c>
      <c r="L3615" s="31" t="s">
        <v>16420</v>
      </c>
      <c r="M3615" s="31" t="s">
        <v>29</v>
      </c>
      <c r="N3615" s="31" t="s">
        <v>25934</v>
      </c>
      <c r="O3615" s="31" t="s">
        <v>25929</v>
      </c>
      <c r="P3615" s="32" t="s">
        <v>66</v>
      </c>
      <c r="Q3615" s="32">
        <v>1</v>
      </c>
      <c r="R3615" t="str">
        <f t="shared" si="56"/>
        <v>Каразей Н.І. ПП, маг."Еліт 2" р-н Теофипольский Район, пгт.Теофиполь, ул.Шевченко, д.29</v>
      </c>
    </row>
    <row r="3616" spans="1:18" hidden="1" x14ac:dyDescent="0.25">
      <c r="A3616" s="32">
        <v>163466</v>
      </c>
      <c r="B3616" s="31" t="s">
        <v>16531</v>
      </c>
      <c r="C3616" s="31" t="s">
        <v>16532</v>
      </c>
      <c r="D3616" s="31" t="s">
        <v>3970</v>
      </c>
      <c r="E3616" s="31" t="s">
        <v>135</v>
      </c>
      <c r="F3616" s="31" t="s">
        <v>122</v>
      </c>
      <c r="G3616" s="31" t="s">
        <v>111</v>
      </c>
      <c r="H3616" s="31" t="s">
        <v>112</v>
      </c>
      <c r="I3616" s="31" t="s">
        <v>124</v>
      </c>
      <c r="J3616" s="31" t="s">
        <v>109</v>
      </c>
      <c r="K3616" s="31" t="s">
        <v>110</v>
      </c>
      <c r="L3616" s="31" t="s">
        <v>16533</v>
      </c>
      <c r="M3616" s="31" t="s">
        <v>4</v>
      </c>
      <c r="N3616" s="31" t="s">
        <v>4</v>
      </c>
      <c r="O3616" s="31" t="s">
        <v>25929</v>
      </c>
      <c r="P3616" s="32" t="s">
        <v>25948</v>
      </c>
      <c r="Q3616" s="32">
        <v>1</v>
      </c>
      <c r="R3616" t="str">
        <f t="shared" si="56"/>
        <v>(НКЗ) КВП МУ13"ЕПЗМ" ППО г.Нетишин, ул.Строителей, д.3/10</v>
      </c>
    </row>
    <row r="3617" spans="1:18" hidden="1" x14ac:dyDescent="0.25">
      <c r="A3617" s="32">
        <v>163503</v>
      </c>
      <c r="B3617" s="31" t="s">
        <v>1880</v>
      </c>
      <c r="C3617" s="31" t="s">
        <v>1881</v>
      </c>
      <c r="D3617" s="31" t="s">
        <v>16608</v>
      </c>
      <c r="E3617" s="31" t="s">
        <v>121</v>
      </c>
      <c r="F3617" s="31" t="s">
        <v>122</v>
      </c>
      <c r="G3617" s="31" t="s">
        <v>107</v>
      </c>
      <c r="H3617" s="31" t="s">
        <v>108</v>
      </c>
      <c r="I3617" s="31" t="s">
        <v>6493</v>
      </c>
      <c r="J3617" s="31" t="s">
        <v>6494</v>
      </c>
      <c r="K3617" s="31" t="s">
        <v>110</v>
      </c>
      <c r="L3617" s="31" t="s">
        <v>1881</v>
      </c>
      <c r="M3617" s="31" t="s">
        <v>4</v>
      </c>
      <c r="N3617" s="31" t="s">
        <v>4</v>
      </c>
      <c r="O3617" s="31" t="s">
        <v>25929</v>
      </c>
      <c r="P3617" s="32" t="s">
        <v>25948</v>
      </c>
      <c r="Q3617" s="32">
        <v>1</v>
      </c>
      <c r="R3617" t="str">
        <f t="shared" si="56"/>
        <v>Кірик М.І. ПП, маг. "Джерело" р-н Новоушицкий Район, с.Отроков, ул.Центральная, д.8</v>
      </c>
    </row>
    <row r="3618" spans="1:18" hidden="1" x14ac:dyDescent="0.25">
      <c r="A3618" s="32">
        <v>163507</v>
      </c>
      <c r="B3618" s="31" t="s">
        <v>2291</v>
      </c>
      <c r="C3618" s="31" t="s">
        <v>2292</v>
      </c>
      <c r="D3618" s="31" t="s">
        <v>16612</v>
      </c>
      <c r="E3618" s="31" t="s">
        <v>121</v>
      </c>
      <c r="F3618" s="31" t="s">
        <v>122</v>
      </c>
      <c r="G3618" s="31" t="s">
        <v>107</v>
      </c>
      <c r="H3618" s="31" t="s">
        <v>108</v>
      </c>
      <c r="I3618" s="31" t="s">
        <v>6493</v>
      </c>
      <c r="J3618" s="31" t="s">
        <v>6494</v>
      </c>
      <c r="K3618" s="31" t="s">
        <v>110</v>
      </c>
      <c r="L3618" s="31" t="s">
        <v>2292</v>
      </c>
      <c r="M3618" s="31" t="s">
        <v>4</v>
      </c>
      <c r="N3618" s="31" t="s">
        <v>4</v>
      </c>
      <c r="O3618" s="31" t="s">
        <v>25929</v>
      </c>
      <c r="P3618" s="32" t="s">
        <v>66</v>
      </c>
      <c r="Q3618" s="32">
        <v>1</v>
      </c>
      <c r="R3618" t="str">
        <f t="shared" si="56"/>
        <v>Кірик М.І. ПП, маг. "Плюс" р-н Новоушицкий Район, пгт.Новая Ушица, ул.Панфилова, д.1</v>
      </c>
    </row>
    <row r="3619" spans="1:18" hidden="1" x14ac:dyDescent="0.25">
      <c r="A3619" s="32">
        <v>163515</v>
      </c>
      <c r="B3619" s="31" t="s">
        <v>16627</v>
      </c>
      <c r="C3619" s="31" t="s">
        <v>16628</v>
      </c>
      <c r="D3619" s="31" t="s">
        <v>16629</v>
      </c>
      <c r="E3619" s="31" t="s">
        <v>145</v>
      </c>
      <c r="F3619" s="31" t="s">
        <v>122</v>
      </c>
      <c r="G3619" s="31" t="s">
        <v>111</v>
      </c>
      <c r="H3619" s="31" t="s">
        <v>112</v>
      </c>
      <c r="I3619" s="31" t="s">
        <v>124</v>
      </c>
      <c r="J3619" s="31" t="s">
        <v>109</v>
      </c>
      <c r="K3619" s="31" t="s">
        <v>110</v>
      </c>
      <c r="L3619" s="31" t="s">
        <v>16630</v>
      </c>
      <c r="M3619" s="31" t="s">
        <v>4</v>
      </c>
      <c r="N3619" s="31" t="s">
        <v>4</v>
      </c>
      <c r="O3619" s="31" t="s">
        <v>25929</v>
      </c>
      <c r="P3619" s="32" t="s">
        <v>25948</v>
      </c>
      <c r="Q3619" s="32">
        <v>1</v>
      </c>
      <c r="R3619" t="str">
        <f t="shared" si="56"/>
        <v>(НКЗ) Класт ТзОВ г.Хмельницкий, ул.Тернопольская, д.19</v>
      </c>
    </row>
    <row r="3620" spans="1:18" hidden="1" x14ac:dyDescent="0.25">
      <c r="A3620" s="32">
        <v>163521</v>
      </c>
      <c r="B3620" s="31" t="s">
        <v>16634</v>
      </c>
      <c r="C3620" s="31" t="s">
        <v>16635</v>
      </c>
      <c r="D3620" s="31" t="s">
        <v>16636</v>
      </c>
      <c r="E3620" s="31" t="s">
        <v>145</v>
      </c>
      <c r="F3620" s="31" t="s">
        <v>122</v>
      </c>
      <c r="G3620" s="31" t="s">
        <v>107</v>
      </c>
      <c r="H3620" s="31" t="s">
        <v>108</v>
      </c>
      <c r="I3620" s="31" t="s">
        <v>16637</v>
      </c>
      <c r="J3620" s="31" t="s">
        <v>16638</v>
      </c>
      <c r="K3620" s="31" t="s">
        <v>110</v>
      </c>
      <c r="L3620" s="31" t="s">
        <v>16635</v>
      </c>
      <c r="M3620" s="31" t="s">
        <v>33</v>
      </c>
      <c r="N3620" s="31" t="s">
        <v>25934</v>
      </c>
      <c r="O3620" s="31" t="s">
        <v>25929</v>
      </c>
      <c r="P3620" s="32" t="s">
        <v>67</v>
      </c>
      <c r="Q3620" s="32">
        <v>1</v>
      </c>
      <c r="R3620" t="str">
        <f t="shared" si="56"/>
        <v>Климентова Т.А. ПП, маг. "Продукти" р-н Хмельницкий Район, с.Шумовцы, ул.Гагарина, д.71/1 (в центрі біля зупинки)</v>
      </c>
    </row>
    <row r="3621" spans="1:18" hidden="1" x14ac:dyDescent="0.25">
      <c r="A3621" s="32">
        <v>163545</v>
      </c>
      <c r="B3621" s="31" t="s">
        <v>16681</v>
      </c>
      <c r="C3621" s="31" t="s">
        <v>16682</v>
      </c>
      <c r="D3621" s="31" t="s">
        <v>16683</v>
      </c>
      <c r="E3621" s="31" t="s">
        <v>145</v>
      </c>
      <c r="F3621" s="31" t="s">
        <v>122</v>
      </c>
      <c r="G3621" s="31" t="s">
        <v>107</v>
      </c>
      <c r="H3621" s="31" t="s">
        <v>108</v>
      </c>
      <c r="I3621" s="31" t="s">
        <v>16684</v>
      </c>
      <c r="J3621" s="31" t="s">
        <v>16685</v>
      </c>
      <c r="K3621" s="31" t="s">
        <v>110</v>
      </c>
      <c r="L3621" s="31" t="s">
        <v>16682</v>
      </c>
      <c r="M3621" s="31" t="s">
        <v>32</v>
      </c>
      <c r="N3621" s="31" t="s">
        <v>25934</v>
      </c>
      <c r="O3621" s="31" t="s">
        <v>25929</v>
      </c>
      <c r="P3621" s="32" t="s">
        <v>66</v>
      </c>
      <c r="Q3621" s="32">
        <v>0.5</v>
      </c>
      <c r="R3621" t="str">
        <f t="shared" si="56"/>
        <v>Князь П.Г. ПП, маг. "Продукти" р-н Хмельницкий Район, с.Шпычинцы, ул.Ленина, д.26 (синій магазин)</v>
      </c>
    </row>
    <row r="3622" spans="1:18" hidden="1" x14ac:dyDescent="0.25">
      <c r="A3622" s="32">
        <v>456228</v>
      </c>
      <c r="B3622" s="31" t="s">
        <v>23411</v>
      </c>
      <c r="C3622" s="31" t="s">
        <v>23412</v>
      </c>
      <c r="D3622" s="31" t="s">
        <v>23413</v>
      </c>
      <c r="E3622" s="31" t="s">
        <v>145</v>
      </c>
      <c r="F3622" s="31" t="s">
        <v>122</v>
      </c>
      <c r="G3622" s="31" t="s">
        <v>107</v>
      </c>
      <c r="H3622" s="31" t="s">
        <v>108</v>
      </c>
      <c r="I3622" s="31" t="s">
        <v>23414</v>
      </c>
      <c r="J3622" s="31" t="s">
        <v>23415</v>
      </c>
      <c r="K3622" s="31" t="s">
        <v>110</v>
      </c>
      <c r="L3622" s="31" t="s">
        <v>23412</v>
      </c>
      <c r="M3622" s="31" t="s">
        <v>31</v>
      </c>
      <c r="N3622" s="31" t="s">
        <v>25934</v>
      </c>
      <c r="O3622" s="31" t="s">
        <v>25929</v>
      </c>
      <c r="P3622" s="32" t="s">
        <v>66</v>
      </c>
      <c r="Q3622" s="32">
        <v>0.5</v>
      </c>
      <c r="R3622" t="str">
        <f t="shared" si="56"/>
        <v>Нестерук О.С. ПП, маг. "Продукти" г.Староконстантинов, ул.Толстого Льва, д.1/2</v>
      </c>
    </row>
    <row r="3623" spans="1:18" hidden="1" x14ac:dyDescent="0.25">
      <c r="A3623" s="32">
        <v>456230</v>
      </c>
      <c r="B3623" s="31" t="s">
        <v>23416</v>
      </c>
      <c r="C3623" s="31" t="s">
        <v>23417</v>
      </c>
      <c r="D3623" s="31" t="s">
        <v>23418</v>
      </c>
      <c r="E3623" s="31" t="s">
        <v>145</v>
      </c>
      <c r="F3623" s="31" t="s">
        <v>122</v>
      </c>
      <c r="G3623" s="31" t="s">
        <v>107</v>
      </c>
      <c r="H3623" s="31" t="s">
        <v>108</v>
      </c>
      <c r="I3623" s="31" t="s">
        <v>23419</v>
      </c>
      <c r="J3623" s="31" t="s">
        <v>23420</v>
      </c>
      <c r="K3623" s="31" t="s">
        <v>110</v>
      </c>
      <c r="L3623" s="31" t="s">
        <v>23417</v>
      </c>
      <c r="M3623" s="31" t="s">
        <v>30</v>
      </c>
      <c r="N3623" s="31" t="s">
        <v>25934</v>
      </c>
      <c r="O3623" s="31" t="s">
        <v>25929</v>
      </c>
      <c r="P3623" s="32" t="s">
        <v>66</v>
      </c>
      <c r="Q3623" s="32">
        <v>0.5</v>
      </c>
      <c r="R3623" t="str">
        <f t="shared" si="56"/>
        <v>Чекман А.А. ПП, кафе-бар "Зустріч" р-н Красиловский Район, с.Баглайки, д.32 (поворот на с. Западинці, траса Хмельницький-Старокостянтинів)</v>
      </c>
    </row>
    <row r="3624" spans="1:18" hidden="1" x14ac:dyDescent="0.25">
      <c r="A3624" s="32">
        <v>808707</v>
      </c>
      <c r="B3624" s="31" t="s">
        <v>23557</v>
      </c>
      <c r="C3624" s="31" t="s">
        <v>23558</v>
      </c>
      <c r="D3624" s="31" t="s">
        <v>23559</v>
      </c>
      <c r="E3624" s="31" t="s">
        <v>145</v>
      </c>
      <c r="F3624" s="31" t="s">
        <v>122</v>
      </c>
      <c r="G3624" s="31" t="s">
        <v>107</v>
      </c>
      <c r="H3624" s="31" t="s">
        <v>108</v>
      </c>
      <c r="I3624" s="31" t="s">
        <v>23560</v>
      </c>
      <c r="J3624" s="31" t="s">
        <v>23561</v>
      </c>
      <c r="K3624" s="31" t="s">
        <v>110</v>
      </c>
      <c r="L3624" s="31" t="s">
        <v>23558</v>
      </c>
      <c r="M3624" s="31" t="s">
        <v>30</v>
      </c>
      <c r="N3624" s="31" t="s">
        <v>25934</v>
      </c>
      <c r="O3624" s="31" t="s">
        <v>25929</v>
      </c>
      <c r="P3624" s="32" t="s">
        <v>66</v>
      </c>
      <c r="Q3624" s="32">
        <v>1</v>
      </c>
      <c r="R3624" t="str">
        <f t="shared" si="56"/>
        <v>Пасічник В.І. ПП, маг. "Віраж"-Крамниця р-н Красиловский Район, с.Чернелевка, д.1 (напроти маг. "Любава")</v>
      </c>
    </row>
    <row r="3625" spans="1:18" hidden="1" x14ac:dyDescent="0.25">
      <c r="A3625" s="32">
        <v>433508</v>
      </c>
      <c r="B3625" s="31" t="s">
        <v>23567</v>
      </c>
      <c r="C3625" s="31" t="s">
        <v>23568</v>
      </c>
      <c r="D3625" s="31" t="s">
        <v>23569</v>
      </c>
      <c r="E3625" s="31" t="s">
        <v>145</v>
      </c>
      <c r="F3625" s="31" t="s">
        <v>122</v>
      </c>
      <c r="G3625" s="31" t="s">
        <v>111</v>
      </c>
      <c r="H3625" s="31" t="s">
        <v>112</v>
      </c>
      <c r="I3625" s="31" t="s">
        <v>11629</v>
      </c>
      <c r="J3625" s="31" t="s">
        <v>109</v>
      </c>
      <c r="K3625" s="31" t="s">
        <v>110</v>
      </c>
      <c r="L3625" s="31" t="s">
        <v>11629</v>
      </c>
      <c r="M3625" s="31" t="s">
        <v>4</v>
      </c>
      <c r="N3625" s="31" t="s">
        <v>4</v>
      </c>
      <c r="O3625" s="31" t="s">
        <v>25929</v>
      </c>
      <c r="P3625" s="32" t="s">
        <v>25948</v>
      </c>
      <c r="Q3625" s="32">
        <v>1</v>
      </c>
      <c r="R3625" t="str">
        <f t="shared" si="56"/>
        <v>(НКЗ) ППО ПАТ "Укрнафта" г.Хмельницкий, ул.Заречанская, д.5</v>
      </c>
    </row>
    <row r="3626" spans="1:18" hidden="1" x14ac:dyDescent="0.25">
      <c r="A3626" s="32">
        <v>433509</v>
      </c>
      <c r="B3626" s="31" t="s">
        <v>23570</v>
      </c>
      <c r="C3626" s="31" t="s">
        <v>23571</v>
      </c>
      <c r="D3626" s="31" t="s">
        <v>23572</v>
      </c>
      <c r="E3626" s="31" t="s">
        <v>145</v>
      </c>
      <c r="F3626" s="31" t="s">
        <v>122</v>
      </c>
      <c r="G3626" s="31" t="s">
        <v>111</v>
      </c>
      <c r="H3626" s="31" t="s">
        <v>112</v>
      </c>
      <c r="I3626" s="31" t="s">
        <v>23573</v>
      </c>
      <c r="J3626" s="31" t="s">
        <v>109</v>
      </c>
      <c r="K3626" s="31" t="s">
        <v>110</v>
      </c>
      <c r="L3626" s="31" t="s">
        <v>23573</v>
      </c>
      <c r="M3626" s="31" t="s">
        <v>4</v>
      </c>
      <c r="N3626" s="31" t="s">
        <v>4</v>
      </c>
      <c r="O3626" s="31" t="s">
        <v>25929</v>
      </c>
      <c r="P3626" s="32" t="s">
        <v>25948</v>
      </c>
      <c r="Q3626" s="32">
        <v>1</v>
      </c>
      <c r="R3626" t="str">
        <f t="shared" si="56"/>
        <v>(НКЗ) Волочиська районна організація профспілки працівників культури р-н Волочисский Район, г.Волочиск, ул.Лысенко, д.1а</v>
      </c>
    </row>
    <row r="3627" spans="1:18" hidden="1" x14ac:dyDescent="0.25">
      <c r="A3627" s="32">
        <v>441535</v>
      </c>
      <c r="B3627" s="31" t="s">
        <v>23677</v>
      </c>
      <c r="C3627" s="31" t="s">
        <v>23678</v>
      </c>
      <c r="D3627" s="31" t="s">
        <v>23679</v>
      </c>
      <c r="E3627" s="31" t="s">
        <v>145</v>
      </c>
      <c r="F3627" s="31" t="s">
        <v>122</v>
      </c>
      <c r="G3627" s="31" t="s">
        <v>111</v>
      </c>
      <c r="H3627" s="31" t="s">
        <v>112</v>
      </c>
      <c r="I3627" s="31" t="s">
        <v>23680</v>
      </c>
      <c r="J3627" s="31" t="s">
        <v>23681</v>
      </c>
      <c r="K3627" s="31" t="s">
        <v>110</v>
      </c>
      <c r="L3627" s="31" t="s">
        <v>23680</v>
      </c>
      <c r="M3627" s="31" t="s">
        <v>4</v>
      </c>
      <c r="N3627" s="31" t="s">
        <v>4</v>
      </c>
      <c r="O3627" s="31" t="s">
        <v>25929</v>
      </c>
      <c r="P3627" s="32" t="s">
        <v>25948</v>
      </c>
      <c r="Q3627" s="32">
        <v>1</v>
      </c>
      <c r="R3627" t="str">
        <f t="shared" si="56"/>
        <v>(НКЗ) ППО Летичівського відділення Хмельницької міжрайонної податкової інспекції р-н Летичевский Район, пгт.Летичев, ул.50-летия Октября, д.16</v>
      </c>
    </row>
    <row r="3628" spans="1:18" hidden="1" x14ac:dyDescent="0.25">
      <c r="A3628" s="32">
        <v>441535</v>
      </c>
      <c r="B3628" s="31" t="s">
        <v>23682</v>
      </c>
      <c r="C3628" s="31" t="s">
        <v>23678</v>
      </c>
      <c r="D3628" s="31" t="s">
        <v>23679</v>
      </c>
      <c r="E3628" s="31" t="s">
        <v>145</v>
      </c>
      <c r="F3628" s="31" t="s">
        <v>122</v>
      </c>
      <c r="G3628" s="31" t="s">
        <v>111</v>
      </c>
      <c r="H3628" s="31" t="s">
        <v>112</v>
      </c>
      <c r="I3628" s="31" t="s">
        <v>23683</v>
      </c>
      <c r="J3628" s="31" t="s">
        <v>23684</v>
      </c>
      <c r="K3628" s="31" t="s">
        <v>110</v>
      </c>
      <c r="L3628" s="31" t="s">
        <v>23683</v>
      </c>
      <c r="M3628" s="31" t="s">
        <v>4</v>
      </c>
      <c r="N3628" s="31" t="s">
        <v>4</v>
      </c>
      <c r="O3628" s="31" t="s">
        <v>25929</v>
      </c>
      <c r="P3628" s="32" t="s">
        <v>25948</v>
      </c>
      <c r="Q3628" s="32">
        <v>1</v>
      </c>
      <c r="R3628" t="str">
        <f t="shared" si="56"/>
        <v>(НКЗ) ППО Летичівського відділення Хмельницької міжрайонної податкової інспекції р-н Летичевский Район, пгт.Летичев, ул.50-летия Октября, д.16</v>
      </c>
    </row>
    <row r="3629" spans="1:18" hidden="1" x14ac:dyDescent="0.25">
      <c r="A3629" s="32">
        <v>716598</v>
      </c>
      <c r="B3629" s="31" t="s">
        <v>23690</v>
      </c>
      <c r="C3629" s="31" t="s">
        <v>23691</v>
      </c>
      <c r="D3629" s="31" t="s">
        <v>23692</v>
      </c>
      <c r="E3629" s="31" t="s">
        <v>145</v>
      </c>
      <c r="F3629" s="31" t="s">
        <v>122</v>
      </c>
      <c r="G3629" s="31" t="s">
        <v>107</v>
      </c>
      <c r="H3629" s="31" t="s">
        <v>108</v>
      </c>
      <c r="I3629" s="31" t="s">
        <v>23693</v>
      </c>
      <c r="J3629" s="31" t="s">
        <v>23694</v>
      </c>
      <c r="K3629" s="31" t="s">
        <v>110</v>
      </c>
      <c r="L3629" s="31" t="s">
        <v>23691</v>
      </c>
      <c r="M3629" s="31" t="s">
        <v>32</v>
      </c>
      <c r="N3629" s="31" t="s">
        <v>25934</v>
      </c>
      <c r="O3629" s="31" t="s">
        <v>25929</v>
      </c>
      <c r="P3629" s="32" t="s">
        <v>67</v>
      </c>
      <c r="Q3629" s="32">
        <v>0.5</v>
      </c>
      <c r="R3629" t="str">
        <f t="shared" si="56"/>
        <v>Подворна О.С. ПП, маг. "Продукти" р-н Хмельницкий Район, с.Пашковцы, ул.Пушкина, д.33</v>
      </c>
    </row>
    <row r="3630" spans="1:18" hidden="1" x14ac:dyDescent="0.25">
      <c r="A3630" s="32">
        <v>731042</v>
      </c>
      <c r="B3630" s="31" t="s">
        <v>23768</v>
      </c>
      <c r="C3630" s="31" t="s">
        <v>23769</v>
      </c>
      <c r="D3630" s="31" t="s">
        <v>23770</v>
      </c>
      <c r="E3630" s="31" t="s">
        <v>145</v>
      </c>
      <c r="F3630" s="31" t="s">
        <v>122</v>
      </c>
      <c r="G3630" s="31" t="s">
        <v>164</v>
      </c>
      <c r="H3630" s="31" t="s">
        <v>108</v>
      </c>
      <c r="I3630" s="31" t="s">
        <v>3880</v>
      </c>
      <c r="J3630" s="31" t="s">
        <v>3881</v>
      </c>
      <c r="K3630" s="31" t="s">
        <v>110</v>
      </c>
      <c r="L3630" s="31" t="s">
        <v>23771</v>
      </c>
      <c r="M3630" s="31" t="s">
        <v>33</v>
      </c>
      <c r="N3630" s="31" t="s">
        <v>25934</v>
      </c>
      <c r="O3630" s="31" t="s">
        <v>25929</v>
      </c>
      <c r="P3630" s="32" t="s">
        <v>66</v>
      </c>
      <c r="Q3630" s="32">
        <v>1</v>
      </c>
      <c r="R3630" t="str">
        <f t="shared" si="56"/>
        <v>ВОГ РІТЕЙЛ  ТОВ, АЗС №24-18 р-н Летичевский Район, с.Рудня (на трасі перед смт. Летичів)</v>
      </c>
    </row>
    <row r="3631" spans="1:18" hidden="1" x14ac:dyDescent="0.25">
      <c r="A3631" s="32">
        <v>731049</v>
      </c>
      <c r="B3631" s="31" t="s">
        <v>23786</v>
      </c>
      <c r="C3631" s="31" t="s">
        <v>23787</v>
      </c>
      <c r="D3631" s="31" t="s">
        <v>23788</v>
      </c>
      <c r="E3631" s="31" t="s">
        <v>145</v>
      </c>
      <c r="F3631" s="31" t="s">
        <v>122</v>
      </c>
      <c r="G3631" s="31" t="s">
        <v>155</v>
      </c>
      <c r="H3631" s="31" t="s">
        <v>108</v>
      </c>
      <c r="I3631" s="31" t="s">
        <v>23789</v>
      </c>
      <c r="J3631" s="31" t="s">
        <v>23790</v>
      </c>
      <c r="K3631" s="31" t="s">
        <v>110</v>
      </c>
      <c r="L3631" s="31" t="s">
        <v>23787</v>
      </c>
      <c r="M3631" s="31" t="s">
        <v>29</v>
      </c>
      <c r="N3631" s="31" t="s">
        <v>25934</v>
      </c>
      <c r="O3631" s="31" t="s">
        <v>25929</v>
      </c>
      <c r="P3631" s="32" t="s">
        <v>66</v>
      </c>
      <c r="Q3631" s="32">
        <v>1</v>
      </c>
      <c r="R3631" t="str">
        <f t="shared" si="56"/>
        <v>Блажієвська Л.А. ПП, маг. "Мінімаркет" р-н Красиловский Район, г.Красилов, пер.Грушевского, д.113</v>
      </c>
    </row>
    <row r="3632" spans="1:18" hidden="1" x14ac:dyDescent="0.25">
      <c r="A3632" s="32">
        <v>731053</v>
      </c>
      <c r="B3632" s="31" t="s">
        <v>23801</v>
      </c>
      <c r="C3632" s="31" t="s">
        <v>23802</v>
      </c>
      <c r="D3632" s="31" t="s">
        <v>23803</v>
      </c>
      <c r="E3632" s="31" t="s">
        <v>145</v>
      </c>
      <c r="F3632" s="31" t="s">
        <v>122</v>
      </c>
      <c r="G3632" s="31" t="s">
        <v>107</v>
      </c>
      <c r="H3632" s="31" t="s">
        <v>108</v>
      </c>
      <c r="I3632" s="31" t="s">
        <v>23804</v>
      </c>
      <c r="J3632" s="31" t="s">
        <v>23805</v>
      </c>
      <c r="K3632" s="31" t="s">
        <v>110</v>
      </c>
      <c r="L3632" s="31" t="s">
        <v>23802</v>
      </c>
      <c r="M3632" s="31" t="s">
        <v>30</v>
      </c>
      <c r="N3632" s="31" t="s">
        <v>25934</v>
      </c>
      <c r="O3632" s="31" t="s">
        <v>25929</v>
      </c>
      <c r="P3632" s="32" t="s">
        <v>67</v>
      </c>
      <c r="Q3632" s="32">
        <v>0.5</v>
      </c>
      <c r="R3632" t="str">
        <f t="shared" si="56"/>
        <v>Слонська Н.П. ПП, маг.-бар "Богдан" р-н Красиловский Район, с.Чернелевка (біля сільської ради)</v>
      </c>
    </row>
    <row r="3633" spans="1:18" hidden="1" x14ac:dyDescent="0.25">
      <c r="A3633" s="32">
        <v>731055</v>
      </c>
      <c r="B3633" s="31" t="s">
        <v>23810</v>
      </c>
      <c r="C3633" s="31" t="s">
        <v>23811</v>
      </c>
      <c r="D3633" s="31" t="s">
        <v>23812</v>
      </c>
      <c r="E3633" s="31" t="s">
        <v>145</v>
      </c>
      <c r="F3633" s="31" t="s">
        <v>122</v>
      </c>
      <c r="G3633" s="31" t="s">
        <v>111</v>
      </c>
      <c r="H3633" s="31" t="s">
        <v>112</v>
      </c>
      <c r="I3633" s="31" t="s">
        <v>124</v>
      </c>
      <c r="J3633" s="31" t="s">
        <v>109</v>
      </c>
      <c r="K3633" s="31" t="s">
        <v>110</v>
      </c>
      <c r="L3633" s="31" t="s">
        <v>23813</v>
      </c>
      <c r="M3633" s="31" t="s">
        <v>4</v>
      </c>
      <c r="N3633" s="31" t="s">
        <v>4</v>
      </c>
      <c r="O3633" s="31" t="s">
        <v>25929</v>
      </c>
      <c r="P3633" s="32" t="s">
        <v>25948</v>
      </c>
      <c r="Q3633" s="32">
        <v>1</v>
      </c>
      <c r="R3633" t="str">
        <f t="shared" si="56"/>
        <v>(НКЗ) ТРІАДА-М ТОВ г.Хмельницкий, ул.Грушевского, д.39</v>
      </c>
    </row>
    <row r="3634" spans="1:18" hidden="1" x14ac:dyDescent="0.25">
      <c r="A3634" s="32">
        <v>731057</v>
      </c>
      <c r="B3634" s="31" t="s">
        <v>23817</v>
      </c>
      <c r="C3634" s="31" t="s">
        <v>23818</v>
      </c>
      <c r="D3634" s="31" t="s">
        <v>23819</v>
      </c>
      <c r="E3634" s="31" t="s">
        <v>145</v>
      </c>
      <c r="F3634" s="31" t="s">
        <v>122</v>
      </c>
      <c r="G3634" s="31" t="s">
        <v>107</v>
      </c>
      <c r="H3634" s="31" t="s">
        <v>108</v>
      </c>
      <c r="I3634" s="31" t="s">
        <v>17554</v>
      </c>
      <c r="J3634" s="31" t="s">
        <v>17555</v>
      </c>
      <c r="K3634" s="31" t="s">
        <v>110</v>
      </c>
      <c r="L3634" s="31" t="s">
        <v>23818</v>
      </c>
      <c r="M3634" s="31" t="s">
        <v>33</v>
      </c>
      <c r="N3634" s="31" t="s">
        <v>25934</v>
      </c>
      <c r="O3634" s="31" t="s">
        <v>25929</v>
      </c>
      <c r="P3634" s="32" t="s">
        <v>66</v>
      </c>
      <c r="Q3634" s="32">
        <v>1</v>
      </c>
      <c r="R3634" t="str">
        <f t="shared" si="56"/>
        <v>Горбатюк О.М. ПП, маг. "Продукти" р-н Летичевский Район, пгт.Летичев, ул.50-летия Октября, д.36 (Поліклініка)</v>
      </c>
    </row>
    <row r="3635" spans="1:18" hidden="1" x14ac:dyDescent="0.25">
      <c r="A3635" s="32">
        <v>437600</v>
      </c>
      <c r="B3635" s="31" t="s">
        <v>7069</v>
      </c>
      <c r="C3635" s="31" t="s">
        <v>7070</v>
      </c>
      <c r="D3635" s="31" t="s">
        <v>7071</v>
      </c>
      <c r="E3635" s="31" t="s">
        <v>145</v>
      </c>
      <c r="F3635" s="31" t="s">
        <v>122</v>
      </c>
      <c r="G3635" s="31" t="s">
        <v>111</v>
      </c>
      <c r="H3635" s="31" t="s">
        <v>112</v>
      </c>
      <c r="I3635" s="31" t="s">
        <v>7072</v>
      </c>
      <c r="J3635" s="31" t="s">
        <v>7073</v>
      </c>
      <c r="K3635" s="31" t="s">
        <v>110</v>
      </c>
      <c r="L3635" s="31" t="s">
        <v>7074</v>
      </c>
      <c r="M3635" s="31" t="s">
        <v>4</v>
      </c>
      <c r="N3635" s="31" t="s">
        <v>4</v>
      </c>
      <c r="O3635" s="31" t="s">
        <v>25929</v>
      </c>
      <c r="P3635" s="32" t="s">
        <v>25948</v>
      </c>
      <c r="Q3635" s="32">
        <v>1</v>
      </c>
      <c r="R3635" t="str">
        <f t="shared" si="56"/>
        <v>(НКЗ) Лампка Агро ТОВ р-н Красиловский Район, с.Великие Зозулинцы, ул.Гагарина, д.10</v>
      </c>
    </row>
    <row r="3636" spans="1:18" hidden="1" x14ac:dyDescent="0.25">
      <c r="A3636" s="32">
        <v>437615</v>
      </c>
      <c r="B3636" s="31" t="s">
        <v>7075</v>
      </c>
      <c r="C3636" s="31" t="s">
        <v>7076</v>
      </c>
      <c r="D3636" s="31" t="s">
        <v>7077</v>
      </c>
      <c r="E3636" s="31" t="s">
        <v>145</v>
      </c>
      <c r="F3636" s="31" t="s">
        <v>122</v>
      </c>
      <c r="G3636" s="31" t="s">
        <v>107</v>
      </c>
      <c r="H3636" s="31" t="s">
        <v>108</v>
      </c>
      <c r="I3636" s="31" t="s">
        <v>7078</v>
      </c>
      <c r="J3636" s="31" t="s">
        <v>7079</v>
      </c>
      <c r="K3636" s="31" t="s">
        <v>110</v>
      </c>
      <c r="L3636" s="31" t="s">
        <v>7080</v>
      </c>
      <c r="M3636" s="31" t="s">
        <v>29</v>
      </c>
      <c r="N3636" s="31" t="s">
        <v>25934</v>
      </c>
      <c r="O3636" s="31" t="s">
        <v>25929</v>
      </c>
      <c r="P3636" s="32" t="s">
        <v>67</v>
      </c>
      <c r="Q3636" s="32">
        <v>0</v>
      </c>
      <c r="R3636" t="str">
        <f t="shared" si="56"/>
        <v>(КООП) Надія - 2006 СТ, маг. р-н Теофипольский Район, с.Строки, ул.Гагарина, д.31а</v>
      </c>
    </row>
    <row r="3637" spans="1:18" hidden="1" x14ac:dyDescent="0.25">
      <c r="A3637" s="32">
        <v>162761</v>
      </c>
      <c r="B3637" s="31" t="s">
        <v>15066</v>
      </c>
      <c r="C3637" s="31" t="s">
        <v>15067</v>
      </c>
      <c r="D3637" s="31" t="s">
        <v>15068</v>
      </c>
      <c r="E3637" s="31" t="s">
        <v>145</v>
      </c>
      <c r="F3637" s="31" t="s">
        <v>122</v>
      </c>
      <c r="G3637" s="31" t="s">
        <v>107</v>
      </c>
      <c r="H3637" s="31" t="s">
        <v>108</v>
      </c>
      <c r="I3637" s="31" t="s">
        <v>15069</v>
      </c>
      <c r="J3637" s="31" t="s">
        <v>15070</v>
      </c>
      <c r="K3637" s="31" t="s">
        <v>110</v>
      </c>
      <c r="L3637" s="31" t="s">
        <v>15067</v>
      </c>
      <c r="M3637" s="31" t="s">
        <v>30</v>
      </c>
      <c r="N3637" s="31" t="s">
        <v>25934</v>
      </c>
      <c r="O3637" s="31" t="s">
        <v>25929</v>
      </c>
      <c r="P3637" s="32" t="s">
        <v>66</v>
      </c>
      <c r="Q3637" s="32">
        <v>1</v>
      </c>
      <c r="R3637" t="str">
        <f t="shared" si="56"/>
        <v>Годзь А.В. ПП, маг. "Антоніна" р-н Теофипольский Район, пгт.Базалия, д.3а (Б.Хмельницкого)</v>
      </c>
    </row>
    <row r="3638" spans="1:18" hidden="1" x14ac:dyDescent="0.25">
      <c r="A3638" s="32">
        <v>162775</v>
      </c>
      <c r="B3638" s="31" t="s">
        <v>15107</v>
      </c>
      <c r="C3638" s="31" t="s">
        <v>15108</v>
      </c>
      <c r="D3638" s="31" t="s">
        <v>15109</v>
      </c>
      <c r="E3638" s="31" t="s">
        <v>145</v>
      </c>
      <c r="F3638" s="31" t="s">
        <v>122</v>
      </c>
      <c r="G3638" s="31" t="s">
        <v>107</v>
      </c>
      <c r="H3638" s="31" t="s">
        <v>108</v>
      </c>
      <c r="I3638" s="31" t="s">
        <v>15110</v>
      </c>
      <c r="J3638" s="31" t="s">
        <v>15111</v>
      </c>
      <c r="K3638" s="31" t="s">
        <v>110</v>
      </c>
      <c r="L3638" s="31" t="s">
        <v>15108</v>
      </c>
      <c r="M3638" s="31" t="s">
        <v>30</v>
      </c>
      <c r="N3638" s="31" t="s">
        <v>25934</v>
      </c>
      <c r="O3638" s="31" t="s">
        <v>25929</v>
      </c>
      <c r="P3638" s="32" t="s">
        <v>66</v>
      </c>
      <c r="Q3638" s="32">
        <v>0.5</v>
      </c>
      <c r="R3638" t="str">
        <f t="shared" si="56"/>
        <v>Голюк Л.Д. ПП, маг. "Гурман" р-н Красиловский Район, г.Красилов, ул.Привокзальная, д.3 (на автовокзалі)</v>
      </c>
    </row>
    <row r="3639" spans="1:18" hidden="1" x14ac:dyDescent="0.25">
      <c r="A3639" s="32">
        <v>162779</v>
      </c>
      <c r="B3639" s="31" t="s">
        <v>15118</v>
      </c>
      <c r="C3639" s="31" t="s">
        <v>15119</v>
      </c>
      <c r="D3639" s="31" t="s">
        <v>15120</v>
      </c>
      <c r="E3639" s="31" t="s">
        <v>145</v>
      </c>
      <c r="F3639" s="31" t="s">
        <v>122</v>
      </c>
      <c r="G3639" s="31" t="s">
        <v>107</v>
      </c>
      <c r="H3639" s="31" t="s">
        <v>108</v>
      </c>
      <c r="I3639" s="31" t="s">
        <v>15121</v>
      </c>
      <c r="J3639" s="31" t="s">
        <v>15122</v>
      </c>
      <c r="K3639" s="31" t="s">
        <v>110</v>
      </c>
      <c r="L3639" s="31" t="s">
        <v>15119</v>
      </c>
      <c r="M3639" s="31" t="s">
        <v>32</v>
      </c>
      <c r="N3639" s="31" t="s">
        <v>25934</v>
      </c>
      <c r="O3639" s="31" t="s">
        <v>25929</v>
      </c>
      <c r="P3639" s="32" t="s">
        <v>66</v>
      </c>
      <c r="Q3639" s="32">
        <v>0.5</v>
      </c>
      <c r="R3639" t="str">
        <f t="shared" si="56"/>
        <v>Гончар О.С. ПП, маг. "Продукти" р-н Хмельницкий Район, с.Климашовка, ул.Советская, д.22</v>
      </c>
    </row>
    <row r="3640" spans="1:18" hidden="1" x14ac:dyDescent="0.25">
      <c r="A3640" s="32">
        <v>162780</v>
      </c>
      <c r="B3640" s="31" t="s">
        <v>15123</v>
      </c>
      <c r="C3640" s="31" t="s">
        <v>15124</v>
      </c>
      <c r="D3640" s="31" t="s">
        <v>15125</v>
      </c>
      <c r="E3640" s="31" t="s">
        <v>145</v>
      </c>
      <c r="F3640" s="31" t="s">
        <v>122</v>
      </c>
      <c r="G3640" s="31" t="s">
        <v>115</v>
      </c>
      <c r="H3640" s="31" t="s">
        <v>116</v>
      </c>
      <c r="I3640" s="31" t="s">
        <v>4627</v>
      </c>
      <c r="J3640" s="31" t="s">
        <v>4628</v>
      </c>
      <c r="K3640" s="31" t="s">
        <v>110</v>
      </c>
      <c r="L3640" s="31" t="s">
        <v>15124</v>
      </c>
      <c r="M3640" s="31" t="s">
        <v>5</v>
      </c>
      <c r="N3640" s="31" t="s">
        <v>4</v>
      </c>
      <c r="O3640" s="31" t="s">
        <v>25929</v>
      </c>
      <c r="P3640" s="32" t="s">
        <v>66</v>
      </c>
      <c r="Q3640" s="32">
        <v>1</v>
      </c>
      <c r="R3640" t="str">
        <f t="shared" si="56"/>
        <v>Гончар С.А. ПП, к-к №48 г.Хмельницкий, ул.Соборная (продуктовий ринок)</v>
      </c>
    </row>
    <row r="3641" spans="1:18" hidden="1" x14ac:dyDescent="0.25">
      <c r="A3641" s="32">
        <v>162789</v>
      </c>
      <c r="B3641" s="31" t="s">
        <v>15146</v>
      </c>
      <c r="C3641" s="31" t="s">
        <v>15147</v>
      </c>
      <c r="D3641" s="31" t="s">
        <v>15148</v>
      </c>
      <c r="E3641" s="31" t="s">
        <v>145</v>
      </c>
      <c r="F3641" s="31" t="s">
        <v>122</v>
      </c>
      <c r="G3641" s="31" t="s">
        <v>115</v>
      </c>
      <c r="H3641" s="31" t="s">
        <v>116</v>
      </c>
      <c r="I3641" s="31" t="s">
        <v>15149</v>
      </c>
      <c r="J3641" s="31" t="s">
        <v>15150</v>
      </c>
      <c r="K3641" s="31" t="s">
        <v>110</v>
      </c>
      <c r="L3641" s="31" t="s">
        <v>15151</v>
      </c>
      <c r="M3641" s="31" t="s">
        <v>5</v>
      </c>
      <c r="N3641" s="31" t="s">
        <v>4</v>
      </c>
      <c r="O3641" s="31" t="s">
        <v>25929</v>
      </c>
      <c r="P3641" s="32" t="s">
        <v>66</v>
      </c>
      <c r="Q3641" s="32">
        <v>1</v>
      </c>
      <c r="R3641" t="str">
        <f t="shared" si="56"/>
        <v>Гончарук Л.Й. ПП, к-к №26 г.Хмельницкий, ул.Соборная, д.11 (жовтий павільйон продуктовый рынок)</v>
      </c>
    </row>
    <row r="3642" spans="1:18" hidden="1" x14ac:dyDescent="0.25">
      <c r="A3642" s="32">
        <v>162790</v>
      </c>
      <c r="B3642" s="31" t="s">
        <v>15152</v>
      </c>
      <c r="C3642" s="31" t="s">
        <v>15153</v>
      </c>
      <c r="D3642" s="31" t="s">
        <v>15154</v>
      </c>
      <c r="E3642" s="31" t="s">
        <v>145</v>
      </c>
      <c r="F3642" s="31" t="s">
        <v>122</v>
      </c>
      <c r="G3642" s="31" t="s">
        <v>113</v>
      </c>
      <c r="H3642" s="31" t="s">
        <v>108</v>
      </c>
      <c r="I3642" s="31" t="s">
        <v>15155</v>
      </c>
      <c r="J3642" s="31" t="s">
        <v>15156</v>
      </c>
      <c r="K3642" s="31" t="s">
        <v>110</v>
      </c>
      <c r="L3642" s="31" t="s">
        <v>15153</v>
      </c>
      <c r="M3642" s="31" t="s">
        <v>33</v>
      </c>
      <c r="N3642" s="31" t="s">
        <v>25934</v>
      </c>
      <c r="O3642" s="31" t="s">
        <v>25929</v>
      </c>
      <c r="P3642" s="32" t="s">
        <v>67</v>
      </c>
      <c r="Q3642" s="32">
        <v>1</v>
      </c>
      <c r="R3642" t="str">
        <f t="shared" si="56"/>
        <v>Гончарук Л.П. ПП, приватний будинок р-н Старосинявский Район, пгт.Старая Синява, ул.Грушевского (напроти церкви приватний будинок)</v>
      </c>
    </row>
    <row r="3643" spans="1:18" hidden="1" x14ac:dyDescent="0.25">
      <c r="A3643" s="32">
        <v>162815</v>
      </c>
      <c r="B3643" s="31" t="s">
        <v>15196</v>
      </c>
      <c r="C3643" s="31" t="s">
        <v>15197</v>
      </c>
      <c r="D3643" s="31" t="s">
        <v>15198</v>
      </c>
      <c r="E3643" s="31" t="s">
        <v>145</v>
      </c>
      <c r="F3643" s="31" t="s">
        <v>122</v>
      </c>
      <c r="G3643" s="31" t="s">
        <v>107</v>
      </c>
      <c r="H3643" s="31" t="s">
        <v>108</v>
      </c>
      <c r="I3643" s="31" t="s">
        <v>15199</v>
      </c>
      <c r="J3643" s="31" t="s">
        <v>15200</v>
      </c>
      <c r="K3643" s="31" t="s">
        <v>110</v>
      </c>
      <c r="L3643" s="31" t="s">
        <v>15197</v>
      </c>
      <c r="M3643" s="31" t="s">
        <v>31</v>
      </c>
      <c r="N3643" s="31" t="s">
        <v>25934</v>
      </c>
      <c r="O3643" s="31" t="s">
        <v>25929</v>
      </c>
      <c r="P3643" s="32" t="s">
        <v>66</v>
      </c>
      <c r="Q3643" s="32">
        <v>0.5</v>
      </c>
      <c r="R3643" t="str">
        <f t="shared" si="56"/>
        <v>Горнік В.С. ПП, маг."Сузір'я" г.Староконстантинов, ул.Орджоникидзе, д.25/1</v>
      </c>
    </row>
    <row r="3644" spans="1:18" hidden="1" x14ac:dyDescent="0.25">
      <c r="A3644" s="32">
        <v>162820</v>
      </c>
      <c r="B3644" s="31" t="s">
        <v>15206</v>
      </c>
      <c r="C3644" s="31" t="s">
        <v>15207</v>
      </c>
      <c r="D3644" s="31" t="s">
        <v>15208</v>
      </c>
      <c r="E3644" s="31" t="s">
        <v>145</v>
      </c>
      <c r="F3644" s="31" t="s">
        <v>122</v>
      </c>
      <c r="G3644" s="31" t="s">
        <v>107</v>
      </c>
      <c r="H3644" s="31" t="s">
        <v>108</v>
      </c>
      <c r="I3644" s="31" t="s">
        <v>8489</v>
      </c>
      <c r="J3644" s="31" t="s">
        <v>8490</v>
      </c>
      <c r="K3644" s="31" t="s">
        <v>110</v>
      </c>
      <c r="L3644" s="31" t="s">
        <v>15207</v>
      </c>
      <c r="M3644" s="31" t="s">
        <v>31</v>
      </c>
      <c r="N3644" s="31" t="s">
        <v>25934</v>
      </c>
      <c r="O3644" s="31" t="s">
        <v>25929</v>
      </c>
      <c r="P3644" s="32" t="s">
        <v>67</v>
      </c>
      <c r="Q3644" s="32">
        <v>1</v>
      </c>
      <c r="R3644" t="str">
        <f t="shared" si="56"/>
        <v>Городельська О.М. ПП, маг. "Святовіт" г.Староконстантинов, пер.Орджоникидзе, д.20/2</v>
      </c>
    </row>
    <row r="3645" spans="1:18" hidden="1" x14ac:dyDescent="0.25">
      <c r="A3645" s="32">
        <v>162821</v>
      </c>
      <c r="B3645" s="31" t="s">
        <v>15209</v>
      </c>
      <c r="C3645" s="31" t="s">
        <v>15210</v>
      </c>
      <c r="D3645" s="31" t="s">
        <v>15211</v>
      </c>
      <c r="E3645" s="31" t="s">
        <v>145</v>
      </c>
      <c r="F3645" s="31" t="s">
        <v>122</v>
      </c>
      <c r="G3645" s="31" t="s">
        <v>107</v>
      </c>
      <c r="H3645" s="31" t="s">
        <v>108</v>
      </c>
      <c r="I3645" s="31" t="s">
        <v>8489</v>
      </c>
      <c r="J3645" s="31" t="s">
        <v>8490</v>
      </c>
      <c r="K3645" s="31" t="s">
        <v>110</v>
      </c>
      <c r="L3645" s="31" t="s">
        <v>15210</v>
      </c>
      <c r="M3645" s="31" t="s">
        <v>31</v>
      </c>
      <c r="N3645" s="31" t="s">
        <v>25934</v>
      </c>
      <c r="O3645" s="31" t="s">
        <v>25929</v>
      </c>
      <c r="P3645" s="32" t="s">
        <v>66</v>
      </c>
      <c r="Q3645" s="32">
        <v>1</v>
      </c>
      <c r="R3645" t="str">
        <f t="shared" si="56"/>
        <v>Городельська О.М. ПП, маг."Насолода" г.Староконстантинов, пер.Орджоникидзе, д.1</v>
      </c>
    </row>
    <row r="3646" spans="1:18" hidden="1" x14ac:dyDescent="0.25">
      <c r="A3646" s="32">
        <v>162823</v>
      </c>
      <c r="B3646" s="31" t="s">
        <v>15214</v>
      </c>
      <c r="C3646" s="31" t="s">
        <v>15215</v>
      </c>
      <c r="D3646" s="31" t="s">
        <v>15216</v>
      </c>
      <c r="E3646" s="31" t="s">
        <v>145</v>
      </c>
      <c r="F3646" s="31" t="s">
        <v>122</v>
      </c>
      <c r="G3646" s="31" t="s">
        <v>107</v>
      </c>
      <c r="H3646" s="31" t="s">
        <v>108</v>
      </c>
      <c r="I3646" s="31" t="s">
        <v>15217</v>
      </c>
      <c r="J3646" s="31" t="s">
        <v>15218</v>
      </c>
      <c r="K3646" s="31" t="s">
        <v>110</v>
      </c>
      <c r="L3646" s="31" t="s">
        <v>15215</v>
      </c>
      <c r="M3646" s="31" t="s">
        <v>31</v>
      </c>
      <c r="N3646" s="31" t="s">
        <v>25934</v>
      </c>
      <c r="O3646" s="31" t="s">
        <v>25929</v>
      </c>
      <c r="P3646" s="32" t="s">
        <v>66</v>
      </c>
      <c r="Q3646" s="32">
        <v>1</v>
      </c>
      <c r="R3646" t="str">
        <f t="shared" si="56"/>
        <v>Городнюк Л.І. ПП, маг. "АндріОла" г.Староконстантинов, ул.Замковая, д.23</v>
      </c>
    </row>
    <row r="3647" spans="1:18" hidden="1" x14ac:dyDescent="0.25">
      <c r="A3647" s="32">
        <v>162825</v>
      </c>
      <c r="B3647" s="31" t="s">
        <v>15219</v>
      </c>
      <c r="C3647" s="31" t="s">
        <v>15220</v>
      </c>
      <c r="D3647" s="31" t="s">
        <v>15221</v>
      </c>
      <c r="E3647" s="31" t="s">
        <v>145</v>
      </c>
      <c r="F3647" s="31" t="s">
        <v>122</v>
      </c>
      <c r="G3647" s="31" t="s">
        <v>111</v>
      </c>
      <c r="H3647" s="31" t="s">
        <v>112</v>
      </c>
      <c r="I3647" s="31" t="s">
        <v>15222</v>
      </c>
      <c r="J3647" s="31" t="s">
        <v>109</v>
      </c>
      <c r="K3647" s="31" t="s">
        <v>110</v>
      </c>
      <c r="L3647" s="31" t="s">
        <v>15223</v>
      </c>
      <c r="M3647" s="31" t="s">
        <v>4</v>
      </c>
      <c r="N3647" s="31" t="s">
        <v>4</v>
      </c>
      <c r="O3647" s="31" t="s">
        <v>25929</v>
      </c>
      <c r="P3647" s="32" t="s">
        <v>25948</v>
      </c>
      <c r="Q3647" s="32">
        <v>1</v>
      </c>
      <c r="R3647" t="str">
        <f t="shared" si="56"/>
        <v>(НКЗ) Городоцька Района профорганізація працвників держ.установ України р-н Городокский Район, г.Городок, ул.Шевченко, д.20</v>
      </c>
    </row>
    <row r="3648" spans="1:18" hidden="1" x14ac:dyDescent="0.25">
      <c r="A3648" s="32">
        <v>162827</v>
      </c>
      <c r="B3648" s="31" t="s">
        <v>15224</v>
      </c>
      <c r="C3648" s="31" t="s">
        <v>15225</v>
      </c>
      <c r="D3648" s="31" t="s">
        <v>15226</v>
      </c>
      <c r="E3648" s="31" t="s">
        <v>145</v>
      </c>
      <c r="F3648" s="31" t="s">
        <v>122</v>
      </c>
      <c r="G3648" s="31" t="s">
        <v>111</v>
      </c>
      <c r="H3648" s="31" t="s">
        <v>112</v>
      </c>
      <c r="I3648" s="31" t="s">
        <v>124</v>
      </c>
      <c r="J3648" s="31" t="s">
        <v>109</v>
      </c>
      <c r="K3648" s="31" t="s">
        <v>110</v>
      </c>
      <c r="L3648" s="31" t="s">
        <v>15227</v>
      </c>
      <c r="M3648" s="31" t="s">
        <v>4</v>
      </c>
      <c r="N3648" s="31" t="s">
        <v>4</v>
      </c>
      <c r="O3648" s="31" t="s">
        <v>25929</v>
      </c>
      <c r="P3648" s="32" t="s">
        <v>25948</v>
      </c>
      <c r="Q3648" s="32">
        <v>1</v>
      </c>
      <c r="R3648" t="str">
        <f t="shared" si="56"/>
        <v>(НКЗ) Городоцький РЕС р-н Городокский Район, г.Городок, ул.Заводская, д.2</v>
      </c>
    </row>
    <row r="3649" spans="1:18" hidden="1" x14ac:dyDescent="0.25">
      <c r="A3649" s="32">
        <v>162835</v>
      </c>
      <c r="B3649" s="31" t="s">
        <v>15255</v>
      </c>
      <c r="C3649" s="31" t="s">
        <v>15256</v>
      </c>
      <c r="D3649" s="31" t="s">
        <v>15257</v>
      </c>
      <c r="E3649" s="31" t="s">
        <v>145</v>
      </c>
      <c r="F3649" s="31" t="s">
        <v>122</v>
      </c>
      <c r="G3649" s="31" t="s">
        <v>107</v>
      </c>
      <c r="H3649" s="31" t="s">
        <v>108</v>
      </c>
      <c r="I3649" s="31" t="s">
        <v>15258</v>
      </c>
      <c r="J3649" s="31" t="s">
        <v>15259</v>
      </c>
      <c r="K3649" s="31" t="s">
        <v>110</v>
      </c>
      <c r="L3649" s="31" t="s">
        <v>15256</v>
      </c>
      <c r="M3649" s="31" t="s">
        <v>30</v>
      </c>
      <c r="N3649" s="31" t="s">
        <v>25934</v>
      </c>
      <c r="O3649" s="31" t="s">
        <v>25929</v>
      </c>
      <c r="P3649" s="32" t="s">
        <v>66</v>
      </c>
      <c r="Q3649" s="32">
        <v>1</v>
      </c>
      <c r="R3649" t="str">
        <f t="shared" si="56"/>
        <v>Грабовська М.В. ПП, маг. "Сузір'я" р-н Красиловский Район, с.Кузьмин, д.13 (в центрі села (ул. Советская))</v>
      </c>
    </row>
    <row r="3650" spans="1:18" hidden="1" x14ac:dyDescent="0.25">
      <c r="A3650" s="32">
        <v>162840</v>
      </c>
      <c r="B3650" s="31" t="s">
        <v>15271</v>
      </c>
      <c r="C3650" s="31" t="s">
        <v>15272</v>
      </c>
      <c r="D3650" s="31" t="s">
        <v>15273</v>
      </c>
      <c r="E3650" s="31" t="s">
        <v>145</v>
      </c>
      <c r="F3650" s="31" t="s">
        <v>122</v>
      </c>
      <c r="G3650" s="31" t="s">
        <v>107</v>
      </c>
      <c r="H3650" s="31" t="s">
        <v>108</v>
      </c>
      <c r="I3650" s="31" t="s">
        <v>15274</v>
      </c>
      <c r="J3650" s="31" t="s">
        <v>15275</v>
      </c>
      <c r="K3650" s="31" t="s">
        <v>110</v>
      </c>
      <c r="L3650" s="31" t="s">
        <v>15272</v>
      </c>
      <c r="M3650" s="31" t="s">
        <v>30</v>
      </c>
      <c r="N3650" s="31" t="s">
        <v>25934</v>
      </c>
      <c r="O3650" s="31" t="s">
        <v>25929</v>
      </c>
      <c r="P3650" s="32" t="s">
        <v>66</v>
      </c>
      <c r="Q3650" s="32">
        <v>0.5</v>
      </c>
      <c r="R3650" t="str">
        <f t="shared" si="56"/>
        <v>Градомський В.С. ПП, маг. "Продукти" р-н Староконстантиновский Район, с.Воронковцы, ул.Молодежная, д.26 (в хаті по ліву сторону)</v>
      </c>
    </row>
    <row r="3651" spans="1:18" hidden="1" x14ac:dyDescent="0.25">
      <c r="A3651" s="32">
        <v>162852</v>
      </c>
      <c r="B3651" s="31" t="s">
        <v>15302</v>
      </c>
      <c r="C3651" s="31" t="s">
        <v>15303</v>
      </c>
      <c r="D3651" s="31" t="s">
        <v>15304</v>
      </c>
      <c r="E3651" s="31" t="s">
        <v>145</v>
      </c>
      <c r="F3651" s="31" t="s">
        <v>122</v>
      </c>
      <c r="G3651" s="31" t="s">
        <v>107</v>
      </c>
      <c r="H3651" s="31" t="s">
        <v>108</v>
      </c>
      <c r="I3651" s="31" t="s">
        <v>15305</v>
      </c>
      <c r="J3651" s="31" t="s">
        <v>15306</v>
      </c>
      <c r="K3651" s="31" t="s">
        <v>110</v>
      </c>
      <c r="L3651" s="31" t="s">
        <v>15303</v>
      </c>
      <c r="M3651" s="31" t="s">
        <v>33</v>
      </c>
      <c r="N3651" s="31" t="s">
        <v>25934</v>
      </c>
      <c r="O3651" s="31" t="s">
        <v>25929</v>
      </c>
      <c r="P3651" s="32" t="s">
        <v>66</v>
      </c>
      <c r="Q3651" s="32">
        <v>1</v>
      </c>
      <c r="R3651" t="str">
        <f t="shared" ref="R3651:R3714" si="57">CONCATENATE(C3651," ",D3651)</f>
        <v>Годлевська М.А. ПП, маг."Примха" р-н Летичевский Район, пгт.Летичев, ул.Белавина, д.8/3</v>
      </c>
    </row>
    <row r="3652" spans="1:18" hidden="1" x14ac:dyDescent="0.25">
      <c r="A3652" s="32">
        <v>162857</v>
      </c>
      <c r="B3652" s="31" t="s">
        <v>15315</v>
      </c>
      <c r="C3652" s="31" t="s">
        <v>15316</v>
      </c>
      <c r="D3652" s="31" t="s">
        <v>15317</v>
      </c>
      <c r="E3652" s="31" t="s">
        <v>145</v>
      </c>
      <c r="F3652" s="31" t="s">
        <v>122</v>
      </c>
      <c r="G3652" s="31" t="s">
        <v>114</v>
      </c>
      <c r="H3652" s="31" t="s">
        <v>108</v>
      </c>
      <c r="I3652" s="31" t="s">
        <v>15318</v>
      </c>
      <c r="J3652" s="31" t="s">
        <v>15319</v>
      </c>
      <c r="K3652" s="31" t="s">
        <v>110</v>
      </c>
      <c r="L3652" s="31" t="s">
        <v>15316</v>
      </c>
      <c r="M3652" s="31" t="s">
        <v>31</v>
      </c>
      <c r="N3652" s="31" t="s">
        <v>25934</v>
      </c>
      <c r="O3652" s="31" t="s">
        <v>25929</v>
      </c>
      <c r="P3652" s="32" t="s">
        <v>66</v>
      </c>
      <c r="Q3652" s="32">
        <v>0.5</v>
      </c>
      <c r="R3652" t="str">
        <f t="shared" si="57"/>
        <v>Григорчук О.А. ПП, кафе г.Староконстантинов (траса Васьковичі-Порубне 227км)</v>
      </c>
    </row>
    <row r="3653" spans="1:18" hidden="1" x14ac:dyDescent="0.25">
      <c r="A3653" s="32">
        <v>162863</v>
      </c>
      <c r="B3653" s="31" t="s">
        <v>15329</v>
      </c>
      <c r="C3653" s="31" t="s">
        <v>15330</v>
      </c>
      <c r="D3653" s="31" t="s">
        <v>15331</v>
      </c>
      <c r="E3653" s="31" t="s">
        <v>145</v>
      </c>
      <c r="F3653" s="31" t="s">
        <v>122</v>
      </c>
      <c r="G3653" s="31" t="s">
        <v>107</v>
      </c>
      <c r="H3653" s="31" t="s">
        <v>108</v>
      </c>
      <c r="I3653" s="31" t="s">
        <v>15332</v>
      </c>
      <c r="J3653" s="31" t="s">
        <v>15333</v>
      </c>
      <c r="K3653" s="31" t="s">
        <v>110</v>
      </c>
      <c r="L3653" s="31" t="s">
        <v>15330</v>
      </c>
      <c r="M3653" s="31" t="s">
        <v>29</v>
      </c>
      <c r="N3653" s="31" t="s">
        <v>25934</v>
      </c>
      <c r="O3653" s="31" t="s">
        <v>25929</v>
      </c>
      <c r="P3653" s="32" t="s">
        <v>66</v>
      </c>
      <c r="Q3653" s="32">
        <v>0.5</v>
      </c>
      <c r="R3653" t="str">
        <f t="shared" si="57"/>
        <v>Гринюк В.П. ПП,  маг. "Лілея" р-н Теофипольский Район, пгт.Теофиполь, пл.Кооперативная, д.2 (на базарній площі)</v>
      </c>
    </row>
    <row r="3654" spans="1:18" hidden="1" x14ac:dyDescent="0.25">
      <c r="A3654" s="32">
        <v>162879</v>
      </c>
      <c r="B3654" s="31" t="s">
        <v>15361</v>
      </c>
      <c r="C3654" s="31" t="s">
        <v>15362</v>
      </c>
      <c r="D3654" s="31" t="s">
        <v>15363</v>
      </c>
      <c r="E3654" s="31" t="s">
        <v>145</v>
      </c>
      <c r="F3654" s="31" t="s">
        <v>122</v>
      </c>
      <c r="G3654" s="31" t="s">
        <v>107</v>
      </c>
      <c r="H3654" s="31" t="s">
        <v>108</v>
      </c>
      <c r="I3654" s="31" t="s">
        <v>15364</v>
      </c>
      <c r="J3654" s="31" t="s">
        <v>15365</v>
      </c>
      <c r="K3654" s="31" t="s">
        <v>110</v>
      </c>
      <c r="L3654" s="31" t="s">
        <v>15362</v>
      </c>
      <c r="M3654" s="31" t="s">
        <v>31</v>
      </c>
      <c r="N3654" s="31" t="s">
        <v>25934</v>
      </c>
      <c r="O3654" s="31" t="s">
        <v>25929</v>
      </c>
      <c r="P3654" s="32" t="s">
        <v>66</v>
      </c>
      <c r="Q3654" s="32">
        <v>1</v>
      </c>
      <c r="R3654" t="str">
        <f t="shared" si="57"/>
        <v>Грищук О.М. ПП, маг. "Меркурій" г.Староконстантинов, ул.Больничная, д.50/1</v>
      </c>
    </row>
    <row r="3655" spans="1:18" hidden="1" x14ac:dyDescent="0.25">
      <c r="A3655" s="32">
        <v>162883</v>
      </c>
      <c r="B3655" s="31" t="s">
        <v>15371</v>
      </c>
      <c r="C3655" s="31" t="s">
        <v>15372</v>
      </c>
      <c r="D3655" s="31" t="s">
        <v>1475</v>
      </c>
      <c r="E3655" s="31" t="s">
        <v>135</v>
      </c>
      <c r="F3655" s="31" t="s">
        <v>122</v>
      </c>
      <c r="G3655" s="31" t="s">
        <v>111</v>
      </c>
      <c r="H3655" s="31" t="s">
        <v>112</v>
      </c>
      <c r="I3655" s="31" t="s">
        <v>124</v>
      </c>
      <c r="J3655" s="31" t="s">
        <v>109</v>
      </c>
      <c r="K3655" s="31" t="s">
        <v>110</v>
      </c>
      <c r="L3655" s="31" t="s">
        <v>15373</v>
      </c>
      <c r="M3655" s="31" t="s">
        <v>4</v>
      </c>
      <c r="N3655" s="31" t="s">
        <v>4</v>
      </c>
      <c r="O3655" s="31" t="s">
        <v>25929</v>
      </c>
      <c r="P3655" s="32" t="s">
        <v>25948</v>
      </c>
      <c r="Q3655" s="32">
        <v>1</v>
      </c>
      <c r="R3655" t="str">
        <f t="shared" si="57"/>
        <v>(НКЗ) Гром.Орг.товар.Черв.Хреста України г.Нетишин (0)</v>
      </c>
    </row>
    <row r="3656" spans="1:18" hidden="1" x14ac:dyDescent="0.25">
      <c r="A3656" s="32">
        <v>162908</v>
      </c>
      <c r="B3656" s="31" t="s">
        <v>15401</v>
      </c>
      <c r="C3656" s="31" t="s">
        <v>15402</v>
      </c>
      <c r="D3656" s="31" t="s">
        <v>15403</v>
      </c>
      <c r="E3656" s="31" t="s">
        <v>145</v>
      </c>
      <c r="F3656" s="31" t="s">
        <v>122</v>
      </c>
      <c r="G3656" s="31" t="s">
        <v>113</v>
      </c>
      <c r="H3656" s="31" t="s">
        <v>108</v>
      </c>
      <c r="I3656" s="31" t="s">
        <v>15404</v>
      </c>
      <c r="J3656" s="31" t="s">
        <v>15405</v>
      </c>
      <c r="K3656" s="31" t="s">
        <v>110</v>
      </c>
      <c r="L3656" s="31" t="s">
        <v>15406</v>
      </c>
      <c r="M3656" s="31" t="s">
        <v>30</v>
      </c>
      <c r="N3656" s="31" t="s">
        <v>25934</v>
      </c>
      <c r="O3656" s="31" t="s">
        <v>25929</v>
      </c>
      <c r="P3656" s="32" t="s">
        <v>67</v>
      </c>
      <c r="Q3656" s="32">
        <v>1</v>
      </c>
      <c r="R3656" t="str">
        <f t="shared" si="57"/>
        <v>Гуменна Г.С. ПП, вагончик р-н Староконстантиновский Район, с.Григоровка, ул.Калинина, д.1 (в центрі села)</v>
      </c>
    </row>
    <row r="3657" spans="1:18" hidden="1" x14ac:dyDescent="0.25">
      <c r="A3657" s="32">
        <v>162909</v>
      </c>
      <c r="B3657" s="31" t="s">
        <v>1751</v>
      </c>
      <c r="C3657" s="31" t="s">
        <v>1752</v>
      </c>
      <c r="D3657" s="31" t="s">
        <v>15407</v>
      </c>
      <c r="E3657" s="31" t="s">
        <v>145</v>
      </c>
      <c r="F3657" s="31" t="s">
        <v>122</v>
      </c>
      <c r="G3657" s="31" t="s">
        <v>107</v>
      </c>
      <c r="H3657" s="31" t="s">
        <v>108</v>
      </c>
      <c r="I3657" s="31" t="s">
        <v>15408</v>
      </c>
      <c r="J3657" s="31" t="s">
        <v>15409</v>
      </c>
      <c r="K3657" s="31" t="s">
        <v>110</v>
      </c>
      <c r="L3657" s="31" t="s">
        <v>1752</v>
      </c>
      <c r="M3657" s="31" t="s">
        <v>30</v>
      </c>
      <c r="N3657" s="31" t="s">
        <v>25934</v>
      </c>
      <c r="O3657" s="31" t="s">
        <v>25929</v>
      </c>
      <c r="P3657" s="32" t="s">
        <v>66</v>
      </c>
      <c r="Q3657" s="32">
        <v>1</v>
      </c>
      <c r="R3657" t="str">
        <f t="shared" si="57"/>
        <v>Гуменна Г.С. ПП, маг."Продукти" р-н Староконстантиновский Район, с.Григоровка, ул.Центральная, д.1 (по ліву сторону біля церкви)</v>
      </c>
    </row>
    <row r="3658" spans="1:18" hidden="1" x14ac:dyDescent="0.25">
      <c r="A3658" s="32">
        <v>162930</v>
      </c>
      <c r="B3658" s="31" t="s">
        <v>15452</v>
      </c>
      <c r="C3658" s="31" t="s">
        <v>15453</v>
      </c>
      <c r="D3658" s="31" t="s">
        <v>15454</v>
      </c>
      <c r="E3658" s="31" t="s">
        <v>145</v>
      </c>
      <c r="F3658" s="31" t="s">
        <v>122</v>
      </c>
      <c r="G3658" s="31" t="s">
        <v>107</v>
      </c>
      <c r="H3658" s="31" t="s">
        <v>108</v>
      </c>
      <c r="I3658" s="31" t="s">
        <v>15455</v>
      </c>
      <c r="J3658" s="31" t="s">
        <v>15456</v>
      </c>
      <c r="K3658" s="31" t="s">
        <v>110</v>
      </c>
      <c r="L3658" s="31" t="s">
        <v>15453</v>
      </c>
      <c r="M3658" s="31" t="s">
        <v>33</v>
      </c>
      <c r="N3658" s="31" t="s">
        <v>25934</v>
      </c>
      <c r="O3658" s="31" t="s">
        <v>25929</v>
      </c>
      <c r="P3658" s="32" t="s">
        <v>66</v>
      </c>
      <c r="Q3658" s="32">
        <v>1</v>
      </c>
      <c r="R3658" t="str">
        <f t="shared" si="57"/>
        <v>Гуменюк-Мовчан О.В. ПП, маг."ВВ" р-н Старосинявский Район, пгт.Старая Синява, ул.Франко Ивана, д.3</v>
      </c>
    </row>
    <row r="3659" spans="1:18" hidden="1" x14ac:dyDescent="0.25">
      <c r="A3659" s="32">
        <v>162931</v>
      </c>
      <c r="B3659" s="31" t="s">
        <v>15457</v>
      </c>
      <c r="C3659" s="31" t="s">
        <v>15458</v>
      </c>
      <c r="D3659" s="31" t="s">
        <v>15459</v>
      </c>
      <c r="E3659" s="31" t="s">
        <v>145</v>
      </c>
      <c r="F3659" s="31" t="s">
        <v>122</v>
      </c>
      <c r="G3659" s="31" t="s">
        <v>107</v>
      </c>
      <c r="H3659" s="31" t="s">
        <v>108</v>
      </c>
      <c r="I3659" s="31" t="s">
        <v>15455</v>
      </c>
      <c r="J3659" s="31" t="s">
        <v>15456</v>
      </c>
      <c r="K3659" s="31" t="s">
        <v>110</v>
      </c>
      <c r="L3659" s="31" t="s">
        <v>15458</v>
      </c>
      <c r="M3659" s="31" t="s">
        <v>33</v>
      </c>
      <c r="N3659" s="31" t="s">
        <v>25934</v>
      </c>
      <c r="O3659" s="31" t="s">
        <v>25929</v>
      </c>
      <c r="P3659" s="32" t="s">
        <v>66</v>
      </c>
      <c r="Q3659" s="32">
        <v>1</v>
      </c>
      <c r="R3659" t="str">
        <f t="shared" si="57"/>
        <v>Гуменюк-Мовчан О.В. ПП, маг."ВВ"№3 р-н Старосинявский Район, пгт.Старая Синява, ул.Франко Ивана, д.30</v>
      </c>
    </row>
    <row r="3660" spans="1:18" hidden="1" x14ac:dyDescent="0.25">
      <c r="A3660" s="32">
        <v>162966</v>
      </c>
      <c r="B3660" s="31" t="s">
        <v>15529</v>
      </c>
      <c r="C3660" s="31" t="s">
        <v>15530</v>
      </c>
      <c r="D3660" s="31" t="s">
        <v>15531</v>
      </c>
      <c r="E3660" s="31" t="s">
        <v>145</v>
      </c>
      <c r="F3660" s="31" t="s">
        <v>122</v>
      </c>
      <c r="G3660" s="31" t="s">
        <v>107</v>
      </c>
      <c r="H3660" s="31" t="s">
        <v>108</v>
      </c>
      <c r="I3660" s="31" t="s">
        <v>15532</v>
      </c>
      <c r="J3660" s="31" t="s">
        <v>15533</v>
      </c>
      <c r="K3660" s="31" t="s">
        <v>110</v>
      </c>
      <c r="L3660" s="31" t="s">
        <v>15530</v>
      </c>
      <c r="M3660" s="31" t="s">
        <v>33</v>
      </c>
      <c r="N3660" s="31" t="s">
        <v>25934</v>
      </c>
      <c r="O3660" s="31" t="s">
        <v>25929</v>
      </c>
      <c r="P3660" s="32" t="s">
        <v>66</v>
      </c>
      <c r="Q3660" s="32">
        <v>1</v>
      </c>
      <c r="R3660" t="str">
        <f t="shared" si="57"/>
        <v>Данілкович Л.А. ПП, маг. "Рошен" р-н Старосинявский Район, пгт.Старая Синява, ул.Франко Ивана, д.19а</v>
      </c>
    </row>
    <row r="3661" spans="1:18" hidden="1" x14ac:dyDescent="0.25">
      <c r="A3661" s="32">
        <v>162967</v>
      </c>
      <c r="B3661" s="31" t="s">
        <v>2187</v>
      </c>
      <c r="C3661" s="31" t="s">
        <v>2188</v>
      </c>
      <c r="D3661" s="31" t="s">
        <v>15534</v>
      </c>
      <c r="E3661" s="31" t="s">
        <v>145</v>
      </c>
      <c r="F3661" s="31" t="s">
        <v>122</v>
      </c>
      <c r="G3661" s="31" t="s">
        <v>107</v>
      </c>
      <c r="H3661" s="31" t="s">
        <v>108</v>
      </c>
      <c r="I3661" s="31" t="s">
        <v>15535</v>
      </c>
      <c r="J3661" s="31" t="s">
        <v>15536</v>
      </c>
      <c r="K3661" s="31" t="s">
        <v>110</v>
      </c>
      <c r="L3661" s="31" t="s">
        <v>2188</v>
      </c>
      <c r="M3661" s="31" t="s">
        <v>33</v>
      </c>
      <c r="N3661" s="31" t="s">
        <v>25934</v>
      </c>
      <c r="O3661" s="31" t="s">
        <v>25929</v>
      </c>
      <c r="P3661" s="32" t="s">
        <v>67</v>
      </c>
      <c r="Q3661" s="32">
        <v>1</v>
      </c>
      <c r="R3661" t="str">
        <f t="shared" si="57"/>
        <v>Данілкович Л.Е. ПП,  маг."Терен" р-н Старосинявский Район, пгт.Старая Синява, ул.Сахарная, д.3</v>
      </c>
    </row>
    <row r="3662" spans="1:18" hidden="1" x14ac:dyDescent="0.25">
      <c r="A3662" s="32">
        <v>162969</v>
      </c>
      <c r="B3662" s="31" t="s">
        <v>667</v>
      </c>
      <c r="C3662" s="31" t="s">
        <v>668</v>
      </c>
      <c r="D3662" s="31" t="s">
        <v>15539</v>
      </c>
      <c r="E3662" s="31" t="s">
        <v>145</v>
      </c>
      <c r="F3662" s="31" t="s">
        <v>122</v>
      </c>
      <c r="G3662" s="31" t="s">
        <v>107</v>
      </c>
      <c r="H3662" s="31" t="s">
        <v>108</v>
      </c>
      <c r="I3662" s="31" t="s">
        <v>15540</v>
      </c>
      <c r="J3662" s="31" t="s">
        <v>15541</v>
      </c>
      <c r="K3662" s="31" t="s">
        <v>110</v>
      </c>
      <c r="L3662" s="31" t="s">
        <v>669</v>
      </c>
      <c r="M3662" s="31" t="s">
        <v>29</v>
      </c>
      <c r="N3662" s="31" t="s">
        <v>25934</v>
      </c>
      <c r="O3662" s="31" t="s">
        <v>25929</v>
      </c>
      <c r="P3662" s="32" t="s">
        <v>67</v>
      </c>
      <c r="Q3662" s="32">
        <v>0.5</v>
      </c>
      <c r="R3662" t="str">
        <f t="shared" si="57"/>
        <v>(КООП) Дари Поділля СТ, маг. "Дари Поділля" р-н Теофипольский Район, пгт.Теофиполь, пер.Макаренко, д.33 (на базарній площі)</v>
      </c>
    </row>
    <row r="3663" spans="1:18" hidden="1" x14ac:dyDescent="0.25">
      <c r="A3663" s="32">
        <v>162972</v>
      </c>
      <c r="B3663" s="31" t="s">
        <v>2956</v>
      </c>
      <c r="C3663" s="31" t="s">
        <v>2957</v>
      </c>
      <c r="D3663" s="31" t="s">
        <v>15547</v>
      </c>
      <c r="E3663" s="31" t="s">
        <v>145</v>
      </c>
      <c r="F3663" s="31" t="s">
        <v>122</v>
      </c>
      <c r="G3663" s="31" t="s">
        <v>107</v>
      </c>
      <c r="H3663" s="31" t="s">
        <v>108</v>
      </c>
      <c r="I3663" s="31" t="s">
        <v>15548</v>
      </c>
      <c r="J3663" s="31" t="s">
        <v>15549</v>
      </c>
      <c r="K3663" s="31" t="s">
        <v>110</v>
      </c>
      <c r="L3663" s="31" t="s">
        <v>15550</v>
      </c>
      <c r="M3663" s="31" t="s">
        <v>33</v>
      </c>
      <c r="N3663" s="31" t="s">
        <v>25934</v>
      </c>
      <c r="O3663" s="31" t="s">
        <v>25929</v>
      </c>
      <c r="P3663" s="32" t="s">
        <v>66</v>
      </c>
      <c r="Q3663" s="32">
        <v>1</v>
      </c>
      <c r="R3663" t="str">
        <f t="shared" si="57"/>
        <v>Даутпаєва М.В. ПП, маг. "Серце лева" р-н Летичевский Район, пгт.Летичев, ул.Панасюка, д.17</v>
      </c>
    </row>
    <row r="3664" spans="1:18" hidden="1" x14ac:dyDescent="0.25">
      <c r="A3664" s="32">
        <v>162999</v>
      </c>
      <c r="B3664" s="31" t="s">
        <v>15604</v>
      </c>
      <c r="C3664" s="31" t="s">
        <v>15605</v>
      </c>
      <c r="D3664" s="31" t="s">
        <v>15606</v>
      </c>
      <c r="E3664" s="31" t="s">
        <v>145</v>
      </c>
      <c r="F3664" s="31" t="s">
        <v>122</v>
      </c>
      <c r="G3664" s="31" t="s">
        <v>213</v>
      </c>
      <c r="H3664" s="31" t="s">
        <v>214</v>
      </c>
      <c r="I3664" s="31" t="s">
        <v>15607</v>
      </c>
      <c r="J3664" s="31" t="s">
        <v>15608</v>
      </c>
      <c r="K3664" s="31" t="s">
        <v>110</v>
      </c>
      <c r="L3664" s="31" t="s">
        <v>15609</v>
      </c>
      <c r="M3664" s="31" t="s">
        <v>5</v>
      </c>
      <c r="N3664" s="31" t="s">
        <v>4</v>
      </c>
      <c r="O3664" s="31" t="s">
        <v>25929</v>
      </c>
      <c r="P3664" s="32" t="s">
        <v>66</v>
      </c>
      <c r="Q3664" s="32">
        <v>1</v>
      </c>
      <c r="R3664" t="str">
        <f t="shared" si="57"/>
        <v>Демко Н.І. ПП, "Кіоск" г.Хмельницкий, ул.Куприна, д.54/1р (рынок Дубово)</v>
      </c>
    </row>
    <row r="3665" spans="1:18" hidden="1" x14ac:dyDescent="0.25">
      <c r="A3665" s="32">
        <v>163013</v>
      </c>
      <c r="B3665" s="31" t="s">
        <v>15631</v>
      </c>
      <c r="C3665" s="31" t="s">
        <v>15632</v>
      </c>
      <c r="D3665" s="31" t="s">
        <v>15633</v>
      </c>
      <c r="E3665" s="31" t="s">
        <v>145</v>
      </c>
      <c r="F3665" s="31" t="s">
        <v>122</v>
      </c>
      <c r="G3665" s="31" t="s">
        <v>111</v>
      </c>
      <c r="H3665" s="31" t="s">
        <v>112</v>
      </c>
      <c r="I3665" s="31" t="s">
        <v>124</v>
      </c>
      <c r="J3665" s="31" t="s">
        <v>109</v>
      </c>
      <c r="K3665" s="31" t="s">
        <v>110</v>
      </c>
      <c r="L3665" s="31" t="s">
        <v>15634</v>
      </c>
      <c r="M3665" s="31" t="s">
        <v>4</v>
      </c>
      <c r="N3665" s="31" t="s">
        <v>4</v>
      </c>
      <c r="O3665" s="31" t="s">
        <v>25929</v>
      </c>
      <c r="P3665" s="32" t="s">
        <v>25948</v>
      </c>
      <c r="Q3665" s="32">
        <v>1</v>
      </c>
      <c r="R3665" t="str">
        <f t="shared" si="57"/>
        <v>(НКЗ) Деражнянського упр.газового господ. ПК р-н Деражнянский Район, г.Деражня, ул.Промышленная, д.1</v>
      </c>
    </row>
    <row r="3666" spans="1:18" hidden="1" x14ac:dyDescent="0.25">
      <c r="A3666" s="32">
        <v>163027</v>
      </c>
      <c r="B3666" s="31" t="s">
        <v>15656</v>
      </c>
      <c r="C3666" s="31" t="s">
        <v>15657</v>
      </c>
      <c r="D3666" s="31" t="s">
        <v>15658</v>
      </c>
      <c r="E3666" s="31" t="s">
        <v>145</v>
      </c>
      <c r="F3666" s="31" t="s">
        <v>122</v>
      </c>
      <c r="G3666" s="31" t="s">
        <v>107</v>
      </c>
      <c r="H3666" s="31" t="s">
        <v>108</v>
      </c>
      <c r="I3666" s="31" t="s">
        <v>15659</v>
      </c>
      <c r="J3666" s="31" t="s">
        <v>15660</v>
      </c>
      <c r="K3666" s="31" t="s">
        <v>110</v>
      </c>
      <c r="L3666" s="31" t="s">
        <v>15657</v>
      </c>
      <c r="M3666" s="31" t="s">
        <v>31</v>
      </c>
      <c r="N3666" s="31" t="s">
        <v>25934</v>
      </c>
      <c r="O3666" s="31" t="s">
        <v>25929</v>
      </c>
      <c r="P3666" s="32" t="s">
        <v>66</v>
      </c>
      <c r="Q3666" s="32">
        <v>1</v>
      </c>
      <c r="R3666" t="str">
        <f t="shared" si="57"/>
        <v>Джумик І.М. ПП, вагончик "Рябінушка" г.Староконстантинов, ул.Барановича, д.2/2 (школа №2)</v>
      </c>
    </row>
    <row r="3667" spans="1:18" hidden="1" x14ac:dyDescent="0.25">
      <c r="A3667" s="32">
        <v>163033</v>
      </c>
      <c r="B3667" s="31" t="s">
        <v>15669</v>
      </c>
      <c r="C3667" s="31" t="s">
        <v>15670</v>
      </c>
      <c r="D3667" s="31" t="s">
        <v>15671</v>
      </c>
      <c r="E3667" s="31" t="s">
        <v>145</v>
      </c>
      <c r="F3667" s="31" t="s">
        <v>122</v>
      </c>
      <c r="G3667" s="31" t="s">
        <v>107</v>
      </c>
      <c r="H3667" s="31" t="s">
        <v>108</v>
      </c>
      <c r="I3667" s="31" t="s">
        <v>15672</v>
      </c>
      <c r="J3667" s="31" t="s">
        <v>15673</v>
      </c>
      <c r="K3667" s="31" t="s">
        <v>110</v>
      </c>
      <c r="L3667" s="31" t="s">
        <v>15670</v>
      </c>
      <c r="M3667" s="31" t="s">
        <v>33</v>
      </c>
      <c r="N3667" s="31" t="s">
        <v>25934</v>
      </c>
      <c r="O3667" s="31" t="s">
        <v>25929</v>
      </c>
      <c r="P3667" s="32" t="s">
        <v>66</v>
      </c>
      <c r="Q3667" s="32">
        <v>1</v>
      </c>
      <c r="R3667" t="str">
        <f t="shared" si="57"/>
        <v>Дзюба Н.О. ПП, маг. "Каприз" р-н Летичевский Район, с.Лысогорка, ул.Октябрьская, д.43</v>
      </c>
    </row>
    <row r="3668" spans="1:18" hidden="1" x14ac:dyDescent="0.25">
      <c r="A3668" s="32">
        <v>163038</v>
      </c>
      <c r="B3668" s="31" t="s">
        <v>15682</v>
      </c>
      <c r="C3668" s="31" t="s">
        <v>15683</v>
      </c>
      <c r="D3668" s="31" t="s">
        <v>15684</v>
      </c>
      <c r="E3668" s="31" t="s">
        <v>145</v>
      </c>
      <c r="F3668" s="31" t="s">
        <v>122</v>
      </c>
      <c r="G3668" s="31" t="s">
        <v>107</v>
      </c>
      <c r="H3668" s="31" t="s">
        <v>108</v>
      </c>
      <c r="I3668" s="31" t="s">
        <v>8792</v>
      </c>
      <c r="J3668" s="31" t="s">
        <v>8793</v>
      </c>
      <c r="K3668" s="31" t="s">
        <v>110</v>
      </c>
      <c r="L3668" s="31" t="s">
        <v>15683</v>
      </c>
      <c r="M3668" s="31" t="s">
        <v>32</v>
      </c>
      <c r="N3668" s="31" t="s">
        <v>25934</v>
      </c>
      <c r="O3668" s="31" t="s">
        <v>25929</v>
      </c>
      <c r="P3668" s="32" t="s">
        <v>66</v>
      </c>
      <c r="Q3668" s="32">
        <v>1</v>
      </c>
      <c r="R3668" t="str">
        <f t="shared" si="57"/>
        <v>Дикун І.С. ПП, маг."Фортуна" р-н Хмельницкий Район, с.Олешин, ул.Шестакова (біля озера)</v>
      </c>
    </row>
    <row r="3669" spans="1:18" hidden="1" x14ac:dyDescent="0.25">
      <c r="A3669" s="32">
        <v>163041</v>
      </c>
      <c r="B3669" s="31" t="s">
        <v>15685</v>
      </c>
      <c r="C3669" s="31" t="s">
        <v>15686</v>
      </c>
      <c r="D3669" s="31" t="s">
        <v>15687</v>
      </c>
      <c r="E3669" s="31" t="s">
        <v>145</v>
      </c>
      <c r="F3669" s="31" t="s">
        <v>122</v>
      </c>
      <c r="G3669" s="31" t="s">
        <v>111</v>
      </c>
      <c r="H3669" s="31" t="s">
        <v>112</v>
      </c>
      <c r="I3669" s="31" t="s">
        <v>124</v>
      </c>
      <c r="J3669" s="31" t="s">
        <v>109</v>
      </c>
      <c r="K3669" s="31" t="s">
        <v>110</v>
      </c>
      <c r="L3669" s="31" t="s">
        <v>15688</v>
      </c>
      <c r="M3669" s="31" t="s">
        <v>4</v>
      </c>
      <c r="N3669" s="31" t="s">
        <v>4</v>
      </c>
      <c r="O3669" s="31" t="s">
        <v>25929</v>
      </c>
      <c r="P3669" s="32" t="s">
        <v>25948</v>
      </c>
      <c r="Q3669" s="32">
        <v>1</v>
      </c>
      <c r="R3669" t="str">
        <f t="shared" si="57"/>
        <v>(НКЗ) Динамо ТОВ р-н Деражнянский Район, г.Деражня, пер.Мира, д.118/1</v>
      </c>
    </row>
    <row r="3670" spans="1:18" hidden="1" x14ac:dyDescent="0.25">
      <c r="A3670" s="32">
        <v>163045</v>
      </c>
      <c r="B3670" s="31" t="s">
        <v>1946</v>
      </c>
      <c r="C3670" s="31" t="s">
        <v>15701</v>
      </c>
      <c r="D3670" s="31" t="s">
        <v>15702</v>
      </c>
      <c r="E3670" s="31" t="s">
        <v>145</v>
      </c>
      <c r="F3670" s="31" t="s">
        <v>122</v>
      </c>
      <c r="G3670" s="31" t="s">
        <v>107</v>
      </c>
      <c r="H3670" s="31" t="s">
        <v>108</v>
      </c>
      <c r="I3670" s="31" t="s">
        <v>15703</v>
      </c>
      <c r="J3670" s="31" t="s">
        <v>15704</v>
      </c>
      <c r="K3670" s="31" t="s">
        <v>110</v>
      </c>
      <c r="L3670" s="31" t="s">
        <v>1947</v>
      </c>
      <c r="M3670" s="31" t="s">
        <v>30</v>
      </c>
      <c r="N3670" s="31" t="s">
        <v>25934</v>
      </c>
      <c r="O3670" s="31" t="s">
        <v>25929</v>
      </c>
      <c r="P3670" s="32" t="s">
        <v>67</v>
      </c>
      <c r="Q3670" s="32">
        <v>0.5</v>
      </c>
      <c r="R3670" t="str">
        <f t="shared" si="57"/>
        <v>(КООП) Діа-Ден СТ р-н Теофипольский Район, с.Караина, ул.Возрождения, д.14а</v>
      </c>
    </row>
    <row r="3671" spans="1:18" hidden="1" x14ac:dyDescent="0.25">
      <c r="A3671" s="32">
        <v>163047</v>
      </c>
      <c r="B3671" s="31" t="s">
        <v>15705</v>
      </c>
      <c r="C3671" s="31" t="s">
        <v>15706</v>
      </c>
      <c r="D3671" s="31" t="s">
        <v>15707</v>
      </c>
      <c r="E3671" s="31" t="s">
        <v>145</v>
      </c>
      <c r="F3671" s="31" t="s">
        <v>122</v>
      </c>
      <c r="G3671" s="31" t="s">
        <v>114</v>
      </c>
      <c r="H3671" s="31" t="s">
        <v>108</v>
      </c>
      <c r="I3671" s="31" t="s">
        <v>15708</v>
      </c>
      <c r="J3671" s="31" t="s">
        <v>15709</v>
      </c>
      <c r="K3671" s="31" t="s">
        <v>110</v>
      </c>
      <c r="L3671" s="31" t="s">
        <v>15710</v>
      </c>
      <c r="M3671" s="31" t="s">
        <v>30</v>
      </c>
      <c r="N3671" s="31" t="s">
        <v>25934</v>
      </c>
      <c r="O3671" s="31" t="s">
        <v>25929</v>
      </c>
      <c r="P3671" s="32" t="s">
        <v>67</v>
      </c>
      <c r="Q3671" s="32">
        <v>0.5</v>
      </c>
      <c r="R3671" t="str">
        <f t="shared" si="57"/>
        <v>(КООП) Діброва 2009 СТ, кафе "Діброва 2009" р-н Теофипольский Район, пгт.Базалия, ул.Ленина, д.4</v>
      </c>
    </row>
    <row r="3672" spans="1:18" hidden="1" x14ac:dyDescent="0.25">
      <c r="A3672" s="32">
        <v>163054</v>
      </c>
      <c r="B3672" s="31" t="s">
        <v>15713</v>
      </c>
      <c r="C3672" s="31" t="s">
        <v>15714</v>
      </c>
      <c r="D3672" s="31" t="s">
        <v>15715</v>
      </c>
      <c r="E3672" s="31" t="s">
        <v>145</v>
      </c>
      <c r="F3672" s="31" t="s">
        <v>122</v>
      </c>
      <c r="G3672" s="31" t="s">
        <v>107</v>
      </c>
      <c r="H3672" s="31" t="s">
        <v>108</v>
      </c>
      <c r="I3672" s="31" t="s">
        <v>15716</v>
      </c>
      <c r="J3672" s="31" t="s">
        <v>15717</v>
      </c>
      <c r="K3672" s="31" t="s">
        <v>110</v>
      </c>
      <c r="L3672" s="31" t="s">
        <v>15714</v>
      </c>
      <c r="M3672" s="31" t="s">
        <v>30</v>
      </c>
      <c r="N3672" s="31" t="s">
        <v>25934</v>
      </c>
      <c r="O3672" s="31" t="s">
        <v>25929</v>
      </c>
      <c r="P3672" s="32" t="s">
        <v>66</v>
      </c>
      <c r="Q3672" s="32">
        <v>1</v>
      </c>
      <c r="R3672" t="str">
        <f t="shared" si="57"/>
        <v>Діхтярук Н.П. ПП, маг."Надія" р-н Теофипольский Район, пгт.Базалия, д.6 (ул. Б. Хмельницкого)</v>
      </c>
    </row>
    <row r="3673" spans="1:18" hidden="1" x14ac:dyDescent="0.25">
      <c r="A3673" s="32">
        <v>163092</v>
      </c>
      <c r="B3673" s="31" t="s">
        <v>15784</v>
      </c>
      <c r="C3673" s="31" t="s">
        <v>15785</v>
      </c>
      <c r="D3673" s="31" t="s">
        <v>10960</v>
      </c>
      <c r="E3673" s="31" t="s">
        <v>145</v>
      </c>
      <c r="F3673" s="31" t="s">
        <v>122</v>
      </c>
      <c r="G3673" s="31" t="s">
        <v>111</v>
      </c>
      <c r="H3673" s="31" t="s">
        <v>112</v>
      </c>
      <c r="I3673" s="31" t="s">
        <v>15786</v>
      </c>
      <c r="J3673" s="31" t="s">
        <v>15787</v>
      </c>
      <c r="K3673" s="31" t="s">
        <v>110</v>
      </c>
      <c r="L3673" s="31" t="s">
        <v>15788</v>
      </c>
      <c r="M3673" s="31" t="s">
        <v>4</v>
      </c>
      <c r="N3673" s="31" t="s">
        <v>4</v>
      </c>
      <c r="O3673" s="31" t="s">
        <v>25929</v>
      </c>
      <c r="P3673" s="32" t="s">
        <v>67</v>
      </c>
      <c r="Q3673" s="32">
        <v>1</v>
      </c>
      <c r="R3673" t="str">
        <f t="shared" si="57"/>
        <v>(НКЗ) ДП "Новатор", їдальня г.Хмельницкий, ул.Тернопольская, д.17</v>
      </c>
    </row>
    <row r="3674" spans="1:18" hidden="1" x14ac:dyDescent="0.25">
      <c r="A3674" s="32">
        <v>163096</v>
      </c>
      <c r="B3674" s="31" t="s">
        <v>15789</v>
      </c>
      <c r="C3674" s="31" t="s">
        <v>15790</v>
      </c>
      <c r="D3674" s="31" t="s">
        <v>1475</v>
      </c>
      <c r="E3674" s="31" t="s">
        <v>135</v>
      </c>
      <c r="F3674" s="31" t="s">
        <v>122</v>
      </c>
      <c r="G3674" s="31" t="s">
        <v>111</v>
      </c>
      <c r="H3674" s="31" t="s">
        <v>112</v>
      </c>
      <c r="I3674" s="31" t="s">
        <v>15791</v>
      </c>
      <c r="J3674" s="31" t="s">
        <v>15792</v>
      </c>
      <c r="K3674" s="31" t="s">
        <v>110</v>
      </c>
      <c r="L3674" s="31" t="s">
        <v>15793</v>
      </c>
      <c r="M3674" s="31" t="s">
        <v>4</v>
      </c>
      <c r="N3674" s="31" t="s">
        <v>4</v>
      </c>
      <c r="O3674" s="31" t="s">
        <v>25929</v>
      </c>
      <c r="P3674" s="32" t="s">
        <v>25948</v>
      </c>
      <c r="Q3674" s="32">
        <v>1</v>
      </c>
      <c r="R3674" t="str">
        <f t="shared" si="57"/>
        <v>(НКЗ) ДП НАЕК Енергоатом "Склад" г.Нетишин (0)</v>
      </c>
    </row>
    <row r="3675" spans="1:18" hidden="1" x14ac:dyDescent="0.25">
      <c r="A3675" s="32">
        <v>163114</v>
      </c>
      <c r="B3675" s="31" t="s">
        <v>15813</v>
      </c>
      <c r="C3675" s="31" t="s">
        <v>15814</v>
      </c>
      <c r="D3675" s="31" t="s">
        <v>15815</v>
      </c>
      <c r="E3675" s="31" t="s">
        <v>145</v>
      </c>
      <c r="F3675" s="31" t="s">
        <v>122</v>
      </c>
      <c r="G3675" s="31" t="s">
        <v>107</v>
      </c>
      <c r="H3675" s="31" t="s">
        <v>108</v>
      </c>
      <c r="I3675" s="31" t="s">
        <v>11277</v>
      </c>
      <c r="J3675" s="31" t="s">
        <v>11278</v>
      </c>
      <c r="K3675" s="31" t="s">
        <v>110</v>
      </c>
      <c r="L3675" s="31" t="s">
        <v>15814</v>
      </c>
      <c r="M3675" s="31" t="s">
        <v>30</v>
      </c>
      <c r="N3675" s="31" t="s">
        <v>25934</v>
      </c>
      <c r="O3675" s="31" t="s">
        <v>25929</v>
      </c>
      <c r="P3675" s="32" t="s">
        <v>67</v>
      </c>
      <c r="Q3675" s="32">
        <v>0.5</v>
      </c>
      <c r="R3675" t="str">
        <f t="shared" si="57"/>
        <v>Пашинська І.Ю. ПП, маг. "Людмила" р-н Красиловский Район, пгт.Антонины, пл.Ленина, д.8а</v>
      </c>
    </row>
    <row r="3676" spans="1:18" hidden="1" x14ac:dyDescent="0.25">
      <c r="A3676" s="32">
        <v>163116</v>
      </c>
      <c r="B3676" s="31" t="s">
        <v>15816</v>
      </c>
      <c r="C3676" s="31" t="s">
        <v>15817</v>
      </c>
      <c r="D3676" s="31" t="s">
        <v>15818</v>
      </c>
      <c r="E3676" s="31" t="s">
        <v>145</v>
      </c>
      <c r="F3676" s="31" t="s">
        <v>122</v>
      </c>
      <c r="G3676" s="31" t="s">
        <v>107</v>
      </c>
      <c r="H3676" s="31" t="s">
        <v>108</v>
      </c>
      <c r="I3676" s="31" t="s">
        <v>15819</v>
      </c>
      <c r="J3676" s="31" t="s">
        <v>15820</v>
      </c>
      <c r="K3676" s="31" t="s">
        <v>110</v>
      </c>
      <c r="L3676" s="31" t="s">
        <v>15817</v>
      </c>
      <c r="M3676" s="31" t="s">
        <v>30</v>
      </c>
      <c r="N3676" s="31" t="s">
        <v>25934</v>
      </c>
      <c r="O3676" s="31" t="s">
        <v>25929</v>
      </c>
      <c r="P3676" s="32" t="s">
        <v>67</v>
      </c>
      <c r="Q3676" s="32">
        <v>0.5</v>
      </c>
      <c r="R3676" t="str">
        <f t="shared" si="57"/>
        <v>Дубенюк С.М. ПП, маг. "Рось" р-н Красиловский Район, пгт.Антонины, пл.Ленина, д.5</v>
      </c>
    </row>
    <row r="3677" spans="1:18" hidden="1" x14ac:dyDescent="0.25">
      <c r="A3677" s="32">
        <v>163117</v>
      </c>
      <c r="B3677" s="31" t="s">
        <v>15821</v>
      </c>
      <c r="C3677" s="31" t="s">
        <v>15822</v>
      </c>
      <c r="D3677" s="31" t="s">
        <v>15823</v>
      </c>
      <c r="E3677" s="31" t="s">
        <v>145</v>
      </c>
      <c r="F3677" s="31" t="s">
        <v>122</v>
      </c>
      <c r="G3677" s="31" t="s">
        <v>107</v>
      </c>
      <c r="H3677" s="31" t="s">
        <v>108</v>
      </c>
      <c r="I3677" s="31" t="s">
        <v>15824</v>
      </c>
      <c r="J3677" s="31" t="s">
        <v>15825</v>
      </c>
      <c r="K3677" s="31" t="s">
        <v>110</v>
      </c>
      <c r="L3677" s="31" t="s">
        <v>15822</v>
      </c>
      <c r="M3677" s="31" t="s">
        <v>32</v>
      </c>
      <c r="N3677" s="31" t="s">
        <v>25934</v>
      </c>
      <c r="O3677" s="31" t="s">
        <v>25929</v>
      </c>
      <c r="P3677" s="32" t="s">
        <v>67</v>
      </c>
      <c r="Q3677" s="32">
        <v>0.5</v>
      </c>
      <c r="R3677" t="str">
        <f t="shared" si="57"/>
        <v>Дубина О.В. ПП, к-к р-н Староконстантиновский Район, с.Самчики, ул.Сапуна, д.1/а</v>
      </c>
    </row>
    <row r="3678" spans="1:18" hidden="1" x14ac:dyDescent="0.25">
      <c r="A3678" s="32">
        <v>163122</v>
      </c>
      <c r="B3678" s="31" t="s">
        <v>15832</v>
      </c>
      <c r="C3678" s="31" t="s">
        <v>15833</v>
      </c>
      <c r="D3678" s="31" t="s">
        <v>15834</v>
      </c>
      <c r="E3678" s="31" t="s">
        <v>145</v>
      </c>
      <c r="F3678" s="31" t="s">
        <v>122</v>
      </c>
      <c r="G3678" s="31" t="s">
        <v>107</v>
      </c>
      <c r="H3678" s="31" t="s">
        <v>108</v>
      </c>
      <c r="I3678" s="31" t="s">
        <v>15835</v>
      </c>
      <c r="J3678" s="31" t="s">
        <v>15836</v>
      </c>
      <c r="K3678" s="31" t="s">
        <v>110</v>
      </c>
      <c r="L3678" s="31" t="s">
        <v>15833</v>
      </c>
      <c r="M3678" s="31" t="s">
        <v>29</v>
      </c>
      <c r="N3678" s="31" t="s">
        <v>25934</v>
      </c>
      <c r="O3678" s="31" t="s">
        <v>25929</v>
      </c>
      <c r="P3678" s="32" t="s">
        <v>66</v>
      </c>
      <c r="Q3678" s="32">
        <v>1</v>
      </c>
      <c r="R3678" t="str">
        <f t="shared" si="57"/>
        <v>Дудар Б.О. ПП, маг. "Роман" р-н Красиловский Район, г.Красилов, пер.Грушевского, д.50а</v>
      </c>
    </row>
    <row r="3679" spans="1:18" hidden="1" x14ac:dyDescent="0.25">
      <c r="A3679" s="32">
        <v>163141</v>
      </c>
      <c r="B3679" s="31" t="s">
        <v>15852</v>
      </c>
      <c r="C3679" s="31" t="s">
        <v>15853</v>
      </c>
      <c r="D3679" s="31" t="s">
        <v>15854</v>
      </c>
      <c r="E3679" s="31" t="s">
        <v>121</v>
      </c>
      <c r="F3679" s="31" t="s">
        <v>122</v>
      </c>
      <c r="G3679" s="31" t="s">
        <v>111</v>
      </c>
      <c r="H3679" s="31" t="s">
        <v>112</v>
      </c>
      <c r="I3679" s="31" t="s">
        <v>15855</v>
      </c>
      <c r="J3679" s="31" t="s">
        <v>15856</v>
      </c>
      <c r="K3679" s="31" t="s">
        <v>110</v>
      </c>
      <c r="L3679" s="31" t="s">
        <v>15855</v>
      </c>
      <c r="M3679" s="31" t="s">
        <v>4</v>
      </c>
      <c r="N3679" s="31" t="s">
        <v>4</v>
      </c>
      <c r="O3679" s="31" t="s">
        <v>25929</v>
      </c>
      <c r="P3679" s="32" t="s">
        <v>25948</v>
      </c>
      <c r="Q3679" s="32">
        <v>1</v>
      </c>
      <c r="R3679" t="str">
        <f t="shared" si="57"/>
        <v>(НКЗ) Дунаєвецька селищна Рада р-н Дунаевецкий Район, пгт.Дунаевцы, ул.Ленина, д.19</v>
      </c>
    </row>
    <row r="3680" spans="1:18" hidden="1" x14ac:dyDescent="0.25">
      <c r="A3680" s="32">
        <v>163148</v>
      </c>
      <c r="B3680" s="31" t="s">
        <v>15857</v>
      </c>
      <c r="C3680" s="31" t="s">
        <v>15858</v>
      </c>
      <c r="D3680" s="31" t="s">
        <v>15859</v>
      </c>
      <c r="E3680" s="31" t="s">
        <v>121</v>
      </c>
      <c r="F3680" s="31" t="s">
        <v>122</v>
      </c>
      <c r="G3680" s="31" t="s">
        <v>111</v>
      </c>
      <c r="H3680" s="31" t="s">
        <v>112</v>
      </c>
      <c r="I3680" s="31" t="s">
        <v>15860</v>
      </c>
      <c r="J3680" s="31" t="s">
        <v>15861</v>
      </c>
      <c r="K3680" s="31" t="s">
        <v>110</v>
      </c>
      <c r="L3680" s="31" t="s">
        <v>15862</v>
      </c>
      <c r="M3680" s="31" t="s">
        <v>4</v>
      </c>
      <c r="N3680" s="31" t="s">
        <v>4</v>
      </c>
      <c r="O3680" s="31" t="s">
        <v>25929</v>
      </c>
      <c r="P3680" s="32" t="s">
        <v>25948</v>
      </c>
      <c r="Q3680" s="32">
        <v>1</v>
      </c>
      <c r="R3680" t="str">
        <f t="shared" si="57"/>
        <v>(НКЗ) Дунаєвецький маслозавод ТДВ р-н Дунаевецкий Район, г.Дунаевцы, ул.Фрунзе, д.2</v>
      </c>
    </row>
    <row r="3681" spans="1:18" hidden="1" x14ac:dyDescent="0.25">
      <c r="A3681" s="32">
        <v>163162</v>
      </c>
      <c r="B3681" s="31" t="s">
        <v>15889</v>
      </c>
      <c r="C3681" s="31" t="s">
        <v>15890</v>
      </c>
      <c r="D3681" s="31" t="s">
        <v>15891</v>
      </c>
      <c r="E3681" s="31" t="s">
        <v>145</v>
      </c>
      <c r="F3681" s="31" t="s">
        <v>122</v>
      </c>
      <c r="G3681" s="31" t="s">
        <v>107</v>
      </c>
      <c r="H3681" s="31" t="s">
        <v>108</v>
      </c>
      <c r="I3681" s="31" t="s">
        <v>15892</v>
      </c>
      <c r="J3681" s="31" t="s">
        <v>15893</v>
      </c>
      <c r="K3681" s="31" t="s">
        <v>110</v>
      </c>
      <c r="L3681" s="31" t="s">
        <v>15890</v>
      </c>
      <c r="M3681" s="31" t="s">
        <v>29</v>
      </c>
      <c r="N3681" s="31" t="s">
        <v>25934</v>
      </c>
      <c r="O3681" s="31" t="s">
        <v>25929</v>
      </c>
      <c r="P3681" s="32" t="s">
        <v>66</v>
      </c>
      <c r="Q3681" s="32">
        <v>0.5</v>
      </c>
      <c r="R3681" t="str">
        <f t="shared" si="57"/>
        <v>Дячук Л.Д. ПП, маг."Людмила" р-н Красиловский Район, с.Великие Орлинцы, д.2 (ул. Пархоменка)</v>
      </c>
    </row>
    <row r="3682" spans="1:18" hidden="1" x14ac:dyDescent="0.25">
      <c r="A3682" s="32">
        <v>163177</v>
      </c>
      <c r="B3682" s="31" t="s">
        <v>15922</v>
      </c>
      <c r="C3682" s="31" t="s">
        <v>15923</v>
      </c>
      <c r="D3682" s="31" t="s">
        <v>15924</v>
      </c>
      <c r="E3682" s="31" t="s">
        <v>145</v>
      </c>
      <c r="F3682" s="31" t="s">
        <v>122</v>
      </c>
      <c r="G3682" s="31" t="s">
        <v>111</v>
      </c>
      <c r="H3682" s="31" t="s">
        <v>112</v>
      </c>
      <c r="I3682" s="31"/>
      <c r="J3682" s="31"/>
      <c r="K3682" s="31" t="s">
        <v>110</v>
      </c>
      <c r="L3682" s="31" t="s">
        <v>15925</v>
      </c>
      <c r="M3682" s="31" t="s">
        <v>4</v>
      </c>
      <c r="N3682" s="31" t="s">
        <v>4</v>
      </c>
      <c r="O3682" s="31" t="s">
        <v>25929</v>
      </c>
      <c r="P3682" s="32" t="s">
        <v>25948</v>
      </c>
      <c r="Q3682" s="32">
        <v>1</v>
      </c>
      <c r="R3682" t="str">
        <f t="shared" si="57"/>
        <v>(НКЗ) Електротранс ХКП, маг. "Продукти" г.Хмельницкий, ул.Тернопольская, д.15/2</v>
      </c>
    </row>
    <row r="3683" spans="1:18" hidden="1" x14ac:dyDescent="0.25">
      <c r="A3683" s="32">
        <v>163177</v>
      </c>
      <c r="B3683" s="31" t="s">
        <v>15922</v>
      </c>
      <c r="C3683" s="31" t="s">
        <v>15923</v>
      </c>
      <c r="D3683" s="31" t="s">
        <v>15924</v>
      </c>
      <c r="E3683" s="31" t="s">
        <v>145</v>
      </c>
      <c r="F3683" s="31" t="s">
        <v>122</v>
      </c>
      <c r="G3683" s="31" t="s">
        <v>111</v>
      </c>
      <c r="H3683" s="31" t="s">
        <v>112</v>
      </c>
      <c r="I3683" s="31" t="s">
        <v>15926</v>
      </c>
      <c r="J3683" s="31" t="s">
        <v>15927</v>
      </c>
      <c r="K3683" s="31" t="s">
        <v>110</v>
      </c>
      <c r="L3683" s="31" t="s">
        <v>15925</v>
      </c>
      <c r="M3683" s="31" t="s">
        <v>4</v>
      </c>
      <c r="N3683" s="31" t="s">
        <v>4</v>
      </c>
      <c r="O3683" s="31" t="s">
        <v>25929</v>
      </c>
      <c r="P3683" s="32" t="s">
        <v>25948</v>
      </c>
      <c r="Q3683" s="32">
        <v>1</v>
      </c>
      <c r="R3683" t="str">
        <f t="shared" si="57"/>
        <v>(НКЗ) Електротранс ХКП, маг. "Продукти" г.Хмельницкий, ул.Тернопольская, д.15/2</v>
      </c>
    </row>
    <row r="3684" spans="1:18" hidden="1" x14ac:dyDescent="0.25">
      <c r="A3684" s="32">
        <v>163179</v>
      </c>
      <c r="B3684" s="31" t="s">
        <v>15928</v>
      </c>
      <c r="C3684" s="31" t="s">
        <v>15929</v>
      </c>
      <c r="D3684" s="31" t="s">
        <v>15930</v>
      </c>
      <c r="E3684" s="31" t="s">
        <v>145</v>
      </c>
      <c r="F3684" s="31" t="s">
        <v>122</v>
      </c>
      <c r="G3684" s="31" t="s">
        <v>111</v>
      </c>
      <c r="H3684" s="31" t="s">
        <v>112</v>
      </c>
      <c r="I3684" s="31" t="s">
        <v>15931</v>
      </c>
      <c r="J3684" s="31" t="s">
        <v>15932</v>
      </c>
      <c r="K3684" s="31" t="s">
        <v>110</v>
      </c>
      <c r="L3684" s="31" t="s">
        <v>15933</v>
      </c>
      <c r="M3684" s="31" t="s">
        <v>4</v>
      </c>
      <c r="N3684" s="31" t="s">
        <v>4</v>
      </c>
      <c r="O3684" s="31" t="s">
        <v>25929</v>
      </c>
      <c r="P3684" s="32" t="s">
        <v>25948</v>
      </c>
      <c r="Q3684" s="32">
        <v>1</v>
      </c>
      <c r="R3684" t="str">
        <f t="shared" si="57"/>
        <v>(НКЗ) Ельта ТзОВ г.Хмельницкий, ул.Вайсера, д.17/1</v>
      </c>
    </row>
    <row r="3685" spans="1:18" hidden="1" x14ac:dyDescent="0.25">
      <c r="A3685" s="32">
        <v>421318</v>
      </c>
      <c r="B3685" s="31" t="s">
        <v>4412</v>
      </c>
      <c r="C3685" s="31" t="s">
        <v>4413</v>
      </c>
      <c r="D3685" s="31" t="s">
        <v>4414</v>
      </c>
      <c r="E3685" s="31" t="s">
        <v>145</v>
      </c>
      <c r="F3685" s="31" t="s">
        <v>122</v>
      </c>
      <c r="G3685" s="31" t="s">
        <v>107</v>
      </c>
      <c r="H3685" s="31" t="s">
        <v>108</v>
      </c>
      <c r="I3685" s="31" t="s">
        <v>124</v>
      </c>
      <c r="J3685" s="31" t="s">
        <v>109</v>
      </c>
      <c r="K3685" s="31" t="s">
        <v>106</v>
      </c>
      <c r="L3685" s="31" t="s">
        <v>4413</v>
      </c>
      <c r="M3685" s="31" t="s">
        <v>32</v>
      </c>
      <c r="N3685" s="31" t="s">
        <v>25934</v>
      </c>
      <c r="O3685" s="31" t="s">
        <v>25929</v>
      </c>
      <c r="P3685" s="32" t="s">
        <v>25948</v>
      </c>
      <c r="Q3685" s="32">
        <v>1</v>
      </c>
      <c r="R3685" t="str">
        <f t="shared" si="57"/>
        <v>Іщук Т.М. ПП, маг. "Продукти" р-н Летичевский Район, с.Снитовка, ул.Колхозная (0)</v>
      </c>
    </row>
    <row r="3686" spans="1:18" hidden="1" x14ac:dyDescent="0.25">
      <c r="A3686" s="32">
        <v>421346</v>
      </c>
      <c r="B3686" s="31" t="s">
        <v>4479</v>
      </c>
      <c r="C3686" s="31" t="s">
        <v>4480</v>
      </c>
      <c r="D3686" s="31" t="s">
        <v>4481</v>
      </c>
      <c r="E3686" s="31" t="s">
        <v>145</v>
      </c>
      <c r="F3686" s="31" t="s">
        <v>122</v>
      </c>
      <c r="G3686" s="31" t="s">
        <v>107</v>
      </c>
      <c r="H3686" s="31" t="s">
        <v>108</v>
      </c>
      <c r="I3686" s="31" t="s">
        <v>124</v>
      </c>
      <c r="J3686" s="31" t="s">
        <v>109</v>
      </c>
      <c r="K3686" s="31" t="s">
        <v>106</v>
      </c>
      <c r="L3686" s="31" t="s">
        <v>4480</v>
      </c>
      <c r="M3686" s="31" t="s">
        <v>30</v>
      </c>
      <c r="N3686" s="31" t="s">
        <v>25934</v>
      </c>
      <c r="O3686" s="31" t="s">
        <v>25929</v>
      </c>
      <c r="P3686" s="32" t="s">
        <v>25948</v>
      </c>
      <c r="Q3686" s="32">
        <v>1</v>
      </c>
      <c r="R3686" t="str">
        <f t="shared" si="57"/>
        <v>Гринюк Н.П. ПП, маг. "Продукти" р-н Красиловский Район, с.Кузьмин, ул.Ленина, д.37</v>
      </c>
    </row>
    <row r="3687" spans="1:18" hidden="1" x14ac:dyDescent="0.25">
      <c r="A3687" s="32">
        <v>421353</v>
      </c>
      <c r="B3687" s="31" t="s">
        <v>4491</v>
      </c>
      <c r="C3687" s="31" t="s">
        <v>4492</v>
      </c>
      <c r="D3687" s="31" t="s">
        <v>4493</v>
      </c>
      <c r="E3687" s="31" t="s">
        <v>145</v>
      </c>
      <c r="F3687" s="31" t="s">
        <v>122</v>
      </c>
      <c r="G3687" s="31" t="s">
        <v>149</v>
      </c>
      <c r="H3687" s="31" t="s">
        <v>108</v>
      </c>
      <c r="I3687" s="31" t="s">
        <v>124</v>
      </c>
      <c r="J3687" s="31" t="s">
        <v>109</v>
      </c>
      <c r="K3687" s="31" t="s">
        <v>106</v>
      </c>
      <c r="L3687" s="31" t="s">
        <v>4492</v>
      </c>
      <c r="M3687" s="31" t="s">
        <v>5</v>
      </c>
      <c r="N3687" s="31" t="s">
        <v>4</v>
      </c>
      <c r="O3687" s="31" t="s">
        <v>25929</v>
      </c>
      <c r="P3687" s="32" t="s">
        <v>25948</v>
      </c>
      <c r="Q3687" s="32">
        <v>1</v>
      </c>
      <c r="R3687" t="str">
        <f t="shared" si="57"/>
        <v>Жайворонова Є.В. ПП, к-к г.Хмельницкий, шоссе Львовское (напроти заправки)</v>
      </c>
    </row>
    <row r="3688" spans="1:18" hidden="1" x14ac:dyDescent="0.25">
      <c r="A3688" s="32">
        <v>421358</v>
      </c>
      <c r="B3688" s="31" t="s">
        <v>4500</v>
      </c>
      <c r="C3688" s="31" t="s">
        <v>4501</v>
      </c>
      <c r="D3688" s="31" t="s">
        <v>4502</v>
      </c>
      <c r="E3688" s="31" t="s">
        <v>145</v>
      </c>
      <c r="F3688" s="31" t="s">
        <v>122</v>
      </c>
      <c r="G3688" s="31" t="s">
        <v>115</v>
      </c>
      <c r="H3688" s="31" t="s">
        <v>116</v>
      </c>
      <c r="I3688" s="31" t="s">
        <v>124</v>
      </c>
      <c r="J3688" s="31" t="s">
        <v>109</v>
      </c>
      <c r="K3688" s="31" t="s">
        <v>106</v>
      </c>
      <c r="L3688" s="31" t="s">
        <v>4501</v>
      </c>
      <c r="M3688" s="31" t="s">
        <v>5</v>
      </c>
      <c r="N3688" s="31" t="s">
        <v>4</v>
      </c>
      <c r="O3688" s="31" t="s">
        <v>25929</v>
      </c>
      <c r="P3688" s="32" t="s">
        <v>67</v>
      </c>
      <c r="Q3688" s="32">
        <v>1</v>
      </c>
      <c r="R3688" t="str">
        <f t="shared" si="57"/>
        <v>Коваль О. ПП, к-к г.Хмельницкий (стоянка "Крани 2")</v>
      </c>
    </row>
    <row r="3689" spans="1:18" hidden="1" x14ac:dyDescent="0.25">
      <c r="A3689" s="32">
        <v>421398</v>
      </c>
      <c r="B3689" s="31" t="s">
        <v>4572</v>
      </c>
      <c r="C3689" s="31" t="s">
        <v>4573</v>
      </c>
      <c r="D3689" s="31" t="s">
        <v>4574</v>
      </c>
      <c r="E3689" s="31" t="s">
        <v>145</v>
      </c>
      <c r="F3689" s="31" t="s">
        <v>122</v>
      </c>
      <c r="G3689" s="31" t="s">
        <v>107</v>
      </c>
      <c r="H3689" s="31" t="s">
        <v>108</v>
      </c>
      <c r="I3689" s="31" t="s">
        <v>124</v>
      </c>
      <c r="J3689" s="31" t="s">
        <v>109</v>
      </c>
      <c r="K3689" s="31" t="s">
        <v>106</v>
      </c>
      <c r="L3689" s="31" t="s">
        <v>4575</v>
      </c>
      <c r="M3689" s="31" t="s">
        <v>4</v>
      </c>
      <c r="N3689" s="31" t="s">
        <v>4</v>
      </c>
      <c r="O3689" s="31" t="s">
        <v>25929</v>
      </c>
      <c r="P3689" s="32" t="s">
        <v>25948</v>
      </c>
      <c r="Q3689" s="32">
        <v>1</v>
      </c>
      <c r="R3689" t="str">
        <f t="shared" si="57"/>
        <v>(НКЗ) ТОВ Летичівська мебл.фабр. р-н Летичевский Район, пгт.Летичев, ул.50-летия Октября, д.25</v>
      </c>
    </row>
    <row r="3690" spans="1:18" hidden="1" x14ac:dyDescent="0.25">
      <c r="A3690" s="32">
        <v>421406</v>
      </c>
      <c r="B3690" s="31" t="s">
        <v>4583</v>
      </c>
      <c r="C3690" s="31" t="s">
        <v>4584</v>
      </c>
      <c r="D3690" s="31" t="s">
        <v>4585</v>
      </c>
      <c r="E3690" s="31" t="s">
        <v>145</v>
      </c>
      <c r="F3690" s="31" t="s">
        <v>122</v>
      </c>
      <c r="G3690" s="31" t="s">
        <v>107</v>
      </c>
      <c r="H3690" s="31" t="s">
        <v>108</v>
      </c>
      <c r="I3690" s="31" t="s">
        <v>124</v>
      </c>
      <c r="J3690" s="31" t="s">
        <v>109</v>
      </c>
      <c r="K3690" s="31" t="s">
        <v>106</v>
      </c>
      <c r="L3690" s="31" t="s">
        <v>4584</v>
      </c>
      <c r="M3690" s="31" t="s">
        <v>32</v>
      </c>
      <c r="N3690" s="31" t="s">
        <v>25934</v>
      </c>
      <c r="O3690" s="31" t="s">
        <v>25929</v>
      </c>
      <c r="P3690" s="32" t="s">
        <v>25948</v>
      </c>
      <c r="Q3690" s="32">
        <v>1</v>
      </c>
      <c r="R3690" t="str">
        <f t="shared" si="57"/>
        <v>Величко В.В. ПП, маг. "Продукти" р-н Старосинявский Район, пгт.Старая Синява, ул.Щорса, д.1</v>
      </c>
    </row>
    <row r="3691" spans="1:18" hidden="1" x14ac:dyDescent="0.25">
      <c r="A3691" s="32">
        <v>421433</v>
      </c>
      <c r="B3691" s="31" t="s">
        <v>4611</v>
      </c>
      <c r="C3691" s="31" t="s">
        <v>4612</v>
      </c>
      <c r="D3691" s="31" t="s">
        <v>1342</v>
      </c>
      <c r="E3691" s="31" t="s">
        <v>145</v>
      </c>
      <c r="F3691" s="31" t="s">
        <v>122</v>
      </c>
      <c r="G3691" s="31" t="s">
        <v>107</v>
      </c>
      <c r="H3691" s="31" t="s">
        <v>108</v>
      </c>
      <c r="I3691" s="31" t="s">
        <v>124</v>
      </c>
      <c r="J3691" s="31" t="s">
        <v>109</v>
      </c>
      <c r="K3691" s="31" t="s">
        <v>106</v>
      </c>
      <c r="L3691" s="31" t="s">
        <v>4612</v>
      </c>
      <c r="M3691" s="31" t="s">
        <v>31</v>
      </c>
      <c r="N3691" s="31" t="s">
        <v>25934</v>
      </c>
      <c r="O3691" s="31" t="s">
        <v>25929</v>
      </c>
      <c r="P3691" s="32" t="s">
        <v>25948</v>
      </c>
      <c r="Q3691" s="32">
        <v>1</v>
      </c>
      <c r="R3691" t="str">
        <f t="shared" si="57"/>
        <v>Грицишина О.В. ПП, база г.Староконстантинов, ул.Грушевского, д.22</v>
      </c>
    </row>
    <row r="3692" spans="1:18" hidden="1" x14ac:dyDescent="0.25">
      <c r="A3692" s="32">
        <v>421468</v>
      </c>
      <c r="B3692" s="31" t="s">
        <v>4716</v>
      </c>
      <c r="C3692" s="31" t="s">
        <v>4717</v>
      </c>
      <c r="D3692" s="31" t="s">
        <v>2757</v>
      </c>
      <c r="E3692" s="31" t="s">
        <v>145</v>
      </c>
      <c r="F3692" s="31" t="s">
        <v>122</v>
      </c>
      <c r="G3692" s="31" t="s">
        <v>114</v>
      </c>
      <c r="H3692" s="31" t="s">
        <v>108</v>
      </c>
      <c r="I3692" s="31" t="s">
        <v>4718</v>
      </c>
      <c r="J3692" s="31" t="s">
        <v>4719</v>
      </c>
      <c r="K3692" s="31" t="s">
        <v>106</v>
      </c>
      <c r="L3692" s="31" t="s">
        <v>4717</v>
      </c>
      <c r="M3692" s="31" t="s">
        <v>31</v>
      </c>
      <c r="N3692" s="31" t="s">
        <v>25934</v>
      </c>
      <c r="O3692" s="31" t="s">
        <v>25929</v>
      </c>
      <c r="P3692" s="32" t="s">
        <v>25948</v>
      </c>
      <c r="Q3692" s="32">
        <v>1</v>
      </c>
      <c r="R3692" t="str">
        <f t="shared" si="57"/>
        <v>Антонюк В.І. ПП, кафе "Мореман" г.Староконстантинов, ул.Ессенская, д.2</v>
      </c>
    </row>
    <row r="3693" spans="1:18" hidden="1" x14ac:dyDescent="0.25">
      <c r="A3693" s="32">
        <v>421470</v>
      </c>
      <c r="B3693" s="31" t="s">
        <v>4722</v>
      </c>
      <c r="C3693" s="31" t="s">
        <v>4723</v>
      </c>
      <c r="D3693" s="31" t="s">
        <v>4724</v>
      </c>
      <c r="E3693" s="31" t="s">
        <v>145</v>
      </c>
      <c r="F3693" s="31" t="s">
        <v>122</v>
      </c>
      <c r="G3693" s="31" t="s">
        <v>107</v>
      </c>
      <c r="H3693" s="31" t="s">
        <v>108</v>
      </c>
      <c r="I3693" s="31" t="s">
        <v>4725</v>
      </c>
      <c r="J3693" s="31" t="s">
        <v>4726</v>
      </c>
      <c r="K3693" s="31" t="s">
        <v>106</v>
      </c>
      <c r="L3693" s="31" t="s">
        <v>4727</v>
      </c>
      <c r="M3693" s="31" t="s">
        <v>32</v>
      </c>
      <c r="N3693" s="31" t="s">
        <v>25934</v>
      </c>
      <c r="O3693" s="31" t="s">
        <v>25929</v>
      </c>
      <c r="P3693" s="32" t="s">
        <v>25948</v>
      </c>
      <c r="Q3693" s="32">
        <v>1</v>
      </c>
      <c r="R3693" t="str">
        <f t="shared" si="57"/>
        <v>(Сез ТРТ) Ковтун А.О. ПП, маг.-буфет р-н Староконстантиновский Район, с.Старый Острополь (школа)</v>
      </c>
    </row>
    <row r="3694" spans="1:18" hidden="1" x14ac:dyDescent="0.25">
      <c r="A3694" s="32">
        <v>421472</v>
      </c>
      <c r="B3694" s="31" t="s">
        <v>4733</v>
      </c>
      <c r="C3694" s="31" t="s">
        <v>4734</v>
      </c>
      <c r="D3694" s="31" t="s">
        <v>4735</v>
      </c>
      <c r="E3694" s="31" t="s">
        <v>145</v>
      </c>
      <c r="F3694" s="31" t="s">
        <v>122</v>
      </c>
      <c r="G3694" s="31" t="s">
        <v>107</v>
      </c>
      <c r="H3694" s="31" t="s">
        <v>108</v>
      </c>
      <c r="I3694" s="31" t="s">
        <v>4736</v>
      </c>
      <c r="J3694" s="31" t="s">
        <v>4737</v>
      </c>
      <c r="K3694" s="31" t="s">
        <v>106</v>
      </c>
      <c r="L3694" s="31" t="s">
        <v>4734</v>
      </c>
      <c r="M3694" s="31" t="s">
        <v>29</v>
      </c>
      <c r="N3694" s="31" t="s">
        <v>25934</v>
      </c>
      <c r="O3694" s="31" t="s">
        <v>25929</v>
      </c>
      <c r="P3694" s="32" t="s">
        <v>25948</v>
      </c>
      <c r="Q3694" s="32">
        <v>1</v>
      </c>
      <c r="R3694" t="str">
        <f t="shared" si="57"/>
        <v>Ковальчук О.В. ПП, маг. "Банк пива" р-н Красиловский Район, г.Красилов, пер.Грушевского, д.129</v>
      </c>
    </row>
    <row r="3695" spans="1:18" hidden="1" x14ac:dyDescent="0.25">
      <c r="A3695" s="32">
        <v>421481</v>
      </c>
      <c r="B3695" s="31" t="s">
        <v>4770</v>
      </c>
      <c r="C3695" s="31" t="s">
        <v>4771</v>
      </c>
      <c r="D3695" s="31" t="s">
        <v>4772</v>
      </c>
      <c r="E3695" s="31" t="s">
        <v>145</v>
      </c>
      <c r="F3695" s="31" t="s">
        <v>122</v>
      </c>
      <c r="G3695" s="31" t="s">
        <v>107</v>
      </c>
      <c r="H3695" s="31" t="s">
        <v>108</v>
      </c>
      <c r="I3695" s="31" t="s">
        <v>4773</v>
      </c>
      <c r="J3695" s="31" t="s">
        <v>4774</v>
      </c>
      <c r="K3695" s="31" t="s">
        <v>106</v>
      </c>
      <c r="L3695" s="31" t="s">
        <v>4771</v>
      </c>
      <c r="M3695" s="31" t="s">
        <v>30</v>
      </c>
      <c r="N3695" s="31" t="s">
        <v>25934</v>
      </c>
      <c r="O3695" s="31" t="s">
        <v>25929</v>
      </c>
      <c r="P3695" s="32" t="s">
        <v>25948</v>
      </c>
      <c r="Q3695" s="32">
        <v>1</v>
      </c>
      <c r="R3695" t="str">
        <f t="shared" si="57"/>
        <v>Башко Н.І. ПП, маг. "Продукти" р-н Красиловский Район, с.Росоловцы, д.44 (Школьная)</v>
      </c>
    </row>
    <row r="3696" spans="1:18" hidden="1" x14ac:dyDescent="0.25">
      <c r="A3696" s="32">
        <v>421487</v>
      </c>
      <c r="B3696" s="31" t="s">
        <v>4787</v>
      </c>
      <c r="C3696" s="31" t="s">
        <v>4788</v>
      </c>
      <c r="D3696" s="31" t="s">
        <v>4789</v>
      </c>
      <c r="E3696" s="31" t="s">
        <v>145</v>
      </c>
      <c r="F3696" s="31" t="s">
        <v>122</v>
      </c>
      <c r="G3696" s="31" t="s">
        <v>164</v>
      </c>
      <c r="H3696" s="31" t="s">
        <v>108</v>
      </c>
      <c r="I3696" s="31" t="s">
        <v>4790</v>
      </c>
      <c r="J3696" s="31" t="s">
        <v>4791</v>
      </c>
      <c r="K3696" s="31" t="s">
        <v>106</v>
      </c>
      <c r="L3696" s="31" t="s">
        <v>4792</v>
      </c>
      <c r="M3696" s="31" t="s">
        <v>33</v>
      </c>
      <c r="N3696" s="31" t="s">
        <v>25934</v>
      </c>
      <c r="O3696" s="31" t="s">
        <v>25929</v>
      </c>
      <c r="P3696" s="32" t="s">
        <v>67</v>
      </c>
      <c r="Q3696" s="32">
        <v>1</v>
      </c>
      <c r="R3696" t="str">
        <f t="shared" si="57"/>
        <v>БЕЛ ОІЛ ТОВ, АЗС БРСМ-нафта р-н Летичевский Район, пгт.Летичев, ул.50-летия Октября, д.107/1</v>
      </c>
    </row>
    <row r="3697" spans="1:18" hidden="1" x14ac:dyDescent="0.25">
      <c r="A3697" s="32">
        <v>421511</v>
      </c>
      <c r="B3697" s="31" t="s">
        <v>4892</v>
      </c>
      <c r="C3697" s="31" t="s">
        <v>4893</v>
      </c>
      <c r="D3697" s="31" t="s">
        <v>4894</v>
      </c>
      <c r="E3697" s="31" t="s">
        <v>145</v>
      </c>
      <c r="F3697" s="31" t="s">
        <v>122</v>
      </c>
      <c r="G3697" s="31" t="s">
        <v>114</v>
      </c>
      <c r="H3697" s="31" t="s">
        <v>108</v>
      </c>
      <c r="I3697" s="31" t="s">
        <v>4895</v>
      </c>
      <c r="J3697" s="31" t="s">
        <v>4896</v>
      </c>
      <c r="K3697" s="31" t="s">
        <v>106</v>
      </c>
      <c r="L3697" s="31" t="s">
        <v>4893</v>
      </c>
      <c r="M3697" s="31" t="s">
        <v>33</v>
      </c>
      <c r="N3697" s="31" t="s">
        <v>25934</v>
      </c>
      <c r="O3697" s="31" t="s">
        <v>25929</v>
      </c>
      <c r="P3697" s="32" t="s">
        <v>25948</v>
      </c>
      <c r="Q3697" s="32">
        <v>1</v>
      </c>
      <c r="R3697" t="str">
        <f t="shared" si="57"/>
        <v>Кашперський Д.В. ПП, кафе "Корчма" р-н Летичевский Район, пгт.Летичев, ул.Кармелюка, д.2</v>
      </c>
    </row>
    <row r="3698" spans="1:18" hidden="1" x14ac:dyDescent="0.25">
      <c r="A3698" s="32">
        <v>859037</v>
      </c>
      <c r="B3698" s="31" t="s">
        <v>5840</v>
      </c>
      <c r="C3698" s="31" t="s">
        <v>5841</v>
      </c>
      <c r="D3698" s="31" t="s">
        <v>5842</v>
      </c>
      <c r="E3698" s="31" t="s">
        <v>145</v>
      </c>
      <c r="F3698" s="31" t="s">
        <v>122</v>
      </c>
      <c r="G3698" s="31" t="s">
        <v>107</v>
      </c>
      <c r="H3698" s="31" t="s">
        <v>108</v>
      </c>
      <c r="I3698" s="31" t="s">
        <v>5271</v>
      </c>
      <c r="J3698" s="31" t="s">
        <v>5272</v>
      </c>
      <c r="K3698" s="31" t="s">
        <v>106</v>
      </c>
      <c r="L3698" s="31" t="s">
        <v>5841</v>
      </c>
      <c r="M3698" s="31" t="s">
        <v>29</v>
      </c>
      <c r="N3698" s="31" t="s">
        <v>25934</v>
      </c>
      <c r="O3698" s="31" t="s">
        <v>25929</v>
      </c>
      <c r="P3698" s="32" t="s">
        <v>66</v>
      </c>
      <c r="Q3698" s="32">
        <v>1</v>
      </c>
      <c r="R3698" t="str">
        <f t="shared" si="57"/>
        <v>Бондарець С.І. ПП, маг. "Продукти" р-н Красиловский Район, с.Слободка-Красиловская, ул.Центральная, д.10</v>
      </c>
    </row>
    <row r="3699" spans="1:18" hidden="1" x14ac:dyDescent="0.25">
      <c r="A3699" s="32">
        <v>839229</v>
      </c>
      <c r="B3699" s="31" t="s">
        <v>6936</v>
      </c>
      <c r="C3699" s="31" t="s">
        <v>6937</v>
      </c>
      <c r="D3699" s="31" t="s">
        <v>6938</v>
      </c>
      <c r="E3699" s="31" t="s">
        <v>145</v>
      </c>
      <c r="F3699" s="31" t="s">
        <v>122</v>
      </c>
      <c r="G3699" s="31" t="s">
        <v>149</v>
      </c>
      <c r="H3699" s="31" t="s">
        <v>108</v>
      </c>
      <c r="I3699" s="31" t="s">
        <v>124</v>
      </c>
      <c r="J3699" s="31" t="s">
        <v>109</v>
      </c>
      <c r="K3699" s="31" t="s">
        <v>106</v>
      </c>
      <c r="L3699" s="31" t="s">
        <v>6937</v>
      </c>
      <c r="M3699" s="31" t="s">
        <v>5</v>
      </c>
      <c r="N3699" s="31" t="s">
        <v>4</v>
      </c>
      <c r="O3699" s="31" t="s">
        <v>25929</v>
      </c>
      <c r="P3699" s="32" t="s">
        <v>25948</v>
      </c>
      <c r="Q3699" s="32">
        <v>1</v>
      </c>
      <c r="R3699" t="str">
        <f t="shared" si="57"/>
        <v>Степанович О.А. ПП, к-к №183 "Свіжий хліб" г.Хмельницкий, ул.Соборная, д.0 (перша площадка)</v>
      </c>
    </row>
    <row r="3700" spans="1:18" hidden="1" x14ac:dyDescent="0.25">
      <c r="A3700" s="32">
        <v>839230</v>
      </c>
      <c r="B3700" s="31" t="s">
        <v>6939</v>
      </c>
      <c r="C3700" s="31" t="s">
        <v>6940</v>
      </c>
      <c r="D3700" s="31" t="s">
        <v>6941</v>
      </c>
      <c r="E3700" s="31" t="s">
        <v>145</v>
      </c>
      <c r="F3700" s="31" t="s">
        <v>122</v>
      </c>
      <c r="G3700" s="31" t="s">
        <v>149</v>
      </c>
      <c r="H3700" s="31" t="s">
        <v>108</v>
      </c>
      <c r="I3700" s="31" t="s">
        <v>124</v>
      </c>
      <c r="J3700" s="31" t="s">
        <v>109</v>
      </c>
      <c r="K3700" s="31" t="s">
        <v>106</v>
      </c>
      <c r="L3700" s="31" t="s">
        <v>6940</v>
      </c>
      <c r="M3700" s="31" t="s">
        <v>5</v>
      </c>
      <c r="N3700" s="31" t="s">
        <v>4</v>
      </c>
      <c r="O3700" s="31" t="s">
        <v>25929</v>
      </c>
      <c r="P3700" s="32" t="s">
        <v>25948</v>
      </c>
      <c r="Q3700" s="32">
        <v>1</v>
      </c>
      <c r="R3700" t="str">
        <f t="shared" si="57"/>
        <v>Степанович О.А. ПП, к-к №39 "Свіжий хліб" г.Хмельницкий, ул.Соборная, д.0 (жовтий павільйон)</v>
      </c>
    </row>
    <row r="3701" spans="1:18" hidden="1" x14ac:dyDescent="0.25">
      <c r="A3701" s="32">
        <v>459542</v>
      </c>
      <c r="B3701" s="31" t="s">
        <v>795</v>
      </c>
      <c r="C3701" s="31" t="s">
        <v>796</v>
      </c>
      <c r="D3701" s="31" t="s">
        <v>797</v>
      </c>
      <c r="E3701" s="31" t="s">
        <v>145</v>
      </c>
      <c r="F3701" s="31" t="s">
        <v>122</v>
      </c>
      <c r="G3701" s="31" t="s">
        <v>107</v>
      </c>
      <c r="H3701" s="31" t="s">
        <v>108</v>
      </c>
      <c r="I3701" s="31" t="s">
        <v>124</v>
      </c>
      <c r="J3701" s="31" t="s">
        <v>109</v>
      </c>
      <c r="K3701" s="31" t="s">
        <v>106</v>
      </c>
      <c r="L3701" s="31" t="s">
        <v>796</v>
      </c>
      <c r="M3701" s="31" t="s">
        <v>31</v>
      </c>
      <c r="N3701" s="31" t="s">
        <v>25934</v>
      </c>
      <c r="O3701" s="31" t="s">
        <v>25929</v>
      </c>
      <c r="P3701" s="32" t="s">
        <v>25948</v>
      </c>
      <c r="Q3701" s="32">
        <v>1</v>
      </c>
      <c r="R3701" t="str">
        <f t="shared" si="57"/>
        <v>Лопухович О.І. ПП, маг. на хаті г.Староконстантинов, ул.26-и Бакинских Комиссаров, д.91</v>
      </c>
    </row>
    <row r="3702" spans="1:18" hidden="1" x14ac:dyDescent="0.25">
      <c r="A3702" s="32">
        <v>459549</v>
      </c>
      <c r="B3702" s="31" t="s">
        <v>798</v>
      </c>
      <c r="C3702" s="31" t="s">
        <v>799</v>
      </c>
      <c r="D3702" s="31" t="s">
        <v>800</v>
      </c>
      <c r="E3702" s="31" t="s">
        <v>145</v>
      </c>
      <c r="F3702" s="31" t="s">
        <v>122</v>
      </c>
      <c r="G3702" s="31" t="s">
        <v>149</v>
      </c>
      <c r="H3702" s="31" t="s">
        <v>108</v>
      </c>
      <c r="I3702" s="31" t="s">
        <v>124</v>
      </c>
      <c r="J3702" s="31" t="s">
        <v>109</v>
      </c>
      <c r="K3702" s="31" t="s">
        <v>106</v>
      </c>
      <c r="L3702" s="31" t="s">
        <v>799</v>
      </c>
      <c r="M3702" s="31" t="s">
        <v>5</v>
      </c>
      <c r="N3702" s="31" t="s">
        <v>4</v>
      </c>
      <c r="O3702" s="31" t="s">
        <v>25929</v>
      </c>
      <c r="P3702" s="32" t="s">
        <v>25948</v>
      </c>
      <c r="Q3702" s="32">
        <v>1</v>
      </c>
      <c r="R3702" t="str">
        <f t="shared" si="57"/>
        <v>Тарасенко А.І. ПП, к-к №139 г.Хмельницкий, ул.Вайсера (ринок Кооператор)</v>
      </c>
    </row>
    <row r="3703" spans="1:18" hidden="1" x14ac:dyDescent="0.25">
      <c r="A3703" s="32">
        <v>459550</v>
      </c>
      <c r="B3703" s="31" t="s">
        <v>801</v>
      </c>
      <c r="C3703" s="31" t="s">
        <v>802</v>
      </c>
      <c r="D3703" s="31" t="s">
        <v>803</v>
      </c>
      <c r="E3703" s="31" t="s">
        <v>145</v>
      </c>
      <c r="F3703" s="31" t="s">
        <v>122</v>
      </c>
      <c r="G3703" s="31" t="s">
        <v>113</v>
      </c>
      <c r="H3703" s="31" t="s">
        <v>108</v>
      </c>
      <c r="I3703" s="31" t="s">
        <v>804</v>
      </c>
      <c r="J3703" s="31" t="s">
        <v>805</v>
      </c>
      <c r="K3703" s="31" t="s">
        <v>106</v>
      </c>
      <c r="L3703" s="31" t="s">
        <v>802</v>
      </c>
      <c r="M3703" s="31" t="s">
        <v>32</v>
      </c>
      <c r="N3703" s="31" t="s">
        <v>25934</v>
      </c>
      <c r="O3703" s="31" t="s">
        <v>25929</v>
      </c>
      <c r="P3703" s="32" t="s">
        <v>25948</v>
      </c>
      <c r="Q3703" s="32">
        <v>1</v>
      </c>
      <c r="R3703" t="str">
        <f t="shared" si="57"/>
        <v>Коломієць Л.М. ПП, маг. "Продукти" р-н Летичевский Район, пгт.Ставница (0)</v>
      </c>
    </row>
    <row r="3704" spans="1:18" hidden="1" x14ac:dyDescent="0.25">
      <c r="A3704" s="32">
        <v>423134</v>
      </c>
      <c r="B3704" s="31" t="s">
        <v>1068</v>
      </c>
      <c r="C3704" s="31" t="s">
        <v>1069</v>
      </c>
      <c r="D3704" s="31" t="s">
        <v>1070</v>
      </c>
      <c r="E3704" s="31" t="s">
        <v>145</v>
      </c>
      <c r="F3704" s="31" t="s">
        <v>122</v>
      </c>
      <c r="G3704" s="31" t="s">
        <v>107</v>
      </c>
      <c r="H3704" s="31" t="s">
        <v>108</v>
      </c>
      <c r="I3704" s="31" t="s">
        <v>124</v>
      </c>
      <c r="J3704" s="31" t="s">
        <v>109</v>
      </c>
      <c r="K3704" s="31" t="s">
        <v>106</v>
      </c>
      <c r="L3704" s="31" t="s">
        <v>1071</v>
      </c>
      <c r="M3704" s="31" t="s">
        <v>5</v>
      </c>
      <c r="N3704" s="31" t="s">
        <v>4</v>
      </c>
      <c r="O3704" s="31" t="s">
        <v>25929</v>
      </c>
      <c r="P3704" s="32" t="s">
        <v>25948</v>
      </c>
      <c r="Q3704" s="32">
        <v>1</v>
      </c>
      <c r="R3704" t="str">
        <f t="shared" si="57"/>
        <v>(КООП) Хмельницька міжрайбаза облспоживспілки ДП ХО, маг. р-н Деражнянский Район, с.Бомково, ул.Котовского, д.31</v>
      </c>
    </row>
    <row r="3705" spans="1:18" hidden="1" x14ac:dyDescent="0.25">
      <c r="A3705" s="32">
        <v>423136</v>
      </c>
      <c r="B3705" s="31" t="s">
        <v>1072</v>
      </c>
      <c r="C3705" s="31" t="s">
        <v>1069</v>
      </c>
      <c r="D3705" s="31" t="s">
        <v>1073</v>
      </c>
      <c r="E3705" s="31" t="s">
        <v>145</v>
      </c>
      <c r="F3705" s="31" t="s">
        <v>122</v>
      </c>
      <c r="G3705" s="31" t="s">
        <v>107</v>
      </c>
      <c r="H3705" s="31" t="s">
        <v>108</v>
      </c>
      <c r="I3705" s="31" t="s">
        <v>124</v>
      </c>
      <c r="J3705" s="31" t="s">
        <v>109</v>
      </c>
      <c r="K3705" s="31" t="s">
        <v>106</v>
      </c>
      <c r="L3705" s="31" t="s">
        <v>1071</v>
      </c>
      <c r="M3705" s="31" t="s">
        <v>5</v>
      </c>
      <c r="N3705" s="31" t="s">
        <v>4</v>
      </c>
      <c r="O3705" s="31" t="s">
        <v>25929</v>
      </c>
      <c r="P3705" s="32" t="s">
        <v>25948</v>
      </c>
      <c r="Q3705" s="32">
        <v>1</v>
      </c>
      <c r="R3705" t="str">
        <f t="shared" si="57"/>
        <v>(КООП) Хмельницька міжрайбаза облспоживспілки ДП ХО, маг. р-н Деражнянский Район, с.Макарово (0)</v>
      </c>
    </row>
    <row r="3706" spans="1:18" hidden="1" x14ac:dyDescent="0.25">
      <c r="A3706" s="32">
        <v>423169</v>
      </c>
      <c r="B3706" s="31" t="s">
        <v>1089</v>
      </c>
      <c r="C3706" s="31" t="s">
        <v>1090</v>
      </c>
      <c r="D3706" s="31" t="s">
        <v>1091</v>
      </c>
      <c r="E3706" s="31" t="s">
        <v>145</v>
      </c>
      <c r="F3706" s="31" t="s">
        <v>122</v>
      </c>
      <c r="G3706" s="31" t="s">
        <v>107</v>
      </c>
      <c r="H3706" s="31" t="s">
        <v>108</v>
      </c>
      <c r="I3706" s="31" t="s">
        <v>124</v>
      </c>
      <c r="J3706" s="31" t="s">
        <v>109</v>
      </c>
      <c r="K3706" s="31" t="s">
        <v>106</v>
      </c>
      <c r="L3706" s="31" t="s">
        <v>1090</v>
      </c>
      <c r="M3706" s="31" t="s">
        <v>31</v>
      </c>
      <c r="N3706" s="31" t="s">
        <v>25934</v>
      </c>
      <c r="O3706" s="31" t="s">
        <v>25929</v>
      </c>
      <c r="P3706" s="32" t="s">
        <v>25948</v>
      </c>
      <c r="Q3706" s="32">
        <v>1</v>
      </c>
      <c r="R3706" t="str">
        <f t="shared" si="57"/>
        <v>Дячук Л.І. ПП, маг. "Продукти" г.Староконстантинов, ул.Вокзальная, д.1/3</v>
      </c>
    </row>
    <row r="3707" spans="1:18" hidden="1" x14ac:dyDescent="0.25">
      <c r="A3707" s="32">
        <v>423192</v>
      </c>
      <c r="B3707" s="31" t="s">
        <v>1113</v>
      </c>
      <c r="C3707" s="31" t="s">
        <v>1114</v>
      </c>
      <c r="D3707" s="31" t="s">
        <v>1115</v>
      </c>
      <c r="E3707" s="31" t="s">
        <v>145</v>
      </c>
      <c r="F3707" s="31" t="s">
        <v>122</v>
      </c>
      <c r="G3707" s="31" t="s">
        <v>111</v>
      </c>
      <c r="H3707" s="31" t="s">
        <v>112</v>
      </c>
      <c r="I3707" s="31" t="s">
        <v>124</v>
      </c>
      <c r="J3707" s="31" t="s">
        <v>109</v>
      </c>
      <c r="K3707" s="31" t="s">
        <v>106</v>
      </c>
      <c r="L3707" s="31" t="s">
        <v>1116</v>
      </c>
      <c r="M3707" s="31" t="s">
        <v>4</v>
      </c>
      <c r="N3707" s="31" t="s">
        <v>4</v>
      </c>
      <c r="O3707" s="31" t="s">
        <v>25929</v>
      </c>
      <c r="P3707" s="32" t="s">
        <v>25948</v>
      </c>
      <c r="Q3707" s="32">
        <v>1</v>
      </c>
      <c r="R3707" t="str">
        <f t="shared" si="57"/>
        <v>(НКЗ) Ярмолинецька районна державна профспілка р-н Ярмолинецкий Район, пгт.Ярмолинцы, ул.Щорса (0)</v>
      </c>
    </row>
    <row r="3708" spans="1:18" hidden="1" x14ac:dyDescent="0.25">
      <c r="A3708" s="32">
        <v>423193</v>
      </c>
      <c r="B3708" s="31" t="s">
        <v>1117</v>
      </c>
      <c r="C3708" s="31" t="s">
        <v>1118</v>
      </c>
      <c r="D3708" s="31" t="s">
        <v>1119</v>
      </c>
      <c r="E3708" s="31" t="s">
        <v>145</v>
      </c>
      <c r="F3708" s="31" t="s">
        <v>122</v>
      </c>
      <c r="G3708" s="31" t="s">
        <v>111</v>
      </c>
      <c r="H3708" s="31" t="s">
        <v>112</v>
      </c>
      <c r="I3708" s="31" t="s">
        <v>124</v>
      </c>
      <c r="J3708" s="31" t="s">
        <v>109</v>
      </c>
      <c r="K3708" s="31" t="s">
        <v>106</v>
      </c>
      <c r="L3708" s="31" t="s">
        <v>1120</v>
      </c>
      <c r="M3708" s="31" t="s">
        <v>4</v>
      </c>
      <c r="N3708" s="31" t="s">
        <v>4</v>
      </c>
      <c r="O3708" s="31" t="s">
        <v>25929</v>
      </c>
      <c r="P3708" s="32" t="s">
        <v>25948</v>
      </c>
      <c r="Q3708" s="32">
        <v>1</v>
      </c>
      <c r="R3708" t="str">
        <f t="shared" si="57"/>
        <v>(НКЗ) Ярмолинецька районна організація профспілки працівників охорони здоров'я України р-н Ярмолинецкий Район, пгт.Ярмолинцы, ул.1-го Мая, д.33</v>
      </c>
    </row>
    <row r="3709" spans="1:18" hidden="1" x14ac:dyDescent="0.25">
      <c r="A3709" s="32">
        <v>423204</v>
      </c>
      <c r="B3709" s="31" t="s">
        <v>1135</v>
      </c>
      <c r="C3709" s="31" t="s">
        <v>1136</v>
      </c>
      <c r="D3709" s="31" t="s">
        <v>1137</v>
      </c>
      <c r="E3709" s="31" t="s">
        <v>145</v>
      </c>
      <c r="F3709" s="31" t="s">
        <v>122</v>
      </c>
      <c r="G3709" s="31" t="s">
        <v>114</v>
      </c>
      <c r="H3709" s="31" t="s">
        <v>108</v>
      </c>
      <c r="I3709" s="31" t="s">
        <v>1138</v>
      </c>
      <c r="J3709" s="31" t="s">
        <v>1139</v>
      </c>
      <c r="K3709" s="31" t="s">
        <v>106</v>
      </c>
      <c r="L3709" s="31" t="s">
        <v>1136</v>
      </c>
      <c r="M3709" s="31" t="s">
        <v>33</v>
      </c>
      <c r="N3709" s="31" t="s">
        <v>25934</v>
      </c>
      <c r="O3709" s="31" t="s">
        <v>25929</v>
      </c>
      <c r="P3709" s="32" t="s">
        <v>25948</v>
      </c>
      <c r="Q3709" s="32">
        <v>1</v>
      </c>
      <c r="R3709" t="str">
        <f t="shared" si="57"/>
        <v>Митронова Т.І ПП, кафе "Хуторець" р-н Летичевский Район, пгт.Летичев, ул.Хмельницкого Богдана, д.1/1</v>
      </c>
    </row>
    <row r="3710" spans="1:18" hidden="1" x14ac:dyDescent="0.25">
      <c r="A3710" s="32">
        <v>797854</v>
      </c>
      <c r="B3710" s="31" t="s">
        <v>3749</v>
      </c>
      <c r="C3710" s="31" t="s">
        <v>3750</v>
      </c>
      <c r="D3710" s="31" t="s">
        <v>3751</v>
      </c>
      <c r="E3710" s="31" t="s">
        <v>145</v>
      </c>
      <c r="F3710" s="31" t="s">
        <v>122</v>
      </c>
      <c r="G3710" s="31" t="s">
        <v>149</v>
      </c>
      <c r="H3710" s="31" t="s">
        <v>108</v>
      </c>
      <c r="I3710" s="31" t="s">
        <v>124</v>
      </c>
      <c r="J3710" s="31" t="s">
        <v>109</v>
      </c>
      <c r="K3710" s="31" t="s">
        <v>106</v>
      </c>
      <c r="L3710" s="31" t="s">
        <v>3750</v>
      </c>
      <c r="M3710" s="31" t="s">
        <v>5</v>
      </c>
      <c r="N3710" s="31" t="s">
        <v>4</v>
      </c>
      <c r="O3710" s="31" t="s">
        <v>25929</v>
      </c>
      <c r="P3710" s="32" t="s">
        <v>25948</v>
      </c>
      <c r="Q3710" s="32">
        <v>1</v>
      </c>
      <c r="R3710" t="str">
        <f t="shared" si="57"/>
        <v>Буднецький О.Є. ПП, к-к №24 г.Хмельницкий, ул.Соборная, д.к-к24 (жовтий павільйон)</v>
      </c>
    </row>
    <row r="3711" spans="1:18" hidden="1" x14ac:dyDescent="0.25">
      <c r="A3711" s="32">
        <v>828916</v>
      </c>
      <c r="B3711" s="31" t="s">
        <v>7020</v>
      </c>
      <c r="C3711" s="31" t="s">
        <v>7021</v>
      </c>
      <c r="D3711" s="31" t="s">
        <v>7022</v>
      </c>
      <c r="E3711" s="31" t="s">
        <v>145</v>
      </c>
      <c r="F3711" s="31" t="s">
        <v>122</v>
      </c>
      <c r="G3711" s="31" t="s">
        <v>107</v>
      </c>
      <c r="H3711" s="31" t="s">
        <v>108</v>
      </c>
      <c r="I3711" s="31" t="s">
        <v>124</v>
      </c>
      <c r="J3711" s="31" t="s">
        <v>109</v>
      </c>
      <c r="K3711" s="31" t="s">
        <v>106</v>
      </c>
      <c r="L3711" s="31" t="s">
        <v>7021</v>
      </c>
      <c r="M3711" s="31" t="s">
        <v>29</v>
      </c>
      <c r="N3711" s="31" t="s">
        <v>25934</v>
      </c>
      <c r="O3711" s="31" t="s">
        <v>25929</v>
      </c>
      <c r="P3711" s="32" t="s">
        <v>25948</v>
      </c>
      <c r="Q3711" s="32">
        <v>1</v>
      </c>
      <c r="R3711" t="str">
        <f t="shared" si="57"/>
        <v>Нікітюк М.М. ПП, маг. "Поляна" р-н Красиловский Район, с.Дружное, ул.Центральная, д.7</v>
      </c>
    </row>
    <row r="3712" spans="1:18" hidden="1" x14ac:dyDescent="0.25">
      <c r="A3712" s="32">
        <v>166469</v>
      </c>
      <c r="B3712" s="31" t="s">
        <v>23218</v>
      </c>
      <c r="C3712" s="31" t="s">
        <v>23219</v>
      </c>
      <c r="D3712" s="31" t="s">
        <v>23220</v>
      </c>
      <c r="E3712" s="31" t="s">
        <v>145</v>
      </c>
      <c r="F3712" s="31" t="s">
        <v>122</v>
      </c>
      <c r="G3712" s="31" t="s">
        <v>114</v>
      </c>
      <c r="H3712" s="31" t="s">
        <v>108</v>
      </c>
      <c r="I3712" s="31" t="s">
        <v>23221</v>
      </c>
      <c r="J3712" s="31" t="s">
        <v>23222</v>
      </c>
      <c r="K3712" s="31" t="s">
        <v>106</v>
      </c>
      <c r="L3712" s="31" t="s">
        <v>23219</v>
      </c>
      <c r="M3712" s="31" t="s">
        <v>32</v>
      </c>
      <c r="N3712" s="31" t="s">
        <v>25934</v>
      </c>
      <c r="O3712" s="31" t="s">
        <v>25929</v>
      </c>
      <c r="P3712" s="32" t="s">
        <v>25948</v>
      </c>
      <c r="Q3712" s="32">
        <v>1</v>
      </c>
      <c r="R3712" t="str">
        <f t="shared" si="57"/>
        <v>Ясінчук А.В. ПП, бар "У Бенчика" р-н Староконстантиновский Район, с.Самчики, ул.Сапуна, д.1/2</v>
      </c>
    </row>
    <row r="3713" spans="1:18" hidden="1" x14ac:dyDescent="0.25">
      <c r="A3713" s="32">
        <v>166495</v>
      </c>
      <c r="B3713" s="31" t="s">
        <v>23265</v>
      </c>
      <c r="C3713" s="31" t="s">
        <v>23266</v>
      </c>
      <c r="D3713" s="31" t="s">
        <v>23267</v>
      </c>
      <c r="E3713" s="31" t="s">
        <v>145</v>
      </c>
      <c r="F3713" s="31" t="s">
        <v>122</v>
      </c>
      <c r="G3713" s="31" t="s">
        <v>113</v>
      </c>
      <c r="H3713" s="31" t="s">
        <v>108</v>
      </c>
      <c r="I3713" s="31" t="s">
        <v>124</v>
      </c>
      <c r="J3713" s="31" t="s">
        <v>109</v>
      </c>
      <c r="K3713" s="31" t="s">
        <v>106</v>
      </c>
      <c r="L3713" s="31" t="s">
        <v>23266</v>
      </c>
      <c r="M3713" s="31" t="s">
        <v>31</v>
      </c>
      <c r="N3713" s="31" t="s">
        <v>25934</v>
      </c>
      <c r="O3713" s="31" t="s">
        <v>25929</v>
      </c>
      <c r="P3713" s="32" t="s">
        <v>25948</v>
      </c>
      <c r="Q3713" s="32">
        <v>1</v>
      </c>
      <c r="R3713" t="str">
        <f t="shared" si="57"/>
        <v>Хм.кондитерська фабрика"Кондфіл" ЗАТ, маг."Цукерня" г.Староконстантинов, ул.Острожского (0)</v>
      </c>
    </row>
    <row r="3714" spans="1:18" hidden="1" x14ac:dyDescent="0.25">
      <c r="A3714" s="32">
        <v>166503</v>
      </c>
      <c r="B3714" s="31" t="s">
        <v>23268</v>
      </c>
      <c r="C3714" s="31" t="s">
        <v>23269</v>
      </c>
      <c r="D3714" s="31" t="s">
        <v>23270</v>
      </c>
      <c r="E3714" s="31" t="s">
        <v>145</v>
      </c>
      <c r="F3714" s="31" t="s">
        <v>122</v>
      </c>
      <c r="G3714" s="31" t="s">
        <v>164</v>
      </c>
      <c r="H3714" s="31" t="s">
        <v>108</v>
      </c>
      <c r="I3714" s="31" t="s">
        <v>124</v>
      </c>
      <c r="J3714" s="31" t="s">
        <v>109</v>
      </c>
      <c r="K3714" s="31" t="s">
        <v>106</v>
      </c>
      <c r="L3714" s="31" t="s">
        <v>23269</v>
      </c>
      <c r="M3714" s="31" t="s">
        <v>31</v>
      </c>
      <c r="N3714" s="31" t="s">
        <v>25934</v>
      </c>
      <c r="O3714" s="31" t="s">
        <v>25929</v>
      </c>
      <c r="P3714" s="32" t="s">
        <v>25948</v>
      </c>
      <c r="Q3714" s="32">
        <v>1</v>
      </c>
      <c r="R3714" t="str">
        <f t="shared" si="57"/>
        <v>Ретель С.К.ПП,заправка "Тріада" Старокостянтинів, траса 223км.Житомер-Чернівці,</v>
      </c>
    </row>
    <row r="3715" spans="1:18" hidden="1" x14ac:dyDescent="0.25">
      <c r="A3715" s="32">
        <v>166508</v>
      </c>
      <c r="B3715" s="31" t="s">
        <v>23271</v>
      </c>
      <c r="C3715" s="31" t="s">
        <v>1074</v>
      </c>
      <c r="D3715" s="31" t="s">
        <v>9174</v>
      </c>
      <c r="E3715" s="31" t="s">
        <v>145</v>
      </c>
      <c r="F3715" s="31" t="s">
        <v>122</v>
      </c>
      <c r="G3715" s="31" t="s">
        <v>164</v>
      </c>
      <c r="H3715" s="31" t="s">
        <v>108</v>
      </c>
      <c r="I3715" s="31" t="s">
        <v>124</v>
      </c>
      <c r="J3715" s="31" t="s">
        <v>109</v>
      </c>
      <c r="K3715" s="31" t="s">
        <v>106</v>
      </c>
      <c r="L3715" s="31" t="s">
        <v>1074</v>
      </c>
      <c r="M3715" s="31" t="s">
        <v>31</v>
      </c>
      <c r="N3715" s="31" t="s">
        <v>25934</v>
      </c>
      <c r="O3715" s="31" t="s">
        <v>25929</v>
      </c>
      <c r="P3715" s="32" t="s">
        <v>25948</v>
      </c>
      <c r="Q3715" s="32">
        <v>1</v>
      </c>
      <c r="R3715" t="str">
        <f t="shared" ref="R3715:R3778" si="58">CONCATENATE(C3715," ",D3715)</f>
        <v>Торговий дім "Континіум-Галичина"  ТзОВ, АЗС "WOC" г.Староконстантинов, ул.1-го Мая, д.127</v>
      </c>
    </row>
    <row r="3716" spans="1:18" hidden="1" x14ac:dyDescent="0.25">
      <c r="A3716" s="32">
        <v>166520</v>
      </c>
      <c r="B3716" s="31" t="s">
        <v>23272</v>
      </c>
      <c r="C3716" s="31" t="s">
        <v>23273</v>
      </c>
      <c r="D3716" s="31" t="s">
        <v>23274</v>
      </c>
      <c r="E3716" s="31" t="s">
        <v>145</v>
      </c>
      <c r="F3716" s="31" t="s">
        <v>122</v>
      </c>
      <c r="G3716" s="31" t="s">
        <v>213</v>
      </c>
      <c r="H3716" s="31" t="s">
        <v>214</v>
      </c>
      <c r="I3716" s="31" t="s">
        <v>124</v>
      </c>
      <c r="J3716" s="31" t="s">
        <v>109</v>
      </c>
      <c r="K3716" s="31" t="s">
        <v>106</v>
      </c>
      <c r="L3716" s="31" t="s">
        <v>23273</v>
      </c>
      <c r="M3716" s="31" t="s">
        <v>31</v>
      </c>
      <c r="N3716" s="31" t="s">
        <v>25934</v>
      </c>
      <c r="O3716" s="31" t="s">
        <v>25929</v>
      </c>
      <c r="P3716" s="32" t="s">
        <v>25948</v>
      </c>
      <c r="Q3716" s="32">
        <v>1</v>
      </c>
      <c r="R3716" t="str">
        <f t="shared" si="58"/>
        <v>Безрукава Л.С.ПП,Склад "Пиво, вода, бакалія" г.Староконстантинов, ул.Железнодорожная, д.10/18</v>
      </c>
    </row>
    <row r="3717" spans="1:18" hidden="1" x14ac:dyDescent="0.25">
      <c r="A3717" s="32">
        <v>166556</v>
      </c>
      <c r="B3717" s="31" t="s">
        <v>23278</v>
      </c>
      <c r="C3717" s="31" t="s">
        <v>23279</v>
      </c>
      <c r="D3717" s="31" t="s">
        <v>1342</v>
      </c>
      <c r="E3717" s="31" t="s">
        <v>145</v>
      </c>
      <c r="F3717" s="31" t="s">
        <v>122</v>
      </c>
      <c r="G3717" s="31" t="s">
        <v>298</v>
      </c>
      <c r="H3717" s="31" t="s">
        <v>108</v>
      </c>
      <c r="I3717" s="31" t="s">
        <v>124</v>
      </c>
      <c r="J3717" s="31" t="s">
        <v>109</v>
      </c>
      <c r="K3717" s="31" t="s">
        <v>106</v>
      </c>
      <c r="L3717" s="31" t="s">
        <v>23280</v>
      </c>
      <c r="M3717" s="31" t="s">
        <v>31</v>
      </c>
      <c r="N3717" s="31" t="s">
        <v>25934</v>
      </c>
      <c r="O3717" s="31" t="s">
        <v>25929</v>
      </c>
      <c r="P3717" s="32" t="s">
        <v>25948</v>
      </c>
      <c r="Q3717" s="32">
        <v>1</v>
      </c>
      <c r="R3717" t="str">
        <f t="shared" si="58"/>
        <v>(КООП) Торгово-роздрібне КП, маг."Дари природи" г.Староконстантинов, ул.Грушевского, д.22</v>
      </c>
    </row>
    <row r="3718" spans="1:18" hidden="1" x14ac:dyDescent="0.25">
      <c r="A3718" s="32">
        <v>166620</v>
      </c>
      <c r="B3718" s="31" t="s">
        <v>23298</v>
      </c>
      <c r="C3718" s="31" t="s">
        <v>23299</v>
      </c>
      <c r="D3718" s="31" t="s">
        <v>23300</v>
      </c>
      <c r="E3718" s="31" t="s">
        <v>145</v>
      </c>
      <c r="F3718" s="31" t="s">
        <v>122</v>
      </c>
      <c r="G3718" s="31" t="s">
        <v>149</v>
      </c>
      <c r="H3718" s="31" t="s">
        <v>108</v>
      </c>
      <c r="I3718" s="31" t="s">
        <v>124</v>
      </c>
      <c r="J3718" s="31" t="s">
        <v>109</v>
      </c>
      <c r="K3718" s="31" t="s">
        <v>106</v>
      </c>
      <c r="L3718" s="31" t="s">
        <v>23301</v>
      </c>
      <c r="M3718" s="31" t="s">
        <v>30</v>
      </c>
      <c r="N3718" s="31" t="s">
        <v>25934</v>
      </c>
      <c r="O3718" s="31" t="s">
        <v>25929</v>
      </c>
      <c r="P3718" s="32" t="s">
        <v>25948</v>
      </c>
      <c r="Q3718" s="32">
        <v>1</v>
      </c>
      <c r="R3718" t="str">
        <f t="shared" si="58"/>
        <v>(Сез ТРТ) Олійник М.М. ПП, к-к р-н Красиловский Район, пгт.Антонины, пл.Ленина, д.10</v>
      </c>
    </row>
    <row r="3719" spans="1:18" hidden="1" x14ac:dyDescent="0.25">
      <c r="A3719" s="32">
        <v>166654</v>
      </c>
      <c r="B3719" s="31" t="s">
        <v>23319</v>
      </c>
      <c r="C3719" s="31" t="s">
        <v>23320</v>
      </c>
      <c r="D3719" s="31" t="s">
        <v>23321</v>
      </c>
      <c r="E3719" s="31" t="s">
        <v>145</v>
      </c>
      <c r="F3719" s="31" t="s">
        <v>122</v>
      </c>
      <c r="G3719" s="31" t="s">
        <v>111</v>
      </c>
      <c r="H3719" s="31" t="s">
        <v>112</v>
      </c>
      <c r="I3719" s="31" t="s">
        <v>124</v>
      </c>
      <c r="J3719" s="31" t="s">
        <v>109</v>
      </c>
      <c r="K3719" s="31" t="s">
        <v>106</v>
      </c>
      <c r="L3719" s="31" t="s">
        <v>23320</v>
      </c>
      <c r="M3719" s="31" t="s">
        <v>33</v>
      </c>
      <c r="N3719" s="31" t="s">
        <v>25934</v>
      </c>
      <c r="O3719" s="31" t="s">
        <v>25929</v>
      </c>
      <c r="P3719" s="32" t="s">
        <v>25948</v>
      </c>
      <c r="Q3719" s="32">
        <v>1</v>
      </c>
      <c r="R3719" t="str">
        <f t="shared" si="58"/>
        <v>Шаргун О.В. ПП,  приватний будинок р-н Летичевский Район, пгт.Летичев, д.39 (ул. Комарова)</v>
      </c>
    </row>
    <row r="3720" spans="1:18" hidden="1" x14ac:dyDescent="0.25">
      <c r="A3720" s="32">
        <v>166772</v>
      </c>
      <c r="B3720" s="31" t="s">
        <v>23328</v>
      </c>
      <c r="C3720" s="31" t="s">
        <v>23329</v>
      </c>
      <c r="D3720" s="31" t="s">
        <v>23330</v>
      </c>
      <c r="E3720" s="31" t="s">
        <v>145</v>
      </c>
      <c r="F3720" s="31" t="s">
        <v>122</v>
      </c>
      <c r="G3720" s="31" t="s">
        <v>107</v>
      </c>
      <c r="H3720" s="31" t="s">
        <v>108</v>
      </c>
      <c r="I3720" s="31" t="s">
        <v>124</v>
      </c>
      <c r="J3720" s="31" t="s">
        <v>109</v>
      </c>
      <c r="K3720" s="31" t="s">
        <v>106</v>
      </c>
      <c r="L3720" s="31" t="s">
        <v>23329</v>
      </c>
      <c r="M3720" s="31" t="s">
        <v>33</v>
      </c>
      <c r="N3720" s="31" t="s">
        <v>25934</v>
      </c>
      <c r="O3720" s="31" t="s">
        <v>25929</v>
      </c>
      <c r="P3720" s="32" t="s">
        <v>25948</v>
      </c>
      <c r="Q3720" s="32">
        <v>1</v>
      </c>
      <c r="R3720" t="str">
        <f t="shared" si="58"/>
        <v>Тойтер Л.М. ПП, маг. "Продукти" р-н Летичевский Район, пгт.Летичев, пер.Ленина, д.5</v>
      </c>
    </row>
    <row r="3721" spans="1:18" hidden="1" x14ac:dyDescent="0.25">
      <c r="A3721" s="32">
        <v>513706</v>
      </c>
      <c r="B3721" s="31" t="s">
        <v>7133</v>
      </c>
      <c r="C3721" s="31" t="s">
        <v>7134</v>
      </c>
      <c r="D3721" s="31" t="s">
        <v>7135</v>
      </c>
      <c r="E3721" s="31" t="s">
        <v>145</v>
      </c>
      <c r="F3721" s="31" t="s">
        <v>122</v>
      </c>
      <c r="G3721" s="31" t="s">
        <v>107</v>
      </c>
      <c r="H3721" s="31" t="s">
        <v>108</v>
      </c>
      <c r="I3721" s="31" t="s">
        <v>7131</v>
      </c>
      <c r="J3721" s="31" t="s">
        <v>7132</v>
      </c>
      <c r="K3721" s="31" t="s">
        <v>106</v>
      </c>
      <c r="L3721" s="31" t="s">
        <v>7134</v>
      </c>
      <c r="M3721" s="31" t="s">
        <v>31</v>
      </c>
      <c r="N3721" s="31" t="s">
        <v>25934</v>
      </c>
      <c r="O3721" s="31" t="s">
        <v>25929</v>
      </c>
      <c r="P3721" s="32" t="s">
        <v>25948</v>
      </c>
      <c r="Q3721" s="32">
        <v>1</v>
      </c>
      <c r="R3721" t="str">
        <f t="shared" si="58"/>
        <v>Чорноус Г.Б. ПП, маг. "Продукти" г.Староконстантинов, пер.Орджоникидзе, д.68 (блок 1)</v>
      </c>
    </row>
    <row r="3722" spans="1:18" hidden="1" x14ac:dyDescent="0.25">
      <c r="A3722" s="32">
        <v>159725</v>
      </c>
      <c r="B3722" s="31" t="s">
        <v>3691</v>
      </c>
      <c r="C3722" s="31" t="s">
        <v>3692</v>
      </c>
      <c r="D3722" s="31" t="s">
        <v>7258</v>
      </c>
      <c r="E3722" s="31" t="s">
        <v>145</v>
      </c>
      <c r="F3722" s="31" t="s">
        <v>122</v>
      </c>
      <c r="G3722" s="31" t="s">
        <v>115</v>
      </c>
      <c r="H3722" s="31" t="s">
        <v>116</v>
      </c>
      <c r="I3722" s="31" t="s">
        <v>124</v>
      </c>
      <c r="J3722" s="31" t="s">
        <v>109</v>
      </c>
      <c r="K3722" s="31" t="s">
        <v>106</v>
      </c>
      <c r="L3722" s="31" t="s">
        <v>3692</v>
      </c>
      <c r="M3722" s="31" t="s">
        <v>5</v>
      </c>
      <c r="N3722" s="31" t="s">
        <v>4</v>
      </c>
      <c r="O3722" s="31" t="s">
        <v>25929</v>
      </c>
      <c r="P3722" s="32" t="s">
        <v>25948</v>
      </c>
      <c r="Q3722" s="32">
        <v>1</v>
      </c>
      <c r="R3722" t="str">
        <f t="shared" si="58"/>
        <v>Адамова А.В. ПП, к-к №11 г.Хмельницкий, ул.Соборная, д.11 (Жовтий павільйон к-к №11)</v>
      </c>
    </row>
    <row r="3723" spans="1:18" hidden="1" x14ac:dyDescent="0.25">
      <c r="A3723" s="32">
        <v>159736</v>
      </c>
      <c r="B3723" s="31" t="s">
        <v>7289</v>
      </c>
      <c r="C3723" s="31" t="s">
        <v>7290</v>
      </c>
      <c r="D3723" s="31" t="s">
        <v>7291</v>
      </c>
      <c r="E3723" s="31" t="s">
        <v>145</v>
      </c>
      <c r="F3723" s="31" t="s">
        <v>122</v>
      </c>
      <c r="G3723" s="31" t="s">
        <v>107</v>
      </c>
      <c r="H3723" s="31" t="s">
        <v>108</v>
      </c>
      <c r="I3723" s="31" t="s">
        <v>124</v>
      </c>
      <c r="J3723" s="31" t="s">
        <v>109</v>
      </c>
      <c r="K3723" s="31" t="s">
        <v>106</v>
      </c>
      <c r="L3723" s="31" t="s">
        <v>7290</v>
      </c>
      <c r="M3723" s="31" t="s">
        <v>32</v>
      </c>
      <c r="N3723" s="31" t="s">
        <v>25934</v>
      </c>
      <c r="O3723" s="31" t="s">
        <v>25929</v>
      </c>
      <c r="P3723" s="32" t="s">
        <v>25948</v>
      </c>
      <c r="Q3723" s="32">
        <v>1</v>
      </c>
      <c r="R3723" t="str">
        <f t="shared" si="58"/>
        <v>Андрєєва М.В. ПП, маг. "Продукти" р-н Красиловский Район, с.Печеское (0)</v>
      </c>
    </row>
    <row r="3724" spans="1:18" hidden="1" x14ac:dyDescent="0.25">
      <c r="A3724" s="32">
        <v>159739</v>
      </c>
      <c r="B3724" s="31" t="s">
        <v>2755</v>
      </c>
      <c r="C3724" s="31" t="s">
        <v>2756</v>
      </c>
      <c r="D3724" s="31" t="s">
        <v>2757</v>
      </c>
      <c r="E3724" s="31" t="s">
        <v>145</v>
      </c>
      <c r="F3724" s="31" t="s">
        <v>122</v>
      </c>
      <c r="G3724" s="31" t="s">
        <v>107</v>
      </c>
      <c r="H3724" s="31" t="s">
        <v>108</v>
      </c>
      <c r="I3724" s="31" t="s">
        <v>124</v>
      </c>
      <c r="J3724" s="31" t="s">
        <v>109</v>
      </c>
      <c r="K3724" s="31" t="s">
        <v>106</v>
      </c>
      <c r="L3724" s="31" t="s">
        <v>2756</v>
      </c>
      <c r="M3724" s="31" t="s">
        <v>31</v>
      </c>
      <c r="N3724" s="31" t="s">
        <v>25934</v>
      </c>
      <c r="O3724" s="31" t="s">
        <v>25929</v>
      </c>
      <c r="P3724" s="32" t="s">
        <v>25948</v>
      </c>
      <c r="Q3724" s="32">
        <v>1</v>
      </c>
      <c r="R3724" t="str">
        <f t="shared" si="58"/>
        <v>Андрощук А.А. ПП, лоток г.Староконстантинов, ул.Ессенская, д.2</v>
      </c>
    </row>
    <row r="3725" spans="1:18" hidden="1" x14ac:dyDescent="0.25">
      <c r="A3725" s="32">
        <v>159740</v>
      </c>
      <c r="B3725" s="31" t="s">
        <v>7292</v>
      </c>
      <c r="C3725" s="31" t="s">
        <v>7293</v>
      </c>
      <c r="D3725" s="31" t="s">
        <v>2757</v>
      </c>
      <c r="E3725" s="31" t="s">
        <v>145</v>
      </c>
      <c r="F3725" s="31" t="s">
        <v>122</v>
      </c>
      <c r="G3725" s="31" t="s">
        <v>107</v>
      </c>
      <c r="H3725" s="31" t="s">
        <v>108</v>
      </c>
      <c r="I3725" s="31" t="s">
        <v>7294</v>
      </c>
      <c r="J3725" s="31" t="s">
        <v>7295</v>
      </c>
      <c r="K3725" s="31" t="s">
        <v>106</v>
      </c>
      <c r="L3725" s="31" t="s">
        <v>7293</v>
      </c>
      <c r="M3725" s="31" t="s">
        <v>32</v>
      </c>
      <c r="N3725" s="31" t="s">
        <v>25934</v>
      </c>
      <c r="O3725" s="31" t="s">
        <v>25929</v>
      </c>
      <c r="P3725" s="32" t="s">
        <v>25948</v>
      </c>
      <c r="Q3725" s="32">
        <v>1</v>
      </c>
      <c r="R3725" t="str">
        <f t="shared" si="58"/>
        <v>Андрощук А.А. ПП, маг. "Економ" г.Староконстантинов, ул.Ессенская, д.2</v>
      </c>
    </row>
    <row r="3726" spans="1:18" hidden="1" x14ac:dyDescent="0.25">
      <c r="A3726" s="32">
        <v>159746</v>
      </c>
      <c r="B3726" s="31" t="s">
        <v>7308</v>
      </c>
      <c r="C3726" s="31" t="s">
        <v>7309</v>
      </c>
      <c r="D3726" s="31" t="s">
        <v>1346</v>
      </c>
      <c r="E3726" s="31" t="s">
        <v>145</v>
      </c>
      <c r="F3726" s="31" t="s">
        <v>122</v>
      </c>
      <c r="G3726" s="31" t="s">
        <v>149</v>
      </c>
      <c r="H3726" s="31" t="s">
        <v>108</v>
      </c>
      <c r="I3726" s="31" t="s">
        <v>124</v>
      </c>
      <c r="J3726" s="31" t="s">
        <v>109</v>
      </c>
      <c r="K3726" s="31" t="s">
        <v>106</v>
      </c>
      <c r="L3726" s="31" t="s">
        <v>7309</v>
      </c>
      <c r="M3726" s="31" t="s">
        <v>31</v>
      </c>
      <c r="N3726" s="31" t="s">
        <v>25934</v>
      </c>
      <c r="O3726" s="31" t="s">
        <v>25929</v>
      </c>
      <c r="P3726" s="32" t="s">
        <v>25948</v>
      </c>
      <c r="Q3726" s="32">
        <v>1</v>
      </c>
      <c r="R3726" t="str">
        <f t="shared" si="58"/>
        <v>Андрушко І.О. ПП, к-к г.Староконстантинов (0)</v>
      </c>
    </row>
    <row r="3727" spans="1:18" hidden="1" x14ac:dyDescent="0.25">
      <c r="A3727" s="32">
        <v>159750</v>
      </c>
      <c r="B3727" s="31" t="s">
        <v>7322</v>
      </c>
      <c r="C3727" s="31" t="s">
        <v>7323</v>
      </c>
      <c r="D3727" s="31" t="s">
        <v>7324</v>
      </c>
      <c r="E3727" s="31" t="s">
        <v>145</v>
      </c>
      <c r="F3727" s="31" t="s">
        <v>122</v>
      </c>
      <c r="G3727" s="31" t="s">
        <v>107</v>
      </c>
      <c r="H3727" s="31" t="s">
        <v>108</v>
      </c>
      <c r="I3727" s="31" t="s">
        <v>124</v>
      </c>
      <c r="J3727" s="31" t="s">
        <v>109</v>
      </c>
      <c r="K3727" s="31" t="s">
        <v>106</v>
      </c>
      <c r="L3727" s="31" t="s">
        <v>7323</v>
      </c>
      <c r="M3727" s="31" t="s">
        <v>32</v>
      </c>
      <c r="N3727" s="31" t="s">
        <v>25934</v>
      </c>
      <c r="O3727" s="31" t="s">
        <v>25929</v>
      </c>
      <c r="P3727" s="32" t="s">
        <v>67</v>
      </c>
      <c r="Q3727" s="32">
        <v>1</v>
      </c>
      <c r="R3727" t="str">
        <f t="shared" si="58"/>
        <v>Антонець ПП, маг. "Продукти" р-н Староконстантиновский Район, с.Воронковцы, ул.Строительная, д.8</v>
      </c>
    </row>
    <row r="3728" spans="1:18" hidden="1" x14ac:dyDescent="0.25">
      <c r="A3728" s="32">
        <v>159751</v>
      </c>
      <c r="B3728" s="31" t="s">
        <v>7325</v>
      </c>
      <c r="C3728" s="31" t="s">
        <v>7326</v>
      </c>
      <c r="D3728" s="31" t="s">
        <v>7327</v>
      </c>
      <c r="E3728" s="31" t="s">
        <v>145</v>
      </c>
      <c r="F3728" s="31" t="s">
        <v>122</v>
      </c>
      <c r="G3728" s="31" t="s">
        <v>107</v>
      </c>
      <c r="H3728" s="31" t="s">
        <v>108</v>
      </c>
      <c r="I3728" s="31" t="s">
        <v>7328</v>
      </c>
      <c r="J3728" s="31" t="s">
        <v>7329</v>
      </c>
      <c r="K3728" s="31" t="s">
        <v>106</v>
      </c>
      <c r="L3728" s="31" t="s">
        <v>7330</v>
      </c>
      <c r="M3728" s="31" t="s">
        <v>4</v>
      </c>
      <c r="N3728" s="31" t="s">
        <v>4</v>
      </c>
      <c r="O3728" s="31" t="s">
        <v>25929</v>
      </c>
      <c r="P3728" s="32" t="s">
        <v>25948</v>
      </c>
      <c r="Q3728" s="32">
        <v>1</v>
      </c>
      <c r="R3728" t="str">
        <f t="shared" si="58"/>
        <v>(НКЗ) Антонінське ПАТ, маг. "Хуторок" р-н Красиловский Район, с.Юзино, ул.Шевченка, д.3</v>
      </c>
    </row>
    <row r="3729" spans="1:18" hidden="1" x14ac:dyDescent="0.25">
      <c r="A3729" s="32">
        <v>159753</v>
      </c>
      <c r="B3729" s="31" t="s">
        <v>7334</v>
      </c>
      <c r="C3729" s="31" t="s">
        <v>7335</v>
      </c>
      <c r="D3729" s="31" t="s">
        <v>3274</v>
      </c>
      <c r="E3729" s="31" t="s">
        <v>145</v>
      </c>
      <c r="F3729" s="31" t="s">
        <v>122</v>
      </c>
      <c r="G3729" s="31" t="s">
        <v>107</v>
      </c>
      <c r="H3729" s="31" t="s">
        <v>108</v>
      </c>
      <c r="I3729" s="31" t="s">
        <v>124</v>
      </c>
      <c r="J3729" s="31" t="s">
        <v>109</v>
      </c>
      <c r="K3729" s="31" t="s">
        <v>106</v>
      </c>
      <c r="L3729" s="31" t="s">
        <v>7335</v>
      </c>
      <c r="M3729" s="31" t="s">
        <v>29</v>
      </c>
      <c r="N3729" s="31" t="s">
        <v>25934</v>
      </c>
      <c r="O3729" s="31" t="s">
        <v>25929</v>
      </c>
      <c r="P3729" s="32" t="s">
        <v>25948</v>
      </c>
      <c r="Q3729" s="32">
        <v>1</v>
      </c>
      <c r="R3729" t="str">
        <f t="shared" si="58"/>
        <v>Антонінський цукророб ТПП, маг. "Продукти" р-н Красиловский Район, с.Лесовая Волица (0)</v>
      </c>
    </row>
    <row r="3730" spans="1:18" hidden="1" x14ac:dyDescent="0.25">
      <c r="A3730" s="32">
        <v>159754</v>
      </c>
      <c r="B3730" s="31" t="s">
        <v>7336</v>
      </c>
      <c r="C3730" s="31" t="s">
        <v>7337</v>
      </c>
      <c r="D3730" s="31" t="s">
        <v>7338</v>
      </c>
      <c r="E3730" s="31" t="s">
        <v>145</v>
      </c>
      <c r="F3730" s="31" t="s">
        <v>122</v>
      </c>
      <c r="G3730" s="31" t="s">
        <v>115</v>
      </c>
      <c r="H3730" s="31" t="s">
        <v>116</v>
      </c>
      <c r="I3730" s="31" t="s">
        <v>124</v>
      </c>
      <c r="J3730" s="31" t="s">
        <v>109</v>
      </c>
      <c r="K3730" s="31" t="s">
        <v>106</v>
      </c>
      <c r="L3730" s="31" t="s">
        <v>7337</v>
      </c>
      <c r="M3730" s="31" t="s">
        <v>31</v>
      </c>
      <c r="N3730" s="31" t="s">
        <v>25934</v>
      </c>
      <c r="O3730" s="31" t="s">
        <v>25929</v>
      </c>
      <c r="P3730" s="32" t="s">
        <v>25948</v>
      </c>
      <c r="Q3730" s="32">
        <v>1</v>
      </c>
      <c r="R3730" t="str">
        <f t="shared" si="58"/>
        <v>Антонюк І.В. ПП, лоток г.Староконстантинов, ул.Ессенская, д.2 (біля аптеки)</v>
      </c>
    </row>
    <row r="3731" spans="1:18" hidden="1" x14ac:dyDescent="0.25">
      <c r="A3731" s="32">
        <v>165906</v>
      </c>
      <c r="B3731" s="31" t="s">
        <v>21926</v>
      </c>
      <c r="C3731" s="31" t="s">
        <v>21927</v>
      </c>
      <c r="D3731" s="31" t="s">
        <v>21928</v>
      </c>
      <c r="E3731" s="31" t="s">
        <v>145</v>
      </c>
      <c r="F3731" s="31" t="s">
        <v>122</v>
      </c>
      <c r="G3731" s="31" t="s">
        <v>107</v>
      </c>
      <c r="H3731" s="31" t="s">
        <v>108</v>
      </c>
      <c r="I3731" s="31" t="s">
        <v>21929</v>
      </c>
      <c r="J3731" s="31" t="s">
        <v>21930</v>
      </c>
      <c r="K3731" s="31" t="s">
        <v>110</v>
      </c>
      <c r="L3731" s="31" t="s">
        <v>21927</v>
      </c>
      <c r="M3731" s="31" t="s">
        <v>31</v>
      </c>
      <c r="N3731" s="31" t="s">
        <v>25934</v>
      </c>
      <c r="O3731" s="31" t="s">
        <v>25929</v>
      </c>
      <c r="P3731" s="32" t="s">
        <v>66</v>
      </c>
      <c r="Q3731" s="32">
        <v>1</v>
      </c>
      <c r="R3731" t="str">
        <f t="shared" si="58"/>
        <v>Учик В.П. ПП, маг. "Спокуса" г.Староконстантинов, ул.Горького, д.31/5</v>
      </c>
    </row>
    <row r="3732" spans="1:18" hidden="1" x14ac:dyDescent="0.25">
      <c r="A3732" s="32">
        <v>165919</v>
      </c>
      <c r="B3732" s="31" t="s">
        <v>21950</v>
      </c>
      <c r="C3732" s="31" t="s">
        <v>21951</v>
      </c>
      <c r="D3732" s="31" t="s">
        <v>21952</v>
      </c>
      <c r="E3732" s="31" t="s">
        <v>145</v>
      </c>
      <c r="F3732" s="31" t="s">
        <v>122</v>
      </c>
      <c r="G3732" s="31" t="s">
        <v>149</v>
      </c>
      <c r="H3732" s="31" t="s">
        <v>108</v>
      </c>
      <c r="I3732" s="31" t="s">
        <v>21953</v>
      </c>
      <c r="J3732" s="31" t="s">
        <v>21954</v>
      </c>
      <c r="K3732" s="31" t="s">
        <v>110</v>
      </c>
      <c r="L3732" s="31" t="s">
        <v>21951</v>
      </c>
      <c r="M3732" s="31" t="s">
        <v>5</v>
      </c>
      <c r="N3732" s="31" t="s">
        <v>4</v>
      </c>
      <c r="O3732" s="31" t="s">
        <v>25929</v>
      </c>
      <c r="P3732" s="32" t="s">
        <v>67</v>
      </c>
      <c r="Q3732" s="32">
        <v>0.5</v>
      </c>
      <c r="R3732" t="str">
        <f t="shared" si="58"/>
        <v>Фармуга Н.П. ПП, місце 86 г.Хмельницкий, шоссе Львовское (перед світлофором)</v>
      </c>
    </row>
    <row r="3733" spans="1:18" hidden="1" x14ac:dyDescent="0.25">
      <c r="A3733" s="32">
        <v>165925</v>
      </c>
      <c r="B3733" s="31" t="s">
        <v>21966</v>
      </c>
      <c r="C3733" s="31" t="s">
        <v>21967</v>
      </c>
      <c r="D3733" s="31" t="s">
        <v>21968</v>
      </c>
      <c r="E3733" s="31" t="s">
        <v>145</v>
      </c>
      <c r="F3733" s="31" t="s">
        <v>122</v>
      </c>
      <c r="G3733" s="31" t="s">
        <v>107</v>
      </c>
      <c r="H3733" s="31" t="s">
        <v>108</v>
      </c>
      <c r="I3733" s="31" t="s">
        <v>21964</v>
      </c>
      <c r="J3733" s="31" t="s">
        <v>21965</v>
      </c>
      <c r="K3733" s="31" t="s">
        <v>110</v>
      </c>
      <c r="L3733" s="31" t="s">
        <v>21967</v>
      </c>
      <c r="M3733" s="31" t="s">
        <v>29</v>
      </c>
      <c r="N3733" s="31" t="s">
        <v>25934</v>
      </c>
      <c r="O3733" s="31" t="s">
        <v>25929</v>
      </c>
      <c r="P3733" s="32" t="s">
        <v>67</v>
      </c>
      <c r="Q3733" s="32">
        <v>0.5</v>
      </c>
      <c r="R3733" t="str">
        <f t="shared" si="58"/>
        <v>Федорчук А.П.ПП,маг "Олена" р-н Красиловский Район, с.Корчовка, д.1а (ул. Центральная)</v>
      </c>
    </row>
    <row r="3734" spans="1:18" hidden="1" x14ac:dyDescent="0.25">
      <c r="A3734" s="32">
        <v>165926</v>
      </c>
      <c r="B3734" s="31" t="s">
        <v>21969</v>
      </c>
      <c r="C3734" s="31" t="s">
        <v>21970</v>
      </c>
      <c r="D3734" s="31" t="s">
        <v>21971</v>
      </c>
      <c r="E3734" s="31" t="s">
        <v>145</v>
      </c>
      <c r="F3734" s="31" t="s">
        <v>122</v>
      </c>
      <c r="G3734" s="31" t="s">
        <v>107</v>
      </c>
      <c r="H3734" s="31" t="s">
        <v>108</v>
      </c>
      <c r="I3734" s="31" t="s">
        <v>21972</v>
      </c>
      <c r="J3734" s="31" t="s">
        <v>21973</v>
      </c>
      <c r="K3734" s="31" t="s">
        <v>110</v>
      </c>
      <c r="L3734" s="31" t="s">
        <v>21970</v>
      </c>
      <c r="M3734" s="31" t="s">
        <v>29</v>
      </c>
      <c r="N3734" s="31" t="s">
        <v>25934</v>
      </c>
      <c r="O3734" s="31" t="s">
        <v>25929</v>
      </c>
      <c r="P3734" s="32" t="s">
        <v>66</v>
      </c>
      <c r="Q3734" s="32">
        <v>0.5</v>
      </c>
      <c r="R3734" t="str">
        <f t="shared" si="58"/>
        <v>Федорчук В.В. ПП, маг. "Валентина" р-н Красиловский Район, с.Волица, ул.Школьная, д.2 (в центрі за столовою)</v>
      </c>
    </row>
    <row r="3735" spans="1:18" hidden="1" x14ac:dyDescent="0.25">
      <c r="A3735" s="32">
        <v>165928</v>
      </c>
      <c r="B3735" s="31" t="s">
        <v>21974</v>
      </c>
      <c r="C3735" s="31" t="s">
        <v>21975</v>
      </c>
      <c r="D3735" s="31" t="s">
        <v>21976</v>
      </c>
      <c r="E3735" s="31" t="s">
        <v>145</v>
      </c>
      <c r="F3735" s="31" t="s">
        <v>122</v>
      </c>
      <c r="G3735" s="31" t="s">
        <v>155</v>
      </c>
      <c r="H3735" s="31" t="s">
        <v>108</v>
      </c>
      <c r="I3735" s="31" t="s">
        <v>21977</v>
      </c>
      <c r="J3735" s="31" t="s">
        <v>21978</v>
      </c>
      <c r="K3735" s="31" t="s">
        <v>110</v>
      </c>
      <c r="L3735" s="31" t="s">
        <v>21975</v>
      </c>
      <c r="M3735" s="31" t="s">
        <v>29</v>
      </c>
      <c r="N3735" s="31" t="s">
        <v>25934</v>
      </c>
      <c r="O3735" s="31" t="s">
        <v>25929</v>
      </c>
      <c r="P3735" s="32" t="s">
        <v>66</v>
      </c>
      <c r="Q3735" s="32">
        <v>1</v>
      </c>
      <c r="R3735" t="str">
        <f t="shared" si="58"/>
        <v>Федченко Н.С. ПП, маг."Господар" р-н Красиловский Район, г.Красилов, ул.Грушевского, д.2</v>
      </c>
    </row>
    <row r="3736" spans="1:18" hidden="1" x14ac:dyDescent="0.25">
      <c r="A3736" s="32">
        <v>165930</v>
      </c>
      <c r="B3736" s="31" t="s">
        <v>21979</v>
      </c>
      <c r="C3736" s="31" t="s">
        <v>21980</v>
      </c>
      <c r="D3736" s="31" t="s">
        <v>21981</v>
      </c>
      <c r="E3736" s="31" t="s">
        <v>145</v>
      </c>
      <c r="F3736" s="31" t="s">
        <v>122</v>
      </c>
      <c r="G3736" s="31" t="s">
        <v>107</v>
      </c>
      <c r="H3736" s="31" t="s">
        <v>108</v>
      </c>
      <c r="I3736" s="31" t="s">
        <v>21982</v>
      </c>
      <c r="J3736" s="31" t="s">
        <v>21983</v>
      </c>
      <c r="K3736" s="31" t="s">
        <v>110</v>
      </c>
      <c r="L3736" s="31" t="s">
        <v>21980</v>
      </c>
      <c r="M3736" s="31" t="s">
        <v>29</v>
      </c>
      <c r="N3736" s="31" t="s">
        <v>25934</v>
      </c>
      <c r="O3736" s="31" t="s">
        <v>25929</v>
      </c>
      <c r="P3736" s="32" t="s">
        <v>67</v>
      </c>
      <c r="Q3736" s="32">
        <v>0.5</v>
      </c>
      <c r="R3736" t="str">
        <f t="shared" si="58"/>
        <v>Федчук І.В. ПП, маг. "Корона" р-н Теофипольский Район, с.Новоставцы, ул.Колхозная, д.3 (в центрі села)</v>
      </c>
    </row>
    <row r="3737" spans="1:18" hidden="1" x14ac:dyDescent="0.25">
      <c r="A3737" s="32">
        <v>165936</v>
      </c>
      <c r="B3737" s="31" t="s">
        <v>22000</v>
      </c>
      <c r="C3737" s="31" t="s">
        <v>22001</v>
      </c>
      <c r="D3737" s="31" t="s">
        <v>22002</v>
      </c>
      <c r="E3737" s="31" t="s">
        <v>145</v>
      </c>
      <c r="F3737" s="31" t="s">
        <v>122</v>
      </c>
      <c r="G3737" s="31" t="s">
        <v>107</v>
      </c>
      <c r="H3737" s="31" t="s">
        <v>108</v>
      </c>
      <c r="I3737" s="31" t="s">
        <v>22003</v>
      </c>
      <c r="J3737" s="31" t="s">
        <v>22004</v>
      </c>
      <c r="K3737" s="31" t="s">
        <v>110</v>
      </c>
      <c r="L3737" s="31" t="s">
        <v>22005</v>
      </c>
      <c r="M3737" s="31" t="s">
        <v>30</v>
      </c>
      <c r="N3737" s="31" t="s">
        <v>25934</v>
      </c>
      <c r="O3737" s="31" t="s">
        <v>25929</v>
      </c>
      <c r="P3737" s="32" t="s">
        <v>66</v>
      </c>
      <c r="Q3737" s="32">
        <v>0.5</v>
      </c>
      <c r="R3737" t="str">
        <f t="shared" si="58"/>
        <v>(КООП) Фенікс 2008 СТ, маг. "Продукти" р-н Теофипольский Район, с.Медисовка, ул.Ленина (около памятника)</v>
      </c>
    </row>
    <row r="3738" spans="1:18" hidden="1" x14ac:dyDescent="0.25">
      <c r="A3738" s="32">
        <v>165937</v>
      </c>
      <c r="B3738" s="31" t="s">
        <v>22006</v>
      </c>
      <c r="C3738" s="31" t="s">
        <v>22001</v>
      </c>
      <c r="D3738" s="31" t="s">
        <v>22007</v>
      </c>
      <c r="E3738" s="31" t="s">
        <v>145</v>
      </c>
      <c r="F3738" s="31" t="s">
        <v>122</v>
      </c>
      <c r="G3738" s="31" t="s">
        <v>107</v>
      </c>
      <c r="H3738" s="31" t="s">
        <v>108</v>
      </c>
      <c r="I3738" s="31" t="s">
        <v>22003</v>
      </c>
      <c r="J3738" s="31" t="s">
        <v>22004</v>
      </c>
      <c r="K3738" s="31" t="s">
        <v>110</v>
      </c>
      <c r="L3738" s="31" t="s">
        <v>22005</v>
      </c>
      <c r="M3738" s="31" t="s">
        <v>30</v>
      </c>
      <c r="N3738" s="31" t="s">
        <v>25934</v>
      </c>
      <c r="O3738" s="31" t="s">
        <v>25929</v>
      </c>
      <c r="P3738" s="32" t="s">
        <v>66</v>
      </c>
      <c r="Q3738" s="32">
        <v>0.5</v>
      </c>
      <c r="R3738" t="str">
        <f t="shared" si="58"/>
        <v>(КООП) Фенікс 2008 СТ, маг. "Продукти" р-н Теофипольский Район, с.Гавриловка, ул.Колхозная, д.24 (напротив церкви)</v>
      </c>
    </row>
    <row r="3739" spans="1:18" hidden="1" x14ac:dyDescent="0.25">
      <c r="A3739" s="32">
        <v>165948</v>
      </c>
      <c r="B3739" s="31" t="s">
        <v>22035</v>
      </c>
      <c r="C3739" s="31" t="s">
        <v>22036</v>
      </c>
      <c r="D3739" s="31" t="s">
        <v>22037</v>
      </c>
      <c r="E3739" s="31" t="s">
        <v>145</v>
      </c>
      <c r="F3739" s="31" t="s">
        <v>122</v>
      </c>
      <c r="G3739" s="31" t="s">
        <v>107</v>
      </c>
      <c r="H3739" s="31" t="s">
        <v>108</v>
      </c>
      <c r="I3739" s="31" t="s">
        <v>12762</v>
      </c>
      <c r="J3739" s="31" t="s">
        <v>12763</v>
      </c>
      <c r="K3739" s="31" t="s">
        <v>110</v>
      </c>
      <c r="L3739" s="31" t="s">
        <v>22036</v>
      </c>
      <c r="M3739" s="31" t="s">
        <v>33</v>
      </c>
      <c r="N3739" s="31" t="s">
        <v>25934</v>
      </c>
      <c r="O3739" s="31" t="s">
        <v>25929</v>
      </c>
      <c r="P3739" s="32" t="s">
        <v>66</v>
      </c>
      <c r="Q3739" s="32">
        <v>1</v>
      </c>
      <c r="R3739" t="str">
        <f t="shared" si="58"/>
        <v>Фірма "Бакалія" ПрАТ, маг. "Економ №17" р-н Летичевский Район, пгт.Летичев, ул.50-летия Октября, д.75</v>
      </c>
    </row>
    <row r="3740" spans="1:18" hidden="1" x14ac:dyDescent="0.25">
      <c r="A3740" s="32">
        <v>165955</v>
      </c>
      <c r="B3740" s="31" t="s">
        <v>22048</v>
      </c>
      <c r="C3740" s="31" t="s">
        <v>22049</v>
      </c>
      <c r="D3740" s="31" t="s">
        <v>22050</v>
      </c>
      <c r="E3740" s="31" t="s">
        <v>145</v>
      </c>
      <c r="F3740" s="31" t="s">
        <v>122</v>
      </c>
      <c r="G3740" s="31" t="s">
        <v>155</v>
      </c>
      <c r="H3740" s="31" t="s">
        <v>108</v>
      </c>
      <c r="I3740" s="31" t="s">
        <v>12762</v>
      </c>
      <c r="J3740" s="31" t="s">
        <v>12763</v>
      </c>
      <c r="K3740" s="31" t="s">
        <v>110</v>
      </c>
      <c r="L3740" s="31" t="s">
        <v>22049</v>
      </c>
      <c r="M3740" s="31" t="s">
        <v>31</v>
      </c>
      <c r="N3740" s="31" t="s">
        <v>25934</v>
      </c>
      <c r="O3740" s="31" t="s">
        <v>25929</v>
      </c>
      <c r="P3740" s="32" t="s">
        <v>66</v>
      </c>
      <c r="Q3740" s="32">
        <v>1</v>
      </c>
      <c r="R3740" t="str">
        <f t="shared" si="58"/>
        <v>Фірма "Бакалія" ПрАТ, маг."Економ №14" г.Староконстантинов, ул.Острожского, д.10</v>
      </c>
    </row>
    <row r="3741" spans="1:18" hidden="1" x14ac:dyDescent="0.25">
      <c r="A3741" s="32">
        <v>165962</v>
      </c>
      <c r="B3741" s="31" t="s">
        <v>1836</v>
      </c>
      <c r="C3741" s="31" t="s">
        <v>1837</v>
      </c>
      <c r="D3741" s="31" t="s">
        <v>22064</v>
      </c>
      <c r="E3741" s="31" t="s">
        <v>145</v>
      </c>
      <c r="F3741" s="31" t="s">
        <v>122</v>
      </c>
      <c r="G3741" s="31" t="s">
        <v>107</v>
      </c>
      <c r="H3741" s="31" t="s">
        <v>108</v>
      </c>
      <c r="I3741" s="31" t="s">
        <v>22065</v>
      </c>
      <c r="J3741" s="31" t="s">
        <v>22066</v>
      </c>
      <c r="K3741" s="31" t="s">
        <v>110</v>
      </c>
      <c r="L3741" s="31" t="s">
        <v>22067</v>
      </c>
      <c r="M3741" s="31" t="s">
        <v>30</v>
      </c>
      <c r="N3741" s="31" t="s">
        <v>25934</v>
      </c>
      <c r="O3741" s="31" t="s">
        <v>25929</v>
      </c>
      <c r="P3741" s="32" t="s">
        <v>67</v>
      </c>
      <c r="Q3741" s="32">
        <v>0.5</v>
      </c>
      <c r="R3741" t="str">
        <f t="shared" si="58"/>
        <v>Фотіна К.І. ПП, маг. "Мрія" р-н Теофипольский Район, с.Кунча, ул.Данилюка, д.10</v>
      </c>
    </row>
    <row r="3742" spans="1:18" hidden="1" x14ac:dyDescent="0.25">
      <c r="A3742" s="32">
        <v>166005</v>
      </c>
      <c r="B3742" s="31" t="s">
        <v>22132</v>
      </c>
      <c r="C3742" s="31" t="s">
        <v>22133</v>
      </c>
      <c r="D3742" s="31" t="s">
        <v>16369</v>
      </c>
      <c r="E3742" s="31" t="s">
        <v>145</v>
      </c>
      <c r="F3742" s="31" t="s">
        <v>122</v>
      </c>
      <c r="G3742" s="31" t="s">
        <v>115</v>
      </c>
      <c r="H3742" s="31" t="s">
        <v>116</v>
      </c>
      <c r="I3742" s="31" t="s">
        <v>22134</v>
      </c>
      <c r="J3742" s="31" t="s">
        <v>22135</v>
      </c>
      <c r="K3742" s="31" t="s">
        <v>110</v>
      </c>
      <c r="L3742" s="31" t="s">
        <v>22133</v>
      </c>
      <c r="M3742" s="31" t="s">
        <v>5</v>
      </c>
      <c r="N3742" s="31" t="s">
        <v>4</v>
      </c>
      <c r="O3742" s="31" t="s">
        <v>25929</v>
      </c>
      <c r="P3742" s="32" t="s">
        <v>66</v>
      </c>
      <c r="Q3742" s="32">
        <v>1</v>
      </c>
      <c r="R3742" t="str">
        <f t="shared" si="58"/>
        <v>Хлівецька В.І. ПП, місце 7 г.Хмельницкий, шоссе Львовское (р-к"Тіса")</v>
      </c>
    </row>
    <row r="3743" spans="1:18" hidden="1" x14ac:dyDescent="0.25">
      <c r="A3743" s="32">
        <v>166013</v>
      </c>
      <c r="B3743" s="31" t="s">
        <v>22144</v>
      </c>
      <c r="C3743" s="31" t="s">
        <v>22145</v>
      </c>
      <c r="D3743" s="31" t="s">
        <v>22146</v>
      </c>
      <c r="E3743" s="31" t="s">
        <v>145</v>
      </c>
      <c r="F3743" s="31" t="s">
        <v>122</v>
      </c>
      <c r="G3743" s="31" t="s">
        <v>111</v>
      </c>
      <c r="H3743" s="31" t="s">
        <v>112</v>
      </c>
      <c r="I3743" s="31" t="s">
        <v>124</v>
      </c>
      <c r="J3743" s="31" t="s">
        <v>109</v>
      </c>
      <c r="K3743" s="31" t="s">
        <v>110</v>
      </c>
      <c r="L3743" s="31" t="s">
        <v>22147</v>
      </c>
      <c r="M3743" s="31" t="s">
        <v>4</v>
      </c>
      <c r="N3743" s="31" t="s">
        <v>4</v>
      </c>
      <c r="O3743" s="31" t="s">
        <v>25929</v>
      </c>
      <c r="P3743" s="32" t="s">
        <v>25948</v>
      </c>
      <c r="Q3743" s="32">
        <v>1</v>
      </c>
      <c r="R3743" t="str">
        <f t="shared" si="58"/>
        <v>(НКЗ) Хм.учбово-виробниче підприємство УТОС г.Хмельницкий, ул.Строителей, д.22</v>
      </c>
    </row>
    <row r="3744" spans="1:18" hidden="1" x14ac:dyDescent="0.25">
      <c r="A3744" s="32">
        <v>166016</v>
      </c>
      <c r="B3744" s="31" t="s">
        <v>22153</v>
      </c>
      <c r="C3744" s="31" t="s">
        <v>22154</v>
      </c>
      <c r="D3744" s="31" t="s">
        <v>22155</v>
      </c>
      <c r="E3744" s="31" t="s">
        <v>145</v>
      </c>
      <c r="F3744" s="31" t="s">
        <v>122</v>
      </c>
      <c r="G3744" s="31" t="s">
        <v>111</v>
      </c>
      <c r="H3744" s="31" t="s">
        <v>112</v>
      </c>
      <c r="I3744" s="31" t="s">
        <v>22156</v>
      </c>
      <c r="J3744" s="31" t="s">
        <v>22157</v>
      </c>
      <c r="K3744" s="31" t="s">
        <v>110</v>
      </c>
      <c r="L3744" s="31" t="s">
        <v>22158</v>
      </c>
      <c r="M3744" s="31" t="s">
        <v>4</v>
      </c>
      <c r="N3744" s="31" t="s">
        <v>4</v>
      </c>
      <c r="O3744" s="31" t="s">
        <v>25929</v>
      </c>
      <c r="P3744" s="32" t="s">
        <v>25948</v>
      </c>
      <c r="Q3744" s="32">
        <v>1</v>
      </c>
      <c r="R3744" t="str">
        <f t="shared" si="58"/>
        <v>(НКЗ) Хм.філія Концерну "Військторгсервіс", склад г.Хмельницкий, пер.Ватутина, д.8</v>
      </c>
    </row>
    <row r="3745" spans="1:18" hidden="1" x14ac:dyDescent="0.25">
      <c r="A3745" s="32">
        <v>166016</v>
      </c>
      <c r="B3745" s="31" t="s">
        <v>22153</v>
      </c>
      <c r="C3745" s="31" t="s">
        <v>22154</v>
      </c>
      <c r="D3745" s="31" t="s">
        <v>22155</v>
      </c>
      <c r="E3745" s="31" t="s">
        <v>145</v>
      </c>
      <c r="F3745" s="31" t="s">
        <v>122</v>
      </c>
      <c r="G3745" s="31" t="s">
        <v>111</v>
      </c>
      <c r="H3745" s="31" t="s">
        <v>112</v>
      </c>
      <c r="I3745" s="31"/>
      <c r="J3745" s="31"/>
      <c r="K3745" s="31" t="s">
        <v>110</v>
      </c>
      <c r="L3745" s="31" t="s">
        <v>22159</v>
      </c>
      <c r="M3745" s="31" t="s">
        <v>4</v>
      </c>
      <c r="N3745" s="31" t="s">
        <v>4</v>
      </c>
      <c r="O3745" s="31" t="s">
        <v>25929</v>
      </c>
      <c r="P3745" s="32" t="s">
        <v>25948</v>
      </c>
      <c r="Q3745" s="32">
        <v>1</v>
      </c>
      <c r="R3745" t="str">
        <f t="shared" si="58"/>
        <v>(НКЗ) Хм.філія Концерну "Військторгсервіс", склад г.Хмельницкий, пер.Ватутина, д.8</v>
      </c>
    </row>
    <row r="3746" spans="1:18" hidden="1" x14ac:dyDescent="0.25">
      <c r="A3746" s="32">
        <v>166057</v>
      </c>
      <c r="B3746" s="31" t="s">
        <v>22216</v>
      </c>
      <c r="C3746" s="31" t="s">
        <v>22217</v>
      </c>
      <c r="D3746" s="31" t="s">
        <v>11465</v>
      </c>
      <c r="E3746" s="31" t="s">
        <v>145</v>
      </c>
      <c r="F3746" s="31" t="s">
        <v>122</v>
      </c>
      <c r="G3746" s="31" t="s">
        <v>149</v>
      </c>
      <c r="H3746" s="31" t="s">
        <v>108</v>
      </c>
      <c r="I3746" s="31" t="s">
        <v>22218</v>
      </c>
      <c r="J3746" s="31" t="s">
        <v>22219</v>
      </c>
      <c r="K3746" s="31" t="s">
        <v>110</v>
      </c>
      <c r="L3746" s="31" t="s">
        <v>22217</v>
      </c>
      <c r="M3746" s="31" t="s">
        <v>5</v>
      </c>
      <c r="N3746" s="31" t="s">
        <v>4</v>
      </c>
      <c r="O3746" s="31" t="s">
        <v>25929</v>
      </c>
      <c r="P3746" s="32" t="s">
        <v>67</v>
      </c>
      <c r="Q3746" s="32">
        <v>1</v>
      </c>
      <c r="R3746" t="str">
        <f t="shared" si="58"/>
        <v>Холманов О.О. ПП, місце 47 г.Хмельницкий, пер.Гвардейский (р-к "Ранковий")</v>
      </c>
    </row>
    <row r="3747" spans="1:18" hidden="1" x14ac:dyDescent="0.25">
      <c r="A3747" s="32">
        <v>166058</v>
      </c>
      <c r="B3747" s="31" t="s">
        <v>22220</v>
      </c>
      <c r="C3747" s="31" t="s">
        <v>22221</v>
      </c>
      <c r="D3747" s="31" t="s">
        <v>22222</v>
      </c>
      <c r="E3747" s="31" t="s">
        <v>145</v>
      </c>
      <c r="F3747" s="31" t="s">
        <v>122</v>
      </c>
      <c r="G3747" s="31" t="s">
        <v>107</v>
      </c>
      <c r="H3747" s="31" t="s">
        <v>108</v>
      </c>
      <c r="I3747" s="31" t="s">
        <v>124</v>
      </c>
      <c r="J3747" s="31" t="s">
        <v>109</v>
      </c>
      <c r="K3747" s="31" t="s">
        <v>110</v>
      </c>
      <c r="L3747" s="31" t="s">
        <v>22221</v>
      </c>
      <c r="M3747" s="31" t="s">
        <v>32</v>
      </c>
      <c r="N3747" s="31" t="s">
        <v>25934</v>
      </c>
      <c r="O3747" s="31" t="s">
        <v>25929</v>
      </c>
      <c r="P3747" s="32" t="s">
        <v>67</v>
      </c>
      <c r="Q3747" s="32">
        <v>0.5</v>
      </c>
      <c r="R3747" t="str">
        <f t="shared" si="58"/>
        <v>Холод ПП, маг. "Гранд" р-н Летичевский Район, пгт.Меджибож, ул.Ветеринарная, д.8</v>
      </c>
    </row>
    <row r="3748" spans="1:18" hidden="1" x14ac:dyDescent="0.25">
      <c r="A3748" s="32">
        <v>166065</v>
      </c>
      <c r="B3748" s="31" t="s">
        <v>22232</v>
      </c>
      <c r="C3748" s="31" t="s">
        <v>22233</v>
      </c>
      <c r="D3748" s="31" t="s">
        <v>22234</v>
      </c>
      <c r="E3748" s="31" t="s">
        <v>145</v>
      </c>
      <c r="F3748" s="31" t="s">
        <v>122</v>
      </c>
      <c r="G3748" s="31" t="s">
        <v>107</v>
      </c>
      <c r="H3748" s="31" t="s">
        <v>108</v>
      </c>
      <c r="I3748" s="31" t="s">
        <v>22235</v>
      </c>
      <c r="J3748" s="31" t="s">
        <v>22236</v>
      </c>
      <c r="K3748" s="31" t="s">
        <v>110</v>
      </c>
      <c r="L3748" s="31" t="s">
        <v>22233</v>
      </c>
      <c r="M3748" s="31" t="s">
        <v>33</v>
      </c>
      <c r="N3748" s="31" t="s">
        <v>25934</v>
      </c>
      <c r="O3748" s="31" t="s">
        <v>25929</v>
      </c>
      <c r="P3748" s="32" t="s">
        <v>66</v>
      </c>
      <c r="Q3748" s="32">
        <v>1</v>
      </c>
      <c r="R3748" t="str">
        <f t="shared" si="58"/>
        <v>Хоменко Л.А. ПП, маг."Марія" р-н Летичевский Район, пгт.Летичев, ул.50-летия Октября, д.13</v>
      </c>
    </row>
    <row r="3749" spans="1:18" hidden="1" x14ac:dyDescent="0.25">
      <c r="A3749" s="32">
        <v>166066</v>
      </c>
      <c r="B3749" s="31" t="s">
        <v>22237</v>
      </c>
      <c r="C3749" s="31" t="s">
        <v>22233</v>
      </c>
      <c r="D3749" s="31" t="s">
        <v>22238</v>
      </c>
      <c r="E3749" s="31" t="s">
        <v>145</v>
      </c>
      <c r="F3749" s="31" t="s">
        <v>122</v>
      </c>
      <c r="G3749" s="31" t="s">
        <v>107</v>
      </c>
      <c r="H3749" s="31" t="s">
        <v>108</v>
      </c>
      <c r="I3749" s="31" t="s">
        <v>22235</v>
      </c>
      <c r="J3749" s="31" t="s">
        <v>22236</v>
      </c>
      <c r="K3749" s="31" t="s">
        <v>110</v>
      </c>
      <c r="L3749" s="31" t="s">
        <v>22233</v>
      </c>
      <c r="M3749" s="31" t="s">
        <v>33</v>
      </c>
      <c r="N3749" s="31" t="s">
        <v>25934</v>
      </c>
      <c r="O3749" s="31" t="s">
        <v>25929</v>
      </c>
      <c r="P3749" s="32" t="s">
        <v>66</v>
      </c>
      <c r="Q3749" s="32">
        <v>1</v>
      </c>
      <c r="R3749" t="str">
        <f t="shared" si="58"/>
        <v>Хоменко Л.А. ПП, маг."Марія" р-н Летичевский Район, пгт.Летичев, ул.Кармелюка, д.96</v>
      </c>
    </row>
    <row r="3750" spans="1:18" hidden="1" x14ac:dyDescent="0.25">
      <c r="A3750" s="32">
        <v>166090</v>
      </c>
      <c r="B3750" s="31" t="s">
        <v>22290</v>
      </c>
      <c r="C3750" s="31" t="s">
        <v>22291</v>
      </c>
      <c r="D3750" s="31" t="s">
        <v>22292</v>
      </c>
      <c r="E3750" s="31" t="s">
        <v>145</v>
      </c>
      <c r="F3750" s="31" t="s">
        <v>122</v>
      </c>
      <c r="G3750" s="31" t="s">
        <v>107</v>
      </c>
      <c r="H3750" s="31" t="s">
        <v>108</v>
      </c>
      <c r="I3750" s="31" t="s">
        <v>124</v>
      </c>
      <c r="J3750" s="31" t="s">
        <v>109</v>
      </c>
      <c r="K3750" s="31" t="s">
        <v>110</v>
      </c>
      <c r="L3750" s="31" t="s">
        <v>22291</v>
      </c>
      <c r="M3750" s="31" t="s">
        <v>33</v>
      </c>
      <c r="N3750" s="31" t="s">
        <v>25934</v>
      </c>
      <c r="O3750" s="31" t="s">
        <v>25929</v>
      </c>
      <c r="P3750" s="32" t="s">
        <v>66</v>
      </c>
      <c r="Q3750" s="32">
        <v>1</v>
      </c>
      <c r="R3750" t="str">
        <f t="shared" si="58"/>
        <v>Хутняк М.А. ПП, маг. "Продукти" р-н Хмельницкий Район, с.Масевцы, ул.Комсомольская, д.7 (біля сільскої ради)</v>
      </c>
    </row>
    <row r="3751" spans="1:18" hidden="1" x14ac:dyDescent="0.25">
      <c r="A3751" s="32">
        <v>166093</v>
      </c>
      <c r="B3751" s="31" t="s">
        <v>22301</v>
      </c>
      <c r="C3751" s="31" t="s">
        <v>22302</v>
      </c>
      <c r="D3751" s="31" t="s">
        <v>22303</v>
      </c>
      <c r="E3751" s="31" t="s">
        <v>145</v>
      </c>
      <c r="F3751" s="31" t="s">
        <v>122</v>
      </c>
      <c r="G3751" s="31" t="s">
        <v>107</v>
      </c>
      <c r="H3751" s="31" t="s">
        <v>108</v>
      </c>
      <c r="I3751" s="31" t="s">
        <v>22304</v>
      </c>
      <c r="J3751" s="31" t="s">
        <v>22305</v>
      </c>
      <c r="K3751" s="31" t="s">
        <v>110</v>
      </c>
      <c r="L3751" s="31" t="s">
        <v>22302</v>
      </c>
      <c r="M3751" s="31" t="s">
        <v>29</v>
      </c>
      <c r="N3751" s="31" t="s">
        <v>25934</v>
      </c>
      <c r="O3751" s="31" t="s">
        <v>25929</v>
      </c>
      <c r="P3751" s="32" t="s">
        <v>66</v>
      </c>
      <c r="Q3751" s="32">
        <v>1</v>
      </c>
      <c r="R3751" t="str">
        <f t="shared" si="58"/>
        <v>Царук Г.П.ПП, маг."Конвалія" р-н Красиловский Район, г.Красилов, пер.Грушевского, д.111 (в центрі)</v>
      </c>
    </row>
    <row r="3752" spans="1:18" hidden="1" x14ac:dyDescent="0.25">
      <c r="A3752" s="32">
        <v>166094</v>
      </c>
      <c r="B3752" s="31" t="s">
        <v>22306</v>
      </c>
      <c r="C3752" s="31" t="s">
        <v>22307</v>
      </c>
      <c r="D3752" s="31" t="s">
        <v>22308</v>
      </c>
      <c r="E3752" s="31" t="s">
        <v>145</v>
      </c>
      <c r="F3752" s="31" t="s">
        <v>122</v>
      </c>
      <c r="G3752" s="31" t="s">
        <v>107</v>
      </c>
      <c r="H3752" s="31" t="s">
        <v>108</v>
      </c>
      <c r="I3752" s="31" t="s">
        <v>22309</v>
      </c>
      <c r="J3752" s="31" t="s">
        <v>22310</v>
      </c>
      <c r="K3752" s="31" t="s">
        <v>110</v>
      </c>
      <c r="L3752" s="31" t="s">
        <v>22307</v>
      </c>
      <c r="M3752" s="31" t="s">
        <v>30</v>
      </c>
      <c r="N3752" s="31" t="s">
        <v>25934</v>
      </c>
      <c r="O3752" s="31" t="s">
        <v>25929</v>
      </c>
      <c r="P3752" s="32" t="s">
        <v>66</v>
      </c>
      <c r="Q3752" s="32">
        <v>1</v>
      </c>
      <c r="R3752" t="str">
        <f t="shared" si="58"/>
        <v>Цатурян В.Р. ПП, маг. Зоя" р-н Красиловский Район, пгт.Антонины, пл.Ленина, д.4</v>
      </c>
    </row>
    <row r="3753" spans="1:18" hidden="1" x14ac:dyDescent="0.25">
      <c r="A3753" s="32">
        <v>166130</v>
      </c>
      <c r="B3753" s="31" t="s">
        <v>22396</v>
      </c>
      <c r="C3753" s="31" t="s">
        <v>22397</v>
      </c>
      <c r="D3753" s="31" t="s">
        <v>22398</v>
      </c>
      <c r="E3753" s="31" t="s">
        <v>145</v>
      </c>
      <c r="F3753" s="31" t="s">
        <v>122</v>
      </c>
      <c r="G3753" s="31" t="s">
        <v>213</v>
      </c>
      <c r="H3753" s="31" t="s">
        <v>214</v>
      </c>
      <c r="I3753" s="31" t="s">
        <v>22399</v>
      </c>
      <c r="J3753" s="31" t="s">
        <v>22400</v>
      </c>
      <c r="K3753" s="31" t="s">
        <v>110</v>
      </c>
      <c r="L3753" s="31" t="s">
        <v>22401</v>
      </c>
      <c r="M3753" s="31" t="s">
        <v>5</v>
      </c>
      <c r="N3753" s="31" t="s">
        <v>4</v>
      </c>
      <c r="O3753" s="31" t="s">
        <v>25929</v>
      </c>
      <c r="P3753" s="32" t="s">
        <v>66</v>
      </c>
      <c r="Q3753" s="32">
        <v>1</v>
      </c>
      <c r="R3753" t="str">
        <f t="shared" si="58"/>
        <v>Чекірда Н.О. ПП, місце 55 г.Хмельницкий, ул.Куприна, д.оф. (ринок ДУБОВО місце 55)</v>
      </c>
    </row>
    <row r="3754" spans="1:18" hidden="1" x14ac:dyDescent="0.25">
      <c r="A3754" s="32">
        <v>166132</v>
      </c>
      <c r="B3754" s="31" t="s">
        <v>22402</v>
      </c>
      <c r="C3754" s="31" t="s">
        <v>22403</v>
      </c>
      <c r="D3754" s="31" t="s">
        <v>22404</v>
      </c>
      <c r="E3754" s="31" t="s">
        <v>121</v>
      </c>
      <c r="F3754" s="31" t="s">
        <v>122</v>
      </c>
      <c r="G3754" s="31" t="s">
        <v>111</v>
      </c>
      <c r="H3754" s="31" t="s">
        <v>112</v>
      </c>
      <c r="I3754" s="31" t="s">
        <v>22405</v>
      </c>
      <c r="J3754" s="31" t="s">
        <v>22406</v>
      </c>
      <c r="K3754" s="31" t="s">
        <v>110</v>
      </c>
      <c r="L3754" s="31" t="s">
        <v>22407</v>
      </c>
      <c r="M3754" s="31" t="s">
        <v>4</v>
      </c>
      <c r="N3754" s="31" t="s">
        <v>4</v>
      </c>
      <c r="O3754" s="31" t="s">
        <v>25929</v>
      </c>
      <c r="P3754" s="32" t="s">
        <v>25948</v>
      </c>
      <c r="Q3754" s="32">
        <v>1</v>
      </c>
      <c r="R3754" t="str">
        <f t="shared" si="58"/>
        <v>(НКЗ) Чемеровецька селищна Рада р-н Чемеровецкий Район, пгт.Чемеровцы, ул.Центральная, д.40</v>
      </c>
    </row>
    <row r="3755" spans="1:18" hidden="1" x14ac:dyDescent="0.25">
      <c r="A3755" s="32">
        <v>166146</v>
      </c>
      <c r="B3755" s="31" t="s">
        <v>22435</v>
      </c>
      <c r="C3755" s="31" t="s">
        <v>22436</v>
      </c>
      <c r="D3755" s="31" t="s">
        <v>22437</v>
      </c>
      <c r="E3755" s="31" t="s">
        <v>145</v>
      </c>
      <c r="F3755" s="31" t="s">
        <v>122</v>
      </c>
      <c r="G3755" s="31" t="s">
        <v>115</v>
      </c>
      <c r="H3755" s="31" t="s">
        <v>116</v>
      </c>
      <c r="I3755" s="31" t="s">
        <v>22438</v>
      </c>
      <c r="J3755" s="31" t="s">
        <v>22439</v>
      </c>
      <c r="K3755" s="31" t="s">
        <v>110</v>
      </c>
      <c r="L3755" s="31" t="s">
        <v>22436</v>
      </c>
      <c r="M3755" s="31" t="s">
        <v>5</v>
      </c>
      <c r="N3755" s="31" t="s">
        <v>4</v>
      </c>
      <c r="O3755" s="31" t="s">
        <v>25929</v>
      </c>
      <c r="P3755" s="32" t="s">
        <v>66</v>
      </c>
      <c r="Q3755" s="32">
        <v>1</v>
      </c>
      <c r="R3755" t="str">
        <f t="shared" si="58"/>
        <v>Чернишова Л.М. ПП, к-к г.Хмельницкий, ул.Геологов (р-к "Бартер-Сервіс", Нижнє болото)</v>
      </c>
    </row>
    <row r="3756" spans="1:18" hidden="1" x14ac:dyDescent="0.25">
      <c r="A3756" s="32">
        <v>166146</v>
      </c>
      <c r="B3756" s="31" t="s">
        <v>22435</v>
      </c>
      <c r="C3756" s="31" t="s">
        <v>22436</v>
      </c>
      <c r="D3756" s="31" t="s">
        <v>22437</v>
      </c>
      <c r="E3756" s="31" t="s">
        <v>145</v>
      </c>
      <c r="F3756" s="31" t="s">
        <v>122</v>
      </c>
      <c r="G3756" s="31" t="s">
        <v>115</v>
      </c>
      <c r="H3756" s="31" t="s">
        <v>116</v>
      </c>
      <c r="I3756" s="31"/>
      <c r="J3756" s="31"/>
      <c r="K3756" s="31" t="s">
        <v>110</v>
      </c>
      <c r="L3756" s="31" t="s">
        <v>22436</v>
      </c>
      <c r="M3756" s="31" t="s">
        <v>5</v>
      </c>
      <c r="N3756" s="31" t="s">
        <v>4</v>
      </c>
      <c r="O3756" s="31" t="s">
        <v>25929</v>
      </c>
      <c r="P3756" s="32" t="s">
        <v>66</v>
      </c>
      <c r="Q3756" s="32">
        <v>1</v>
      </c>
      <c r="R3756" t="str">
        <f t="shared" si="58"/>
        <v>Чернишова Л.М. ПП, к-к г.Хмельницкий, ул.Геологов (р-к "Бартер-Сервіс", Нижнє болото)</v>
      </c>
    </row>
    <row r="3757" spans="1:18" hidden="1" x14ac:dyDescent="0.25">
      <c r="A3757" s="32">
        <v>166149</v>
      </c>
      <c r="B3757" s="31" t="s">
        <v>22450</v>
      </c>
      <c r="C3757" s="31" t="s">
        <v>22451</v>
      </c>
      <c r="D3757" s="31" t="s">
        <v>22452</v>
      </c>
      <c r="E3757" s="31" t="s">
        <v>145</v>
      </c>
      <c r="F3757" s="31" t="s">
        <v>122</v>
      </c>
      <c r="G3757" s="31" t="s">
        <v>107</v>
      </c>
      <c r="H3757" s="31" t="s">
        <v>108</v>
      </c>
      <c r="I3757" s="31" t="s">
        <v>22453</v>
      </c>
      <c r="J3757" s="31" t="s">
        <v>22454</v>
      </c>
      <c r="K3757" s="31" t="s">
        <v>110</v>
      </c>
      <c r="L3757" s="31" t="s">
        <v>22451</v>
      </c>
      <c r="M3757" s="31" t="s">
        <v>32</v>
      </c>
      <c r="N3757" s="31" t="s">
        <v>25934</v>
      </c>
      <c r="O3757" s="31" t="s">
        <v>25929</v>
      </c>
      <c r="P3757" s="32" t="s">
        <v>66</v>
      </c>
      <c r="Q3757" s="32">
        <v>0.5</v>
      </c>
      <c r="R3757" t="str">
        <f t="shared" si="58"/>
        <v>Черноус В.Г. ПП, маг. "Цукерочка" р-н Старосинявский Район, пгт.Старая Синява, ул.Грушевского, д.67</v>
      </c>
    </row>
    <row r="3758" spans="1:18" hidden="1" x14ac:dyDescent="0.25">
      <c r="A3758" s="32">
        <v>166154</v>
      </c>
      <c r="B3758" s="31" t="s">
        <v>22471</v>
      </c>
      <c r="C3758" s="31" t="s">
        <v>22472</v>
      </c>
      <c r="D3758" s="31" t="s">
        <v>22473</v>
      </c>
      <c r="E3758" s="31" t="s">
        <v>121</v>
      </c>
      <c r="F3758" s="31" t="s">
        <v>122</v>
      </c>
      <c r="G3758" s="31" t="s">
        <v>111</v>
      </c>
      <c r="H3758" s="31" t="s">
        <v>112</v>
      </c>
      <c r="I3758" s="31" t="s">
        <v>22474</v>
      </c>
      <c r="J3758" s="31" t="s">
        <v>22475</v>
      </c>
      <c r="K3758" s="31" t="s">
        <v>110</v>
      </c>
      <c r="L3758" s="31" t="s">
        <v>22476</v>
      </c>
      <c r="M3758" s="31" t="s">
        <v>4</v>
      </c>
      <c r="N3758" s="31" t="s">
        <v>4</v>
      </c>
      <c r="O3758" s="31" t="s">
        <v>25929</v>
      </c>
      <c r="P3758" s="32" t="s">
        <v>25948</v>
      </c>
      <c r="Q3758" s="32">
        <v>1</v>
      </c>
      <c r="R3758" t="str">
        <f t="shared" si="58"/>
        <v>(НКЗ) Черчецький будинок-інтернат р-н Чемеровецкий Район, с.Черче, ул.Лищука, д.90</v>
      </c>
    </row>
    <row r="3759" spans="1:18" hidden="1" x14ac:dyDescent="0.25">
      <c r="A3759" s="32">
        <v>166154</v>
      </c>
      <c r="B3759" s="31" t="s">
        <v>1410</v>
      </c>
      <c r="C3759" s="31" t="s">
        <v>22472</v>
      </c>
      <c r="D3759" s="31" t="s">
        <v>22473</v>
      </c>
      <c r="E3759" s="31" t="s">
        <v>121</v>
      </c>
      <c r="F3759" s="31" t="s">
        <v>122</v>
      </c>
      <c r="G3759" s="31" t="s">
        <v>111</v>
      </c>
      <c r="H3759" s="31" t="s">
        <v>112</v>
      </c>
      <c r="I3759" s="31" t="s">
        <v>1411</v>
      </c>
      <c r="J3759" s="31" t="s">
        <v>22477</v>
      </c>
      <c r="K3759" s="31" t="s">
        <v>110</v>
      </c>
      <c r="L3759" s="31" t="s">
        <v>1411</v>
      </c>
      <c r="M3759" s="31" t="s">
        <v>4</v>
      </c>
      <c r="N3759" s="31" t="s">
        <v>4</v>
      </c>
      <c r="O3759" s="31" t="s">
        <v>25929</v>
      </c>
      <c r="P3759" s="32" t="s">
        <v>25948</v>
      </c>
      <c r="Q3759" s="32">
        <v>1</v>
      </c>
      <c r="R3759" t="str">
        <f t="shared" si="58"/>
        <v>(НКЗ) Черчецький будинок-інтернат р-н Чемеровецкий Район, с.Черче, ул.Лищука, д.90</v>
      </c>
    </row>
    <row r="3760" spans="1:18" hidden="1" x14ac:dyDescent="0.25">
      <c r="A3760" s="32">
        <v>166159</v>
      </c>
      <c r="B3760" s="31" t="s">
        <v>22482</v>
      </c>
      <c r="C3760" s="31" t="s">
        <v>22483</v>
      </c>
      <c r="D3760" s="31" t="s">
        <v>22484</v>
      </c>
      <c r="E3760" s="31" t="s">
        <v>145</v>
      </c>
      <c r="F3760" s="31" t="s">
        <v>122</v>
      </c>
      <c r="G3760" s="31" t="s">
        <v>107</v>
      </c>
      <c r="H3760" s="31" t="s">
        <v>108</v>
      </c>
      <c r="I3760" s="31" t="s">
        <v>22485</v>
      </c>
      <c r="J3760" s="31" t="s">
        <v>22486</v>
      </c>
      <c r="K3760" s="31" t="s">
        <v>110</v>
      </c>
      <c r="L3760" s="31" t="s">
        <v>22483</v>
      </c>
      <c r="M3760" s="31" t="s">
        <v>32</v>
      </c>
      <c r="N3760" s="31" t="s">
        <v>25934</v>
      </c>
      <c r="O3760" s="31" t="s">
        <v>25929</v>
      </c>
      <c r="P3760" s="32" t="s">
        <v>67</v>
      </c>
      <c r="Q3760" s="32">
        <v>1</v>
      </c>
      <c r="R3760" t="str">
        <f t="shared" si="58"/>
        <v>Чешук Р.М. ПП, маг. "Гастрономчик" г.Староконстантинов, пер.Мира, д.1/33</v>
      </c>
    </row>
    <row r="3761" spans="1:18" hidden="1" x14ac:dyDescent="0.25">
      <c r="A3761" s="32">
        <v>166168</v>
      </c>
      <c r="B3761" s="31" t="s">
        <v>22505</v>
      </c>
      <c r="C3761" s="31" t="s">
        <v>22506</v>
      </c>
      <c r="D3761" s="31" t="s">
        <v>11862</v>
      </c>
      <c r="E3761" s="31" t="s">
        <v>145</v>
      </c>
      <c r="F3761" s="31" t="s">
        <v>122</v>
      </c>
      <c r="G3761" s="31" t="s">
        <v>107</v>
      </c>
      <c r="H3761" s="31" t="s">
        <v>108</v>
      </c>
      <c r="I3761" s="31" t="s">
        <v>22507</v>
      </c>
      <c r="J3761" s="31" t="s">
        <v>22508</v>
      </c>
      <c r="K3761" s="31" t="s">
        <v>110</v>
      </c>
      <c r="L3761" s="31" t="s">
        <v>22506</v>
      </c>
      <c r="M3761" s="31" t="s">
        <v>30</v>
      </c>
      <c r="N3761" s="31" t="s">
        <v>25934</v>
      </c>
      <c r="O3761" s="31" t="s">
        <v>25929</v>
      </c>
      <c r="P3761" s="32" t="s">
        <v>66</v>
      </c>
      <c r="Q3761" s="32">
        <v>0.5</v>
      </c>
      <c r="R3761" t="str">
        <f t="shared" si="58"/>
        <v>Чмут Н.Я. ПП, маг."Ромашка" р-н Красиловский Район, с.Заслучное, ул.Маркса Карла, д.4</v>
      </c>
    </row>
    <row r="3762" spans="1:18" hidden="1" x14ac:dyDescent="0.25">
      <c r="A3762" s="32">
        <v>820555</v>
      </c>
      <c r="B3762" s="31" t="s">
        <v>23436</v>
      </c>
      <c r="C3762" s="31" t="s">
        <v>23437</v>
      </c>
      <c r="D3762" s="31" t="s">
        <v>23438</v>
      </c>
      <c r="E3762" s="31" t="s">
        <v>145</v>
      </c>
      <c r="F3762" s="31" t="s">
        <v>122</v>
      </c>
      <c r="G3762" s="31" t="s">
        <v>113</v>
      </c>
      <c r="H3762" s="31" t="s">
        <v>108</v>
      </c>
      <c r="I3762" s="31" t="s">
        <v>124</v>
      </c>
      <c r="J3762" s="31" t="s">
        <v>109</v>
      </c>
      <c r="K3762" s="31" t="s">
        <v>110</v>
      </c>
      <c r="L3762" s="31" t="s">
        <v>23437</v>
      </c>
      <c r="M3762" s="31" t="s">
        <v>30</v>
      </c>
      <c r="N3762" s="31" t="s">
        <v>25934</v>
      </c>
      <c r="O3762" s="31" t="s">
        <v>25929</v>
      </c>
      <c r="P3762" s="32" t="s">
        <v>67</v>
      </c>
      <c r="Q3762" s="32">
        <v>0.5</v>
      </c>
      <c r="R3762" t="str">
        <f t="shared" si="58"/>
        <v>Кротевич І.І. ПП, маг. "Світанок" р-н Теофипольский Район, с.Туровка, ул.Центральная, д.30 А</v>
      </c>
    </row>
    <row r="3763" spans="1:18" hidden="1" x14ac:dyDescent="0.25">
      <c r="A3763" s="32">
        <v>432616</v>
      </c>
      <c r="B3763" s="31" t="s">
        <v>23612</v>
      </c>
      <c r="C3763" s="31" t="s">
        <v>23613</v>
      </c>
      <c r="D3763" s="31" t="s">
        <v>23614</v>
      </c>
      <c r="E3763" s="31" t="s">
        <v>121</v>
      </c>
      <c r="F3763" s="31" t="s">
        <v>122</v>
      </c>
      <c r="G3763" s="31" t="s">
        <v>111</v>
      </c>
      <c r="H3763" s="31" t="s">
        <v>112</v>
      </c>
      <c r="I3763" s="31" t="s">
        <v>124</v>
      </c>
      <c r="J3763" s="31" t="s">
        <v>109</v>
      </c>
      <c r="K3763" s="31" t="s">
        <v>110</v>
      </c>
      <c r="L3763" s="31" t="s">
        <v>21214</v>
      </c>
      <c r="M3763" s="31" t="s">
        <v>4</v>
      </c>
      <c r="N3763" s="31" t="s">
        <v>4</v>
      </c>
      <c r="O3763" s="31" t="s">
        <v>25929</v>
      </c>
      <c r="P3763" s="32" t="s">
        <v>25948</v>
      </c>
      <c r="Q3763" s="32">
        <v>1</v>
      </c>
      <c r="R3763" t="str">
        <f t="shared" si="58"/>
        <v>(НКЗ) СП "НІБУЛОН" ТОВ р-н Каменец-Подольский Район, с.Каменка, ул.Вокзальная, д.11а</v>
      </c>
    </row>
    <row r="3764" spans="1:18" hidden="1" x14ac:dyDescent="0.25">
      <c r="A3764" s="32">
        <v>432650</v>
      </c>
      <c r="B3764" s="31" t="s">
        <v>25946</v>
      </c>
      <c r="C3764" s="31" t="s">
        <v>23616</v>
      </c>
      <c r="D3764" s="31" t="s">
        <v>25947</v>
      </c>
      <c r="E3764" s="31" t="s">
        <v>145</v>
      </c>
      <c r="F3764" s="31" t="s">
        <v>122</v>
      </c>
      <c r="G3764" s="31" t="s">
        <v>111</v>
      </c>
      <c r="H3764" s="31" t="s">
        <v>112</v>
      </c>
      <c r="I3764" s="31" t="s">
        <v>23615</v>
      </c>
      <c r="J3764" s="31" t="s">
        <v>109</v>
      </c>
      <c r="K3764" s="31" t="s">
        <v>110</v>
      </c>
      <c r="L3764" s="31" t="s">
        <v>23615</v>
      </c>
      <c r="M3764" s="31" t="s">
        <v>4</v>
      </c>
      <c r="N3764" s="31" t="s">
        <v>4</v>
      </c>
      <c r="O3764" s="31" t="s">
        <v>25929</v>
      </c>
      <c r="P3764" s="32" t="s">
        <v>25948</v>
      </c>
      <c r="Q3764" s="32">
        <v>1</v>
      </c>
      <c r="R3764" t="str">
        <f t="shared" si="58"/>
        <v>(НКЗ) ППО працівників ОЗ при Хмельницькій обл. психіатричній лікарні №1 р-н Ярмолинецкий Район, с.Скаржинцы, ул.Центральная, д.1</v>
      </c>
    </row>
    <row r="3765" spans="1:18" hidden="1" x14ac:dyDescent="0.25">
      <c r="A3765" s="32">
        <v>450434</v>
      </c>
      <c r="B3765" s="31" t="s">
        <v>23638</v>
      </c>
      <c r="C3765" s="31" t="s">
        <v>23639</v>
      </c>
      <c r="D3765" s="31" t="s">
        <v>23640</v>
      </c>
      <c r="E3765" s="31" t="s">
        <v>145</v>
      </c>
      <c r="F3765" s="31" t="s">
        <v>122</v>
      </c>
      <c r="G3765" s="31" t="s">
        <v>149</v>
      </c>
      <c r="H3765" s="31" t="s">
        <v>108</v>
      </c>
      <c r="I3765" s="31" t="s">
        <v>23641</v>
      </c>
      <c r="J3765" s="31" t="s">
        <v>23642</v>
      </c>
      <c r="K3765" s="31" t="s">
        <v>110</v>
      </c>
      <c r="L3765" s="31" t="s">
        <v>23639</v>
      </c>
      <c r="M3765" s="31" t="s">
        <v>5</v>
      </c>
      <c r="N3765" s="31" t="s">
        <v>4</v>
      </c>
      <c r="O3765" s="31" t="s">
        <v>25929</v>
      </c>
      <c r="P3765" s="32" t="s">
        <v>67</v>
      </c>
      <c r="Q3765" s="32">
        <v>0.5</v>
      </c>
      <c r="R3765" t="str">
        <f t="shared" si="58"/>
        <v>Єгорова Ю.В. ПП, к-к №22 г.Хмельницкий, ул.Соборная, д.11 (р-к кооператор)</v>
      </c>
    </row>
    <row r="3766" spans="1:18" hidden="1" x14ac:dyDescent="0.25">
      <c r="A3766" s="32">
        <v>162590</v>
      </c>
      <c r="B3766" s="31" t="s">
        <v>14698</v>
      </c>
      <c r="C3766" s="31" t="s">
        <v>14699</v>
      </c>
      <c r="D3766" s="31" t="s">
        <v>14700</v>
      </c>
      <c r="E3766" s="31" t="s">
        <v>145</v>
      </c>
      <c r="F3766" s="31" t="s">
        <v>122</v>
      </c>
      <c r="G3766" s="31" t="s">
        <v>107</v>
      </c>
      <c r="H3766" s="31" t="s">
        <v>108</v>
      </c>
      <c r="I3766" s="31" t="s">
        <v>124</v>
      </c>
      <c r="J3766" s="31" t="s">
        <v>109</v>
      </c>
      <c r="K3766" s="31" t="s">
        <v>110</v>
      </c>
      <c r="L3766" s="31" t="s">
        <v>14699</v>
      </c>
      <c r="M3766" s="31" t="s">
        <v>32</v>
      </c>
      <c r="N3766" s="31" t="s">
        <v>25934</v>
      </c>
      <c r="O3766" s="31" t="s">
        <v>25929</v>
      </c>
      <c r="P3766" s="32" t="s">
        <v>67</v>
      </c>
      <c r="Q3766" s="32">
        <v>1</v>
      </c>
      <c r="R3766" t="str">
        <f t="shared" si="58"/>
        <v>Бодячевська О.В. ПП, маг. "Продмаг" г.Староконстантинов, ул.Софийская, д.7/1</v>
      </c>
    </row>
    <row r="3767" spans="1:18" hidden="1" x14ac:dyDescent="0.25">
      <c r="A3767" s="32">
        <v>162592</v>
      </c>
      <c r="B3767" s="31" t="s">
        <v>1927</v>
      </c>
      <c r="C3767" s="31" t="s">
        <v>14701</v>
      </c>
      <c r="D3767" s="31" t="s">
        <v>14702</v>
      </c>
      <c r="E3767" s="31" t="s">
        <v>145</v>
      </c>
      <c r="F3767" s="31" t="s">
        <v>122</v>
      </c>
      <c r="G3767" s="31" t="s">
        <v>107</v>
      </c>
      <c r="H3767" s="31" t="s">
        <v>108</v>
      </c>
      <c r="I3767" s="31" t="s">
        <v>14703</v>
      </c>
      <c r="J3767" s="31" t="s">
        <v>14704</v>
      </c>
      <c r="K3767" s="31" t="s">
        <v>110</v>
      </c>
      <c r="L3767" s="31" t="s">
        <v>14701</v>
      </c>
      <c r="M3767" s="31" t="s">
        <v>29</v>
      </c>
      <c r="N3767" s="31" t="s">
        <v>25934</v>
      </c>
      <c r="O3767" s="31" t="s">
        <v>25929</v>
      </c>
      <c r="P3767" s="32" t="s">
        <v>66</v>
      </c>
      <c r="Q3767" s="32">
        <v>1</v>
      </c>
      <c r="R3767" t="str">
        <f t="shared" si="58"/>
        <v>Волянський І.М. ПП, маг."Колосок" р-н Красиловский Район, г.Красилов, ул.Театральная, д.3</v>
      </c>
    </row>
    <row r="3768" spans="1:18" hidden="1" x14ac:dyDescent="0.25">
      <c r="A3768" s="32">
        <v>162600</v>
      </c>
      <c r="B3768" s="31" t="s">
        <v>14711</v>
      </c>
      <c r="C3768" s="31" t="s">
        <v>14712</v>
      </c>
      <c r="D3768" s="31" t="s">
        <v>14713</v>
      </c>
      <c r="E3768" s="31" t="s">
        <v>145</v>
      </c>
      <c r="F3768" s="31" t="s">
        <v>122</v>
      </c>
      <c r="G3768" s="31" t="s">
        <v>115</v>
      </c>
      <c r="H3768" s="31" t="s">
        <v>116</v>
      </c>
      <c r="I3768" s="31" t="s">
        <v>14714</v>
      </c>
      <c r="J3768" s="31" t="s">
        <v>14715</v>
      </c>
      <c r="K3768" s="31" t="s">
        <v>110</v>
      </c>
      <c r="L3768" s="31" t="s">
        <v>14712</v>
      </c>
      <c r="M3768" s="31" t="s">
        <v>5</v>
      </c>
      <c r="N3768" s="31" t="s">
        <v>4</v>
      </c>
      <c r="O3768" s="31" t="s">
        <v>25929</v>
      </c>
      <c r="P3768" s="32" t="s">
        <v>66</v>
      </c>
      <c r="Q3768" s="32">
        <v>1</v>
      </c>
      <c r="R3768" t="str">
        <f t="shared" si="58"/>
        <v>Воробей В.С. ПП, місце 8д г.Хмельницкий, шоссе Львовское (прохід між стоянками Ізіда)</v>
      </c>
    </row>
    <row r="3769" spans="1:18" hidden="1" x14ac:dyDescent="0.25">
      <c r="A3769" s="32">
        <v>162603</v>
      </c>
      <c r="B3769" s="31" t="s">
        <v>14716</v>
      </c>
      <c r="C3769" s="31" t="s">
        <v>14717</v>
      </c>
      <c r="D3769" s="31" t="s">
        <v>14718</v>
      </c>
      <c r="E3769" s="31" t="s">
        <v>145</v>
      </c>
      <c r="F3769" s="31" t="s">
        <v>122</v>
      </c>
      <c r="G3769" s="31" t="s">
        <v>107</v>
      </c>
      <c r="H3769" s="31" t="s">
        <v>108</v>
      </c>
      <c r="I3769" s="31" t="s">
        <v>14719</v>
      </c>
      <c r="J3769" s="31" t="s">
        <v>14720</v>
      </c>
      <c r="K3769" s="31" t="s">
        <v>110</v>
      </c>
      <c r="L3769" s="31" t="s">
        <v>14717</v>
      </c>
      <c r="M3769" s="31" t="s">
        <v>29</v>
      </c>
      <c r="N3769" s="31" t="s">
        <v>25934</v>
      </c>
      <c r="O3769" s="31" t="s">
        <v>25929</v>
      </c>
      <c r="P3769" s="32" t="s">
        <v>66</v>
      </c>
      <c r="Q3769" s="32">
        <v>0.5</v>
      </c>
      <c r="R3769" t="str">
        <f t="shared" si="58"/>
        <v>Ворона М.П. ПП, маг. "Селянин" р-н Красиловский Район, с.Волица, ул.50-летия Октября, д.8/а (біля колишнього колгоспу)</v>
      </c>
    </row>
    <row r="3770" spans="1:18" hidden="1" x14ac:dyDescent="0.25">
      <c r="A3770" s="32">
        <v>162611</v>
      </c>
      <c r="B3770" s="31" t="s">
        <v>14736</v>
      </c>
      <c r="C3770" s="31" t="s">
        <v>14737</v>
      </c>
      <c r="D3770" s="31" t="s">
        <v>14738</v>
      </c>
      <c r="E3770" s="31" t="s">
        <v>145</v>
      </c>
      <c r="F3770" s="31" t="s">
        <v>122</v>
      </c>
      <c r="G3770" s="31" t="s">
        <v>107</v>
      </c>
      <c r="H3770" s="31" t="s">
        <v>108</v>
      </c>
      <c r="I3770" s="31" t="s">
        <v>14739</v>
      </c>
      <c r="J3770" s="31" t="s">
        <v>14740</v>
      </c>
      <c r="K3770" s="31" t="s">
        <v>110</v>
      </c>
      <c r="L3770" s="31" t="s">
        <v>14737</v>
      </c>
      <c r="M3770" s="31" t="s">
        <v>31</v>
      </c>
      <c r="N3770" s="31" t="s">
        <v>25934</v>
      </c>
      <c r="O3770" s="31" t="s">
        <v>25929</v>
      </c>
      <c r="P3770" s="32" t="s">
        <v>66</v>
      </c>
      <c r="Q3770" s="32">
        <v>1</v>
      </c>
      <c r="R3770" t="str">
        <f t="shared" si="58"/>
        <v>Восконян О.В. ПП, маг. "Продукти" р-н Старосинявский Район, с.Пасечная (ул. Грушевского)</v>
      </c>
    </row>
    <row r="3771" spans="1:18" hidden="1" x14ac:dyDescent="0.25">
      <c r="A3771" s="32">
        <v>162619</v>
      </c>
      <c r="B3771" s="31" t="s">
        <v>14750</v>
      </c>
      <c r="C3771" s="31" t="s">
        <v>14751</v>
      </c>
      <c r="D3771" s="31" t="s">
        <v>14752</v>
      </c>
      <c r="E3771" s="31" t="s">
        <v>135</v>
      </c>
      <c r="F3771" s="31" t="s">
        <v>122</v>
      </c>
      <c r="G3771" s="31" t="s">
        <v>111</v>
      </c>
      <c r="H3771" s="31" t="s">
        <v>112</v>
      </c>
      <c r="I3771" s="31" t="s">
        <v>14753</v>
      </c>
      <c r="J3771" s="31" t="s">
        <v>14754</v>
      </c>
      <c r="K3771" s="31" t="s">
        <v>110</v>
      </c>
      <c r="L3771" s="31" t="s">
        <v>14755</v>
      </c>
      <c r="M3771" s="31" t="s">
        <v>4</v>
      </c>
      <c r="N3771" s="31" t="s">
        <v>4</v>
      </c>
      <c r="O3771" s="31" t="s">
        <v>25929</v>
      </c>
      <c r="P3771" s="32" t="s">
        <v>25948</v>
      </c>
      <c r="Q3771" s="32">
        <v>1</v>
      </c>
      <c r="R3771" t="str">
        <f t="shared" si="58"/>
        <v>(НКЗ) В'язовець СГТзДВ р-н Белогорский Район, с.Вязовец, ул.Центральная, д.90</v>
      </c>
    </row>
    <row r="3772" spans="1:18" hidden="1" x14ac:dyDescent="0.25">
      <c r="A3772" s="32">
        <v>162643</v>
      </c>
      <c r="B3772" s="31" t="s">
        <v>14800</v>
      </c>
      <c r="C3772" s="31" t="s">
        <v>14801</v>
      </c>
      <c r="D3772" s="31" t="s">
        <v>4767</v>
      </c>
      <c r="E3772" s="31" t="s">
        <v>145</v>
      </c>
      <c r="F3772" s="31" t="s">
        <v>122</v>
      </c>
      <c r="G3772" s="31" t="s">
        <v>107</v>
      </c>
      <c r="H3772" s="31" t="s">
        <v>108</v>
      </c>
      <c r="I3772" s="31" t="s">
        <v>14802</v>
      </c>
      <c r="J3772" s="31" t="s">
        <v>14803</v>
      </c>
      <c r="K3772" s="31" t="s">
        <v>110</v>
      </c>
      <c r="L3772" s="31" t="s">
        <v>14804</v>
      </c>
      <c r="M3772" s="31" t="s">
        <v>5</v>
      </c>
      <c r="N3772" s="31" t="s">
        <v>4</v>
      </c>
      <c r="O3772" s="31" t="s">
        <v>25929</v>
      </c>
      <c r="P3772" s="32" t="s">
        <v>66</v>
      </c>
      <c r="Q3772" s="32">
        <v>1</v>
      </c>
      <c r="R3772" t="str">
        <f t="shared" si="58"/>
        <v>Гаєвська С.В. ПП, маг. №28 г.Хмельницкий, ул.Куприна (ринок "Дубово")</v>
      </c>
    </row>
    <row r="3773" spans="1:18" hidden="1" x14ac:dyDescent="0.25">
      <c r="A3773" s="32">
        <v>162645</v>
      </c>
      <c r="B3773" s="31" t="s">
        <v>14806</v>
      </c>
      <c r="C3773" s="31" t="s">
        <v>14807</v>
      </c>
      <c r="D3773" s="31" t="s">
        <v>14808</v>
      </c>
      <c r="E3773" s="31" t="s">
        <v>145</v>
      </c>
      <c r="F3773" s="31" t="s">
        <v>122</v>
      </c>
      <c r="G3773" s="31" t="s">
        <v>107</v>
      </c>
      <c r="H3773" s="31" t="s">
        <v>108</v>
      </c>
      <c r="I3773" s="31" t="s">
        <v>14809</v>
      </c>
      <c r="J3773" s="31" t="s">
        <v>14810</v>
      </c>
      <c r="K3773" s="31" t="s">
        <v>110</v>
      </c>
      <c r="L3773" s="31" t="s">
        <v>14807</v>
      </c>
      <c r="M3773" s="31" t="s">
        <v>31</v>
      </c>
      <c r="N3773" s="31" t="s">
        <v>25934</v>
      </c>
      <c r="O3773" s="31" t="s">
        <v>25929</v>
      </c>
      <c r="P3773" s="32" t="s">
        <v>67</v>
      </c>
      <c r="Q3773" s="32">
        <v>1</v>
      </c>
      <c r="R3773" t="str">
        <f t="shared" si="58"/>
        <v>Гайдамащук Н.В. ПП, маг. "Анна" г.Староконстантинов, пер.Мира, д.3/22</v>
      </c>
    </row>
    <row r="3774" spans="1:18" hidden="1" x14ac:dyDescent="0.25">
      <c r="A3774" s="32">
        <v>162652</v>
      </c>
      <c r="B3774" s="31" t="s">
        <v>14815</v>
      </c>
      <c r="C3774" s="31" t="s">
        <v>14816</v>
      </c>
      <c r="D3774" s="31" t="s">
        <v>14817</v>
      </c>
      <c r="E3774" s="31" t="s">
        <v>145</v>
      </c>
      <c r="F3774" s="31" t="s">
        <v>122</v>
      </c>
      <c r="G3774" s="31" t="s">
        <v>107</v>
      </c>
      <c r="H3774" s="31" t="s">
        <v>108</v>
      </c>
      <c r="I3774" s="31" t="s">
        <v>14818</v>
      </c>
      <c r="J3774" s="31" t="s">
        <v>14819</v>
      </c>
      <c r="K3774" s="31" t="s">
        <v>110</v>
      </c>
      <c r="L3774" s="31" t="s">
        <v>14816</v>
      </c>
      <c r="M3774" s="31" t="s">
        <v>29</v>
      </c>
      <c r="N3774" s="31" t="s">
        <v>25934</v>
      </c>
      <c r="O3774" s="31" t="s">
        <v>25929</v>
      </c>
      <c r="P3774" s="32" t="s">
        <v>66</v>
      </c>
      <c r="Q3774" s="32">
        <v>1</v>
      </c>
      <c r="R3774" t="str">
        <f t="shared" si="58"/>
        <v>Галайда Н.А. ПП, маг. "Надія" р-н Красиловский Район, с.Севрюки, ул.40-летия Победы, д.21</v>
      </c>
    </row>
    <row r="3775" spans="1:18" hidden="1" x14ac:dyDescent="0.25">
      <c r="A3775" s="32">
        <v>162662</v>
      </c>
      <c r="B3775" s="31" t="s">
        <v>14835</v>
      </c>
      <c r="C3775" s="31" t="s">
        <v>14836</v>
      </c>
      <c r="D3775" s="31" t="s">
        <v>14837</v>
      </c>
      <c r="E3775" s="31" t="s">
        <v>145</v>
      </c>
      <c r="F3775" s="31" t="s">
        <v>122</v>
      </c>
      <c r="G3775" s="31" t="s">
        <v>107</v>
      </c>
      <c r="H3775" s="31" t="s">
        <v>108</v>
      </c>
      <c r="I3775" s="31" t="s">
        <v>14838</v>
      </c>
      <c r="J3775" s="31" t="s">
        <v>14839</v>
      </c>
      <c r="K3775" s="31" t="s">
        <v>110</v>
      </c>
      <c r="L3775" s="31" t="s">
        <v>14836</v>
      </c>
      <c r="M3775" s="31" t="s">
        <v>29</v>
      </c>
      <c r="N3775" s="31" t="s">
        <v>25934</v>
      </c>
      <c r="O3775" s="31" t="s">
        <v>25929</v>
      </c>
      <c r="P3775" s="32" t="s">
        <v>66</v>
      </c>
      <c r="Q3775" s="32">
        <v>0.5</v>
      </c>
      <c r="R3775" t="str">
        <f t="shared" si="58"/>
        <v>Галунка А.Г. ПП, маг."Вікторія" р-н Теофипольский Район, с.Кривовилька, ул.Родниковая, д.21 (вагончик)</v>
      </c>
    </row>
    <row r="3776" spans="1:18" hidden="1" x14ac:dyDescent="0.25">
      <c r="A3776" s="32">
        <v>162669</v>
      </c>
      <c r="B3776" s="31" t="s">
        <v>14864</v>
      </c>
      <c r="C3776" s="31" t="s">
        <v>14865</v>
      </c>
      <c r="D3776" s="31" t="s">
        <v>14866</v>
      </c>
      <c r="E3776" s="31" t="s">
        <v>145</v>
      </c>
      <c r="F3776" s="31" t="s">
        <v>122</v>
      </c>
      <c r="G3776" s="31" t="s">
        <v>107</v>
      </c>
      <c r="H3776" s="31" t="s">
        <v>108</v>
      </c>
      <c r="I3776" s="31" t="s">
        <v>14867</v>
      </c>
      <c r="J3776" s="31" t="s">
        <v>14868</v>
      </c>
      <c r="K3776" s="31" t="s">
        <v>110</v>
      </c>
      <c r="L3776" s="31" t="s">
        <v>14865</v>
      </c>
      <c r="M3776" s="31" t="s">
        <v>33</v>
      </c>
      <c r="N3776" s="31" t="s">
        <v>25934</v>
      </c>
      <c r="O3776" s="31" t="s">
        <v>25929</v>
      </c>
      <c r="P3776" s="32" t="s">
        <v>67</v>
      </c>
      <c r="Q3776" s="32">
        <v>1</v>
      </c>
      <c r="R3776" t="str">
        <f t="shared" si="58"/>
        <v>Галюк О.М. ПП, маг. "Оксана" р-н Хмельницкий Район, с.Богдановцы, ул.Мира, д.1</v>
      </c>
    </row>
    <row r="3777" spans="1:18" hidden="1" x14ac:dyDescent="0.25">
      <c r="A3777" s="32">
        <v>162688</v>
      </c>
      <c r="B3777" s="31" t="s">
        <v>14904</v>
      </c>
      <c r="C3777" s="31" t="s">
        <v>14905</v>
      </c>
      <c r="D3777" s="31" t="s">
        <v>14906</v>
      </c>
      <c r="E3777" s="31" t="s">
        <v>145</v>
      </c>
      <c r="F3777" s="31" t="s">
        <v>122</v>
      </c>
      <c r="G3777" s="31" t="s">
        <v>107</v>
      </c>
      <c r="H3777" s="31" t="s">
        <v>108</v>
      </c>
      <c r="I3777" s="31" t="s">
        <v>14907</v>
      </c>
      <c r="J3777" s="31" t="s">
        <v>14908</v>
      </c>
      <c r="K3777" s="31" t="s">
        <v>110</v>
      </c>
      <c r="L3777" s="31" t="s">
        <v>14905</v>
      </c>
      <c r="M3777" s="31" t="s">
        <v>30</v>
      </c>
      <c r="N3777" s="31" t="s">
        <v>25934</v>
      </c>
      <c r="O3777" s="31" t="s">
        <v>25929</v>
      </c>
      <c r="P3777" s="32" t="s">
        <v>67</v>
      </c>
      <c r="Q3777" s="32">
        <v>1</v>
      </c>
      <c r="R3777" t="str">
        <f t="shared" si="58"/>
        <v>Гаркавлюк Н.М. ПП, маг. "Тракт" г.Хмельницкий (177 км.)</v>
      </c>
    </row>
    <row r="3778" spans="1:18" hidden="1" x14ac:dyDescent="0.25">
      <c r="A3778" s="32">
        <v>162750</v>
      </c>
      <c r="B3778" s="31" t="s">
        <v>15043</v>
      </c>
      <c r="C3778" s="31" t="s">
        <v>15044</v>
      </c>
      <c r="D3778" s="31" t="s">
        <v>15045</v>
      </c>
      <c r="E3778" s="31" t="s">
        <v>145</v>
      </c>
      <c r="F3778" s="31" t="s">
        <v>122</v>
      </c>
      <c r="G3778" s="31" t="s">
        <v>107</v>
      </c>
      <c r="H3778" s="31" t="s">
        <v>108</v>
      </c>
      <c r="I3778" s="31" t="s">
        <v>15046</v>
      </c>
      <c r="J3778" s="31" t="s">
        <v>15047</v>
      </c>
      <c r="K3778" s="31" t="s">
        <v>110</v>
      </c>
      <c r="L3778" s="31" t="s">
        <v>15044</v>
      </c>
      <c r="M3778" s="31" t="s">
        <v>29</v>
      </c>
      <c r="N3778" s="31" t="s">
        <v>25934</v>
      </c>
      <c r="O3778" s="31" t="s">
        <v>25929</v>
      </c>
      <c r="P3778" s="32" t="s">
        <v>67</v>
      </c>
      <c r="Q3778" s="32">
        <v>0.5</v>
      </c>
      <c r="R3778" t="str">
        <f t="shared" si="58"/>
        <v>Гнашук А.В. ПП, маг. "Смак" р-н Красиловский Район, с.Кременчуки, ул.Горького, д.9</v>
      </c>
    </row>
    <row r="3779" spans="1:18" hidden="1" x14ac:dyDescent="0.25">
      <c r="A3779" s="32">
        <v>677808</v>
      </c>
      <c r="B3779" s="31" t="s">
        <v>25836</v>
      </c>
      <c r="C3779" s="31" t="s">
        <v>25837</v>
      </c>
      <c r="D3779" s="31" t="s">
        <v>2583</v>
      </c>
      <c r="E3779" s="31" t="s">
        <v>121</v>
      </c>
      <c r="F3779" s="31" t="s">
        <v>122</v>
      </c>
      <c r="G3779" s="31" t="s">
        <v>111</v>
      </c>
      <c r="H3779" s="31" t="s">
        <v>112</v>
      </c>
      <c r="I3779" s="31" t="s">
        <v>25838</v>
      </c>
      <c r="J3779" s="31" t="s">
        <v>25839</v>
      </c>
      <c r="K3779" s="31" t="s">
        <v>110</v>
      </c>
      <c r="L3779" s="31" t="s">
        <v>25838</v>
      </c>
      <c r="M3779" s="31" t="s">
        <v>4</v>
      </c>
      <c r="N3779" s="31" t="s">
        <v>4</v>
      </c>
      <c r="O3779" s="31" t="s">
        <v>25929</v>
      </c>
      <c r="P3779" s="32" t="s">
        <v>25948</v>
      </c>
      <c r="Q3779" s="32">
        <v>1</v>
      </c>
      <c r="R3779" t="str">
        <f t="shared" ref="R3779:R3842" si="59">CONCATENATE(C3779," ",D3779)</f>
        <v>(НКЗ) Глібівська сільська рада р-н Новоушицкий Район, с.Глебов (0)</v>
      </c>
    </row>
    <row r="3780" spans="1:18" hidden="1" x14ac:dyDescent="0.25">
      <c r="A3780" s="32">
        <v>677813</v>
      </c>
      <c r="B3780" s="31" t="s">
        <v>25840</v>
      </c>
      <c r="C3780" s="31" t="s">
        <v>25841</v>
      </c>
      <c r="D3780" s="31" t="s">
        <v>25842</v>
      </c>
      <c r="E3780" s="31" t="s">
        <v>145</v>
      </c>
      <c r="F3780" s="31" t="s">
        <v>122</v>
      </c>
      <c r="G3780" s="31" t="s">
        <v>111</v>
      </c>
      <c r="H3780" s="31" t="s">
        <v>112</v>
      </c>
      <c r="I3780" s="31" t="s">
        <v>124</v>
      </c>
      <c r="J3780" s="31" t="s">
        <v>109</v>
      </c>
      <c r="K3780" s="31" t="s">
        <v>110</v>
      </c>
      <c r="L3780" s="31" t="s">
        <v>25843</v>
      </c>
      <c r="M3780" s="31" t="s">
        <v>4</v>
      </c>
      <c r="N3780" s="31" t="s">
        <v>4</v>
      </c>
      <c r="O3780" s="31" t="s">
        <v>25929</v>
      </c>
      <c r="P3780" s="32" t="s">
        <v>25948</v>
      </c>
      <c r="Q3780" s="32">
        <v>1</v>
      </c>
      <c r="R3780" t="str">
        <f t="shared" si="59"/>
        <v>(НКЗ) Наково-медичний центр "Подільський" г.Хмельницкий, пер.Свободы (0)</v>
      </c>
    </row>
    <row r="3781" spans="1:18" hidden="1" x14ac:dyDescent="0.25">
      <c r="A3781" s="32">
        <v>809198</v>
      </c>
      <c r="B3781" s="31" t="s">
        <v>24929</v>
      </c>
      <c r="C3781" s="31" t="s">
        <v>24930</v>
      </c>
      <c r="D3781" s="31" t="s">
        <v>24931</v>
      </c>
      <c r="E3781" s="31" t="s">
        <v>145</v>
      </c>
      <c r="F3781" s="31" t="s">
        <v>122</v>
      </c>
      <c r="G3781" s="31" t="s">
        <v>115</v>
      </c>
      <c r="H3781" s="31" t="s">
        <v>116</v>
      </c>
      <c r="I3781" s="31" t="s">
        <v>24932</v>
      </c>
      <c r="J3781" s="31" t="s">
        <v>24933</v>
      </c>
      <c r="K3781" s="31" t="s">
        <v>110</v>
      </c>
      <c r="L3781" s="31" t="s">
        <v>24930</v>
      </c>
      <c r="M3781" s="31" t="s">
        <v>31</v>
      </c>
      <c r="N3781" s="31" t="s">
        <v>25934</v>
      </c>
      <c r="O3781" s="31" t="s">
        <v>25929</v>
      </c>
      <c r="P3781" s="32" t="s">
        <v>66</v>
      </c>
      <c r="Q3781" s="32">
        <v>1</v>
      </c>
      <c r="R3781" t="str">
        <f t="shared" si="59"/>
        <v>Кравець Т.Й. ПП, лоток №124 г.Староконстантинов (ринок "Престиж, 1-й центровий ряд)</v>
      </c>
    </row>
    <row r="3782" spans="1:18" hidden="1" x14ac:dyDescent="0.25">
      <c r="A3782" s="32">
        <v>317544</v>
      </c>
      <c r="B3782" s="31" t="s">
        <v>25313</v>
      </c>
      <c r="C3782" s="31" t="s">
        <v>25314</v>
      </c>
      <c r="D3782" s="31" t="s">
        <v>25315</v>
      </c>
      <c r="E3782" s="31" t="s">
        <v>145</v>
      </c>
      <c r="F3782" s="31" t="s">
        <v>122</v>
      </c>
      <c r="G3782" s="31" t="s">
        <v>111</v>
      </c>
      <c r="H3782" s="31" t="s">
        <v>112</v>
      </c>
      <c r="I3782" s="31" t="s">
        <v>124</v>
      </c>
      <c r="J3782" s="31" t="s">
        <v>109</v>
      </c>
      <c r="K3782" s="31" t="s">
        <v>110</v>
      </c>
      <c r="L3782" s="31" t="s">
        <v>25316</v>
      </c>
      <c r="M3782" s="31" t="s">
        <v>4</v>
      </c>
      <c r="N3782" s="31" t="s">
        <v>4</v>
      </c>
      <c r="O3782" s="31" t="s">
        <v>25929</v>
      </c>
      <c r="P3782" s="32" t="s">
        <v>25948</v>
      </c>
      <c r="Q3782" s="32">
        <v>1</v>
      </c>
      <c r="R3782" t="str">
        <f t="shared" si="59"/>
        <v>(НКЗ) Грицівське ВПУ №38 Шепетівський Район, Гриців, вул. Ломоносова, б. 10,</v>
      </c>
    </row>
    <row r="3783" spans="1:18" hidden="1" x14ac:dyDescent="0.25">
      <c r="A3783" s="32">
        <v>331083</v>
      </c>
      <c r="B3783" s="31" t="s">
        <v>25323</v>
      </c>
      <c r="C3783" s="31" t="s">
        <v>25324</v>
      </c>
      <c r="D3783" s="31" t="s">
        <v>25325</v>
      </c>
      <c r="E3783" s="31" t="s">
        <v>145</v>
      </c>
      <c r="F3783" s="31" t="s">
        <v>122</v>
      </c>
      <c r="G3783" s="31" t="s">
        <v>107</v>
      </c>
      <c r="H3783" s="31" t="s">
        <v>108</v>
      </c>
      <c r="I3783" s="31" t="s">
        <v>10644</v>
      </c>
      <c r="J3783" s="31" t="s">
        <v>10645</v>
      </c>
      <c r="K3783" s="31" t="s">
        <v>110</v>
      </c>
      <c r="L3783" s="31" t="s">
        <v>25324</v>
      </c>
      <c r="M3783" s="31" t="s">
        <v>32</v>
      </c>
      <c r="N3783" s="31" t="s">
        <v>25934</v>
      </c>
      <c r="O3783" s="31" t="s">
        <v>25929</v>
      </c>
      <c r="P3783" s="32" t="s">
        <v>66</v>
      </c>
      <c r="Q3783" s="32">
        <v>1</v>
      </c>
      <c r="R3783" t="str">
        <f t="shared" si="59"/>
        <v>Міловідов Є.О. ПП, маг. "Лідер 2" г.Староконстантинов, ул.Пушкина, д.45</v>
      </c>
    </row>
    <row r="3784" spans="1:18" hidden="1" x14ac:dyDescent="0.25">
      <c r="A3784" s="32">
        <v>345894</v>
      </c>
      <c r="B3784" s="31" t="s">
        <v>7466</v>
      </c>
      <c r="C3784" s="31" t="s">
        <v>7467</v>
      </c>
      <c r="D3784" s="31" t="s">
        <v>25347</v>
      </c>
      <c r="E3784" s="31" t="s">
        <v>145</v>
      </c>
      <c r="F3784" s="31" t="s">
        <v>122</v>
      </c>
      <c r="G3784" s="31" t="s">
        <v>107</v>
      </c>
      <c r="H3784" s="31" t="s">
        <v>108</v>
      </c>
      <c r="I3784" s="31" t="s">
        <v>7469</v>
      </c>
      <c r="J3784" s="31" t="s">
        <v>7470</v>
      </c>
      <c r="K3784" s="31" t="s">
        <v>110</v>
      </c>
      <c r="L3784" s="31" t="s">
        <v>7467</v>
      </c>
      <c r="M3784" s="31" t="s">
        <v>33</v>
      </c>
      <c r="N3784" s="31" t="s">
        <v>25934</v>
      </c>
      <c r="O3784" s="31" t="s">
        <v>25929</v>
      </c>
      <c r="P3784" s="32" t="s">
        <v>25948</v>
      </c>
      <c r="Q3784" s="32">
        <v>0</v>
      </c>
      <c r="R3784" t="str">
        <f t="shared" si="59"/>
        <v>Бевза Є.С. ПП, маг. "Продтовари" р-н Хмельницкий Район, с.Пироговцы, ул.Центральная, д.29</v>
      </c>
    </row>
    <row r="3785" spans="1:18" hidden="1" x14ac:dyDescent="0.25">
      <c r="A3785" s="32">
        <v>651023</v>
      </c>
      <c r="B3785" s="31" t="s">
        <v>25664</v>
      </c>
      <c r="C3785" s="31" t="s">
        <v>25665</v>
      </c>
      <c r="D3785" s="31" t="s">
        <v>14856</v>
      </c>
      <c r="E3785" s="31" t="s">
        <v>121</v>
      </c>
      <c r="F3785" s="31" t="s">
        <v>122</v>
      </c>
      <c r="G3785" s="31" t="s">
        <v>107</v>
      </c>
      <c r="H3785" s="31" t="s">
        <v>108</v>
      </c>
      <c r="I3785" s="31" t="s">
        <v>124</v>
      </c>
      <c r="J3785" s="31" t="s">
        <v>109</v>
      </c>
      <c r="K3785" s="31" t="s">
        <v>110</v>
      </c>
      <c r="L3785" s="31" t="s">
        <v>25666</v>
      </c>
      <c r="M3785" s="31" t="s">
        <v>4</v>
      </c>
      <c r="N3785" s="31" t="s">
        <v>4</v>
      </c>
      <c r="O3785" s="31" t="s">
        <v>25929</v>
      </c>
      <c r="P3785" s="32" t="s">
        <v>67</v>
      </c>
      <c r="Q3785" s="32">
        <v>1</v>
      </c>
      <c r="R3785" t="str">
        <f t="shared" si="59"/>
        <v>(РЦ) Галущинський І.В. ПП, бар р-н Каменец-Подольский Район, с.Оринин, ул.Шевченка, д.121</v>
      </c>
    </row>
    <row r="3786" spans="1:18" hidden="1" x14ac:dyDescent="0.25">
      <c r="A3786" s="32">
        <v>651132</v>
      </c>
      <c r="B3786" s="31" t="s">
        <v>25667</v>
      </c>
      <c r="C3786" s="31" t="s">
        <v>25668</v>
      </c>
      <c r="D3786" s="31" t="s">
        <v>25669</v>
      </c>
      <c r="E3786" s="31" t="s">
        <v>145</v>
      </c>
      <c r="F3786" s="31" t="s">
        <v>122</v>
      </c>
      <c r="G3786" s="31" t="s">
        <v>115</v>
      </c>
      <c r="H3786" s="31" t="s">
        <v>116</v>
      </c>
      <c r="I3786" s="31" t="s">
        <v>25670</v>
      </c>
      <c r="J3786" s="31" t="s">
        <v>25671</v>
      </c>
      <c r="K3786" s="31" t="s">
        <v>110</v>
      </c>
      <c r="L3786" s="31" t="s">
        <v>25668</v>
      </c>
      <c r="M3786" s="31" t="s">
        <v>29</v>
      </c>
      <c r="N3786" s="31" t="s">
        <v>25934</v>
      </c>
      <c r="O3786" s="31" t="s">
        <v>25929</v>
      </c>
      <c r="P3786" s="32" t="s">
        <v>67</v>
      </c>
      <c r="Q3786" s="32">
        <v>0.5</v>
      </c>
      <c r="R3786" t="str">
        <f t="shared" si="59"/>
        <v>Філіпчук Г.І. ПП, к-к р-н Красиловский Район, г.Красилов, пер.Грушевского (ринок, к-к навпроти ковбаси біля Лопанової)</v>
      </c>
    </row>
    <row r="3787" spans="1:18" hidden="1" x14ac:dyDescent="0.25">
      <c r="A3787" s="32">
        <v>663498</v>
      </c>
      <c r="B3787" s="31" t="s">
        <v>25702</v>
      </c>
      <c r="C3787" s="31" t="s">
        <v>25703</v>
      </c>
      <c r="D3787" s="31" t="s">
        <v>25704</v>
      </c>
      <c r="E3787" s="31" t="s">
        <v>145</v>
      </c>
      <c r="F3787" s="31" t="s">
        <v>122</v>
      </c>
      <c r="G3787" s="31" t="s">
        <v>107</v>
      </c>
      <c r="H3787" s="31" t="s">
        <v>108</v>
      </c>
      <c r="I3787" s="31" t="s">
        <v>124</v>
      </c>
      <c r="J3787" s="31" t="s">
        <v>109</v>
      </c>
      <c r="K3787" s="31" t="s">
        <v>110</v>
      </c>
      <c r="L3787" s="31" t="s">
        <v>25703</v>
      </c>
      <c r="M3787" s="31" t="s">
        <v>29</v>
      </c>
      <c r="N3787" s="31" t="s">
        <v>25934</v>
      </c>
      <c r="O3787" s="31" t="s">
        <v>25929</v>
      </c>
      <c r="P3787" s="32" t="s">
        <v>67</v>
      </c>
      <c r="Q3787" s="32">
        <v>0.5</v>
      </c>
      <c r="R3787" t="str">
        <f t="shared" si="59"/>
        <v>Регеша А.М., маг. "Зіньківські ковбаси" р-н Красиловский Район, г.Красилов (біля магазину Атлант)</v>
      </c>
    </row>
    <row r="3788" spans="1:18" hidden="1" x14ac:dyDescent="0.25">
      <c r="A3788" s="32">
        <v>553491</v>
      </c>
      <c r="B3788" s="31" t="s">
        <v>25736</v>
      </c>
      <c r="C3788" s="31" t="s">
        <v>25737</v>
      </c>
      <c r="D3788" s="31" t="s">
        <v>21493</v>
      </c>
      <c r="E3788" s="31" t="s">
        <v>135</v>
      </c>
      <c r="F3788" s="31" t="s">
        <v>122</v>
      </c>
      <c r="G3788" s="31" t="s">
        <v>111</v>
      </c>
      <c r="H3788" s="31" t="s">
        <v>112</v>
      </c>
      <c r="I3788" s="31" t="s">
        <v>25738</v>
      </c>
      <c r="J3788" s="31" t="s">
        <v>25739</v>
      </c>
      <c r="K3788" s="31" t="s">
        <v>110</v>
      </c>
      <c r="L3788" s="31" t="s">
        <v>25740</v>
      </c>
      <c r="M3788" s="31" t="s">
        <v>4</v>
      </c>
      <c r="N3788" s="31" t="s">
        <v>4</v>
      </c>
      <c r="O3788" s="31" t="s">
        <v>25929</v>
      </c>
      <c r="P3788" s="32" t="s">
        <v>25948</v>
      </c>
      <c r="Q3788" s="32">
        <v>1</v>
      </c>
      <c r="R3788" t="str">
        <f t="shared" si="59"/>
        <v>(НКЗ) Комунальники КП г.Хмельницкий, ул.Толбухина, д.3</v>
      </c>
    </row>
    <row r="3789" spans="1:18" hidden="1" x14ac:dyDescent="0.25">
      <c r="A3789" s="32">
        <v>615576</v>
      </c>
      <c r="B3789" s="31" t="s">
        <v>25823</v>
      </c>
      <c r="C3789" s="31" t="s">
        <v>25824</v>
      </c>
      <c r="D3789" s="31" t="s">
        <v>25825</v>
      </c>
      <c r="E3789" s="31" t="s">
        <v>145</v>
      </c>
      <c r="F3789" s="31" t="s">
        <v>122</v>
      </c>
      <c r="G3789" s="31" t="s">
        <v>107</v>
      </c>
      <c r="H3789" s="31" t="s">
        <v>108</v>
      </c>
      <c r="I3789" s="31" t="s">
        <v>25826</v>
      </c>
      <c r="J3789" s="31" t="s">
        <v>25827</v>
      </c>
      <c r="K3789" s="31" t="s">
        <v>110</v>
      </c>
      <c r="L3789" s="31" t="s">
        <v>25828</v>
      </c>
      <c r="M3789" s="31" t="s">
        <v>33</v>
      </c>
      <c r="N3789" s="31" t="s">
        <v>25934</v>
      </c>
      <c r="O3789" s="31" t="s">
        <v>25929</v>
      </c>
      <c r="P3789" s="32" t="s">
        <v>25948</v>
      </c>
      <c r="Q3789" s="32">
        <v>0</v>
      </c>
      <c r="R3789" t="str">
        <f t="shared" si="59"/>
        <v>(ремонт) Лукащук В.В. ПП, маг. "Вікторія" р-н Летичевский Район, пгт.Летичев, ул.Ленина, д.4</v>
      </c>
    </row>
    <row r="3790" spans="1:18" hidden="1" x14ac:dyDescent="0.25">
      <c r="A3790" s="32">
        <v>463948</v>
      </c>
      <c r="B3790" s="31" t="s">
        <v>150</v>
      </c>
      <c r="C3790" s="31" t="s">
        <v>151</v>
      </c>
      <c r="D3790" s="31" t="s">
        <v>152</v>
      </c>
      <c r="E3790" s="31" t="s">
        <v>145</v>
      </c>
      <c r="F3790" s="31" t="s">
        <v>122</v>
      </c>
      <c r="G3790" s="31" t="s">
        <v>107</v>
      </c>
      <c r="H3790" s="31" t="s">
        <v>108</v>
      </c>
      <c r="I3790" s="31" t="s">
        <v>153</v>
      </c>
      <c r="J3790" s="31" t="s">
        <v>154</v>
      </c>
      <c r="K3790" s="31" t="s">
        <v>106</v>
      </c>
      <c r="L3790" s="31" t="s">
        <v>151</v>
      </c>
      <c r="M3790" s="31" t="s">
        <v>30</v>
      </c>
      <c r="N3790" s="31" t="s">
        <v>25934</v>
      </c>
      <c r="O3790" s="31" t="s">
        <v>25929</v>
      </c>
      <c r="P3790" s="32" t="s">
        <v>25948</v>
      </c>
      <c r="Q3790" s="32">
        <v>1</v>
      </c>
      <c r="R3790" t="str">
        <f t="shared" si="59"/>
        <v>Пасічник Т.М. ПП, маг. "Садочок" р-н Красиловский Район, г.Красилов, пер.Циолковского, д.6</v>
      </c>
    </row>
    <row r="3791" spans="1:18" hidden="1" x14ac:dyDescent="0.25">
      <c r="A3791" s="32">
        <v>399149</v>
      </c>
      <c r="B3791" s="31" t="s">
        <v>316</v>
      </c>
      <c r="C3791" s="31" t="s">
        <v>317</v>
      </c>
      <c r="D3791" s="31" t="s">
        <v>318</v>
      </c>
      <c r="E3791" s="31" t="s">
        <v>145</v>
      </c>
      <c r="F3791" s="31" t="s">
        <v>122</v>
      </c>
      <c r="G3791" s="31" t="s">
        <v>111</v>
      </c>
      <c r="H3791" s="31" t="s">
        <v>112</v>
      </c>
      <c r="I3791" s="31" t="s">
        <v>124</v>
      </c>
      <c r="J3791" s="31" t="s">
        <v>109</v>
      </c>
      <c r="K3791" s="31" t="s">
        <v>106</v>
      </c>
      <c r="L3791" s="31" t="s">
        <v>319</v>
      </c>
      <c r="M3791" s="31" t="s">
        <v>33</v>
      </c>
      <c r="N3791" s="31" t="s">
        <v>25934</v>
      </c>
      <c r="O3791" s="31" t="s">
        <v>25929</v>
      </c>
      <c r="P3791" s="32" t="s">
        <v>25948</v>
      </c>
      <c r="Q3791" s="32">
        <v>1</v>
      </c>
      <c r="R3791" t="str">
        <f t="shared" si="59"/>
        <v>(КООП) Коопзаготпром ЛРСТ р-н Летичевский Район, пгт.Летичев, ул.50-летия Октября, д.14</v>
      </c>
    </row>
    <row r="3792" spans="1:18" hidden="1" x14ac:dyDescent="0.25">
      <c r="A3792" s="32">
        <v>399168</v>
      </c>
      <c r="B3792" s="31" t="s">
        <v>355</v>
      </c>
      <c r="C3792" s="31" t="s">
        <v>356</v>
      </c>
      <c r="D3792" s="31" t="s">
        <v>357</v>
      </c>
      <c r="E3792" s="31" t="s">
        <v>145</v>
      </c>
      <c r="F3792" s="31" t="s">
        <v>122</v>
      </c>
      <c r="G3792" s="31" t="s">
        <v>107</v>
      </c>
      <c r="H3792" s="31" t="s">
        <v>108</v>
      </c>
      <c r="I3792" s="31" t="s">
        <v>124</v>
      </c>
      <c r="J3792" s="31" t="s">
        <v>109</v>
      </c>
      <c r="K3792" s="31" t="s">
        <v>106</v>
      </c>
      <c r="L3792" s="31" t="s">
        <v>356</v>
      </c>
      <c r="M3792" s="31" t="s">
        <v>31</v>
      </c>
      <c r="N3792" s="31" t="s">
        <v>25934</v>
      </c>
      <c r="O3792" s="31" t="s">
        <v>25929</v>
      </c>
      <c r="P3792" s="32" t="s">
        <v>25948</v>
      </c>
      <c r="Q3792" s="32">
        <v>1</v>
      </c>
      <c r="R3792" t="str">
        <f t="shared" si="59"/>
        <v>м-н "Ласка" г.Староконстантинов, ул.Грушевского, д.16</v>
      </c>
    </row>
    <row r="3793" spans="1:18" hidden="1" x14ac:dyDescent="0.25">
      <c r="A3793" s="32">
        <v>399170</v>
      </c>
      <c r="B3793" s="31" t="s">
        <v>359</v>
      </c>
      <c r="C3793" s="31" t="s">
        <v>360</v>
      </c>
      <c r="D3793" s="31" t="s">
        <v>361</v>
      </c>
      <c r="E3793" s="31" t="s">
        <v>145</v>
      </c>
      <c r="F3793" s="31" t="s">
        <v>122</v>
      </c>
      <c r="G3793" s="31" t="s">
        <v>107</v>
      </c>
      <c r="H3793" s="31" t="s">
        <v>108</v>
      </c>
      <c r="I3793" s="31" t="s">
        <v>124</v>
      </c>
      <c r="J3793" s="31" t="s">
        <v>109</v>
      </c>
      <c r="K3793" s="31" t="s">
        <v>106</v>
      </c>
      <c r="L3793" s="31" t="s">
        <v>358</v>
      </c>
      <c r="M3793" s="31" t="s">
        <v>4</v>
      </c>
      <c r="N3793" s="31" t="s">
        <v>4</v>
      </c>
      <c r="O3793" s="31" t="s">
        <v>25929</v>
      </c>
      <c r="P3793" s="32" t="s">
        <v>25948</v>
      </c>
      <c r="Q3793" s="32">
        <v>1</v>
      </c>
      <c r="R3793" t="str">
        <f t="shared" si="59"/>
        <v>(НКЗ) Деражнянський ПКЗ ОСС ДП маг."Продукти" р-н Деражнянский Район, с.Загинци (вул. Шкільна, б. 2а)</v>
      </c>
    </row>
    <row r="3794" spans="1:18" hidden="1" x14ac:dyDescent="0.25">
      <c r="A3794" s="32">
        <v>399172</v>
      </c>
      <c r="B3794" s="31" t="s">
        <v>365</v>
      </c>
      <c r="C3794" s="31" t="s">
        <v>366</v>
      </c>
      <c r="D3794" s="31" t="s">
        <v>367</v>
      </c>
      <c r="E3794" s="31" t="s">
        <v>145</v>
      </c>
      <c r="F3794" s="31" t="s">
        <v>122</v>
      </c>
      <c r="G3794" s="31" t="s">
        <v>107</v>
      </c>
      <c r="H3794" s="31" t="s">
        <v>108</v>
      </c>
      <c r="I3794" s="31" t="s">
        <v>124</v>
      </c>
      <c r="J3794" s="31" t="s">
        <v>109</v>
      </c>
      <c r="K3794" s="31" t="s">
        <v>106</v>
      </c>
      <c r="L3794" s="31" t="s">
        <v>366</v>
      </c>
      <c r="M3794" s="31" t="s">
        <v>33</v>
      </c>
      <c r="N3794" s="31" t="s">
        <v>25934</v>
      </c>
      <c r="O3794" s="31" t="s">
        <v>25929</v>
      </c>
      <c r="P3794" s="32" t="s">
        <v>25948</v>
      </c>
      <c r="Q3794" s="32">
        <v>1</v>
      </c>
      <c r="R3794" t="str">
        <f t="shared" si="59"/>
        <v>Слободян Н.В. ПП, маг.-кафе"Мішутка" р-н Летичевский Район, пгт.Летичев, ул.Шевченко, д.16</v>
      </c>
    </row>
    <row r="3795" spans="1:18" hidden="1" x14ac:dyDescent="0.25">
      <c r="A3795" s="32">
        <v>399219</v>
      </c>
      <c r="B3795" s="31" t="s">
        <v>480</v>
      </c>
      <c r="C3795" s="31" t="s">
        <v>481</v>
      </c>
      <c r="D3795" s="31" t="s">
        <v>482</v>
      </c>
      <c r="E3795" s="31" t="s">
        <v>145</v>
      </c>
      <c r="F3795" s="31" t="s">
        <v>122</v>
      </c>
      <c r="G3795" s="31" t="s">
        <v>107</v>
      </c>
      <c r="H3795" s="31" t="s">
        <v>108</v>
      </c>
      <c r="I3795" s="31" t="s">
        <v>483</v>
      </c>
      <c r="J3795" s="31" t="s">
        <v>484</v>
      </c>
      <c r="K3795" s="31" t="s">
        <v>106</v>
      </c>
      <c r="L3795" s="31" t="s">
        <v>481</v>
      </c>
      <c r="M3795" s="31" t="s">
        <v>30</v>
      </c>
      <c r="N3795" s="31" t="s">
        <v>25934</v>
      </c>
      <c r="O3795" s="31" t="s">
        <v>25929</v>
      </c>
      <c r="P3795" s="32" t="s">
        <v>25948</v>
      </c>
      <c r="Q3795" s="32">
        <v>1</v>
      </c>
      <c r="R3795" t="str">
        <f t="shared" si="59"/>
        <v>Мартинюк О.П. ПП, маг. "Продукти" р-н Красиловский Район, пгт.Антонины (0)</v>
      </c>
    </row>
    <row r="3796" spans="1:18" hidden="1" x14ac:dyDescent="0.25">
      <c r="A3796" s="32">
        <v>399266</v>
      </c>
      <c r="B3796" s="31" t="s">
        <v>600</v>
      </c>
      <c r="C3796" s="31" t="s">
        <v>601</v>
      </c>
      <c r="D3796" s="31" t="s">
        <v>602</v>
      </c>
      <c r="E3796" s="31" t="s">
        <v>145</v>
      </c>
      <c r="F3796" s="31" t="s">
        <v>122</v>
      </c>
      <c r="G3796" s="31" t="s">
        <v>107</v>
      </c>
      <c r="H3796" s="31" t="s">
        <v>108</v>
      </c>
      <c r="I3796" s="31" t="s">
        <v>603</v>
      </c>
      <c r="J3796" s="31" t="s">
        <v>604</v>
      </c>
      <c r="K3796" s="31" t="s">
        <v>106</v>
      </c>
      <c r="L3796" s="31" t="s">
        <v>601</v>
      </c>
      <c r="M3796" s="31" t="s">
        <v>33</v>
      </c>
      <c r="N3796" s="31" t="s">
        <v>25934</v>
      </c>
      <c r="O3796" s="31" t="s">
        <v>25929</v>
      </c>
      <c r="P3796" s="32" t="s">
        <v>25948</v>
      </c>
      <c r="Q3796" s="32">
        <v>1</v>
      </c>
      <c r="R3796" t="str">
        <f t="shared" si="59"/>
        <v>Кравець А.Я. ПП, маг. "Уляна" р-н Хмельницкий Район, с.Пархомовцы, ул.Советская, д.1</v>
      </c>
    </row>
    <row r="3797" spans="1:18" hidden="1" x14ac:dyDescent="0.25">
      <c r="A3797" s="32">
        <v>399267</v>
      </c>
      <c r="B3797" s="31" t="s">
        <v>605</v>
      </c>
      <c r="C3797" s="31" t="s">
        <v>606</v>
      </c>
      <c r="D3797" s="31" t="s">
        <v>602</v>
      </c>
      <c r="E3797" s="31" t="s">
        <v>145</v>
      </c>
      <c r="F3797" s="31" t="s">
        <v>122</v>
      </c>
      <c r="G3797" s="31" t="s">
        <v>107</v>
      </c>
      <c r="H3797" s="31" t="s">
        <v>108</v>
      </c>
      <c r="I3797" s="31" t="s">
        <v>607</v>
      </c>
      <c r="J3797" s="31" t="s">
        <v>608</v>
      </c>
      <c r="K3797" s="31" t="s">
        <v>106</v>
      </c>
      <c r="L3797" s="31" t="s">
        <v>606</v>
      </c>
      <c r="M3797" s="31" t="s">
        <v>33</v>
      </c>
      <c r="N3797" s="31" t="s">
        <v>25934</v>
      </c>
      <c r="O3797" s="31" t="s">
        <v>25929</v>
      </c>
      <c r="P3797" s="32" t="s">
        <v>25948</v>
      </c>
      <c r="Q3797" s="32">
        <v>1</v>
      </c>
      <c r="R3797" t="str">
        <f t="shared" si="59"/>
        <v>Гринчишена Л.М. ПП, маг. "Продукти" р-н Хмельницкий Район, с.Пархомовцы, ул.Советская, д.1</v>
      </c>
    </row>
    <row r="3798" spans="1:18" hidden="1" x14ac:dyDescent="0.25">
      <c r="A3798" s="32">
        <v>399288</v>
      </c>
      <c r="B3798" s="31" t="s">
        <v>652</v>
      </c>
      <c r="C3798" s="31" t="s">
        <v>653</v>
      </c>
      <c r="D3798" s="31" t="s">
        <v>654</v>
      </c>
      <c r="E3798" s="31" t="s">
        <v>145</v>
      </c>
      <c r="F3798" s="31" t="s">
        <v>122</v>
      </c>
      <c r="G3798" s="31" t="s">
        <v>149</v>
      </c>
      <c r="H3798" s="31" t="s">
        <v>108</v>
      </c>
      <c r="I3798" s="31" t="s">
        <v>655</v>
      </c>
      <c r="J3798" s="31" t="s">
        <v>656</v>
      </c>
      <c r="K3798" s="31" t="s">
        <v>106</v>
      </c>
      <c r="L3798" s="31" t="s">
        <v>653</v>
      </c>
      <c r="M3798" s="31" t="s">
        <v>33</v>
      </c>
      <c r="N3798" s="31" t="s">
        <v>25934</v>
      </c>
      <c r="O3798" s="31" t="s">
        <v>25929</v>
      </c>
      <c r="P3798" s="32" t="s">
        <v>67</v>
      </c>
      <c r="Q3798" s="32">
        <v>1</v>
      </c>
      <c r="R3798" t="str">
        <f t="shared" si="59"/>
        <v>Шелимовець В.В. ПП, к-к "Мрія" р-н Летичевский Район, с.Головчинцы, ул.Шевченко (0)</v>
      </c>
    </row>
    <row r="3799" spans="1:18" hidden="1" x14ac:dyDescent="0.25">
      <c r="A3799" s="32">
        <v>399303</v>
      </c>
      <c r="B3799" s="31" t="s">
        <v>648</v>
      </c>
      <c r="C3799" s="31" t="s">
        <v>649</v>
      </c>
      <c r="D3799" s="31" t="s">
        <v>680</v>
      </c>
      <c r="E3799" s="31" t="s">
        <v>145</v>
      </c>
      <c r="F3799" s="31" t="s">
        <v>122</v>
      </c>
      <c r="G3799" s="31" t="s">
        <v>107</v>
      </c>
      <c r="H3799" s="31" t="s">
        <v>108</v>
      </c>
      <c r="I3799" s="31" t="s">
        <v>124</v>
      </c>
      <c r="J3799" s="31" t="s">
        <v>109</v>
      </c>
      <c r="K3799" s="31" t="s">
        <v>106</v>
      </c>
      <c r="L3799" s="31" t="s">
        <v>649</v>
      </c>
      <c r="M3799" s="31" t="s">
        <v>32</v>
      </c>
      <c r="N3799" s="31" t="s">
        <v>25934</v>
      </c>
      <c r="O3799" s="31" t="s">
        <v>25929</v>
      </c>
      <c r="P3799" s="32" t="s">
        <v>25948</v>
      </c>
      <c r="Q3799" s="32">
        <v>1</v>
      </c>
      <c r="R3799" t="str">
        <f t="shared" si="59"/>
        <v>Руденька О.В. ПП, маг. "Продукти" р-н Летичевский Район, пгт.Меджибож, д.16 (вул. Примакова)</v>
      </c>
    </row>
    <row r="3800" spans="1:18" hidden="1" x14ac:dyDescent="0.25">
      <c r="A3800" s="32">
        <v>399308</v>
      </c>
      <c r="B3800" s="31" t="s">
        <v>690</v>
      </c>
      <c r="C3800" s="31" t="s">
        <v>691</v>
      </c>
      <c r="D3800" s="31" t="s">
        <v>692</v>
      </c>
      <c r="E3800" s="31" t="s">
        <v>145</v>
      </c>
      <c r="F3800" s="31" t="s">
        <v>122</v>
      </c>
      <c r="G3800" s="31" t="s">
        <v>107</v>
      </c>
      <c r="H3800" s="31" t="s">
        <v>108</v>
      </c>
      <c r="I3800" s="31" t="s">
        <v>124</v>
      </c>
      <c r="J3800" s="31" t="s">
        <v>109</v>
      </c>
      <c r="K3800" s="31" t="s">
        <v>106</v>
      </c>
      <c r="L3800" s="31" t="s">
        <v>691</v>
      </c>
      <c r="M3800" s="31" t="s">
        <v>29</v>
      </c>
      <c r="N3800" s="31" t="s">
        <v>25934</v>
      </c>
      <c r="O3800" s="31" t="s">
        <v>25929</v>
      </c>
      <c r="P3800" s="32" t="s">
        <v>25948</v>
      </c>
      <c r="Q3800" s="32">
        <v>1</v>
      </c>
      <c r="R3800" t="str">
        <f t="shared" si="59"/>
        <v>Пізнюр С.М. ПП, маг. "Продукти" р-н Красиловский Район, с.Кременчуки, ул.Шевченко, д.7</v>
      </c>
    </row>
    <row r="3801" spans="1:18" hidden="1" x14ac:dyDescent="0.25">
      <c r="A3801" s="32">
        <v>440032</v>
      </c>
      <c r="B3801" s="31" t="s">
        <v>3729</v>
      </c>
      <c r="C3801" s="31" t="s">
        <v>3730</v>
      </c>
      <c r="D3801" s="31" t="s">
        <v>3731</v>
      </c>
      <c r="E3801" s="31" t="s">
        <v>145</v>
      </c>
      <c r="F3801" s="31" t="s">
        <v>122</v>
      </c>
      <c r="G3801" s="31" t="s">
        <v>114</v>
      </c>
      <c r="H3801" s="31" t="s">
        <v>108</v>
      </c>
      <c r="I3801" s="31" t="s">
        <v>124</v>
      </c>
      <c r="J3801" s="31" t="s">
        <v>109</v>
      </c>
      <c r="K3801" s="31" t="s">
        <v>106</v>
      </c>
      <c r="L3801" s="31" t="s">
        <v>3730</v>
      </c>
      <c r="M3801" s="31" t="s">
        <v>33</v>
      </c>
      <c r="N3801" s="31" t="s">
        <v>25934</v>
      </c>
      <c r="O3801" s="31" t="s">
        <v>25929</v>
      </c>
      <c r="P3801" s="32" t="s">
        <v>25948</v>
      </c>
      <c r="Q3801" s="32">
        <v>1</v>
      </c>
      <c r="R3801" t="str">
        <f t="shared" si="59"/>
        <v>Духнєвич В.І. ПП, кафе "Ліон" р-н Летичевский Район, пгт.Летичев, ул.50-летия Октября (-)</v>
      </c>
    </row>
    <row r="3802" spans="1:18" hidden="1" x14ac:dyDescent="0.25">
      <c r="A3802" s="32">
        <v>834032</v>
      </c>
      <c r="B3802" s="31" t="s">
        <v>4981</v>
      </c>
      <c r="C3802" s="31" t="s">
        <v>4982</v>
      </c>
      <c r="D3802" s="31" t="s">
        <v>4983</v>
      </c>
      <c r="E3802" s="31" t="s">
        <v>145</v>
      </c>
      <c r="F3802" s="31" t="s">
        <v>122</v>
      </c>
      <c r="G3802" s="31" t="s">
        <v>149</v>
      </c>
      <c r="H3802" s="31" t="s">
        <v>108</v>
      </c>
      <c r="I3802" s="31" t="s">
        <v>124</v>
      </c>
      <c r="J3802" s="31" t="s">
        <v>109</v>
      </c>
      <c r="K3802" s="31" t="s">
        <v>106</v>
      </c>
      <c r="L3802" s="31" t="s">
        <v>4982</v>
      </c>
      <c r="M3802" s="31" t="s">
        <v>5</v>
      </c>
      <c r="N3802" s="31" t="s">
        <v>4</v>
      </c>
      <c r="O3802" s="31" t="s">
        <v>25929</v>
      </c>
      <c r="P3802" s="32" t="s">
        <v>25948</v>
      </c>
      <c r="Q3802" s="32">
        <v>1</v>
      </c>
      <c r="R3802" t="str">
        <f t="shared" si="59"/>
        <v>Вільчинська Г.В. ПП, к-к "Овочі" г.Хмельницкий, ул.Соборная (біля ТЦ "Мандарин")</v>
      </c>
    </row>
    <row r="3803" spans="1:18" hidden="1" x14ac:dyDescent="0.25">
      <c r="A3803" s="32">
        <v>385459</v>
      </c>
      <c r="B3803" s="31" t="s">
        <v>1215</v>
      </c>
      <c r="C3803" s="31" t="s">
        <v>1216</v>
      </c>
      <c r="D3803" s="31" t="s">
        <v>1217</v>
      </c>
      <c r="E3803" s="31" t="s">
        <v>145</v>
      </c>
      <c r="F3803" s="31" t="s">
        <v>122</v>
      </c>
      <c r="G3803" s="31" t="s">
        <v>114</v>
      </c>
      <c r="H3803" s="31" t="s">
        <v>108</v>
      </c>
      <c r="I3803" s="31" t="s">
        <v>124</v>
      </c>
      <c r="J3803" s="31" t="s">
        <v>109</v>
      </c>
      <c r="K3803" s="31" t="s">
        <v>106</v>
      </c>
      <c r="L3803" s="31" t="s">
        <v>1216</v>
      </c>
      <c r="M3803" s="31" t="s">
        <v>5</v>
      </c>
      <c r="N3803" s="31" t="s">
        <v>4</v>
      </c>
      <c r="O3803" s="31" t="s">
        <v>25929</v>
      </c>
      <c r="P3803" s="32" t="s">
        <v>25948</v>
      </c>
      <c r="Q3803" s="32">
        <v>1</v>
      </c>
      <c r="R3803" t="str">
        <f t="shared" si="59"/>
        <v>Ящишена ПП, кав'ярня г.Хмельницкий, ул.Грушевского (центр)</v>
      </c>
    </row>
    <row r="3804" spans="1:18" hidden="1" x14ac:dyDescent="0.25">
      <c r="A3804" s="32">
        <v>385492</v>
      </c>
      <c r="B3804" s="31" t="s">
        <v>1268</v>
      </c>
      <c r="C3804" s="31" t="s">
        <v>1269</v>
      </c>
      <c r="D3804" s="31" t="s">
        <v>1270</v>
      </c>
      <c r="E3804" s="31" t="s">
        <v>145</v>
      </c>
      <c r="F3804" s="31" t="s">
        <v>122</v>
      </c>
      <c r="G3804" s="31" t="s">
        <v>114</v>
      </c>
      <c r="H3804" s="31" t="s">
        <v>108</v>
      </c>
      <c r="I3804" s="31" t="s">
        <v>124</v>
      </c>
      <c r="J3804" s="31" t="s">
        <v>109</v>
      </c>
      <c r="K3804" s="31" t="s">
        <v>106</v>
      </c>
      <c r="L3804" s="31" t="s">
        <v>1271</v>
      </c>
      <c r="M3804" s="31" t="s">
        <v>4</v>
      </c>
      <c r="N3804" s="31" t="s">
        <v>4</v>
      </c>
      <c r="O3804" s="31" t="s">
        <v>25929</v>
      </c>
      <c r="P3804" s="32" t="s">
        <v>25948</v>
      </c>
      <c r="Q3804" s="32">
        <v>1</v>
      </c>
      <c r="R3804" t="str">
        <f t="shared" si="59"/>
        <v>(НКЗ) буфет НВК №4 г.Хмельницкий, ул.Победы, д.9</v>
      </c>
    </row>
    <row r="3805" spans="1:18" hidden="1" x14ac:dyDescent="0.25">
      <c r="A3805" s="32">
        <v>385548</v>
      </c>
      <c r="B3805" s="31" t="s">
        <v>1359</v>
      </c>
      <c r="C3805" s="31" t="s">
        <v>1360</v>
      </c>
      <c r="D3805" s="31" t="s">
        <v>120</v>
      </c>
      <c r="E3805" s="31" t="s">
        <v>121</v>
      </c>
      <c r="F3805" s="31" t="s">
        <v>122</v>
      </c>
      <c r="G3805" s="31" t="s">
        <v>111</v>
      </c>
      <c r="H3805" s="31" t="s">
        <v>112</v>
      </c>
      <c r="I3805" s="31" t="s">
        <v>1361</v>
      </c>
      <c r="J3805" s="31" t="s">
        <v>1362</v>
      </c>
      <c r="K3805" s="31" t="s">
        <v>106</v>
      </c>
      <c r="L3805" s="31" t="s">
        <v>1363</v>
      </c>
      <c r="M3805" s="31" t="s">
        <v>4</v>
      </c>
      <c r="N3805" s="31" t="s">
        <v>4</v>
      </c>
      <c r="O3805" s="31" t="s">
        <v>25929</v>
      </c>
      <c r="P3805" s="32" t="s">
        <v>25948</v>
      </c>
      <c r="Q3805" s="32">
        <v>1</v>
      </c>
      <c r="R3805" t="str">
        <f t="shared" si="59"/>
        <v>(НКЗ) Агрофірма ім.В.Д.Слободяна ТОВ, контора &lt;не задан&gt;</v>
      </c>
    </row>
    <row r="3806" spans="1:18" hidden="1" x14ac:dyDescent="0.25">
      <c r="A3806" s="32">
        <v>385634</v>
      </c>
      <c r="B3806" s="31" t="s">
        <v>1495</v>
      </c>
      <c r="C3806" s="31" t="s">
        <v>1496</v>
      </c>
      <c r="D3806" s="31" t="s">
        <v>1497</v>
      </c>
      <c r="E3806" s="31" t="s">
        <v>145</v>
      </c>
      <c r="F3806" s="31" t="s">
        <v>122</v>
      </c>
      <c r="G3806" s="31" t="s">
        <v>149</v>
      </c>
      <c r="H3806" s="31" t="s">
        <v>108</v>
      </c>
      <c r="I3806" s="31" t="s">
        <v>124</v>
      </c>
      <c r="J3806" s="31" t="s">
        <v>109</v>
      </c>
      <c r="K3806" s="31" t="s">
        <v>106</v>
      </c>
      <c r="L3806" s="31" t="s">
        <v>1496</v>
      </c>
      <c r="M3806" s="31" t="s">
        <v>5</v>
      </c>
      <c r="N3806" s="31" t="s">
        <v>4</v>
      </c>
      <c r="O3806" s="31" t="s">
        <v>25929</v>
      </c>
      <c r="P3806" s="32" t="s">
        <v>25948</v>
      </c>
      <c r="Q3806" s="32">
        <v>1</v>
      </c>
      <c r="R3806" t="str">
        <f t="shared" si="59"/>
        <v>Романова В. ПП, к-к г.Хмельницкий, ул.Соборная (овочевий ринок)</v>
      </c>
    </row>
    <row r="3807" spans="1:18" hidden="1" x14ac:dyDescent="0.25">
      <c r="A3807" s="32">
        <v>385643</v>
      </c>
      <c r="B3807" s="31" t="s">
        <v>1509</v>
      </c>
      <c r="C3807" s="31" t="s">
        <v>1510</v>
      </c>
      <c r="D3807" s="31" t="s">
        <v>1511</v>
      </c>
      <c r="E3807" s="31" t="s">
        <v>145</v>
      </c>
      <c r="F3807" s="31" t="s">
        <v>122</v>
      </c>
      <c r="G3807" s="31" t="s">
        <v>149</v>
      </c>
      <c r="H3807" s="31" t="s">
        <v>108</v>
      </c>
      <c r="I3807" s="31" t="s">
        <v>124</v>
      </c>
      <c r="J3807" s="31" t="s">
        <v>109</v>
      </c>
      <c r="K3807" s="31" t="s">
        <v>106</v>
      </c>
      <c r="L3807" s="31" t="s">
        <v>1510</v>
      </c>
      <c r="M3807" s="31" t="s">
        <v>5</v>
      </c>
      <c r="N3807" s="31" t="s">
        <v>4</v>
      </c>
      <c r="O3807" s="31" t="s">
        <v>25929</v>
      </c>
      <c r="P3807" s="32" t="s">
        <v>25948</v>
      </c>
      <c r="Q3807" s="32">
        <v>1</v>
      </c>
      <c r="R3807" t="str">
        <f t="shared" si="59"/>
        <v>Стопінчук ПП, к-к №109 г.Хмельницкий, ул.Соборная, д.11 (к-к 109)</v>
      </c>
    </row>
    <row r="3808" spans="1:18" hidden="1" x14ac:dyDescent="0.25">
      <c r="A3808" s="32">
        <v>385646</v>
      </c>
      <c r="B3808" s="31" t="s">
        <v>1515</v>
      </c>
      <c r="C3808" s="31" t="s">
        <v>1516</v>
      </c>
      <c r="D3808" s="31" t="s">
        <v>1517</v>
      </c>
      <c r="E3808" s="31" t="s">
        <v>145</v>
      </c>
      <c r="F3808" s="31" t="s">
        <v>122</v>
      </c>
      <c r="G3808" s="31" t="s">
        <v>149</v>
      </c>
      <c r="H3808" s="31" t="s">
        <v>108</v>
      </c>
      <c r="I3808" s="31" t="s">
        <v>124</v>
      </c>
      <c r="J3808" s="31" t="s">
        <v>109</v>
      </c>
      <c r="K3808" s="31" t="s">
        <v>106</v>
      </c>
      <c r="L3808" s="31" t="s">
        <v>1516</v>
      </c>
      <c r="M3808" s="31" t="s">
        <v>5</v>
      </c>
      <c r="N3808" s="31" t="s">
        <v>4</v>
      </c>
      <c r="O3808" s="31" t="s">
        <v>25929</v>
      </c>
      <c r="P3808" s="32" t="s">
        <v>25948</v>
      </c>
      <c r="Q3808" s="32">
        <v>1</v>
      </c>
      <c r="R3808" t="str">
        <f t="shared" si="59"/>
        <v>Єгорова Ю.В. ПП, к-к г.Хмельницкий, ул.Соборная (Овочевий ринок)</v>
      </c>
    </row>
    <row r="3809" spans="1:18" hidden="1" x14ac:dyDescent="0.25">
      <c r="A3809" s="32">
        <v>385841</v>
      </c>
      <c r="B3809" s="31" t="s">
        <v>1671</v>
      </c>
      <c r="C3809" s="31" t="s">
        <v>1672</v>
      </c>
      <c r="D3809" s="31" t="s">
        <v>1673</v>
      </c>
      <c r="E3809" s="31" t="s">
        <v>135</v>
      </c>
      <c r="F3809" s="31" t="s">
        <v>122</v>
      </c>
      <c r="G3809" s="31" t="s">
        <v>107</v>
      </c>
      <c r="H3809" s="31" t="s">
        <v>108</v>
      </c>
      <c r="I3809" s="31" t="s">
        <v>124</v>
      </c>
      <c r="J3809" s="31" t="s">
        <v>109</v>
      </c>
      <c r="K3809" s="31" t="s">
        <v>106</v>
      </c>
      <c r="L3809" s="31" t="s">
        <v>1674</v>
      </c>
      <c r="M3809" s="31" t="s">
        <v>4</v>
      </c>
      <c r="N3809" s="31" t="s">
        <v>4</v>
      </c>
      <c r="O3809" s="31" t="s">
        <v>25929</v>
      </c>
      <c r="P3809" s="32" t="s">
        <v>25948</v>
      </c>
      <c r="Q3809" s="32">
        <v>1</v>
      </c>
      <c r="R3809" t="str">
        <f t="shared" si="59"/>
        <v>(НКЗ) Екро" УБ ХАЕС ТОВ ПМТЗ.маг "Волинь" Нетішин, вул. Незалежності, б. 21а,</v>
      </c>
    </row>
    <row r="3810" spans="1:18" hidden="1" x14ac:dyDescent="0.25">
      <c r="A3810" s="32">
        <v>386351</v>
      </c>
      <c r="B3810" s="31" t="s">
        <v>2726</v>
      </c>
      <c r="C3810" s="31" t="s">
        <v>2727</v>
      </c>
      <c r="D3810" s="31" t="s">
        <v>1346</v>
      </c>
      <c r="E3810" s="31" t="s">
        <v>145</v>
      </c>
      <c r="F3810" s="31" t="s">
        <v>122</v>
      </c>
      <c r="G3810" s="31" t="s">
        <v>107</v>
      </c>
      <c r="H3810" s="31" t="s">
        <v>108</v>
      </c>
      <c r="I3810" s="31" t="s">
        <v>124</v>
      </c>
      <c r="J3810" s="31" t="s">
        <v>109</v>
      </c>
      <c r="K3810" s="31" t="s">
        <v>106</v>
      </c>
      <c r="L3810" s="31" t="s">
        <v>2728</v>
      </c>
      <c r="M3810" s="31" t="s">
        <v>31</v>
      </c>
      <c r="N3810" s="31" t="s">
        <v>25934</v>
      </c>
      <c r="O3810" s="31" t="s">
        <v>25929</v>
      </c>
      <c r="P3810" s="32" t="s">
        <v>25948</v>
      </c>
      <c r="Q3810" s="32">
        <v>1</v>
      </c>
      <c r="R3810" t="str">
        <f t="shared" si="59"/>
        <v>(ТМ) Стеньгач Л.О. ПП, маг. "Продукти" г.Староконстантинов (0)</v>
      </c>
    </row>
    <row r="3811" spans="1:18" hidden="1" x14ac:dyDescent="0.25">
      <c r="A3811" s="32">
        <v>386457</v>
      </c>
      <c r="B3811" s="31" t="s">
        <v>2939</v>
      </c>
      <c r="C3811" s="31" t="s">
        <v>2940</v>
      </c>
      <c r="D3811" s="31" t="s">
        <v>2941</v>
      </c>
      <c r="E3811" s="31" t="s">
        <v>145</v>
      </c>
      <c r="F3811" s="31" t="s">
        <v>122</v>
      </c>
      <c r="G3811" s="31" t="s">
        <v>107</v>
      </c>
      <c r="H3811" s="31" t="s">
        <v>108</v>
      </c>
      <c r="I3811" s="31"/>
      <c r="J3811" s="31"/>
      <c r="K3811" s="31" t="s">
        <v>106</v>
      </c>
      <c r="L3811" s="31" t="s">
        <v>2940</v>
      </c>
      <c r="M3811" s="31" t="s">
        <v>33</v>
      </c>
      <c r="N3811" s="31" t="s">
        <v>25934</v>
      </c>
      <c r="O3811" s="31" t="s">
        <v>25929</v>
      </c>
      <c r="P3811" s="32" t="s">
        <v>25948</v>
      </c>
      <c r="Q3811" s="32">
        <v>1</v>
      </c>
      <c r="R3811" t="str">
        <f t="shared" si="59"/>
        <v>Микуляк Л.В. ПП, маг. "Крамниця" р-н Хмельницкий Район, с.Бахматовцы (0)</v>
      </c>
    </row>
    <row r="3812" spans="1:18" hidden="1" x14ac:dyDescent="0.25">
      <c r="A3812" s="32">
        <v>386465</v>
      </c>
      <c r="B3812" s="31" t="s">
        <v>2194</v>
      </c>
      <c r="C3812" s="31" t="s">
        <v>2195</v>
      </c>
      <c r="D3812" s="31" t="s">
        <v>2196</v>
      </c>
      <c r="E3812" s="31" t="s">
        <v>145</v>
      </c>
      <c r="F3812" s="31" t="s">
        <v>122</v>
      </c>
      <c r="G3812" s="31" t="s">
        <v>107</v>
      </c>
      <c r="H3812" s="31" t="s">
        <v>108</v>
      </c>
      <c r="I3812" s="31"/>
      <c r="J3812" s="31"/>
      <c r="K3812" s="31" t="s">
        <v>106</v>
      </c>
      <c r="L3812" s="31" t="s">
        <v>2195</v>
      </c>
      <c r="M3812" s="31" t="s">
        <v>31</v>
      </c>
      <c r="N3812" s="31" t="s">
        <v>25934</v>
      </c>
      <c r="O3812" s="31" t="s">
        <v>25929</v>
      </c>
      <c r="P3812" s="32" t="s">
        <v>25948</v>
      </c>
      <c r="Q3812" s="32">
        <v>1</v>
      </c>
      <c r="R3812" t="str">
        <f t="shared" si="59"/>
        <v>Цимбалюк Р.С. ПП, маг. "Полуничка" г.Староконстантинов, ул.Щорса, д.19</v>
      </c>
    </row>
    <row r="3813" spans="1:18" hidden="1" x14ac:dyDescent="0.25">
      <c r="A3813" s="32">
        <v>386563</v>
      </c>
      <c r="B3813" s="31" t="s">
        <v>3164</v>
      </c>
      <c r="C3813" s="31" t="s">
        <v>3165</v>
      </c>
      <c r="D3813" s="31" t="s">
        <v>3166</v>
      </c>
      <c r="E3813" s="31" t="s">
        <v>145</v>
      </c>
      <c r="F3813" s="31" t="s">
        <v>122</v>
      </c>
      <c r="G3813" s="31" t="s">
        <v>115</v>
      </c>
      <c r="H3813" s="31" t="s">
        <v>116</v>
      </c>
      <c r="I3813" s="31" t="s">
        <v>124</v>
      </c>
      <c r="J3813" s="31" t="s">
        <v>109</v>
      </c>
      <c r="K3813" s="31" t="s">
        <v>106</v>
      </c>
      <c r="L3813" s="31" t="s">
        <v>3165</v>
      </c>
      <c r="M3813" s="31" t="s">
        <v>5</v>
      </c>
      <c r="N3813" s="31" t="s">
        <v>4</v>
      </c>
      <c r="O3813" s="31" t="s">
        <v>25929</v>
      </c>
      <c r="P3813" s="32" t="s">
        <v>25948</v>
      </c>
      <c r="Q3813" s="32">
        <v>1</v>
      </c>
      <c r="R3813" t="str">
        <f t="shared" si="59"/>
        <v>Валівоць А. ПП, к-к №125 г.Хмельницкий, ул.Соборная (ринок)</v>
      </c>
    </row>
    <row r="3814" spans="1:18" hidden="1" x14ac:dyDescent="0.25">
      <c r="A3814" s="32">
        <v>386584</v>
      </c>
      <c r="B3814" s="31" t="s">
        <v>3199</v>
      </c>
      <c r="C3814" s="31" t="s">
        <v>3200</v>
      </c>
      <c r="D3814" s="31" t="s">
        <v>3201</v>
      </c>
      <c r="E3814" s="31" t="s">
        <v>145</v>
      </c>
      <c r="F3814" s="31" t="s">
        <v>122</v>
      </c>
      <c r="G3814" s="31" t="s">
        <v>107</v>
      </c>
      <c r="H3814" s="31" t="s">
        <v>108</v>
      </c>
      <c r="I3814" s="31"/>
      <c r="J3814" s="31"/>
      <c r="K3814" s="31" t="s">
        <v>106</v>
      </c>
      <c r="L3814" s="31" t="s">
        <v>3202</v>
      </c>
      <c r="M3814" s="31" t="s">
        <v>29</v>
      </c>
      <c r="N3814" s="31" t="s">
        <v>25934</v>
      </c>
      <c r="O3814" s="31" t="s">
        <v>25929</v>
      </c>
      <c r="P3814" s="32" t="s">
        <v>25948</v>
      </c>
      <c r="Q3814" s="32">
        <v>1</v>
      </c>
      <c r="R3814" t="str">
        <f t="shared" si="59"/>
        <v>(КООП) Антонінський цукроробкооп СТ, маг. р-н Красиловский Район, с.Кременчуки, ул.Горького, д.10</v>
      </c>
    </row>
    <row r="3815" spans="1:18" hidden="1" x14ac:dyDescent="0.25">
      <c r="A3815" s="32">
        <v>386619</v>
      </c>
      <c r="B3815" s="31" t="s">
        <v>3273</v>
      </c>
      <c r="C3815" s="31" t="s">
        <v>3200</v>
      </c>
      <c r="D3815" s="31" t="s">
        <v>3274</v>
      </c>
      <c r="E3815" s="31" t="s">
        <v>145</v>
      </c>
      <c r="F3815" s="31" t="s">
        <v>122</v>
      </c>
      <c r="G3815" s="31" t="s">
        <v>107</v>
      </c>
      <c r="H3815" s="31" t="s">
        <v>108</v>
      </c>
      <c r="I3815" s="31" t="s">
        <v>3216</v>
      </c>
      <c r="J3815" s="31" t="s">
        <v>3217</v>
      </c>
      <c r="K3815" s="31" t="s">
        <v>106</v>
      </c>
      <c r="L3815" s="31" t="s">
        <v>3202</v>
      </c>
      <c r="M3815" s="31" t="s">
        <v>29</v>
      </c>
      <c r="N3815" s="31" t="s">
        <v>25934</v>
      </c>
      <c r="O3815" s="31" t="s">
        <v>25929</v>
      </c>
      <c r="P3815" s="32" t="s">
        <v>25948</v>
      </c>
      <c r="Q3815" s="32">
        <v>1</v>
      </c>
      <c r="R3815" t="str">
        <f t="shared" si="59"/>
        <v>(КООП) Антонінський цукроробкооп СТ, маг. р-н Красиловский Район, с.Лесовая Волица (0)</v>
      </c>
    </row>
    <row r="3816" spans="1:18" hidden="1" x14ac:dyDescent="0.25">
      <c r="A3816" s="32">
        <v>815416</v>
      </c>
      <c r="B3816" s="31" t="s">
        <v>3864</v>
      </c>
      <c r="C3816" s="31" t="s">
        <v>3865</v>
      </c>
      <c r="D3816" s="31" t="s">
        <v>3866</v>
      </c>
      <c r="E3816" s="31" t="s">
        <v>145</v>
      </c>
      <c r="F3816" s="31" t="s">
        <v>122</v>
      </c>
      <c r="G3816" s="31" t="s">
        <v>111</v>
      </c>
      <c r="H3816" s="31" t="s">
        <v>112</v>
      </c>
      <c r="I3816" s="31" t="s">
        <v>124</v>
      </c>
      <c r="J3816" s="31" t="s">
        <v>109</v>
      </c>
      <c r="K3816" s="31" t="s">
        <v>106</v>
      </c>
      <c r="L3816" s="31" t="s">
        <v>3865</v>
      </c>
      <c r="M3816" s="31" t="s">
        <v>30</v>
      </c>
      <c r="N3816" s="31" t="s">
        <v>25934</v>
      </c>
      <c r="O3816" s="31" t="s">
        <v>25929</v>
      </c>
      <c r="P3816" s="32" t="s">
        <v>25948</v>
      </c>
      <c r="Q3816" s="32">
        <v>1</v>
      </c>
      <c r="R3816" t="str">
        <f t="shared" si="59"/>
        <v>Михиринецьке СТ р-н Теофипольский Район, с.Борщовка, ул.Центральная, д.6</v>
      </c>
    </row>
    <row r="3817" spans="1:18" hidden="1" x14ac:dyDescent="0.25">
      <c r="A3817" s="32">
        <v>856768</v>
      </c>
      <c r="B3817" s="31" t="s">
        <v>5636</v>
      </c>
      <c r="C3817" s="31" t="s">
        <v>5637</v>
      </c>
      <c r="D3817" s="31" t="s">
        <v>5638</v>
      </c>
      <c r="E3817" s="31" t="s">
        <v>145</v>
      </c>
      <c r="F3817" s="31" t="s">
        <v>122</v>
      </c>
      <c r="G3817" s="31" t="s">
        <v>107</v>
      </c>
      <c r="H3817" s="31" t="s">
        <v>108</v>
      </c>
      <c r="I3817" s="31" t="s">
        <v>1734</v>
      </c>
      <c r="J3817" s="31" t="s">
        <v>1735</v>
      </c>
      <c r="K3817" s="31" t="s">
        <v>106</v>
      </c>
      <c r="L3817" s="31" t="s">
        <v>5639</v>
      </c>
      <c r="M3817" s="31" t="s">
        <v>33</v>
      </c>
      <c r="N3817" s="31" t="s">
        <v>25934</v>
      </c>
      <c r="O3817" s="31" t="s">
        <v>25929</v>
      </c>
      <c r="P3817" s="32" t="s">
        <v>25948</v>
      </c>
      <c r="Q3817" s="32">
        <v>1</v>
      </c>
      <c r="R3817" t="str">
        <f t="shared" si="59"/>
        <v>(КООП) Летичівське РайСТ, ТППС Чапля р-н Летичевский Район, с.Чапля, д.0</v>
      </c>
    </row>
    <row r="3818" spans="1:18" hidden="1" x14ac:dyDescent="0.25">
      <c r="A3818" s="32">
        <v>856769</v>
      </c>
      <c r="B3818" s="31" t="s">
        <v>5640</v>
      </c>
      <c r="C3818" s="31" t="s">
        <v>5641</v>
      </c>
      <c r="D3818" s="31" t="s">
        <v>5642</v>
      </c>
      <c r="E3818" s="31" t="s">
        <v>145</v>
      </c>
      <c r="F3818" s="31" t="s">
        <v>122</v>
      </c>
      <c r="G3818" s="31" t="s">
        <v>107</v>
      </c>
      <c r="H3818" s="31" t="s">
        <v>108</v>
      </c>
      <c r="I3818" s="31" t="s">
        <v>1734</v>
      </c>
      <c r="J3818" s="31" t="s">
        <v>1735</v>
      </c>
      <c r="K3818" s="31" t="s">
        <v>106</v>
      </c>
      <c r="L3818" s="31" t="s">
        <v>5643</v>
      </c>
      <c r="M3818" s="31" t="s">
        <v>33</v>
      </c>
      <c r="N3818" s="31" t="s">
        <v>25934</v>
      </c>
      <c r="O3818" s="31" t="s">
        <v>25929</v>
      </c>
      <c r="P3818" s="32" t="s">
        <v>25948</v>
      </c>
      <c r="Q3818" s="32">
        <v>1</v>
      </c>
      <c r="R3818" t="str">
        <f t="shared" si="59"/>
        <v>(КООП) Летичівське РайСТ, ТППС Юрченки р-н Летичевский Район, с.Юрченки, д.0</v>
      </c>
    </row>
    <row r="3819" spans="1:18" hidden="1" x14ac:dyDescent="0.25">
      <c r="A3819" s="32">
        <v>523326</v>
      </c>
      <c r="B3819" s="31" t="s">
        <v>6678</v>
      </c>
      <c r="C3819" s="31" t="s">
        <v>6679</v>
      </c>
      <c r="D3819" s="31" t="s">
        <v>6680</v>
      </c>
      <c r="E3819" s="31" t="s">
        <v>145</v>
      </c>
      <c r="F3819" s="31" t="s">
        <v>122</v>
      </c>
      <c r="G3819" s="31" t="s">
        <v>149</v>
      </c>
      <c r="H3819" s="31" t="s">
        <v>108</v>
      </c>
      <c r="I3819" s="31" t="s">
        <v>124</v>
      </c>
      <c r="J3819" s="31" t="s">
        <v>109</v>
      </c>
      <c r="K3819" s="31" t="s">
        <v>106</v>
      </c>
      <c r="L3819" s="31" t="s">
        <v>6679</v>
      </c>
      <c r="M3819" s="31" t="s">
        <v>5</v>
      </c>
      <c r="N3819" s="31" t="s">
        <v>4</v>
      </c>
      <c r="O3819" s="31" t="s">
        <v>25929</v>
      </c>
      <c r="P3819" s="32" t="s">
        <v>25948</v>
      </c>
      <c r="Q3819" s="32">
        <v>1</v>
      </c>
      <c r="R3819" t="str">
        <f t="shared" si="59"/>
        <v>Гончар С.А, ПП, к-к №3 г.Хмельницкий, ул.Соборная, д.11 (продуктовый рынок)</v>
      </c>
    </row>
    <row r="3820" spans="1:18" hidden="1" x14ac:dyDescent="0.25">
      <c r="A3820" s="32">
        <v>436909</v>
      </c>
      <c r="B3820" s="31" t="s">
        <v>6767</v>
      </c>
      <c r="C3820" s="31" t="s">
        <v>6768</v>
      </c>
      <c r="D3820" s="31" t="s">
        <v>6769</v>
      </c>
      <c r="E3820" s="31" t="s">
        <v>145</v>
      </c>
      <c r="F3820" s="31" t="s">
        <v>122</v>
      </c>
      <c r="G3820" s="31" t="s">
        <v>107</v>
      </c>
      <c r="H3820" s="31" t="s">
        <v>108</v>
      </c>
      <c r="I3820" s="31" t="s">
        <v>124</v>
      </c>
      <c r="J3820" s="31" t="s">
        <v>109</v>
      </c>
      <c r="K3820" s="31" t="s">
        <v>106</v>
      </c>
      <c r="L3820" s="31" t="s">
        <v>6768</v>
      </c>
      <c r="M3820" s="31" t="s">
        <v>31</v>
      </c>
      <c r="N3820" s="31" t="s">
        <v>25934</v>
      </c>
      <c r="O3820" s="31" t="s">
        <v>25929</v>
      </c>
      <c r="P3820" s="32" t="s">
        <v>25948</v>
      </c>
      <c r="Q3820" s="32">
        <v>1</v>
      </c>
      <c r="R3820" t="str">
        <f t="shared" si="59"/>
        <v>Чепкіна М.А. ПП, к-к г.Староконстантинов, ул.Острожского (біля ТЦ "Планета")</v>
      </c>
    </row>
    <row r="3821" spans="1:18" hidden="1" x14ac:dyDescent="0.25">
      <c r="A3821" s="32">
        <v>421245</v>
      </c>
      <c r="B3821" s="31" t="s">
        <v>4242</v>
      </c>
      <c r="C3821" s="31" t="s">
        <v>4243</v>
      </c>
      <c r="D3821" s="31" t="s">
        <v>4244</v>
      </c>
      <c r="E3821" s="31" t="s">
        <v>145</v>
      </c>
      <c r="F3821" s="31" t="s">
        <v>122</v>
      </c>
      <c r="G3821" s="31" t="s">
        <v>107</v>
      </c>
      <c r="H3821" s="31" t="s">
        <v>108</v>
      </c>
      <c r="I3821" s="31" t="s">
        <v>124</v>
      </c>
      <c r="J3821" s="31" t="s">
        <v>109</v>
      </c>
      <c r="K3821" s="31" t="s">
        <v>106</v>
      </c>
      <c r="L3821" s="31" t="s">
        <v>4243</v>
      </c>
      <c r="M3821" s="31" t="s">
        <v>31</v>
      </c>
      <c r="N3821" s="31" t="s">
        <v>25934</v>
      </c>
      <c r="O3821" s="31" t="s">
        <v>25929</v>
      </c>
      <c r="P3821" s="32" t="s">
        <v>25948</v>
      </c>
      <c r="Q3821" s="32">
        <v>1</v>
      </c>
      <c r="R3821" t="str">
        <f t="shared" si="59"/>
        <v>Рослів ПП, маг. "Росава" г.Староконстантинов, ул.Острожского, д.7</v>
      </c>
    </row>
    <row r="3822" spans="1:18" hidden="1" x14ac:dyDescent="0.25">
      <c r="A3822" s="32">
        <v>421253</v>
      </c>
      <c r="B3822" s="31" t="s">
        <v>4279</v>
      </c>
      <c r="C3822" s="31" t="s">
        <v>4280</v>
      </c>
      <c r="D3822" s="31" t="s">
        <v>4281</v>
      </c>
      <c r="E3822" s="31" t="s">
        <v>145</v>
      </c>
      <c r="F3822" s="31" t="s">
        <v>122</v>
      </c>
      <c r="G3822" s="31" t="s">
        <v>107</v>
      </c>
      <c r="H3822" s="31" t="s">
        <v>108</v>
      </c>
      <c r="I3822" s="31" t="s">
        <v>124</v>
      </c>
      <c r="J3822" s="31" t="s">
        <v>109</v>
      </c>
      <c r="K3822" s="31" t="s">
        <v>106</v>
      </c>
      <c r="L3822" s="31" t="s">
        <v>4280</v>
      </c>
      <c r="M3822" s="31" t="s">
        <v>5</v>
      </c>
      <c r="N3822" s="31" t="s">
        <v>4</v>
      </c>
      <c r="O3822" s="31" t="s">
        <v>25929</v>
      </c>
      <c r="P3822" s="32" t="s">
        <v>25948</v>
      </c>
      <c r="Q3822" s="32">
        <v>1</v>
      </c>
      <c r="R3822" t="str">
        <f t="shared" si="59"/>
        <v>Пархоменко О.О. ПП, маг. "Насолода" г.Хмельницкий, ул.Куприна, д.54/1 (ринок дубово)</v>
      </c>
    </row>
    <row r="3823" spans="1:18" hidden="1" x14ac:dyDescent="0.25">
      <c r="A3823" s="32">
        <v>421262</v>
      </c>
      <c r="B3823" s="31" t="s">
        <v>4307</v>
      </c>
      <c r="C3823" s="31" t="s">
        <v>4308</v>
      </c>
      <c r="D3823" s="31" t="s">
        <v>4309</v>
      </c>
      <c r="E3823" s="31" t="s">
        <v>145</v>
      </c>
      <c r="F3823" s="31" t="s">
        <v>122</v>
      </c>
      <c r="G3823" s="31" t="s">
        <v>115</v>
      </c>
      <c r="H3823" s="31" t="s">
        <v>116</v>
      </c>
      <c r="I3823" s="31" t="s">
        <v>124</v>
      </c>
      <c r="J3823" s="31" t="s">
        <v>109</v>
      </c>
      <c r="K3823" s="31" t="s">
        <v>106</v>
      </c>
      <c r="L3823" s="31" t="s">
        <v>4308</v>
      </c>
      <c r="M3823" s="31" t="s">
        <v>31</v>
      </c>
      <c r="N3823" s="31" t="s">
        <v>25934</v>
      </c>
      <c r="O3823" s="31" t="s">
        <v>25929</v>
      </c>
      <c r="P3823" s="32" t="s">
        <v>25948</v>
      </c>
      <c r="Q3823" s="32">
        <v>1</v>
      </c>
      <c r="R3823" t="str">
        <f t="shared" si="59"/>
        <v>Рябчук М.О. ПП, універмаг г.Староконстантинов, ул.Острожского, д.12</v>
      </c>
    </row>
    <row r="3824" spans="1:18" hidden="1" x14ac:dyDescent="0.25">
      <c r="A3824" s="32">
        <v>421263</v>
      </c>
      <c r="B3824" s="31" t="s">
        <v>4310</v>
      </c>
      <c r="C3824" s="31" t="s">
        <v>4311</v>
      </c>
      <c r="D3824" s="31" t="s">
        <v>4312</v>
      </c>
      <c r="E3824" s="31" t="s">
        <v>145</v>
      </c>
      <c r="F3824" s="31" t="s">
        <v>122</v>
      </c>
      <c r="G3824" s="31" t="s">
        <v>107</v>
      </c>
      <c r="H3824" s="31" t="s">
        <v>108</v>
      </c>
      <c r="I3824" s="31" t="s">
        <v>4313</v>
      </c>
      <c r="J3824" s="31" t="s">
        <v>4314</v>
      </c>
      <c r="K3824" s="31" t="s">
        <v>106</v>
      </c>
      <c r="L3824" s="31" t="s">
        <v>4311</v>
      </c>
      <c r="M3824" s="31" t="s">
        <v>29</v>
      </c>
      <c r="N3824" s="31" t="s">
        <v>25934</v>
      </c>
      <c r="O3824" s="31" t="s">
        <v>25929</v>
      </c>
      <c r="P3824" s="32" t="s">
        <v>25948</v>
      </c>
      <c r="Q3824" s="32">
        <v>1</v>
      </c>
      <c r="R3824" t="str">
        <f t="shared" si="59"/>
        <v>Маршал В.Д. ПП, маг. "Продукти" р-н Красиловский Район, с.Слободка-Красиловская (біля церкви)</v>
      </c>
    </row>
    <row r="3825" spans="1:18" hidden="1" x14ac:dyDescent="0.25">
      <c r="A3825" s="32">
        <v>421305</v>
      </c>
      <c r="B3825" s="31" t="s">
        <v>4375</v>
      </c>
      <c r="C3825" s="31" t="s">
        <v>4376</v>
      </c>
      <c r="D3825" s="31" t="s">
        <v>4377</v>
      </c>
      <c r="E3825" s="31" t="s">
        <v>145</v>
      </c>
      <c r="F3825" s="31" t="s">
        <v>122</v>
      </c>
      <c r="G3825" s="31" t="s">
        <v>107</v>
      </c>
      <c r="H3825" s="31" t="s">
        <v>108</v>
      </c>
      <c r="I3825" s="31" t="s">
        <v>4378</v>
      </c>
      <c r="J3825" s="31" t="s">
        <v>4379</v>
      </c>
      <c r="K3825" s="31" t="s">
        <v>106</v>
      </c>
      <c r="L3825" s="31" t="s">
        <v>4376</v>
      </c>
      <c r="M3825" s="31" t="s">
        <v>29</v>
      </c>
      <c r="N3825" s="31" t="s">
        <v>25934</v>
      </c>
      <c r="O3825" s="31" t="s">
        <v>25929</v>
      </c>
      <c r="P3825" s="32" t="s">
        <v>25948</v>
      </c>
      <c r="Q3825" s="32">
        <v>1</v>
      </c>
      <c r="R3825" t="str">
        <f t="shared" si="59"/>
        <v>Давидюк В.І. ПП, маг. "Три дороги" р-н Теофипольский Район, с.Коровье, ул.Окружная, д.2а</v>
      </c>
    </row>
    <row r="3826" spans="1:18" hidden="1" x14ac:dyDescent="0.25">
      <c r="A3826" s="32">
        <v>165600</v>
      </c>
      <c r="B3826" s="31" t="s">
        <v>21263</v>
      </c>
      <c r="C3826" s="31" t="s">
        <v>21264</v>
      </c>
      <c r="D3826" s="31" t="s">
        <v>21265</v>
      </c>
      <c r="E3826" s="31" t="s">
        <v>145</v>
      </c>
      <c r="F3826" s="31" t="s">
        <v>122</v>
      </c>
      <c r="G3826" s="31" t="s">
        <v>107</v>
      </c>
      <c r="H3826" s="31" t="s">
        <v>108</v>
      </c>
      <c r="I3826" s="31" t="s">
        <v>13156</v>
      </c>
      <c r="J3826" s="31" t="s">
        <v>13157</v>
      </c>
      <c r="K3826" s="31" t="s">
        <v>110</v>
      </c>
      <c r="L3826" s="31" t="s">
        <v>21264</v>
      </c>
      <c r="M3826" s="31" t="s">
        <v>4</v>
      </c>
      <c r="N3826" s="31" t="s">
        <v>4</v>
      </c>
      <c r="O3826" s="31" t="s">
        <v>25929</v>
      </c>
      <c r="P3826" s="32" t="s">
        <v>66</v>
      </c>
      <c r="Q3826" s="32">
        <v>1</v>
      </c>
      <c r="R3826" t="str">
        <f t="shared" si="59"/>
        <v>Шевчук О.О. ПП, маг. "Лідер" р-н Старосинявский Район, пгт.Старая Синява, ул.Грушевского, д.52 (в центрі)</v>
      </c>
    </row>
    <row r="3827" spans="1:18" hidden="1" x14ac:dyDescent="0.25">
      <c r="A3827" s="32">
        <v>165600</v>
      </c>
      <c r="B3827" s="31" t="s">
        <v>21266</v>
      </c>
      <c r="C3827" s="31" t="s">
        <v>21264</v>
      </c>
      <c r="D3827" s="31" t="s">
        <v>21265</v>
      </c>
      <c r="E3827" s="31" t="s">
        <v>145</v>
      </c>
      <c r="F3827" s="31" t="s">
        <v>122</v>
      </c>
      <c r="G3827" s="31" t="s">
        <v>107</v>
      </c>
      <c r="H3827" s="31" t="s">
        <v>108</v>
      </c>
      <c r="I3827" s="31" t="s">
        <v>124</v>
      </c>
      <c r="J3827" s="31" t="s">
        <v>109</v>
      </c>
      <c r="K3827" s="31" t="s">
        <v>110</v>
      </c>
      <c r="L3827" s="31" t="s">
        <v>21267</v>
      </c>
      <c r="M3827" s="31" t="s">
        <v>4</v>
      </c>
      <c r="N3827" s="31" t="s">
        <v>4</v>
      </c>
      <c r="O3827" s="31" t="s">
        <v>25929</v>
      </c>
      <c r="P3827" s="32" t="s">
        <v>66</v>
      </c>
      <c r="Q3827" s="32">
        <v>1</v>
      </c>
      <c r="R3827" t="str">
        <f t="shared" si="59"/>
        <v>Шевчук О.О. ПП, маг. "Лідер" р-н Старосинявский Район, пгт.Старая Синява, ул.Грушевского, д.52 (в центрі)</v>
      </c>
    </row>
    <row r="3828" spans="1:18" hidden="1" x14ac:dyDescent="0.25">
      <c r="A3828" s="32">
        <v>165606</v>
      </c>
      <c r="B3828" s="31" t="s">
        <v>21275</v>
      </c>
      <c r="C3828" s="31" t="s">
        <v>21276</v>
      </c>
      <c r="D3828" s="31" t="s">
        <v>21277</v>
      </c>
      <c r="E3828" s="31" t="s">
        <v>145</v>
      </c>
      <c r="F3828" s="31" t="s">
        <v>122</v>
      </c>
      <c r="G3828" s="31" t="s">
        <v>107</v>
      </c>
      <c r="H3828" s="31" t="s">
        <v>108</v>
      </c>
      <c r="I3828" s="31" t="s">
        <v>21278</v>
      </c>
      <c r="J3828" s="31" t="s">
        <v>21279</v>
      </c>
      <c r="K3828" s="31" t="s">
        <v>110</v>
      </c>
      <c r="L3828" s="31" t="s">
        <v>21276</v>
      </c>
      <c r="M3828" s="31" t="s">
        <v>33</v>
      </c>
      <c r="N3828" s="31" t="s">
        <v>25934</v>
      </c>
      <c r="O3828" s="31" t="s">
        <v>25929</v>
      </c>
      <c r="P3828" s="32" t="s">
        <v>66</v>
      </c>
      <c r="Q3828" s="32">
        <v>1</v>
      </c>
      <c r="R3828" t="str">
        <f t="shared" si="59"/>
        <v>Стасюк Н.Б. ПП, маг. "Кристал" р-н Летичевский Район, пгт.Летичев, пер.Лумумби Патриса, д.15/1</v>
      </c>
    </row>
    <row r="3829" spans="1:18" hidden="1" x14ac:dyDescent="0.25">
      <c r="A3829" s="32">
        <v>165611</v>
      </c>
      <c r="B3829" s="31" t="s">
        <v>21292</v>
      </c>
      <c r="C3829" s="31" t="s">
        <v>21293</v>
      </c>
      <c r="D3829" s="31" t="s">
        <v>21294</v>
      </c>
      <c r="E3829" s="31" t="s">
        <v>145</v>
      </c>
      <c r="F3829" s="31" t="s">
        <v>122</v>
      </c>
      <c r="G3829" s="31" t="s">
        <v>107</v>
      </c>
      <c r="H3829" s="31" t="s">
        <v>108</v>
      </c>
      <c r="I3829" s="31" t="s">
        <v>21295</v>
      </c>
      <c r="J3829" s="31" t="s">
        <v>21296</v>
      </c>
      <c r="K3829" s="31" t="s">
        <v>110</v>
      </c>
      <c r="L3829" s="31" t="s">
        <v>21293</v>
      </c>
      <c r="M3829" s="31" t="s">
        <v>30</v>
      </c>
      <c r="N3829" s="31" t="s">
        <v>25934</v>
      </c>
      <c r="O3829" s="31" t="s">
        <v>25929</v>
      </c>
      <c r="P3829" s="32" t="s">
        <v>67</v>
      </c>
      <c r="Q3829" s="32">
        <v>0.5</v>
      </c>
      <c r="R3829" t="str">
        <f t="shared" si="59"/>
        <v>Стаховська Л.В. ПП, маг. "Фурор" р-н Красиловский Район, с.Западинцы, ул.Ленина, д.24 (в центрі)</v>
      </c>
    </row>
    <row r="3830" spans="1:18" hidden="1" x14ac:dyDescent="0.25">
      <c r="A3830" s="32">
        <v>165619</v>
      </c>
      <c r="B3830" s="31" t="s">
        <v>2782</v>
      </c>
      <c r="C3830" s="31" t="s">
        <v>2783</v>
      </c>
      <c r="D3830" s="31" t="s">
        <v>21300</v>
      </c>
      <c r="E3830" s="31" t="s">
        <v>145</v>
      </c>
      <c r="F3830" s="31" t="s">
        <v>122</v>
      </c>
      <c r="G3830" s="31" t="s">
        <v>107</v>
      </c>
      <c r="H3830" s="31" t="s">
        <v>108</v>
      </c>
      <c r="I3830" s="31" t="s">
        <v>21301</v>
      </c>
      <c r="J3830" s="31" t="s">
        <v>21302</v>
      </c>
      <c r="K3830" s="31" t="s">
        <v>110</v>
      </c>
      <c r="L3830" s="31" t="s">
        <v>2783</v>
      </c>
      <c r="M3830" s="31" t="s">
        <v>33</v>
      </c>
      <c r="N3830" s="31" t="s">
        <v>25934</v>
      </c>
      <c r="O3830" s="31" t="s">
        <v>25929</v>
      </c>
      <c r="P3830" s="32" t="s">
        <v>66</v>
      </c>
      <c r="Q3830" s="32">
        <v>1</v>
      </c>
      <c r="R3830" t="str">
        <f t="shared" si="59"/>
        <v>Стельмах Н.М. ПП, маг. "Надія" р-н Хмельницкий Район, с.Давыдковцы, ул.Московская, д.2/1</v>
      </c>
    </row>
    <row r="3831" spans="1:18" hidden="1" x14ac:dyDescent="0.25">
      <c r="A3831" s="32">
        <v>165644</v>
      </c>
      <c r="B3831" s="31" t="s">
        <v>1930</v>
      </c>
      <c r="C3831" s="31" t="s">
        <v>1931</v>
      </c>
      <c r="D3831" s="31" t="s">
        <v>21357</v>
      </c>
      <c r="E3831" s="31" t="s">
        <v>145</v>
      </c>
      <c r="F3831" s="31" t="s">
        <v>122</v>
      </c>
      <c r="G3831" s="31" t="s">
        <v>107</v>
      </c>
      <c r="H3831" s="31" t="s">
        <v>108</v>
      </c>
      <c r="I3831" s="31" t="s">
        <v>21358</v>
      </c>
      <c r="J3831" s="31" t="s">
        <v>21359</v>
      </c>
      <c r="K3831" s="31" t="s">
        <v>110</v>
      </c>
      <c r="L3831" s="31" t="s">
        <v>1931</v>
      </c>
      <c r="M3831" s="31" t="s">
        <v>31</v>
      </c>
      <c r="N3831" s="31" t="s">
        <v>25934</v>
      </c>
      <c r="O3831" s="31" t="s">
        <v>25929</v>
      </c>
      <c r="P3831" s="32" t="s">
        <v>66</v>
      </c>
      <c r="Q3831" s="32">
        <v>1</v>
      </c>
      <c r="R3831" t="str">
        <f t="shared" si="59"/>
        <v>Стецюк Л.В. ПП, маг. "Синьйорита Полуничка" г.Староконстантинов, ул.Грушевского, д.43/1</v>
      </c>
    </row>
    <row r="3832" spans="1:18" hidden="1" x14ac:dyDescent="0.25">
      <c r="A3832" s="32">
        <v>165672</v>
      </c>
      <c r="B3832" s="31" t="s">
        <v>21386</v>
      </c>
      <c r="C3832" s="31" t="s">
        <v>21387</v>
      </c>
      <c r="D3832" s="31" t="s">
        <v>21388</v>
      </c>
      <c r="E3832" s="31" t="s">
        <v>145</v>
      </c>
      <c r="F3832" s="31" t="s">
        <v>122</v>
      </c>
      <c r="G3832" s="31" t="s">
        <v>107</v>
      </c>
      <c r="H3832" s="31" t="s">
        <v>108</v>
      </c>
      <c r="I3832" s="31" t="s">
        <v>124</v>
      </c>
      <c r="J3832" s="31" t="s">
        <v>109</v>
      </c>
      <c r="K3832" s="31" t="s">
        <v>110</v>
      </c>
      <c r="L3832" s="31" t="s">
        <v>21387</v>
      </c>
      <c r="M3832" s="31" t="s">
        <v>30</v>
      </c>
      <c r="N3832" s="31" t="s">
        <v>25934</v>
      </c>
      <c r="O3832" s="31" t="s">
        <v>25929</v>
      </c>
      <c r="P3832" s="32" t="s">
        <v>67</v>
      </c>
      <c r="Q3832" s="32">
        <v>1</v>
      </c>
      <c r="R3832" t="str">
        <f t="shared" si="59"/>
        <v>Стринада Т.В. ПП, маг."Тетянка" р-н Красиловский Район, с.Кошелевка, ул.Школьная (при въезде справа)</v>
      </c>
    </row>
    <row r="3833" spans="1:18" hidden="1" x14ac:dyDescent="0.25">
      <c r="A3833" s="32">
        <v>165683</v>
      </c>
      <c r="B3833" s="31" t="s">
        <v>21411</v>
      </c>
      <c r="C3833" s="31" t="s">
        <v>21412</v>
      </c>
      <c r="D3833" s="31" t="s">
        <v>21413</v>
      </c>
      <c r="E3833" s="31" t="s">
        <v>145</v>
      </c>
      <c r="F3833" s="31" t="s">
        <v>122</v>
      </c>
      <c r="G3833" s="31" t="s">
        <v>115</v>
      </c>
      <c r="H3833" s="31" t="s">
        <v>116</v>
      </c>
      <c r="I3833" s="31" t="s">
        <v>21414</v>
      </c>
      <c r="J3833" s="31" t="s">
        <v>21415</v>
      </c>
      <c r="K3833" s="31" t="s">
        <v>110</v>
      </c>
      <c r="L3833" s="31" t="s">
        <v>21412</v>
      </c>
      <c r="M3833" s="31" t="s">
        <v>31</v>
      </c>
      <c r="N3833" s="31" t="s">
        <v>25934</v>
      </c>
      <c r="O3833" s="31" t="s">
        <v>25929</v>
      </c>
      <c r="P3833" s="32" t="s">
        <v>67</v>
      </c>
      <c r="Q3833" s="32">
        <v>0.5</v>
      </c>
      <c r="R3833" t="str">
        <f t="shared" si="59"/>
        <v>Сук В.С. ПП, лоток г.Староконстантинов, ул.Острожского, д.2 (р-к Престиж)</v>
      </c>
    </row>
    <row r="3834" spans="1:18" hidden="1" x14ac:dyDescent="0.25">
      <c r="A3834" s="32">
        <v>165696</v>
      </c>
      <c r="B3834" s="31" t="s">
        <v>21440</v>
      </c>
      <c r="C3834" s="31" t="s">
        <v>21441</v>
      </c>
      <c r="D3834" s="31" t="s">
        <v>21442</v>
      </c>
      <c r="E3834" s="31" t="s">
        <v>145</v>
      </c>
      <c r="F3834" s="31" t="s">
        <v>122</v>
      </c>
      <c r="G3834" s="31" t="s">
        <v>107</v>
      </c>
      <c r="H3834" s="31" t="s">
        <v>108</v>
      </c>
      <c r="I3834" s="31" t="s">
        <v>21443</v>
      </c>
      <c r="J3834" s="31" t="s">
        <v>21444</v>
      </c>
      <c r="K3834" s="31" t="s">
        <v>110</v>
      </c>
      <c r="L3834" s="31" t="s">
        <v>21441</v>
      </c>
      <c r="M3834" s="31" t="s">
        <v>29</v>
      </c>
      <c r="N3834" s="31" t="s">
        <v>25934</v>
      </c>
      <c r="O3834" s="31" t="s">
        <v>25929</v>
      </c>
      <c r="P3834" s="32" t="s">
        <v>66</v>
      </c>
      <c r="Q3834" s="32">
        <v>1</v>
      </c>
      <c r="R3834" t="str">
        <f t="shared" si="59"/>
        <v>Урван З.М. ПП, маг. "Лимон" р-н Теофипольский Район, с.Поляхово, ул.Бойцуна, д.29а</v>
      </c>
    </row>
    <row r="3835" spans="1:18" hidden="1" x14ac:dyDescent="0.25">
      <c r="A3835" s="32">
        <v>165707</v>
      </c>
      <c r="B3835" s="31" t="s">
        <v>21471</v>
      </c>
      <c r="C3835" s="31" t="s">
        <v>21472</v>
      </c>
      <c r="D3835" s="31" t="s">
        <v>21473</v>
      </c>
      <c r="E3835" s="31" t="s">
        <v>145</v>
      </c>
      <c r="F3835" s="31" t="s">
        <v>122</v>
      </c>
      <c r="G3835" s="31" t="s">
        <v>107</v>
      </c>
      <c r="H3835" s="31" t="s">
        <v>108</v>
      </c>
      <c r="I3835" s="31" t="s">
        <v>21469</v>
      </c>
      <c r="J3835" s="31" t="s">
        <v>21470</v>
      </c>
      <c r="K3835" s="31" t="s">
        <v>110</v>
      </c>
      <c r="L3835" s="31" t="s">
        <v>21472</v>
      </c>
      <c r="M3835" s="31" t="s">
        <v>33</v>
      </c>
      <c r="N3835" s="31" t="s">
        <v>25934</v>
      </c>
      <c r="O3835" s="31" t="s">
        <v>25929</v>
      </c>
      <c r="P3835" s="32" t="s">
        <v>67</v>
      </c>
      <c r="Q3835" s="32">
        <v>1</v>
      </c>
      <c r="R3835" t="str">
        <f t="shared" si="59"/>
        <v>Тарасова Л.М. ПП, маг. "Лідія" р-н Хмельницкий Район, с.Копыстин, ул.Ленина, д.75 (біля м-ну Єва)</v>
      </c>
    </row>
    <row r="3836" spans="1:18" hidden="1" x14ac:dyDescent="0.25">
      <c r="A3836" s="32">
        <v>165720</v>
      </c>
      <c r="B3836" s="31" t="s">
        <v>21517</v>
      </c>
      <c r="C3836" s="31" t="s">
        <v>21518</v>
      </c>
      <c r="D3836" s="31" t="s">
        <v>21519</v>
      </c>
      <c r="E3836" s="31" t="s">
        <v>145</v>
      </c>
      <c r="F3836" s="31" t="s">
        <v>122</v>
      </c>
      <c r="G3836" s="31" t="s">
        <v>107</v>
      </c>
      <c r="H3836" s="31" t="s">
        <v>108</v>
      </c>
      <c r="I3836" s="31" t="s">
        <v>21520</v>
      </c>
      <c r="J3836" s="31" t="s">
        <v>21521</v>
      </c>
      <c r="K3836" s="31" t="s">
        <v>110</v>
      </c>
      <c r="L3836" s="31" t="s">
        <v>21518</v>
      </c>
      <c r="M3836" s="31" t="s">
        <v>33</v>
      </c>
      <c r="N3836" s="31" t="s">
        <v>25934</v>
      </c>
      <c r="O3836" s="31" t="s">
        <v>25929</v>
      </c>
      <c r="P3836" s="32" t="s">
        <v>66</v>
      </c>
      <c r="Q3836" s="32">
        <v>1</v>
      </c>
      <c r="R3836" t="str">
        <f t="shared" si="59"/>
        <v>Тверда Л.Г. ПП, маг."Людмила" р-н Летичевский Район, с.Новоконстантинов, ул.Центральная, д.1/1</v>
      </c>
    </row>
    <row r="3837" spans="1:18" hidden="1" x14ac:dyDescent="0.25">
      <c r="A3837" s="32">
        <v>165740</v>
      </c>
      <c r="B3837" s="31" t="s">
        <v>21558</v>
      </c>
      <c r="C3837" s="31" t="s">
        <v>21559</v>
      </c>
      <c r="D3837" s="31" t="s">
        <v>2757</v>
      </c>
      <c r="E3837" s="31" t="s">
        <v>145</v>
      </c>
      <c r="F3837" s="31" t="s">
        <v>122</v>
      </c>
      <c r="G3837" s="31" t="s">
        <v>115</v>
      </c>
      <c r="H3837" s="31" t="s">
        <v>116</v>
      </c>
      <c r="I3837" s="31" t="s">
        <v>21560</v>
      </c>
      <c r="J3837" s="31" t="s">
        <v>21561</v>
      </c>
      <c r="K3837" s="31" t="s">
        <v>110</v>
      </c>
      <c r="L3837" s="31" t="s">
        <v>21559</v>
      </c>
      <c r="M3837" s="31" t="s">
        <v>32</v>
      </c>
      <c r="N3837" s="31" t="s">
        <v>25934</v>
      </c>
      <c r="O3837" s="31" t="s">
        <v>25929</v>
      </c>
      <c r="P3837" s="32" t="s">
        <v>66</v>
      </c>
      <c r="Q3837" s="32">
        <v>1</v>
      </c>
      <c r="R3837" t="str">
        <f t="shared" si="59"/>
        <v>Тимків Г.П. ПП, "Лоток" г.Староконстантинов, ул.Ессенская, д.2</v>
      </c>
    </row>
    <row r="3838" spans="1:18" hidden="1" x14ac:dyDescent="0.25">
      <c r="A3838" s="32">
        <v>165754</v>
      </c>
      <c r="B3838" s="31" t="s">
        <v>21592</v>
      </c>
      <c r="C3838" s="31" t="s">
        <v>21593</v>
      </c>
      <c r="D3838" s="31" t="s">
        <v>18558</v>
      </c>
      <c r="E3838" s="31" t="s">
        <v>145</v>
      </c>
      <c r="F3838" s="31" t="s">
        <v>122</v>
      </c>
      <c r="G3838" s="31" t="s">
        <v>111</v>
      </c>
      <c r="H3838" s="31" t="s">
        <v>112</v>
      </c>
      <c r="I3838" s="31" t="s">
        <v>21594</v>
      </c>
      <c r="J3838" s="31" t="s">
        <v>21595</v>
      </c>
      <c r="K3838" s="31" t="s">
        <v>110</v>
      </c>
      <c r="L3838" s="31" t="s">
        <v>21596</v>
      </c>
      <c r="M3838" s="31" t="s">
        <v>4</v>
      </c>
      <c r="N3838" s="31" t="s">
        <v>4</v>
      </c>
      <c r="O3838" s="31" t="s">
        <v>25929</v>
      </c>
      <c r="P3838" s="32" t="s">
        <v>25948</v>
      </c>
      <c r="Q3838" s="32">
        <v>1</v>
      </c>
      <c r="R3838" t="str">
        <f t="shared" si="59"/>
        <v>(НКЗ) Тін Імпекс ТОВ г.Хмельницкий, пер.Свободы (-)</v>
      </c>
    </row>
    <row r="3839" spans="1:18" hidden="1" x14ac:dyDescent="0.25">
      <c r="A3839" s="32">
        <v>165755</v>
      </c>
      <c r="B3839" s="31" t="s">
        <v>21597</v>
      </c>
      <c r="C3839" s="31" t="s">
        <v>21598</v>
      </c>
      <c r="D3839" s="31" t="s">
        <v>21599</v>
      </c>
      <c r="E3839" s="31" t="s">
        <v>145</v>
      </c>
      <c r="F3839" s="31" t="s">
        <v>122</v>
      </c>
      <c r="G3839" s="31" t="s">
        <v>107</v>
      </c>
      <c r="H3839" s="31" t="s">
        <v>108</v>
      </c>
      <c r="I3839" s="31" t="s">
        <v>21600</v>
      </c>
      <c r="J3839" s="31" t="s">
        <v>21601</v>
      </c>
      <c r="K3839" s="31" t="s">
        <v>110</v>
      </c>
      <c r="L3839" s="31" t="s">
        <v>21598</v>
      </c>
      <c r="M3839" s="31" t="s">
        <v>30</v>
      </c>
      <c r="N3839" s="31" t="s">
        <v>25934</v>
      </c>
      <c r="O3839" s="31" t="s">
        <v>25929</v>
      </c>
      <c r="P3839" s="32" t="s">
        <v>66</v>
      </c>
      <c r="Q3839" s="32">
        <v>1</v>
      </c>
      <c r="R3839" t="str">
        <f t="shared" si="59"/>
        <v>Тіщенко І.О. ПП, маг. "Продукти" р-н Красиловский Район, с.Мотрунки, д.3а (Кирова)</v>
      </c>
    </row>
    <row r="3840" spans="1:18" hidden="1" x14ac:dyDescent="0.25">
      <c r="A3840" s="32">
        <v>165759</v>
      </c>
      <c r="B3840" s="31" t="s">
        <v>1437</v>
      </c>
      <c r="C3840" s="31" t="s">
        <v>1438</v>
      </c>
      <c r="D3840" s="31" t="s">
        <v>21607</v>
      </c>
      <c r="E3840" s="31" t="s">
        <v>145</v>
      </c>
      <c r="F3840" s="31" t="s">
        <v>122</v>
      </c>
      <c r="G3840" s="31" t="s">
        <v>113</v>
      </c>
      <c r="H3840" s="31" t="s">
        <v>108</v>
      </c>
      <c r="I3840" s="31" t="s">
        <v>21608</v>
      </c>
      <c r="J3840" s="31" t="s">
        <v>21609</v>
      </c>
      <c r="K3840" s="31" t="s">
        <v>110</v>
      </c>
      <c r="L3840" s="31" t="s">
        <v>1438</v>
      </c>
      <c r="M3840" s="31" t="s">
        <v>30</v>
      </c>
      <c r="N3840" s="31" t="s">
        <v>25934</v>
      </c>
      <c r="O3840" s="31" t="s">
        <v>25929</v>
      </c>
      <c r="P3840" s="32" t="s">
        <v>66</v>
      </c>
      <c r="Q3840" s="32">
        <v>1</v>
      </c>
      <c r="R3840" t="str">
        <f t="shared" si="59"/>
        <v>Ткач В.І. ПП, к-к р-н Теофипольский Район, с.Кунча, ул.Данилюка, д.74 (в центрі)</v>
      </c>
    </row>
    <row r="3841" spans="1:18" hidden="1" x14ac:dyDescent="0.25">
      <c r="A3841" s="32">
        <v>165805</v>
      </c>
      <c r="B3841" s="31" t="s">
        <v>21678</v>
      </c>
      <c r="C3841" s="31" t="s">
        <v>21679</v>
      </c>
      <c r="D3841" s="31" t="s">
        <v>21680</v>
      </c>
      <c r="E3841" s="31" t="s">
        <v>145</v>
      </c>
      <c r="F3841" s="31" t="s">
        <v>122</v>
      </c>
      <c r="G3841" s="31" t="s">
        <v>115</v>
      </c>
      <c r="H3841" s="31" t="s">
        <v>116</v>
      </c>
      <c r="I3841" s="31" t="s">
        <v>21681</v>
      </c>
      <c r="J3841" s="31" t="s">
        <v>21682</v>
      </c>
      <c r="K3841" s="31" t="s">
        <v>110</v>
      </c>
      <c r="L3841" s="31" t="s">
        <v>21679</v>
      </c>
      <c r="M3841" s="31" t="s">
        <v>31</v>
      </c>
      <c r="N3841" s="31" t="s">
        <v>25934</v>
      </c>
      <c r="O3841" s="31" t="s">
        <v>25929</v>
      </c>
      <c r="P3841" s="32" t="s">
        <v>67</v>
      </c>
      <c r="Q3841" s="32">
        <v>0.5</v>
      </c>
      <c r="R3841" t="str">
        <f t="shared" si="59"/>
        <v>Трач А.І. ПП,  к-к г.Староконстантинов, ул.Грушевского (р-к Престиж)</v>
      </c>
    </row>
    <row r="3842" spans="1:18" hidden="1" x14ac:dyDescent="0.25">
      <c r="A3842" s="32">
        <v>165823</v>
      </c>
      <c r="B3842" s="31" t="s">
        <v>21707</v>
      </c>
      <c r="C3842" s="31" t="s">
        <v>21708</v>
      </c>
      <c r="D3842" s="31" t="s">
        <v>21709</v>
      </c>
      <c r="E3842" s="31" t="s">
        <v>145</v>
      </c>
      <c r="F3842" s="31" t="s">
        <v>122</v>
      </c>
      <c r="G3842" s="31" t="s">
        <v>107</v>
      </c>
      <c r="H3842" s="31" t="s">
        <v>108</v>
      </c>
      <c r="I3842" s="31" t="s">
        <v>13999</v>
      </c>
      <c r="J3842" s="31" t="s">
        <v>14000</v>
      </c>
      <c r="K3842" s="31" t="s">
        <v>110</v>
      </c>
      <c r="L3842" s="31" t="s">
        <v>21708</v>
      </c>
      <c r="M3842" s="31" t="s">
        <v>30</v>
      </c>
      <c r="N3842" s="31" t="s">
        <v>25934</v>
      </c>
      <c r="O3842" s="31" t="s">
        <v>25929</v>
      </c>
      <c r="P3842" s="32" t="s">
        <v>66</v>
      </c>
      <c r="Q3842" s="32">
        <v>0.5</v>
      </c>
      <c r="R3842" t="str">
        <f t="shared" si="59"/>
        <v>Блюсюк В.М. ПП, маг. "Продукти" р-н Теофипольский Район, с.Колесец, ул.Центральная, д.14а</v>
      </c>
    </row>
    <row r="3843" spans="1:18" hidden="1" x14ac:dyDescent="0.25">
      <c r="A3843" s="32">
        <v>165838</v>
      </c>
      <c r="B3843" s="31" t="s">
        <v>21751</v>
      </c>
      <c r="C3843" s="31" t="s">
        <v>21752</v>
      </c>
      <c r="D3843" s="31" t="s">
        <v>21753</v>
      </c>
      <c r="E3843" s="31" t="s">
        <v>145</v>
      </c>
      <c r="F3843" s="31" t="s">
        <v>122</v>
      </c>
      <c r="G3843" s="31" t="s">
        <v>111</v>
      </c>
      <c r="H3843" s="31" t="s">
        <v>112</v>
      </c>
      <c r="I3843" s="31" t="s">
        <v>124</v>
      </c>
      <c r="J3843" s="31" t="s">
        <v>109</v>
      </c>
      <c r="K3843" s="31" t="s">
        <v>110</v>
      </c>
      <c r="L3843" s="31" t="s">
        <v>21754</v>
      </c>
      <c r="M3843" s="31" t="s">
        <v>4</v>
      </c>
      <c r="N3843" s="31" t="s">
        <v>4</v>
      </c>
      <c r="O3843" s="31" t="s">
        <v>25929</v>
      </c>
      <c r="P3843" s="32" t="s">
        <v>25948</v>
      </c>
      <c r="Q3843" s="32">
        <v>1</v>
      </c>
      <c r="R3843" t="str">
        <f t="shared" ref="R3843:R3906" si="60">CONCATENATE(C3843," ",D3843)</f>
        <v>(НКЗ) ТЦСО (НСП) "Надія" г.Каменец-Подольский, ул.Пушкинская, д.34</v>
      </c>
    </row>
    <row r="3844" spans="1:18" hidden="1" x14ac:dyDescent="0.25">
      <c r="A3844" s="32">
        <v>165843</v>
      </c>
      <c r="B3844" s="31" t="s">
        <v>21771</v>
      </c>
      <c r="C3844" s="31" t="s">
        <v>21772</v>
      </c>
      <c r="D3844" s="31" t="s">
        <v>17513</v>
      </c>
      <c r="E3844" s="31" t="s">
        <v>145</v>
      </c>
      <c r="F3844" s="31" t="s">
        <v>122</v>
      </c>
      <c r="G3844" s="31" t="s">
        <v>115</v>
      </c>
      <c r="H3844" s="31" t="s">
        <v>116</v>
      </c>
      <c r="I3844" s="31" t="s">
        <v>21773</v>
      </c>
      <c r="J3844" s="31" t="s">
        <v>21774</v>
      </c>
      <c r="K3844" s="31" t="s">
        <v>110</v>
      </c>
      <c r="L3844" s="31" t="s">
        <v>21772</v>
      </c>
      <c r="M3844" s="31" t="s">
        <v>5</v>
      </c>
      <c r="N3844" s="31" t="s">
        <v>4</v>
      </c>
      <c r="O3844" s="31" t="s">
        <v>25929</v>
      </c>
      <c r="P3844" s="32" t="s">
        <v>66</v>
      </c>
      <c r="Q3844" s="32">
        <v>1</v>
      </c>
      <c r="R3844" t="str">
        <f t="shared" si="60"/>
        <v>Тюх Ю.Ф. ПП, місце №369/1 г.Хмельницкий, шоссе Львовское (р-к "Тіса")</v>
      </c>
    </row>
    <row r="3845" spans="1:18" hidden="1" x14ac:dyDescent="0.25">
      <c r="A3845" s="32">
        <v>165852</v>
      </c>
      <c r="B3845" s="31" t="s">
        <v>21788</v>
      </c>
      <c r="C3845" s="31" t="s">
        <v>21789</v>
      </c>
      <c r="D3845" s="31" t="s">
        <v>21790</v>
      </c>
      <c r="E3845" s="31" t="s">
        <v>145</v>
      </c>
      <c r="F3845" s="31" t="s">
        <v>122</v>
      </c>
      <c r="G3845" s="31" t="s">
        <v>107</v>
      </c>
      <c r="H3845" s="31" t="s">
        <v>108</v>
      </c>
      <c r="I3845" s="31" t="s">
        <v>21791</v>
      </c>
      <c r="J3845" s="31" t="s">
        <v>21792</v>
      </c>
      <c r="K3845" s="31" t="s">
        <v>110</v>
      </c>
      <c r="L3845" s="31" t="s">
        <v>21793</v>
      </c>
      <c r="M3845" s="31" t="s">
        <v>31</v>
      </c>
      <c r="N3845" s="31" t="s">
        <v>25934</v>
      </c>
      <c r="O3845" s="31" t="s">
        <v>25929</v>
      </c>
      <c r="P3845" s="32" t="s">
        <v>66</v>
      </c>
      <c r="Q3845" s="32">
        <v>1</v>
      </c>
      <c r="R3845" t="str">
        <f t="shared" si="60"/>
        <v>Українець М.В. ПП, к-к  "Оболонь" г.Староконстантинов, ул.Попова, д.15</v>
      </c>
    </row>
    <row r="3846" spans="1:18" hidden="1" x14ac:dyDescent="0.25">
      <c r="A3846" s="32">
        <v>165853</v>
      </c>
      <c r="B3846" s="31" t="s">
        <v>21794</v>
      </c>
      <c r="C3846" s="31" t="s">
        <v>21795</v>
      </c>
      <c r="D3846" s="31" t="s">
        <v>21796</v>
      </c>
      <c r="E3846" s="31" t="s">
        <v>145</v>
      </c>
      <c r="F3846" s="31" t="s">
        <v>122</v>
      </c>
      <c r="G3846" s="31" t="s">
        <v>111</v>
      </c>
      <c r="H3846" s="31" t="s">
        <v>112</v>
      </c>
      <c r="I3846" s="31" t="s">
        <v>21797</v>
      </c>
      <c r="J3846" s="31" t="s">
        <v>21798</v>
      </c>
      <c r="K3846" s="31" t="s">
        <v>110</v>
      </c>
      <c r="L3846" s="31" t="s">
        <v>21799</v>
      </c>
      <c r="M3846" s="31" t="s">
        <v>4</v>
      </c>
      <c r="N3846" s="31" t="s">
        <v>4</v>
      </c>
      <c r="O3846" s="31" t="s">
        <v>25929</v>
      </c>
      <c r="P3846" s="32" t="s">
        <v>66</v>
      </c>
      <c r="Q3846" s="32">
        <v>1</v>
      </c>
      <c r="R3846" t="str">
        <f t="shared" si="60"/>
        <v>(НКЗ) Укрпошта Хм. дир.Старокон-кий ВуПЗ дільниця Теофіпольського адмін.району р-н Теофипольский Район, пгт.Теофиполь, ул.Ленина, д.38</v>
      </c>
    </row>
    <row r="3847" spans="1:18" hidden="1" x14ac:dyDescent="0.25">
      <c r="A3847" s="32">
        <v>165854</v>
      </c>
      <c r="B3847" s="31" t="s">
        <v>21800</v>
      </c>
      <c r="C3847" s="31" t="s">
        <v>21801</v>
      </c>
      <c r="D3847" s="31" t="s">
        <v>21802</v>
      </c>
      <c r="E3847" s="31" t="s">
        <v>135</v>
      </c>
      <c r="F3847" s="31" t="s">
        <v>122</v>
      </c>
      <c r="G3847" s="31" t="s">
        <v>111</v>
      </c>
      <c r="H3847" s="31" t="s">
        <v>112</v>
      </c>
      <c r="I3847" s="31" t="s">
        <v>21797</v>
      </c>
      <c r="J3847" s="31" t="s">
        <v>21798</v>
      </c>
      <c r="K3847" s="31" t="s">
        <v>110</v>
      </c>
      <c r="L3847" s="31" t="s">
        <v>21803</v>
      </c>
      <c r="M3847" s="31" t="s">
        <v>4</v>
      </c>
      <c r="N3847" s="31" t="s">
        <v>4</v>
      </c>
      <c r="O3847" s="31" t="s">
        <v>25929</v>
      </c>
      <c r="P3847" s="32" t="s">
        <v>25948</v>
      </c>
      <c r="Q3847" s="32">
        <v>1</v>
      </c>
      <c r="R3847" t="str">
        <f t="shared" si="60"/>
        <v>(НКЗ) Укрпошта Хм.дирекці "ЦПЗ №3"дільниця Полонського адміністративного району р-н Полонский Район, г.Полонное, ул.Украинки Леси, д.112</v>
      </c>
    </row>
    <row r="3848" spans="1:18" hidden="1" x14ac:dyDescent="0.25">
      <c r="A3848" s="32">
        <v>165855</v>
      </c>
      <c r="B3848" s="31" t="s">
        <v>21804</v>
      </c>
      <c r="C3848" s="31" t="s">
        <v>21805</v>
      </c>
      <c r="D3848" s="31" t="s">
        <v>13716</v>
      </c>
      <c r="E3848" s="31" t="s">
        <v>135</v>
      </c>
      <c r="F3848" s="31" t="s">
        <v>122</v>
      </c>
      <c r="G3848" s="31" t="s">
        <v>111</v>
      </c>
      <c r="H3848" s="31" t="s">
        <v>112</v>
      </c>
      <c r="I3848" s="31" t="s">
        <v>21797</v>
      </c>
      <c r="J3848" s="31" t="s">
        <v>21798</v>
      </c>
      <c r="K3848" s="31" t="s">
        <v>110</v>
      </c>
      <c r="L3848" s="31" t="s">
        <v>21806</v>
      </c>
      <c r="M3848" s="31" t="s">
        <v>4</v>
      </c>
      <c r="N3848" s="31" t="s">
        <v>4</v>
      </c>
      <c r="O3848" s="31" t="s">
        <v>25929</v>
      </c>
      <c r="P3848" s="32" t="s">
        <v>66</v>
      </c>
      <c r="Q3848" s="32">
        <v>1</v>
      </c>
      <c r="R3848" t="str">
        <f t="shared" si="60"/>
        <v>(НКЗ) Укрпошта Хм.дирекції,Старокон-кий ВуПЗ дільниця Білогірського адмін.району р-н Белогорский Район, пгт.Белогорье, ул.Шевченко, д.56</v>
      </c>
    </row>
    <row r="3849" spans="1:18" hidden="1" x14ac:dyDescent="0.25">
      <c r="A3849" s="32">
        <v>165856</v>
      </c>
      <c r="B3849" s="31" t="s">
        <v>21807</v>
      </c>
      <c r="C3849" s="31" t="s">
        <v>21808</v>
      </c>
      <c r="D3849" s="31" t="s">
        <v>21809</v>
      </c>
      <c r="E3849" s="31" t="s">
        <v>121</v>
      </c>
      <c r="F3849" s="31" t="s">
        <v>122</v>
      </c>
      <c r="G3849" s="31" t="s">
        <v>111</v>
      </c>
      <c r="H3849" s="31" t="s">
        <v>112</v>
      </c>
      <c r="I3849" s="31" t="s">
        <v>21797</v>
      </c>
      <c r="J3849" s="31" t="s">
        <v>21798</v>
      </c>
      <c r="K3849" s="31" t="s">
        <v>110</v>
      </c>
      <c r="L3849" s="31" t="s">
        <v>21810</v>
      </c>
      <c r="M3849" s="31" t="s">
        <v>4</v>
      </c>
      <c r="N3849" s="31" t="s">
        <v>4</v>
      </c>
      <c r="O3849" s="31" t="s">
        <v>25929</v>
      </c>
      <c r="P3849" s="32" t="s">
        <v>66</v>
      </c>
      <c r="Q3849" s="32">
        <v>1</v>
      </c>
      <c r="R3849" t="str">
        <f t="shared" si="60"/>
        <v>(НКЗ) Укрпошта Хмельницька дирекція УДППЗ"ЦПЗ №4"Дунаївці р-н Дунаевецкий Район, пгт.Дунаевцы, ул.Ленина, д.5</v>
      </c>
    </row>
    <row r="3850" spans="1:18" hidden="1" x14ac:dyDescent="0.25">
      <c r="A3850" s="32">
        <v>165857</v>
      </c>
      <c r="B3850" s="31" t="s">
        <v>21811</v>
      </c>
      <c r="C3850" s="31" t="s">
        <v>21812</v>
      </c>
      <c r="D3850" s="31" t="s">
        <v>21813</v>
      </c>
      <c r="E3850" s="31" t="s">
        <v>145</v>
      </c>
      <c r="F3850" s="31" t="s">
        <v>122</v>
      </c>
      <c r="G3850" s="31" t="s">
        <v>111</v>
      </c>
      <c r="H3850" s="31" t="s">
        <v>112</v>
      </c>
      <c r="I3850" s="31" t="s">
        <v>21797</v>
      </c>
      <c r="J3850" s="31" t="s">
        <v>21798</v>
      </c>
      <c r="K3850" s="31" t="s">
        <v>110</v>
      </c>
      <c r="L3850" s="31" t="s">
        <v>21814</v>
      </c>
      <c r="M3850" s="31" t="s">
        <v>4</v>
      </c>
      <c r="N3850" s="31" t="s">
        <v>4</v>
      </c>
      <c r="O3850" s="31" t="s">
        <v>25929</v>
      </c>
      <c r="P3850" s="32" t="s">
        <v>66</v>
      </c>
      <c r="Q3850" s="32">
        <v>1</v>
      </c>
      <c r="R3850" t="str">
        <f t="shared" si="60"/>
        <v>(НКЗ) Укрпошта Хмельницька дирекція УДППЗ, Летичів Виробнича дільниця №2 р-н Летичевский Район, пгт.Летичев, ул.50-летия Октября, д.23</v>
      </c>
    </row>
    <row r="3851" spans="1:18" hidden="1" x14ac:dyDescent="0.25">
      <c r="A3851" s="32">
        <v>165858</v>
      </c>
      <c r="B3851" s="31" t="s">
        <v>21815</v>
      </c>
      <c r="C3851" s="31" t="s">
        <v>21816</v>
      </c>
      <c r="D3851" s="31" t="s">
        <v>1110</v>
      </c>
      <c r="E3851" s="31" t="s">
        <v>145</v>
      </c>
      <c r="F3851" s="31" t="s">
        <v>122</v>
      </c>
      <c r="G3851" s="31" t="s">
        <v>111</v>
      </c>
      <c r="H3851" s="31" t="s">
        <v>112</v>
      </c>
      <c r="I3851" s="31" t="s">
        <v>21797</v>
      </c>
      <c r="J3851" s="31" t="s">
        <v>21798</v>
      </c>
      <c r="K3851" s="31" t="s">
        <v>110</v>
      </c>
      <c r="L3851" s="31" t="s">
        <v>21817</v>
      </c>
      <c r="M3851" s="31" t="s">
        <v>4</v>
      </c>
      <c r="N3851" s="31" t="s">
        <v>4</v>
      </c>
      <c r="O3851" s="31" t="s">
        <v>25929</v>
      </c>
      <c r="P3851" s="32" t="s">
        <v>66</v>
      </c>
      <c r="Q3851" s="32">
        <v>1</v>
      </c>
      <c r="R3851" t="str">
        <f t="shared" si="60"/>
        <v>(НКЗ) Укрпошта Хмельницька дирекція УДППЗ, Хмельницька Виробнича дільниця №1 г.Хмельницкий, ул.Проскуровская, д.90</v>
      </c>
    </row>
    <row r="3852" spans="1:18" hidden="1" x14ac:dyDescent="0.25">
      <c r="A3852" s="32">
        <v>165859</v>
      </c>
      <c r="B3852" s="31" t="s">
        <v>21818</v>
      </c>
      <c r="C3852" s="31" t="s">
        <v>21819</v>
      </c>
      <c r="D3852" s="31" t="s">
        <v>5448</v>
      </c>
      <c r="E3852" s="31" t="s">
        <v>121</v>
      </c>
      <c r="F3852" s="31" t="s">
        <v>122</v>
      </c>
      <c r="G3852" s="31" t="s">
        <v>111</v>
      </c>
      <c r="H3852" s="31" t="s">
        <v>112</v>
      </c>
      <c r="I3852" s="31" t="s">
        <v>21797</v>
      </c>
      <c r="J3852" s="31" t="s">
        <v>21798</v>
      </c>
      <c r="K3852" s="31" t="s">
        <v>110</v>
      </c>
      <c r="L3852" s="31" t="s">
        <v>21820</v>
      </c>
      <c r="M3852" s="31" t="s">
        <v>4</v>
      </c>
      <c r="N3852" s="31" t="s">
        <v>4</v>
      </c>
      <c r="O3852" s="31" t="s">
        <v>25929</v>
      </c>
      <c r="P3852" s="32" t="s">
        <v>66</v>
      </c>
      <c r="Q3852" s="32">
        <v>1</v>
      </c>
      <c r="R3852" t="str">
        <f t="shared" si="60"/>
        <v>(НКЗ) Укрпошта Хмельницька дирекція УДППЗ,"ЦПЗ №2" м.Кам"янець-Подільський г.Каменец-Подольский, ул.Соборная, д.1</v>
      </c>
    </row>
    <row r="3853" spans="1:18" hidden="1" x14ac:dyDescent="0.25">
      <c r="A3853" s="32">
        <v>165860</v>
      </c>
      <c r="B3853" s="31" t="s">
        <v>21821</v>
      </c>
      <c r="C3853" s="31" t="s">
        <v>21822</v>
      </c>
      <c r="D3853" s="31" t="s">
        <v>21823</v>
      </c>
      <c r="E3853" s="31" t="s">
        <v>135</v>
      </c>
      <c r="F3853" s="31" t="s">
        <v>122</v>
      </c>
      <c r="G3853" s="31" t="s">
        <v>111</v>
      </c>
      <c r="H3853" s="31" t="s">
        <v>112</v>
      </c>
      <c r="I3853" s="31" t="s">
        <v>21797</v>
      </c>
      <c r="J3853" s="31" t="s">
        <v>21798</v>
      </c>
      <c r="K3853" s="31" t="s">
        <v>110</v>
      </c>
      <c r="L3853" s="31" t="s">
        <v>21824</v>
      </c>
      <c r="M3853" s="31" t="s">
        <v>4</v>
      </c>
      <c r="N3853" s="31" t="s">
        <v>4</v>
      </c>
      <c r="O3853" s="31" t="s">
        <v>25929</v>
      </c>
      <c r="P3853" s="32" t="s">
        <v>66</v>
      </c>
      <c r="Q3853" s="32">
        <v>1</v>
      </c>
      <c r="R3853" t="str">
        <f t="shared" si="60"/>
        <v>(НКЗ) Укрпошта Хмельницька дирекція УДППЗ,"ЦПЗ №3"Шепетівка г.Шепетовка, ул.Островского Николая, д.1</v>
      </c>
    </row>
    <row r="3854" spans="1:18" hidden="1" x14ac:dyDescent="0.25">
      <c r="A3854" s="32">
        <v>165861</v>
      </c>
      <c r="B3854" s="31" t="s">
        <v>1417</v>
      </c>
      <c r="C3854" s="31" t="s">
        <v>21825</v>
      </c>
      <c r="D3854" s="31" t="s">
        <v>1180</v>
      </c>
      <c r="E3854" s="31" t="s">
        <v>135</v>
      </c>
      <c r="F3854" s="31" t="s">
        <v>122</v>
      </c>
      <c r="G3854" s="31" t="s">
        <v>111</v>
      </c>
      <c r="H3854" s="31" t="s">
        <v>112</v>
      </c>
      <c r="I3854" s="31" t="s">
        <v>21797</v>
      </c>
      <c r="J3854" s="31" t="s">
        <v>21798</v>
      </c>
      <c r="K3854" s="31" t="s">
        <v>110</v>
      </c>
      <c r="L3854" s="31" t="s">
        <v>1418</v>
      </c>
      <c r="M3854" s="31" t="s">
        <v>4</v>
      </c>
      <c r="N3854" s="31" t="s">
        <v>4</v>
      </c>
      <c r="O3854" s="31" t="s">
        <v>25929</v>
      </c>
      <c r="P3854" s="32" t="s">
        <v>66</v>
      </c>
      <c r="Q3854" s="32">
        <v>1</v>
      </c>
      <c r="R3854" t="str">
        <f t="shared" si="60"/>
        <v>(НКЗ) Укрпошта Хмельницька дирекція УДППЗ,"ЦПЗ №6"Славутський ВуПЗ г.Славута, д.32 (ул. Советская)</v>
      </c>
    </row>
    <row r="3855" spans="1:18" hidden="1" x14ac:dyDescent="0.25">
      <c r="A3855" s="32">
        <v>165862</v>
      </c>
      <c r="B3855" s="31" t="s">
        <v>21826</v>
      </c>
      <c r="C3855" s="31" t="s">
        <v>21827</v>
      </c>
      <c r="D3855" s="31" t="s">
        <v>21828</v>
      </c>
      <c r="E3855" s="31" t="s">
        <v>145</v>
      </c>
      <c r="F3855" s="31" t="s">
        <v>122</v>
      </c>
      <c r="G3855" s="31" t="s">
        <v>111</v>
      </c>
      <c r="H3855" s="31" t="s">
        <v>112</v>
      </c>
      <c r="I3855" s="31" t="s">
        <v>21797</v>
      </c>
      <c r="J3855" s="31" t="s">
        <v>21798</v>
      </c>
      <c r="K3855" s="31" t="s">
        <v>110</v>
      </c>
      <c r="L3855" s="31" t="s">
        <v>21829</v>
      </c>
      <c r="M3855" s="31" t="s">
        <v>4</v>
      </c>
      <c r="N3855" s="31" t="s">
        <v>4</v>
      </c>
      <c r="O3855" s="31" t="s">
        <v>25929</v>
      </c>
      <c r="P3855" s="32" t="s">
        <v>25948</v>
      </c>
      <c r="Q3855" s="32">
        <v>1</v>
      </c>
      <c r="R3855" t="str">
        <f t="shared" si="60"/>
        <v>(НКЗ) Укрпошта Хмельницька дирекція УДППЗ,"ЦПЗ №7"Староконстянтинів г.Староконстантинов, пер.Мира, д.151/1</v>
      </c>
    </row>
    <row r="3856" spans="1:18" hidden="1" x14ac:dyDescent="0.25">
      <c r="A3856" s="32">
        <v>165863</v>
      </c>
      <c r="B3856" s="31" t="s">
        <v>21830</v>
      </c>
      <c r="C3856" s="31" t="s">
        <v>21831</v>
      </c>
      <c r="D3856" s="31" t="s">
        <v>21832</v>
      </c>
      <c r="E3856" s="31" t="s">
        <v>145</v>
      </c>
      <c r="F3856" s="31" t="s">
        <v>122</v>
      </c>
      <c r="G3856" s="31" t="s">
        <v>111</v>
      </c>
      <c r="H3856" s="31" t="s">
        <v>112</v>
      </c>
      <c r="I3856" s="31" t="s">
        <v>21797</v>
      </c>
      <c r="J3856" s="31" t="s">
        <v>21798</v>
      </c>
      <c r="K3856" s="31" t="s">
        <v>110</v>
      </c>
      <c r="L3856" s="31" t="s">
        <v>21833</v>
      </c>
      <c r="M3856" s="31" t="s">
        <v>4</v>
      </c>
      <c r="N3856" s="31" t="s">
        <v>4</v>
      </c>
      <c r="O3856" s="31" t="s">
        <v>25929</v>
      </c>
      <c r="P3856" s="32" t="s">
        <v>66</v>
      </c>
      <c r="Q3856" s="32">
        <v>1</v>
      </c>
      <c r="R3856" t="str">
        <f t="shared" si="60"/>
        <v>(НКЗ) Укрпошта Хмельницька дирекція УДППЗ,"ЦПЗ №8"Ярмолинці р-н Ярмолинецкий Район, пгт.Ярмолинцы, пер.Шевченко, д.7</v>
      </c>
    </row>
    <row r="3857" spans="1:18" hidden="1" x14ac:dyDescent="0.25">
      <c r="A3857" s="32">
        <v>165880</v>
      </c>
      <c r="B3857" s="31" t="s">
        <v>21867</v>
      </c>
      <c r="C3857" s="31" t="s">
        <v>21868</v>
      </c>
      <c r="D3857" s="31" t="s">
        <v>18634</v>
      </c>
      <c r="E3857" s="31" t="s">
        <v>145</v>
      </c>
      <c r="F3857" s="31" t="s">
        <v>122</v>
      </c>
      <c r="G3857" s="31" t="s">
        <v>111</v>
      </c>
      <c r="H3857" s="31" t="s">
        <v>112</v>
      </c>
      <c r="I3857" s="31" t="s">
        <v>1291</v>
      </c>
      <c r="J3857" s="31" t="s">
        <v>1292</v>
      </c>
      <c r="K3857" s="31" t="s">
        <v>110</v>
      </c>
      <c r="L3857" s="31" t="s">
        <v>21869</v>
      </c>
      <c r="M3857" s="31" t="s">
        <v>4</v>
      </c>
      <c r="N3857" s="31" t="s">
        <v>4</v>
      </c>
      <c r="O3857" s="31" t="s">
        <v>25929</v>
      </c>
      <c r="P3857" s="32" t="s">
        <v>25948</v>
      </c>
      <c r="Q3857" s="32">
        <v>1</v>
      </c>
      <c r="R3857" t="str">
        <f t="shared" si="60"/>
        <v>(НКЗ) Управління освіти і науки Кам'янець-Подільської  міської ради г.Каменец-Подольский, ул.Северная, д.96а</v>
      </c>
    </row>
    <row r="3858" spans="1:18" hidden="1" x14ac:dyDescent="0.25">
      <c r="A3858" s="32">
        <v>165881</v>
      </c>
      <c r="B3858" s="31" t="s">
        <v>1297</v>
      </c>
      <c r="C3858" s="31" t="s">
        <v>21870</v>
      </c>
      <c r="D3858" s="31" t="s">
        <v>1299</v>
      </c>
      <c r="E3858" s="31" t="s">
        <v>145</v>
      </c>
      <c r="F3858" s="31" t="s">
        <v>122</v>
      </c>
      <c r="G3858" s="31" t="s">
        <v>111</v>
      </c>
      <c r="H3858" s="31" t="s">
        <v>112</v>
      </c>
      <c r="I3858" s="31" t="s">
        <v>1291</v>
      </c>
      <c r="J3858" s="31" t="s">
        <v>1292</v>
      </c>
      <c r="K3858" s="31" t="s">
        <v>110</v>
      </c>
      <c r="L3858" s="31" t="s">
        <v>1298</v>
      </c>
      <c r="M3858" s="31" t="s">
        <v>4</v>
      </c>
      <c r="N3858" s="31" t="s">
        <v>4</v>
      </c>
      <c r="O3858" s="31" t="s">
        <v>25929</v>
      </c>
      <c r="P3858" s="32" t="s">
        <v>25948</v>
      </c>
      <c r="Q3858" s="32">
        <v>1</v>
      </c>
      <c r="R3858" t="str">
        <f t="shared" si="60"/>
        <v>(НКЗ) Управління освіти і науки, д/с №12 г.Каменец-Подольский, ул.Фрунзе, д.15</v>
      </c>
    </row>
    <row r="3859" spans="1:18" hidden="1" x14ac:dyDescent="0.25">
      <c r="A3859" s="32">
        <v>165882</v>
      </c>
      <c r="B3859" s="31" t="s">
        <v>21871</v>
      </c>
      <c r="C3859" s="31" t="s">
        <v>21872</v>
      </c>
      <c r="D3859" s="31" t="s">
        <v>2509</v>
      </c>
      <c r="E3859" s="31" t="s">
        <v>145</v>
      </c>
      <c r="F3859" s="31" t="s">
        <v>122</v>
      </c>
      <c r="G3859" s="31" t="s">
        <v>111</v>
      </c>
      <c r="H3859" s="31" t="s">
        <v>112</v>
      </c>
      <c r="I3859" s="31" t="s">
        <v>1291</v>
      </c>
      <c r="J3859" s="31" t="s">
        <v>1292</v>
      </c>
      <c r="K3859" s="31" t="s">
        <v>110</v>
      </c>
      <c r="L3859" s="31" t="s">
        <v>21873</v>
      </c>
      <c r="M3859" s="31" t="s">
        <v>4</v>
      </c>
      <c r="N3859" s="31" t="s">
        <v>4</v>
      </c>
      <c r="O3859" s="31" t="s">
        <v>25929</v>
      </c>
      <c r="P3859" s="32" t="s">
        <v>25948</v>
      </c>
      <c r="Q3859" s="32">
        <v>1</v>
      </c>
      <c r="R3859" t="str">
        <f t="shared" si="60"/>
        <v>(НКЗ) Управління освіти і науки, д/с №15 г.Каменец-Подольский, ул.30-летия Победы (0)</v>
      </c>
    </row>
    <row r="3860" spans="1:18" hidden="1" x14ac:dyDescent="0.25">
      <c r="A3860" s="32">
        <v>165883</v>
      </c>
      <c r="B3860" s="31" t="s">
        <v>21874</v>
      </c>
      <c r="C3860" s="31" t="s">
        <v>21875</v>
      </c>
      <c r="D3860" s="31" t="s">
        <v>21876</v>
      </c>
      <c r="E3860" s="31" t="s">
        <v>145</v>
      </c>
      <c r="F3860" s="31" t="s">
        <v>122</v>
      </c>
      <c r="G3860" s="31" t="s">
        <v>111</v>
      </c>
      <c r="H3860" s="31" t="s">
        <v>112</v>
      </c>
      <c r="I3860" s="31" t="s">
        <v>1291</v>
      </c>
      <c r="J3860" s="31" t="s">
        <v>1292</v>
      </c>
      <c r="K3860" s="31" t="s">
        <v>110</v>
      </c>
      <c r="L3860" s="31" t="s">
        <v>21877</v>
      </c>
      <c r="M3860" s="31" t="s">
        <v>4</v>
      </c>
      <c r="N3860" s="31" t="s">
        <v>4</v>
      </c>
      <c r="O3860" s="31" t="s">
        <v>25929</v>
      </c>
      <c r="P3860" s="32" t="s">
        <v>25948</v>
      </c>
      <c r="Q3860" s="32">
        <v>1</v>
      </c>
      <c r="R3860" t="str">
        <f t="shared" si="60"/>
        <v>(НКЗ) Управління освіти і науки, д/с №16 г.Каменец-Подольский, ул.Гагарина, д.60</v>
      </c>
    </row>
    <row r="3861" spans="1:18" hidden="1" x14ac:dyDescent="0.25">
      <c r="A3861" s="32">
        <v>165885</v>
      </c>
      <c r="B3861" s="31" t="s">
        <v>21881</v>
      </c>
      <c r="C3861" s="31" t="s">
        <v>21882</v>
      </c>
      <c r="D3861" s="31" t="s">
        <v>21883</v>
      </c>
      <c r="E3861" s="31" t="s">
        <v>121</v>
      </c>
      <c r="F3861" s="31" t="s">
        <v>122</v>
      </c>
      <c r="G3861" s="31" t="s">
        <v>111</v>
      </c>
      <c r="H3861" s="31" t="s">
        <v>112</v>
      </c>
      <c r="I3861" s="31" t="s">
        <v>1291</v>
      </c>
      <c r="J3861" s="31" t="s">
        <v>1292</v>
      </c>
      <c r="K3861" s="31" t="s">
        <v>110</v>
      </c>
      <c r="L3861" s="31" t="s">
        <v>21884</v>
      </c>
      <c r="M3861" s="31" t="s">
        <v>4</v>
      </c>
      <c r="N3861" s="31" t="s">
        <v>4</v>
      </c>
      <c r="O3861" s="31" t="s">
        <v>25929</v>
      </c>
      <c r="P3861" s="32" t="s">
        <v>25948</v>
      </c>
      <c r="Q3861" s="32">
        <v>1</v>
      </c>
      <c r="R3861" t="str">
        <f t="shared" si="60"/>
        <v>(НКЗ) Управління освіти і науки, д/с №18 г.Каменец-Подольский, ул.Красноармейская, д.40</v>
      </c>
    </row>
    <row r="3862" spans="1:18" hidden="1" x14ac:dyDescent="0.25">
      <c r="A3862" s="32">
        <v>165886</v>
      </c>
      <c r="B3862" s="31" t="s">
        <v>1307</v>
      </c>
      <c r="C3862" s="31" t="s">
        <v>21885</v>
      </c>
      <c r="D3862" s="31" t="s">
        <v>21886</v>
      </c>
      <c r="E3862" s="31" t="s">
        <v>121</v>
      </c>
      <c r="F3862" s="31" t="s">
        <v>122</v>
      </c>
      <c r="G3862" s="31" t="s">
        <v>111</v>
      </c>
      <c r="H3862" s="31" t="s">
        <v>112</v>
      </c>
      <c r="I3862" s="31" t="s">
        <v>1291</v>
      </c>
      <c r="J3862" s="31" t="s">
        <v>1292</v>
      </c>
      <c r="K3862" s="31" t="s">
        <v>110</v>
      </c>
      <c r="L3862" s="31" t="s">
        <v>1308</v>
      </c>
      <c r="M3862" s="31" t="s">
        <v>4</v>
      </c>
      <c r="N3862" s="31" t="s">
        <v>4</v>
      </c>
      <c r="O3862" s="31" t="s">
        <v>25929</v>
      </c>
      <c r="P3862" s="32" t="s">
        <v>25948</v>
      </c>
      <c r="Q3862" s="32">
        <v>1</v>
      </c>
      <c r="R3862" t="str">
        <f t="shared" si="60"/>
        <v>(НКЗ) Управління освіти і науки, д/с №2 біля училища №6 г.Каменец-Подольский, пер.Черняховского, д.60</v>
      </c>
    </row>
    <row r="3863" spans="1:18" hidden="1" x14ac:dyDescent="0.25">
      <c r="A3863" s="32">
        <v>165887</v>
      </c>
      <c r="B3863" s="31" t="s">
        <v>1305</v>
      </c>
      <c r="C3863" s="31" t="s">
        <v>21887</v>
      </c>
      <c r="D3863" s="31" t="s">
        <v>21888</v>
      </c>
      <c r="E3863" s="31" t="s">
        <v>145</v>
      </c>
      <c r="F3863" s="31" t="s">
        <v>122</v>
      </c>
      <c r="G3863" s="31" t="s">
        <v>111</v>
      </c>
      <c r="H3863" s="31" t="s">
        <v>112</v>
      </c>
      <c r="I3863" s="31" t="s">
        <v>1291</v>
      </c>
      <c r="J3863" s="31" t="s">
        <v>1292</v>
      </c>
      <c r="K3863" s="31" t="s">
        <v>110</v>
      </c>
      <c r="L3863" s="31" t="s">
        <v>1306</v>
      </c>
      <c r="M3863" s="31" t="s">
        <v>4</v>
      </c>
      <c r="N3863" s="31" t="s">
        <v>4</v>
      </c>
      <c r="O3863" s="31" t="s">
        <v>25929</v>
      </c>
      <c r="P3863" s="32" t="s">
        <v>25948</v>
      </c>
      <c r="Q3863" s="32">
        <v>1</v>
      </c>
      <c r="R3863" t="str">
        <f t="shared" si="60"/>
        <v>(НКЗ) Управління освіти і науки, д/с №20 г.Каменец-Подольский, ул.Гагарина, д.30</v>
      </c>
    </row>
    <row r="3864" spans="1:18" hidden="1" x14ac:dyDescent="0.25">
      <c r="A3864" s="32">
        <v>165888</v>
      </c>
      <c r="B3864" s="31" t="s">
        <v>1309</v>
      </c>
      <c r="C3864" s="31" t="s">
        <v>21889</v>
      </c>
      <c r="D3864" s="31" t="s">
        <v>1311</v>
      </c>
      <c r="E3864" s="31" t="s">
        <v>145</v>
      </c>
      <c r="F3864" s="31" t="s">
        <v>122</v>
      </c>
      <c r="G3864" s="31" t="s">
        <v>111</v>
      </c>
      <c r="H3864" s="31" t="s">
        <v>112</v>
      </c>
      <c r="I3864" s="31" t="s">
        <v>1291</v>
      </c>
      <c r="J3864" s="31" t="s">
        <v>1292</v>
      </c>
      <c r="K3864" s="31" t="s">
        <v>110</v>
      </c>
      <c r="L3864" s="31" t="s">
        <v>1310</v>
      </c>
      <c r="M3864" s="31" t="s">
        <v>4</v>
      </c>
      <c r="N3864" s="31" t="s">
        <v>4</v>
      </c>
      <c r="O3864" s="31" t="s">
        <v>25929</v>
      </c>
      <c r="P3864" s="32" t="s">
        <v>25948</v>
      </c>
      <c r="Q3864" s="32">
        <v>1</v>
      </c>
      <c r="R3864" t="str">
        <f t="shared" si="60"/>
        <v>(НКЗ) Управління освіти і науки, д/с №21 г.Каменец-Подольский, ул.Галицкого, д.28</v>
      </c>
    </row>
    <row r="3865" spans="1:18" hidden="1" x14ac:dyDescent="0.25">
      <c r="A3865" s="32">
        <v>165889</v>
      </c>
      <c r="B3865" s="31" t="s">
        <v>1303</v>
      </c>
      <c r="C3865" s="31" t="s">
        <v>21890</v>
      </c>
      <c r="D3865" s="31" t="s">
        <v>21891</v>
      </c>
      <c r="E3865" s="31" t="s">
        <v>145</v>
      </c>
      <c r="F3865" s="31" t="s">
        <v>122</v>
      </c>
      <c r="G3865" s="31" t="s">
        <v>111</v>
      </c>
      <c r="H3865" s="31" t="s">
        <v>112</v>
      </c>
      <c r="I3865" s="31" t="s">
        <v>1291</v>
      </c>
      <c r="J3865" s="31" t="s">
        <v>1292</v>
      </c>
      <c r="K3865" s="31" t="s">
        <v>110</v>
      </c>
      <c r="L3865" s="31" t="s">
        <v>1304</v>
      </c>
      <c r="M3865" s="31" t="s">
        <v>4</v>
      </c>
      <c r="N3865" s="31" t="s">
        <v>4</v>
      </c>
      <c r="O3865" s="31" t="s">
        <v>25929</v>
      </c>
      <c r="P3865" s="32" t="s">
        <v>25948</v>
      </c>
      <c r="Q3865" s="32">
        <v>1</v>
      </c>
      <c r="R3865" t="str">
        <f t="shared" si="60"/>
        <v>(НКЗ) Управління освіти і науки, д/с №22 Кам'янець-Подільський, (склище Цемзавода)</v>
      </c>
    </row>
    <row r="3866" spans="1:18" hidden="1" x14ac:dyDescent="0.25">
      <c r="A3866" s="32">
        <v>165891</v>
      </c>
      <c r="B3866" s="31" t="s">
        <v>1300</v>
      </c>
      <c r="C3866" s="31" t="s">
        <v>21893</v>
      </c>
      <c r="D3866" s="31" t="s">
        <v>1302</v>
      </c>
      <c r="E3866" s="31" t="s">
        <v>121</v>
      </c>
      <c r="F3866" s="31" t="s">
        <v>122</v>
      </c>
      <c r="G3866" s="31" t="s">
        <v>111</v>
      </c>
      <c r="H3866" s="31" t="s">
        <v>112</v>
      </c>
      <c r="I3866" s="31" t="s">
        <v>1291</v>
      </c>
      <c r="J3866" s="31" t="s">
        <v>1292</v>
      </c>
      <c r="K3866" s="31" t="s">
        <v>110</v>
      </c>
      <c r="L3866" s="31" t="s">
        <v>1301</v>
      </c>
      <c r="M3866" s="31" t="s">
        <v>4</v>
      </c>
      <c r="N3866" s="31" t="s">
        <v>4</v>
      </c>
      <c r="O3866" s="31" t="s">
        <v>25929</v>
      </c>
      <c r="P3866" s="32" t="s">
        <v>25948</v>
      </c>
      <c r="Q3866" s="32">
        <v>1</v>
      </c>
      <c r="R3866" t="str">
        <f t="shared" si="60"/>
        <v>(НКЗ) Управління освіти і науки, д/с №3 г.Каменец-Подольский, ул.Нагорная, д.27</v>
      </c>
    </row>
    <row r="3867" spans="1:18" hidden="1" x14ac:dyDescent="0.25">
      <c r="A3867" s="32">
        <v>165892</v>
      </c>
      <c r="B3867" s="31" t="s">
        <v>21894</v>
      </c>
      <c r="C3867" s="31" t="s">
        <v>21895</v>
      </c>
      <c r="D3867" s="31" t="s">
        <v>21896</v>
      </c>
      <c r="E3867" s="31" t="s">
        <v>121</v>
      </c>
      <c r="F3867" s="31" t="s">
        <v>122</v>
      </c>
      <c r="G3867" s="31" t="s">
        <v>111</v>
      </c>
      <c r="H3867" s="31" t="s">
        <v>112</v>
      </c>
      <c r="I3867" s="31" t="s">
        <v>1291</v>
      </c>
      <c r="J3867" s="31" t="s">
        <v>1292</v>
      </c>
      <c r="K3867" s="31" t="s">
        <v>110</v>
      </c>
      <c r="L3867" s="31" t="s">
        <v>21897</v>
      </c>
      <c r="M3867" s="31" t="s">
        <v>4</v>
      </c>
      <c r="N3867" s="31" t="s">
        <v>4</v>
      </c>
      <c r="O3867" s="31" t="s">
        <v>25929</v>
      </c>
      <c r="P3867" s="32" t="s">
        <v>25948</v>
      </c>
      <c r="Q3867" s="32">
        <v>1</v>
      </c>
      <c r="R3867" t="str">
        <f t="shared" si="60"/>
        <v>(НКЗ) Управління освіти і науки, д/с №30 біля школи №7 г.Каменец-Подольский, ул.Жукова, д.29</v>
      </c>
    </row>
    <row r="3868" spans="1:18" hidden="1" x14ac:dyDescent="0.25">
      <c r="A3868" s="32">
        <v>165893</v>
      </c>
      <c r="B3868" s="31" t="s">
        <v>21898</v>
      </c>
      <c r="C3868" s="31" t="s">
        <v>21899</v>
      </c>
      <c r="D3868" s="31" t="s">
        <v>16933</v>
      </c>
      <c r="E3868" s="31" t="s">
        <v>145</v>
      </c>
      <c r="F3868" s="31" t="s">
        <v>122</v>
      </c>
      <c r="G3868" s="31" t="s">
        <v>111</v>
      </c>
      <c r="H3868" s="31" t="s">
        <v>112</v>
      </c>
      <c r="I3868" s="31" t="s">
        <v>1291</v>
      </c>
      <c r="J3868" s="31" t="s">
        <v>1292</v>
      </c>
      <c r="K3868" s="31" t="s">
        <v>110</v>
      </c>
      <c r="L3868" s="31" t="s">
        <v>21900</v>
      </c>
      <c r="M3868" s="31" t="s">
        <v>4</v>
      </c>
      <c r="N3868" s="31" t="s">
        <v>4</v>
      </c>
      <c r="O3868" s="31" t="s">
        <v>25929</v>
      </c>
      <c r="P3868" s="32" t="s">
        <v>25948</v>
      </c>
      <c r="Q3868" s="32">
        <v>1</v>
      </c>
      <c r="R3868" t="str">
        <f t="shared" si="60"/>
        <v>(НКЗ) Управління освіти і науки, д/с №5 "Олімпійський" г.Каменец-Подольский, ул.Средняя, д.44а</v>
      </c>
    </row>
    <row r="3869" spans="1:18" hidden="1" x14ac:dyDescent="0.25">
      <c r="A3869" s="32">
        <v>165895</v>
      </c>
      <c r="B3869" s="31" t="s">
        <v>21901</v>
      </c>
      <c r="C3869" s="31" t="s">
        <v>21902</v>
      </c>
      <c r="D3869" s="31" t="s">
        <v>7047</v>
      </c>
      <c r="E3869" s="31" t="s">
        <v>145</v>
      </c>
      <c r="F3869" s="31" t="s">
        <v>122</v>
      </c>
      <c r="G3869" s="31" t="s">
        <v>111</v>
      </c>
      <c r="H3869" s="31" t="s">
        <v>112</v>
      </c>
      <c r="I3869" s="31" t="s">
        <v>1291</v>
      </c>
      <c r="J3869" s="31" t="s">
        <v>1292</v>
      </c>
      <c r="K3869" s="31" t="s">
        <v>110</v>
      </c>
      <c r="L3869" s="31" t="s">
        <v>21903</v>
      </c>
      <c r="M3869" s="31" t="s">
        <v>4</v>
      </c>
      <c r="N3869" s="31" t="s">
        <v>4</v>
      </c>
      <c r="O3869" s="31" t="s">
        <v>25929</v>
      </c>
      <c r="P3869" s="32" t="s">
        <v>25948</v>
      </c>
      <c r="Q3869" s="32">
        <v>1</v>
      </c>
      <c r="R3869" t="str">
        <f t="shared" si="60"/>
        <v>(НКЗ) Управління освіти і науки, д/с №9 біля школи №17 г.Каменец-Подольский, ул.Жукова, д.7</v>
      </c>
    </row>
    <row r="3870" spans="1:18" hidden="1" x14ac:dyDescent="0.25">
      <c r="A3870" s="32">
        <v>165897</v>
      </c>
      <c r="B3870" s="31" t="s">
        <v>21904</v>
      </c>
      <c r="C3870" s="31" t="s">
        <v>21905</v>
      </c>
      <c r="D3870" s="31" t="s">
        <v>21906</v>
      </c>
      <c r="E3870" s="31" t="s">
        <v>145</v>
      </c>
      <c r="F3870" s="31" t="s">
        <v>122</v>
      </c>
      <c r="G3870" s="31" t="s">
        <v>111</v>
      </c>
      <c r="H3870" s="31" t="s">
        <v>112</v>
      </c>
      <c r="I3870" s="31" t="s">
        <v>21907</v>
      </c>
      <c r="J3870" s="31" t="s">
        <v>21908</v>
      </c>
      <c r="K3870" s="31" t="s">
        <v>110</v>
      </c>
      <c r="L3870" s="31" t="s">
        <v>21909</v>
      </c>
      <c r="M3870" s="31" t="s">
        <v>4</v>
      </c>
      <c r="N3870" s="31" t="s">
        <v>4</v>
      </c>
      <c r="O3870" s="31" t="s">
        <v>25929</v>
      </c>
      <c r="P3870" s="32" t="s">
        <v>25948</v>
      </c>
      <c r="Q3870" s="32">
        <v>1</v>
      </c>
      <c r="R3870" t="str">
        <f t="shared" si="60"/>
        <v>(НКЗ) Сервісний центр Міністерства доходів і зборів України в Хмельницькій обл. ДП г.Хмельницкий, просп Мира, д.101 А (МАУП)</v>
      </c>
    </row>
    <row r="3871" spans="1:18" hidden="1" x14ac:dyDescent="0.25">
      <c r="A3871" s="32">
        <v>165900</v>
      </c>
      <c r="B3871" s="31" t="s">
        <v>21910</v>
      </c>
      <c r="C3871" s="31" t="s">
        <v>21911</v>
      </c>
      <c r="D3871" s="31" t="s">
        <v>21912</v>
      </c>
      <c r="E3871" s="31" t="s">
        <v>135</v>
      </c>
      <c r="F3871" s="31" t="s">
        <v>122</v>
      </c>
      <c r="G3871" s="31" t="s">
        <v>111</v>
      </c>
      <c r="H3871" s="31" t="s">
        <v>112</v>
      </c>
      <c r="I3871" s="31" t="s">
        <v>124</v>
      </c>
      <c r="J3871" s="31" t="s">
        <v>109</v>
      </c>
      <c r="K3871" s="31" t="s">
        <v>110</v>
      </c>
      <c r="L3871" s="31" t="s">
        <v>21913</v>
      </c>
      <c r="M3871" s="31" t="s">
        <v>4</v>
      </c>
      <c r="N3871" s="31" t="s">
        <v>4</v>
      </c>
      <c r="O3871" s="31" t="s">
        <v>25929</v>
      </c>
      <c r="P3871" s="32" t="s">
        <v>25948</v>
      </c>
      <c r="Q3871" s="32">
        <v>1</v>
      </c>
      <c r="R3871" t="str">
        <f t="shared" si="60"/>
        <v>(НКЗ) Управляння будівництва Хмельницької АЕС ВАТ г.Нетишин, д.5</v>
      </c>
    </row>
    <row r="3872" spans="1:18" hidden="1" x14ac:dyDescent="0.25">
      <c r="A3872" s="32">
        <v>865792</v>
      </c>
      <c r="B3872" s="31" t="s">
        <v>5885</v>
      </c>
      <c r="C3872" s="31" t="s">
        <v>5886</v>
      </c>
      <c r="D3872" s="31" t="s">
        <v>1497</v>
      </c>
      <c r="E3872" s="31" t="s">
        <v>145</v>
      </c>
      <c r="F3872" s="31" t="s">
        <v>122</v>
      </c>
      <c r="G3872" s="31" t="s">
        <v>115</v>
      </c>
      <c r="H3872" s="31" t="s">
        <v>116</v>
      </c>
      <c r="I3872" s="31" t="s">
        <v>5887</v>
      </c>
      <c r="J3872" s="31" t="s">
        <v>5888</v>
      </c>
      <c r="K3872" s="31" t="s">
        <v>110</v>
      </c>
      <c r="L3872" s="31" t="s">
        <v>5889</v>
      </c>
      <c r="M3872" s="31" t="s">
        <v>5</v>
      </c>
      <c r="N3872" s="31" t="s">
        <v>4</v>
      </c>
      <c r="O3872" s="31" t="s">
        <v>25929</v>
      </c>
      <c r="P3872" s="32" t="s">
        <v>66</v>
      </c>
      <c r="Q3872" s="32">
        <v>1</v>
      </c>
      <c r="R3872" t="str">
        <f t="shared" si="60"/>
        <v>Семененко Л.І ПП, лоток №142 г.Хмельницкий, ул.Соборная (овочевий ринок)</v>
      </c>
    </row>
    <row r="3873" spans="1:18" hidden="1" x14ac:dyDescent="0.25">
      <c r="A3873" s="32">
        <v>897210</v>
      </c>
      <c r="B3873" s="31" t="s">
        <v>6305</v>
      </c>
      <c r="C3873" s="31" t="s">
        <v>6306</v>
      </c>
      <c r="D3873" s="31" t="s">
        <v>6307</v>
      </c>
      <c r="E3873" s="31" t="s">
        <v>145</v>
      </c>
      <c r="F3873" s="31" t="s">
        <v>122</v>
      </c>
      <c r="G3873" s="31" t="s">
        <v>115</v>
      </c>
      <c r="H3873" s="31" t="s">
        <v>116</v>
      </c>
      <c r="I3873" s="31" t="s">
        <v>6308</v>
      </c>
      <c r="J3873" s="31" t="s">
        <v>6309</v>
      </c>
      <c r="K3873" s="31" t="s">
        <v>110</v>
      </c>
      <c r="L3873" s="31" t="s">
        <v>6306</v>
      </c>
      <c r="M3873" s="31" t="s">
        <v>5</v>
      </c>
      <c r="N3873" s="31" t="s">
        <v>4</v>
      </c>
      <c r="O3873" s="31" t="s">
        <v>25929</v>
      </c>
      <c r="P3873" s="32" t="s">
        <v>67</v>
      </c>
      <c r="Q3873" s="32">
        <v>0</v>
      </c>
      <c r="R3873" t="str">
        <f t="shared" si="60"/>
        <v>Духневич Н.П. ПП, місце №21 "Кофетайм" г.Хмельницкий, ул.Соборная (біля жовтого павільйону)</v>
      </c>
    </row>
    <row r="3874" spans="1:18" hidden="1" x14ac:dyDescent="0.25">
      <c r="A3874" s="32">
        <v>901166</v>
      </c>
      <c r="B3874" s="31" t="s">
        <v>6351</v>
      </c>
      <c r="C3874" s="31" t="s">
        <v>6352</v>
      </c>
      <c r="D3874" s="31" t="s">
        <v>6353</v>
      </c>
      <c r="E3874" s="31" t="s">
        <v>145</v>
      </c>
      <c r="F3874" s="31" t="s">
        <v>122</v>
      </c>
      <c r="G3874" s="31" t="s">
        <v>113</v>
      </c>
      <c r="H3874" s="31" t="s">
        <v>108</v>
      </c>
      <c r="I3874" s="31" t="s">
        <v>124</v>
      </c>
      <c r="J3874" s="31" t="s">
        <v>109</v>
      </c>
      <c r="K3874" s="31" t="s">
        <v>110</v>
      </c>
      <c r="L3874" s="31" t="s">
        <v>6352</v>
      </c>
      <c r="M3874" s="31" t="s">
        <v>5</v>
      </c>
      <c r="N3874" s="31" t="s">
        <v>4</v>
      </c>
      <c r="O3874" s="31" t="s">
        <v>25929</v>
      </c>
      <c r="P3874" s="32" t="s">
        <v>67</v>
      </c>
      <c r="Q3874" s="32">
        <v>0</v>
      </c>
      <c r="R3874" t="str">
        <f t="shared" si="60"/>
        <v>Ластовецька І.В. ПП, маг. "Свіже м'ясо" г.Хмельницкий, пер.Куприна, д.54 (ринок "Дубово")</v>
      </c>
    </row>
    <row r="3875" spans="1:18" hidden="1" x14ac:dyDescent="0.25">
      <c r="A3875" s="32">
        <v>914032</v>
      </c>
      <c r="B3875" s="31" t="s">
        <v>6457</v>
      </c>
      <c r="C3875" s="31" t="s">
        <v>6458</v>
      </c>
      <c r="D3875" s="31" t="s">
        <v>6459</v>
      </c>
      <c r="E3875" s="31" t="s">
        <v>145</v>
      </c>
      <c r="F3875" s="31" t="s">
        <v>122</v>
      </c>
      <c r="G3875" s="31" t="s">
        <v>107</v>
      </c>
      <c r="H3875" s="31" t="s">
        <v>108</v>
      </c>
      <c r="I3875" s="31" t="s">
        <v>6460</v>
      </c>
      <c r="J3875" s="31" t="s">
        <v>6461</v>
      </c>
      <c r="K3875" s="31" t="s">
        <v>110</v>
      </c>
      <c r="L3875" s="31" t="s">
        <v>6458</v>
      </c>
      <c r="M3875" s="31" t="s">
        <v>33</v>
      </c>
      <c r="N3875" s="31" t="s">
        <v>25934</v>
      </c>
      <c r="O3875" s="31" t="s">
        <v>25929</v>
      </c>
      <c r="P3875" s="32" t="s">
        <v>66</v>
      </c>
      <c r="Q3875" s="32">
        <v>1</v>
      </c>
      <c r="R3875" t="str">
        <f t="shared" si="60"/>
        <v>Басан М.Л. ПП, маг. ТПП р-н Хмельницкий Район, с.Колыбань, д.41</v>
      </c>
    </row>
    <row r="3876" spans="1:18" hidden="1" x14ac:dyDescent="0.25">
      <c r="A3876" s="32">
        <v>914033</v>
      </c>
      <c r="B3876" s="31" t="s">
        <v>6462</v>
      </c>
      <c r="C3876" s="31" t="s">
        <v>6463</v>
      </c>
      <c r="D3876" s="31" t="s">
        <v>6464</v>
      </c>
      <c r="E3876" s="31" t="s">
        <v>145</v>
      </c>
      <c r="F3876" s="31" t="s">
        <v>122</v>
      </c>
      <c r="G3876" s="31" t="s">
        <v>107</v>
      </c>
      <c r="H3876" s="31" t="s">
        <v>108</v>
      </c>
      <c r="I3876" s="31" t="s">
        <v>124</v>
      </c>
      <c r="J3876" s="31" t="s">
        <v>109</v>
      </c>
      <c r="K3876" s="31" t="s">
        <v>110</v>
      </c>
      <c r="L3876" s="31" t="s">
        <v>6463</v>
      </c>
      <c r="M3876" s="31" t="s">
        <v>30</v>
      </c>
      <c r="N3876" s="31" t="s">
        <v>25934</v>
      </c>
      <c r="O3876" s="31" t="s">
        <v>25929</v>
      </c>
      <c r="P3876" s="32" t="s">
        <v>66</v>
      </c>
      <c r="Q3876" s="32">
        <v>0.5</v>
      </c>
      <c r="R3876" t="str">
        <f t="shared" si="60"/>
        <v>Гуменюк П.В. ПП, маг."Продукти" р-н Красиловский Район, с.Сорокодубы, д.20</v>
      </c>
    </row>
    <row r="3877" spans="1:18" hidden="1" x14ac:dyDescent="0.25">
      <c r="A3877" s="32">
        <v>914034</v>
      </c>
      <c r="B3877" s="31" t="s">
        <v>6465</v>
      </c>
      <c r="C3877" s="31" t="s">
        <v>6466</v>
      </c>
      <c r="D3877" s="31" t="s">
        <v>6467</v>
      </c>
      <c r="E3877" s="31" t="s">
        <v>145</v>
      </c>
      <c r="F3877" s="31" t="s">
        <v>122</v>
      </c>
      <c r="G3877" s="31" t="s">
        <v>107</v>
      </c>
      <c r="H3877" s="31" t="s">
        <v>108</v>
      </c>
      <c r="I3877" s="31" t="s">
        <v>6468</v>
      </c>
      <c r="J3877" s="31" t="s">
        <v>6469</v>
      </c>
      <c r="K3877" s="31" t="s">
        <v>110</v>
      </c>
      <c r="L3877" s="31" t="s">
        <v>6466</v>
      </c>
      <c r="M3877" s="31" t="s">
        <v>30</v>
      </c>
      <c r="N3877" s="31" t="s">
        <v>25934</v>
      </c>
      <c r="O3877" s="31" t="s">
        <v>25929</v>
      </c>
      <c r="P3877" s="32" t="s">
        <v>66</v>
      </c>
      <c r="Q3877" s="32">
        <v>0.5</v>
      </c>
      <c r="R3877" t="str">
        <f t="shared" si="60"/>
        <v>Заєць В.В. ПП, маг."Продукти" р-н Красиловский Район, с.Мончинцы, д.18</v>
      </c>
    </row>
    <row r="3878" spans="1:18" hidden="1" x14ac:dyDescent="0.25">
      <c r="A3878" s="32">
        <v>921339</v>
      </c>
      <c r="B3878" s="31" t="s">
        <v>6630</v>
      </c>
      <c r="C3878" s="31" t="s">
        <v>6631</v>
      </c>
      <c r="D3878" s="31" t="s">
        <v>6632</v>
      </c>
      <c r="E3878" s="31" t="s">
        <v>145</v>
      </c>
      <c r="F3878" s="31" t="s">
        <v>122</v>
      </c>
      <c r="G3878" s="31" t="s">
        <v>107</v>
      </c>
      <c r="H3878" s="31" t="s">
        <v>108</v>
      </c>
      <c r="I3878" s="31" t="s">
        <v>124</v>
      </c>
      <c r="J3878" s="31" t="s">
        <v>109</v>
      </c>
      <c r="K3878" s="31" t="s">
        <v>110</v>
      </c>
      <c r="L3878" s="31" t="s">
        <v>6631</v>
      </c>
      <c r="M3878" s="31" t="s">
        <v>30</v>
      </c>
      <c r="N3878" s="31" t="s">
        <v>25934</v>
      </c>
      <c r="O3878" s="31" t="s">
        <v>25929</v>
      </c>
      <c r="P3878" s="32" t="s">
        <v>66</v>
      </c>
      <c r="Q3878" s="32">
        <v>1</v>
      </c>
      <c r="R3878" t="str">
        <f t="shared" si="60"/>
        <v>Страшнюк О.М. ПП, маг. "Троянда" р-н Теофипольский Район, с.Святец, ул.Ленина, д.57</v>
      </c>
    </row>
    <row r="3879" spans="1:18" hidden="1" x14ac:dyDescent="0.25">
      <c r="A3879" s="32">
        <v>921967</v>
      </c>
      <c r="B3879" s="31" t="s">
        <v>6740</v>
      </c>
      <c r="C3879" s="31" t="s">
        <v>6741</v>
      </c>
      <c r="D3879" s="31" t="s">
        <v>6742</v>
      </c>
      <c r="E3879" s="31" t="s">
        <v>145</v>
      </c>
      <c r="F3879" s="31" t="s">
        <v>122</v>
      </c>
      <c r="G3879" s="31" t="s">
        <v>107</v>
      </c>
      <c r="H3879" s="31" t="s">
        <v>108</v>
      </c>
      <c r="I3879" s="31" t="s">
        <v>124</v>
      </c>
      <c r="J3879" s="31" t="s">
        <v>109</v>
      </c>
      <c r="K3879" s="31" t="s">
        <v>110</v>
      </c>
      <c r="L3879" s="31" t="s">
        <v>6741</v>
      </c>
      <c r="M3879" s="31" t="s">
        <v>32</v>
      </c>
      <c r="N3879" s="31" t="s">
        <v>25934</v>
      </c>
      <c r="O3879" s="31" t="s">
        <v>25929</v>
      </c>
      <c r="P3879" s="32" t="s">
        <v>67</v>
      </c>
      <c r="Q3879" s="32">
        <v>0.5</v>
      </c>
      <c r="R3879" t="str">
        <f t="shared" si="60"/>
        <v>Яцкова Л.І. ПП, маг. "Продукти" р-н Старосинявский Район, с.Чехи, ул.Котика Вали, д.8 (на хаті)</v>
      </c>
    </row>
    <row r="3880" spans="1:18" hidden="1" x14ac:dyDescent="0.25">
      <c r="A3880" s="32">
        <v>639049</v>
      </c>
      <c r="B3880" s="31" t="s">
        <v>6812</v>
      </c>
      <c r="C3880" s="31" t="s">
        <v>6813</v>
      </c>
      <c r="D3880" s="31" t="s">
        <v>6814</v>
      </c>
      <c r="E3880" s="31" t="s">
        <v>145</v>
      </c>
      <c r="F3880" s="31" t="s">
        <v>122</v>
      </c>
      <c r="G3880" s="31" t="s">
        <v>111</v>
      </c>
      <c r="H3880" s="31" t="s">
        <v>112</v>
      </c>
      <c r="I3880" s="31" t="s">
        <v>6815</v>
      </c>
      <c r="J3880" s="31" t="s">
        <v>6816</v>
      </c>
      <c r="K3880" s="31" t="s">
        <v>110</v>
      </c>
      <c r="L3880" s="31" t="s">
        <v>6817</v>
      </c>
      <c r="M3880" s="31" t="s">
        <v>4</v>
      </c>
      <c r="N3880" s="31" t="s">
        <v>4</v>
      </c>
      <c r="O3880" s="31" t="s">
        <v>25929</v>
      </c>
      <c r="P3880" s="32" t="s">
        <v>25948</v>
      </c>
      <c r="Q3880" s="32">
        <v>1</v>
      </c>
      <c r="R3880" t="str">
        <f t="shared" si="60"/>
        <v>(НКЗ) Завод гідроарматури ТОВ г.Хмельницкий, ул.Курчатова, д.118/5</v>
      </c>
    </row>
    <row r="3881" spans="1:18" hidden="1" x14ac:dyDescent="0.25">
      <c r="A3881" s="32">
        <v>923385</v>
      </c>
      <c r="B3881" s="31" t="s">
        <v>6649</v>
      </c>
      <c r="C3881" s="31" t="s">
        <v>5953</v>
      </c>
      <c r="D3881" s="31" t="s">
        <v>6650</v>
      </c>
      <c r="E3881" s="31" t="s">
        <v>145</v>
      </c>
      <c r="F3881" s="31" t="s">
        <v>122</v>
      </c>
      <c r="G3881" s="31" t="s">
        <v>107</v>
      </c>
      <c r="H3881" s="31" t="s">
        <v>108</v>
      </c>
      <c r="I3881" s="31" t="s">
        <v>4790</v>
      </c>
      <c r="J3881" s="31" t="s">
        <v>4791</v>
      </c>
      <c r="K3881" s="31" t="s">
        <v>110</v>
      </c>
      <c r="L3881" s="31" t="s">
        <v>5953</v>
      </c>
      <c r="M3881" s="31" t="s">
        <v>33</v>
      </c>
      <c r="N3881" s="31" t="s">
        <v>25934</v>
      </c>
      <c r="O3881" s="31" t="s">
        <v>25929</v>
      </c>
      <c r="P3881" s="32" t="s">
        <v>66</v>
      </c>
      <c r="Q3881" s="32">
        <v>0.5</v>
      </c>
      <c r="R3881" t="str">
        <f t="shared" si="60"/>
        <v>СТЕЙТ ОІЛ ТОВ, АЗС №3 БРСМ-Нафта р-н Хмельницкий Район, с.Ружичанка (192 км - 131м)</v>
      </c>
    </row>
    <row r="3882" spans="1:18" hidden="1" x14ac:dyDescent="0.25">
      <c r="A3882" s="32">
        <v>783569</v>
      </c>
      <c r="B3882" s="31" t="s">
        <v>6690</v>
      </c>
      <c r="C3882" s="31" t="s">
        <v>6691</v>
      </c>
      <c r="D3882" s="31" t="s">
        <v>6692</v>
      </c>
      <c r="E3882" s="31" t="s">
        <v>145</v>
      </c>
      <c r="F3882" s="31" t="s">
        <v>122</v>
      </c>
      <c r="G3882" s="31" t="s">
        <v>114</v>
      </c>
      <c r="H3882" s="31" t="s">
        <v>108</v>
      </c>
      <c r="I3882" s="31" t="s">
        <v>124</v>
      </c>
      <c r="J3882" s="31" t="s">
        <v>109</v>
      </c>
      <c r="K3882" s="31" t="s">
        <v>110</v>
      </c>
      <c r="L3882" s="31" t="s">
        <v>6693</v>
      </c>
      <c r="M3882" s="31" t="s">
        <v>31</v>
      </c>
      <c r="N3882" s="31" t="s">
        <v>25934</v>
      </c>
      <c r="O3882" s="31" t="s">
        <v>25929</v>
      </c>
      <c r="P3882" s="32" t="s">
        <v>66</v>
      </c>
      <c r="Q3882" s="32">
        <v>0.5</v>
      </c>
      <c r="R3882" t="str">
        <f t="shared" si="60"/>
        <v>(КООП) Старокостянтинівське РСТ СТ, ресторан "Ікар" г.Староконстантинов, пер.Мира, д.5</v>
      </c>
    </row>
    <row r="3883" spans="1:18" hidden="1" x14ac:dyDescent="0.25">
      <c r="A3883" s="32">
        <v>783573</v>
      </c>
      <c r="B3883" s="31" t="s">
        <v>6707</v>
      </c>
      <c r="C3883" s="31" t="s">
        <v>6708</v>
      </c>
      <c r="D3883" s="31" t="s">
        <v>6709</v>
      </c>
      <c r="E3883" s="31" t="s">
        <v>145</v>
      </c>
      <c r="F3883" s="31" t="s">
        <v>122</v>
      </c>
      <c r="G3883" s="31" t="s">
        <v>115</v>
      </c>
      <c r="H3883" s="31" t="s">
        <v>116</v>
      </c>
      <c r="I3883" s="31" t="s">
        <v>6710</v>
      </c>
      <c r="J3883" s="31" t="s">
        <v>6711</v>
      </c>
      <c r="K3883" s="31" t="s">
        <v>110</v>
      </c>
      <c r="L3883" s="31" t="s">
        <v>6708</v>
      </c>
      <c r="M3883" s="31" t="s">
        <v>31</v>
      </c>
      <c r="N3883" s="31" t="s">
        <v>25934</v>
      </c>
      <c r="O3883" s="31" t="s">
        <v>25929</v>
      </c>
      <c r="P3883" s="32" t="s">
        <v>66</v>
      </c>
      <c r="Q3883" s="32">
        <v>1</v>
      </c>
      <c r="R3883" t="str">
        <f t="shared" si="60"/>
        <v>Воробієвська З.В. ПП, к-к №105 г.Староконстантинов, ул.Острожского, д.0 (0)</v>
      </c>
    </row>
    <row r="3884" spans="1:18" hidden="1" x14ac:dyDescent="0.25">
      <c r="A3884" s="32">
        <v>783582</v>
      </c>
      <c r="B3884" s="31" t="s">
        <v>6727</v>
      </c>
      <c r="C3884" s="31" t="s">
        <v>6728</v>
      </c>
      <c r="D3884" s="31" t="s">
        <v>6729</v>
      </c>
      <c r="E3884" s="31" t="s">
        <v>145</v>
      </c>
      <c r="F3884" s="31" t="s">
        <v>122</v>
      </c>
      <c r="G3884" s="31" t="s">
        <v>107</v>
      </c>
      <c r="H3884" s="31" t="s">
        <v>108</v>
      </c>
      <c r="I3884" s="31" t="s">
        <v>6730</v>
      </c>
      <c r="J3884" s="31" t="s">
        <v>6731</v>
      </c>
      <c r="K3884" s="31" t="s">
        <v>110</v>
      </c>
      <c r="L3884" s="31" t="s">
        <v>6728</v>
      </c>
      <c r="M3884" s="31" t="s">
        <v>29</v>
      </c>
      <c r="N3884" s="31" t="s">
        <v>25934</v>
      </c>
      <c r="O3884" s="31" t="s">
        <v>25929</v>
      </c>
      <c r="P3884" s="32" t="s">
        <v>67</v>
      </c>
      <c r="Q3884" s="32">
        <v>0.5</v>
      </c>
      <c r="R3884" t="str">
        <f t="shared" si="60"/>
        <v>Галянт В.Г. ПП, маг. "Продукти" р-н Красиловский Район, г.Красилов, ул.Грушевского, д.0 (біля входу в ринок)</v>
      </c>
    </row>
    <row r="3885" spans="1:18" hidden="1" x14ac:dyDescent="0.25">
      <c r="A3885" s="32">
        <v>922140</v>
      </c>
      <c r="B3885" s="31" t="s">
        <v>6748</v>
      </c>
      <c r="C3885" s="31" t="s">
        <v>6749</v>
      </c>
      <c r="D3885" s="31" t="s">
        <v>6750</v>
      </c>
      <c r="E3885" s="31" t="s">
        <v>145</v>
      </c>
      <c r="F3885" s="31" t="s">
        <v>122</v>
      </c>
      <c r="G3885" s="31" t="s">
        <v>107</v>
      </c>
      <c r="H3885" s="31" t="s">
        <v>108</v>
      </c>
      <c r="I3885" s="31" t="s">
        <v>6751</v>
      </c>
      <c r="J3885" s="31" t="s">
        <v>6752</v>
      </c>
      <c r="K3885" s="31" t="s">
        <v>110</v>
      </c>
      <c r="L3885" s="31" t="s">
        <v>6749</v>
      </c>
      <c r="M3885" s="31" t="s">
        <v>30</v>
      </c>
      <c r="N3885" s="31" t="s">
        <v>25934</v>
      </c>
      <c r="O3885" s="31" t="s">
        <v>25929</v>
      </c>
      <c r="P3885" s="32" t="s">
        <v>67</v>
      </c>
      <c r="Q3885" s="32">
        <v>1</v>
      </c>
      <c r="R3885" t="str">
        <f t="shared" si="60"/>
        <v>Коопзаготпром КП, маг. - бар р-н Староконстантиновский Район, с.Воронковцы, ул.Шевченко, д.15</v>
      </c>
    </row>
    <row r="3886" spans="1:18" hidden="1" x14ac:dyDescent="0.25">
      <c r="A3886" s="32">
        <v>828358</v>
      </c>
      <c r="B3886" s="31" t="s">
        <v>7006</v>
      </c>
      <c r="C3886" s="31" t="s">
        <v>7007</v>
      </c>
      <c r="D3886" s="31" t="s">
        <v>7008</v>
      </c>
      <c r="E3886" s="31" t="s">
        <v>145</v>
      </c>
      <c r="F3886" s="31" t="s">
        <v>122</v>
      </c>
      <c r="G3886" s="31" t="s">
        <v>107</v>
      </c>
      <c r="H3886" s="31" t="s">
        <v>108</v>
      </c>
      <c r="I3886" s="31" t="s">
        <v>7009</v>
      </c>
      <c r="J3886" s="31" t="s">
        <v>7010</v>
      </c>
      <c r="K3886" s="31" t="s">
        <v>110</v>
      </c>
      <c r="L3886" s="31" t="s">
        <v>7007</v>
      </c>
      <c r="M3886" s="31" t="s">
        <v>32</v>
      </c>
      <c r="N3886" s="31" t="s">
        <v>25934</v>
      </c>
      <c r="O3886" s="31" t="s">
        <v>25929</v>
      </c>
      <c r="P3886" s="32" t="s">
        <v>66</v>
      </c>
      <c r="Q3886" s="32">
        <v>1</v>
      </c>
      <c r="R3886" t="str">
        <f t="shared" si="60"/>
        <v>Комар Т.В. ПП, маг. "Продукти" р-н Хмельницкий Район, с.Стуфчинцы, ул.Ленина, д.17</v>
      </c>
    </row>
    <row r="3887" spans="1:18" hidden="1" x14ac:dyDescent="0.25">
      <c r="A3887" s="32">
        <v>165324</v>
      </c>
      <c r="B3887" s="31" t="s">
        <v>3183</v>
      </c>
      <c r="C3887" s="31" t="s">
        <v>20656</v>
      </c>
      <c r="D3887" s="31" t="s">
        <v>20653</v>
      </c>
      <c r="E3887" s="31" t="s">
        <v>121</v>
      </c>
      <c r="F3887" s="31" t="s">
        <v>122</v>
      </c>
      <c r="G3887" s="31" t="s">
        <v>111</v>
      </c>
      <c r="H3887" s="31" t="s">
        <v>112</v>
      </c>
      <c r="I3887" s="31" t="s">
        <v>20654</v>
      </c>
      <c r="J3887" s="31" t="s">
        <v>20655</v>
      </c>
      <c r="K3887" s="31" t="s">
        <v>110</v>
      </c>
      <c r="L3887" s="31" t="s">
        <v>3184</v>
      </c>
      <c r="M3887" s="31" t="s">
        <v>4</v>
      </c>
      <c r="N3887" s="31" t="s">
        <v>4</v>
      </c>
      <c r="O3887" s="31" t="s">
        <v>25929</v>
      </c>
      <c r="P3887" s="32" t="s">
        <v>66</v>
      </c>
      <c r="Q3887" s="32">
        <v>1</v>
      </c>
      <c r="R3887" t="str">
        <f t="shared" si="60"/>
        <v>(НКЗ) Санаторій Україна, склад Санаторій "Україна" р-н Дунаевецкий Район, с.Маков, ул.Санаторная, д.72</v>
      </c>
    </row>
    <row r="3888" spans="1:18" hidden="1" x14ac:dyDescent="0.25">
      <c r="A3888" s="32">
        <v>165329</v>
      </c>
      <c r="B3888" s="31" t="s">
        <v>20664</v>
      </c>
      <c r="C3888" s="31" t="s">
        <v>20665</v>
      </c>
      <c r="D3888" s="31" t="s">
        <v>20666</v>
      </c>
      <c r="E3888" s="31" t="s">
        <v>145</v>
      </c>
      <c r="F3888" s="31" t="s">
        <v>122</v>
      </c>
      <c r="G3888" s="31" t="s">
        <v>111</v>
      </c>
      <c r="H3888" s="31" t="s">
        <v>112</v>
      </c>
      <c r="I3888" s="31" t="s">
        <v>20667</v>
      </c>
      <c r="J3888" s="31" t="s">
        <v>20668</v>
      </c>
      <c r="K3888" s="31" t="s">
        <v>110</v>
      </c>
      <c r="L3888" s="31" t="s">
        <v>20669</v>
      </c>
      <c r="M3888" s="31" t="s">
        <v>4</v>
      </c>
      <c r="N3888" s="31" t="s">
        <v>4</v>
      </c>
      <c r="O3888" s="31" t="s">
        <v>25929</v>
      </c>
      <c r="P3888" s="32" t="s">
        <v>25948</v>
      </c>
      <c r="Q3888" s="32">
        <v>1</v>
      </c>
      <c r="R3888" t="str">
        <f t="shared" si="60"/>
        <v>(НКЗ)  Сатанівське КП р-н Городокский Район, пгт.Сатанов, ул.Хоркуцы, д.1</v>
      </c>
    </row>
    <row r="3889" spans="1:18" hidden="1" x14ac:dyDescent="0.25">
      <c r="A3889" s="32">
        <v>165337</v>
      </c>
      <c r="B3889" s="31" t="s">
        <v>20682</v>
      </c>
      <c r="C3889" s="31" t="s">
        <v>20683</v>
      </c>
      <c r="D3889" s="31" t="s">
        <v>20684</v>
      </c>
      <c r="E3889" s="31" t="s">
        <v>145</v>
      </c>
      <c r="F3889" s="31" t="s">
        <v>122</v>
      </c>
      <c r="G3889" s="31" t="s">
        <v>107</v>
      </c>
      <c r="H3889" s="31" t="s">
        <v>108</v>
      </c>
      <c r="I3889" s="31" t="s">
        <v>20685</v>
      </c>
      <c r="J3889" s="31" t="s">
        <v>20686</v>
      </c>
      <c r="K3889" s="31" t="s">
        <v>110</v>
      </c>
      <c r="L3889" s="31" t="s">
        <v>20683</v>
      </c>
      <c r="M3889" s="31" t="s">
        <v>29</v>
      </c>
      <c r="N3889" s="31" t="s">
        <v>25934</v>
      </c>
      <c r="O3889" s="31" t="s">
        <v>25929</v>
      </c>
      <c r="P3889" s="32" t="s">
        <v>67</v>
      </c>
      <c r="Q3889" s="32">
        <v>1</v>
      </c>
      <c r="R3889" t="str">
        <f t="shared" si="60"/>
        <v>Сваволюк І.І. ПП, маг. "Продукти" р-н Староконстантиновский Район, с.Малый Чернятин, ул.Петровского, д.34</v>
      </c>
    </row>
    <row r="3890" spans="1:18" hidden="1" x14ac:dyDescent="0.25">
      <c r="A3890" s="32">
        <v>165348</v>
      </c>
      <c r="B3890" s="31" t="s">
        <v>20709</v>
      </c>
      <c r="C3890" s="31" t="s">
        <v>20710</v>
      </c>
      <c r="D3890" s="31" t="s">
        <v>20711</v>
      </c>
      <c r="E3890" s="31" t="s">
        <v>145</v>
      </c>
      <c r="F3890" s="31" t="s">
        <v>122</v>
      </c>
      <c r="G3890" s="31" t="s">
        <v>107</v>
      </c>
      <c r="H3890" s="31" t="s">
        <v>108</v>
      </c>
      <c r="I3890" s="31" t="s">
        <v>20712</v>
      </c>
      <c r="J3890" s="31" t="s">
        <v>20713</v>
      </c>
      <c r="K3890" s="31" t="s">
        <v>110</v>
      </c>
      <c r="L3890" s="31" t="s">
        <v>20714</v>
      </c>
      <c r="M3890" s="31" t="s">
        <v>30</v>
      </c>
      <c r="N3890" s="31" t="s">
        <v>25934</v>
      </c>
      <c r="O3890" s="31" t="s">
        <v>25929</v>
      </c>
      <c r="P3890" s="32" t="s">
        <v>66</v>
      </c>
      <c r="Q3890" s="32">
        <v>1</v>
      </c>
      <c r="R3890" t="str">
        <f t="shared" si="60"/>
        <v>(КООП) Маркет-Святець СТ р-н Теофипольский Район, с.Святец, ул.Кирова, д.4 (около школы)</v>
      </c>
    </row>
    <row r="3891" spans="1:18" hidden="1" x14ac:dyDescent="0.25">
      <c r="A3891" s="32">
        <v>165357</v>
      </c>
      <c r="B3891" s="31" t="s">
        <v>20733</v>
      </c>
      <c r="C3891" s="31" t="s">
        <v>20734</v>
      </c>
      <c r="D3891" s="31" t="s">
        <v>20735</v>
      </c>
      <c r="E3891" s="31" t="s">
        <v>145</v>
      </c>
      <c r="F3891" s="31" t="s">
        <v>122</v>
      </c>
      <c r="G3891" s="31" t="s">
        <v>115</v>
      </c>
      <c r="H3891" s="31" t="s">
        <v>116</v>
      </c>
      <c r="I3891" s="31" t="s">
        <v>5887</v>
      </c>
      <c r="J3891" s="31" t="s">
        <v>5888</v>
      </c>
      <c r="K3891" s="31" t="s">
        <v>110</v>
      </c>
      <c r="L3891" s="31" t="s">
        <v>20734</v>
      </c>
      <c r="M3891" s="31" t="s">
        <v>5</v>
      </c>
      <c r="N3891" s="31" t="s">
        <v>4</v>
      </c>
      <c r="O3891" s="31" t="s">
        <v>25929</v>
      </c>
      <c r="P3891" s="32" t="s">
        <v>66</v>
      </c>
      <c r="Q3891" s="32">
        <v>1</v>
      </c>
      <c r="R3891" t="str">
        <f t="shared" si="60"/>
        <v>Семененко К.А. ПП, маг. "Наталка-Полтавка" г.Хмельницкий, ул.Соборная, д.11 (Молочний павільйон №32,33)</v>
      </c>
    </row>
    <row r="3892" spans="1:18" hidden="1" x14ac:dyDescent="0.25">
      <c r="A3892" s="32">
        <v>165358</v>
      </c>
      <c r="B3892" s="31" t="s">
        <v>20736</v>
      </c>
      <c r="C3892" s="31" t="s">
        <v>20737</v>
      </c>
      <c r="D3892" s="31" t="s">
        <v>20738</v>
      </c>
      <c r="E3892" s="31" t="s">
        <v>145</v>
      </c>
      <c r="F3892" s="31" t="s">
        <v>122</v>
      </c>
      <c r="G3892" s="31" t="s">
        <v>115</v>
      </c>
      <c r="H3892" s="31" t="s">
        <v>116</v>
      </c>
      <c r="I3892" s="31" t="s">
        <v>5887</v>
      </c>
      <c r="J3892" s="31" t="s">
        <v>5888</v>
      </c>
      <c r="K3892" s="31" t="s">
        <v>110</v>
      </c>
      <c r="L3892" s="31" t="s">
        <v>20739</v>
      </c>
      <c r="M3892" s="31" t="s">
        <v>5</v>
      </c>
      <c r="N3892" s="31" t="s">
        <v>4</v>
      </c>
      <c r="O3892" s="31" t="s">
        <v>25929</v>
      </c>
      <c r="P3892" s="32" t="s">
        <v>66</v>
      </c>
      <c r="Q3892" s="32">
        <v>1</v>
      </c>
      <c r="R3892" t="str">
        <f t="shared" si="60"/>
        <v>Семененко Л.І. ПП, місце 2, новий павільон №17 г.Хмельницкий, ул.Соборная, д.11 (жовтий павільон)</v>
      </c>
    </row>
    <row r="3893" spans="1:18" hidden="1" x14ac:dyDescent="0.25">
      <c r="A3893" s="32">
        <v>165359</v>
      </c>
      <c r="B3893" s="31" t="s">
        <v>20740</v>
      </c>
      <c r="C3893" s="31" t="s">
        <v>20741</v>
      </c>
      <c r="D3893" s="31" t="s">
        <v>20742</v>
      </c>
      <c r="E3893" s="31" t="s">
        <v>145</v>
      </c>
      <c r="F3893" s="31" t="s">
        <v>122</v>
      </c>
      <c r="G3893" s="31" t="s">
        <v>113</v>
      </c>
      <c r="H3893" s="31" t="s">
        <v>108</v>
      </c>
      <c r="I3893" s="31" t="s">
        <v>5887</v>
      </c>
      <c r="J3893" s="31" t="s">
        <v>5888</v>
      </c>
      <c r="K3893" s="31" t="s">
        <v>110</v>
      </c>
      <c r="L3893" s="31" t="s">
        <v>20743</v>
      </c>
      <c r="M3893" s="31" t="s">
        <v>5</v>
      </c>
      <c r="N3893" s="31" t="s">
        <v>4</v>
      </c>
      <c r="O3893" s="31" t="s">
        <v>25929</v>
      </c>
      <c r="P3893" s="32" t="s">
        <v>66</v>
      </c>
      <c r="Q3893" s="32">
        <v>1</v>
      </c>
      <c r="R3893" t="str">
        <f t="shared" si="60"/>
        <v>Семененко К.А. ПП, місце Риба г.Хмельницкий, ул.Соборная, д.11 (Біля живої Риби)</v>
      </c>
    </row>
    <row r="3894" spans="1:18" hidden="1" x14ac:dyDescent="0.25">
      <c r="A3894" s="32">
        <v>165363</v>
      </c>
      <c r="B3894" s="31" t="s">
        <v>20751</v>
      </c>
      <c r="C3894" s="31" t="s">
        <v>20752</v>
      </c>
      <c r="D3894" s="31" t="s">
        <v>20753</v>
      </c>
      <c r="E3894" s="31" t="s">
        <v>145</v>
      </c>
      <c r="F3894" s="31" t="s">
        <v>122</v>
      </c>
      <c r="G3894" s="31" t="s">
        <v>107</v>
      </c>
      <c r="H3894" s="31" t="s">
        <v>108</v>
      </c>
      <c r="I3894" s="31" t="s">
        <v>20754</v>
      </c>
      <c r="J3894" s="31" t="s">
        <v>20755</v>
      </c>
      <c r="K3894" s="31" t="s">
        <v>110</v>
      </c>
      <c r="L3894" s="31" t="s">
        <v>20752</v>
      </c>
      <c r="M3894" s="31" t="s">
        <v>30</v>
      </c>
      <c r="N3894" s="31" t="s">
        <v>25934</v>
      </c>
      <c r="O3894" s="31" t="s">
        <v>25929</v>
      </c>
      <c r="P3894" s="32" t="s">
        <v>66</v>
      </c>
      <c r="Q3894" s="32">
        <v>1</v>
      </c>
      <c r="R3894" t="str">
        <f t="shared" si="60"/>
        <v>Семенова Ю.В. ПП, маг."Продукти" р-н Теофипольский Район, пгт.Теофиполь, ул.Октябрьская, д.6</v>
      </c>
    </row>
    <row r="3895" spans="1:18" hidden="1" x14ac:dyDescent="0.25">
      <c r="A3895" s="32">
        <v>165374</v>
      </c>
      <c r="B3895" s="31" t="s">
        <v>20786</v>
      </c>
      <c r="C3895" s="31" t="s">
        <v>20787</v>
      </c>
      <c r="D3895" s="31" t="s">
        <v>20788</v>
      </c>
      <c r="E3895" s="31" t="s">
        <v>145</v>
      </c>
      <c r="F3895" s="31" t="s">
        <v>122</v>
      </c>
      <c r="G3895" s="31" t="s">
        <v>107</v>
      </c>
      <c r="H3895" s="31" t="s">
        <v>108</v>
      </c>
      <c r="I3895" s="31" t="s">
        <v>12144</v>
      </c>
      <c r="J3895" s="31" t="s">
        <v>12145</v>
      </c>
      <c r="K3895" s="31" t="s">
        <v>110</v>
      </c>
      <c r="L3895" s="31" t="s">
        <v>20787</v>
      </c>
      <c r="M3895" s="31" t="s">
        <v>29</v>
      </c>
      <c r="N3895" s="31" t="s">
        <v>25934</v>
      </c>
      <c r="O3895" s="31" t="s">
        <v>25929</v>
      </c>
      <c r="P3895" s="32" t="s">
        <v>67</v>
      </c>
      <c r="Q3895" s="32">
        <v>0.5</v>
      </c>
      <c r="R3895" t="str">
        <f t="shared" si="60"/>
        <v>Сербін В.Ф. ПП, маг. "Тетяна" р-н Теофипольский Район, пгт.Теофиполь, ул.Ленина, д.48</v>
      </c>
    </row>
    <row r="3896" spans="1:18" hidden="1" x14ac:dyDescent="0.25">
      <c r="A3896" s="32">
        <v>165385</v>
      </c>
      <c r="B3896" s="31" t="s">
        <v>20813</v>
      </c>
      <c r="C3896" s="31" t="s">
        <v>20814</v>
      </c>
      <c r="D3896" s="31" t="s">
        <v>20815</v>
      </c>
      <c r="E3896" s="31" t="s">
        <v>145</v>
      </c>
      <c r="F3896" s="31" t="s">
        <v>122</v>
      </c>
      <c r="G3896" s="31" t="s">
        <v>107</v>
      </c>
      <c r="H3896" s="31" t="s">
        <v>108</v>
      </c>
      <c r="I3896" s="31" t="s">
        <v>20816</v>
      </c>
      <c r="J3896" s="31" t="s">
        <v>20817</v>
      </c>
      <c r="K3896" s="31" t="s">
        <v>110</v>
      </c>
      <c r="L3896" s="31" t="s">
        <v>20814</v>
      </c>
      <c r="M3896" s="31" t="s">
        <v>29</v>
      </c>
      <c r="N3896" s="31" t="s">
        <v>25934</v>
      </c>
      <c r="O3896" s="31" t="s">
        <v>25929</v>
      </c>
      <c r="P3896" s="32" t="s">
        <v>67</v>
      </c>
      <c r="Q3896" s="32">
        <v>0.5</v>
      </c>
      <c r="R3896" t="str">
        <f t="shared" si="60"/>
        <v>Сивак Н.І. ПП, маг."У Богдана" р-н Теофипольский Район, пгт.Теофиполь, ул.Грушевского, д.5 (перехр.на Білогір'я)</v>
      </c>
    </row>
    <row r="3897" spans="1:18" hidden="1" x14ac:dyDescent="0.25">
      <c r="A3897" s="32">
        <v>165392</v>
      </c>
      <c r="B3897" s="31" t="s">
        <v>20835</v>
      </c>
      <c r="C3897" s="31" t="s">
        <v>20836</v>
      </c>
      <c r="D3897" s="31" t="s">
        <v>20837</v>
      </c>
      <c r="E3897" s="31" t="s">
        <v>145</v>
      </c>
      <c r="F3897" s="31" t="s">
        <v>122</v>
      </c>
      <c r="G3897" s="31" t="s">
        <v>107</v>
      </c>
      <c r="H3897" s="31" t="s">
        <v>108</v>
      </c>
      <c r="I3897" s="31" t="s">
        <v>20838</v>
      </c>
      <c r="J3897" s="31" t="s">
        <v>20839</v>
      </c>
      <c r="K3897" s="31" t="s">
        <v>110</v>
      </c>
      <c r="L3897" s="31" t="s">
        <v>20836</v>
      </c>
      <c r="M3897" s="31" t="s">
        <v>33</v>
      </c>
      <c r="N3897" s="31" t="s">
        <v>25934</v>
      </c>
      <c r="O3897" s="31" t="s">
        <v>25929</v>
      </c>
      <c r="P3897" s="32" t="s">
        <v>66</v>
      </c>
      <c r="Q3897" s="32">
        <v>1</v>
      </c>
      <c r="R3897" t="str">
        <f t="shared" si="60"/>
        <v>Сидорук Л.М. ПП, маг. "Марія" р-н Летичевский Район, с.Вербка, ул.Центральная, д.29</v>
      </c>
    </row>
    <row r="3898" spans="1:18" hidden="1" x14ac:dyDescent="0.25">
      <c r="A3898" s="32">
        <v>165407</v>
      </c>
      <c r="B3898" s="31" t="s">
        <v>1822</v>
      </c>
      <c r="C3898" s="31" t="s">
        <v>1823</v>
      </c>
      <c r="D3898" s="31" t="s">
        <v>20869</v>
      </c>
      <c r="E3898" s="31" t="s">
        <v>145</v>
      </c>
      <c r="F3898" s="31" t="s">
        <v>122</v>
      </c>
      <c r="G3898" s="31" t="s">
        <v>107</v>
      </c>
      <c r="H3898" s="31" t="s">
        <v>108</v>
      </c>
      <c r="I3898" s="31" t="s">
        <v>20870</v>
      </c>
      <c r="J3898" s="31" t="s">
        <v>20871</v>
      </c>
      <c r="K3898" s="31" t="s">
        <v>110</v>
      </c>
      <c r="L3898" s="31" t="s">
        <v>1823</v>
      </c>
      <c r="M3898" s="31" t="s">
        <v>33</v>
      </c>
      <c r="N3898" s="31" t="s">
        <v>25934</v>
      </c>
      <c r="O3898" s="31" t="s">
        <v>25929</v>
      </c>
      <c r="P3898" s="32" t="s">
        <v>67</v>
      </c>
      <c r="Q3898" s="32">
        <v>0.5</v>
      </c>
      <c r="R3898" t="str">
        <f t="shared" si="60"/>
        <v>Сириветнік О.С. ПП, маг. "Продукти" р-н Старосинявский Район, с.Новая Синявка (біля лікарні)</v>
      </c>
    </row>
    <row r="3899" spans="1:18" hidden="1" x14ac:dyDescent="0.25">
      <c r="A3899" s="32">
        <v>165414</v>
      </c>
      <c r="B3899" s="31" t="s">
        <v>20882</v>
      </c>
      <c r="C3899" s="31" t="s">
        <v>20883</v>
      </c>
      <c r="D3899" s="31" t="s">
        <v>20884</v>
      </c>
      <c r="E3899" s="31" t="s">
        <v>145</v>
      </c>
      <c r="F3899" s="31" t="s">
        <v>122</v>
      </c>
      <c r="G3899" s="31" t="s">
        <v>107</v>
      </c>
      <c r="H3899" s="31" t="s">
        <v>108</v>
      </c>
      <c r="I3899" s="31" t="s">
        <v>124</v>
      </c>
      <c r="J3899" s="31" t="s">
        <v>109</v>
      </c>
      <c r="K3899" s="31" t="s">
        <v>110</v>
      </c>
      <c r="L3899" s="31" t="s">
        <v>20883</v>
      </c>
      <c r="M3899" s="31" t="s">
        <v>33</v>
      </c>
      <c r="N3899" s="31" t="s">
        <v>25934</v>
      </c>
      <c r="O3899" s="31" t="s">
        <v>25929</v>
      </c>
      <c r="P3899" s="32" t="s">
        <v>66</v>
      </c>
      <c r="Q3899" s="32">
        <v>0.5</v>
      </c>
      <c r="R3899" t="str">
        <f t="shared" si="60"/>
        <v>Ситник В.П. ПП, маг. "Славутич" р-н Летичевский Район, с.Казачки, ул.Первомайская (1)</v>
      </c>
    </row>
    <row r="3900" spans="1:18" hidden="1" x14ac:dyDescent="0.25">
      <c r="A3900" s="32">
        <v>165425</v>
      </c>
      <c r="B3900" s="31" t="s">
        <v>20906</v>
      </c>
      <c r="C3900" s="31" t="s">
        <v>20907</v>
      </c>
      <c r="D3900" s="31" t="s">
        <v>20908</v>
      </c>
      <c r="E3900" s="31" t="s">
        <v>145</v>
      </c>
      <c r="F3900" s="31" t="s">
        <v>122</v>
      </c>
      <c r="G3900" s="31" t="s">
        <v>107</v>
      </c>
      <c r="H3900" s="31" t="s">
        <v>108</v>
      </c>
      <c r="I3900" s="31" t="s">
        <v>20909</v>
      </c>
      <c r="J3900" s="31" t="s">
        <v>20910</v>
      </c>
      <c r="K3900" s="31" t="s">
        <v>110</v>
      </c>
      <c r="L3900" s="31" t="s">
        <v>20907</v>
      </c>
      <c r="M3900" s="31" t="s">
        <v>33</v>
      </c>
      <c r="N3900" s="31" t="s">
        <v>25934</v>
      </c>
      <c r="O3900" s="31" t="s">
        <v>25929</v>
      </c>
      <c r="P3900" s="32" t="s">
        <v>67</v>
      </c>
      <c r="Q3900" s="32">
        <v>1</v>
      </c>
      <c r="R3900" t="str">
        <f t="shared" si="60"/>
        <v>Ситніцький О.Л. ПП, маг. "Орхідея" р-н Старосинявский Район, пгт.Старая Синява, ул.Заводская, д.28</v>
      </c>
    </row>
    <row r="3901" spans="1:18" hidden="1" x14ac:dyDescent="0.25">
      <c r="A3901" s="32">
        <v>165426</v>
      </c>
      <c r="B3901" s="31" t="s">
        <v>20911</v>
      </c>
      <c r="C3901" s="31" t="s">
        <v>20912</v>
      </c>
      <c r="D3901" s="31" t="s">
        <v>20913</v>
      </c>
      <c r="E3901" s="31" t="s">
        <v>145</v>
      </c>
      <c r="F3901" s="31" t="s">
        <v>122</v>
      </c>
      <c r="G3901" s="31" t="s">
        <v>107</v>
      </c>
      <c r="H3901" s="31" t="s">
        <v>108</v>
      </c>
      <c r="I3901" s="31" t="s">
        <v>20909</v>
      </c>
      <c r="J3901" s="31" t="s">
        <v>20910</v>
      </c>
      <c r="K3901" s="31" t="s">
        <v>110</v>
      </c>
      <c r="L3901" s="31" t="s">
        <v>20912</v>
      </c>
      <c r="M3901" s="31" t="s">
        <v>33</v>
      </c>
      <c r="N3901" s="31" t="s">
        <v>25934</v>
      </c>
      <c r="O3901" s="31" t="s">
        <v>25929</v>
      </c>
      <c r="P3901" s="32" t="s">
        <v>67</v>
      </c>
      <c r="Q3901" s="32">
        <v>1</v>
      </c>
      <c r="R3901" t="str">
        <f t="shared" si="60"/>
        <v>Ситніцький О.Л. ПП, маг. "Продукти" р-н Старосинявский Район, с.Паньковцы, ул.Праздничная, д.17</v>
      </c>
    </row>
    <row r="3902" spans="1:18" hidden="1" x14ac:dyDescent="0.25">
      <c r="A3902" s="32">
        <v>165427</v>
      </c>
      <c r="B3902" s="31" t="s">
        <v>20914</v>
      </c>
      <c r="C3902" s="31" t="s">
        <v>20915</v>
      </c>
      <c r="D3902" s="31" t="s">
        <v>20916</v>
      </c>
      <c r="E3902" s="31" t="s">
        <v>145</v>
      </c>
      <c r="F3902" s="31" t="s">
        <v>122</v>
      </c>
      <c r="G3902" s="31" t="s">
        <v>107</v>
      </c>
      <c r="H3902" s="31" t="s">
        <v>108</v>
      </c>
      <c r="I3902" s="31" t="s">
        <v>20903</v>
      </c>
      <c r="J3902" s="31" t="s">
        <v>20904</v>
      </c>
      <c r="K3902" s="31" t="s">
        <v>110</v>
      </c>
      <c r="L3902" s="31" t="s">
        <v>20915</v>
      </c>
      <c r="M3902" s="31" t="s">
        <v>33</v>
      </c>
      <c r="N3902" s="31" t="s">
        <v>25934</v>
      </c>
      <c r="O3902" s="31" t="s">
        <v>25929</v>
      </c>
      <c r="P3902" s="32" t="s">
        <v>66</v>
      </c>
      <c r="Q3902" s="32">
        <v>1</v>
      </c>
      <c r="R3902" t="str">
        <f t="shared" si="60"/>
        <v>Ситніцький О.Л. ПП, маг. "Торговий центр" р-н Старосинявский Район, пгт.Старая Синява, ул.Грушевского, д.61</v>
      </c>
    </row>
    <row r="3903" spans="1:18" hidden="1" x14ac:dyDescent="0.25">
      <c r="A3903" s="32">
        <v>165434</v>
      </c>
      <c r="B3903" s="31" t="s">
        <v>2039</v>
      </c>
      <c r="C3903" s="31" t="s">
        <v>20927</v>
      </c>
      <c r="D3903" s="31" t="s">
        <v>20928</v>
      </c>
      <c r="E3903" s="31" t="s">
        <v>145</v>
      </c>
      <c r="F3903" s="31" t="s">
        <v>122</v>
      </c>
      <c r="G3903" s="31" t="s">
        <v>107</v>
      </c>
      <c r="H3903" s="31" t="s">
        <v>108</v>
      </c>
      <c r="I3903" s="31" t="s">
        <v>1343</v>
      </c>
      <c r="J3903" s="31" t="s">
        <v>1344</v>
      </c>
      <c r="K3903" s="31" t="s">
        <v>110</v>
      </c>
      <c r="L3903" s="31" t="s">
        <v>20929</v>
      </c>
      <c r="M3903" s="31" t="s">
        <v>4</v>
      </c>
      <c r="N3903" s="31" t="s">
        <v>4</v>
      </c>
      <c r="O3903" s="31" t="s">
        <v>25929</v>
      </c>
      <c r="P3903" s="32" t="s">
        <v>25948</v>
      </c>
      <c r="Q3903" s="32">
        <v>1</v>
      </c>
      <c r="R3903" t="str">
        <f t="shared" si="60"/>
        <v>(КООП) Харчокомбінат Старокостянтинівського районного споживчого товариства ПСК, ТПП р-н Староконстантиновский Район, с.Морозовка, д.3 (Центральная)</v>
      </c>
    </row>
    <row r="3904" spans="1:18" hidden="1" x14ac:dyDescent="0.25">
      <c r="A3904" s="32">
        <v>165454</v>
      </c>
      <c r="B3904" s="31" t="s">
        <v>20967</v>
      </c>
      <c r="C3904" s="31" t="s">
        <v>20968</v>
      </c>
      <c r="D3904" s="31" t="s">
        <v>20969</v>
      </c>
      <c r="E3904" s="31" t="s">
        <v>145</v>
      </c>
      <c r="F3904" s="31" t="s">
        <v>122</v>
      </c>
      <c r="G3904" s="31" t="s">
        <v>107</v>
      </c>
      <c r="H3904" s="31" t="s">
        <v>108</v>
      </c>
      <c r="I3904" s="31" t="s">
        <v>20970</v>
      </c>
      <c r="J3904" s="31" t="s">
        <v>20971</v>
      </c>
      <c r="K3904" s="31" t="s">
        <v>110</v>
      </c>
      <c r="L3904" s="31" t="s">
        <v>20968</v>
      </c>
      <c r="M3904" s="31" t="s">
        <v>31</v>
      </c>
      <c r="N3904" s="31" t="s">
        <v>25934</v>
      </c>
      <c r="O3904" s="31" t="s">
        <v>25929</v>
      </c>
      <c r="P3904" s="32" t="s">
        <v>66</v>
      </c>
      <c r="Q3904" s="32">
        <v>1</v>
      </c>
      <c r="R3904" t="str">
        <f t="shared" si="60"/>
        <v>Лазукова С.М. ПП, маг. "Ласка" г.Староконстантинов, ул.Грушевского, д.16б</v>
      </c>
    </row>
    <row r="3905" spans="1:18" hidden="1" x14ac:dyDescent="0.25">
      <c r="A3905" s="32">
        <v>165456</v>
      </c>
      <c r="B3905" s="31" t="s">
        <v>20977</v>
      </c>
      <c r="C3905" s="31" t="s">
        <v>20978</v>
      </c>
      <c r="D3905" s="31" t="s">
        <v>6567</v>
      </c>
      <c r="E3905" s="31" t="s">
        <v>145</v>
      </c>
      <c r="F3905" s="31" t="s">
        <v>122</v>
      </c>
      <c r="G3905" s="31" t="s">
        <v>111</v>
      </c>
      <c r="H3905" s="31" t="s">
        <v>112</v>
      </c>
      <c r="I3905" s="31"/>
      <c r="J3905" s="31"/>
      <c r="K3905" s="31" t="s">
        <v>110</v>
      </c>
      <c r="L3905" s="31" t="s">
        <v>1107</v>
      </c>
      <c r="M3905" s="31" t="s">
        <v>4</v>
      </c>
      <c r="N3905" s="31" t="s">
        <v>4</v>
      </c>
      <c r="O3905" s="31" t="s">
        <v>25929</v>
      </c>
      <c r="P3905" s="32" t="s">
        <v>66</v>
      </c>
      <c r="Q3905" s="32">
        <v>1</v>
      </c>
      <c r="R3905" t="str">
        <f t="shared" si="60"/>
        <v>(НКЗ) Склад №1 г.Хмельницкий, ул.Курчатова, д.107</v>
      </c>
    </row>
    <row r="3906" spans="1:18" hidden="1" x14ac:dyDescent="0.25">
      <c r="A3906" s="32">
        <v>165456</v>
      </c>
      <c r="B3906" s="31" t="s">
        <v>20977</v>
      </c>
      <c r="C3906" s="31" t="s">
        <v>20978</v>
      </c>
      <c r="D3906" s="31" t="s">
        <v>6567</v>
      </c>
      <c r="E3906" s="31" t="s">
        <v>145</v>
      </c>
      <c r="F3906" s="31" t="s">
        <v>122</v>
      </c>
      <c r="G3906" s="31" t="s">
        <v>111</v>
      </c>
      <c r="H3906" s="31" t="s">
        <v>112</v>
      </c>
      <c r="I3906" s="31" t="s">
        <v>124</v>
      </c>
      <c r="J3906" s="31" t="s">
        <v>109</v>
      </c>
      <c r="K3906" s="31" t="s">
        <v>110</v>
      </c>
      <c r="L3906" s="31" t="s">
        <v>1107</v>
      </c>
      <c r="M3906" s="31" t="s">
        <v>4</v>
      </c>
      <c r="N3906" s="31" t="s">
        <v>4</v>
      </c>
      <c r="O3906" s="31" t="s">
        <v>25929</v>
      </c>
      <c r="P3906" s="32" t="s">
        <v>66</v>
      </c>
      <c r="Q3906" s="32">
        <v>1</v>
      </c>
      <c r="R3906" t="str">
        <f t="shared" si="60"/>
        <v>(НКЗ) Склад №1 г.Хмельницкий, ул.Курчатова, д.107</v>
      </c>
    </row>
    <row r="3907" spans="1:18" hidden="1" x14ac:dyDescent="0.25">
      <c r="A3907" s="32">
        <v>165461</v>
      </c>
      <c r="B3907" s="31" t="s">
        <v>20979</v>
      </c>
      <c r="C3907" s="31" t="s">
        <v>20980</v>
      </c>
      <c r="D3907" s="31" t="s">
        <v>15045</v>
      </c>
      <c r="E3907" s="31" t="s">
        <v>145</v>
      </c>
      <c r="F3907" s="31" t="s">
        <v>122</v>
      </c>
      <c r="G3907" s="31" t="s">
        <v>107</v>
      </c>
      <c r="H3907" s="31" t="s">
        <v>108</v>
      </c>
      <c r="I3907" s="31" t="s">
        <v>20981</v>
      </c>
      <c r="J3907" s="31" t="s">
        <v>20982</v>
      </c>
      <c r="K3907" s="31" t="s">
        <v>110</v>
      </c>
      <c r="L3907" s="31" t="s">
        <v>20980</v>
      </c>
      <c r="M3907" s="31" t="s">
        <v>29</v>
      </c>
      <c r="N3907" s="31" t="s">
        <v>25934</v>
      </c>
      <c r="O3907" s="31" t="s">
        <v>25929</v>
      </c>
      <c r="P3907" s="32" t="s">
        <v>66</v>
      </c>
      <c r="Q3907" s="32">
        <v>1</v>
      </c>
      <c r="R3907" t="str">
        <f t="shared" ref="R3907:R3970" si="61">CONCATENATE(C3907," ",D3907)</f>
        <v>Скомський В.А. ПП, маг."Люкс" р-н Красиловский Район, с.Кременчуки, ул.Горького, д.9</v>
      </c>
    </row>
    <row r="3908" spans="1:18" hidden="1" x14ac:dyDescent="0.25">
      <c r="A3908" s="32">
        <v>165469</v>
      </c>
      <c r="B3908" s="31" t="s">
        <v>20987</v>
      </c>
      <c r="C3908" s="31" t="s">
        <v>20988</v>
      </c>
      <c r="D3908" s="31" t="s">
        <v>20989</v>
      </c>
      <c r="E3908" s="31" t="s">
        <v>135</v>
      </c>
      <c r="F3908" s="31" t="s">
        <v>122</v>
      </c>
      <c r="G3908" s="31" t="s">
        <v>111</v>
      </c>
      <c r="H3908" s="31" t="s">
        <v>112</v>
      </c>
      <c r="I3908" s="31" t="s">
        <v>20990</v>
      </c>
      <c r="J3908" s="31" t="s">
        <v>109</v>
      </c>
      <c r="K3908" s="31" t="s">
        <v>110</v>
      </c>
      <c r="L3908" s="31" t="s">
        <v>20991</v>
      </c>
      <c r="M3908" s="31" t="s">
        <v>4</v>
      </c>
      <c r="N3908" s="31" t="s">
        <v>4</v>
      </c>
      <c r="O3908" s="31" t="s">
        <v>25929</v>
      </c>
      <c r="P3908" s="32" t="s">
        <v>25948</v>
      </c>
      <c r="Q3908" s="32">
        <v>1</v>
      </c>
      <c r="R3908" t="str">
        <f t="shared" si="61"/>
        <v>(НКЗ) Славутська районна профспілкова організація працівників агропромислового комплек г.Славута, ул.Шевченко, д.102</v>
      </c>
    </row>
    <row r="3909" spans="1:18" hidden="1" x14ac:dyDescent="0.25">
      <c r="A3909" s="32">
        <v>165480</v>
      </c>
      <c r="B3909" s="31" t="s">
        <v>21006</v>
      </c>
      <c r="C3909" s="31" t="s">
        <v>21007</v>
      </c>
      <c r="D3909" s="31" t="s">
        <v>21008</v>
      </c>
      <c r="E3909" s="31" t="s">
        <v>145</v>
      </c>
      <c r="F3909" s="31" t="s">
        <v>122</v>
      </c>
      <c r="G3909" s="31" t="s">
        <v>107</v>
      </c>
      <c r="H3909" s="31" t="s">
        <v>108</v>
      </c>
      <c r="I3909" s="31" t="s">
        <v>21009</v>
      </c>
      <c r="J3909" s="31" t="s">
        <v>21010</v>
      </c>
      <c r="K3909" s="31" t="s">
        <v>110</v>
      </c>
      <c r="L3909" s="31" t="s">
        <v>21007</v>
      </c>
      <c r="M3909" s="31" t="s">
        <v>33</v>
      </c>
      <c r="N3909" s="31" t="s">
        <v>25934</v>
      </c>
      <c r="O3909" s="31" t="s">
        <v>25929</v>
      </c>
      <c r="P3909" s="32" t="s">
        <v>66</v>
      </c>
      <c r="Q3909" s="32">
        <v>1</v>
      </c>
      <c r="R3909" t="str">
        <f t="shared" si="61"/>
        <v>Слащук М.І. ПП, маг. "Продукти-Леко" р-н Летичевский Район, с.Голосков, ул.Центральная, д.134</v>
      </c>
    </row>
    <row r="3910" spans="1:18" hidden="1" x14ac:dyDescent="0.25">
      <c r="A3910" s="32">
        <v>165481</v>
      </c>
      <c r="B3910" s="31" t="s">
        <v>21011</v>
      </c>
      <c r="C3910" s="31" t="s">
        <v>21012</v>
      </c>
      <c r="D3910" s="31" t="s">
        <v>21013</v>
      </c>
      <c r="E3910" s="31" t="s">
        <v>145</v>
      </c>
      <c r="F3910" s="31" t="s">
        <v>122</v>
      </c>
      <c r="G3910" s="31" t="s">
        <v>107</v>
      </c>
      <c r="H3910" s="31" t="s">
        <v>108</v>
      </c>
      <c r="I3910" s="31" t="s">
        <v>21014</v>
      </c>
      <c r="J3910" s="31" t="s">
        <v>21015</v>
      </c>
      <c r="K3910" s="31" t="s">
        <v>110</v>
      </c>
      <c r="L3910" s="31" t="s">
        <v>21012</v>
      </c>
      <c r="M3910" s="31" t="s">
        <v>29</v>
      </c>
      <c r="N3910" s="31" t="s">
        <v>25934</v>
      </c>
      <c r="O3910" s="31" t="s">
        <v>25929</v>
      </c>
      <c r="P3910" s="32" t="s">
        <v>66</v>
      </c>
      <c r="Q3910" s="32">
        <v>1</v>
      </c>
      <c r="R3910" t="str">
        <f t="shared" si="61"/>
        <v>Слєсарєва А.Д. ПП, маг."Світанок" р-н Красиловский Район, г.Красилов, пер.Грушевского, д.50</v>
      </c>
    </row>
    <row r="3911" spans="1:18" hidden="1" x14ac:dyDescent="0.25">
      <c r="A3911" s="32">
        <v>165503</v>
      </c>
      <c r="B3911" s="31" t="s">
        <v>21063</v>
      </c>
      <c r="C3911" s="31" t="s">
        <v>21064</v>
      </c>
      <c r="D3911" s="31" t="s">
        <v>21065</v>
      </c>
      <c r="E3911" s="31" t="s">
        <v>145</v>
      </c>
      <c r="F3911" s="31" t="s">
        <v>122</v>
      </c>
      <c r="G3911" s="31" t="s">
        <v>107</v>
      </c>
      <c r="H3911" s="31" t="s">
        <v>108</v>
      </c>
      <c r="I3911" s="31" t="s">
        <v>21066</v>
      </c>
      <c r="J3911" s="31" t="s">
        <v>21067</v>
      </c>
      <c r="K3911" s="31" t="s">
        <v>110</v>
      </c>
      <c r="L3911" s="31" t="s">
        <v>21064</v>
      </c>
      <c r="M3911" s="31" t="s">
        <v>33</v>
      </c>
      <c r="N3911" s="31" t="s">
        <v>25934</v>
      </c>
      <c r="O3911" s="31" t="s">
        <v>25929</v>
      </c>
      <c r="P3911" s="32" t="s">
        <v>66</v>
      </c>
      <c r="Q3911" s="32">
        <v>1</v>
      </c>
      <c r="R3911" t="str">
        <f t="shared" si="61"/>
        <v>Слободянюк Л.А. ПП, маг."Синтез" р-н Летичевский Район, пгт.Летичев, ул.Горького, д.2</v>
      </c>
    </row>
    <row r="3912" spans="1:18" hidden="1" x14ac:dyDescent="0.25">
      <c r="A3912" s="32">
        <v>165510</v>
      </c>
      <c r="B3912" s="31" t="s">
        <v>21082</v>
      </c>
      <c r="C3912" s="31" t="s">
        <v>21083</v>
      </c>
      <c r="D3912" s="31" t="s">
        <v>21084</v>
      </c>
      <c r="E3912" s="31" t="s">
        <v>145</v>
      </c>
      <c r="F3912" s="31" t="s">
        <v>122</v>
      </c>
      <c r="G3912" s="31" t="s">
        <v>107</v>
      </c>
      <c r="H3912" s="31" t="s">
        <v>108</v>
      </c>
      <c r="I3912" s="31" t="s">
        <v>21085</v>
      </c>
      <c r="J3912" s="31" t="s">
        <v>21086</v>
      </c>
      <c r="K3912" s="31" t="s">
        <v>110</v>
      </c>
      <c r="L3912" s="31" t="s">
        <v>21083</v>
      </c>
      <c r="M3912" s="31" t="s">
        <v>29</v>
      </c>
      <c r="N3912" s="31" t="s">
        <v>25934</v>
      </c>
      <c r="O3912" s="31" t="s">
        <v>25929</v>
      </c>
      <c r="P3912" s="32" t="s">
        <v>66</v>
      </c>
      <c r="Q3912" s="32">
        <v>0.5</v>
      </c>
      <c r="R3912" t="str">
        <f t="shared" si="61"/>
        <v>Смихайлюк І.Ф. ПП, маг. "На здоров'я" р-н Красиловский Район, с.Корчовка, ул.Котика Вали, д.13</v>
      </c>
    </row>
    <row r="3913" spans="1:18" hidden="1" x14ac:dyDescent="0.25">
      <c r="A3913" s="32">
        <v>165520</v>
      </c>
      <c r="B3913" s="31" t="s">
        <v>21102</v>
      </c>
      <c r="C3913" s="31" t="s">
        <v>21103</v>
      </c>
      <c r="D3913" s="31" t="s">
        <v>21104</v>
      </c>
      <c r="E3913" s="31" t="s">
        <v>145</v>
      </c>
      <c r="F3913" s="31" t="s">
        <v>122</v>
      </c>
      <c r="G3913" s="31" t="s">
        <v>107</v>
      </c>
      <c r="H3913" s="31" t="s">
        <v>108</v>
      </c>
      <c r="I3913" s="31" t="s">
        <v>21105</v>
      </c>
      <c r="J3913" s="31" t="s">
        <v>21106</v>
      </c>
      <c r="K3913" s="31" t="s">
        <v>110</v>
      </c>
      <c r="L3913" s="31" t="s">
        <v>21103</v>
      </c>
      <c r="M3913" s="31" t="s">
        <v>29</v>
      </c>
      <c r="N3913" s="31" t="s">
        <v>25934</v>
      </c>
      <c r="O3913" s="31" t="s">
        <v>25929</v>
      </c>
      <c r="P3913" s="32" t="s">
        <v>67</v>
      </c>
      <c r="Q3913" s="32">
        <v>0.5</v>
      </c>
      <c r="R3913" t="str">
        <f t="shared" si="61"/>
        <v>Снігур В.І. ПП, маг."Рукавичка" р-н Красиловский Район, г.Красилов, ул.Щорса, д.15а</v>
      </c>
    </row>
    <row r="3914" spans="1:18" hidden="1" x14ac:dyDescent="0.25">
      <c r="A3914" s="32">
        <v>165526</v>
      </c>
      <c r="B3914" s="31" t="s">
        <v>21119</v>
      </c>
      <c r="C3914" s="31" t="s">
        <v>12336</v>
      </c>
      <c r="D3914" s="31" t="s">
        <v>21120</v>
      </c>
      <c r="E3914" s="31" t="s">
        <v>145</v>
      </c>
      <c r="F3914" s="31" t="s">
        <v>122</v>
      </c>
      <c r="G3914" s="31" t="s">
        <v>107</v>
      </c>
      <c r="H3914" s="31" t="s">
        <v>108</v>
      </c>
      <c r="I3914" s="31" t="s">
        <v>124</v>
      </c>
      <c r="J3914" s="31" t="s">
        <v>109</v>
      </c>
      <c r="K3914" s="31" t="s">
        <v>110</v>
      </c>
      <c r="L3914" s="31" t="s">
        <v>12336</v>
      </c>
      <c r="M3914" s="31" t="s">
        <v>33</v>
      </c>
      <c r="N3914" s="31" t="s">
        <v>25934</v>
      </c>
      <c r="O3914" s="31" t="s">
        <v>25929</v>
      </c>
      <c r="P3914" s="32" t="s">
        <v>66</v>
      </c>
      <c r="Q3914" s="32">
        <v>1</v>
      </c>
      <c r="R3914" t="str">
        <f t="shared" si="61"/>
        <v>Собчик Г.І. ПП, маг."Каштан" р-н Летичевский Район, с.Сусловцы, ул.Центральная, д.70</v>
      </c>
    </row>
    <row r="3915" spans="1:18" hidden="1" x14ac:dyDescent="0.25">
      <c r="A3915" s="32">
        <v>165572</v>
      </c>
      <c r="B3915" s="31" t="s">
        <v>1318</v>
      </c>
      <c r="C3915" s="31" t="s">
        <v>1319</v>
      </c>
      <c r="D3915" s="31" t="s">
        <v>1320</v>
      </c>
      <c r="E3915" s="31" t="s">
        <v>121</v>
      </c>
      <c r="F3915" s="31" t="s">
        <v>122</v>
      </c>
      <c r="G3915" s="31" t="s">
        <v>111</v>
      </c>
      <c r="H3915" s="31" t="s">
        <v>112</v>
      </c>
      <c r="I3915" s="31" t="s">
        <v>4998</v>
      </c>
      <c r="J3915" s="31" t="s">
        <v>4999</v>
      </c>
      <c r="K3915" s="31" t="s">
        <v>110</v>
      </c>
      <c r="L3915" s="31" t="s">
        <v>1321</v>
      </c>
      <c r="M3915" s="31" t="s">
        <v>4</v>
      </c>
      <c r="N3915" s="31" t="s">
        <v>4</v>
      </c>
      <c r="O3915" s="31" t="s">
        <v>25929</v>
      </c>
      <c r="P3915" s="32" t="s">
        <v>67</v>
      </c>
      <c r="Q3915" s="32">
        <v>1</v>
      </c>
      <c r="R3915" t="str">
        <f t="shared" si="61"/>
        <v>(НКЗ) Сотнікова Н.М. ПП, школа №14 "Буфет" "Школьний бар" г.Каменец-Подольский, ул.Красноармейская, д.24/56</v>
      </c>
    </row>
    <row r="3916" spans="1:18" hidden="1" x14ac:dyDescent="0.25">
      <c r="A3916" s="32">
        <v>165578</v>
      </c>
      <c r="B3916" s="31" t="s">
        <v>21215</v>
      </c>
      <c r="C3916" s="31" t="s">
        <v>21216</v>
      </c>
      <c r="D3916" s="31" t="s">
        <v>21217</v>
      </c>
      <c r="E3916" s="31" t="s">
        <v>145</v>
      </c>
      <c r="F3916" s="31" t="s">
        <v>122</v>
      </c>
      <c r="G3916" s="31" t="s">
        <v>107</v>
      </c>
      <c r="H3916" s="31" t="s">
        <v>108</v>
      </c>
      <c r="I3916" s="31" t="s">
        <v>21218</v>
      </c>
      <c r="J3916" s="31" t="s">
        <v>21219</v>
      </c>
      <c r="K3916" s="31" t="s">
        <v>110</v>
      </c>
      <c r="L3916" s="31" t="s">
        <v>21216</v>
      </c>
      <c r="M3916" s="31" t="s">
        <v>33</v>
      </c>
      <c r="N3916" s="31" t="s">
        <v>25934</v>
      </c>
      <c r="O3916" s="31" t="s">
        <v>25929</v>
      </c>
      <c r="P3916" s="32" t="s">
        <v>66</v>
      </c>
      <c r="Q3916" s="32">
        <v>1</v>
      </c>
      <c r="R3916" t="str">
        <f t="shared" si="61"/>
        <v>Спасік В.І. ПП, маг. "Вікторія" р-н Хмельницкий Район, с.Богдановцы, ул.Мира, д.12 (біля сільскої ради)</v>
      </c>
    </row>
    <row r="3917" spans="1:18" hidden="1" x14ac:dyDescent="0.25">
      <c r="A3917" s="32">
        <v>165582</v>
      </c>
      <c r="B3917" s="31" t="s">
        <v>21224</v>
      </c>
      <c r="C3917" s="31" t="s">
        <v>21225</v>
      </c>
      <c r="D3917" s="31" t="s">
        <v>21226</v>
      </c>
      <c r="E3917" s="31" t="s">
        <v>135</v>
      </c>
      <c r="F3917" s="31" t="s">
        <v>122</v>
      </c>
      <c r="G3917" s="31" t="s">
        <v>107</v>
      </c>
      <c r="H3917" s="31" t="s">
        <v>108</v>
      </c>
      <c r="I3917" s="31" t="s">
        <v>21227</v>
      </c>
      <c r="J3917" s="31" t="s">
        <v>21228</v>
      </c>
      <c r="K3917" s="31" t="s">
        <v>110</v>
      </c>
      <c r="L3917" s="31" t="s">
        <v>21229</v>
      </c>
      <c r="M3917" s="31" t="s">
        <v>4</v>
      </c>
      <c r="N3917" s="31" t="s">
        <v>4</v>
      </c>
      <c r="O3917" s="31" t="s">
        <v>25929</v>
      </c>
      <c r="P3917" s="32" t="s">
        <v>67</v>
      </c>
      <c r="Q3917" s="32">
        <v>1</v>
      </c>
      <c r="R3917" t="str">
        <f t="shared" si="61"/>
        <v>(КООП) СТ "Заслав'є", маг. "Заслав'є" р-н Изяславский Район, с.Припутни (0)</v>
      </c>
    </row>
    <row r="3918" spans="1:18" hidden="1" x14ac:dyDescent="0.25">
      <c r="A3918" s="32">
        <v>165582</v>
      </c>
      <c r="B3918" s="31" t="s">
        <v>21224</v>
      </c>
      <c r="C3918" s="31" t="s">
        <v>21225</v>
      </c>
      <c r="D3918" s="31" t="s">
        <v>21226</v>
      </c>
      <c r="E3918" s="31" t="s">
        <v>135</v>
      </c>
      <c r="F3918" s="31" t="s">
        <v>122</v>
      </c>
      <c r="G3918" s="31" t="s">
        <v>107</v>
      </c>
      <c r="H3918" s="31" t="s">
        <v>108</v>
      </c>
      <c r="I3918" s="31"/>
      <c r="J3918" s="31"/>
      <c r="K3918" s="31" t="s">
        <v>110</v>
      </c>
      <c r="L3918" s="31" t="s">
        <v>21230</v>
      </c>
      <c r="M3918" s="31" t="s">
        <v>4</v>
      </c>
      <c r="N3918" s="31" t="s">
        <v>4</v>
      </c>
      <c r="O3918" s="31" t="s">
        <v>25929</v>
      </c>
      <c r="P3918" s="32" t="s">
        <v>67</v>
      </c>
      <c r="Q3918" s="32">
        <v>1</v>
      </c>
      <c r="R3918" t="str">
        <f t="shared" si="61"/>
        <v>(КООП) СТ "Заслав'є", маг. "Заслав'є" р-н Изяславский Район, с.Припутни (0)</v>
      </c>
    </row>
    <row r="3919" spans="1:18" hidden="1" x14ac:dyDescent="0.25">
      <c r="A3919" s="32">
        <v>850639</v>
      </c>
      <c r="B3919" s="31" t="s">
        <v>5338</v>
      </c>
      <c r="C3919" s="31" t="s">
        <v>5339</v>
      </c>
      <c r="D3919" s="31" t="s">
        <v>5340</v>
      </c>
      <c r="E3919" s="31" t="s">
        <v>135</v>
      </c>
      <c r="F3919" s="31" t="s">
        <v>122</v>
      </c>
      <c r="G3919" s="31" t="s">
        <v>111</v>
      </c>
      <c r="H3919" s="31" t="s">
        <v>112</v>
      </c>
      <c r="I3919" s="31" t="s">
        <v>5341</v>
      </c>
      <c r="J3919" s="31" t="s">
        <v>5342</v>
      </c>
      <c r="K3919" s="31" t="s">
        <v>110</v>
      </c>
      <c r="L3919" s="31" t="s">
        <v>5341</v>
      </c>
      <c r="M3919" s="31" t="s">
        <v>4</v>
      </c>
      <c r="N3919" s="31" t="s">
        <v>4</v>
      </c>
      <c r="O3919" s="31" t="s">
        <v>25929</v>
      </c>
      <c r="P3919" s="32" t="s">
        <v>25948</v>
      </c>
      <c r="Q3919" s="32">
        <v>1</v>
      </c>
      <c r="R3919" t="str">
        <f t="shared" si="61"/>
        <v>(НКЗ) ПО Славутського МВ г.Славута, ул.Соборности, д.7</v>
      </c>
    </row>
    <row r="3920" spans="1:18" hidden="1" x14ac:dyDescent="0.25">
      <c r="A3920" s="32">
        <v>850641</v>
      </c>
      <c r="B3920" s="31" t="s">
        <v>5344</v>
      </c>
      <c r="C3920" s="31" t="s">
        <v>5345</v>
      </c>
      <c r="D3920" s="31" t="s">
        <v>5346</v>
      </c>
      <c r="E3920" s="31" t="s">
        <v>145</v>
      </c>
      <c r="F3920" s="31" t="s">
        <v>122</v>
      </c>
      <c r="G3920" s="31" t="s">
        <v>111</v>
      </c>
      <c r="H3920" s="31" t="s">
        <v>112</v>
      </c>
      <c r="I3920" s="31" t="s">
        <v>5347</v>
      </c>
      <c r="J3920" s="31" t="s">
        <v>5348</v>
      </c>
      <c r="K3920" s="31" t="s">
        <v>110</v>
      </c>
      <c r="L3920" s="31" t="s">
        <v>5349</v>
      </c>
      <c r="M3920" s="31" t="s">
        <v>4</v>
      </c>
      <c r="N3920" s="31" t="s">
        <v>4</v>
      </c>
      <c r="O3920" s="31" t="s">
        <v>25929</v>
      </c>
      <c r="P3920" s="32" t="s">
        <v>25948</v>
      </c>
      <c r="Q3920" s="32">
        <v>1</v>
      </c>
      <c r="R3920" t="str">
        <f t="shared" si="61"/>
        <v>(НКЗ) КЕЙТ-К ПП г.Хмельницкий, ул.Камьянецкая, д.43/1, кв.4</v>
      </c>
    </row>
    <row r="3921" spans="1:18" hidden="1" x14ac:dyDescent="0.25">
      <c r="A3921" s="32">
        <v>850642</v>
      </c>
      <c r="B3921" s="31" t="s">
        <v>5350</v>
      </c>
      <c r="C3921" s="31" t="s">
        <v>5351</v>
      </c>
      <c r="D3921" s="31" t="s">
        <v>5352</v>
      </c>
      <c r="E3921" s="31" t="s">
        <v>121</v>
      </c>
      <c r="F3921" s="31" t="s">
        <v>122</v>
      </c>
      <c r="G3921" s="31" t="s">
        <v>111</v>
      </c>
      <c r="H3921" s="31" t="s">
        <v>112</v>
      </c>
      <c r="I3921" s="31" t="s">
        <v>5353</v>
      </c>
      <c r="J3921" s="31" t="s">
        <v>5354</v>
      </c>
      <c r="K3921" s="31" t="s">
        <v>110</v>
      </c>
      <c r="L3921" s="31" t="s">
        <v>5355</v>
      </c>
      <c r="M3921" s="31" t="s">
        <v>4</v>
      </c>
      <c r="N3921" s="31" t="s">
        <v>4</v>
      </c>
      <c r="O3921" s="31" t="s">
        <v>25929</v>
      </c>
      <c r="P3921" s="32" t="s">
        <v>25948</v>
      </c>
      <c r="Q3921" s="32">
        <v>1</v>
      </c>
      <c r="R3921" t="str">
        <f t="shared" si="61"/>
        <v>(НКЗ) ППО НПП "Подільські Товтри" г.Каменец-Подольский, пл.Польский Рынок, д.6</v>
      </c>
    </row>
    <row r="3922" spans="1:18" hidden="1" x14ac:dyDescent="0.25">
      <c r="A3922" s="32">
        <v>850643</v>
      </c>
      <c r="B3922" s="31" t="s">
        <v>5356</v>
      </c>
      <c r="C3922" s="31" t="s">
        <v>5357</v>
      </c>
      <c r="D3922" s="31" t="s">
        <v>5358</v>
      </c>
      <c r="E3922" s="31" t="s">
        <v>145</v>
      </c>
      <c r="F3922" s="31" t="s">
        <v>122</v>
      </c>
      <c r="G3922" s="31" t="s">
        <v>111</v>
      </c>
      <c r="H3922" s="31" t="s">
        <v>112</v>
      </c>
      <c r="I3922" s="31" t="s">
        <v>124</v>
      </c>
      <c r="J3922" s="31" t="s">
        <v>109</v>
      </c>
      <c r="K3922" s="31" t="s">
        <v>110</v>
      </c>
      <c r="L3922" s="31" t="s">
        <v>5359</v>
      </c>
      <c r="M3922" s="31" t="s">
        <v>4</v>
      </c>
      <c r="N3922" s="31" t="s">
        <v>4</v>
      </c>
      <c r="O3922" s="31" t="s">
        <v>25929</v>
      </c>
      <c r="P3922" s="32" t="s">
        <v>25948</v>
      </c>
      <c r="Q3922" s="32">
        <v>1</v>
      </c>
      <c r="R3922" t="str">
        <f t="shared" si="61"/>
        <v>(НКЗ) КП "Летичівський спецлісгосп" р-н Летичевский Район, пгт.Летичев, ул.Франко Ивана, д.25/1</v>
      </c>
    </row>
    <row r="3923" spans="1:18" hidden="1" x14ac:dyDescent="0.25">
      <c r="A3923" s="32">
        <v>850645</v>
      </c>
      <c r="B3923" s="31" t="s">
        <v>5365</v>
      </c>
      <c r="C3923" s="31" t="s">
        <v>5366</v>
      </c>
      <c r="D3923" s="31" t="s">
        <v>5367</v>
      </c>
      <c r="E3923" s="31" t="s">
        <v>145</v>
      </c>
      <c r="F3923" s="31" t="s">
        <v>122</v>
      </c>
      <c r="G3923" s="31" t="s">
        <v>111</v>
      </c>
      <c r="H3923" s="31" t="s">
        <v>112</v>
      </c>
      <c r="I3923" s="31" t="s">
        <v>5368</v>
      </c>
      <c r="J3923" s="31" t="s">
        <v>5369</v>
      </c>
      <c r="K3923" s="31" t="s">
        <v>110</v>
      </c>
      <c r="L3923" s="31" t="s">
        <v>5370</v>
      </c>
      <c r="M3923" s="31" t="s">
        <v>4</v>
      </c>
      <c r="N3923" s="31" t="s">
        <v>4</v>
      </c>
      <c r="O3923" s="31" t="s">
        <v>25929</v>
      </c>
      <c r="P3923" s="32" t="s">
        <v>25948</v>
      </c>
      <c r="Q3923" s="32">
        <v>1</v>
      </c>
      <c r="R3923" t="str">
        <f t="shared" si="61"/>
        <v>(НКЗ) АВАНТАЖ ТОВ ВПК г.Хмельницкий, пер.Шевченко, д.67</v>
      </c>
    </row>
    <row r="3924" spans="1:18" hidden="1" x14ac:dyDescent="0.25">
      <c r="A3924" s="32">
        <v>850646</v>
      </c>
      <c r="B3924" s="31" t="s">
        <v>5371</v>
      </c>
      <c r="C3924" s="31" t="s">
        <v>5372</v>
      </c>
      <c r="D3924" s="31" t="s">
        <v>5373</v>
      </c>
      <c r="E3924" s="31" t="s">
        <v>145</v>
      </c>
      <c r="F3924" s="31" t="s">
        <v>122</v>
      </c>
      <c r="G3924" s="31" t="s">
        <v>111</v>
      </c>
      <c r="H3924" s="31" t="s">
        <v>112</v>
      </c>
      <c r="I3924" s="31" t="s">
        <v>5374</v>
      </c>
      <c r="J3924" s="31" t="s">
        <v>5375</v>
      </c>
      <c r="K3924" s="31" t="s">
        <v>110</v>
      </c>
      <c r="L3924" s="31" t="s">
        <v>5376</v>
      </c>
      <c r="M3924" s="31" t="s">
        <v>4</v>
      </c>
      <c r="N3924" s="31" t="s">
        <v>4</v>
      </c>
      <c r="O3924" s="31" t="s">
        <v>25929</v>
      </c>
      <c r="P3924" s="32" t="s">
        <v>25948</v>
      </c>
      <c r="Q3924" s="32">
        <v>1</v>
      </c>
      <c r="R3924" t="str">
        <f t="shared" si="61"/>
        <v>(НКЗ) Хмельницькліфт ППО СРБП г.Хмельницкий, ул.Строителей, д.27</v>
      </c>
    </row>
    <row r="3925" spans="1:18" hidden="1" x14ac:dyDescent="0.25">
      <c r="A3925" s="32">
        <v>850650</v>
      </c>
      <c r="B3925" s="31" t="s">
        <v>5386</v>
      </c>
      <c r="C3925" s="31" t="s">
        <v>5387</v>
      </c>
      <c r="D3925" s="31" t="s">
        <v>5388</v>
      </c>
      <c r="E3925" s="31" t="s">
        <v>121</v>
      </c>
      <c r="F3925" s="31" t="s">
        <v>122</v>
      </c>
      <c r="G3925" s="31" t="s">
        <v>111</v>
      </c>
      <c r="H3925" s="31" t="s">
        <v>112</v>
      </c>
      <c r="I3925" s="31" t="s">
        <v>5389</v>
      </c>
      <c r="J3925" s="31" t="s">
        <v>5390</v>
      </c>
      <c r="K3925" s="31" t="s">
        <v>110</v>
      </c>
      <c r="L3925" s="31" t="s">
        <v>5389</v>
      </c>
      <c r="M3925" s="31" t="s">
        <v>4</v>
      </c>
      <c r="N3925" s="31" t="s">
        <v>4</v>
      </c>
      <c r="O3925" s="31" t="s">
        <v>25929</v>
      </c>
      <c r="P3925" s="32" t="s">
        <v>25948</v>
      </c>
      <c r="Q3925" s="32">
        <v>1</v>
      </c>
      <c r="R3925" t="str">
        <f t="shared" si="61"/>
        <v>(НКЗ) ППО Кам'янець - Подільського держлісгоспу р-н Каменец-Подольский Район, с.Колыбаевка, ул.Ватутина, д.6</v>
      </c>
    </row>
    <row r="3926" spans="1:18" hidden="1" x14ac:dyDescent="0.25">
      <c r="A3926" s="32">
        <v>850651</v>
      </c>
      <c r="B3926" s="31" t="s">
        <v>5391</v>
      </c>
      <c r="C3926" s="31" t="s">
        <v>5392</v>
      </c>
      <c r="D3926" s="31" t="s">
        <v>5393</v>
      </c>
      <c r="E3926" s="31" t="s">
        <v>145</v>
      </c>
      <c r="F3926" s="31" t="s">
        <v>122</v>
      </c>
      <c r="G3926" s="31" t="s">
        <v>114</v>
      </c>
      <c r="H3926" s="31" t="s">
        <v>108</v>
      </c>
      <c r="I3926" s="31" t="s">
        <v>124</v>
      </c>
      <c r="J3926" s="31" t="s">
        <v>109</v>
      </c>
      <c r="K3926" s="31" t="s">
        <v>110</v>
      </c>
      <c r="L3926" s="31" t="s">
        <v>5392</v>
      </c>
      <c r="M3926" s="31" t="s">
        <v>31</v>
      </c>
      <c r="N3926" s="31" t="s">
        <v>25934</v>
      </c>
      <c r="O3926" s="31" t="s">
        <v>25929</v>
      </c>
      <c r="P3926" s="32" t="s">
        <v>25948</v>
      </c>
      <c r="Q3926" s="32">
        <v>0.5</v>
      </c>
      <c r="R3926" t="str">
        <f t="shared" si="61"/>
        <v>Свінціцька М.В. ПП, кафе "Берізка" г.Староконстантинов, ул.Грушевского, д.42</v>
      </c>
    </row>
    <row r="3927" spans="1:18" hidden="1" x14ac:dyDescent="0.25">
      <c r="A3927" s="32">
        <v>851466</v>
      </c>
      <c r="B3927" s="31" t="s">
        <v>5394</v>
      </c>
      <c r="C3927" s="31" t="s">
        <v>5395</v>
      </c>
      <c r="D3927" s="31" t="s">
        <v>5396</v>
      </c>
      <c r="E3927" s="31" t="s">
        <v>145</v>
      </c>
      <c r="F3927" s="31" t="s">
        <v>122</v>
      </c>
      <c r="G3927" s="31" t="s">
        <v>111</v>
      </c>
      <c r="H3927" s="31" t="s">
        <v>112</v>
      </c>
      <c r="I3927" s="31" t="s">
        <v>5397</v>
      </c>
      <c r="J3927" s="31" t="s">
        <v>5398</v>
      </c>
      <c r="K3927" s="31" t="s">
        <v>110</v>
      </c>
      <c r="L3927" s="31" t="s">
        <v>5397</v>
      </c>
      <c r="M3927" s="31" t="s">
        <v>4</v>
      </c>
      <c r="N3927" s="31" t="s">
        <v>4</v>
      </c>
      <c r="O3927" s="31" t="s">
        <v>25929</v>
      </c>
      <c r="P3927" s="32" t="s">
        <v>25948</v>
      </c>
      <c r="Q3927" s="32">
        <v>1</v>
      </c>
      <c r="R3927" t="str">
        <f t="shared" si="61"/>
        <v>(НКЗ) Хмельницька ЖЕК №1 г.Хмельницкий, ул.Соборная, д.56</v>
      </c>
    </row>
    <row r="3928" spans="1:18" hidden="1" x14ac:dyDescent="0.25">
      <c r="A3928" s="32">
        <v>851467</v>
      </c>
      <c r="B3928" s="31" t="s">
        <v>5399</v>
      </c>
      <c r="C3928" s="31" t="s">
        <v>5400</v>
      </c>
      <c r="D3928" s="31" t="s">
        <v>5401</v>
      </c>
      <c r="E3928" s="31" t="s">
        <v>145</v>
      </c>
      <c r="F3928" s="31" t="s">
        <v>122</v>
      </c>
      <c r="G3928" s="31" t="s">
        <v>111</v>
      </c>
      <c r="H3928" s="31" t="s">
        <v>112</v>
      </c>
      <c r="I3928" s="31" t="s">
        <v>124</v>
      </c>
      <c r="J3928" s="31" t="s">
        <v>109</v>
      </c>
      <c r="K3928" s="31" t="s">
        <v>110</v>
      </c>
      <c r="L3928" s="31" t="s">
        <v>5402</v>
      </c>
      <c r="M3928" s="31" t="s">
        <v>4</v>
      </c>
      <c r="N3928" s="31" t="s">
        <v>4</v>
      </c>
      <c r="O3928" s="31" t="s">
        <v>25929</v>
      </c>
      <c r="P3928" s="32" t="s">
        <v>25948</v>
      </c>
      <c r="Q3928" s="32">
        <v>1</v>
      </c>
      <c r="R3928" t="str">
        <f t="shared" si="61"/>
        <v>(НКЗ) Хмельницька державна сільськогосподарська дослідницька станція р-н Староконстантиновский Район, с.Самчики, д.0 (0)</v>
      </c>
    </row>
    <row r="3929" spans="1:18" hidden="1" x14ac:dyDescent="0.25">
      <c r="A3929" s="32">
        <v>851467</v>
      </c>
      <c r="B3929" s="31" t="s">
        <v>5403</v>
      </c>
      <c r="C3929" s="31" t="s">
        <v>5400</v>
      </c>
      <c r="D3929" s="31" t="s">
        <v>5401</v>
      </c>
      <c r="E3929" s="31" t="s">
        <v>145</v>
      </c>
      <c r="F3929" s="31" t="s">
        <v>122</v>
      </c>
      <c r="G3929" s="31" t="s">
        <v>111</v>
      </c>
      <c r="H3929" s="31" t="s">
        <v>112</v>
      </c>
      <c r="I3929" s="31" t="s">
        <v>124</v>
      </c>
      <c r="J3929" s="31" t="s">
        <v>109</v>
      </c>
      <c r="K3929" s="31" t="s">
        <v>110</v>
      </c>
      <c r="L3929" s="31" t="s">
        <v>5404</v>
      </c>
      <c r="M3929" s="31" t="s">
        <v>4</v>
      </c>
      <c r="N3929" s="31" t="s">
        <v>4</v>
      </c>
      <c r="O3929" s="31" t="s">
        <v>25929</v>
      </c>
      <c r="P3929" s="32" t="s">
        <v>25948</v>
      </c>
      <c r="Q3929" s="32">
        <v>1</v>
      </c>
      <c r="R3929" t="str">
        <f t="shared" si="61"/>
        <v>(НКЗ) Хмельницька державна сільськогосподарська дослідницька станція р-н Староконстантиновский Район, с.Самчики, д.0 (0)</v>
      </c>
    </row>
    <row r="3930" spans="1:18" hidden="1" x14ac:dyDescent="0.25">
      <c r="A3930" s="32">
        <v>851468</v>
      </c>
      <c r="B3930" s="31" t="s">
        <v>5405</v>
      </c>
      <c r="C3930" s="31" t="s">
        <v>5406</v>
      </c>
      <c r="D3930" s="31" t="s">
        <v>5407</v>
      </c>
      <c r="E3930" s="31" t="s">
        <v>145</v>
      </c>
      <c r="F3930" s="31" t="s">
        <v>122</v>
      </c>
      <c r="G3930" s="31" t="s">
        <v>111</v>
      </c>
      <c r="H3930" s="31" t="s">
        <v>112</v>
      </c>
      <c r="I3930" s="31" t="s">
        <v>5408</v>
      </c>
      <c r="J3930" s="31" t="s">
        <v>5409</v>
      </c>
      <c r="K3930" s="31" t="s">
        <v>110</v>
      </c>
      <c r="L3930" s="31" t="s">
        <v>5408</v>
      </c>
      <c r="M3930" s="31" t="s">
        <v>4</v>
      </c>
      <c r="N3930" s="31" t="s">
        <v>4</v>
      </c>
      <c r="O3930" s="31" t="s">
        <v>25929</v>
      </c>
      <c r="P3930" s="32" t="s">
        <v>25948</v>
      </c>
      <c r="Q3930" s="32">
        <v>1</v>
      </c>
      <c r="R3930" t="str">
        <f t="shared" si="61"/>
        <v>(НКЗ) ППО міського комунального підприємства "Хмельницьктеплокомуненерго" г.Хмельницкий, ул.Пересыпкина, д.5</v>
      </c>
    </row>
    <row r="3931" spans="1:18" hidden="1" x14ac:dyDescent="0.25">
      <c r="A3931" s="32">
        <v>835891</v>
      </c>
      <c r="B3931" s="31" t="s">
        <v>5436</v>
      </c>
      <c r="C3931" s="31" t="s">
        <v>5437</v>
      </c>
      <c r="D3931" s="31" t="s">
        <v>5438</v>
      </c>
      <c r="E3931" s="31" t="s">
        <v>145</v>
      </c>
      <c r="F3931" s="31" t="s">
        <v>122</v>
      </c>
      <c r="G3931" s="31" t="s">
        <v>107</v>
      </c>
      <c r="H3931" s="31" t="s">
        <v>108</v>
      </c>
      <c r="I3931" s="31" t="s">
        <v>124</v>
      </c>
      <c r="J3931" s="31" t="s">
        <v>109</v>
      </c>
      <c r="K3931" s="31" t="s">
        <v>110</v>
      </c>
      <c r="L3931" s="31" t="s">
        <v>5437</v>
      </c>
      <c r="M3931" s="31" t="s">
        <v>31</v>
      </c>
      <c r="N3931" s="31" t="s">
        <v>25934</v>
      </c>
      <c r="O3931" s="31" t="s">
        <v>25929</v>
      </c>
      <c r="P3931" s="32" t="s">
        <v>67</v>
      </c>
      <c r="Q3931" s="32">
        <v>0.5</v>
      </c>
      <c r="R3931" t="str">
        <f t="shared" si="61"/>
        <v>Братенко М.І. ПП, маг. "Продукти" г.Староконстантинов, ул.Кобеева, д.1/1</v>
      </c>
    </row>
    <row r="3932" spans="1:18" hidden="1" x14ac:dyDescent="0.25">
      <c r="A3932" s="32">
        <v>887968</v>
      </c>
      <c r="B3932" s="31" t="s">
        <v>6174</v>
      </c>
      <c r="C3932" s="31" t="s">
        <v>6175</v>
      </c>
      <c r="D3932" s="31" t="s">
        <v>6176</v>
      </c>
      <c r="E3932" s="31" t="s">
        <v>121</v>
      </c>
      <c r="F3932" s="31" t="s">
        <v>122</v>
      </c>
      <c r="G3932" s="31" t="s">
        <v>107</v>
      </c>
      <c r="H3932" s="31" t="s">
        <v>108</v>
      </c>
      <c r="I3932" s="31" t="s">
        <v>6177</v>
      </c>
      <c r="J3932" s="31" t="s">
        <v>6178</v>
      </c>
      <c r="K3932" s="31" t="s">
        <v>110</v>
      </c>
      <c r="L3932" s="31" t="s">
        <v>6175</v>
      </c>
      <c r="M3932" s="31" t="s">
        <v>4</v>
      </c>
      <c r="N3932" s="31" t="s">
        <v>4</v>
      </c>
      <c r="O3932" s="31" t="s">
        <v>25929</v>
      </c>
      <c r="P3932" s="32" t="s">
        <v>25948</v>
      </c>
      <c r="Q3932" s="32">
        <v>1</v>
      </c>
      <c r="R3932" t="str">
        <f t="shared" si="61"/>
        <v>Красовська Л.Є. ПП, маг. "Анна-2" р-н Дунаевецкий Район, с.Малая Побоянка, д.0</v>
      </c>
    </row>
    <row r="3933" spans="1:18" hidden="1" x14ac:dyDescent="0.25">
      <c r="A3933" s="32">
        <v>900343</v>
      </c>
      <c r="B3933" s="31" t="s">
        <v>6348</v>
      </c>
      <c r="C3933" s="31" t="s">
        <v>6349</v>
      </c>
      <c r="D3933" s="31" t="s">
        <v>6350</v>
      </c>
      <c r="E3933" s="31" t="s">
        <v>145</v>
      </c>
      <c r="F3933" s="31" t="s">
        <v>122</v>
      </c>
      <c r="G3933" s="31" t="s">
        <v>107</v>
      </c>
      <c r="H3933" s="31" t="s">
        <v>108</v>
      </c>
      <c r="I3933" s="31" t="s">
        <v>124</v>
      </c>
      <c r="J3933" s="31" t="s">
        <v>109</v>
      </c>
      <c r="K3933" s="31" t="s">
        <v>110</v>
      </c>
      <c r="L3933" s="31" t="s">
        <v>6349</v>
      </c>
      <c r="M3933" s="31" t="s">
        <v>32</v>
      </c>
      <c r="N3933" s="31" t="s">
        <v>25934</v>
      </c>
      <c r="O3933" s="31" t="s">
        <v>25929</v>
      </c>
      <c r="P3933" s="32" t="s">
        <v>25948</v>
      </c>
      <c r="Q3933" s="32">
        <v>0</v>
      </c>
      <c r="R3933" t="str">
        <f t="shared" si="61"/>
        <v>Ковальчук С.Л. ПП, маг. "Продукти" р-н Летичевский Район, с.Волосовцы, ул.Молодежная (за пам'ятником)</v>
      </c>
    </row>
    <row r="3934" spans="1:18" hidden="1" x14ac:dyDescent="0.25">
      <c r="A3934" s="32">
        <v>910379</v>
      </c>
      <c r="B3934" s="31" t="s">
        <v>6424</v>
      </c>
      <c r="C3934" s="31" t="s">
        <v>6425</v>
      </c>
      <c r="D3934" s="31" t="s">
        <v>6426</v>
      </c>
      <c r="E3934" s="31" t="s">
        <v>145</v>
      </c>
      <c r="F3934" s="31" t="s">
        <v>122</v>
      </c>
      <c r="G3934" s="31" t="s">
        <v>114</v>
      </c>
      <c r="H3934" s="31" t="s">
        <v>108</v>
      </c>
      <c r="I3934" s="31" t="s">
        <v>124</v>
      </c>
      <c r="J3934" s="31" t="s">
        <v>109</v>
      </c>
      <c r="K3934" s="31" t="s">
        <v>110</v>
      </c>
      <c r="L3934" s="31" t="s">
        <v>6425</v>
      </c>
      <c r="M3934" s="31" t="s">
        <v>30</v>
      </c>
      <c r="N3934" s="31" t="s">
        <v>25934</v>
      </c>
      <c r="O3934" s="31" t="s">
        <v>25929</v>
      </c>
      <c r="P3934" s="32" t="s">
        <v>67</v>
      </c>
      <c r="Q3934" s="32">
        <v>0</v>
      </c>
      <c r="R3934" t="str">
        <f t="shared" si="61"/>
        <v>Стьопич В.В. ПП, кафе "Драйв" р-н Красиловский Район, г.Красилов, ул.Гайдара, д.1</v>
      </c>
    </row>
    <row r="3935" spans="1:18" hidden="1" x14ac:dyDescent="0.25">
      <c r="A3935" s="32">
        <v>910381</v>
      </c>
      <c r="B3935" s="31" t="s">
        <v>6427</v>
      </c>
      <c r="C3935" s="31" t="s">
        <v>6428</v>
      </c>
      <c r="D3935" s="31" t="s">
        <v>6429</v>
      </c>
      <c r="E3935" s="31" t="s">
        <v>145</v>
      </c>
      <c r="F3935" s="31" t="s">
        <v>122</v>
      </c>
      <c r="G3935" s="31" t="s">
        <v>115</v>
      </c>
      <c r="H3935" s="31" t="s">
        <v>116</v>
      </c>
      <c r="I3935" s="31" t="s">
        <v>124</v>
      </c>
      <c r="J3935" s="31" t="s">
        <v>109</v>
      </c>
      <c r="K3935" s="31" t="s">
        <v>110</v>
      </c>
      <c r="L3935" s="31" t="s">
        <v>6430</v>
      </c>
      <c r="M3935" s="31" t="s">
        <v>4</v>
      </c>
      <c r="N3935" s="31" t="s">
        <v>4</v>
      </c>
      <c r="O3935" s="31" t="s">
        <v>25929</v>
      </c>
      <c r="P3935" s="32" t="s">
        <v>25948</v>
      </c>
      <c r="Q3935" s="32">
        <v>1</v>
      </c>
      <c r="R3935" t="str">
        <f t="shared" si="61"/>
        <v>(ремонт) Ліщук Н.М. ПП, к-к р-н Красиловский Район, г.Красилов, ул.Грушевского, д.5 (базарна площа, біля "Шаурма")</v>
      </c>
    </row>
    <row r="3936" spans="1:18" hidden="1" x14ac:dyDescent="0.25">
      <c r="A3936" s="32">
        <v>906811</v>
      </c>
      <c r="B3936" s="31" t="s">
        <v>6381</v>
      </c>
      <c r="C3936" s="31" t="s">
        <v>6382</v>
      </c>
      <c r="D3936" s="31" t="s">
        <v>6383</v>
      </c>
      <c r="E3936" s="31" t="s">
        <v>145</v>
      </c>
      <c r="F3936" s="31" t="s">
        <v>122</v>
      </c>
      <c r="G3936" s="31" t="s">
        <v>149</v>
      </c>
      <c r="H3936" s="31" t="s">
        <v>108</v>
      </c>
      <c r="I3936" s="31" t="s">
        <v>124</v>
      </c>
      <c r="J3936" s="31" t="s">
        <v>109</v>
      </c>
      <c r="K3936" s="31" t="s">
        <v>110</v>
      </c>
      <c r="L3936" s="31" t="s">
        <v>6382</v>
      </c>
      <c r="M3936" s="31" t="s">
        <v>5</v>
      </c>
      <c r="N3936" s="31" t="s">
        <v>4</v>
      </c>
      <c r="O3936" s="31" t="s">
        <v>25929</v>
      </c>
      <c r="P3936" s="32" t="s">
        <v>67</v>
      </c>
      <c r="Q3936" s="32">
        <v>0</v>
      </c>
      <c r="R3936" t="str">
        <f t="shared" si="61"/>
        <v>Дробот Г.Д. ПП, к-к №220 г.Хмельницкий, ул.Соборная, д.11 (напроти ФОП Смертельний, к-к №113)</v>
      </c>
    </row>
    <row r="3937" spans="1:18" hidden="1" x14ac:dyDescent="0.25">
      <c r="A3937" s="32">
        <v>906815</v>
      </c>
      <c r="B3937" s="31" t="s">
        <v>6384</v>
      </c>
      <c r="C3937" s="31" t="s">
        <v>6385</v>
      </c>
      <c r="D3937" s="31" t="s">
        <v>6386</v>
      </c>
      <c r="E3937" s="31" t="s">
        <v>145</v>
      </c>
      <c r="F3937" s="31" t="s">
        <v>122</v>
      </c>
      <c r="G3937" s="31" t="s">
        <v>149</v>
      </c>
      <c r="H3937" s="31" t="s">
        <v>108</v>
      </c>
      <c r="I3937" s="31" t="s">
        <v>124</v>
      </c>
      <c r="J3937" s="31" t="s">
        <v>109</v>
      </c>
      <c r="K3937" s="31" t="s">
        <v>110</v>
      </c>
      <c r="L3937" s="31" t="s">
        <v>6385</v>
      </c>
      <c r="M3937" s="31" t="s">
        <v>5</v>
      </c>
      <c r="N3937" s="31" t="s">
        <v>4</v>
      </c>
      <c r="O3937" s="31" t="s">
        <v>25929</v>
      </c>
      <c r="P3937" s="32" t="s">
        <v>67</v>
      </c>
      <c r="Q3937" s="32">
        <v>0</v>
      </c>
      <c r="R3937" t="str">
        <f t="shared" si="61"/>
        <v>Семененко К.А. ПП, к-к № 30 г.Хмельницкий, ул.Семенюка, д.11 (Жовтий павільйон)</v>
      </c>
    </row>
    <row r="3938" spans="1:18" hidden="1" x14ac:dyDescent="0.25">
      <c r="A3938" s="32">
        <v>908599</v>
      </c>
      <c r="B3938" s="31" t="s">
        <v>6390</v>
      </c>
      <c r="C3938" s="31" t="s">
        <v>6391</v>
      </c>
      <c r="D3938" s="31" t="s">
        <v>5534</v>
      </c>
      <c r="E3938" s="31" t="s">
        <v>145</v>
      </c>
      <c r="F3938" s="31" t="s">
        <v>122</v>
      </c>
      <c r="G3938" s="31" t="s">
        <v>113</v>
      </c>
      <c r="H3938" s="31" t="s">
        <v>108</v>
      </c>
      <c r="I3938" s="31" t="s">
        <v>124</v>
      </c>
      <c r="J3938" s="31" t="s">
        <v>109</v>
      </c>
      <c r="K3938" s="31" t="s">
        <v>110</v>
      </c>
      <c r="L3938" s="31" t="s">
        <v>6391</v>
      </c>
      <c r="M3938" s="31" t="s">
        <v>5</v>
      </c>
      <c r="N3938" s="31" t="s">
        <v>4</v>
      </c>
      <c r="O3938" s="31" t="s">
        <v>25929</v>
      </c>
      <c r="P3938" s="32" t="s">
        <v>67</v>
      </c>
      <c r="Q3938" s="32">
        <v>0</v>
      </c>
      <c r="R3938" t="str">
        <f t="shared" si="61"/>
        <v>Калюжна Р.П. ПП, павільйон "Верест" г.Хмельницкий, ул.Соборная, д.11</v>
      </c>
    </row>
    <row r="3939" spans="1:18" hidden="1" x14ac:dyDescent="0.25">
      <c r="A3939" s="32">
        <v>908609</v>
      </c>
      <c r="B3939" s="31" t="s">
        <v>6399</v>
      </c>
      <c r="C3939" s="31" t="s">
        <v>6400</v>
      </c>
      <c r="D3939" s="31" t="s">
        <v>6401</v>
      </c>
      <c r="E3939" s="31" t="s">
        <v>145</v>
      </c>
      <c r="F3939" s="31" t="s">
        <v>122</v>
      </c>
      <c r="G3939" s="31" t="s">
        <v>107</v>
      </c>
      <c r="H3939" s="31" t="s">
        <v>108</v>
      </c>
      <c r="I3939" s="31" t="s">
        <v>124</v>
      </c>
      <c r="J3939" s="31" t="s">
        <v>109</v>
      </c>
      <c r="K3939" s="31" t="s">
        <v>110</v>
      </c>
      <c r="L3939" s="31" t="s">
        <v>6400</v>
      </c>
      <c r="M3939" s="31" t="s">
        <v>31</v>
      </c>
      <c r="N3939" s="31" t="s">
        <v>25934</v>
      </c>
      <c r="O3939" s="31" t="s">
        <v>25929</v>
      </c>
      <c r="P3939" s="32" t="s">
        <v>25948</v>
      </c>
      <c r="Q3939" s="32">
        <v>0</v>
      </c>
      <c r="R3939" t="str">
        <f t="shared" si="61"/>
        <v>Сивак Г.М. ПП, маг. "СВ" г.Староконстантинов, ул.1-го Мая, д.89</v>
      </c>
    </row>
    <row r="3940" spans="1:18" hidden="1" x14ac:dyDescent="0.25">
      <c r="A3940" s="32">
        <v>918361</v>
      </c>
      <c r="B3940" s="31" t="s">
        <v>6546</v>
      </c>
      <c r="C3940" s="31" t="s">
        <v>6547</v>
      </c>
      <c r="D3940" s="31" t="s">
        <v>6548</v>
      </c>
      <c r="E3940" s="31" t="s">
        <v>145</v>
      </c>
      <c r="F3940" s="31" t="s">
        <v>122</v>
      </c>
      <c r="G3940" s="31" t="s">
        <v>107</v>
      </c>
      <c r="H3940" s="31" t="s">
        <v>108</v>
      </c>
      <c r="I3940" s="31" t="s">
        <v>124</v>
      </c>
      <c r="J3940" s="31" t="s">
        <v>109</v>
      </c>
      <c r="K3940" s="31" t="s">
        <v>110</v>
      </c>
      <c r="L3940" s="31" t="s">
        <v>6547</v>
      </c>
      <c r="M3940" s="31" t="s">
        <v>32</v>
      </c>
      <c r="N3940" s="31" t="s">
        <v>25934</v>
      </c>
      <c r="O3940" s="31" t="s">
        <v>25929</v>
      </c>
      <c r="P3940" s="32" t="s">
        <v>66</v>
      </c>
      <c r="Q3940" s="32">
        <v>0</v>
      </c>
      <c r="R3940" t="str">
        <f t="shared" si="61"/>
        <v>Шкробтак Г.М. ПП, маг. "Продукти" р-н Староконстантиновский Район, с.Сковородки, ул.Чкалова, д.22</v>
      </c>
    </row>
    <row r="3941" spans="1:18" hidden="1" x14ac:dyDescent="0.25">
      <c r="A3941" s="32">
        <v>918363</v>
      </c>
      <c r="B3941" s="31" t="s">
        <v>6549</v>
      </c>
      <c r="C3941" s="31" t="s">
        <v>6550</v>
      </c>
      <c r="D3941" s="31" t="s">
        <v>6551</v>
      </c>
      <c r="E3941" s="31" t="s">
        <v>145</v>
      </c>
      <c r="F3941" s="31" t="s">
        <v>122</v>
      </c>
      <c r="G3941" s="31" t="s">
        <v>107</v>
      </c>
      <c r="H3941" s="31" t="s">
        <v>108</v>
      </c>
      <c r="I3941" s="31" t="s">
        <v>124</v>
      </c>
      <c r="J3941" s="31" t="s">
        <v>109</v>
      </c>
      <c r="K3941" s="31" t="s">
        <v>110</v>
      </c>
      <c r="L3941" s="31" t="s">
        <v>6550</v>
      </c>
      <c r="M3941" s="31" t="s">
        <v>32</v>
      </c>
      <c r="N3941" s="31" t="s">
        <v>25934</v>
      </c>
      <c r="O3941" s="31" t="s">
        <v>25929</v>
      </c>
      <c r="P3941" s="32" t="s">
        <v>67</v>
      </c>
      <c r="Q3941" s="32">
        <v>0</v>
      </c>
      <c r="R3941" t="str">
        <f t="shared" si="61"/>
        <v>Сторожук Т. ПП, маг. "Продукти" р-н Староконстантиновский Район, с.Морозовка (справа біля ставка)</v>
      </c>
    </row>
    <row r="3942" spans="1:18" hidden="1" x14ac:dyDescent="0.25">
      <c r="A3942" s="32">
        <v>918366</v>
      </c>
      <c r="B3942" s="31" t="s">
        <v>6552</v>
      </c>
      <c r="C3942" s="31" t="s">
        <v>6553</v>
      </c>
      <c r="D3942" s="31" t="s">
        <v>6554</v>
      </c>
      <c r="E3942" s="31" t="s">
        <v>145</v>
      </c>
      <c r="F3942" s="31" t="s">
        <v>122</v>
      </c>
      <c r="G3942" s="31" t="s">
        <v>107</v>
      </c>
      <c r="H3942" s="31" t="s">
        <v>108</v>
      </c>
      <c r="I3942" s="31" t="s">
        <v>6555</v>
      </c>
      <c r="J3942" s="31" t="s">
        <v>6556</v>
      </c>
      <c r="K3942" s="31" t="s">
        <v>110</v>
      </c>
      <c r="L3942" s="31" t="s">
        <v>6553</v>
      </c>
      <c r="M3942" s="31" t="s">
        <v>31</v>
      </c>
      <c r="N3942" s="31" t="s">
        <v>25934</v>
      </c>
      <c r="O3942" s="31" t="s">
        <v>25929</v>
      </c>
      <c r="P3942" s="32" t="s">
        <v>66</v>
      </c>
      <c r="Q3942" s="32">
        <v>0</v>
      </c>
      <c r="R3942" t="str">
        <f t="shared" si="61"/>
        <v>Шутюк М.М. ПП, маг. "Продукти" г.Староконстантинов, пер.Мира, д.1/157</v>
      </c>
    </row>
    <row r="3943" spans="1:18" hidden="1" x14ac:dyDescent="0.25">
      <c r="A3943" s="32">
        <v>918367</v>
      </c>
      <c r="B3943" s="31" t="s">
        <v>6557</v>
      </c>
      <c r="C3943" s="31" t="s">
        <v>6558</v>
      </c>
      <c r="D3943" s="31" t="s">
        <v>6559</v>
      </c>
      <c r="E3943" s="31" t="s">
        <v>145</v>
      </c>
      <c r="F3943" s="31" t="s">
        <v>122</v>
      </c>
      <c r="G3943" s="31" t="s">
        <v>107</v>
      </c>
      <c r="H3943" s="31" t="s">
        <v>108</v>
      </c>
      <c r="I3943" s="31" t="s">
        <v>6560</v>
      </c>
      <c r="J3943" s="31" t="s">
        <v>6561</v>
      </c>
      <c r="K3943" s="31" t="s">
        <v>110</v>
      </c>
      <c r="L3943" s="31" t="s">
        <v>6558</v>
      </c>
      <c r="M3943" s="31" t="s">
        <v>31</v>
      </c>
      <c r="N3943" s="31" t="s">
        <v>25934</v>
      </c>
      <c r="O3943" s="31" t="s">
        <v>25929</v>
      </c>
      <c r="P3943" s="32" t="s">
        <v>66</v>
      </c>
      <c r="Q3943" s="32">
        <v>0</v>
      </c>
      <c r="R3943" t="str">
        <f t="shared" si="61"/>
        <v>Валяс Т.О. ПП, маг. "Продукти №10" г.Староконстантинов, ул.Ессенская, д.31</v>
      </c>
    </row>
    <row r="3944" spans="1:18" hidden="1" x14ac:dyDescent="0.25">
      <c r="A3944" s="32">
        <v>920394</v>
      </c>
      <c r="B3944" s="31" t="s">
        <v>6598</v>
      </c>
      <c r="C3944" s="31" t="s">
        <v>6599</v>
      </c>
      <c r="D3944" s="31" t="s">
        <v>6600</v>
      </c>
      <c r="E3944" s="31" t="s">
        <v>145</v>
      </c>
      <c r="F3944" s="31" t="s">
        <v>122</v>
      </c>
      <c r="G3944" s="31" t="s">
        <v>107</v>
      </c>
      <c r="H3944" s="31" t="s">
        <v>108</v>
      </c>
      <c r="I3944" s="31" t="s">
        <v>124</v>
      </c>
      <c r="J3944" s="31" t="s">
        <v>109</v>
      </c>
      <c r="K3944" s="31" t="s">
        <v>110</v>
      </c>
      <c r="L3944" s="31" t="s">
        <v>6599</v>
      </c>
      <c r="M3944" s="31" t="s">
        <v>30</v>
      </c>
      <c r="N3944" s="31" t="s">
        <v>25934</v>
      </c>
      <c r="O3944" s="31" t="s">
        <v>25929</v>
      </c>
      <c r="P3944" s="32" t="s">
        <v>67</v>
      </c>
      <c r="Q3944" s="32">
        <v>0</v>
      </c>
      <c r="R3944" t="str">
        <f t="shared" si="61"/>
        <v>Козак Л.О. ПП, маг. "Шанс" р-н Теофипольский Район, с.Лысогорка (біля пошти)</v>
      </c>
    </row>
    <row r="3945" spans="1:18" hidden="1" x14ac:dyDescent="0.25">
      <c r="A3945" s="32">
        <v>920395</v>
      </c>
      <c r="B3945" s="31" t="s">
        <v>6601</v>
      </c>
      <c r="C3945" s="31" t="s">
        <v>6602</v>
      </c>
      <c r="D3945" s="31" t="s">
        <v>6603</v>
      </c>
      <c r="E3945" s="31" t="s">
        <v>145</v>
      </c>
      <c r="F3945" s="31" t="s">
        <v>122</v>
      </c>
      <c r="G3945" s="31" t="s">
        <v>107</v>
      </c>
      <c r="H3945" s="31" t="s">
        <v>108</v>
      </c>
      <c r="I3945" s="31" t="s">
        <v>124</v>
      </c>
      <c r="J3945" s="31" t="s">
        <v>109</v>
      </c>
      <c r="K3945" s="31" t="s">
        <v>110</v>
      </c>
      <c r="L3945" s="31" t="s">
        <v>6602</v>
      </c>
      <c r="M3945" s="31" t="s">
        <v>32</v>
      </c>
      <c r="N3945" s="31" t="s">
        <v>25934</v>
      </c>
      <c r="O3945" s="31" t="s">
        <v>25929</v>
      </c>
      <c r="P3945" s="32" t="s">
        <v>25948</v>
      </c>
      <c r="Q3945" s="32">
        <v>0</v>
      </c>
      <c r="R3945" t="str">
        <f t="shared" si="61"/>
        <v>Черноус Б.Г. ПП, маг. "Продукти" р-н Старосинявский Район, пгт.Старая Синява, ул.Грушевского, д.67а</v>
      </c>
    </row>
    <row r="3946" spans="1:18" hidden="1" x14ac:dyDescent="0.25">
      <c r="A3946" s="32">
        <v>924237</v>
      </c>
      <c r="B3946" s="31" t="s">
        <v>6667</v>
      </c>
      <c r="C3946" s="31" t="s">
        <v>6668</v>
      </c>
      <c r="D3946" s="31" t="s">
        <v>1502</v>
      </c>
      <c r="E3946" s="31" t="s">
        <v>145</v>
      </c>
      <c r="F3946" s="31" t="s">
        <v>122</v>
      </c>
      <c r="G3946" s="31" t="s">
        <v>149</v>
      </c>
      <c r="H3946" s="31" t="s">
        <v>108</v>
      </c>
      <c r="I3946" s="31" t="s">
        <v>124</v>
      </c>
      <c r="J3946" s="31" t="s">
        <v>109</v>
      </c>
      <c r="K3946" s="31" t="s">
        <v>110</v>
      </c>
      <c r="L3946" s="31" t="s">
        <v>6668</v>
      </c>
      <c r="M3946" s="31" t="s">
        <v>5</v>
      </c>
      <c r="N3946" s="31" t="s">
        <v>4</v>
      </c>
      <c r="O3946" s="31" t="s">
        <v>25929</v>
      </c>
      <c r="P3946" s="32" t="s">
        <v>25948</v>
      </c>
      <c r="Q3946" s="32">
        <v>0</v>
      </c>
      <c r="R3946" t="str">
        <f t="shared" si="61"/>
        <v>Біла Ю.Г. ПП, к-к №14-15 г.Хмельницкий, ул.Геологов, д.0</v>
      </c>
    </row>
    <row r="3947" spans="1:18" hidden="1" x14ac:dyDescent="0.25">
      <c r="A3947" s="32">
        <v>924239</v>
      </c>
      <c r="B3947" s="31" t="s">
        <v>6669</v>
      </c>
      <c r="C3947" s="31" t="s">
        <v>6670</v>
      </c>
      <c r="D3947" s="31" t="s">
        <v>6671</v>
      </c>
      <c r="E3947" s="31" t="s">
        <v>145</v>
      </c>
      <c r="F3947" s="31" t="s">
        <v>122</v>
      </c>
      <c r="G3947" s="31" t="s">
        <v>107</v>
      </c>
      <c r="H3947" s="31" t="s">
        <v>108</v>
      </c>
      <c r="I3947" s="31" t="s">
        <v>124</v>
      </c>
      <c r="J3947" s="31" t="s">
        <v>109</v>
      </c>
      <c r="K3947" s="31" t="s">
        <v>110</v>
      </c>
      <c r="L3947" s="31" t="s">
        <v>6670</v>
      </c>
      <c r="M3947" s="31" t="s">
        <v>32</v>
      </c>
      <c r="N3947" s="31" t="s">
        <v>25934</v>
      </c>
      <c r="O3947" s="31" t="s">
        <v>25929</v>
      </c>
      <c r="P3947" s="32" t="s">
        <v>25948</v>
      </c>
      <c r="Q3947" s="32">
        <v>0</v>
      </c>
      <c r="R3947" t="str">
        <f t="shared" si="61"/>
        <v>Димихіна С.В. ПП, маг. "Каштан" р-н Старосинявский Район, с.Дашковцы, ул.Центральная, д.20</v>
      </c>
    </row>
    <row r="3948" spans="1:18" hidden="1" x14ac:dyDescent="0.25">
      <c r="A3948" s="32">
        <v>436912</v>
      </c>
      <c r="B3948" s="31" t="s">
        <v>6770</v>
      </c>
      <c r="C3948" s="31" t="s">
        <v>6771</v>
      </c>
      <c r="D3948" s="31" t="s">
        <v>6772</v>
      </c>
      <c r="E3948" s="31" t="s">
        <v>135</v>
      </c>
      <c r="F3948" s="31" t="s">
        <v>122</v>
      </c>
      <c r="G3948" s="31" t="s">
        <v>111</v>
      </c>
      <c r="H3948" s="31" t="s">
        <v>112</v>
      </c>
      <c r="I3948" s="31" t="s">
        <v>6773</v>
      </c>
      <c r="J3948" s="31" t="s">
        <v>109</v>
      </c>
      <c r="K3948" s="31" t="s">
        <v>110</v>
      </c>
      <c r="L3948" s="31" t="s">
        <v>6773</v>
      </c>
      <c r="M3948" s="31" t="s">
        <v>4</v>
      </c>
      <c r="N3948" s="31" t="s">
        <v>4</v>
      </c>
      <c r="O3948" s="31" t="s">
        <v>25929</v>
      </c>
      <c r="P3948" s="32" t="s">
        <v>25948</v>
      </c>
      <c r="Q3948" s="32">
        <v>1</v>
      </c>
      <c r="R3948" t="str">
        <f t="shared" si="61"/>
        <v>(НКЗ) ППО працівників соціальної сфери Шепетівського районного територіалльного центру г.Шепетовка, ул.Маркса Карла, д.47</v>
      </c>
    </row>
    <row r="3949" spans="1:18" hidden="1" x14ac:dyDescent="0.25">
      <c r="A3949" s="32">
        <v>437959</v>
      </c>
      <c r="B3949" s="31" t="s">
        <v>6832</v>
      </c>
      <c r="C3949" s="31" t="s">
        <v>6833</v>
      </c>
      <c r="D3949" s="31" t="s">
        <v>6834</v>
      </c>
      <c r="E3949" s="31" t="s">
        <v>145</v>
      </c>
      <c r="F3949" s="31" t="s">
        <v>122</v>
      </c>
      <c r="G3949" s="31" t="s">
        <v>111</v>
      </c>
      <c r="H3949" s="31" t="s">
        <v>112</v>
      </c>
      <c r="I3949" s="31" t="s">
        <v>6835</v>
      </c>
      <c r="J3949" s="31" t="s">
        <v>109</v>
      </c>
      <c r="K3949" s="31" t="s">
        <v>110</v>
      </c>
      <c r="L3949" s="31" t="s">
        <v>6836</v>
      </c>
      <c r="M3949" s="31" t="s">
        <v>4</v>
      </c>
      <c r="N3949" s="31" t="s">
        <v>4</v>
      </c>
      <c r="O3949" s="31" t="s">
        <v>25929</v>
      </c>
      <c r="P3949" s="32" t="s">
        <v>25948</v>
      </c>
      <c r="Q3949" s="32">
        <v>1</v>
      </c>
      <c r="R3949" t="str">
        <f t="shared" si="61"/>
        <v>(НКЗ) Вектор-М ПП г.Хмельницкий, пер.Свободы, д.8б</v>
      </c>
    </row>
    <row r="3950" spans="1:18" hidden="1" x14ac:dyDescent="0.25">
      <c r="A3950" s="32">
        <v>437981</v>
      </c>
      <c r="B3950" s="31" t="s">
        <v>6837</v>
      </c>
      <c r="C3950" s="31" t="s">
        <v>6838</v>
      </c>
      <c r="D3950" s="31" t="s">
        <v>6839</v>
      </c>
      <c r="E3950" s="31" t="s">
        <v>145</v>
      </c>
      <c r="F3950" s="31" t="s">
        <v>122</v>
      </c>
      <c r="G3950" s="31" t="s">
        <v>111</v>
      </c>
      <c r="H3950" s="31" t="s">
        <v>112</v>
      </c>
      <c r="I3950" s="31" t="s">
        <v>6840</v>
      </c>
      <c r="J3950" s="31" t="s">
        <v>109</v>
      </c>
      <c r="K3950" s="31" t="s">
        <v>110</v>
      </c>
      <c r="L3950" s="31" t="s">
        <v>6841</v>
      </c>
      <c r="M3950" s="31" t="s">
        <v>4</v>
      </c>
      <c r="N3950" s="31" t="s">
        <v>4</v>
      </c>
      <c r="O3950" s="31" t="s">
        <v>25929</v>
      </c>
      <c r="P3950" s="32" t="s">
        <v>25948</v>
      </c>
      <c r="Q3950" s="32">
        <v>1</v>
      </c>
      <c r="R3950" t="str">
        <f t="shared" si="61"/>
        <v>(НКЗ) Сігнет-Поділля ТОВ р-н Деражнянский Район, г.Деражня, пер.Мира, д.126</v>
      </c>
    </row>
    <row r="3951" spans="1:18" hidden="1" x14ac:dyDescent="0.25">
      <c r="A3951" s="32">
        <v>437987</v>
      </c>
      <c r="B3951" s="31" t="s">
        <v>6842</v>
      </c>
      <c r="C3951" s="31" t="s">
        <v>6843</v>
      </c>
      <c r="D3951" s="31" t="s">
        <v>6844</v>
      </c>
      <c r="E3951" s="31" t="s">
        <v>135</v>
      </c>
      <c r="F3951" s="31" t="s">
        <v>122</v>
      </c>
      <c r="G3951" s="31" t="s">
        <v>111</v>
      </c>
      <c r="H3951" s="31" t="s">
        <v>112</v>
      </c>
      <c r="I3951" s="31" t="s">
        <v>124</v>
      </c>
      <c r="J3951" s="31" t="s">
        <v>109</v>
      </c>
      <c r="K3951" s="31" t="s">
        <v>110</v>
      </c>
      <c r="L3951" s="31" t="s">
        <v>6845</v>
      </c>
      <c r="M3951" s="31" t="s">
        <v>4</v>
      </c>
      <c r="N3951" s="31" t="s">
        <v>4</v>
      </c>
      <c r="O3951" s="31" t="s">
        <v>25929</v>
      </c>
      <c r="P3951" s="32" t="s">
        <v>25948</v>
      </c>
      <c r="Q3951" s="32">
        <v>1</v>
      </c>
      <c r="R3951" t="str">
        <f t="shared" si="61"/>
        <v>(НКЗ) ПАТ "Ізяславський агропостач" р-н Изяславский Район, г.Изяслав, ул.Станиславского, д.23</v>
      </c>
    </row>
    <row r="3952" spans="1:18" hidden="1" x14ac:dyDescent="0.25">
      <c r="A3952" s="32">
        <v>832347</v>
      </c>
      <c r="B3952" s="31" t="s">
        <v>6858</v>
      </c>
      <c r="C3952" s="31" t="s">
        <v>6859</v>
      </c>
      <c r="D3952" s="31" t="s">
        <v>6860</v>
      </c>
      <c r="E3952" s="31" t="s">
        <v>145</v>
      </c>
      <c r="F3952" s="31" t="s">
        <v>122</v>
      </c>
      <c r="G3952" s="31" t="s">
        <v>149</v>
      </c>
      <c r="H3952" s="31" t="s">
        <v>108</v>
      </c>
      <c r="I3952" s="31" t="s">
        <v>124</v>
      </c>
      <c r="J3952" s="31" t="s">
        <v>109</v>
      </c>
      <c r="K3952" s="31" t="s">
        <v>110</v>
      </c>
      <c r="L3952" s="31" t="s">
        <v>6859</v>
      </c>
      <c r="M3952" s="31" t="s">
        <v>5</v>
      </c>
      <c r="N3952" s="31" t="s">
        <v>4</v>
      </c>
      <c r="O3952" s="31" t="s">
        <v>25929</v>
      </c>
      <c r="P3952" s="32" t="s">
        <v>67</v>
      </c>
      <c r="Q3952" s="32">
        <v>0.5</v>
      </c>
      <c r="R3952" t="str">
        <f t="shared" si="61"/>
        <v>Пахольчук О.В. ПП, к-к №113 г.Хмельницкий, ул.Куприна, д.54</v>
      </c>
    </row>
    <row r="3953" spans="1:18" hidden="1" x14ac:dyDescent="0.25">
      <c r="A3953" s="32">
        <v>439725</v>
      </c>
      <c r="B3953" s="31" t="s">
        <v>7149</v>
      </c>
      <c r="C3953" s="31" t="s">
        <v>7150</v>
      </c>
      <c r="D3953" s="31" t="s">
        <v>7151</v>
      </c>
      <c r="E3953" s="31" t="s">
        <v>145</v>
      </c>
      <c r="F3953" s="31" t="s">
        <v>122</v>
      </c>
      <c r="G3953" s="31" t="s">
        <v>111</v>
      </c>
      <c r="H3953" s="31" t="s">
        <v>112</v>
      </c>
      <c r="I3953" s="31" t="s">
        <v>7152</v>
      </c>
      <c r="J3953" s="31" t="s">
        <v>109</v>
      </c>
      <c r="K3953" s="31" t="s">
        <v>110</v>
      </c>
      <c r="L3953" s="31" t="s">
        <v>7152</v>
      </c>
      <c r="M3953" s="31" t="s">
        <v>4</v>
      </c>
      <c r="N3953" s="31" t="s">
        <v>4</v>
      </c>
      <c r="O3953" s="31" t="s">
        <v>25929</v>
      </c>
      <c r="P3953" s="32" t="s">
        <v>25948</v>
      </c>
      <c r="Q3953" s="32">
        <v>1</v>
      </c>
      <c r="R3953" t="str">
        <f t="shared" si="61"/>
        <v>(НКЗ) Старокостянтинівська ППО працівників АПК г.Староконстантинов, бул.Князя Острожского, д.28</v>
      </c>
    </row>
    <row r="3954" spans="1:18" hidden="1" x14ac:dyDescent="0.25">
      <c r="A3954" s="32">
        <v>439726</v>
      </c>
      <c r="B3954" s="31" t="s">
        <v>7153</v>
      </c>
      <c r="C3954" s="31" t="s">
        <v>7154</v>
      </c>
      <c r="D3954" s="31" t="s">
        <v>7155</v>
      </c>
      <c r="E3954" s="31" t="s">
        <v>145</v>
      </c>
      <c r="F3954" s="31" t="s">
        <v>122</v>
      </c>
      <c r="G3954" s="31" t="s">
        <v>111</v>
      </c>
      <c r="H3954" s="31" t="s">
        <v>112</v>
      </c>
      <c r="I3954" s="31" t="s">
        <v>7156</v>
      </c>
      <c r="J3954" s="31" t="s">
        <v>109</v>
      </c>
      <c r="K3954" s="31" t="s">
        <v>110</v>
      </c>
      <c r="L3954" s="31" t="s">
        <v>7156</v>
      </c>
      <c r="M3954" s="31" t="s">
        <v>4</v>
      </c>
      <c r="N3954" s="31" t="s">
        <v>4</v>
      </c>
      <c r="O3954" s="31" t="s">
        <v>25929</v>
      </c>
      <c r="P3954" s="32" t="s">
        <v>25948</v>
      </c>
      <c r="Q3954" s="32">
        <v>1</v>
      </c>
      <c r="R3954" t="str">
        <f t="shared" si="61"/>
        <v>(НКЗ) СВК "Зеленченський" р-н Дунаевецкий Район, с.Зеленче (0)</v>
      </c>
    </row>
    <row r="3955" spans="1:18" hidden="1" x14ac:dyDescent="0.25">
      <c r="A3955" s="32">
        <v>439730</v>
      </c>
      <c r="B3955" s="31" t="s">
        <v>7157</v>
      </c>
      <c r="C3955" s="31" t="s">
        <v>7158</v>
      </c>
      <c r="D3955" s="31" t="s">
        <v>645</v>
      </c>
      <c r="E3955" s="31" t="s">
        <v>145</v>
      </c>
      <c r="F3955" s="31" t="s">
        <v>122</v>
      </c>
      <c r="G3955" s="31" t="s">
        <v>111</v>
      </c>
      <c r="H3955" s="31" t="s">
        <v>112</v>
      </c>
      <c r="I3955" s="31" t="s">
        <v>7159</v>
      </c>
      <c r="J3955" s="31" t="s">
        <v>109</v>
      </c>
      <c r="K3955" s="31" t="s">
        <v>110</v>
      </c>
      <c r="L3955" s="31" t="s">
        <v>7160</v>
      </c>
      <c r="M3955" s="31" t="s">
        <v>4</v>
      </c>
      <c r="N3955" s="31" t="s">
        <v>4</v>
      </c>
      <c r="O3955" s="31" t="s">
        <v>25929</v>
      </c>
      <c r="P3955" s="32" t="s">
        <v>25948</v>
      </c>
      <c r="Q3955" s="32">
        <v>1</v>
      </c>
      <c r="R3955" t="str">
        <f t="shared" si="61"/>
        <v>(НКЗ) Балинське КСП р-н Дунаевецкий Район, с.Балин (0)</v>
      </c>
    </row>
    <row r="3956" spans="1:18" hidden="1" x14ac:dyDescent="0.25">
      <c r="A3956" s="32">
        <v>439731</v>
      </c>
      <c r="B3956" s="31" t="s">
        <v>7161</v>
      </c>
      <c r="C3956" s="31" t="s">
        <v>7162</v>
      </c>
      <c r="D3956" s="31" t="s">
        <v>7163</v>
      </c>
      <c r="E3956" s="31" t="s">
        <v>145</v>
      </c>
      <c r="F3956" s="31" t="s">
        <v>122</v>
      </c>
      <c r="G3956" s="31" t="s">
        <v>111</v>
      </c>
      <c r="H3956" s="31" t="s">
        <v>112</v>
      </c>
      <c r="I3956" s="31" t="s">
        <v>7164</v>
      </c>
      <c r="J3956" s="31" t="s">
        <v>109</v>
      </c>
      <c r="K3956" s="31" t="s">
        <v>110</v>
      </c>
      <c r="L3956" s="31" t="s">
        <v>7164</v>
      </c>
      <c r="M3956" s="31" t="s">
        <v>4</v>
      </c>
      <c r="N3956" s="31" t="s">
        <v>4</v>
      </c>
      <c r="O3956" s="31" t="s">
        <v>25929</v>
      </c>
      <c r="P3956" s="32" t="s">
        <v>25948</v>
      </c>
      <c r="Q3956" s="32">
        <v>1</v>
      </c>
      <c r="R3956" t="str">
        <f t="shared" si="61"/>
        <v>(НКЗ) ТОВ ім. Б.Хмельницького р-н Дунаевецкий Район, с.Залесцы, ул.Ленина, д.4</v>
      </c>
    </row>
    <row r="3957" spans="1:18" hidden="1" x14ac:dyDescent="0.25">
      <c r="A3957" s="32">
        <v>439741</v>
      </c>
      <c r="B3957" s="31" t="s">
        <v>7165</v>
      </c>
      <c r="C3957" s="31" t="s">
        <v>7166</v>
      </c>
      <c r="D3957" s="31" t="s">
        <v>7167</v>
      </c>
      <c r="E3957" s="31" t="s">
        <v>121</v>
      </c>
      <c r="F3957" s="31" t="s">
        <v>122</v>
      </c>
      <c r="G3957" s="31" t="s">
        <v>111</v>
      </c>
      <c r="H3957" s="31" t="s">
        <v>112</v>
      </c>
      <c r="I3957" s="31" t="s">
        <v>7168</v>
      </c>
      <c r="J3957" s="31" t="s">
        <v>7169</v>
      </c>
      <c r="K3957" s="31" t="s">
        <v>110</v>
      </c>
      <c r="L3957" s="31" t="s">
        <v>7168</v>
      </c>
      <c r="M3957" s="31" t="s">
        <v>4</v>
      </c>
      <c r="N3957" s="31" t="s">
        <v>4</v>
      </c>
      <c r="O3957" s="31" t="s">
        <v>25929</v>
      </c>
      <c r="P3957" s="32" t="s">
        <v>25948</v>
      </c>
      <c r="Q3957" s="32">
        <v>1</v>
      </c>
      <c r="R3957" t="str">
        <f t="shared" si="61"/>
        <v>(НКЗ) Служба у справах дітей Дунаєвецької райдержадміністрації р-н Дунаевецкий Район, пгт.Дунаевцы, ул.Шевченко, д.50</v>
      </c>
    </row>
    <row r="3958" spans="1:18" hidden="1" x14ac:dyDescent="0.25">
      <c r="A3958" s="32">
        <v>915807</v>
      </c>
      <c r="B3958" s="31" t="s">
        <v>6470</v>
      </c>
      <c r="C3958" s="31" t="s">
        <v>6471</v>
      </c>
      <c r="D3958" s="31" t="s">
        <v>6472</v>
      </c>
      <c r="E3958" s="31" t="s">
        <v>145</v>
      </c>
      <c r="F3958" s="31" t="s">
        <v>122</v>
      </c>
      <c r="G3958" s="31" t="s">
        <v>107</v>
      </c>
      <c r="H3958" s="31" t="s">
        <v>108</v>
      </c>
      <c r="I3958" s="31" t="s">
        <v>124</v>
      </c>
      <c r="J3958" s="31" t="s">
        <v>109</v>
      </c>
      <c r="K3958" s="31" t="s">
        <v>110</v>
      </c>
      <c r="L3958" s="31" t="s">
        <v>6471</v>
      </c>
      <c r="M3958" s="31" t="s">
        <v>32</v>
      </c>
      <c r="N3958" s="31" t="s">
        <v>25934</v>
      </c>
      <c r="O3958" s="31" t="s">
        <v>25929</v>
      </c>
      <c r="P3958" s="32" t="s">
        <v>67</v>
      </c>
      <c r="Q3958" s="32">
        <v>0</v>
      </c>
      <c r="R3958" t="str">
        <f t="shared" si="61"/>
        <v>Денисюк О.Г. ПП, маг. "Каштан" р-н Хмельницкий Район, с.Лесовые Гриневцы, д.0</v>
      </c>
    </row>
    <row r="3959" spans="1:18" hidden="1" x14ac:dyDescent="0.25">
      <c r="A3959" s="32">
        <v>915808</v>
      </c>
      <c r="B3959" s="31" t="s">
        <v>6473</v>
      </c>
      <c r="C3959" s="31" t="s">
        <v>6474</v>
      </c>
      <c r="D3959" s="31" t="s">
        <v>6475</v>
      </c>
      <c r="E3959" s="31" t="s">
        <v>145</v>
      </c>
      <c r="F3959" s="31" t="s">
        <v>122</v>
      </c>
      <c r="G3959" s="31" t="s">
        <v>107</v>
      </c>
      <c r="H3959" s="31" t="s">
        <v>108</v>
      </c>
      <c r="I3959" s="31" t="s">
        <v>124</v>
      </c>
      <c r="J3959" s="31" t="s">
        <v>109</v>
      </c>
      <c r="K3959" s="31" t="s">
        <v>110</v>
      </c>
      <c r="L3959" s="31" t="s">
        <v>6474</v>
      </c>
      <c r="M3959" s="31" t="s">
        <v>32</v>
      </c>
      <c r="N3959" s="31" t="s">
        <v>25934</v>
      </c>
      <c r="O3959" s="31" t="s">
        <v>25929</v>
      </c>
      <c r="P3959" s="32" t="s">
        <v>67</v>
      </c>
      <c r="Q3959" s="32">
        <v>0</v>
      </c>
      <c r="R3959" t="str">
        <f t="shared" si="61"/>
        <v>Заворотна Л.І. ПП, маг. "Продукти" р-н Хмельницкий Район, с.Стуфчинцы, ул.Ленина (вагончик)</v>
      </c>
    </row>
    <row r="3960" spans="1:18" hidden="1" x14ac:dyDescent="0.25">
      <c r="A3960" s="32">
        <v>915811</v>
      </c>
      <c r="B3960" s="31" t="s">
        <v>6479</v>
      </c>
      <c r="C3960" s="31" t="s">
        <v>6480</v>
      </c>
      <c r="D3960" s="31" t="s">
        <v>6481</v>
      </c>
      <c r="E3960" s="31" t="s">
        <v>145</v>
      </c>
      <c r="F3960" s="31" t="s">
        <v>122</v>
      </c>
      <c r="G3960" s="31" t="s">
        <v>107</v>
      </c>
      <c r="H3960" s="31" t="s">
        <v>108</v>
      </c>
      <c r="I3960" s="31" t="s">
        <v>124</v>
      </c>
      <c r="J3960" s="31" t="s">
        <v>109</v>
      </c>
      <c r="K3960" s="31" t="s">
        <v>110</v>
      </c>
      <c r="L3960" s="31" t="s">
        <v>6480</v>
      </c>
      <c r="M3960" s="31" t="s">
        <v>29</v>
      </c>
      <c r="N3960" s="31" t="s">
        <v>25934</v>
      </c>
      <c r="O3960" s="31" t="s">
        <v>25929</v>
      </c>
      <c r="P3960" s="32" t="s">
        <v>25948</v>
      </c>
      <c r="Q3960" s="32">
        <v>0</v>
      </c>
      <c r="R3960" t="str">
        <f t="shared" si="61"/>
        <v>Рибачук Л.А. ПП, маг. "Маяк" р-н Красиловский Район, г.Красилов, пер.Шевченко, д.64</v>
      </c>
    </row>
    <row r="3961" spans="1:18" hidden="1" x14ac:dyDescent="0.25">
      <c r="A3961" s="32">
        <v>513705</v>
      </c>
      <c r="B3961" s="31" t="s">
        <v>7128</v>
      </c>
      <c r="C3961" s="31" t="s">
        <v>7129</v>
      </c>
      <c r="D3961" s="31" t="s">
        <v>7130</v>
      </c>
      <c r="E3961" s="31" t="s">
        <v>145</v>
      </c>
      <c r="F3961" s="31" t="s">
        <v>122</v>
      </c>
      <c r="G3961" s="31" t="s">
        <v>115</v>
      </c>
      <c r="H3961" s="31" t="s">
        <v>116</v>
      </c>
      <c r="I3961" s="31" t="s">
        <v>7131</v>
      </c>
      <c r="J3961" s="31" t="s">
        <v>7132</v>
      </c>
      <c r="K3961" s="31" t="s">
        <v>110</v>
      </c>
      <c r="L3961" s="31" t="s">
        <v>7129</v>
      </c>
      <c r="M3961" s="31" t="s">
        <v>31</v>
      </c>
      <c r="N3961" s="31" t="s">
        <v>25934</v>
      </c>
      <c r="O3961" s="31" t="s">
        <v>25929</v>
      </c>
      <c r="P3961" s="32" t="s">
        <v>66</v>
      </c>
      <c r="Q3961" s="32">
        <v>0.5</v>
      </c>
      <c r="R3961" t="str">
        <f t="shared" si="61"/>
        <v>Чорноус Г.Б. ПП, лоток г.Староконстантинов, пер.Мира, д.19/2 (ТЦ "Анастасія")</v>
      </c>
    </row>
    <row r="3962" spans="1:18" hidden="1" x14ac:dyDescent="0.25">
      <c r="A3962" s="32">
        <v>513707</v>
      </c>
      <c r="B3962" s="31" t="s">
        <v>7136</v>
      </c>
      <c r="C3962" s="31" t="s">
        <v>7137</v>
      </c>
      <c r="D3962" s="31" t="s">
        <v>7138</v>
      </c>
      <c r="E3962" s="31" t="s">
        <v>145</v>
      </c>
      <c r="F3962" s="31" t="s">
        <v>122</v>
      </c>
      <c r="G3962" s="31" t="s">
        <v>107</v>
      </c>
      <c r="H3962" s="31" t="s">
        <v>108</v>
      </c>
      <c r="I3962" s="31" t="s">
        <v>7131</v>
      </c>
      <c r="J3962" s="31" t="s">
        <v>7132</v>
      </c>
      <c r="K3962" s="31" t="s">
        <v>110</v>
      </c>
      <c r="L3962" s="31" t="s">
        <v>7137</v>
      </c>
      <c r="M3962" s="31" t="s">
        <v>31</v>
      </c>
      <c r="N3962" s="31" t="s">
        <v>25934</v>
      </c>
      <c r="O3962" s="31" t="s">
        <v>25929</v>
      </c>
      <c r="P3962" s="32" t="s">
        <v>66</v>
      </c>
      <c r="Q3962" s="32">
        <v>0.5</v>
      </c>
      <c r="R3962" t="str">
        <f t="shared" si="61"/>
        <v>Чорноус Г.Б. ПП, маг. на хаті г.Староконстантинов, пер.Калинина, д.7</v>
      </c>
    </row>
    <row r="3963" spans="1:18" hidden="1" x14ac:dyDescent="0.25">
      <c r="A3963" s="32">
        <v>513752</v>
      </c>
      <c r="B3963" s="31" t="s">
        <v>7139</v>
      </c>
      <c r="C3963" s="31" t="s">
        <v>7140</v>
      </c>
      <c r="D3963" s="31" t="s">
        <v>7141</v>
      </c>
      <c r="E3963" s="31" t="s">
        <v>145</v>
      </c>
      <c r="F3963" s="31" t="s">
        <v>122</v>
      </c>
      <c r="G3963" s="31" t="s">
        <v>107</v>
      </c>
      <c r="H3963" s="31" t="s">
        <v>108</v>
      </c>
      <c r="I3963" s="31" t="s">
        <v>124</v>
      </c>
      <c r="J3963" s="31" t="s">
        <v>109</v>
      </c>
      <c r="K3963" s="31" t="s">
        <v>110</v>
      </c>
      <c r="L3963" s="31" t="s">
        <v>7142</v>
      </c>
      <c r="M3963" s="31" t="s">
        <v>32</v>
      </c>
      <c r="N3963" s="31" t="s">
        <v>25934</v>
      </c>
      <c r="O3963" s="31" t="s">
        <v>25929</v>
      </c>
      <c r="P3963" s="32" t="s">
        <v>66</v>
      </c>
      <c r="Q3963" s="32">
        <v>0</v>
      </c>
      <c r="R3963" t="str">
        <f t="shared" si="61"/>
        <v>Похила П.Т. ПП, маг. "Продукти" р-н Старосинявский Район, с.Семаки (0)</v>
      </c>
    </row>
    <row r="3964" spans="1:18" hidden="1" x14ac:dyDescent="0.25">
      <c r="A3964" s="32">
        <v>513752</v>
      </c>
      <c r="B3964" s="31" t="s">
        <v>7143</v>
      </c>
      <c r="C3964" s="31" t="s">
        <v>7140</v>
      </c>
      <c r="D3964" s="31" t="s">
        <v>7141</v>
      </c>
      <c r="E3964" s="31" t="s">
        <v>145</v>
      </c>
      <c r="F3964" s="31" t="s">
        <v>122</v>
      </c>
      <c r="G3964" s="31" t="s">
        <v>107</v>
      </c>
      <c r="H3964" s="31" t="s">
        <v>108</v>
      </c>
      <c r="I3964" s="31" t="s">
        <v>124</v>
      </c>
      <c r="J3964" s="31" t="s">
        <v>109</v>
      </c>
      <c r="K3964" s="31" t="s">
        <v>110</v>
      </c>
      <c r="L3964" s="31" t="s">
        <v>7140</v>
      </c>
      <c r="M3964" s="31" t="s">
        <v>32</v>
      </c>
      <c r="N3964" s="31" t="s">
        <v>25934</v>
      </c>
      <c r="O3964" s="31" t="s">
        <v>25929</v>
      </c>
      <c r="P3964" s="32" t="s">
        <v>66</v>
      </c>
      <c r="Q3964" s="32">
        <v>0</v>
      </c>
      <c r="R3964" t="str">
        <f t="shared" si="61"/>
        <v>Похила П.Т. ПП, маг. "Продукти" р-н Старосинявский Район, с.Семаки (0)</v>
      </c>
    </row>
    <row r="3965" spans="1:18" hidden="1" x14ac:dyDescent="0.25">
      <c r="A3965" s="32">
        <v>863129</v>
      </c>
      <c r="B3965" s="31" t="s">
        <v>5853</v>
      </c>
      <c r="C3965" s="31" t="s">
        <v>5854</v>
      </c>
      <c r="D3965" s="31" t="s">
        <v>127</v>
      </c>
      <c r="E3965" s="31" t="s">
        <v>121</v>
      </c>
      <c r="F3965" s="31" t="s">
        <v>122</v>
      </c>
      <c r="G3965" s="31" t="s">
        <v>107</v>
      </c>
      <c r="H3965" s="31" t="s">
        <v>108</v>
      </c>
      <c r="I3965" s="31" t="s">
        <v>5855</v>
      </c>
      <c r="J3965" s="31" t="s">
        <v>5856</v>
      </c>
      <c r="K3965" s="31" t="s">
        <v>110</v>
      </c>
      <c r="L3965" s="31" t="s">
        <v>5857</v>
      </c>
      <c r="M3965" s="31" t="s">
        <v>4</v>
      </c>
      <c r="N3965" s="31" t="s">
        <v>4</v>
      </c>
      <c r="O3965" s="31" t="s">
        <v>25929</v>
      </c>
      <c r="P3965" s="32" t="s">
        <v>25948</v>
      </c>
      <c r="Q3965" s="32">
        <v>1</v>
      </c>
      <c r="R3965" t="str">
        <f t="shared" si="61"/>
        <v>(РЦ) Семелюк М.П. ПП, маг. г.Каменец-Подольский, просп Грушевского, д.25 (ринок)</v>
      </c>
    </row>
    <row r="3966" spans="1:18" hidden="1" x14ac:dyDescent="0.25">
      <c r="A3966" s="32">
        <v>865789</v>
      </c>
      <c r="B3966" s="31" t="s">
        <v>5875</v>
      </c>
      <c r="C3966" s="31" t="s">
        <v>5876</v>
      </c>
      <c r="D3966" s="31" t="s">
        <v>5877</v>
      </c>
      <c r="E3966" s="31" t="s">
        <v>145</v>
      </c>
      <c r="F3966" s="31" t="s">
        <v>122</v>
      </c>
      <c r="G3966" s="31" t="s">
        <v>107</v>
      </c>
      <c r="H3966" s="31" t="s">
        <v>108</v>
      </c>
      <c r="I3966" s="31" t="s">
        <v>5878</v>
      </c>
      <c r="J3966" s="31" t="s">
        <v>5879</v>
      </c>
      <c r="K3966" s="31" t="s">
        <v>110</v>
      </c>
      <c r="L3966" s="31" t="s">
        <v>5876</v>
      </c>
      <c r="M3966" s="31" t="s">
        <v>29</v>
      </c>
      <c r="N3966" s="31" t="s">
        <v>25934</v>
      </c>
      <c r="O3966" s="31" t="s">
        <v>25929</v>
      </c>
      <c r="P3966" s="32" t="s">
        <v>67</v>
      </c>
      <c r="Q3966" s="32">
        <v>0.5</v>
      </c>
      <c r="R3966" t="str">
        <f t="shared" si="61"/>
        <v>Зелінський Б.Б. ПП, маг. "Гранд" р-н Красиловский Район, г.Красилов, ул.Грушевского, д.24 А</v>
      </c>
    </row>
    <row r="3967" spans="1:18" hidden="1" x14ac:dyDescent="0.25">
      <c r="A3967" s="32">
        <v>843917</v>
      </c>
      <c r="B3967" s="31" t="s">
        <v>5078</v>
      </c>
      <c r="C3967" s="31" t="s">
        <v>5079</v>
      </c>
      <c r="D3967" s="31" t="s">
        <v>5080</v>
      </c>
      <c r="E3967" s="31" t="s">
        <v>145</v>
      </c>
      <c r="F3967" s="31" t="s">
        <v>122</v>
      </c>
      <c r="G3967" s="31" t="s">
        <v>111</v>
      </c>
      <c r="H3967" s="31" t="s">
        <v>112</v>
      </c>
      <c r="I3967" s="31" t="s">
        <v>5081</v>
      </c>
      <c r="J3967" s="31" t="s">
        <v>5082</v>
      </c>
      <c r="K3967" s="31" t="s">
        <v>110</v>
      </c>
      <c r="L3967" s="31" t="s">
        <v>5083</v>
      </c>
      <c r="M3967" s="31" t="s">
        <v>4</v>
      </c>
      <c r="N3967" s="31" t="s">
        <v>4</v>
      </c>
      <c r="O3967" s="31" t="s">
        <v>25929</v>
      </c>
      <c r="P3967" s="32" t="s">
        <v>25948</v>
      </c>
      <c r="Q3967" s="32">
        <v>1</v>
      </c>
      <c r="R3967" t="str">
        <f t="shared" si="61"/>
        <v>(НКЗ) Рекламне агентство "Є!" ПП г.Хмельницкий, ул.Прибужская, д.34, оф.14</v>
      </c>
    </row>
    <row r="3968" spans="1:18" hidden="1" x14ac:dyDescent="0.25">
      <c r="A3968" s="32">
        <v>843918</v>
      </c>
      <c r="B3968" s="31" t="s">
        <v>5084</v>
      </c>
      <c r="C3968" s="31" t="s">
        <v>5085</v>
      </c>
      <c r="D3968" s="31" t="s">
        <v>5086</v>
      </c>
      <c r="E3968" s="31" t="s">
        <v>145</v>
      </c>
      <c r="F3968" s="31" t="s">
        <v>122</v>
      </c>
      <c r="G3968" s="31" t="s">
        <v>111</v>
      </c>
      <c r="H3968" s="31" t="s">
        <v>112</v>
      </c>
      <c r="I3968" s="31" t="s">
        <v>5087</v>
      </c>
      <c r="J3968" s="31" t="s">
        <v>5088</v>
      </c>
      <c r="K3968" s="31" t="s">
        <v>110</v>
      </c>
      <c r="L3968" s="31" t="s">
        <v>5089</v>
      </c>
      <c r="M3968" s="31" t="s">
        <v>4</v>
      </c>
      <c r="N3968" s="31" t="s">
        <v>4</v>
      </c>
      <c r="O3968" s="31" t="s">
        <v>25929</v>
      </c>
      <c r="P3968" s="32" t="s">
        <v>25948</v>
      </c>
      <c r="Q3968" s="32">
        <v>1</v>
      </c>
      <c r="R3968" t="str">
        <f t="shared" si="61"/>
        <v>(НКЗ) ХНВЦ стандартизації, метрології та сертифікації ДП г.Хмельницкий, пер.Свободы, д.7</v>
      </c>
    </row>
    <row r="3969" spans="1:18" hidden="1" x14ac:dyDescent="0.25">
      <c r="A3969" s="32">
        <v>843922</v>
      </c>
      <c r="B3969" s="31" t="s">
        <v>5101</v>
      </c>
      <c r="C3969" s="31" t="s">
        <v>5102</v>
      </c>
      <c r="D3969" s="31" t="s">
        <v>3796</v>
      </c>
      <c r="E3969" s="31" t="s">
        <v>145</v>
      </c>
      <c r="F3969" s="31" t="s">
        <v>122</v>
      </c>
      <c r="G3969" s="31" t="s">
        <v>111</v>
      </c>
      <c r="H3969" s="31" t="s">
        <v>112</v>
      </c>
      <c r="I3969" s="31" t="s">
        <v>5103</v>
      </c>
      <c r="J3969" s="31" t="s">
        <v>5104</v>
      </c>
      <c r="K3969" s="31" t="s">
        <v>110</v>
      </c>
      <c r="L3969" s="31" t="s">
        <v>5105</v>
      </c>
      <c r="M3969" s="31" t="s">
        <v>4</v>
      </c>
      <c r="N3969" s="31" t="s">
        <v>4</v>
      </c>
      <c r="O3969" s="31" t="s">
        <v>25929</v>
      </c>
      <c r="P3969" s="32" t="s">
        <v>25948</v>
      </c>
      <c r="Q3969" s="32">
        <v>1</v>
      </c>
      <c r="R3969" t="str">
        <f t="shared" si="61"/>
        <v>(НКЗ) Р.І.Н.О ТОВ г.Хмельницкий, ул.Чорновола Вячеслава, д.88</v>
      </c>
    </row>
    <row r="3970" spans="1:18" hidden="1" x14ac:dyDescent="0.25">
      <c r="A3970" s="32">
        <v>843928</v>
      </c>
      <c r="B3970" s="31" t="s">
        <v>5111</v>
      </c>
      <c r="C3970" s="31" t="s">
        <v>5112</v>
      </c>
      <c r="D3970" s="31" t="s">
        <v>5113</v>
      </c>
      <c r="E3970" s="31" t="s">
        <v>121</v>
      </c>
      <c r="F3970" s="31" t="s">
        <v>122</v>
      </c>
      <c r="G3970" s="31" t="s">
        <v>111</v>
      </c>
      <c r="H3970" s="31" t="s">
        <v>112</v>
      </c>
      <c r="I3970" s="31" t="s">
        <v>5114</v>
      </c>
      <c r="J3970" s="31" t="s">
        <v>5115</v>
      </c>
      <c r="K3970" s="31" t="s">
        <v>110</v>
      </c>
      <c r="L3970" s="31" t="s">
        <v>5114</v>
      </c>
      <c r="M3970" s="31" t="s">
        <v>4</v>
      </c>
      <c r="N3970" s="31" t="s">
        <v>4</v>
      </c>
      <c r="O3970" s="31" t="s">
        <v>25929</v>
      </c>
      <c r="P3970" s="32" t="s">
        <v>25948</v>
      </c>
      <c r="Q3970" s="32">
        <v>1</v>
      </c>
      <c r="R3970" t="str">
        <f t="shared" si="61"/>
        <v>(НКЗ) ТОВ "Преттль - Кабель Україна" г.Каменец-Подольский, ул.Северная, д.81</v>
      </c>
    </row>
    <row r="3971" spans="1:18" hidden="1" x14ac:dyDescent="0.25">
      <c r="A3971" s="32">
        <v>843928</v>
      </c>
      <c r="B3971" s="31" t="s">
        <v>5116</v>
      </c>
      <c r="C3971" s="31" t="s">
        <v>5112</v>
      </c>
      <c r="D3971" s="31" t="s">
        <v>5113</v>
      </c>
      <c r="E3971" s="31" t="s">
        <v>121</v>
      </c>
      <c r="F3971" s="31" t="s">
        <v>122</v>
      </c>
      <c r="G3971" s="31" t="s">
        <v>111</v>
      </c>
      <c r="H3971" s="31" t="s">
        <v>112</v>
      </c>
      <c r="I3971" s="31" t="s">
        <v>5117</v>
      </c>
      <c r="J3971" s="31" t="s">
        <v>5118</v>
      </c>
      <c r="K3971" s="31" t="s">
        <v>110</v>
      </c>
      <c r="L3971" s="31" t="s">
        <v>5119</v>
      </c>
      <c r="M3971" s="31" t="s">
        <v>4</v>
      </c>
      <c r="N3971" s="31" t="s">
        <v>4</v>
      </c>
      <c r="O3971" s="31" t="s">
        <v>25929</v>
      </c>
      <c r="P3971" s="32" t="s">
        <v>25948</v>
      </c>
      <c r="Q3971" s="32">
        <v>1</v>
      </c>
      <c r="R3971" t="str">
        <f t="shared" ref="R3971:R4034" si="62">CONCATENATE(C3971," ",D3971)</f>
        <v>(НКЗ) ТОВ "Преттль - Кабель Україна" г.Каменец-Подольский, ул.Северная, д.81</v>
      </c>
    </row>
    <row r="3972" spans="1:18" hidden="1" x14ac:dyDescent="0.25">
      <c r="A3972" s="32">
        <v>843932</v>
      </c>
      <c r="B3972" s="31" t="s">
        <v>5133</v>
      </c>
      <c r="C3972" s="31" t="s">
        <v>5134</v>
      </c>
      <c r="D3972" s="31" t="s">
        <v>5135</v>
      </c>
      <c r="E3972" s="31" t="s">
        <v>135</v>
      </c>
      <c r="F3972" s="31" t="s">
        <v>122</v>
      </c>
      <c r="G3972" s="31" t="s">
        <v>111</v>
      </c>
      <c r="H3972" s="31" t="s">
        <v>112</v>
      </c>
      <c r="I3972" s="31" t="s">
        <v>5136</v>
      </c>
      <c r="J3972" s="31" t="s">
        <v>5137</v>
      </c>
      <c r="K3972" s="31" t="s">
        <v>110</v>
      </c>
      <c r="L3972" s="31" t="s">
        <v>5136</v>
      </c>
      <c r="M3972" s="31" t="s">
        <v>4</v>
      </c>
      <c r="N3972" s="31" t="s">
        <v>4</v>
      </c>
      <c r="O3972" s="31" t="s">
        <v>25929</v>
      </c>
      <c r="P3972" s="32" t="s">
        <v>25948</v>
      </c>
      <c r="Q3972" s="32">
        <v>1</v>
      </c>
      <c r="R3972" t="str">
        <f t="shared" si="62"/>
        <v>(НКЗ) ППО Ізяславського відділення Славутської ОДПІ р-н Изяславский Район, г.Изяслав, ул.Независимости, д.43</v>
      </c>
    </row>
    <row r="3973" spans="1:18" hidden="1" x14ac:dyDescent="0.25">
      <c r="A3973" s="32">
        <v>852790</v>
      </c>
      <c r="B3973" s="31" t="s">
        <v>5442</v>
      </c>
      <c r="C3973" s="31" t="s">
        <v>5443</v>
      </c>
      <c r="D3973" s="31" t="s">
        <v>5444</v>
      </c>
      <c r="E3973" s="31" t="s">
        <v>121</v>
      </c>
      <c r="F3973" s="31" t="s">
        <v>122</v>
      </c>
      <c r="G3973" s="31" t="s">
        <v>111</v>
      </c>
      <c r="H3973" s="31" t="s">
        <v>112</v>
      </c>
      <c r="I3973" s="31" t="s">
        <v>920</v>
      </c>
      <c r="J3973" s="31" t="s">
        <v>921</v>
      </c>
      <c r="K3973" s="31" t="s">
        <v>110</v>
      </c>
      <c r="L3973" s="31" t="s">
        <v>5445</v>
      </c>
      <c r="M3973" s="31" t="s">
        <v>4</v>
      </c>
      <c r="N3973" s="31" t="s">
        <v>4</v>
      </c>
      <c r="O3973" s="31" t="s">
        <v>25929</v>
      </c>
      <c r="P3973" s="32" t="s">
        <v>25948</v>
      </c>
      <c r="Q3973" s="32">
        <v>1</v>
      </c>
      <c r="R3973" t="str">
        <f t="shared" si="62"/>
        <v>(НКЗ) Кам'янець-Подільський РВ УМВС г.Каменец-Подольский, ул.Длинная, д.1</v>
      </c>
    </row>
    <row r="3974" spans="1:18" hidden="1" x14ac:dyDescent="0.25">
      <c r="A3974" s="32">
        <v>852791</v>
      </c>
      <c r="B3974" s="31" t="s">
        <v>5446</v>
      </c>
      <c r="C3974" s="31" t="s">
        <v>5447</v>
      </c>
      <c r="D3974" s="31" t="s">
        <v>5448</v>
      </c>
      <c r="E3974" s="31" t="s">
        <v>121</v>
      </c>
      <c r="F3974" s="31" t="s">
        <v>122</v>
      </c>
      <c r="G3974" s="31" t="s">
        <v>111</v>
      </c>
      <c r="H3974" s="31" t="s">
        <v>112</v>
      </c>
      <c r="I3974" s="31" t="s">
        <v>5449</v>
      </c>
      <c r="J3974" s="31" t="s">
        <v>5450</v>
      </c>
      <c r="K3974" s="31" t="s">
        <v>110</v>
      </c>
      <c r="L3974" s="31" t="s">
        <v>5451</v>
      </c>
      <c r="M3974" s="31" t="s">
        <v>4</v>
      </c>
      <c r="N3974" s="31" t="s">
        <v>4</v>
      </c>
      <c r="O3974" s="31" t="s">
        <v>25929</v>
      </c>
      <c r="P3974" s="32" t="s">
        <v>25948</v>
      </c>
      <c r="Q3974" s="32">
        <v>1</v>
      </c>
      <c r="R3974" t="str">
        <f t="shared" si="62"/>
        <v>(НКЗ) ХООПП зв'язку ХД УДППЗ "Укрпошта" г.Каменец-Подольский, ул.Соборная, д.1</v>
      </c>
    </row>
    <row r="3975" spans="1:18" hidden="1" x14ac:dyDescent="0.25">
      <c r="A3975" s="32">
        <v>852792</v>
      </c>
      <c r="B3975" s="31" t="s">
        <v>5452</v>
      </c>
      <c r="C3975" s="31" t="s">
        <v>5453</v>
      </c>
      <c r="D3975" s="31" t="s">
        <v>5454</v>
      </c>
      <c r="E3975" s="31" t="s">
        <v>135</v>
      </c>
      <c r="F3975" s="31" t="s">
        <v>122</v>
      </c>
      <c r="G3975" s="31" t="s">
        <v>111</v>
      </c>
      <c r="H3975" s="31" t="s">
        <v>112</v>
      </c>
      <c r="I3975" s="31" t="s">
        <v>5455</v>
      </c>
      <c r="J3975" s="31" t="s">
        <v>5456</v>
      </c>
      <c r="K3975" s="31" t="s">
        <v>110</v>
      </c>
      <c r="L3975" s="31" t="s">
        <v>5457</v>
      </c>
      <c r="M3975" s="31" t="s">
        <v>4</v>
      </c>
      <c r="N3975" s="31" t="s">
        <v>4</v>
      </c>
      <c r="O3975" s="31" t="s">
        <v>25929</v>
      </c>
      <c r="P3975" s="32" t="s">
        <v>25948</v>
      </c>
      <c r="Q3975" s="32">
        <v>1</v>
      </c>
      <c r="R3975" t="str">
        <f t="shared" si="62"/>
        <v>(НКЗ) Зоря СТДВ р-н Изяславский Район, с.Васькивци, ул.Карла Маркса, д.37</v>
      </c>
    </row>
    <row r="3976" spans="1:18" hidden="1" x14ac:dyDescent="0.25">
      <c r="A3976" s="32">
        <v>852796</v>
      </c>
      <c r="B3976" s="31" t="s">
        <v>5458</v>
      </c>
      <c r="C3976" s="31" t="s">
        <v>5459</v>
      </c>
      <c r="D3976" s="31" t="s">
        <v>5460</v>
      </c>
      <c r="E3976" s="31" t="s">
        <v>145</v>
      </c>
      <c r="F3976" s="31" t="s">
        <v>122</v>
      </c>
      <c r="G3976" s="31" t="s">
        <v>111</v>
      </c>
      <c r="H3976" s="31" t="s">
        <v>112</v>
      </c>
      <c r="I3976" s="31" t="s">
        <v>5461</v>
      </c>
      <c r="J3976" s="31" t="s">
        <v>5462</v>
      </c>
      <c r="K3976" s="31" t="s">
        <v>110</v>
      </c>
      <c r="L3976" s="31" t="s">
        <v>5463</v>
      </c>
      <c r="M3976" s="31" t="s">
        <v>4</v>
      </c>
      <c r="N3976" s="31" t="s">
        <v>4</v>
      </c>
      <c r="O3976" s="31" t="s">
        <v>25929</v>
      </c>
      <c r="P3976" s="32" t="s">
        <v>25948</v>
      </c>
      <c r="Q3976" s="32">
        <v>1</v>
      </c>
      <c r="R3976" t="str">
        <f t="shared" si="62"/>
        <v>(НКЗ) Хмельницька СПМК-525 ТДВ г.Хмельницкий, шоссе Львовское, д.14/1</v>
      </c>
    </row>
    <row r="3977" spans="1:18" hidden="1" x14ac:dyDescent="0.25">
      <c r="A3977" s="32">
        <v>852798</v>
      </c>
      <c r="B3977" s="31" t="s">
        <v>5464</v>
      </c>
      <c r="C3977" s="31" t="s">
        <v>5465</v>
      </c>
      <c r="D3977" s="31" t="s">
        <v>5466</v>
      </c>
      <c r="E3977" s="31" t="s">
        <v>145</v>
      </c>
      <c r="F3977" s="31" t="s">
        <v>122</v>
      </c>
      <c r="G3977" s="31" t="s">
        <v>111</v>
      </c>
      <c r="H3977" s="31" t="s">
        <v>112</v>
      </c>
      <c r="I3977" s="31" t="s">
        <v>5467</v>
      </c>
      <c r="J3977" s="31" t="s">
        <v>5468</v>
      </c>
      <c r="K3977" s="31" t="s">
        <v>110</v>
      </c>
      <c r="L3977" s="31" t="s">
        <v>5467</v>
      </c>
      <c r="M3977" s="31" t="s">
        <v>4</v>
      </c>
      <c r="N3977" s="31" t="s">
        <v>4</v>
      </c>
      <c r="O3977" s="31" t="s">
        <v>25929</v>
      </c>
      <c r="P3977" s="32" t="s">
        <v>25948</v>
      </c>
      <c r="Q3977" s="32">
        <v>1</v>
      </c>
      <c r="R3977" t="str">
        <f t="shared" si="62"/>
        <v>(НКЗ) Хмельницька ЖЕК №7 г.Хмельницкий, ул.Мирного Панаса, д.31</v>
      </c>
    </row>
    <row r="3978" spans="1:18" hidden="1" x14ac:dyDescent="0.25">
      <c r="A3978" s="32">
        <v>852801</v>
      </c>
      <c r="B3978" s="31" t="s">
        <v>5469</v>
      </c>
      <c r="C3978" s="31" t="s">
        <v>5470</v>
      </c>
      <c r="D3978" s="31" t="s">
        <v>5471</v>
      </c>
      <c r="E3978" s="31" t="s">
        <v>145</v>
      </c>
      <c r="F3978" s="31" t="s">
        <v>122</v>
      </c>
      <c r="G3978" s="31" t="s">
        <v>111</v>
      </c>
      <c r="H3978" s="31" t="s">
        <v>112</v>
      </c>
      <c r="I3978" s="31" t="s">
        <v>5472</v>
      </c>
      <c r="J3978" s="31" t="s">
        <v>5473</v>
      </c>
      <c r="K3978" s="31" t="s">
        <v>110</v>
      </c>
      <c r="L3978" s="31" t="s">
        <v>5474</v>
      </c>
      <c r="M3978" s="31" t="s">
        <v>4</v>
      </c>
      <c r="N3978" s="31" t="s">
        <v>4</v>
      </c>
      <c r="O3978" s="31" t="s">
        <v>25929</v>
      </c>
      <c r="P3978" s="32" t="s">
        <v>25948</v>
      </c>
      <c r="Q3978" s="32">
        <v>1</v>
      </c>
      <c r="R3978" t="str">
        <f t="shared" si="62"/>
        <v>(НКЗ) Зернопродукт МХП Теофіпольська філія ПАТ р-н Теофипольский Район, с.Новоставцы, ул.Ленина, д.23</v>
      </c>
    </row>
    <row r="3979" spans="1:18" hidden="1" x14ac:dyDescent="0.25">
      <c r="A3979" s="32">
        <v>853420</v>
      </c>
      <c r="B3979" s="31" t="s">
        <v>5475</v>
      </c>
      <c r="C3979" s="31" t="s">
        <v>5447</v>
      </c>
      <c r="D3979" s="31" t="s">
        <v>5476</v>
      </c>
      <c r="E3979" s="31" t="s">
        <v>121</v>
      </c>
      <c r="F3979" s="31" t="s">
        <v>122</v>
      </c>
      <c r="G3979" s="31" t="s">
        <v>111</v>
      </c>
      <c r="H3979" s="31" t="s">
        <v>112</v>
      </c>
      <c r="I3979" s="31" t="s">
        <v>5449</v>
      </c>
      <c r="J3979" s="31" t="s">
        <v>5450</v>
      </c>
      <c r="K3979" s="31" t="s">
        <v>110</v>
      </c>
      <c r="L3979" s="31" t="s">
        <v>5451</v>
      </c>
      <c r="M3979" s="31" t="s">
        <v>4</v>
      </c>
      <c r="N3979" s="31" t="s">
        <v>4</v>
      </c>
      <c r="O3979" s="31" t="s">
        <v>25929</v>
      </c>
      <c r="P3979" s="32" t="s">
        <v>25948</v>
      </c>
      <c r="Q3979" s="32">
        <v>1</v>
      </c>
      <c r="R3979" t="str">
        <f t="shared" si="62"/>
        <v>(НКЗ) ХООПП зв'язку ХД УДППЗ "Укрпошта" р-н Дунаевецкий Район, г.Дунаевцы, ул.Ленина, д.5</v>
      </c>
    </row>
    <row r="3980" spans="1:18" hidden="1" x14ac:dyDescent="0.25">
      <c r="A3980" s="32">
        <v>853421</v>
      </c>
      <c r="B3980" s="31" t="s">
        <v>5477</v>
      </c>
      <c r="C3980" s="31" t="s">
        <v>5478</v>
      </c>
      <c r="D3980" s="31" t="s">
        <v>5479</v>
      </c>
      <c r="E3980" s="31" t="s">
        <v>121</v>
      </c>
      <c r="F3980" s="31" t="s">
        <v>122</v>
      </c>
      <c r="G3980" s="31" t="s">
        <v>111</v>
      </c>
      <c r="H3980" s="31" t="s">
        <v>112</v>
      </c>
      <c r="I3980" s="31" t="s">
        <v>5480</v>
      </c>
      <c r="J3980" s="31" t="s">
        <v>5481</v>
      </c>
      <c r="K3980" s="31" t="s">
        <v>110</v>
      </c>
      <c r="L3980" s="31" t="s">
        <v>5482</v>
      </c>
      <c r="M3980" s="31" t="s">
        <v>4</v>
      </c>
      <c r="N3980" s="31" t="s">
        <v>4</v>
      </c>
      <c r="O3980" s="31" t="s">
        <v>25929</v>
      </c>
      <c r="P3980" s="32" t="s">
        <v>25948</v>
      </c>
      <c r="Q3980" s="32">
        <v>1</v>
      </c>
      <c r="R3980" t="str">
        <f t="shared" si="62"/>
        <v>(НКЗ) ППО профспілки прац. енергетики та електротехнічної промисловості України КП РЕМ г.Каменец-Подольский, ул.Строителей, д.3</v>
      </c>
    </row>
    <row r="3981" spans="1:18" hidden="1" x14ac:dyDescent="0.25">
      <c r="A3981" s="32">
        <v>853422</v>
      </c>
      <c r="B3981" s="31" t="s">
        <v>5483</v>
      </c>
      <c r="C3981" s="31" t="s">
        <v>5484</v>
      </c>
      <c r="D3981" s="31" t="s">
        <v>5485</v>
      </c>
      <c r="E3981" s="31" t="s">
        <v>145</v>
      </c>
      <c r="F3981" s="31" t="s">
        <v>122</v>
      </c>
      <c r="G3981" s="31" t="s">
        <v>111</v>
      </c>
      <c r="H3981" s="31" t="s">
        <v>112</v>
      </c>
      <c r="I3981" s="31" t="s">
        <v>5486</v>
      </c>
      <c r="J3981" s="31" t="s">
        <v>5487</v>
      </c>
      <c r="K3981" s="31" t="s">
        <v>110</v>
      </c>
      <c r="L3981" s="31" t="s">
        <v>5486</v>
      </c>
      <c r="M3981" s="31" t="s">
        <v>4</v>
      </c>
      <c r="N3981" s="31" t="s">
        <v>4</v>
      </c>
      <c r="O3981" s="31" t="s">
        <v>25929</v>
      </c>
      <c r="P3981" s="32" t="s">
        <v>25948</v>
      </c>
      <c r="Q3981" s="32">
        <v>1</v>
      </c>
      <c r="R3981" t="str">
        <f t="shared" si="62"/>
        <v>(НКЗ) Відділ культури, національностей та релігій Старокостянтинівської райдержадміністрації р-н Староконстантиновский Район, с.Вербородинцы, д.21</v>
      </c>
    </row>
    <row r="3982" spans="1:18" hidden="1" x14ac:dyDescent="0.25">
      <c r="A3982" s="32">
        <v>853424</v>
      </c>
      <c r="B3982" s="31" t="s">
        <v>5488</v>
      </c>
      <c r="C3982" s="31" t="s">
        <v>5489</v>
      </c>
      <c r="D3982" s="31" t="s">
        <v>5490</v>
      </c>
      <c r="E3982" s="31" t="s">
        <v>145</v>
      </c>
      <c r="F3982" s="31" t="s">
        <v>122</v>
      </c>
      <c r="G3982" s="31" t="s">
        <v>111</v>
      </c>
      <c r="H3982" s="31" t="s">
        <v>112</v>
      </c>
      <c r="I3982" s="31" t="s">
        <v>5492</v>
      </c>
      <c r="J3982" s="31" t="s">
        <v>109</v>
      </c>
      <c r="K3982" s="31" t="s">
        <v>110</v>
      </c>
      <c r="L3982" s="31" t="s">
        <v>5491</v>
      </c>
      <c r="M3982" s="31" t="s">
        <v>4</v>
      </c>
      <c r="N3982" s="31" t="s">
        <v>4</v>
      </c>
      <c r="O3982" s="31" t="s">
        <v>25929</v>
      </c>
      <c r="P3982" s="32" t="s">
        <v>25948</v>
      </c>
      <c r="Q3982" s="32">
        <v>1</v>
      </c>
      <c r="R3982" t="str">
        <f t="shared" si="62"/>
        <v>(НКЗ) (НКЗ) ПАТ «ПБК «РАДОМИШЛЬ» р-н Радомышльский Район, г.Радомышль, ул.Микгород, д.71</v>
      </c>
    </row>
    <row r="3983" spans="1:18" hidden="1" x14ac:dyDescent="0.25">
      <c r="A3983" s="32">
        <v>853425</v>
      </c>
      <c r="B3983" s="31" t="s">
        <v>5493</v>
      </c>
      <c r="C3983" s="31" t="s">
        <v>5494</v>
      </c>
      <c r="D3983" s="31" t="s">
        <v>5495</v>
      </c>
      <c r="E3983" s="31" t="s">
        <v>135</v>
      </c>
      <c r="F3983" s="31" t="s">
        <v>122</v>
      </c>
      <c r="G3983" s="31" t="s">
        <v>111</v>
      </c>
      <c r="H3983" s="31" t="s">
        <v>112</v>
      </c>
      <c r="I3983" s="31" t="s">
        <v>5496</v>
      </c>
      <c r="J3983" s="31" t="s">
        <v>5497</v>
      </c>
      <c r="K3983" s="31" t="s">
        <v>110</v>
      </c>
      <c r="L3983" s="31" t="s">
        <v>5496</v>
      </c>
      <c r="M3983" s="31" t="s">
        <v>4</v>
      </c>
      <c r="N3983" s="31" t="s">
        <v>4</v>
      </c>
      <c r="O3983" s="31" t="s">
        <v>25929</v>
      </c>
      <c r="P3983" s="32" t="s">
        <v>25948</v>
      </c>
      <c r="Q3983" s="32">
        <v>1</v>
      </c>
      <c r="R3983" t="str">
        <f t="shared" si="62"/>
        <v>(НКЗ) Білогородська ЗОШ І-ІІІ ступенів Ізяславської районної ради р-н Изяславский Район, с.Билогородка, ул.Центральная, д.2</v>
      </c>
    </row>
    <row r="3984" spans="1:18" hidden="1" x14ac:dyDescent="0.25">
      <c r="A3984" s="32">
        <v>853426</v>
      </c>
      <c r="B3984" s="31" t="s">
        <v>5498</v>
      </c>
      <c r="C3984" s="31" t="s">
        <v>5499</v>
      </c>
      <c r="D3984" s="31" t="s">
        <v>5500</v>
      </c>
      <c r="E3984" s="31" t="s">
        <v>145</v>
      </c>
      <c r="F3984" s="31" t="s">
        <v>122</v>
      </c>
      <c r="G3984" s="31" t="s">
        <v>111</v>
      </c>
      <c r="H3984" s="31" t="s">
        <v>112</v>
      </c>
      <c r="I3984" s="31" t="s">
        <v>5501</v>
      </c>
      <c r="J3984" s="31" t="s">
        <v>5502</v>
      </c>
      <c r="K3984" s="31" t="s">
        <v>110</v>
      </c>
      <c r="L3984" s="31" t="s">
        <v>5503</v>
      </c>
      <c r="M3984" s="31" t="s">
        <v>4</v>
      </c>
      <c r="N3984" s="31" t="s">
        <v>4</v>
      </c>
      <c r="O3984" s="31" t="s">
        <v>25929</v>
      </c>
      <c r="P3984" s="32" t="s">
        <v>25948</v>
      </c>
      <c r="Q3984" s="32">
        <v>1</v>
      </c>
      <c r="R3984" t="str">
        <f t="shared" si="62"/>
        <v>(НКЗ) ЯРОС АГРО ТОВ р-н Городокский Район, с.Кременная, ул.Франко Ивана, д.6</v>
      </c>
    </row>
    <row r="3985" spans="1:18" hidden="1" x14ac:dyDescent="0.25">
      <c r="A3985" s="32">
        <v>853427</v>
      </c>
      <c r="B3985" s="31" t="s">
        <v>5504</v>
      </c>
      <c r="C3985" s="31" t="s">
        <v>5505</v>
      </c>
      <c r="D3985" s="31" t="s">
        <v>5506</v>
      </c>
      <c r="E3985" s="31" t="s">
        <v>121</v>
      </c>
      <c r="F3985" s="31" t="s">
        <v>122</v>
      </c>
      <c r="G3985" s="31" t="s">
        <v>111</v>
      </c>
      <c r="H3985" s="31" t="s">
        <v>112</v>
      </c>
      <c r="I3985" s="31" t="s">
        <v>5507</v>
      </c>
      <c r="J3985" s="31" t="s">
        <v>5508</v>
      </c>
      <c r="K3985" s="31" t="s">
        <v>110</v>
      </c>
      <c r="L3985" s="31" t="s">
        <v>5509</v>
      </c>
      <c r="M3985" s="31" t="s">
        <v>4</v>
      </c>
      <c r="N3985" s="31" t="s">
        <v>4</v>
      </c>
      <c r="O3985" s="31" t="s">
        <v>25929</v>
      </c>
      <c r="P3985" s="32" t="s">
        <v>25948</v>
      </c>
      <c r="Q3985" s="32">
        <v>1</v>
      </c>
      <c r="R3985" t="str">
        <f t="shared" si="62"/>
        <v>(НКЗ) Іннатекс ПП г.Каменец-Подольский, ул.Князей Кориатовичей, д.25</v>
      </c>
    </row>
    <row r="3986" spans="1:18" hidden="1" x14ac:dyDescent="0.25">
      <c r="A3986" s="32">
        <v>853429</v>
      </c>
      <c r="B3986" s="31" t="s">
        <v>5510</v>
      </c>
      <c r="C3986" s="31" t="s">
        <v>5511</v>
      </c>
      <c r="D3986" s="31" t="s">
        <v>5512</v>
      </c>
      <c r="E3986" s="31" t="s">
        <v>145</v>
      </c>
      <c r="F3986" s="31" t="s">
        <v>122</v>
      </c>
      <c r="G3986" s="31" t="s">
        <v>111</v>
      </c>
      <c r="H3986" s="31" t="s">
        <v>112</v>
      </c>
      <c r="I3986" s="31" t="s">
        <v>5513</v>
      </c>
      <c r="J3986" s="31" t="s">
        <v>5514</v>
      </c>
      <c r="K3986" s="31" t="s">
        <v>110</v>
      </c>
      <c r="L3986" s="31" t="s">
        <v>5515</v>
      </c>
      <c r="M3986" s="31" t="s">
        <v>4</v>
      </c>
      <c r="N3986" s="31" t="s">
        <v>4</v>
      </c>
      <c r="O3986" s="31" t="s">
        <v>25929</v>
      </c>
      <c r="P3986" s="32" t="s">
        <v>25948</v>
      </c>
      <c r="Q3986" s="32">
        <v>1</v>
      </c>
      <c r="R3986" t="str">
        <f t="shared" si="62"/>
        <v>(НКЗ) ФОРСАЖ АВТО ТОВ г.Хмельницкий, шоссе Львовское, д.38</v>
      </c>
    </row>
    <row r="3987" spans="1:18" hidden="1" x14ac:dyDescent="0.25">
      <c r="A3987" s="32">
        <v>853430</v>
      </c>
      <c r="B3987" s="31" t="s">
        <v>5516</v>
      </c>
      <c r="C3987" s="31" t="s">
        <v>5517</v>
      </c>
      <c r="D3987" s="31" t="s">
        <v>5512</v>
      </c>
      <c r="E3987" s="31" t="s">
        <v>145</v>
      </c>
      <c r="F3987" s="31" t="s">
        <v>122</v>
      </c>
      <c r="G3987" s="31" t="s">
        <v>111</v>
      </c>
      <c r="H3987" s="31" t="s">
        <v>112</v>
      </c>
      <c r="I3987" s="31" t="s">
        <v>5518</v>
      </c>
      <c r="J3987" s="31" t="s">
        <v>5519</v>
      </c>
      <c r="K3987" s="31" t="s">
        <v>110</v>
      </c>
      <c r="L3987" s="31" t="s">
        <v>5520</v>
      </c>
      <c r="M3987" s="31" t="s">
        <v>4</v>
      </c>
      <c r="N3987" s="31" t="s">
        <v>4</v>
      </c>
      <c r="O3987" s="31" t="s">
        <v>25929</v>
      </c>
      <c r="P3987" s="32" t="s">
        <v>67</v>
      </c>
      <c r="Q3987" s="32">
        <v>1</v>
      </c>
      <c r="R3987" t="str">
        <f t="shared" si="62"/>
        <v>(НКЗ) АВТОЦЕНТР СТАТУС АВТО ТОВ г.Хмельницкий, шоссе Львовское, д.38</v>
      </c>
    </row>
    <row r="3988" spans="1:18" hidden="1" x14ac:dyDescent="0.25">
      <c r="A3988" s="32">
        <v>853431</v>
      </c>
      <c r="B3988" s="31" t="s">
        <v>5521</v>
      </c>
      <c r="C3988" s="31" t="s">
        <v>5522</v>
      </c>
      <c r="D3988" s="31" t="s">
        <v>5523</v>
      </c>
      <c r="E3988" s="31" t="s">
        <v>145</v>
      </c>
      <c r="F3988" s="31" t="s">
        <v>122</v>
      </c>
      <c r="G3988" s="31" t="s">
        <v>111</v>
      </c>
      <c r="H3988" s="31" t="s">
        <v>112</v>
      </c>
      <c r="I3988" s="31" t="s">
        <v>5524</v>
      </c>
      <c r="J3988" s="31" t="s">
        <v>5525</v>
      </c>
      <c r="K3988" s="31" t="s">
        <v>110</v>
      </c>
      <c r="L3988" s="31" t="s">
        <v>5526</v>
      </c>
      <c r="M3988" s="31" t="s">
        <v>4</v>
      </c>
      <c r="N3988" s="31" t="s">
        <v>4</v>
      </c>
      <c r="O3988" s="31" t="s">
        <v>25929</v>
      </c>
      <c r="P3988" s="32" t="s">
        <v>25948</v>
      </c>
      <c r="Q3988" s="32">
        <v>1</v>
      </c>
      <c r="R3988" t="str">
        <f t="shared" si="62"/>
        <v>(НКЗ) БУДІВЕЛЬНИЙ АЛЬЯНС ГРУП ТОВ г.Хмельницкий, ул.Заречанская, д.5/3</v>
      </c>
    </row>
    <row r="3989" spans="1:18" hidden="1" x14ac:dyDescent="0.25">
      <c r="A3989" s="32">
        <v>853432</v>
      </c>
      <c r="B3989" s="31" t="s">
        <v>5527</v>
      </c>
      <c r="C3989" s="31" t="s">
        <v>5528</v>
      </c>
      <c r="D3989" s="31" t="s">
        <v>5529</v>
      </c>
      <c r="E3989" s="31" t="s">
        <v>135</v>
      </c>
      <c r="F3989" s="31" t="s">
        <v>122</v>
      </c>
      <c r="G3989" s="31" t="s">
        <v>111</v>
      </c>
      <c r="H3989" s="31" t="s">
        <v>112</v>
      </c>
      <c r="I3989" s="31" t="s">
        <v>5530</v>
      </c>
      <c r="J3989" s="31" t="s">
        <v>5531</v>
      </c>
      <c r="K3989" s="31" t="s">
        <v>110</v>
      </c>
      <c r="L3989" s="31" t="s">
        <v>5530</v>
      </c>
      <c r="M3989" s="31" t="s">
        <v>4</v>
      </c>
      <c r="N3989" s="31" t="s">
        <v>4</v>
      </c>
      <c r="O3989" s="31" t="s">
        <v>25929</v>
      </c>
      <c r="P3989" s="32" t="s">
        <v>25948</v>
      </c>
      <c r="Q3989" s="32">
        <v>1</v>
      </c>
      <c r="R3989" t="str">
        <f t="shared" si="62"/>
        <v>(НКЗ) Полонська районна організація профспілки працівників культури р-н Полонский Район, г.Полонное, ул.Украинки Леси, д.95</v>
      </c>
    </row>
    <row r="3990" spans="1:18" hidden="1" x14ac:dyDescent="0.25">
      <c r="A3990" s="32">
        <v>853433</v>
      </c>
      <c r="B3990" s="31" t="s">
        <v>5532</v>
      </c>
      <c r="C3990" s="31" t="s">
        <v>5533</v>
      </c>
      <c r="D3990" s="31" t="s">
        <v>5534</v>
      </c>
      <c r="E3990" s="31" t="s">
        <v>145</v>
      </c>
      <c r="F3990" s="31" t="s">
        <v>122</v>
      </c>
      <c r="G3990" s="31" t="s">
        <v>111</v>
      </c>
      <c r="H3990" s="31" t="s">
        <v>112</v>
      </c>
      <c r="I3990" s="31" t="s">
        <v>5535</v>
      </c>
      <c r="J3990" s="31" t="s">
        <v>5536</v>
      </c>
      <c r="K3990" s="31" t="s">
        <v>110</v>
      </c>
      <c r="L3990" s="31" t="s">
        <v>5535</v>
      </c>
      <c r="M3990" s="31" t="s">
        <v>4</v>
      </c>
      <c r="N3990" s="31" t="s">
        <v>4</v>
      </c>
      <c r="O3990" s="31" t="s">
        <v>25929</v>
      </c>
      <c r="P3990" s="32" t="s">
        <v>25948</v>
      </c>
      <c r="Q3990" s="32">
        <v>1</v>
      </c>
      <c r="R3990" t="str">
        <f t="shared" si="62"/>
        <v>(НКЗ) Профспілка ТОВ "Торгівельно-сервісний центр "Кооператор" г.Хмельницкий, ул.Соборная, д.11</v>
      </c>
    </row>
    <row r="3991" spans="1:18" hidden="1" x14ac:dyDescent="0.25">
      <c r="A3991" s="32">
        <v>853434</v>
      </c>
      <c r="B3991" s="31" t="s">
        <v>5537</v>
      </c>
      <c r="C3991" s="31" t="s">
        <v>5538</v>
      </c>
      <c r="D3991" s="31" t="s">
        <v>5539</v>
      </c>
      <c r="E3991" s="31" t="s">
        <v>145</v>
      </c>
      <c r="F3991" s="31" t="s">
        <v>122</v>
      </c>
      <c r="G3991" s="31" t="s">
        <v>111</v>
      </c>
      <c r="H3991" s="31" t="s">
        <v>112</v>
      </c>
      <c r="I3991" s="31" t="s">
        <v>5540</v>
      </c>
      <c r="J3991" s="31" t="s">
        <v>5541</v>
      </c>
      <c r="K3991" s="31" t="s">
        <v>110</v>
      </c>
      <c r="L3991" s="31" t="s">
        <v>5540</v>
      </c>
      <c r="M3991" s="31" t="s">
        <v>4</v>
      </c>
      <c r="N3991" s="31" t="s">
        <v>4</v>
      </c>
      <c r="O3991" s="31" t="s">
        <v>25929</v>
      </c>
      <c r="P3991" s="32" t="s">
        <v>25948</v>
      </c>
      <c r="Q3991" s="32">
        <v>1</v>
      </c>
      <c r="R3991" t="str">
        <f t="shared" si="62"/>
        <v>(НКЗ) ППО департаменту спеціалізованої підготовки та екологічного забезпечення г.Хмельницкий, ул.Тернопольская, д.13/3</v>
      </c>
    </row>
    <row r="3992" spans="1:18" hidden="1" x14ac:dyDescent="0.25">
      <c r="A3992" s="32">
        <v>857155</v>
      </c>
      <c r="B3992" s="31" t="s">
        <v>5701</v>
      </c>
      <c r="C3992" s="31" t="s">
        <v>5702</v>
      </c>
      <c r="D3992" s="31" t="s">
        <v>5703</v>
      </c>
      <c r="E3992" s="31" t="s">
        <v>145</v>
      </c>
      <c r="F3992" s="31" t="s">
        <v>122</v>
      </c>
      <c r="G3992" s="31" t="s">
        <v>111</v>
      </c>
      <c r="H3992" s="31" t="s">
        <v>112</v>
      </c>
      <c r="I3992" s="31" t="s">
        <v>5704</v>
      </c>
      <c r="J3992" s="31" t="s">
        <v>5705</v>
      </c>
      <c r="K3992" s="31" t="s">
        <v>110</v>
      </c>
      <c r="L3992" s="31" t="s">
        <v>5706</v>
      </c>
      <c r="M3992" s="31" t="s">
        <v>4</v>
      </c>
      <c r="N3992" s="31" t="s">
        <v>4</v>
      </c>
      <c r="O3992" s="31" t="s">
        <v>25929</v>
      </c>
      <c r="P3992" s="32" t="s">
        <v>25948</v>
      </c>
      <c r="Q3992" s="32">
        <v>1</v>
      </c>
      <c r="R3992" t="str">
        <f t="shared" si="62"/>
        <v>(НКЗ) ПОДІЛЛЯ-АГРОСЕРВІС ТОВ р-н Хмельницкий Район, с.Водички, ул.Подольская, д.5</v>
      </c>
    </row>
    <row r="3993" spans="1:18" hidden="1" x14ac:dyDescent="0.25">
      <c r="A3993" s="32">
        <v>857238</v>
      </c>
      <c r="B3993" s="31" t="s">
        <v>5720</v>
      </c>
      <c r="C3993" s="31" t="s">
        <v>5721</v>
      </c>
      <c r="D3993" s="31" t="s">
        <v>5722</v>
      </c>
      <c r="E3993" s="31" t="s">
        <v>135</v>
      </c>
      <c r="F3993" s="31" t="s">
        <v>122</v>
      </c>
      <c r="G3993" s="31" t="s">
        <v>111</v>
      </c>
      <c r="H3993" s="31" t="s">
        <v>112</v>
      </c>
      <c r="I3993" s="31" t="s">
        <v>5723</v>
      </c>
      <c r="J3993" s="31" t="s">
        <v>5724</v>
      </c>
      <c r="K3993" s="31" t="s">
        <v>110</v>
      </c>
      <c r="L3993" s="31" t="s">
        <v>5723</v>
      </c>
      <c r="M3993" s="31" t="s">
        <v>4</v>
      </c>
      <c r="N3993" s="31" t="s">
        <v>4</v>
      </c>
      <c r="O3993" s="31" t="s">
        <v>25929</v>
      </c>
      <c r="P3993" s="32" t="s">
        <v>25948</v>
      </c>
      <c r="Q3993" s="32">
        <v>1</v>
      </c>
      <c r="R3993" t="str">
        <f t="shared" si="62"/>
        <v>(НКЗ) Понінківське підприємство теплових мереж р-н Полонский Район, пгт.Понинка, ул.Победы, д.51</v>
      </c>
    </row>
    <row r="3994" spans="1:18" hidden="1" x14ac:dyDescent="0.25">
      <c r="A3994" s="32">
        <v>857239</v>
      </c>
      <c r="B3994" s="31" t="s">
        <v>5725</v>
      </c>
      <c r="C3994" s="31" t="s">
        <v>5726</v>
      </c>
      <c r="D3994" s="31" t="s">
        <v>5727</v>
      </c>
      <c r="E3994" s="31" t="s">
        <v>145</v>
      </c>
      <c r="F3994" s="31" t="s">
        <v>122</v>
      </c>
      <c r="G3994" s="31" t="s">
        <v>111</v>
      </c>
      <c r="H3994" s="31" t="s">
        <v>112</v>
      </c>
      <c r="I3994" s="31" t="s">
        <v>5728</v>
      </c>
      <c r="J3994" s="31" t="s">
        <v>5729</v>
      </c>
      <c r="K3994" s="31" t="s">
        <v>110</v>
      </c>
      <c r="L3994" s="31" t="s">
        <v>5728</v>
      </c>
      <c r="M3994" s="31" t="s">
        <v>4</v>
      </c>
      <c r="N3994" s="31" t="s">
        <v>4</v>
      </c>
      <c r="O3994" s="31" t="s">
        <v>25929</v>
      </c>
      <c r="P3994" s="32" t="s">
        <v>25948</v>
      </c>
      <c r="Q3994" s="32">
        <v>1</v>
      </c>
      <c r="R3994" t="str">
        <f t="shared" si="62"/>
        <v>(НКЗ) ППО Ярмолинецького держлісгоспу р-н Ярмолинецкий Район, пгт.Ярмолинцы, пер.Шевченко, д.2</v>
      </c>
    </row>
    <row r="3995" spans="1:18" hidden="1" x14ac:dyDescent="0.25">
      <c r="A3995" s="32">
        <v>857240</v>
      </c>
      <c r="B3995" s="31" t="s">
        <v>5730</v>
      </c>
      <c r="C3995" s="31" t="s">
        <v>5731</v>
      </c>
      <c r="D3995" s="31" t="s">
        <v>5732</v>
      </c>
      <c r="E3995" s="31" t="s">
        <v>121</v>
      </c>
      <c r="F3995" s="31" t="s">
        <v>122</v>
      </c>
      <c r="G3995" s="31" t="s">
        <v>111</v>
      </c>
      <c r="H3995" s="31" t="s">
        <v>112</v>
      </c>
      <c r="I3995" s="31" t="s">
        <v>5733</v>
      </c>
      <c r="J3995" s="31" t="s">
        <v>5734</v>
      </c>
      <c r="K3995" s="31" t="s">
        <v>110</v>
      </c>
      <c r="L3995" s="31" t="s">
        <v>5735</v>
      </c>
      <c r="M3995" s="31" t="s">
        <v>4</v>
      </c>
      <c r="N3995" s="31" t="s">
        <v>4</v>
      </c>
      <c r="O3995" s="31" t="s">
        <v>25929</v>
      </c>
      <c r="P3995" s="32" t="s">
        <v>25948</v>
      </c>
      <c r="Q3995" s="32">
        <v>1</v>
      </c>
      <c r="R3995" t="str">
        <f t="shared" si="62"/>
        <v>(НКЗ) Карпухін Т.Г. ПП, маг. г.Каменец-Подольский, ул.Огиенка, д.45</v>
      </c>
    </row>
    <row r="3996" spans="1:18" hidden="1" x14ac:dyDescent="0.25">
      <c r="A3996" s="32">
        <v>857241</v>
      </c>
      <c r="B3996" s="31" t="s">
        <v>5736</v>
      </c>
      <c r="C3996" s="31" t="s">
        <v>5737</v>
      </c>
      <c r="D3996" s="31" t="s">
        <v>5738</v>
      </c>
      <c r="E3996" s="31" t="s">
        <v>121</v>
      </c>
      <c r="F3996" s="31" t="s">
        <v>122</v>
      </c>
      <c r="G3996" s="31" t="s">
        <v>111</v>
      </c>
      <c r="H3996" s="31" t="s">
        <v>112</v>
      </c>
      <c r="I3996" s="31" t="s">
        <v>5739</v>
      </c>
      <c r="J3996" s="31" t="s">
        <v>5740</v>
      </c>
      <c r="K3996" s="31" t="s">
        <v>110</v>
      </c>
      <c r="L3996" s="31" t="s">
        <v>5741</v>
      </c>
      <c r="M3996" s="31" t="s">
        <v>4</v>
      </c>
      <c r="N3996" s="31" t="s">
        <v>4</v>
      </c>
      <c r="O3996" s="31" t="s">
        <v>25929</v>
      </c>
      <c r="P3996" s="32" t="s">
        <v>25948</v>
      </c>
      <c r="Q3996" s="32">
        <v>1</v>
      </c>
      <c r="R3996" t="str">
        <f t="shared" si="62"/>
        <v>(НКЗ) Іскра - 2007 ВК р-н Каменец-Подольский Район, с.Голосков, д.0</v>
      </c>
    </row>
    <row r="3997" spans="1:18" hidden="1" x14ac:dyDescent="0.25">
      <c r="A3997" s="32">
        <v>857242</v>
      </c>
      <c r="B3997" s="31" t="s">
        <v>5742</v>
      </c>
      <c r="C3997" s="31" t="s">
        <v>5743</v>
      </c>
      <c r="D3997" s="31" t="s">
        <v>5744</v>
      </c>
      <c r="E3997" s="31" t="s">
        <v>145</v>
      </c>
      <c r="F3997" s="31" t="s">
        <v>122</v>
      </c>
      <c r="G3997" s="31" t="s">
        <v>111</v>
      </c>
      <c r="H3997" s="31" t="s">
        <v>112</v>
      </c>
      <c r="I3997" s="31" t="s">
        <v>5745</v>
      </c>
      <c r="J3997" s="31" t="s">
        <v>5746</v>
      </c>
      <c r="K3997" s="31" t="s">
        <v>110</v>
      </c>
      <c r="L3997" s="31" t="s">
        <v>5747</v>
      </c>
      <c r="M3997" s="31" t="s">
        <v>4</v>
      </c>
      <c r="N3997" s="31" t="s">
        <v>4</v>
      </c>
      <c r="O3997" s="31" t="s">
        <v>25929</v>
      </c>
      <c r="P3997" s="32" t="s">
        <v>25948</v>
      </c>
      <c r="Q3997" s="32">
        <v>1</v>
      </c>
      <c r="R3997" t="str">
        <f t="shared" si="62"/>
        <v>(НКЗ) Дубава ТОВ р-н Деражнянский Район, г.Деражня, пер.Мира, д.223</v>
      </c>
    </row>
    <row r="3998" spans="1:18" hidden="1" x14ac:dyDescent="0.25">
      <c r="A3998" s="32">
        <v>857243</v>
      </c>
      <c r="B3998" s="31" t="s">
        <v>5748</v>
      </c>
      <c r="C3998" s="31" t="s">
        <v>5749</v>
      </c>
      <c r="D3998" s="31" t="s">
        <v>5750</v>
      </c>
      <c r="E3998" s="31" t="s">
        <v>135</v>
      </c>
      <c r="F3998" s="31" t="s">
        <v>122</v>
      </c>
      <c r="G3998" s="31" t="s">
        <v>111</v>
      </c>
      <c r="H3998" s="31" t="s">
        <v>112</v>
      </c>
      <c r="I3998" s="31" t="s">
        <v>5751</v>
      </c>
      <c r="J3998" s="31" t="s">
        <v>5752</v>
      </c>
      <c r="K3998" s="31" t="s">
        <v>110</v>
      </c>
      <c r="L3998" s="31" t="s">
        <v>5751</v>
      </c>
      <c r="M3998" s="31" t="s">
        <v>4</v>
      </c>
      <c r="N3998" s="31" t="s">
        <v>4</v>
      </c>
      <c r="O3998" s="31" t="s">
        <v>25929</v>
      </c>
      <c r="P3998" s="32" t="s">
        <v>25948</v>
      </c>
      <c r="Q3998" s="32">
        <v>1</v>
      </c>
      <c r="R3998" t="str">
        <f t="shared" si="62"/>
        <v>(НКЗ) ППО ППО і НУ Грицівського ВПУ №38 р-н Шепетовский Район, пгт.Грицев, ул.Ломоносова, д.10</v>
      </c>
    </row>
    <row r="3999" spans="1:18" hidden="1" x14ac:dyDescent="0.25">
      <c r="A3999" s="32">
        <v>857245</v>
      </c>
      <c r="B3999" s="31" t="s">
        <v>5758</v>
      </c>
      <c r="C3999" s="31" t="s">
        <v>5759</v>
      </c>
      <c r="D3999" s="31" t="s">
        <v>5534</v>
      </c>
      <c r="E3999" s="31" t="s">
        <v>145</v>
      </c>
      <c r="F3999" s="31" t="s">
        <v>122</v>
      </c>
      <c r="G3999" s="31" t="s">
        <v>115</v>
      </c>
      <c r="H3999" s="31" t="s">
        <v>116</v>
      </c>
      <c r="I3999" s="31" t="s">
        <v>5760</v>
      </c>
      <c r="J3999" s="31" t="s">
        <v>5761</v>
      </c>
      <c r="K3999" s="31" t="s">
        <v>110</v>
      </c>
      <c r="L3999" s="31" t="s">
        <v>5759</v>
      </c>
      <c r="M3999" s="31" t="s">
        <v>5</v>
      </c>
      <c r="N3999" s="31" t="s">
        <v>4</v>
      </c>
      <c r="O3999" s="31" t="s">
        <v>25929</v>
      </c>
      <c r="P3999" s="32" t="s">
        <v>66</v>
      </c>
      <c r="Q3999" s="32">
        <v>1</v>
      </c>
      <c r="R3999" t="str">
        <f t="shared" si="62"/>
        <v>Борисова Н.П. ПП, лоток №11 г.Хмельницкий, ул.Соборная, д.11</v>
      </c>
    </row>
    <row r="4000" spans="1:18" hidden="1" x14ac:dyDescent="0.25">
      <c r="A4000" s="32">
        <v>857246</v>
      </c>
      <c r="B4000" s="31" t="s">
        <v>5762</v>
      </c>
      <c r="C4000" s="31" t="s">
        <v>5763</v>
      </c>
      <c r="D4000" s="31" t="s">
        <v>5764</v>
      </c>
      <c r="E4000" s="31" t="s">
        <v>145</v>
      </c>
      <c r="F4000" s="31" t="s">
        <v>122</v>
      </c>
      <c r="G4000" s="31" t="s">
        <v>111</v>
      </c>
      <c r="H4000" s="31" t="s">
        <v>112</v>
      </c>
      <c r="I4000" s="31" t="s">
        <v>124</v>
      </c>
      <c r="J4000" s="31" t="s">
        <v>109</v>
      </c>
      <c r="K4000" s="31" t="s">
        <v>110</v>
      </c>
      <c r="L4000" s="31" t="s">
        <v>5765</v>
      </c>
      <c r="M4000" s="31" t="s">
        <v>4</v>
      </c>
      <c r="N4000" s="31" t="s">
        <v>4</v>
      </c>
      <c r="O4000" s="31" t="s">
        <v>25929</v>
      </c>
      <c r="P4000" s="32" t="s">
        <v>25948</v>
      </c>
      <c r="Q4000" s="32">
        <v>1</v>
      </c>
      <c r="R4000" t="str">
        <f t="shared" si="62"/>
        <v>(НКЗ) Поліграфіст - 2 ТОВ г.Хмельницкий, ул.Курчатова, д.8</v>
      </c>
    </row>
    <row r="4001" spans="1:18" hidden="1" x14ac:dyDescent="0.25">
      <c r="A4001" s="32">
        <v>857248</v>
      </c>
      <c r="B4001" s="31" t="s">
        <v>5766</v>
      </c>
      <c r="C4001" s="31" t="s">
        <v>5767</v>
      </c>
      <c r="D4001" s="31" t="s">
        <v>5768</v>
      </c>
      <c r="E4001" s="31" t="s">
        <v>145</v>
      </c>
      <c r="F4001" s="31" t="s">
        <v>122</v>
      </c>
      <c r="G4001" s="31" t="s">
        <v>111</v>
      </c>
      <c r="H4001" s="31" t="s">
        <v>112</v>
      </c>
      <c r="I4001" s="31" t="s">
        <v>5769</v>
      </c>
      <c r="J4001" s="31" t="s">
        <v>5770</v>
      </c>
      <c r="K4001" s="31" t="s">
        <v>110</v>
      </c>
      <c r="L4001" s="31" t="s">
        <v>5771</v>
      </c>
      <c r="M4001" s="31" t="s">
        <v>4</v>
      </c>
      <c r="N4001" s="31" t="s">
        <v>4</v>
      </c>
      <c r="O4001" s="31" t="s">
        <v>25929</v>
      </c>
      <c r="P4001" s="32" t="s">
        <v>25948</v>
      </c>
      <c r="Q4001" s="32">
        <v>1</v>
      </c>
      <c r="R4001" t="str">
        <f t="shared" si="62"/>
        <v>(НКЗ) І.І.Мономах ТОВ г.Хмельницкий, ул.Театральная, д.10</v>
      </c>
    </row>
    <row r="4002" spans="1:18" hidden="1" x14ac:dyDescent="0.25">
      <c r="A4002" s="32">
        <v>857249</v>
      </c>
      <c r="B4002" s="31" t="s">
        <v>5772</v>
      </c>
      <c r="C4002" s="31" t="s">
        <v>5773</v>
      </c>
      <c r="D4002" s="31" t="s">
        <v>5774</v>
      </c>
      <c r="E4002" s="31" t="s">
        <v>145</v>
      </c>
      <c r="F4002" s="31" t="s">
        <v>122</v>
      </c>
      <c r="G4002" s="31" t="s">
        <v>111</v>
      </c>
      <c r="H4002" s="31" t="s">
        <v>112</v>
      </c>
      <c r="I4002" s="31" t="s">
        <v>5775</v>
      </c>
      <c r="J4002" s="31" t="s">
        <v>5776</v>
      </c>
      <c r="K4002" s="31" t="s">
        <v>110</v>
      </c>
      <c r="L4002" s="31" t="s">
        <v>5777</v>
      </c>
      <c r="M4002" s="31" t="s">
        <v>4</v>
      </c>
      <c r="N4002" s="31" t="s">
        <v>4</v>
      </c>
      <c r="O4002" s="31" t="s">
        <v>25929</v>
      </c>
      <c r="P4002" s="32" t="s">
        <v>25948</v>
      </c>
      <c r="Q4002" s="32">
        <v>1</v>
      </c>
      <c r="R4002" t="str">
        <f t="shared" si="62"/>
        <v>(НКЗ) МЕГАКАРС ТОВ г.Хмельницкий, просп Мира, д.101/2</v>
      </c>
    </row>
    <row r="4003" spans="1:18" hidden="1" x14ac:dyDescent="0.25">
      <c r="A4003" s="32">
        <v>857250</v>
      </c>
      <c r="B4003" s="31" t="s">
        <v>5778</v>
      </c>
      <c r="C4003" s="31" t="s">
        <v>5779</v>
      </c>
      <c r="D4003" s="31" t="s">
        <v>5780</v>
      </c>
      <c r="E4003" s="31" t="s">
        <v>135</v>
      </c>
      <c r="F4003" s="31" t="s">
        <v>122</v>
      </c>
      <c r="G4003" s="31" t="s">
        <v>111</v>
      </c>
      <c r="H4003" s="31" t="s">
        <v>112</v>
      </c>
      <c r="I4003" s="31" t="s">
        <v>5781</v>
      </c>
      <c r="J4003" s="31" t="s">
        <v>5782</v>
      </c>
      <c r="K4003" s="31" t="s">
        <v>110</v>
      </c>
      <c r="L4003" s="31" t="s">
        <v>5783</v>
      </c>
      <c r="M4003" s="31" t="s">
        <v>4</v>
      </c>
      <c r="N4003" s="31" t="s">
        <v>4</v>
      </c>
      <c r="O4003" s="31" t="s">
        <v>25929</v>
      </c>
      <c r="P4003" s="32" t="s">
        <v>25948</v>
      </c>
      <c r="Q4003" s="32">
        <v>1</v>
      </c>
      <c r="R4003" t="str">
        <f t="shared" si="62"/>
        <v>(НКЗ) Майдан-Вильський комбінат вогнетривів ПАТ р-н Шепетовский Район, с.Михайлючка, д.3-Б</v>
      </c>
    </row>
    <row r="4004" spans="1:18" hidden="1" x14ac:dyDescent="0.25">
      <c r="A4004" s="32">
        <v>857251</v>
      </c>
      <c r="B4004" s="31" t="s">
        <v>5784</v>
      </c>
      <c r="C4004" s="31" t="s">
        <v>5785</v>
      </c>
      <c r="D4004" s="31" t="s">
        <v>5774</v>
      </c>
      <c r="E4004" s="31" t="s">
        <v>145</v>
      </c>
      <c r="F4004" s="31" t="s">
        <v>122</v>
      </c>
      <c r="G4004" s="31" t="s">
        <v>111</v>
      </c>
      <c r="H4004" s="31" t="s">
        <v>112</v>
      </c>
      <c r="I4004" s="31" t="s">
        <v>5786</v>
      </c>
      <c r="J4004" s="31" t="s">
        <v>5776</v>
      </c>
      <c r="K4004" s="31" t="s">
        <v>110</v>
      </c>
      <c r="L4004" s="31" t="s">
        <v>5787</v>
      </c>
      <c r="M4004" s="31" t="s">
        <v>4</v>
      </c>
      <c r="N4004" s="31" t="s">
        <v>4</v>
      </c>
      <c r="O4004" s="31" t="s">
        <v>25929</v>
      </c>
      <c r="P4004" s="32" t="s">
        <v>25948</v>
      </c>
      <c r="Q4004" s="32">
        <v>1</v>
      </c>
      <c r="R4004" t="str">
        <f t="shared" si="62"/>
        <v>(НКЗ) ТД "ФАВОРИТ-АВТО" ТОВ г.Хмельницкий, просп Мира, д.101/2</v>
      </c>
    </row>
    <row r="4005" spans="1:18" hidden="1" x14ac:dyDescent="0.25">
      <c r="A4005" s="32">
        <v>857252</v>
      </c>
      <c r="B4005" s="31" t="s">
        <v>5788</v>
      </c>
      <c r="C4005" s="31" t="s">
        <v>5789</v>
      </c>
      <c r="D4005" s="31" t="s">
        <v>5774</v>
      </c>
      <c r="E4005" s="31" t="s">
        <v>145</v>
      </c>
      <c r="F4005" s="31" t="s">
        <v>122</v>
      </c>
      <c r="G4005" s="31" t="s">
        <v>111</v>
      </c>
      <c r="H4005" s="31" t="s">
        <v>112</v>
      </c>
      <c r="I4005" s="31" t="s">
        <v>5790</v>
      </c>
      <c r="J4005" s="31" t="s">
        <v>5776</v>
      </c>
      <c r="K4005" s="31" t="s">
        <v>110</v>
      </c>
      <c r="L4005" s="31" t="s">
        <v>5791</v>
      </c>
      <c r="M4005" s="31" t="s">
        <v>4</v>
      </c>
      <c r="N4005" s="31" t="s">
        <v>4</v>
      </c>
      <c r="O4005" s="31" t="s">
        <v>25929</v>
      </c>
      <c r="P4005" s="32" t="s">
        <v>25948</v>
      </c>
      <c r="Q4005" s="32">
        <v>1</v>
      </c>
      <c r="R4005" t="str">
        <f t="shared" si="62"/>
        <v>(НКЗ) Інтер Авто Центр ТОВ г.Хмельницкий, просп Мира, д.101/2</v>
      </c>
    </row>
    <row r="4006" spans="1:18" hidden="1" x14ac:dyDescent="0.25">
      <c r="A4006" s="32">
        <v>857253</v>
      </c>
      <c r="B4006" s="31" t="s">
        <v>5792</v>
      </c>
      <c r="C4006" s="31" t="s">
        <v>5793</v>
      </c>
      <c r="D4006" s="31" t="s">
        <v>5794</v>
      </c>
      <c r="E4006" s="31" t="s">
        <v>135</v>
      </c>
      <c r="F4006" s="31" t="s">
        <v>122</v>
      </c>
      <c r="G4006" s="31" t="s">
        <v>111</v>
      </c>
      <c r="H4006" s="31" t="s">
        <v>112</v>
      </c>
      <c r="I4006" s="31" t="s">
        <v>5795</v>
      </c>
      <c r="J4006" s="31" t="s">
        <v>5796</v>
      </c>
      <c r="K4006" s="31" t="s">
        <v>110</v>
      </c>
      <c r="L4006" s="31" t="s">
        <v>5795</v>
      </c>
      <c r="M4006" s="31" t="s">
        <v>4</v>
      </c>
      <c r="N4006" s="31" t="s">
        <v>4</v>
      </c>
      <c r="O4006" s="31" t="s">
        <v>25929</v>
      </c>
      <c r="P4006" s="32" t="s">
        <v>25948</v>
      </c>
      <c r="Q4006" s="32">
        <v>1</v>
      </c>
      <c r="R4006" t="str">
        <f t="shared" si="62"/>
        <v>(НКЗ) Славутський міський благодійний фонд "Любов" г.Славута, ул.Советская, д.13, кв.2</v>
      </c>
    </row>
    <row r="4007" spans="1:18" hidden="1" x14ac:dyDescent="0.25">
      <c r="A4007" s="32">
        <v>857268</v>
      </c>
      <c r="B4007" s="31" t="s">
        <v>5802</v>
      </c>
      <c r="C4007" s="31" t="s">
        <v>5803</v>
      </c>
      <c r="D4007" s="31" t="s">
        <v>5804</v>
      </c>
      <c r="E4007" s="31" t="s">
        <v>145</v>
      </c>
      <c r="F4007" s="31" t="s">
        <v>122</v>
      </c>
      <c r="G4007" s="31" t="s">
        <v>107</v>
      </c>
      <c r="H4007" s="31" t="s">
        <v>108</v>
      </c>
      <c r="I4007" s="31" t="s">
        <v>5805</v>
      </c>
      <c r="J4007" s="31" t="s">
        <v>5806</v>
      </c>
      <c r="K4007" s="31" t="s">
        <v>110</v>
      </c>
      <c r="L4007" s="31" t="s">
        <v>5803</v>
      </c>
      <c r="M4007" s="31" t="s">
        <v>29</v>
      </c>
      <c r="N4007" s="31" t="s">
        <v>25934</v>
      </c>
      <c r="O4007" s="31" t="s">
        <v>25929</v>
      </c>
      <c r="P4007" s="32" t="s">
        <v>67</v>
      </c>
      <c r="Q4007" s="32">
        <v>0</v>
      </c>
      <c r="R4007" t="str">
        <f t="shared" si="62"/>
        <v>Павленко Р.В. ПП, маг. "Добробут" р-н Красиловский Район, г.Красилов (ринок)</v>
      </c>
    </row>
    <row r="4008" spans="1:18" hidden="1" x14ac:dyDescent="0.25">
      <c r="A4008" s="32">
        <v>857404</v>
      </c>
      <c r="B4008" s="31" t="s">
        <v>5807</v>
      </c>
      <c r="C4008" s="31" t="s">
        <v>5808</v>
      </c>
      <c r="D4008" s="31" t="s">
        <v>5809</v>
      </c>
      <c r="E4008" s="31" t="s">
        <v>145</v>
      </c>
      <c r="F4008" s="31" t="s">
        <v>122</v>
      </c>
      <c r="G4008" s="31" t="s">
        <v>111</v>
      </c>
      <c r="H4008" s="31" t="s">
        <v>112</v>
      </c>
      <c r="I4008" s="31" t="s">
        <v>5810</v>
      </c>
      <c r="J4008" s="31" t="s">
        <v>5811</v>
      </c>
      <c r="K4008" s="31" t="s">
        <v>110</v>
      </c>
      <c r="L4008" s="31" t="s">
        <v>5812</v>
      </c>
      <c r="M4008" s="31" t="s">
        <v>4</v>
      </c>
      <c r="N4008" s="31" t="s">
        <v>4</v>
      </c>
      <c r="O4008" s="31" t="s">
        <v>25929</v>
      </c>
      <c r="P4008" s="32" t="s">
        <v>25948</v>
      </c>
      <c r="Q4008" s="32">
        <v>1</v>
      </c>
      <c r="R4008" t="str">
        <f t="shared" si="62"/>
        <v>(НКЗ) Ізяславтрансбуд ТОВ р-н Изяславский Район, г.Изяслав, ул.Онищука, д.11</v>
      </c>
    </row>
    <row r="4009" spans="1:18" hidden="1" x14ac:dyDescent="0.25">
      <c r="A4009" s="32">
        <v>482799</v>
      </c>
      <c r="B4009" s="31" t="s">
        <v>3927</v>
      </c>
      <c r="C4009" s="31" t="s">
        <v>3928</v>
      </c>
      <c r="D4009" s="31" t="s">
        <v>3929</v>
      </c>
      <c r="E4009" s="31" t="s">
        <v>145</v>
      </c>
      <c r="F4009" s="31" t="s">
        <v>122</v>
      </c>
      <c r="G4009" s="31" t="s">
        <v>107</v>
      </c>
      <c r="H4009" s="31" t="s">
        <v>108</v>
      </c>
      <c r="I4009" s="31" t="s">
        <v>3930</v>
      </c>
      <c r="J4009" s="31" t="s">
        <v>3931</v>
      </c>
      <c r="K4009" s="31" t="s">
        <v>110</v>
      </c>
      <c r="L4009" s="31" t="s">
        <v>3928</v>
      </c>
      <c r="M4009" s="31" t="s">
        <v>33</v>
      </c>
      <c r="N4009" s="31" t="s">
        <v>25934</v>
      </c>
      <c r="O4009" s="31" t="s">
        <v>25929</v>
      </c>
      <c r="P4009" s="32" t="s">
        <v>66</v>
      </c>
      <c r="Q4009" s="32">
        <v>1</v>
      </c>
      <c r="R4009" t="str">
        <f t="shared" si="62"/>
        <v>Бойко Н.І. ПП, маг. "Щедрий кошик" р-н Хмельницкий Район, с.Пархомовцы, ул.Садовая, д.2а</v>
      </c>
    </row>
    <row r="4010" spans="1:18" hidden="1" x14ac:dyDescent="0.25">
      <c r="A4010" s="32">
        <v>437264</v>
      </c>
      <c r="B4010" s="31" t="s">
        <v>3965</v>
      </c>
      <c r="C4010" s="31" t="s">
        <v>3966</v>
      </c>
      <c r="D4010" s="31" t="s">
        <v>3967</v>
      </c>
      <c r="E4010" s="31" t="s">
        <v>145</v>
      </c>
      <c r="F4010" s="31" t="s">
        <v>122</v>
      </c>
      <c r="G4010" s="31" t="s">
        <v>107</v>
      </c>
      <c r="H4010" s="31" t="s">
        <v>108</v>
      </c>
      <c r="I4010" s="31" t="s">
        <v>124</v>
      </c>
      <c r="J4010" s="31" t="s">
        <v>109</v>
      </c>
      <c r="K4010" s="31" t="s">
        <v>110</v>
      </c>
      <c r="L4010" s="31" t="s">
        <v>3966</v>
      </c>
      <c r="M4010" s="31" t="s">
        <v>32</v>
      </c>
      <c r="N4010" s="31" t="s">
        <v>25934</v>
      </c>
      <c r="O4010" s="31" t="s">
        <v>25929</v>
      </c>
      <c r="P4010" s="32" t="s">
        <v>66</v>
      </c>
      <c r="Q4010" s="32">
        <v>0.5</v>
      </c>
      <c r="R4010" t="str">
        <f t="shared" si="62"/>
        <v>Козік Т.П. ПП, маг. "Продукти" р-н Старосинявский Район, с.Щербани, д.3 (маг. в хаті, Центральна 3)</v>
      </c>
    </row>
    <row r="4011" spans="1:18" hidden="1" x14ac:dyDescent="0.25">
      <c r="A4011" s="32">
        <v>437274</v>
      </c>
      <c r="B4011" s="31" t="s">
        <v>3968</v>
      </c>
      <c r="C4011" s="31" t="s">
        <v>3969</v>
      </c>
      <c r="D4011" s="31" t="s">
        <v>3970</v>
      </c>
      <c r="E4011" s="31" t="s">
        <v>135</v>
      </c>
      <c r="F4011" s="31" t="s">
        <v>122</v>
      </c>
      <c r="G4011" s="31" t="s">
        <v>111</v>
      </c>
      <c r="H4011" s="31" t="s">
        <v>112</v>
      </c>
      <c r="I4011" s="31" t="s">
        <v>124</v>
      </c>
      <c r="J4011" s="31" t="s">
        <v>109</v>
      </c>
      <c r="K4011" s="31" t="s">
        <v>110</v>
      </c>
      <c r="L4011" s="31" t="s">
        <v>3971</v>
      </c>
      <c r="M4011" s="31" t="s">
        <v>4</v>
      </c>
      <c r="N4011" s="31" t="s">
        <v>4</v>
      </c>
      <c r="O4011" s="31" t="s">
        <v>25929</v>
      </c>
      <c r="P4011" s="32" t="s">
        <v>25948</v>
      </c>
      <c r="Q4011" s="32">
        <v>1</v>
      </c>
      <c r="R4011" t="str">
        <f t="shared" si="62"/>
        <v>(НКЗ) КВП монтажне управління №13 "Електропівденьзахідномонтаж" г.Нетишин, ул.Строителей, д.3/10</v>
      </c>
    </row>
    <row r="4012" spans="1:18" hidden="1" x14ac:dyDescent="0.25">
      <c r="A4012" s="32">
        <v>850636</v>
      </c>
      <c r="B4012" s="31" t="s">
        <v>5327</v>
      </c>
      <c r="C4012" s="31" t="s">
        <v>5328</v>
      </c>
      <c r="D4012" s="31" t="s">
        <v>5329</v>
      </c>
      <c r="E4012" s="31" t="s">
        <v>121</v>
      </c>
      <c r="F4012" s="31" t="s">
        <v>122</v>
      </c>
      <c r="G4012" s="31" t="s">
        <v>111</v>
      </c>
      <c r="H4012" s="31" t="s">
        <v>112</v>
      </c>
      <c r="I4012" s="31" t="s">
        <v>5330</v>
      </c>
      <c r="J4012" s="31" t="s">
        <v>5331</v>
      </c>
      <c r="K4012" s="31" t="s">
        <v>110</v>
      </c>
      <c r="L4012" s="31" t="s">
        <v>5332</v>
      </c>
      <c r="M4012" s="31" t="s">
        <v>4</v>
      </c>
      <c r="N4012" s="31" t="s">
        <v>4</v>
      </c>
      <c r="O4012" s="31" t="s">
        <v>25929</v>
      </c>
      <c r="P4012" s="32" t="s">
        <v>25948</v>
      </c>
      <c r="Q4012" s="32">
        <v>1</v>
      </c>
      <c r="R4012" t="str">
        <f t="shared" si="62"/>
        <v>(НКЗ) "Медобори" Фарм ПП г.Каменец-Подольский, ул.Вокзальная, д.95, кв.31</v>
      </c>
    </row>
    <row r="4013" spans="1:18" hidden="1" x14ac:dyDescent="0.25">
      <c r="A4013" s="32">
        <v>850638</v>
      </c>
      <c r="B4013" s="31" t="s">
        <v>5333</v>
      </c>
      <c r="C4013" s="31" t="s">
        <v>5334</v>
      </c>
      <c r="D4013" s="31" t="s">
        <v>5335</v>
      </c>
      <c r="E4013" s="31" t="s">
        <v>145</v>
      </c>
      <c r="F4013" s="31" t="s">
        <v>122</v>
      </c>
      <c r="G4013" s="31" t="s">
        <v>111</v>
      </c>
      <c r="H4013" s="31" t="s">
        <v>112</v>
      </c>
      <c r="I4013" s="31" t="s">
        <v>5336</v>
      </c>
      <c r="J4013" s="31" t="s">
        <v>1337</v>
      </c>
      <c r="K4013" s="31" t="s">
        <v>110</v>
      </c>
      <c r="L4013" s="31" t="s">
        <v>5337</v>
      </c>
      <c r="M4013" s="31" t="s">
        <v>4</v>
      </c>
      <c r="N4013" s="31" t="s">
        <v>4</v>
      </c>
      <c r="O4013" s="31" t="s">
        <v>25929</v>
      </c>
      <c r="P4013" s="32" t="s">
        <v>25948</v>
      </c>
      <c r="Q4013" s="32">
        <v>1</v>
      </c>
      <c r="R4013" t="str">
        <f t="shared" si="62"/>
        <v>(НКЗ) Компанія Укрінтек ТОВ г.Хмельницкий, ул.Трудовая, д.9</v>
      </c>
    </row>
    <row r="4014" spans="1:18" hidden="1" x14ac:dyDescent="0.25">
      <c r="A4014" s="32">
        <v>350401</v>
      </c>
      <c r="B4014" s="31" t="s">
        <v>17757</v>
      </c>
      <c r="C4014" s="31" t="s">
        <v>25400</v>
      </c>
      <c r="D4014" s="31" t="s">
        <v>25401</v>
      </c>
      <c r="E4014" s="31" t="s">
        <v>145</v>
      </c>
      <c r="F4014" s="31" t="s">
        <v>122</v>
      </c>
      <c r="G4014" s="31" t="s">
        <v>111</v>
      </c>
      <c r="H4014" s="31" t="s">
        <v>112</v>
      </c>
      <c r="I4014" s="31"/>
      <c r="J4014" s="31"/>
      <c r="K4014" s="31" t="s">
        <v>110</v>
      </c>
      <c r="L4014" s="31" t="s">
        <v>25402</v>
      </c>
      <c r="M4014" s="31" t="s">
        <v>4</v>
      </c>
      <c r="N4014" s="31" t="s">
        <v>4</v>
      </c>
      <c r="O4014" s="31" t="s">
        <v>25929</v>
      </c>
      <c r="P4014" s="32" t="s">
        <v>25948</v>
      </c>
      <c r="Q4014" s="32">
        <v>1</v>
      </c>
      <c r="R4014" t="str">
        <f t="shared" si="62"/>
        <v>(НКЗ) Кузьминці СФГ р-н Теофипольский Район, с.Кузьминцы (0)</v>
      </c>
    </row>
    <row r="4015" spans="1:18" hidden="1" x14ac:dyDescent="0.25">
      <c r="A4015" s="32">
        <v>350783</v>
      </c>
      <c r="B4015" s="31" t="s">
        <v>25335</v>
      </c>
      <c r="C4015" s="31" t="s">
        <v>25336</v>
      </c>
      <c r="D4015" s="31" t="s">
        <v>1497</v>
      </c>
      <c r="E4015" s="31" t="s">
        <v>145</v>
      </c>
      <c r="F4015" s="31" t="s">
        <v>122</v>
      </c>
      <c r="G4015" s="31" t="s">
        <v>149</v>
      </c>
      <c r="H4015" s="31" t="s">
        <v>108</v>
      </c>
      <c r="I4015" s="31" t="s">
        <v>25403</v>
      </c>
      <c r="J4015" s="31" t="s">
        <v>25404</v>
      </c>
      <c r="K4015" s="31" t="s">
        <v>110</v>
      </c>
      <c r="L4015" s="31" t="s">
        <v>25336</v>
      </c>
      <c r="M4015" s="31" t="s">
        <v>5</v>
      </c>
      <c r="N4015" s="31" t="s">
        <v>4</v>
      </c>
      <c r="O4015" s="31" t="s">
        <v>25929</v>
      </c>
      <c r="P4015" s="32" t="s">
        <v>67</v>
      </c>
      <c r="Q4015" s="32">
        <v>1</v>
      </c>
      <c r="R4015" t="str">
        <f t="shared" si="62"/>
        <v>Мандзюк О.С. ПП, к-к №14 г.Хмельницкий, ул.Соборная (овочевий ринок)</v>
      </c>
    </row>
    <row r="4016" spans="1:18" hidden="1" x14ac:dyDescent="0.25">
      <c r="A4016" s="32">
        <v>351166</v>
      </c>
      <c r="B4016" s="31" t="s">
        <v>25405</v>
      </c>
      <c r="C4016" s="31" t="s">
        <v>25406</v>
      </c>
      <c r="D4016" s="31" t="s">
        <v>25407</v>
      </c>
      <c r="E4016" s="31" t="s">
        <v>145</v>
      </c>
      <c r="F4016" s="31" t="s">
        <v>122</v>
      </c>
      <c r="G4016" s="31" t="s">
        <v>107</v>
      </c>
      <c r="H4016" s="31" t="s">
        <v>108</v>
      </c>
      <c r="I4016" s="31" t="s">
        <v>25408</v>
      </c>
      <c r="J4016" s="31" t="s">
        <v>25409</v>
      </c>
      <c r="K4016" s="31" t="s">
        <v>110</v>
      </c>
      <c r="L4016" s="31" t="s">
        <v>25406</v>
      </c>
      <c r="M4016" s="31" t="s">
        <v>29</v>
      </c>
      <c r="N4016" s="31" t="s">
        <v>25934</v>
      </c>
      <c r="O4016" s="31" t="s">
        <v>25929</v>
      </c>
      <c r="P4016" s="32" t="s">
        <v>66</v>
      </c>
      <c r="Q4016" s="32">
        <v>1</v>
      </c>
      <c r="R4016" t="str">
        <f t="shared" si="62"/>
        <v>Михальчук В.П. ПП, маг. "Продукти" р-н Красиловский Район, с.Малые Юначки, ул.Центральная (-)</v>
      </c>
    </row>
    <row r="4017" spans="1:18" hidden="1" x14ac:dyDescent="0.25">
      <c r="A4017" s="32">
        <v>351314</v>
      </c>
      <c r="B4017" s="31" t="s">
        <v>25415</v>
      </c>
      <c r="C4017" s="31" t="s">
        <v>25416</v>
      </c>
      <c r="D4017" s="31" t="s">
        <v>25417</v>
      </c>
      <c r="E4017" s="31" t="s">
        <v>145</v>
      </c>
      <c r="F4017" s="31" t="s">
        <v>122</v>
      </c>
      <c r="G4017" s="31" t="s">
        <v>107</v>
      </c>
      <c r="H4017" s="31" t="s">
        <v>108</v>
      </c>
      <c r="I4017" s="31" t="s">
        <v>25418</v>
      </c>
      <c r="J4017" s="31" t="s">
        <v>25419</v>
      </c>
      <c r="K4017" s="31" t="s">
        <v>110</v>
      </c>
      <c r="L4017" s="31" t="s">
        <v>25416</v>
      </c>
      <c r="M4017" s="31" t="s">
        <v>31</v>
      </c>
      <c r="N4017" s="31" t="s">
        <v>25934</v>
      </c>
      <c r="O4017" s="31" t="s">
        <v>25929</v>
      </c>
      <c r="P4017" s="32" t="s">
        <v>66</v>
      </c>
      <c r="Q4017" s="32">
        <v>1</v>
      </c>
      <c r="R4017" t="str">
        <f t="shared" si="62"/>
        <v>Штоцька Л.А. ПП, маг. "Продукти" р-н Староконстантиновский Район, с.Волыце-Керекешино (0)</v>
      </c>
    </row>
    <row r="4018" spans="1:18" hidden="1" x14ac:dyDescent="0.25">
      <c r="A4018" s="32">
        <v>351314</v>
      </c>
      <c r="B4018" s="31" t="s">
        <v>10740</v>
      </c>
      <c r="C4018" s="31" t="s">
        <v>25416</v>
      </c>
      <c r="D4018" s="31" t="s">
        <v>25417</v>
      </c>
      <c r="E4018" s="31" t="s">
        <v>145</v>
      </c>
      <c r="F4018" s="31" t="s">
        <v>122</v>
      </c>
      <c r="G4018" s="31" t="s">
        <v>107</v>
      </c>
      <c r="H4018" s="31" t="s">
        <v>108</v>
      </c>
      <c r="I4018" s="31"/>
      <c r="J4018" s="31"/>
      <c r="K4018" s="31" t="s">
        <v>110</v>
      </c>
      <c r="L4018" s="31" t="s">
        <v>10741</v>
      </c>
      <c r="M4018" s="31" t="s">
        <v>31</v>
      </c>
      <c r="N4018" s="31" t="s">
        <v>25934</v>
      </c>
      <c r="O4018" s="31" t="s">
        <v>25929</v>
      </c>
      <c r="P4018" s="32" t="s">
        <v>66</v>
      </c>
      <c r="Q4018" s="32">
        <v>1</v>
      </c>
      <c r="R4018" t="str">
        <f t="shared" si="62"/>
        <v>Штоцька Л.А. ПП, маг. "Продукти" р-н Староконстантиновский Район, с.Волыце-Керекешино (0)</v>
      </c>
    </row>
    <row r="4019" spans="1:18" hidden="1" x14ac:dyDescent="0.25">
      <c r="A4019" s="32">
        <v>352468</v>
      </c>
      <c r="B4019" s="31" t="s">
        <v>25432</v>
      </c>
      <c r="C4019" s="31" t="s">
        <v>25433</v>
      </c>
      <c r="D4019" s="31" t="s">
        <v>18686</v>
      </c>
      <c r="E4019" s="31" t="s">
        <v>121</v>
      </c>
      <c r="F4019" s="31" t="s">
        <v>122</v>
      </c>
      <c r="G4019" s="31" t="s">
        <v>111</v>
      </c>
      <c r="H4019" s="31" t="s">
        <v>112</v>
      </c>
      <c r="I4019" s="31" t="s">
        <v>25434</v>
      </c>
      <c r="J4019" s="31" t="s">
        <v>25435</v>
      </c>
      <c r="K4019" s="31" t="s">
        <v>110</v>
      </c>
      <c r="L4019" s="31" t="s">
        <v>25434</v>
      </c>
      <c r="M4019" s="31" t="s">
        <v>4</v>
      </c>
      <c r="N4019" s="31" t="s">
        <v>4</v>
      </c>
      <c r="O4019" s="31" t="s">
        <v>25929</v>
      </c>
      <c r="P4019" s="32" t="s">
        <v>25948</v>
      </c>
      <c r="Q4019" s="32">
        <v>1</v>
      </c>
      <c r="R4019" t="str">
        <f t="shared" si="62"/>
        <v>(НКЗ) ППО співробітників коледжу ПДАТУ ВПС працівників АПКУ г.Каменец-Подольский, ул.Украинки Леси, д.95</v>
      </c>
    </row>
    <row r="4020" spans="1:18" hidden="1" x14ac:dyDescent="0.25">
      <c r="A4020" s="32">
        <v>676156</v>
      </c>
      <c r="B4020" s="31" t="s">
        <v>25574</v>
      </c>
      <c r="C4020" s="31" t="s">
        <v>25575</v>
      </c>
      <c r="D4020" s="31" t="s">
        <v>25576</v>
      </c>
      <c r="E4020" s="31" t="s">
        <v>121</v>
      </c>
      <c r="F4020" s="31" t="s">
        <v>122</v>
      </c>
      <c r="G4020" s="31" t="s">
        <v>111</v>
      </c>
      <c r="H4020" s="31" t="s">
        <v>112</v>
      </c>
      <c r="I4020" s="31" t="s">
        <v>25577</v>
      </c>
      <c r="J4020" s="31" t="s">
        <v>25578</v>
      </c>
      <c r="K4020" s="31" t="s">
        <v>110</v>
      </c>
      <c r="L4020" s="31" t="s">
        <v>25579</v>
      </c>
      <c r="M4020" s="31" t="s">
        <v>4</v>
      </c>
      <c r="N4020" s="31" t="s">
        <v>4</v>
      </c>
      <c r="O4020" s="31" t="s">
        <v>25929</v>
      </c>
      <c r="P4020" s="32" t="s">
        <v>25948</v>
      </c>
      <c r="Q4020" s="32">
        <v>1</v>
      </c>
      <c r="R4020" t="str">
        <f t="shared" si="62"/>
        <v>(НКЗ)  Виробничник 1 СТ р-н Каменец-Подольский Район, с.Жовтневое, ул.Князей Кориатовичей, д.46</v>
      </c>
    </row>
    <row r="4021" spans="1:18" hidden="1" x14ac:dyDescent="0.25">
      <c r="A4021" s="32">
        <v>676160</v>
      </c>
      <c r="B4021" s="31" t="s">
        <v>25580</v>
      </c>
      <c r="C4021" s="31" t="s">
        <v>25581</v>
      </c>
      <c r="D4021" s="31" t="s">
        <v>6171</v>
      </c>
      <c r="E4021" s="31" t="s">
        <v>145</v>
      </c>
      <c r="F4021" s="31" t="s">
        <v>122</v>
      </c>
      <c r="G4021" s="31" t="s">
        <v>111</v>
      </c>
      <c r="H4021" s="31" t="s">
        <v>112</v>
      </c>
      <c r="I4021" s="31" t="s">
        <v>25582</v>
      </c>
      <c r="J4021" s="31" t="s">
        <v>25583</v>
      </c>
      <c r="K4021" s="31" t="s">
        <v>110</v>
      </c>
      <c r="L4021" s="31" t="s">
        <v>25582</v>
      </c>
      <c r="M4021" s="31" t="s">
        <v>4</v>
      </c>
      <c r="N4021" s="31" t="s">
        <v>4</v>
      </c>
      <c r="O4021" s="31" t="s">
        <v>25929</v>
      </c>
      <c r="P4021" s="32" t="s">
        <v>25948</v>
      </c>
      <c r="Q4021" s="32">
        <v>1</v>
      </c>
      <c r="R4021" t="str">
        <f t="shared" si="62"/>
        <v>(НКЗ) Вільна профспілка працівників ХНУ г.Хмельницкий, ул.Институтская, д.14</v>
      </c>
    </row>
    <row r="4022" spans="1:18" hidden="1" x14ac:dyDescent="0.25">
      <c r="A4022" s="32">
        <v>676164</v>
      </c>
      <c r="B4022" s="31" t="s">
        <v>25584</v>
      </c>
      <c r="C4022" s="31" t="s">
        <v>25585</v>
      </c>
      <c r="D4022" s="31" t="s">
        <v>370</v>
      </c>
      <c r="E4022" s="31" t="s">
        <v>135</v>
      </c>
      <c r="F4022" s="31" t="s">
        <v>122</v>
      </c>
      <c r="G4022" s="31" t="s">
        <v>111</v>
      </c>
      <c r="H4022" s="31" t="s">
        <v>112</v>
      </c>
      <c r="I4022" s="31" t="s">
        <v>25586</v>
      </c>
      <c r="J4022" s="31" t="s">
        <v>25587</v>
      </c>
      <c r="K4022" s="31" t="s">
        <v>110</v>
      </c>
      <c r="L4022" s="31" t="s">
        <v>25586</v>
      </c>
      <c r="M4022" s="31" t="s">
        <v>4</v>
      </c>
      <c r="N4022" s="31" t="s">
        <v>4</v>
      </c>
      <c r="O4022" s="31" t="s">
        <v>25929</v>
      </c>
      <c r="P4022" s="32" t="s">
        <v>25948</v>
      </c>
      <c r="Q4022" s="32">
        <v>1</v>
      </c>
      <c r="R4022" t="str">
        <f t="shared" si="62"/>
        <v>(НКЗ) КВП "Ринок" Шепетівського РайСТ г.Шепетовка, ул.Маркса Карла, д.23</v>
      </c>
    </row>
    <row r="4023" spans="1:18" hidden="1" x14ac:dyDescent="0.25">
      <c r="A4023" s="32">
        <v>676182</v>
      </c>
      <c r="B4023" s="31" t="s">
        <v>25600</v>
      </c>
      <c r="C4023" s="31" t="s">
        <v>25601</v>
      </c>
      <c r="D4023" s="31" t="s">
        <v>25602</v>
      </c>
      <c r="E4023" s="31" t="s">
        <v>145</v>
      </c>
      <c r="F4023" s="31" t="s">
        <v>122</v>
      </c>
      <c r="G4023" s="31" t="s">
        <v>107</v>
      </c>
      <c r="H4023" s="31" t="s">
        <v>108</v>
      </c>
      <c r="I4023" s="31" t="s">
        <v>25603</v>
      </c>
      <c r="J4023" s="31" t="s">
        <v>25604</v>
      </c>
      <c r="K4023" s="31" t="s">
        <v>110</v>
      </c>
      <c r="L4023" s="31" t="s">
        <v>25601</v>
      </c>
      <c r="M4023" s="31" t="s">
        <v>30</v>
      </c>
      <c r="N4023" s="31" t="s">
        <v>25934</v>
      </c>
      <c r="O4023" s="31" t="s">
        <v>25929</v>
      </c>
      <c r="P4023" s="32" t="s">
        <v>67</v>
      </c>
      <c r="Q4023" s="32">
        <v>0.5</v>
      </c>
      <c r="R4023" t="str">
        <f t="shared" si="62"/>
        <v>Маринюк А.С. ПП, маг. "Продукти" р-н Теофипольский Район, с.Михновка (0)</v>
      </c>
    </row>
    <row r="4024" spans="1:18" hidden="1" x14ac:dyDescent="0.25">
      <c r="A4024" s="32">
        <v>676184</v>
      </c>
      <c r="B4024" s="31" t="s">
        <v>25605</v>
      </c>
      <c r="C4024" s="31" t="s">
        <v>25606</v>
      </c>
      <c r="D4024" s="31" t="s">
        <v>25607</v>
      </c>
      <c r="E4024" s="31" t="s">
        <v>145</v>
      </c>
      <c r="F4024" s="31" t="s">
        <v>122</v>
      </c>
      <c r="G4024" s="31" t="s">
        <v>107</v>
      </c>
      <c r="H4024" s="31" t="s">
        <v>108</v>
      </c>
      <c r="I4024" s="31" t="s">
        <v>21014</v>
      </c>
      <c r="J4024" s="31" t="s">
        <v>21015</v>
      </c>
      <c r="K4024" s="31" t="s">
        <v>110</v>
      </c>
      <c r="L4024" s="31" t="s">
        <v>25606</v>
      </c>
      <c r="M4024" s="31" t="s">
        <v>30</v>
      </c>
      <c r="N4024" s="31" t="s">
        <v>25934</v>
      </c>
      <c r="O4024" s="31" t="s">
        <v>25929</v>
      </c>
      <c r="P4024" s="32" t="s">
        <v>67</v>
      </c>
      <c r="Q4024" s="32">
        <v>0.5</v>
      </c>
      <c r="R4024" t="str">
        <f t="shared" si="62"/>
        <v>Слєсарєва А.Д. ПП, маг. "Експрес" р-н Красиловский Район, г.Красилов, ул.Привокзальная (Ж/д вокзал)</v>
      </c>
    </row>
    <row r="4025" spans="1:18" hidden="1" x14ac:dyDescent="0.25">
      <c r="A4025" s="32">
        <v>676186</v>
      </c>
      <c r="B4025" s="31" t="s">
        <v>25608</v>
      </c>
      <c r="C4025" s="31" t="s">
        <v>25609</v>
      </c>
      <c r="D4025" s="31" t="s">
        <v>25610</v>
      </c>
      <c r="E4025" s="31" t="s">
        <v>145</v>
      </c>
      <c r="F4025" s="31" t="s">
        <v>122</v>
      </c>
      <c r="G4025" s="31" t="s">
        <v>113</v>
      </c>
      <c r="H4025" s="31" t="s">
        <v>108</v>
      </c>
      <c r="I4025" s="31" t="s">
        <v>21014</v>
      </c>
      <c r="J4025" s="31" t="s">
        <v>21015</v>
      </c>
      <c r="K4025" s="31" t="s">
        <v>110</v>
      </c>
      <c r="L4025" s="31" t="s">
        <v>25609</v>
      </c>
      <c r="M4025" s="31" t="s">
        <v>29</v>
      </c>
      <c r="N4025" s="31" t="s">
        <v>25934</v>
      </c>
      <c r="O4025" s="31" t="s">
        <v>25929</v>
      </c>
      <c r="P4025" s="32" t="s">
        <v>66</v>
      </c>
      <c r="Q4025" s="32">
        <v>1</v>
      </c>
      <c r="R4025" t="str">
        <f t="shared" si="62"/>
        <v>Слєсарєва А.Д. ПП, маг. "Олімп" р-н Красиловский Район, г.Красилов, ул.Фрунзе, д.1</v>
      </c>
    </row>
    <row r="4026" spans="1:18" hidden="1" x14ac:dyDescent="0.25">
      <c r="A4026" s="32">
        <v>676195</v>
      </c>
      <c r="B4026" s="31" t="s">
        <v>25615</v>
      </c>
      <c r="C4026" s="31" t="s">
        <v>25616</v>
      </c>
      <c r="D4026" s="31" t="s">
        <v>25617</v>
      </c>
      <c r="E4026" s="31" t="s">
        <v>145</v>
      </c>
      <c r="F4026" s="31" t="s">
        <v>122</v>
      </c>
      <c r="G4026" s="31" t="s">
        <v>111</v>
      </c>
      <c r="H4026" s="31" t="s">
        <v>112</v>
      </c>
      <c r="I4026" s="31" t="s">
        <v>25618</v>
      </c>
      <c r="J4026" s="31" t="s">
        <v>25619</v>
      </c>
      <c r="K4026" s="31" t="s">
        <v>110</v>
      </c>
      <c r="L4026" s="31" t="s">
        <v>25620</v>
      </c>
      <c r="M4026" s="31" t="s">
        <v>4</v>
      </c>
      <c r="N4026" s="31" t="s">
        <v>4</v>
      </c>
      <c r="O4026" s="31" t="s">
        <v>25929</v>
      </c>
      <c r="P4026" s="32" t="s">
        <v>25948</v>
      </c>
      <c r="Q4026" s="32">
        <v>1</v>
      </c>
      <c r="R4026" t="str">
        <f t="shared" si="62"/>
        <v>(НКЗ) Лесько М.І. ПП, маг. г.Хмельницкий, ул.Трудовая, д.17, оф.11</v>
      </c>
    </row>
    <row r="4027" spans="1:18" hidden="1" x14ac:dyDescent="0.25">
      <c r="A4027" s="32">
        <v>676197</v>
      </c>
      <c r="B4027" s="31" t="s">
        <v>25621</v>
      </c>
      <c r="C4027" s="31" t="s">
        <v>25622</v>
      </c>
      <c r="D4027" s="31" t="s">
        <v>25623</v>
      </c>
      <c r="E4027" s="31" t="s">
        <v>145</v>
      </c>
      <c r="F4027" s="31" t="s">
        <v>122</v>
      </c>
      <c r="G4027" s="31" t="s">
        <v>111</v>
      </c>
      <c r="H4027" s="31" t="s">
        <v>112</v>
      </c>
      <c r="I4027" s="31" t="s">
        <v>124</v>
      </c>
      <c r="J4027" s="31" t="s">
        <v>109</v>
      </c>
      <c r="K4027" s="31" t="s">
        <v>110</v>
      </c>
      <c r="L4027" s="31" t="s">
        <v>25624</v>
      </c>
      <c r="M4027" s="31" t="s">
        <v>4</v>
      </c>
      <c r="N4027" s="31" t="s">
        <v>4</v>
      </c>
      <c r="O4027" s="31" t="s">
        <v>25929</v>
      </c>
      <c r="P4027" s="32" t="s">
        <v>25948</v>
      </c>
      <c r="Q4027" s="32">
        <v>1</v>
      </c>
      <c r="R4027" t="str">
        <f t="shared" si="62"/>
        <v>(НКЗ) Омелечко О.С. ПП, маг. г.Хмельницкий, ул.Чорновола Вячеслава, д.174/6 (За "Штанами"  направо)</v>
      </c>
    </row>
    <row r="4028" spans="1:18" hidden="1" x14ac:dyDescent="0.25">
      <c r="A4028" s="32">
        <v>676201</v>
      </c>
      <c r="B4028" s="31" t="s">
        <v>25625</v>
      </c>
      <c r="C4028" s="31" t="s">
        <v>25626</v>
      </c>
      <c r="D4028" s="31" t="s">
        <v>25627</v>
      </c>
      <c r="E4028" s="31" t="s">
        <v>145</v>
      </c>
      <c r="F4028" s="31" t="s">
        <v>122</v>
      </c>
      <c r="G4028" s="31" t="s">
        <v>107</v>
      </c>
      <c r="H4028" s="31" t="s">
        <v>108</v>
      </c>
      <c r="I4028" s="31" t="s">
        <v>18347</v>
      </c>
      <c r="J4028" s="31" t="s">
        <v>25628</v>
      </c>
      <c r="K4028" s="31" t="s">
        <v>110</v>
      </c>
      <c r="L4028" s="31" t="s">
        <v>25626</v>
      </c>
      <c r="M4028" s="31" t="s">
        <v>31</v>
      </c>
      <c r="N4028" s="31" t="s">
        <v>25934</v>
      </c>
      <c r="O4028" s="31" t="s">
        <v>25929</v>
      </c>
      <c r="P4028" s="32" t="s">
        <v>66</v>
      </c>
      <c r="Q4028" s="32">
        <v>1</v>
      </c>
      <c r="R4028" t="str">
        <f t="shared" si="62"/>
        <v>Матвійчук А.В. ПП, маг. "Продукти" р-н Староконстантиновский Район, с.Красноселка (0)</v>
      </c>
    </row>
    <row r="4029" spans="1:18" hidden="1" x14ac:dyDescent="0.25">
      <c r="A4029" s="32">
        <v>438402</v>
      </c>
      <c r="B4029" s="31" t="s">
        <v>25643</v>
      </c>
      <c r="C4029" s="31" t="s">
        <v>25644</v>
      </c>
      <c r="D4029" s="31" t="s">
        <v>13184</v>
      </c>
      <c r="E4029" s="31" t="s">
        <v>135</v>
      </c>
      <c r="F4029" s="31" t="s">
        <v>122</v>
      </c>
      <c r="G4029" s="31" t="s">
        <v>111</v>
      </c>
      <c r="H4029" s="31" t="s">
        <v>112</v>
      </c>
      <c r="I4029" s="31" t="s">
        <v>25645</v>
      </c>
      <c r="J4029" s="31" t="s">
        <v>109</v>
      </c>
      <c r="K4029" s="31" t="s">
        <v>110</v>
      </c>
      <c r="L4029" s="31" t="s">
        <v>25645</v>
      </c>
      <c r="M4029" s="31" t="s">
        <v>4</v>
      </c>
      <c r="N4029" s="31" t="s">
        <v>4</v>
      </c>
      <c r="O4029" s="31" t="s">
        <v>25929</v>
      </c>
      <c r="P4029" s="32" t="s">
        <v>25948</v>
      </c>
      <c r="Q4029" s="32">
        <v>1</v>
      </c>
      <c r="R4029" t="str">
        <f t="shared" si="62"/>
        <v>(НКЗ) ТОВ "ТД "Шепетівський цукор" г.Шепетовка, шоссе Староконстантиновское, д.31</v>
      </c>
    </row>
    <row r="4030" spans="1:18" hidden="1" x14ac:dyDescent="0.25">
      <c r="A4030" s="32">
        <v>438401</v>
      </c>
      <c r="B4030" s="31" t="s">
        <v>25643</v>
      </c>
      <c r="C4030" s="31" t="s">
        <v>25644</v>
      </c>
      <c r="D4030" s="31" t="s">
        <v>13184</v>
      </c>
      <c r="E4030" s="31" t="s">
        <v>135</v>
      </c>
      <c r="F4030" s="31" t="s">
        <v>122</v>
      </c>
      <c r="G4030" s="31" t="s">
        <v>111</v>
      </c>
      <c r="H4030" s="31" t="s">
        <v>112</v>
      </c>
      <c r="I4030" s="31" t="s">
        <v>124</v>
      </c>
      <c r="J4030" s="31" t="s">
        <v>109</v>
      </c>
      <c r="K4030" s="31" t="s">
        <v>110</v>
      </c>
      <c r="L4030" s="31" t="s">
        <v>25645</v>
      </c>
      <c r="M4030" s="31" t="s">
        <v>4</v>
      </c>
      <c r="N4030" s="31" t="s">
        <v>4</v>
      </c>
      <c r="O4030" s="31" t="s">
        <v>25929</v>
      </c>
      <c r="P4030" s="32" t="s">
        <v>25948</v>
      </c>
      <c r="Q4030" s="32">
        <v>1</v>
      </c>
      <c r="R4030" t="str">
        <f t="shared" si="62"/>
        <v>(НКЗ) ТОВ "ТД "Шепетівський цукор" г.Шепетовка, шоссе Староконстантиновское, д.31</v>
      </c>
    </row>
    <row r="4031" spans="1:18" hidden="1" x14ac:dyDescent="0.25">
      <c r="A4031" s="32">
        <v>438438</v>
      </c>
      <c r="B4031" s="31" t="s">
        <v>25651</v>
      </c>
      <c r="C4031" s="31" t="s">
        <v>25652</v>
      </c>
      <c r="D4031" s="31" t="s">
        <v>25653</v>
      </c>
      <c r="E4031" s="31" t="s">
        <v>145</v>
      </c>
      <c r="F4031" s="31" t="s">
        <v>122</v>
      </c>
      <c r="G4031" s="31" t="s">
        <v>111</v>
      </c>
      <c r="H4031" s="31" t="s">
        <v>112</v>
      </c>
      <c r="I4031" s="31" t="s">
        <v>124</v>
      </c>
      <c r="J4031" s="31" t="s">
        <v>109</v>
      </c>
      <c r="K4031" s="31" t="s">
        <v>110</v>
      </c>
      <c r="L4031" s="31" t="s">
        <v>25654</v>
      </c>
      <c r="M4031" s="31" t="s">
        <v>4</v>
      </c>
      <c r="N4031" s="31" t="s">
        <v>4</v>
      </c>
      <c r="O4031" s="31" t="s">
        <v>25929</v>
      </c>
      <c r="P4031" s="32" t="s">
        <v>25948</v>
      </c>
      <c r="Q4031" s="32">
        <v>1</v>
      </c>
      <c r="R4031" t="str">
        <f t="shared" si="62"/>
        <v>(НКЗ) Дитячий садочок "Берізка" р-н Городокский Район, г.Городок, пер.Вандаса, д.4</v>
      </c>
    </row>
    <row r="4032" spans="1:18" hidden="1" x14ac:dyDescent="0.25">
      <c r="A4032" s="32">
        <v>438449</v>
      </c>
      <c r="B4032" s="31" t="s">
        <v>25655</v>
      </c>
      <c r="C4032" s="31" t="s">
        <v>25656</v>
      </c>
      <c r="D4032" s="31" t="s">
        <v>25657</v>
      </c>
      <c r="E4032" s="31" t="s">
        <v>135</v>
      </c>
      <c r="F4032" s="31" t="s">
        <v>122</v>
      </c>
      <c r="G4032" s="31" t="s">
        <v>111</v>
      </c>
      <c r="H4032" s="31" t="s">
        <v>112</v>
      </c>
      <c r="I4032" s="31" t="s">
        <v>12695</v>
      </c>
      <c r="J4032" s="31" t="s">
        <v>12696</v>
      </c>
      <c r="K4032" s="31" t="s">
        <v>110</v>
      </c>
      <c r="L4032" s="31" t="s">
        <v>12695</v>
      </c>
      <c r="M4032" s="31" t="s">
        <v>4</v>
      </c>
      <c r="N4032" s="31" t="s">
        <v>4</v>
      </c>
      <c r="O4032" s="31" t="s">
        <v>25929</v>
      </c>
      <c r="P4032" s="32" t="s">
        <v>25948</v>
      </c>
      <c r="Q4032" s="32">
        <v>1</v>
      </c>
      <c r="R4032" t="str">
        <f t="shared" si="62"/>
        <v>(НКЗ) ПО ХФ ПАТ "Укртелеком" р-н Изяславский Район, г.Изяслав, пер.1-го Декабря, д.37</v>
      </c>
    </row>
    <row r="4033" spans="1:18" hidden="1" x14ac:dyDescent="0.25">
      <c r="A4033" s="32">
        <v>532089</v>
      </c>
      <c r="B4033" s="31" t="s">
        <v>25022</v>
      </c>
      <c r="C4033" s="31" t="s">
        <v>25023</v>
      </c>
      <c r="D4033" s="31" t="s">
        <v>25024</v>
      </c>
      <c r="E4033" s="31" t="s">
        <v>145</v>
      </c>
      <c r="F4033" s="31" t="s">
        <v>122</v>
      </c>
      <c r="G4033" s="31" t="s">
        <v>107</v>
      </c>
      <c r="H4033" s="31" t="s">
        <v>108</v>
      </c>
      <c r="I4033" s="31" t="s">
        <v>25025</v>
      </c>
      <c r="J4033" s="31" t="s">
        <v>25026</v>
      </c>
      <c r="K4033" s="31" t="s">
        <v>110</v>
      </c>
      <c r="L4033" s="31" t="s">
        <v>25027</v>
      </c>
      <c r="M4033" s="31" t="s">
        <v>30</v>
      </c>
      <c r="N4033" s="31" t="s">
        <v>25934</v>
      </c>
      <c r="O4033" s="31" t="s">
        <v>25929</v>
      </c>
      <c r="P4033" s="32" t="s">
        <v>67</v>
      </c>
      <c r="Q4033" s="32">
        <v>0.5</v>
      </c>
      <c r="R4033" t="str">
        <f t="shared" si="62"/>
        <v>(КООП) Маркет-Колки СТ, маг. "Маркет" р-н Теофипольский Район, с.Колки, ул.Московская, д.34 (СТ "Колки-маркет")</v>
      </c>
    </row>
    <row r="4034" spans="1:18" hidden="1" x14ac:dyDescent="0.25">
      <c r="A4034" s="32">
        <v>922349</v>
      </c>
      <c r="B4034" s="31" t="s">
        <v>25080</v>
      </c>
      <c r="C4034" s="31" t="s">
        <v>18311</v>
      </c>
      <c r="D4034" s="31" t="s">
        <v>25081</v>
      </c>
      <c r="E4034" s="31" t="s">
        <v>145</v>
      </c>
      <c r="F4034" s="31" t="s">
        <v>122</v>
      </c>
      <c r="G4034" s="31" t="s">
        <v>107</v>
      </c>
      <c r="H4034" s="31" t="s">
        <v>108</v>
      </c>
      <c r="I4034" s="31" t="s">
        <v>124</v>
      </c>
      <c r="J4034" s="31" t="s">
        <v>109</v>
      </c>
      <c r="K4034" s="31" t="s">
        <v>110</v>
      </c>
      <c r="L4034" s="31" t="s">
        <v>18311</v>
      </c>
      <c r="M4034" s="31" t="s">
        <v>31</v>
      </c>
      <c r="N4034" s="31" t="s">
        <v>25934</v>
      </c>
      <c r="O4034" s="31" t="s">
        <v>25929</v>
      </c>
      <c r="P4034" s="32" t="s">
        <v>67</v>
      </c>
      <c r="Q4034" s="32">
        <v>1</v>
      </c>
      <c r="R4034" t="str">
        <f t="shared" si="62"/>
        <v>Марчук С.А. ПП, маг. "Продукти" р-н Староконстантиновский Район, с.Поповцы, ул.Центральная, д.10</v>
      </c>
    </row>
    <row r="4035" spans="1:18" hidden="1" x14ac:dyDescent="0.25">
      <c r="A4035" s="32">
        <v>922352</v>
      </c>
      <c r="B4035" s="31" t="s">
        <v>25082</v>
      </c>
      <c r="C4035" s="31" t="s">
        <v>25083</v>
      </c>
      <c r="D4035" s="31" t="s">
        <v>25084</v>
      </c>
      <c r="E4035" s="31" t="s">
        <v>145</v>
      </c>
      <c r="F4035" s="31" t="s">
        <v>122</v>
      </c>
      <c r="G4035" s="31" t="s">
        <v>107</v>
      </c>
      <c r="H4035" s="31" t="s">
        <v>108</v>
      </c>
      <c r="I4035" s="31" t="s">
        <v>124</v>
      </c>
      <c r="J4035" s="31" t="s">
        <v>109</v>
      </c>
      <c r="K4035" s="31" t="s">
        <v>110</v>
      </c>
      <c r="L4035" s="31" t="s">
        <v>25083</v>
      </c>
      <c r="M4035" s="31" t="s">
        <v>32</v>
      </c>
      <c r="N4035" s="31" t="s">
        <v>25934</v>
      </c>
      <c r="O4035" s="31" t="s">
        <v>25929</v>
      </c>
      <c r="P4035" s="32" t="s">
        <v>66</v>
      </c>
      <c r="Q4035" s="32">
        <v>0.5</v>
      </c>
      <c r="R4035" t="str">
        <f t="shared" ref="R4035:R4098" si="63">CONCATENATE(C4035," ",D4035)</f>
        <v>Яковишина О.К. ПП, маг. "Продукти" р-н Староконстантиновский Район, с.Сковородки, ул.Центральная, д.4 (напроти церкви)</v>
      </c>
    </row>
    <row r="4036" spans="1:18" hidden="1" x14ac:dyDescent="0.25">
      <c r="A4036" s="32">
        <v>922354</v>
      </c>
      <c r="B4036" s="31" t="s">
        <v>25085</v>
      </c>
      <c r="C4036" s="31" t="s">
        <v>25086</v>
      </c>
      <c r="D4036" s="31" t="s">
        <v>25087</v>
      </c>
      <c r="E4036" s="31" t="s">
        <v>145</v>
      </c>
      <c r="F4036" s="31" t="s">
        <v>122</v>
      </c>
      <c r="G4036" s="31" t="s">
        <v>107</v>
      </c>
      <c r="H4036" s="31" t="s">
        <v>108</v>
      </c>
      <c r="I4036" s="31" t="s">
        <v>124</v>
      </c>
      <c r="J4036" s="31" t="s">
        <v>109</v>
      </c>
      <c r="K4036" s="31" t="s">
        <v>110</v>
      </c>
      <c r="L4036" s="31" t="s">
        <v>25086</v>
      </c>
      <c r="M4036" s="31" t="s">
        <v>32</v>
      </c>
      <c r="N4036" s="31" t="s">
        <v>25934</v>
      </c>
      <c r="O4036" s="31" t="s">
        <v>25929</v>
      </c>
      <c r="P4036" s="32" t="s">
        <v>67</v>
      </c>
      <c r="Q4036" s="32">
        <v>0.5</v>
      </c>
      <c r="R4036" t="str">
        <f t="shared" si="63"/>
        <v>Дацкова Л.К. ПП, маг. "Продукти" р-н Летичевский Район, пгт.Меджибож, ул.Октябрьская, д.1 (біля фортеці)</v>
      </c>
    </row>
    <row r="4037" spans="1:18" hidden="1" x14ac:dyDescent="0.25">
      <c r="A4037" s="32">
        <v>922360</v>
      </c>
      <c r="B4037" s="31" t="s">
        <v>25088</v>
      </c>
      <c r="C4037" s="31" t="s">
        <v>25089</v>
      </c>
      <c r="D4037" s="31" t="s">
        <v>6846</v>
      </c>
      <c r="E4037" s="31" t="s">
        <v>145</v>
      </c>
      <c r="F4037" s="31" t="s">
        <v>122</v>
      </c>
      <c r="G4037" s="31" t="s">
        <v>107</v>
      </c>
      <c r="H4037" s="31" t="s">
        <v>108</v>
      </c>
      <c r="I4037" s="31" t="s">
        <v>25090</v>
      </c>
      <c r="J4037" s="31" t="s">
        <v>25091</v>
      </c>
      <c r="K4037" s="31" t="s">
        <v>110</v>
      </c>
      <c r="L4037" s="31" t="s">
        <v>25089</v>
      </c>
      <c r="M4037" s="31" t="s">
        <v>5</v>
      </c>
      <c r="N4037" s="31" t="s">
        <v>4</v>
      </c>
      <c r="O4037" s="31" t="s">
        <v>25929</v>
      </c>
      <c r="P4037" s="32" t="s">
        <v>66</v>
      </c>
      <c r="Q4037" s="32">
        <v>0</v>
      </c>
      <c r="R4037" t="str">
        <f t="shared" si="63"/>
        <v>Дахненко Н.М. ПП, маг. "Пряникова хатинка" г.Хмельницкий, шоссе Львовское, д.8</v>
      </c>
    </row>
    <row r="4038" spans="1:18" hidden="1" x14ac:dyDescent="0.25">
      <c r="A4038" s="32">
        <v>789632</v>
      </c>
      <c r="B4038" s="31" t="s">
        <v>25269</v>
      </c>
      <c r="C4038" s="31" t="s">
        <v>25270</v>
      </c>
      <c r="D4038" s="31" t="s">
        <v>25271</v>
      </c>
      <c r="E4038" s="31" t="s">
        <v>145</v>
      </c>
      <c r="F4038" s="31" t="s">
        <v>122</v>
      </c>
      <c r="G4038" s="31" t="s">
        <v>155</v>
      </c>
      <c r="H4038" s="31" t="s">
        <v>108</v>
      </c>
      <c r="I4038" s="31" t="s">
        <v>16417</v>
      </c>
      <c r="J4038" s="31" t="s">
        <v>16418</v>
      </c>
      <c r="K4038" s="31" t="s">
        <v>110</v>
      </c>
      <c r="L4038" s="31" t="s">
        <v>25270</v>
      </c>
      <c r="M4038" s="31" t="s">
        <v>29</v>
      </c>
      <c r="N4038" s="31" t="s">
        <v>25934</v>
      </c>
      <c r="O4038" s="31" t="s">
        <v>25929</v>
      </c>
      <c r="P4038" s="32" t="s">
        <v>66</v>
      </c>
      <c r="Q4038" s="32">
        <v>1</v>
      </c>
      <c r="R4038" t="str">
        <f t="shared" si="63"/>
        <v>Каразей Н.І. ПП, маг. "Еліт-маркет" р-н Теофипольский Район, пгт.Теофиполь, ул.Щорса, д.23 Г (0)</v>
      </c>
    </row>
    <row r="4039" spans="1:18" hidden="1" x14ac:dyDescent="0.25">
      <c r="A4039" s="32">
        <v>347687</v>
      </c>
      <c r="B4039" s="31" t="s">
        <v>1838</v>
      </c>
      <c r="C4039" s="31" t="s">
        <v>1839</v>
      </c>
      <c r="D4039" s="31" t="s">
        <v>23396</v>
      </c>
      <c r="E4039" s="31" t="s">
        <v>145</v>
      </c>
      <c r="F4039" s="31" t="s">
        <v>122</v>
      </c>
      <c r="G4039" s="31" t="s">
        <v>107</v>
      </c>
      <c r="H4039" s="31" t="s">
        <v>108</v>
      </c>
      <c r="I4039" s="31" t="s">
        <v>25373</v>
      </c>
      <c r="J4039" s="31" t="s">
        <v>25374</v>
      </c>
      <c r="K4039" s="31" t="s">
        <v>110</v>
      </c>
      <c r="L4039" s="31" t="s">
        <v>1839</v>
      </c>
      <c r="M4039" s="31" t="s">
        <v>33</v>
      </c>
      <c r="N4039" s="31" t="s">
        <v>25934</v>
      </c>
      <c r="O4039" s="31" t="s">
        <v>25929</v>
      </c>
      <c r="P4039" s="32" t="s">
        <v>66</v>
      </c>
      <c r="Q4039" s="32">
        <v>1</v>
      </c>
      <c r="R4039" t="str">
        <f t="shared" si="63"/>
        <v>Демчишина С.В. ПП, маг. "Ковбасна хата" р-н Старосинявский Район, пгт.Старая Синява, ул.Грушевского, д.70</v>
      </c>
    </row>
    <row r="4040" spans="1:18" hidden="1" x14ac:dyDescent="0.25">
      <c r="A4040" s="32">
        <v>674144</v>
      </c>
      <c r="B4040" s="31" t="s">
        <v>25520</v>
      </c>
      <c r="C4040" s="31" t="s">
        <v>25521</v>
      </c>
      <c r="D4040" s="31" t="s">
        <v>25522</v>
      </c>
      <c r="E4040" s="31" t="s">
        <v>145</v>
      </c>
      <c r="F4040" s="31" t="s">
        <v>122</v>
      </c>
      <c r="G4040" s="31" t="s">
        <v>115</v>
      </c>
      <c r="H4040" s="31" t="s">
        <v>116</v>
      </c>
      <c r="I4040" s="31" t="s">
        <v>25523</v>
      </c>
      <c r="J4040" s="31" t="s">
        <v>25524</v>
      </c>
      <c r="K4040" s="31" t="s">
        <v>110</v>
      </c>
      <c r="L4040" s="31" t="s">
        <v>25521</v>
      </c>
      <c r="M4040" s="31" t="s">
        <v>5</v>
      </c>
      <c r="N4040" s="31" t="s">
        <v>4</v>
      </c>
      <c r="O4040" s="31" t="s">
        <v>25929</v>
      </c>
      <c r="P4040" s="32" t="s">
        <v>66</v>
      </c>
      <c r="Q4040" s="32">
        <v>1</v>
      </c>
      <c r="R4040" t="str">
        <f t="shared" si="63"/>
        <v>Баланюк І.В. ПП, лоток №8 г.Хмельницкий, шоссе Львовское (ринок Тіса)</v>
      </c>
    </row>
    <row r="4041" spans="1:18" hidden="1" x14ac:dyDescent="0.25">
      <c r="A4041" s="32">
        <v>674174</v>
      </c>
      <c r="B4041" s="31" t="s">
        <v>25549</v>
      </c>
      <c r="C4041" s="31" t="s">
        <v>25550</v>
      </c>
      <c r="D4041" s="31" t="s">
        <v>25551</v>
      </c>
      <c r="E4041" s="31" t="s">
        <v>145</v>
      </c>
      <c r="F4041" s="31" t="s">
        <v>122</v>
      </c>
      <c r="G4041" s="31" t="s">
        <v>107</v>
      </c>
      <c r="H4041" s="31" t="s">
        <v>108</v>
      </c>
      <c r="I4041" s="31" t="s">
        <v>124</v>
      </c>
      <c r="J4041" s="31" t="s">
        <v>109</v>
      </c>
      <c r="K4041" s="31" t="s">
        <v>110</v>
      </c>
      <c r="L4041" s="31" t="s">
        <v>25550</v>
      </c>
      <c r="M4041" s="31" t="s">
        <v>29</v>
      </c>
      <c r="N4041" s="31" t="s">
        <v>25934</v>
      </c>
      <c r="O4041" s="31" t="s">
        <v>25929</v>
      </c>
      <c r="P4041" s="32" t="s">
        <v>67</v>
      </c>
      <c r="Q4041" s="32">
        <v>0.5</v>
      </c>
      <c r="R4041" t="str">
        <f t="shared" si="63"/>
        <v>Куклінська О.Л. ПП, маг. "Продукти" р-н Красиловский Район, с.Триски, ул.Ленина (навпроти пошти)</v>
      </c>
    </row>
    <row r="4042" spans="1:18" hidden="1" x14ac:dyDescent="0.25">
      <c r="A4042" s="32">
        <v>568835</v>
      </c>
      <c r="B4042" s="31" t="s">
        <v>25690</v>
      </c>
      <c r="C4042" s="31" t="s">
        <v>624</v>
      </c>
      <c r="D4042" s="31" t="s">
        <v>25691</v>
      </c>
      <c r="E4042" s="31" t="s">
        <v>145</v>
      </c>
      <c r="F4042" s="31" t="s">
        <v>122</v>
      </c>
      <c r="G4042" s="31" t="s">
        <v>107</v>
      </c>
      <c r="H4042" s="31" t="s">
        <v>108</v>
      </c>
      <c r="I4042" s="31" t="s">
        <v>626</v>
      </c>
      <c r="J4042" s="31" t="s">
        <v>627</v>
      </c>
      <c r="K4042" s="31" t="s">
        <v>110</v>
      </c>
      <c r="L4042" s="31" t="s">
        <v>624</v>
      </c>
      <c r="M4042" s="31" t="s">
        <v>33</v>
      </c>
      <c r="N4042" s="31" t="s">
        <v>25934</v>
      </c>
      <c r="O4042" s="31" t="s">
        <v>25929</v>
      </c>
      <c r="P4042" s="32" t="s">
        <v>66</v>
      </c>
      <c r="Q4042" s="32">
        <v>1</v>
      </c>
      <c r="R4042" t="str">
        <f t="shared" si="63"/>
        <v>Осадчук Л.С. ПП, маг. "Лілія" р-н Старосинявский Район, пгт.Иванковцы, д.2а</v>
      </c>
    </row>
    <row r="4043" spans="1:18" hidden="1" x14ac:dyDescent="0.25">
      <c r="A4043" s="32">
        <v>435141</v>
      </c>
      <c r="B4043" s="31" t="s">
        <v>25692</v>
      </c>
      <c r="C4043" s="31" t="s">
        <v>25693</v>
      </c>
      <c r="D4043" s="31" t="s">
        <v>25694</v>
      </c>
      <c r="E4043" s="31" t="s">
        <v>145</v>
      </c>
      <c r="F4043" s="31" t="s">
        <v>122</v>
      </c>
      <c r="G4043" s="31" t="s">
        <v>111</v>
      </c>
      <c r="H4043" s="31" t="s">
        <v>112</v>
      </c>
      <c r="I4043" s="31" t="s">
        <v>25695</v>
      </c>
      <c r="J4043" s="31" t="s">
        <v>109</v>
      </c>
      <c r="K4043" s="31" t="s">
        <v>110</v>
      </c>
      <c r="L4043" s="31" t="s">
        <v>25695</v>
      </c>
      <c r="M4043" s="31" t="s">
        <v>4</v>
      </c>
      <c r="N4043" s="31" t="s">
        <v>4</v>
      </c>
      <c r="O4043" s="31" t="s">
        <v>25929</v>
      </c>
      <c r="P4043" s="32" t="s">
        <v>25948</v>
      </c>
      <c r="Q4043" s="32">
        <v>1</v>
      </c>
      <c r="R4043" t="str">
        <f t="shared" si="63"/>
        <v>(НКЗ) ППО ДП "Старокостянтинівський молочний завод" г.Староконстантинов, ул.Франко Ивана, д.47</v>
      </c>
    </row>
    <row r="4044" spans="1:18" hidden="1" x14ac:dyDescent="0.25">
      <c r="A4044" s="32">
        <v>443844</v>
      </c>
      <c r="B4044" s="31" t="s">
        <v>25851</v>
      </c>
      <c r="C4044" s="31" t="s">
        <v>25852</v>
      </c>
      <c r="D4044" s="31" t="s">
        <v>25853</v>
      </c>
      <c r="E4044" s="31" t="s">
        <v>121</v>
      </c>
      <c r="F4044" s="31" t="s">
        <v>122</v>
      </c>
      <c r="G4044" s="31" t="s">
        <v>111</v>
      </c>
      <c r="H4044" s="31" t="s">
        <v>112</v>
      </c>
      <c r="I4044" s="31" t="s">
        <v>25854</v>
      </c>
      <c r="J4044" s="31" t="s">
        <v>109</v>
      </c>
      <c r="K4044" s="31" t="s">
        <v>110</v>
      </c>
      <c r="L4044" s="31" t="s">
        <v>25854</v>
      </c>
      <c r="M4044" s="31" t="s">
        <v>4</v>
      </c>
      <c r="N4044" s="31" t="s">
        <v>4</v>
      </c>
      <c r="O4044" s="31" t="s">
        <v>25929</v>
      </c>
      <c r="P4044" s="32" t="s">
        <v>25948</v>
      </c>
      <c r="Q4044" s="32">
        <v>1</v>
      </c>
      <c r="R4044" t="str">
        <f t="shared" si="63"/>
        <v>(НКЗ) ПО Голозубинецької обл. протитуберкульозної лікарні р-н Дунаевецкий Район, с.Голозубынци, д.2 (ул. Больничная)</v>
      </c>
    </row>
    <row r="4045" spans="1:18" hidden="1" x14ac:dyDescent="0.25">
      <c r="A4045" s="32">
        <v>679618</v>
      </c>
      <c r="B4045" s="31" t="s">
        <v>24903</v>
      </c>
      <c r="C4045" s="31" t="s">
        <v>24904</v>
      </c>
      <c r="D4045" s="31" t="s">
        <v>24905</v>
      </c>
      <c r="E4045" s="31" t="s">
        <v>145</v>
      </c>
      <c r="F4045" s="31" t="s">
        <v>122</v>
      </c>
      <c r="G4045" s="31" t="s">
        <v>111</v>
      </c>
      <c r="H4045" s="31" t="s">
        <v>112</v>
      </c>
      <c r="I4045" s="31" t="s">
        <v>24906</v>
      </c>
      <c r="J4045" s="31" t="s">
        <v>109</v>
      </c>
      <c r="K4045" s="31" t="s">
        <v>110</v>
      </c>
      <c r="L4045" s="31" t="s">
        <v>24906</v>
      </c>
      <c r="M4045" s="31" t="s">
        <v>4</v>
      </c>
      <c r="N4045" s="31" t="s">
        <v>4</v>
      </c>
      <c r="O4045" s="31" t="s">
        <v>25929</v>
      </c>
      <c r="P4045" s="32" t="s">
        <v>25948</v>
      </c>
      <c r="Q4045" s="32">
        <v>1</v>
      </c>
      <c r="R4045" t="str">
        <f t="shared" si="63"/>
        <v>(НКЗ) ППО Теофіпольського РЕМ р-н Теофипольский Район, пгт.Теофиполь, ул.Ленина, д.80</v>
      </c>
    </row>
    <row r="4046" spans="1:18" hidden="1" x14ac:dyDescent="0.25">
      <c r="A4046" s="32">
        <v>679620</v>
      </c>
      <c r="B4046" s="31" t="s">
        <v>24907</v>
      </c>
      <c r="C4046" s="31" t="s">
        <v>24908</v>
      </c>
      <c r="D4046" s="31" t="s">
        <v>2517</v>
      </c>
      <c r="E4046" s="31" t="s">
        <v>121</v>
      </c>
      <c r="F4046" s="31" t="s">
        <v>122</v>
      </c>
      <c r="G4046" s="31" t="s">
        <v>111</v>
      </c>
      <c r="H4046" s="31" t="s">
        <v>112</v>
      </c>
      <c r="I4046" s="31" t="s">
        <v>24909</v>
      </c>
      <c r="J4046" s="31" t="s">
        <v>24910</v>
      </c>
      <c r="K4046" s="31" t="s">
        <v>110</v>
      </c>
      <c r="L4046" s="31" t="s">
        <v>24909</v>
      </c>
      <c r="M4046" s="31" t="s">
        <v>4</v>
      </c>
      <c r="N4046" s="31" t="s">
        <v>4</v>
      </c>
      <c r="O4046" s="31" t="s">
        <v>25929</v>
      </c>
      <c r="P4046" s="32" t="s">
        <v>25948</v>
      </c>
      <c r="Q4046" s="32">
        <v>1</v>
      </c>
      <c r="R4046" t="str">
        <f t="shared" si="63"/>
        <v>(НКЗ) Циківська сільська рада р-н Чемеровецкий Район, с.Цикова (0)</v>
      </c>
    </row>
    <row r="4047" spans="1:18" hidden="1" x14ac:dyDescent="0.25">
      <c r="A4047" s="32">
        <v>679621</v>
      </c>
      <c r="B4047" s="31" t="s">
        <v>24911</v>
      </c>
      <c r="C4047" s="31" t="s">
        <v>24912</v>
      </c>
      <c r="D4047" s="31" t="s">
        <v>24913</v>
      </c>
      <c r="E4047" s="31" t="s">
        <v>145</v>
      </c>
      <c r="F4047" s="31" t="s">
        <v>122</v>
      </c>
      <c r="G4047" s="31" t="s">
        <v>107</v>
      </c>
      <c r="H4047" s="31" t="s">
        <v>108</v>
      </c>
      <c r="I4047" s="31" t="s">
        <v>124</v>
      </c>
      <c r="J4047" s="31" t="s">
        <v>109</v>
      </c>
      <c r="K4047" s="31" t="s">
        <v>110</v>
      </c>
      <c r="L4047" s="31" t="s">
        <v>24912</v>
      </c>
      <c r="M4047" s="31" t="s">
        <v>30</v>
      </c>
      <c r="N4047" s="31" t="s">
        <v>25934</v>
      </c>
      <c r="O4047" s="31" t="s">
        <v>25929</v>
      </c>
      <c r="P4047" s="32" t="s">
        <v>67</v>
      </c>
      <c r="Q4047" s="32">
        <v>0.5</v>
      </c>
      <c r="R4047" t="str">
        <f t="shared" si="63"/>
        <v>Остапюк А.В. ПП, маг. "Продукти" р-н Красиловский Район, с.Сорокодубы (за церквою)</v>
      </c>
    </row>
    <row r="4048" spans="1:18" hidden="1" x14ac:dyDescent="0.25">
      <c r="A4048" s="32">
        <v>438777</v>
      </c>
      <c r="B4048" s="31" t="s">
        <v>25127</v>
      </c>
      <c r="C4048" s="31" t="s">
        <v>25128</v>
      </c>
      <c r="D4048" s="31" t="s">
        <v>3755</v>
      </c>
      <c r="E4048" s="31" t="s">
        <v>121</v>
      </c>
      <c r="F4048" s="31" t="s">
        <v>122</v>
      </c>
      <c r="G4048" s="31" t="s">
        <v>111</v>
      </c>
      <c r="H4048" s="31" t="s">
        <v>112</v>
      </c>
      <c r="I4048" s="31" t="s">
        <v>25129</v>
      </c>
      <c r="J4048" s="31" t="s">
        <v>109</v>
      </c>
      <c r="K4048" s="31" t="s">
        <v>110</v>
      </c>
      <c r="L4048" s="31" t="s">
        <v>25129</v>
      </c>
      <c r="M4048" s="31" t="s">
        <v>4</v>
      </c>
      <c r="N4048" s="31" t="s">
        <v>4</v>
      </c>
      <c r="O4048" s="31" t="s">
        <v>25929</v>
      </c>
      <c r="P4048" s="32" t="s">
        <v>25948</v>
      </c>
      <c r="Q4048" s="32">
        <v>1</v>
      </c>
      <c r="R4048" t="str">
        <f t="shared" si="63"/>
        <v>(НКЗ) Кам'янець-Подільська районна державна адміністрація р-н Каменец-Подольский Район, с.Жовтневое, ул.Матросова, д.30</v>
      </c>
    </row>
    <row r="4049" spans="1:18" hidden="1" x14ac:dyDescent="0.25">
      <c r="A4049" s="32">
        <v>438778</v>
      </c>
      <c r="B4049" s="31" t="s">
        <v>25130</v>
      </c>
      <c r="C4049" s="31" t="s">
        <v>25131</v>
      </c>
      <c r="D4049" s="31" t="s">
        <v>25132</v>
      </c>
      <c r="E4049" s="31" t="s">
        <v>121</v>
      </c>
      <c r="F4049" s="31" t="s">
        <v>122</v>
      </c>
      <c r="G4049" s="31" t="s">
        <v>111</v>
      </c>
      <c r="H4049" s="31" t="s">
        <v>112</v>
      </c>
      <c r="I4049" s="31" t="s">
        <v>25133</v>
      </c>
      <c r="J4049" s="31" t="s">
        <v>25134</v>
      </c>
      <c r="K4049" s="31" t="s">
        <v>110</v>
      </c>
      <c r="L4049" s="31" t="s">
        <v>25133</v>
      </c>
      <c r="M4049" s="31" t="s">
        <v>4</v>
      </c>
      <c r="N4049" s="31" t="s">
        <v>4</v>
      </c>
      <c r="O4049" s="31" t="s">
        <v>25929</v>
      </c>
      <c r="P4049" s="32" t="s">
        <v>25948</v>
      </c>
      <c r="Q4049" s="32">
        <v>1</v>
      </c>
      <c r="R4049" t="str">
        <f t="shared" si="63"/>
        <v>(НКЗ) Ставчанська сільська рада р-н Новоушицкий Район, с.Старая Гута, ул.Ленина, д.102</v>
      </c>
    </row>
    <row r="4050" spans="1:18" hidden="1" x14ac:dyDescent="0.25">
      <c r="A4050" s="32">
        <v>438781</v>
      </c>
      <c r="B4050" s="31" t="s">
        <v>25139</v>
      </c>
      <c r="C4050" s="31" t="s">
        <v>25140</v>
      </c>
      <c r="D4050" s="31" t="s">
        <v>25141</v>
      </c>
      <c r="E4050" s="31" t="s">
        <v>135</v>
      </c>
      <c r="F4050" s="31" t="s">
        <v>122</v>
      </c>
      <c r="G4050" s="31" t="s">
        <v>111</v>
      </c>
      <c r="H4050" s="31" t="s">
        <v>112</v>
      </c>
      <c r="I4050" s="31" t="s">
        <v>124</v>
      </c>
      <c r="J4050" s="31" t="s">
        <v>109</v>
      </c>
      <c r="K4050" s="31" t="s">
        <v>110</v>
      </c>
      <c r="L4050" s="31" t="s">
        <v>25142</v>
      </c>
      <c r="M4050" s="31" t="s">
        <v>4</v>
      </c>
      <c r="N4050" s="31" t="s">
        <v>4</v>
      </c>
      <c r="O4050" s="31" t="s">
        <v>25929</v>
      </c>
      <c r="P4050" s="32" t="s">
        <v>25948</v>
      </c>
      <c r="Q4050" s="32">
        <v>1</v>
      </c>
      <c r="R4050" t="str">
        <f t="shared" si="63"/>
        <v>(НКЗ) ППО Шепетівського району електричних мереж г.Шепетовка, ул.Плищинская, д.170</v>
      </c>
    </row>
    <row r="4051" spans="1:18" hidden="1" x14ac:dyDescent="0.25">
      <c r="A4051" s="32">
        <v>438783</v>
      </c>
      <c r="B4051" s="31" t="s">
        <v>25143</v>
      </c>
      <c r="C4051" s="31" t="s">
        <v>25144</v>
      </c>
      <c r="D4051" s="31" t="s">
        <v>22772</v>
      </c>
      <c r="E4051" s="31" t="s">
        <v>135</v>
      </c>
      <c r="F4051" s="31" t="s">
        <v>122</v>
      </c>
      <c r="G4051" s="31" t="s">
        <v>111</v>
      </c>
      <c r="H4051" s="31" t="s">
        <v>112</v>
      </c>
      <c r="I4051" s="31" t="s">
        <v>25145</v>
      </c>
      <c r="J4051" s="31" t="s">
        <v>109</v>
      </c>
      <c r="K4051" s="31" t="s">
        <v>110</v>
      </c>
      <c r="L4051" s="31" t="s">
        <v>25145</v>
      </c>
      <c r="M4051" s="31" t="s">
        <v>4</v>
      </c>
      <c r="N4051" s="31" t="s">
        <v>4</v>
      </c>
      <c r="O4051" s="31" t="s">
        <v>25929</v>
      </c>
      <c r="P4051" s="32" t="s">
        <v>25948</v>
      </c>
      <c r="Q4051" s="32">
        <v>1</v>
      </c>
      <c r="R4051" t="str">
        <f t="shared" si="63"/>
        <v>(НКЗ) ППО ПрАТ "Шепетівський гранкар'ер "Пронекс" г.Шепетовка, ул.Гранитная, д.89</v>
      </c>
    </row>
    <row r="4052" spans="1:18" hidden="1" x14ac:dyDescent="0.25">
      <c r="A4052" s="32">
        <v>438785</v>
      </c>
      <c r="B4052" s="31" t="s">
        <v>25146</v>
      </c>
      <c r="C4052" s="31" t="s">
        <v>25147</v>
      </c>
      <c r="D4052" s="31" t="s">
        <v>25148</v>
      </c>
      <c r="E4052" s="31" t="s">
        <v>145</v>
      </c>
      <c r="F4052" s="31" t="s">
        <v>122</v>
      </c>
      <c r="G4052" s="31" t="s">
        <v>111</v>
      </c>
      <c r="H4052" s="31" t="s">
        <v>112</v>
      </c>
      <c r="I4052" s="31" t="s">
        <v>124</v>
      </c>
      <c r="J4052" s="31" t="s">
        <v>109</v>
      </c>
      <c r="K4052" s="31" t="s">
        <v>110</v>
      </c>
      <c r="L4052" s="31" t="s">
        <v>25149</v>
      </c>
      <c r="M4052" s="31" t="s">
        <v>4</v>
      </c>
      <c r="N4052" s="31" t="s">
        <v>4</v>
      </c>
      <c r="O4052" s="31" t="s">
        <v>25929</v>
      </c>
      <c r="P4052" s="32" t="s">
        <v>25948</v>
      </c>
      <c r="Q4052" s="32">
        <v>1</v>
      </c>
      <c r="R4052" t="str">
        <f t="shared" si="63"/>
        <v>(НКЗ)  Ярмолинецький коопринок р-н Ярмолинецкий Район, пгт.Ярмолинцы, ул.Чапаева, д.57</v>
      </c>
    </row>
    <row r="4053" spans="1:18" hidden="1" x14ac:dyDescent="0.25">
      <c r="A4053" s="32">
        <v>772285</v>
      </c>
      <c r="B4053" s="31" t="s">
        <v>25178</v>
      </c>
      <c r="C4053" s="31" t="s">
        <v>25179</v>
      </c>
      <c r="D4053" s="31" t="s">
        <v>1467</v>
      </c>
      <c r="E4053" s="31" t="s">
        <v>145</v>
      </c>
      <c r="F4053" s="31" t="s">
        <v>122</v>
      </c>
      <c r="G4053" s="31" t="s">
        <v>107</v>
      </c>
      <c r="H4053" s="31" t="s">
        <v>108</v>
      </c>
      <c r="I4053" s="31" t="s">
        <v>12677</v>
      </c>
      <c r="J4053" s="31" t="s">
        <v>12678</v>
      </c>
      <c r="K4053" s="31" t="s">
        <v>110</v>
      </c>
      <c r="L4053" s="31" t="s">
        <v>25179</v>
      </c>
      <c r="M4053" s="31" t="s">
        <v>32</v>
      </c>
      <c r="N4053" s="31" t="s">
        <v>25934</v>
      </c>
      <c r="O4053" s="31" t="s">
        <v>25929</v>
      </c>
      <c r="P4053" s="32" t="s">
        <v>66</v>
      </c>
      <c r="Q4053" s="32">
        <v>1</v>
      </c>
      <c r="R4053" t="str">
        <f t="shared" si="63"/>
        <v>Туз С.М. ПП, маг.-кафе р-н Хмельницкий Район, с.Олешин (0)</v>
      </c>
    </row>
    <row r="4054" spans="1:18" hidden="1" x14ac:dyDescent="0.25">
      <c r="A4054" s="32">
        <v>591567</v>
      </c>
      <c r="B4054" s="31" t="s">
        <v>25749</v>
      </c>
      <c r="C4054" s="31" t="s">
        <v>25750</v>
      </c>
      <c r="D4054" s="31" t="s">
        <v>25751</v>
      </c>
      <c r="E4054" s="31" t="s">
        <v>145</v>
      </c>
      <c r="F4054" s="31" t="s">
        <v>122</v>
      </c>
      <c r="G4054" s="31" t="s">
        <v>113</v>
      </c>
      <c r="H4054" s="31" t="s">
        <v>108</v>
      </c>
      <c r="I4054" s="31" t="s">
        <v>5887</v>
      </c>
      <c r="J4054" s="31" t="s">
        <v>5888</v>
      </c>
      <c r="K4054" s="31" t="s">
        <v>110</v>
      </c>
      <c r="L4054" s="31" t="s">
        <v>25750</v>
      </c>
      <c r="M4054" s="31" t="s">
        <v>5</v>
      </c>
      <c r="N4054" s="31" t="s">
        <v>4</v>
      </c>
      <c r="O4054" s="31" t="s">
        <v>25929</v>
      </c>
      <c r="P4054" s="32" t="s">
        <v>66</v>
      </c>
      <c r="Q4054" s="32">
        <v>1</v>
      </c>
      <c r="R4054" t="str">
        <f t="shared" si="63"/>
        <v>Семененко К.А. ПП, павільйон "Карамель" г.Хмельницкий, ул.Соборная, д.11 (продуктовый р-к)</v>
      </c>
    </row>
    <row r="4055" spans="1:18" hidden="1" x14ac:dyDescent="0.25">
      <c r="A4055" s="32">
        <v>591574</v>
      </c>
      <c r="B4055" s="31" t="s">
        <v>25763</v>
      </c>
      <c r="C4055" s="31" t="s">
        <v>25764</v>
      </c>
      <c r="D4055" s="31" t="s">
        <v>25765</v>
      </c>
      <c r="E4055" s="31" t="s">
        <v>145</v>
      </c>
      <c r="F4055" s="31" t="s">
        <v>122</v>
      </c>
      <c r="G4055" s="31" t="s">
        <v>107</v>
      </c>
      <c r="H4055" s="31" t="s">
        <v>108</v>
      </c>
      <c r="I4055" s="31" t="s">
        <v>25766</v>
      </c>
      <c r="J4055" s="31" t="s">
        <v>25767</v>
      </c>
      <c r="K4055" s="31" t="s">
        <v>110</v>
      </c>
      <c r="L4055" s="31" t="s">
        <v>25764</v>
      </c>
      <c r="M4055" s="31" t="s">
        <v>32</v>
      </c>
      <c r="N4055" s="31" t="s">
        <v>25934</v>
      </c>
      <c r="O4055" s="31" t="s">
        <v>25929</v>
      </c>
      <c r="P4055" s="32" t="s">
        <v>67</v>
      </c>
      <c r="Q4055" s="32">
        <v>0.5</v>
      </c>
      <c r="R4055" t="str">
        <f t="shared" si="63"/>
        <v>Ольхова А.М. ПП, маг. "Продукти" г.Хмельницкий (Дачний масив "Видрові Доли" Зуп. №2)</v>
      </c>
    </row>
    <row r="4056" spans="1:18" hidden="1" x14ac:dyDescent="0.25">
      <c r="A4056" s="32">
        <v>812120</v>
      </c>
      <c r="B4056" s="31" t="s">
        <v>25778</v>
      </c>
      <c r="C4056" s="31" t="s">
        <v>25779</v>
      </c>
      <c r="D4056" s="31" t="s">
        <v>25780</v>
      </c>
      <c r="E4056" s="31" t="s">
        <v>145</v>
      </c>
      <c r="F4056" s="31" t="s">
        <v>122</v>
      </c>
      <c r="G4056" s="31" t="s">
        <v>107</v>
      </c>
      <c r="H4056" s="31" t="s">
        <v>108</v>
      </c>
      <c r="I4056" s="31" t="s">
        <v>124</v>
      </c>
      <c r="J4056" s="31" t="s">
        <v>109</v>
      </c>
      <c r="K4056" s="31" t="s">
        <v>110</v>
      </c>
      <c r="L4056" s="31" t="s">
        <v>25779</v>
      </c>
      <c r="M4056" s="31" t="s">
        <v>5</v>
      </c>
      <c r="N4056" s="31" t="s">
        <v>4</v>
      </c>
      <c r="O4056" s="31" t="s">
        <v>25929</v>
      </c>
      <c r="P4056" s="32" t="s">
        <v>67</v>
      </c>
      <c r="Q4056" s="32">
        <v>0.5</v>
      </c>
      <c r="R4056" t="str">
        <f t="shared" si="63"/>
        <v>Гудик Г.В. ПП, к-к г.Хмельницкий, ул.Вайсера (центральний ринок, біля живої риби)</v>
      </c>
    </row>
    <row r="4057" spans="1:18" hidden="1" x14ac:dyDescent="0.25">
      <c r="A4057" s="32">
        <v>812361</v>
      </c>
      <c r="B4057" s="31" t="s">
        <v>25784</v>
      </c>
      <c r="C4057" s="31" t="s">
        <v>25785</v>
      </c>
      <c r="D4057" s="31" t="s">
        <v>25786</v>
      </c>
      <c r="E4057" s="31" t="s">
        <v>145</v>
      </c>
      <c r="F4057" s="31" t="s">
        <v>122</v>
      </c>
      <c r="G4057" s="31" t="s">
        <v>107</v>
      </c>
      <c r="H4057" s="31" t="s">
        <v>108</v>
      </c>
      <c r="I4057" s="31" t="s">
        <v>25787</v>
      </c>
      <c r="J4057" s="31" t="s">
        <v>25788</v>
      </c>
      <c r="K4057" s="31" t="s">
        <v>110</v>
      </c>
      <c r="L4057" s="31" t="s">
        <v>25789</v>
      </c>
      <c r="M4057" s="31" t="s">
        <v>30</v>
      </c>
      <c r="N4057" s="31" t="s">
        <v>25934</v>
      </c>
      <c r="O4057" s="31" t="s">
        <v>25929</v>
      </c>
      <c r="P4057" s="32" t="s">
        <v>67</v>
      </c>
      <c r="Q4057" s="32">
        <v>0.5</v>
      </c>
      <c r="R4057" t="str">
        <f t="shared" si="63"/>
        <v>Михайлюк Н.М. ПП, маг. "Ваш магазин" р-н Красиловский Район, с.Кузьмин, ул.Шевченко (на перехресті)</v>
      </c>
    </row>
    <row r="4058" spans="1:18" hidden="1" x14ac:dyDescent="0.25">
      <c r="A4058" s="32">
        <v>677807</v>
      </c>
      <c r="B4058" s="31" t="s">
        <v>25832</v>
      </c>
      <c r="C4058" s="31" t="s">
        <v>25833</v>
      </c>
      <c r="D4058" s="31" t="s">
        <v>25834</v>
      </c>
      <c r="E4058" s="31" t="s">
        <v>121</v>
      </c>
      <c r="F4058" s="31" t="s">
        <v>122</v>
      </c>
      <c r="G4058" s="31" t="s">
        <v>111</v>
      </c>
      <c r="H4058" s="31" t="s">
        <v>112</v>
      </c>
      <c r="I4058" s="31" t="s">
        <v>25835</v>
      </c>
      <c r="J4058" s="31" t="s">
        <v>109</v>
      </c>
      <c r="K4058" s="31" t="s">
        <v>110</v>
      </c>
      <c r="L4058" s="31" t="s">
        <v>25835</v>
      </c>
      <c r="M4058" s="31" t="s">
        <v>4</v>
      </c>
      <c r="N4058" s="31" t="s">
        <v>4</v>
      </c>
      <c r="O4058" s="31" t="s">
        <v>25929</v>
      </c>
      <c r="P4058" s="32" t="s">
        <v>25948</v>
      </c>
      <c r="Q4058" s="32">
        <v>1</v>
      </c>
      <c r="R4058" t="str">
        <f t="shared" si="63"/>
        <v>(НКЗ) ППО всеукраїнської профспілки працівників державних органів доходів і зборів Дунаєвецької ОДПІ р-н Дунаевецкий Район, пгт.Дунаевцы, ул.Красноормейская, д.21а</v>
      </c>
    </row>
    <row r="4059" spans="1:18" hidden="1" x14ac:dyDescent="0.25">
      <c r="A4059" s="32">
        <v>421478</v>
      </c>
      <c r="B4059" s="31" t="s">
        <v>4760</v>
      </c>
      <c r="C4059" s="31" t="s">
        <v>4761</v>
      </c>
      <c r="D4059" s="31" t="s">
        <v>4762</v>
      </c>
      <c r="E4059" s="31" t="s">
        <v>145</v>
      </c>
      <c r="F4059" s="31" t="s">
        <v>122</v>
      </c>
      <c r="G4059" s="31" t="s">
        <v>115</v>
      </c>
      <c r="H4059" s="31" t="s">
        <v>116</v>
      </c>
      <c r="I4059" s="31" t="s">
        <v>4763</v>
      </c>
      <c r="J4059" s="31" t="s">
        <v>4764</v>
      </c>
      <c r="K4059" s="31" t="s">
        <v>110</v>
      </c>
      <c r="L4059" s="31" t="s">
        <v>4761</v>
      </c>
      <c r="M4059" s="31" t="s">
        <v>5</v>
      </c>
      <c r="N4059" s="31" t="s">
        <v>4</v>
      </c>
      <c r="O4059" s="31" t="s">
        <v>25929</v>
      </c>
      <c r="P4059" s="32" t="s">
        <v>66</v>
      </c>
      <c r="Q4059" s="32">
        <v>1</v>
      </c>
      <c r="R4059" t="str">
        <f t="shared" si="63"/>
        <v>Кукурудза О.М. ПП, к-к №28 г.Хмельницкий, шоссе Львовское (ринок Изида)</v>
      </c>
    </row>
    <row r="4060" spans="1:18" hidden="1" x14ac:dyDescent="0.25">
      <c r="A4060" s="32">
        <v>421479</v>
      </c>
      <c r="B4060" s="31" t="s">
        <v>4765</v>
      </c>
      <c r="C4060" s="31" t="s">
        <v>4766</v>
      </c>
      <c r="D4060" s="31" t="s">
        <v>4767</v>
      </c>
      <c r="E4060" s="31" t="s">
        <v>145</v>
      </c>
      <c r="F4060" s="31" t="s">
        <v>122</v>
      </c>
      <c r="G4060" s="31" t="s">
        <v>298</v>
      </c>
      <c r="H4060" s="31" t="s">
        <v>108</v>
      </c>
      <c r="I4060" s="31" t="s">
        <v>4768</v>
      </c>
      <c r="J4060" s="31" t="s">
        <v>4769</v>
      </c>
      <c r="K4060" s="31" t="s">
        <v>110</v>
      </c>
      <c r="L4060" s="31" t="s">
        <v>4766</v>
      </c>
      <c r="M4060" s="31" t="s">
        <v>5</v>
      </c>
      <c r="N4060" s="31" t="s">
        <v>4</v>
      </c>
      <c r="O4060" s="31" t="s">
        <v>25929</v>
      </c>
      <c r="P4060" s="32" t="s">
        <v>66</v>
      </c>
      <c r="Q4060" s="32">
        <v>1</v>
      </c>
      <c r="R4060" t="str">
        <f t="shared" si="63"/>
        <v>Войтович Ю.В. ПП, склад г.Хмельницкий, ул.Куприна (ринок "Дубово")</v>
      </c>
    </row>
    <row r="4061" spans="1:18" hidden="1" x14ac:dyDescent="0.25">
      <c r="A4061" s="32">
        <v>421484</v>
      </c>
      <c r="B4061" s="31" t="s">
        <v>4781</v>
      </c>
      <c r="C4061" s="31" t="s">
        <v>4782</v>
      </c>
      <c r="D4061" s="31" t="s">
        <v>4783</v>
      </c>
      <c r="E4061" s="31" t="s">
        <v>145</v>
      </c>
      <c r="F4061" s="31" t="s">
        <v>122</v>
      </c>
      <c r="G4061" s="31" t="s">
        <v>107</v>
      </c>
      <c r="H4061" s="31" t="s">
        <v>108</v>
      </c>
      <c r="I4061" s="31" t="s">
        <v>4784</v>
      </c>
      <c r="J4061" s="31" t="s">
        <v>4785</v>
      </c>
      <c r="K4061" s="31" t="s">
        <v>110</v>
      </c>
      <c r="L4061" s="31" t="s">
        <v>4782</v>
      </c>
      <c r="M4061" s="31" t="s">
        <v>30</v>
      </c>
      <c r="N4061" s="31" t="s">
        <v>25934</v>
      </c>
      <c r="O4061" s="31" t="s">
        <v>25929</v>
      </c>
      <c r="P4061" s="32" t="s">
        <v>25948</v>
      </c>
      <c r="Q4061" s="32">
        <v>0</v>
      </c>
      <c r="R4061" t="str">
        <f t="shared" si="63"/>
        <v>Грабарчук Д.М. ПП, маг. "Олександра 2" р-н Красиловский Район, с.Чернелевка, ул.Рыбалко Маршала, д.71</v>
      </c>
    </row>
    <row r="4062" spans="1:18" hidden="1" x14ac:dyDescent="0.25">
      <c r="A4062" s="32">
        <v>844408</v>
      </c>
      <c r="B4062" s="31" t="s">
        <v>5143</v>
      </c>
      <c r="C4062" s="31" t="s">
        <v>5144</v>
      </c>
      <c r="D4062" s="31" t="s">
        <v>5145</v>
      </c>
      <c r="E4062" s="31" t="s">
        <v>145</v>
      </c>
      <c r="F4062" s="31" t="s">
        <v>122</v>
      </c>
      <c r="G4062" s="31" t="s">
        <v>111</v>
      </c>
      <c r="H4062" s="31" t="s">
        <v>112</v>
      </c>
      <c r="I4062" s="31" t="s">
        <v>5146</v>
      </c>
      <c r="J4062" s="31" t="s">
        <v>5147</v>
      </c>
      <c r="K4062" s="31" t="s">
        <v>110</v>
      </c>
      <c r="L4062" s="31" t="s">
        <v>5148</v>
      </c>
      <c r="M4062" s="31" t="s">
        <v>4</v>
      </c>
      <c r="N4062" s="31" t="s">
        <v>4</v>
      </c>
      <c r="O4062" s="31" t="s">
        <v>25929</v>
      </c>
      <c r="P4062" s="32" t="s">
        <v>25948</v>
      </c>
      <c r="Q4062" s="32">
        <v>1</v>
      </c>
      <c r="R4062" t="str">
        <f t="shared" si="63"/>
        <v>(НКЗ) ПРОСКУРІВСЬКИЙ ЗАБУДОВНИК ТОВ г.Хмельницкий, шоссе Винницкое, д.6/2</v>
      </c>
    </row>
    <row r="4063" spans="1:18" hidden="1" x14ac:dyDescent="0.25">
      <c r="A4063" s="32">
        <v>844410</v>
      </c>
      <c r="B4063" s="31" t="s">
        <v>5149</v>
      </c>
      <c r="C4063" s="31" t="s">
        <v>5150</v>
      </c>
      <c r="D4063" s="31" t="s">
        <v>5151</v>
      </c>
      <c r="E4063" s="31" t="s">
        <v>145</v>
      </c>
      <c r="F4063" s="31" t="s">
        <v>122</v>
      </c>
      <c r="G4063" s="31" t="s">
        <v>111</v>
      </c>
      <c r="H4063" s="31" t="s">
        <v>112</v>
      </c>
      <c r="I4063" s="31" t="s">
        <v>5152</v>
      </c>
      <c r="J4063" s="31" t="s">
        <v>5153</v>
      </c>
      <c r="K4063" s="31" t="s">
        <v>110</v>
      </c>
      <c r="L4063" s="31" t="s">
        <v>5152</v>
      </c>
      <c r="M4063" s="31" t="s">
        <v>4</v>
      </c>
      <c r="N4063" s="31" t="s">
        <v>4</v>
      </c>
      <c r="O4063" s="31" t="s">
        <v>25929</v>
      </c>
      <c r="P4063" s="32" t="s">
        <v>25948</v>
      </c>
      <c r="Q4063" s="32">
        <v>1</v>
      </c>
      <c r="R4063" t="str">
        <f t="shared" si="63"/>
        <v>(НКЗ) ППО Хмельницької комунальної аптеки "ВІОЛА" г.Хмельницкий, ул.Пилотская, д.1</v>
      </c>
    </row>
    <row r="4064" spans="1:18" hidden="1" x14ac:dyDescent="0.25">
      <c r="A4064" s="32">
        <v>844413</v>
      </c>
      <c r="B4064" s="31" t="s">
        <v>5154</v>
      </c>
      <c r="C4064" s="31" t="s">
        <v>5155</v>
      </c>
      <c r="D4064" s="31" t="s">
        <v>1147</v>
      </c>
      <c r="E4064" s="31" t="s">
        <v>145</v>
      </c>
      <c r="F4064" s="31" t="s">
        <v>122</v>
      </c>
      <c r="G4064" s="31" t="s">
        <v>111</v>
      </c>
      <c r="H4064" s="31" t="s">
        <v>112</v>
      </c>
      <c r="I4064" s="31" t="s">
        <v>5156</v>
      </c>
      <c r="J4064" s="31" t="s">
        <v>5157</v>
      </c>
      <c r="K4064" s="31" t="s">
        <v>110</v>
      </c>
      <c r="L4064" s="31" t="s">
        <v>5158</v>
      </c>
      <c r="M4064" s="31" t="s">
        <v>4</v>
      </c>
      <c r="N4064" s="31" t="s">
        <v>4</v>
      </c>
      <c r="O4064" s="31" t="s">
        <v>25929</v>
      </c>
      <c r="P4064" s="32" t="s">
        <v>25948</v>
      </c>
      <c r="Q4064" s="32">
        <v>1</v>
      </c>
      <c r="R4064" t="str">
        <f t="shared" si="63"/>
        <v>(НКЗ) Укрстандарт ТзОВ г.Хмельницкий, ул.Камьянецкая, д.161</v>
      </c>
    </row>
    <row r="4065" spans="1:18" hidden="1" x14ac:dyDescent="0.25">
      <c r="A4065" s="32">
        <v>844415</v>
      </c>
      <c r="B4065" s="31" t="s">
        <v>5159</v>
      </c>
      <c r="C4065" s="31" t="s">
        <v>5160</v>
      </c>
      <c r="D4065" s="31" t="s">
        <v>5161</v>
      </c>
      <c r="E4065" s="31" t="s">
        <v>145</v>
      </c>
      <c r="F4065" s="31" t="s">
        <v>122</v>
      </c>
      <c r="G4065" s="31" t="s">
        <v>111</v>
      </c>
      <c r="H4065" s="31" t="s">
        <v>112</v>
      </c>
      <c r="I4065" s="31" t="s">
        <v>5162</v>
      </c>
      <c r="J4065" s="31" t="s">
        <v>5163</v>
      </c>
      <c r="K4065" s="31" t="s">
        <v>110</v>
      </c>
      <c r="L4065" s="31" t="s">
        <v>5162</v>
      </c>
      <c r="M4065" s="31" t="s">
        <v>4</v>
      </c>
      <c r="N4065" s="31" t="s">
        <v>4</v>
      </c>
      <c r="O4065" s="31" t="s">
        <v>25929</v>
      </c>
      <c r="P4065" s="32" t="s">
        <v>25948</v>
      </c>
      <c r="Q4065" s="32">
        <v>1</v>
      </c>
      <c r="R4065" t="str">
        <f t="shared" si="63"/>
        <v>(НКЗ) КП по будівництву, ремонту та експлуатації доріг виконкому Хмельницької міської ради г.Хмельницкий, ул.Толбухина, д.5</v>
      </c>
    </row>
    <row r="4066" spans="1:18" hidden="1" x14ac:dyDescent="0.25">
      <c r="A4066" s="32">
        <v>845674</v>
      </c>
      <c r="B4066" s="31" t="s">
        <v>5164</v>
      </c>
      <c r="C4066" s="31" t="s">
        <v>5165</v>
      </c>
      <c r="D4066" s="31" t="s">
        <v>5166</v>
      </c>
      <c r="E4066" s="31" t="s">
        <v>121</v>
      </c>
      <c r="F4066" s="31" t="s">
        <v>122</v>
      </c>
      <c r="G4066" s="31" t="s">
        <v>111</v>
      </c>
      <c r="H4066" s="31" t="s">
        <v>112</v>
      </c>
      <c r="I4066" s="31" t="s">
        <v>5167</v>
      </c>
      <c r="J4066" s="31" t="s">
        <v>5168</v>
      </c>
      <c r="K4066" s="31" t="s">
        <v>110</v>
      </c>
      <c r="L4066" s="31" t="s">
        <v>5167</v>
      </c>
      <c r="M4066" s="31" t="s">
        <v>4</v>
      </c>
      <c r="N4066" s="31" t="s">
        <v>4</v>
      </c>
      <c r="O4066" s="31" t="s">
        <v>25929</v>
      </c>
      <c r="P4066" s="32" t="s">
        <v>25948</v>
      </c>
      <c r="Q4066" s="32">
        <v>1</v>
      </c>
      <c r="R4066" t="str">
        <f t="shared" si="63"/>
        <v>(НКЗ) ПО Кам'янець-Подільського колективного швейного підприємства г.Каменец-Подольский, ул.Армянская, д.8</v>
      </c>
    </row>
    <row r="4067" spans="1:18" hidden="1" x14ac:dyDescent="0.25">
      <c r="A4067" s="32">
        <v>845675</v>
      </c>
      <c r="B4067" s="31" t="s">
        <v>5169</v>
      </c>
      <c r="C4067" s="31" t="s">
        <v>5170</v>
      </c>
      <c r="D4067" s="31" t="s">
        <v>5171</v>
      </c>
      <c r="E4067" s="31" t="s">
        <v>145</v>
      </c>
      <c r="F4067" s="31" t="s">
        <v>122</v>
      </c>
      <c r="G4067" s="31" t="s">
        <v>111</v>
      </c>
      <c r="H4067" s="31" t="s">
        <v>112</v>
      </c>
      <c r="I4067" s="31" t="s">
        <v>5172</v>
      </c>
      <c r="J4067" s="31" t="s">
        <v>5173</v>
      </c>
      <c r="K4067" s="31" t="s">
        <v>110</v>
      </c>
      <c r="L4067" s="31" t="s">
        <v>5174</v>
      </c>
      <c r="M4067" s="31" t="s">
        <v>4</v>
      </c>
      <c r="N4067" s="31" t="s">
        <v>4</v>
      </c>
      <c r="O4067" s="31" t="s">
        <v>25929</v>
      </c>
      <c r="P4067" s="32" t="s">
        <v>25948</v>
      </c>
      <c r="Q4067" s="32">
        <v>1</v>
      </c>
      <c r="R4067" t="str">
        <f t="shared" si="63"/>
        <v>(НКЗ) ПОНІНКІВСЬКА КАРТОННО-ПАПЕРОВА ФАБРИКА ТОВ р-н Полонский Район, пгт.Понинка, ул.Победы, д.34</v>
      </c>
    </row>
    <row r="4068" spans="1:18" hidden="1" x14ac:dyDescent="0.25">
      <c r="A4068" s="32">
        <v>845676</v>
      </c>
      <c r="B4068" s="31" t="s">
        <v>5175</v>
      </c>
      <c r="C4068" s="31" t="s">
        <v>5176</v>
      </c>
      <c r="D4068" s="31" t="s">
        <v>5177</v>
      </c>
      <c r="E4068" s="31" t="s">
        <v>145</v>
      </c>
      <c r="F4068" s="31" t="s">
        <v>122</v>
      </c>
      <c r="G4068" s="31" t="s">
        <v>111</v>
      </c>
      <c r="H4068" s="31" t="s">
        <v>112</v>
      </c>
      <c r="I4068" s="31" t="s">
        <v>5178</v>
      </c>
      <c r="J4068" s="31" t="s">
        <v>5179</v>
      </c>
      <c r="K4068" s="31" t="s">
        <v>110</v>
      </c>
      <c r="L4068" s="31" t="s">
        <v>5178</v>
      </c>
      <c r="M4068" s="31" t="s">
        <v>4</v>
      </c>
      <c r="N4068" s="31" t="s">
        <v>4</v>
      </c>
      <c r="O4068" s="31" t="s">
        <v>25929</v>
      </c>
      <c r="P4068" s="32" t="s">
        <v>25948</v>
      </c>
      <c r="Q4068" s="32">
        <v>1</v>
      </c>
      <c r="R4068" t="str">
        <f t="shared" si="63"/>
        <v>(НКЗ) ППО працівників Хмельницького університету управління та права г.Хмельницкий, ул.Театральная, д.8</v>
      </c>
    </row>
    <row r="4069" spans="1:18" hidden="1" x14ac:dyDescent="0.25">
      <c r="A4069" s="32">
        <v>846226</v>
      </c>
      <c r="B4069" s="31" t="s">
        <v>5190</v>
      </c>
      <c r="C4069" s="31" t="s">
        <v>5191</v>
      </c>
      <c r="D4069" s="31" t="s">
        <v>5192</v>
      </c>
      <c r="E4069" s="31" t="s">
        <v>145</v>
      </c>
      <c r="F4069" s="31" t="s">
        <v>122</v>
      </c>
      <c r="G4069" s="31" t="s">
        <v>111</v>
      </c>
      <c r="H4069" s="31" t="s">
        <v>112</v>
      </c>
      <c r="I4069" s="31" t="s">
        <v>5193</v>
      </c>
      <c r="J4069" s="31" t="s">
        <v>5194</v>
      </c>
      <c r="K4069" s="31" t="s">
        <v>110</v>
      </c>
      <c r="L4069" s="31" t="s">
        <v>5195</v>
      </c>
      <c r="M4069" s="31" t="s">
        <v>4</v>
      </c>
      <c r="N4069" s="31" t="s">
        <v>4</v>
      </c>
      <c r="O4069" s="31" t="s">
        <v>25929</v>
      </c>
      <c r="P4069" s="32" t="s">
        <v>25948</v>
      </c>
      <c r="Q4069" s="32">
        <v>1</v>
      </c>
      <c r="R4069" t="str">
        <f t="shared" si="63"/>
        <v>(НКЗ) ВП "ЕВОЛЮШН" ТОВ г.Хмельницкий, ул.Майборского, д.11</v>
      </c>
    </row>
    <row r="4070" spans="1:18" hidden="1" x14ac:dyDescent="0.25">
      <c r="A4070" s="32">
        <v>846229</v>
      </c>
      <c r="B4070" s="31" t="s">
        <v>5196</v>
      </c>
      <c r="C4070" s="31" t="s">
        <v>5197</v>
      </c>
      <c r="D4070" s="31" t="s">
        <v>5198</v>
      </c>
      <c r="E4070" s="31" t="s">
        <v>145</v>
      </c>
      <c r="F4070" s="31" t="s">
        <v>122</v>
      </c>
      <c r="G4070" s="31" t="s">
        <v>111</v>
      </c>
      <c r="H4070" s="31" t="s">
        <v>112</v>
      </c>
      <c r="I4070" s="31" t="s">
        <v>5199</v>
      </c>
      <c r="J4070" s="31" t="s">
        <v>5200</v>
      </c>
      <c r="K4070" s="31" t="s">
        <v>110</v>
      </c>
      <c r="L4070" s="31" t="s">
        <v>5201</v>
      </c>
      <c r="M4070" s="31" t="s">
        <v>4</v>
      </c>
      <c r="N4070" s="31" t="s">
        <v>4</v>
      </c>
      <c r="O4070" s="31" t="s">
        <v>25929</v>
      </c>
      <c r="P4070" s="32" t="s">
        <v>25948</v>
      </c>
      <c r="Q4070" s="32">
        <v>1</v>
      </c>
      <c r="R4070" t="str">
        <f t="shared" si="63"/>
        <v>(НКЗ) Трансформатор сервіс ТОВ г.Хмельницкий, просп Мира, д.101-Б</v>
      </c>
    </row>
    <row r="4071" spans="1:18" hidden="1" x14ac:dyDescent="0.25">
      <c r="A4071" s="32">
        <v>856687</v>
      </c>
      <c r="B4071" s="31" t="s">
        <v>5574</v>
      </c>
      <c r="C4071" s="31" t="s">
        <v>5575</v>
      </c>
      <c r="D4071" s="31" t="s">
        <v>5576</v>
      </c>
      <c r="E4071" s="31" t="s">
        <v>145</v>
      </c>
      <c r="F4071" s="31" t="s">
        <v>122</v>
      </c>
      <c r="G4071" s="31" t="s">
        <v>111</v>
      </c>
      <c r="H4071" s="31" t="s">
        <v>112</v>
      </c>
      <c r="I4071" s="31" t="s">
        <v>5577</v>
      </c>
      <c r="J4071" s="31" t="s">
        <v>5578</v>
      </c>
      <c r="K4071" s="31" t="s">
        <v>110</v>
      </c>
      <c r="L4071" s="31" t="s">
        <v>5579</v>
      </c>
      <c r="M4071" s="31" t="s">
        <v>4</v>
      </c>
      <c r="N4071" s="31" t="s">
        <v>4</v>
      </c>
      <c r="O4071" s="31" t="s">
        <v>25929</v>
      </c>
      <c r="P4071" s="32" t="s">
        <v>25948</v>
      </c>
      <c r="Q4071" s="32">
        <v>1</v>
      </c>
      <c r="R4071" t="str">
        <f t="shared" si="63"/>
        <v>(НКЗ) Управління соц.захисту населення Хмельницької районної державної адміністрації Хмельницької р-н Хмельницкий Район, с.Бахматовцы, д.0</v>
      </c>
    </row>
    <row r="4072" spans="1:18" hidden="1" x14ac:dyDescent="0.25">
      <c r="A4072" s="32">
        <v>856688</v>
      </c>
      <c r="B4072" s="31" t="s">
        <v>5580</v>
      </c>
      <c r="C4072" s="31" t="s">
        <v>5581</v>
      </c>
      <c r="D4072" s="31" t="s">
        <v>5582</v>
      </c>
      <c r="E4072" s="31" t="s">
        <v>121</v>
      </c>
      <c r="F4072" s="31" t="s">
        <v>122</v>
      </c>
      <c r="G4072" s="31" t="s">
        <v>107</v>
      </c>
      <c r="H4072" s="31" t="s">
        <v>108</v>
      </c>
      <c r="I4072" s="31" t="s">
        <v>5583</v>
      </c>
      <c r="J4072" s="31" t="s">
        <v>5584</v>
      </c>
      <c r="K4072" s="31" t="s">
        <v>110</v>
      </c>
      <c r="L4072" s="31" t="s">
        <v>5585</v>
      </c>
      <c r="M4072" s="31" t="s">
        <v>4</v>
      </c>
      <c r="N4072" s="31" t="s">
        <v>4</v>
      </c>
      <c r="O4072" s="31" t="s">
        <v>25929</v>
      </c>
      <c r="P4072" s="32" t="s">
        <v>67</v>
      </c>
      <c r="Q4072" s="32">
        <v>1</v>
      </c>
      <c r="R4072" t="str">
        <f t="shared" si="63"/>
        <v>(КООП) Рачинецьке СТ, маг. на горбі р-н Дунаевецкий Район, с.Рачынци, д.0</v>
      </c>
    </row>
    <row r="4073" spans="1:18" hidden="1" x14ac:dyDescent="0.25">
      <c r="A4073" s="32">
        <v>856689</v>
      </c>
      <c r="B4073" s="31" t="s">
        <v>5586</v>
      </c>
      <c r="C4073" s="31" t="s">
        <v>5587</v>
      </c>
      <c r="D4073" s="31" t="s">
        <v>5588</v>
      </c>
      <c r="E4073" s="31" t="s">
        <v>145</v>
      </c>
      <c r="F4073" s="31" t="s">
        <v>122</v>
      </c>
      <c r="G4073" s="31" t="s">
        <v>111</v>
      </c>
      <c r="H4073" s="31" t="s">
        <v>112</v>
      </c>
      <c r="I4073" s="31" t="s">
        <v>5589</v>
      </c>
      <c r="J4073" s="31" t="s">
        <v>5590</v>
      </c>
      <c r="K4073" s="31" t="s">
        <v>110</v>
      </c>
      <c r="L4073" s="31" t="s">
        <v>5591</v>
      </c>
      <c r="M4073" s="31" t="s">
        <v>4</v>
      </c>
      <c r="N4073" s="31" t="s">
        <v>4</v>
      </c>
      <c r="O4073" s="31" t="s">
        <v>25929</v>
      </c>
      <c r="P4073" s="32" t="s">
        <v>25948</v>
      </c>
      <c r="Q4073" s="32">
        <v>1</v>
      </c>
      <c r="R4073" t="str">
        <f t="shared" si="63"/>
        <v>(НКЗ) ФІРМА НВМ-СЕРВІС ПП г.Хмельницкий, ул.Соборная, д.57</v>
      </c>
    </row>
    <row r="4074" spans="1:18" hidden="1" x14ac:dyDescent="0.25">
      <c r="A4074" s="32">
        <v>856690</v>
      </c>
      <c r="B4074" s="31" t="s">
        <v>5592</v>
      </c>
      <c r="C4074" s="31" t="s">
        <v>5593</v>
      </c>
      <c r="D4074" s="31" t="s">
        <v>5594</v>
      </c>
      <c r="E4074" s="31" t="s">
        <v>121</v>
      </c>
      <c r="F4074" s="31" t="s">
        <v>122</v>
      </c>
      <c r="G4074" s="31" t="s">
        <v>111</v>
      </c>
      <c r="H4074" s="31" t="s">
        <v>112</v>
      </c>
      <c r="I4074" s="31" t="s">
        <v>5595</v>
      </c>
      <c r="J4074" s="31" t="s">
        <v>5596</v>
      </c>
      <c r="K4074" s="31" t="s">
        <v>110</v>
      </c>
      <c r="L4074" s="31" t="s">
        <v>5597</v>
      </c>
      <c r="M4074" s="31" t="s">
        <v>4</v>
      </c>
      <c r="N4074" s="31" t="s">
        <v>4</v>
      </c>
      <c r="O4074" s="31" t="s">
        <v>25929</v>
      </c>
      <c r="P4074" s="32" t="s">
        <v>25948</v>
      </c>
      <c r="Q4074" s="32">
        <v>1</v>
      </c>
      <c r="R4074" t="str">
        <f t="shared" si="63"/>
        <v>(НКЗ) СТЕП ПП г.Каменец-Подольский, ул.Князей Кориатовичей, д.56, оф.49</v>
      </c>
    </row>
    <row r="4075" spans="1:18" hidden="1" x14ac:dyDescent="0.25">
      <c r="A4075" s="32">
        <v>856762</v>
      </c>
      <c r="B4075" s="31" t="s">
        <v>5603</v>
      </c>
      <c r="C4075" s="31" t="s">
        <v>5604</v>
      </c>
      <c r="D4075" s="31" t="s">
        <v>5605</v>
      </c>
      <c r="E4075" s="31" t="s">
        <v>135</v>
      </c>
      <c r="F4075" s="31" t="s">
        <v>122</v>
      </c>
      <c r="G4075" s="31" t="s">
        <v>111</v>
      </c>
      <c r="H4075" s="31" t="s">
        <v>112</v>
      </c>
      <c r="I4075" s="31" t="s">
        <v>5606</v>
      </c>
      <c r="J4075" s="31" t="s">
        <v>5607</v>
      </c>
      <c r="K4075" s="31" t="s">
        <v>110</v>
      </c>
      <c r="L4075" s="31" t="s">
        <v>5606</v>
      </c>
      <c r="M4075" s="31" t="s">
        <v>4</v>
      </c>
      <c r="N4075" s="31" t="s">
        <v>4</v>
      </c>
      <c r="O4075" s="31" t="s">
        <v>25929</v>
      </c>
      <c r="P4075" s="32" t="s">
        <v>25948</v>
      </c>
      <c r="Q4075" s="32">
        <v>1</v>
      </c>
      <c r="R4075" t="str">
        <f t="shared" si="63"/>
        <v>(НКЗ) Полонське ФГ "Колос" р-н Полонский Район, г.Полонное, ул.Нахимова, д.0</v>
      </c>
    </row>
    <row r="4076" spans="1:18" hidden="1" x14ac:dyDescent="0.25">
      <c r="A4076" s="32">
        <v>856763</v>
      </c>
      <c r="B4076" s="31" t="s">
        <v>5608</v>
      </c>
      <c r="C4076" s="31" t="s">
        <v>5609</v>
      </c>
      <c r="D4076" s="31" t="s">
        <v>5610</v>
      </c>
      <c r="E4076" s="31" t="s">
        <v>145</v>
      </c>
      <c r="F4076" s="31" t="s">
        <v>122</v>
      </c>
      <c r="G4076" s="31" t="s">
        <v>111</v>
      </c>
      <c r="H4076" s="31" t="s">
        <v>112</v>
      </c>
      <c r="I4076" s="31" t="s">
        <v>5611</v>
      </c>
      <c r="J4076" s="31" t="s">
        <v>5612</v>
      </c>
      <c r="K4076" s="31" t="s">
        <v>110</v>
      </c>
      <c r="L4076" s="31" t="s">
        <v>5613</v>
      </c>
      <c r="M4076" s="31" t="s">
        <v>4</v>
      </c>
      <c r="N4076" s="31" t="s">
        <v>4</v>
      </c>
      <c r="O4076" s="31" t="s">
        <v>25929</v>
      </c>
      <c r="P4076" s="32" t="s">
        <v>25948</v>
      </c>
      <c r="Q4076" s="32">
        <v>1</v>
      </c>
      <c r="R4076" t="str">
        <f t="shared" si="63"/>
        <v>(НКЗ) Городоцьке ТДВ р-н Городокский Район, г.Городок, пер.Станционный, д.17</v>
      </c>
    </row>
    <row r="4077" spans="1:18" hidden="1" x14ac:dyDescent="0.25">
      <c r="A4077" s="32">
        <v>856765</v>
      </c>
      <c r="B4077" s="31" t="s">
        <v>5620</v>
      </c>
      <c r="C4077" s="31" t="s">
        <v>5621</v>
      </c>
      <c r="D4077" s="31" t="s">
        <v>5622</v>
      </c>
      <c r="E4077" s="31" t="s">
        <v>145</v>
      </c>
      <c r="F4077" s="31" t="s">
        <v>122</v>
      </c>
      <c r="G4077" s="31" t="s">
        <v>111</v>
      </c>
      <c r="H4077" s="31" t="s">
        <v>112</v>
      </c>
      <c r="I4077" s="31" t="s">
        <v>5623</v>
      </c>
      <c r="J4077" s="31" t="s">
        <v>5624</v>
      </c>
      <c r="K4077" s="31" t="s">
        <v>110</v>
      </c>
      <c r="L4077" s="31" t="s">
        <v>5625</v>
      </c>
      <c r="M4077" s="31" t="s">
        <v>4</v>
      </c>
      <c r="N4077" s="31" t="s">
        <v>4</v>
      </c>
      <c r="O4077" s="31" t="s">
        <v>25929</v>
      </c>
      <c r="P4077" s="32" t="s">
        <v>25948</v>
      </c>
      <c r="Q4077" s="32">
        <v>1</v>
      </c>
      <c r="R4077" t="str">
        <f t="shared" si="63"/>
        <v>(НКЗ) БУДІНДУСТРІЯ ТОВ р-н Хмельницкий Район, с.Богдановцы, д.0 (0)</v>
      </c>
    </row>
    <row r="4078" spans="1:18" hidden="1" x14ac:dyDescent="0.25">
      <c r="A4078" s="32">
        <v>856766</v>
      </c>
      <c r="B4078" s="31" t="s">
        <v>5626</v>
      </c>
      <c r="C4078" s="31" t="s">
        <v>5627</v>
      </c>
      <c r="D4078" s="31" t="s">
        <v>5628</v>
      </c>
      <c r="E4078" s="31" t="s">
        <v>145</v>
      </c>
      <c r="F4078" s="31" t="s">
        <v>122</v>
      </c>
      <c r="G4078" s="31" t="s">
        <v>111</v>
      </c>
      <c r="H4078" s="31" t="s">
        <v>112</v>
      </c>
      <c r="I4078" s="31" t="s">
        <v>5629</v>
      </c>
      <c r="J4078" s="31" t="s">
        <v>5630</v>
      </c>
      <c r="K4078" s="31" t="s">
        <v>110</v>
      </c>
      <c r="L4078" s="31" t="s">
        <v>5631</v>
      </c>
      <c r="M4078" s="31" t="s">
        <v>4</v>
      </c>
      <c r="N4078" s="31" t="s">
        <v>4</v>
      </c>
      <c r="O4078" s="31" t="s">
        <v>25929</v>
      </c>
      <c r="P4078" s="32" t="s">
        <v>25948</v>
      </c>
      <c r="Q4078" s="32">
        <v>1</v>
      </c>
      <c r="R4078" t="str">
        <f t="shared" si="63"/>
        <v>(НКЗ) Медіа Дім "РІА" ТОВ г.Хмельницкий, просп Мира, д.69, оф.320 (ТЦ "РІКО")</v>
      </c>
    </row>
    <row r="4079" spans="1:18" hidden="1" x14ac:dyDescent="0.25">
      <c r="A4079" s="32">
        <v>856767</v>
      </c>
      <c r="B4079" s="31" t="s">
        <v>5632</v>
      </c>
      <c r="C4079" s="31" t="s">
        <v>5633</v>
      </c>
      <c r="D4079" s="31" t="s">
        <v>5634</v>
      </c>
      <c r="E4079" s="31" t="s">
        <v>145</v>
      </c>
      <c r="F4079" s="31" t="s">
        <v>122</v>
      </c>
      <c r="G4079" s="31" t="s">
        <v>111</v>
      </c>
      <c r="H4079" s="31" t="s">
        <v>112</v>
      </c>
      <c r="I4079" s="31" t="s">
        <v>1734</v>
      </c>
      <c r="J4079" s="31" t="s">
        <v>1735</v>
      </c>
      <c r="K4079" s="31" t="s">
        <v>110</v>
      </c>
      <c r="L4079" s="31" t="s">
        <v>5635</v>
      </c>
      <c r="M4079" s="31" t="s">
        <v>4</v>
      </c>
      <c r="N4079" s="31" t="s">
        <v>4</v>
      </c>
      <c r="O4079" s="31" t="s">
        <v>25929</v>
      </c>
      <c r="P4079" s="32" t="s">
        <v>66</v>
      </c>
      <c r="Q4079" s="32">
        <v>1</v>
      </c>
      <c r="R4079" t="str">
        <f t="shared" si="63"/>
        <v>(НКЗ) Летичівське РайСТ, ТППС Козачка р-н Летичевский Район, с.Казачки, д.0</v>
      </c>
    </row>
    <row r="4080" spans="1:18" hidden="1" x14ac:dyDescent="0.25">
      <c r="A4080" s="32">
        <v>856770</v>
      </c>
      <c r="B4080" s="31" t="s">
        <v>5644</v>
      </c>
      <c r="C4080" s="31" t="s">
        <v>5645</v>
      </c>
      <c r="D4080" s="31" t="s">
        <v>5646</v>
      </c>
      <c r="E4080" s="31" t="s">
        <v>121</v>
      </c>
      <c r="F4080" s="31" t="s">
        <v>122</v>
      </c>
      <c r="G4080" s="31" t="s">
        <v>111</v>
      </c>
      <c r="H4080" s="31" t="s">
        <v>112</v>
      </c>
      <c r="I4080" s="31" t="s">
        <v>5647</v>
      </c>
      <c r="J4080" s="31" t="s">
        <v>5648</v>
      </c>
      <c r="K4080" s="31" t="s">
        <v>110</v>
      </c>
      <c r="L4080" s="31" t="s">
        <v>5649</v>
      </c>
      <c r="M4080" s="31" t="s">
        <v>4</v>
      </c>
      <c r="N4080" s="31" t="s">
        <v>4</v>
      </c>
      <c r="O4080" s="31" t="s">
        <v>25929</v>
      </c>
      <c r="P4080" s="32" t="s">
        <v>25948</v>
      </c>
      <c r="Q4080" s="32">
        <v>1</v>
      </c>
      <c r="R4080" t="str">
        <f t="shared" si="63"/>
        <v>(НКЗ) ЗЕМЛЯ ПП - ФІРМА г.Каменец-Подольский, ул.Первомайская, д.1</v>
      </c>
    </row>
    <row r="4081" spans="1:18" hidden="1" x14ac:dyDescent="0.25">
      <c r="A4081" s="32">
        <v>856772</v>
      </c>
      <c r="B4081" s="31" t="s">
        <v>5650</v>
      </c>
      <c r="C4081" s="31" t="s">
        <v>5651</v>
      </c>
      <c r="D4081" s="31" t="s">
        <v>3777</v>
      </c>
      <c r="E4081" s="31" t="s">
        <v>121</v>
      </c>
      <c r="F4081" s="31" t="s">
        <v>122</v>
      </c>
      <c r="G4081" s="31" t="s">
        <v>149</v>
      </c>
      <c r="H4081" s="31" t="s">
        <v>108</v>
      </c>
      <c r="I4081" s="31" t="s">
        <v>5652</v>
      </c>
      <c r="J4081" s="31" t="s">
        <v>5653</v>
      </c>
      <c r="K4081" s="31" t="s">
        <v>110</v>
      </c>
      <c r="L4081" s="31" t="s">
        <v>5651</v>
      </c>
      <c r="M4081" s="31" t="s">
        <v>4</v>
      </c>
      <c r="N4081" s="31" t="s">
        <v>4</v>
      </c>
      <c r="O4081" s="31" t="s">
        <v>25929</v>
      </c>
      <c r="P4081" s="32" t="s">
        <v>67</v>
      </c>
      <c r="Q4081" s="32">
        <v>1</v>
      </c>
      <c r="R4081" t="str">
        <f t="shared" si="63"/>
        <v>Прекуп Н.М. ПП, к-к №256 г.Каменец-Подольский, просп Грушевского, д.25 (центральний ринок)</v>
      </c>
    </row>
    <row r="4082" spans="1:18" hidden="1" x14ac:dyDescent="0.25">
      <c r="A4082" s="32">
        <v>856774</v>
      </c>
      <c r="B4082" s="31" t="s">
        <v>5656</v>
      </c>
      <c r="C4082" s="31" t="s">
        <v>5657</v>
      </c>
      <c r="D4082" s="31" t="s">
        <v>5658</v>
      </c>
      <c r="E4082" s="31" t="s">
        <v>121</v>
      </c>
      <c r="F4082" s="31" t="s">
        <v>122</v>
      </c>
      <c r="G4082" s="31" t="s">
        <v>111</v>
      </c>
      <c r="H4082" s="31" t="s">
        <v>112</v>
      </c>
      <c r="I4082" s="31" t="s">
        <v>5659</v>
      </c>
      <c r="J4082" s="31" t="s">
        <v>5660</v>
      </c>
      <c r="K4082" s="31" t="s">
        <v>110</v>
      </c>
      <c r="L4082" s="31" t="s">
        <v>5661</v>
      </c>
      <c r="M4082" s="31" t="s">
        <v>4</v>
      </c>
      <c r="N4082" s="31" t="s">
        <v>4</v>
      </c>
      <c r="O4082" s="31" t="s">
        <v>25929</v>
      </c>
      <c r="P4082" s="32" t="s">
        <v>25948</v>
      </c>
      <c r="Q4082" s="32">
        <v>1</v>
      </c>
      <c r="R4082" t="str">
        <f t="shared" si="63"/>
        <v>(НКЗ) АГРОФІРМА "АВІС" р-н Каменец-Подольский Район, с.Гуменцы, шоссе Вербецкое шоссе, д.1</v>
      </c>
    </row>
    <row r="4083" spans="1:18" hidden="1" x14ac:dyDescent="0.25">
      <c r="A4083" s="32">
        <v>856777</v>
      </c>
      <c r="B4083" s="31" t="s">
        <v>5670</v>
      </c>
      <c r="C4083" s="31" t="s">
        <v>5671</v>
      </c>
      <c r="D4083" s="31" t="s">
        <v>5672</v>
      </c>
      <c r="E4083" s="31" t="s">
        <v>145</v>
      </c>
      <c r="F4083" s="31" t="s">
        <v>122</v>
      </c>
      <c r="G4083" s="31" t="s">
        <v>111</v>
      </c>
      <c r="H4083" s="31" t="s">
        <v>112</v>
      </c>
      <c r="I4083" s="31" t="s">
        <v>5673</v>
      </c>
      <c r="J4083" s="31" t="s">
        <v>5674</v>
      </c>
      <c r="K4083" s="31" t="s">
        <v>110</v>
      </c>
      <c r="L4083" s="31" t="s">
        <v>5675</v>
      </c>
      <c r="M4083" s="31" t="s">
        <v>4</v>
      </c>
      <c r="N4083" s="31" t="s">
        <v>4</v>
      </c>
      <c r="O4083" s="31" t="s">
        <v>25929</v>
      </c>
      <c r="P4083" s="32" t="s">
        <v>25948</v>
      </c>
      <c r="Q4083" s="32">
        <v>1</v>
      </c>
      <c r="R4083" t="str">
        <f t="shared" si="63"/>
        <v>(НКЗ) МОВНА ШКОЛА ОЛА ТОВ г.Хмельницкий, ул.Проскуровская, д.45</v>
      </c>
    </row>
    <row r="4084" spans="1:18" hidden="1" x14ac:dyDescent="0.25">
      <c r="A4084" s="32">
        <v>856779</v>
      </c>
      <c r="B4084" s="31" t="s">
        <v>5680</v>
      </c>
      <c r="C4084" s="31" t="s">
        <v>5681</v>
      </c>
      <c r="D4084" s="31" t="s">
        <v>5682</v>
      </c>
      <c r="E4084" s="31" t="s">
        <v>145</v>
      </c>
      <c r="F4084" s="31" t="s">
        <v>122</v>
      </c>
      <c r="G4084" s="31" t="s">
        <v>164</v>
      </c>
      <c r="H4084" s="31" t="s">
        <v>108</v>
      </c>
      <c r="I4084" s="31" t="s">
        <v>5678</v>
      </c>
      <c r="J4084" s="31" t="s">
        <v>5679</v>
      </c>
      <c r="K4084" s="31" t="s">
        <v>110</v>
      </c>
      <c r="L4084" s="31" t="s">
        <v>5681</v>
      </c>
      <c r="M4084" s="31" t="s">
        <v>32</v>
      </c>
      <c r="N4084" s="31" t="s">
        <v>25934</v>
      </c>
      <c r="O4084" s="31" t="s">
        <v>25929</v>
      </c>
      <c r="P4084" s="32" t="s">
        <v>67</v>
      </c>
      <c r="Q4084" s="32">
        <v>0.5</v>
      </c>
      <c r="R4084" t="str">
        <f t="shared" si="63"/>
        <v>ТД "САН ОЙЛ" ТОВ, АЗС №2 р-н Хмельницкий Район, с.Стуфчинцы, д.0</v>
      </c>
    </row>
    <row r="4085" spans="1:18" hidden="1" x14ac:dyDescent="0.25">
      <c r="A4085" s="32">
        <v>856785</v>
      </c>
      <c r="B4085" s="31" t="s">
        <v>5698</v>
      </c>
      <c r="C4085" s="31" t="s">
        <v>5699</v>
      </c>
      <c r="D4085" s="31" t="s">
        <v>5700</v>
      </c>
      <c r="E4085" s="31" t="s">
        <v>145</v>
      </c>
      <c r="F4085" s="31" t="s">
        <v>122</v>
      </c>
      <c r="G4085" s="31" t="s">
        <v>164</v>
      </c>
      <c r="H4085" s="31" t="s">
        <v>108</v>
      </c>
      <c r="I4085" s="31" t="s">
        <v>5678</v>
      </c>
      <c r="J4085" s="31" t="s">
        <v>5679</v>
      </c>
      <c r="K4085" s="31" t="s">
        <v>110</v>
      </c>
      <c r="L4085" s="31" t="s">
        <v>5699</v>
      </c>
      <c r="M4085" s="31" t="s">
        <v>33</v>
      </c>
      <c r="N4085" s="31" t="s">
        <v>25934</v>
      </c>
      <c r="O4085" s="31" t="s">
        <v>25929</v>
      </c>
      <c r="P4085" s="32" t="s">
        <v>67</v>
      </c>
      <c r="Q4085" s="32">
        <v>0.5</v>
      </c>
      <c r="R4085" t="str">
        <f t="shared" si="63"/>
        <v>ТД "САН ОЙЛ" ТОВ, АЗС №12 р-н Летичевский Район, с.Требуховцы, д.0</v>
      </c>
    </row>
    <row r="4086" spans="1:18" hidden="1" x14ac:dyDescent="0.25">
      <c r="A4086" s="32">
        <v>890954</v>
      </c>
      <c r="B4086" s="31" t="s">
        <v>6194</v>
      </c>
      <c r="C4086" s="31" t="s">
        <v>6195</v>
      </c>
      <c r="D4086" s="31" t="s">
        <v>6196</v>
      </c>
      <c r="E4086" s="31" t="s">
        <v>145</v>
      </c>
      <c r="F4086" s="31" t="s">
        <v>122</v>
      </c>
      <c r="G4086" s="31" t="s">
        <v>107</v>
      </c>
      <c r="H4086" s="31" t="s">
        <v>108</v>
      </c>
      <c r="I4086" s="31" t="s">
        <v>124</v>
      </c>
      <c r="J4086" s="31" t="s">
        <v>109</v>
      </c>
      <c r="K4086" s="31" t="s">
        <v>110</v>
      </c>
      <c r="L4086" s="31" t="s">
        <v>6195</v>
      </c>
      <c r="M4086" s="31" t="s">
        <v>30</v>
      </c>
      <c r="N4086" s="31" t="s">
        <v>25934</v>
      </c>
      <c r="O4086" s="31" t="s">
        <v>25929</v>
      </c>
      <c r="P4086" s="32" t="s">
        <v>25948</v>
      </c>
      <c r="Q4086" s="32">
        <v>0</v>
      </c>
      <c r="R4086" t="str">
        <f t="shared" si="63"/>
        <v>Шаповалюк Л.М. ПП, маг. "Крамниця" р-н Красиловский Район, пгт.Антонины, ул.Набережная, д.2 (біля кафе "Садочок")</v>
      </c>
    </row>
    <row r="4087" spans="1:18" hidden="1" x14ac:dyDescent="0.25">
      <c r="A4087" s="32">
        <v>437816</v>
      </c>
      <c r="B4087" s="31" t="s">
        <v>902</v>
      </c>
      <c r="C4087" s="31" t="s">
        <v>903</v>
      </c>
      <c r="D4087" s="31" t="s">
        <v>904</v>
      </c>
      <c r="E4087" s="31" t="s">
        <v>121</v>
      </c>
      <c r="F4087" s="31" t="s">
        <v>122</v>
      </c>
      <c r="G4087" s="31" t="s">
        <v>111</v>
      </c>
      <c r="H4087" s="31" t="s">
        <v>112</v>
      </c>
      <c r="I4087" s="31" t="s">
        <v>905</v>
      </c>
      <c r="J4087" s="31" t="s">
        <v>906</v>
      </c>
      <c r="K4087" s="31" t="s">
        <v>110</v>
      </c>
      <c r="L4087" s="31" t="s">
        <v>905</v>
      </c>
      <c r="M4087" s="31" t="s">
        <v>4</v>
      </c>
      <c r="N4087" s="31" t="s">
        <v>4</v>
      </c>
      <c r="O4087" s="31" t="s">
        <v>25929</v>
      </c>
      <c r="P4087" s="32" t="s">
        <v>25948</v>
      </c>
      <c r="Q4087" s="32">
        <v>1</v>
      </c>
      <c r="R4087" t="str">
        <f t="shared" si="63"/>
        <v>(НКЗ) ППО КП ПАТ "ГІпсовик" г.Каменец-Подольский, пер.Индустриальный, д.1</v>
      </c>
    </row>
    <row r="4088" spans="1:18" hidden="1" x14ac:dyDescent="0.25">
      <c r="A4088" s="32">
        <v>437866</v>
      </c>
      <c r="B4088" s="31" t="s">
        <v>908</v>
      </c>
      <c r="C4088" s="31" t="s">
        <v>909</v>
      </c>
      <c r="D4088" s="31" t="s">
        <v>910</v>
      </c>
      <c r="E4088" s="31" t="s">
        <v>145</v>
      </c>
      <c r="F4088" s="31" t="s">
        <v>122</v>
      </c>
      <c r="G4088" s="31" t="s">
        <v>111</v>
      </c>
      <c r="H4088" s="31" t="s">
        <v>112</v>
      </c>
      <c r="I4088" s="31" t="s">
        <v>911</v>
      </c>
      <c r="J4088" s="31" t="s">
        <v>109</v>
      </c>
      <c r="K4088" s="31" t="s">
        <v>110</v>
      </c>
      <c r="L4088" s="31" t="s">
        <v>912</v>
      </c>
      <c r="M4088" s="31" t="s">
        <v>4</v>
      </c>
      <c r="N4088" s="31" t="s">
        <v>4</v>
      </c>
      <c r="O4088" s="31" t="s">
        <v>25929</v>
      </c>
      <c r="P4088" s="32" t="s">
        <v>25948</v>
      </c>
      <c r="Q4088" s="32">
        <v>1</v>
      </c>
      <c r="R4088" t="str">
        <f t="shared" si="63"/>
        <v>(НКЗ) Птахофабрика Волочиськ ТОВ" г.Хмельницкий, ул.Щербакова, д.18/1 (цокольне приміщення)</v>
      </c>
    </row>
    <row r="4089" spans="1:18" hidden="1" x14ac:dyDescent="0.25">
      <c r="A4089" s="32">
        <v>437867</v>
      </c>
      <c r="B4089" s="31" t="s">
        <v>913</v>
      </c>
      <c r="C4089" s="31" t="s">
        <v>914</v>
      </c>
      <c r="D4089" s="31" t="s">
        <v>915</v>
      </c>
      <c r="E4089" s="31" t="s">
        <v>135</v>
      </c>
      <c r="F4089" s="31" t="s">
        <v>122</v>
      </c>
      <c r="G4089" s="31" t="s">
        <v>111</v>
      </c>
      <c r="H4089" s="31" t="s">
        <v>112</v>
      </c>
      <c r="I4089" s="31" t="s">
        <v>124</v>
      </c>
      <c r="J4089" s="31" t="s">
        <v>109</v>
      </c>
      <c r="K4089" s="31" t="s">
        <v>110</v>
      </c>
      <c r="L4089" s="31" t="s">
        <v>916</v>
      </c>
      <c r="M4089" s="31" t="s">
        <v>4</v>
      </c>
      <c r="N4089" s="31" t="s">
        <v>4</v>
      </c>
      <c r="O4089" s="31" t="s">
        <v>25929</v>
      </c>
      <c r="P4089" s="32" t="s">
        <v>25948</v>
      </c>
      <c r="Q4089" s="32">
        <v>1</v>
      </c>
      <c r="R4089" t="str">
        <f t="shared" si="63"/>
        <v>(НКЗ) ППО профстілки працівників АПК України ПАТ "Полонського підприємства "Агрохім" р-н Полонский Район, г.Полонное, ул.Железнодорожная, д.131</v>
      </c>
    </row>
    <row r="4090" spans="1:18" hidden="1" x14ac:dyDescent="0.25">
      <c r="A4090" s="32">
        <v>437882</v>
      </c>
      <c r="B4090" s="31" t="s">
        <v>917</v>
      </c>
      <c r="C4090" s="31" t="s">
        <v>918</v>
      </c>
      <c r="D4090" s="31" t="s">
        <v>919</v>
      </c>
      <c r="E4090" s="31" t="s">
        <v>145</v>
      </c>
      <c r="F4090" s="31" t="s">
        <v>122</v>
      </c>
      <c r="G4090" s="31" t="s">
        <v>111</v>
      </c>
      <c r="H4090" s="31" t="s">
        <v>112</v>
      </c>
      <c r="I4090" s="31" t="s">
        <v>920</v>
      </c>
      <c r="J4090" s="31" t="s">
        <v>921</v>
      </c>
      <c r="K4090" s="31" t="s">
        <v>110</v>
      </c>
      <c r="L4090" s="31" t="s">
        <v>920</v>
      </c>
      <c r="M4090" s="31" t="s">
        <v>4</v>
      </c>
      <c r="N4090" s="31" t="s">
        <v>4</v>
      </c>
      <c r="O4090" s="31" t="s">
        <v>25929</v>
      </c>
      <c r="P4090" s="32" t="s">
        <v>25948</v>
      </c>
      <c r="Q4090" s="32">
        <v>1</v>
      </c>
      <c r="R4090" t="str">
        <f t="shared" si="63"/>
        <v>(НКЗ) Хмельницька обласна організація профспілки атестованих працівників внутрішніх справ України г.Хмельницкий, пер.Пушкина, д.15</v>
      </c>
    </row>
    <row r="4091" spans="1:18" hidden="1" x14ac:dyDescent="0.25">
      <c r="A4091" s="32">
        <v>454479</v>
      </c>
      <c r="B4091" s="31" t="s">
        <v>932</v>
      </c>
      <c r="C4091" s="31" t="s">
        <v>933</v>
      </c>
      <c r="D4091" s="31" t="s">
        <v>934</v>
      </c>
      <c r="E4091" s="31" t="s">
        <v>135</v>
      </c>
      <c r="F4091" s="31" t="s">
        <v>122</v>
      </c>
      <c r="G4091" s="31" t="s">
        <v>111</v>
      </c>
      <c r="H4091" s="31" t="s">
        <v>112</v>
      </c>
      <c r="I4091" s="31" t="s">
        <v>124</v>
      </c>
      <c r="J4091" s="31" t="s">
        <v>109</v>
      </c>
      <c r="K4091" s="31" t="s">
        <v>110</v>
      </c>
      <c r="L4091" s="31" t="s">
        <v>935</v>
      </c>
      <c r="M4091" s="31" t="s">
        <v>4</v>
      </c>
      <c r="N4091" s="31" t="s">
        <v>4</v>
      </c>
      <c r="O4091" s="31" t="s">
        <v>25929</v>
      </c>
      <c r="P4091" s="32" t="s">
        <v>25948</v>
      </c>
      <c r="Q4091" s="32">
        <v>1</v>
      </c>
      <c r="R4091" t="str">
        <f t="shared" si="63"/>
        <v>(НКЗ) Шепетівська школа-інтернат г.Шепетовка, просп Мира, д.27</v>
      </c>
    </row>
    <row r="4092" spans="1:18" hidden="1" x14ac:dyDescent="0.25">
      <c r="A4092" s="32">
        <v>433592</v>
      </c>
      <c r="B4092" s="31" t="s">
        <v>961</v>
      </c>
      <c r="C4092" s="31" t="s">
        <v>962</v>
      </c>
      <c r="D4092" s="31" t="s">
        <v>963</v>
      </c>
      <c r="E4092" s="31" t="s">
        <v>145</v>
      </c>
      <c r="F4092" s="31" t="s">
        <v>122</v>
      </c>
      <c r="G4092" s="31" t="s">
        <v>111</v>
      </c>
      <c r="H4092" s="31" t="s">
        <v>112</v>
      </c>
      <c r="I4092" s="31" t="s">
        <v>964</v>
      </c>
      <c r="J4092" s="31" t="s">
        <v>109</v>
      </c>
      <c r="K4092" s="31" t="s">
        <v>110</v>
      </c>
      <c r="L4092" s="31" t="s">
        <v>965</v>
      </c>
      <c r="M4092" s="31" t="s">
        <v>4</v>
      </c>
      <c r="N4092" s="31" t="s">
        <v>4</v>
      </c>
      <c r="O4092" s="31" t="s">
        <v>25929</v>
      </c>
      <c r="P4092" s="32" t="s">
        <v>25948</v>
      </c>
      <c r="Q4092" s="32">
        <v>1</v>
      </c>
      <c r="R4092" t="str">
        <f t="shared" si="63"/>
        <v>(НКЗ) Міська інфекційна лікарня г.Хмельницкий, ул.Сковороды, д.17</v>
      </c>
    </row>
    <row r="4093" spans="1:18" hidden="1" x14ac:dyDescent="0.25">
      <c r="A4093" s="32">
        <v>433629</v>
      </c>
      <c r="B4093" s="31" t="s">
        <v>966</v>
      </c>
      <c r="C4093" s="31" t="s">
        <v>967</v>
      </c>
      <c r="D4093" s="31" t="s">
        <v>968</v>
      </c>
      <c r="E4093" s="31" t="s">
        <v>145</v>
      </c>
      <c r="F4093" s="31" t="s">
        <v>122</v>
      </c>
      <c r="G4093" s="31" t="s">
        <v>111</v>
      </c>
      <c r="H4093" s="31" t="s">
        <v>112</v>
      </c>
      <c r="I4093" s="31" t="s">
        <v>969</v>
      </c>
      <c r="J4093" s="31" t="s">
        <v>109</v>
      </c>
      <c r="K4093" s="31" t="s">
        <v>110</v>
      </c>
      <c r="L4093" s="31" t="s">
        <v>970</v>
      </c>
      <c r="M4093" s="31" t="s">
        <v>4</v>
      </c>
      <c r="N4093" s="31" t="s">
        <v>4</v>
      </c>
      <c r="O4093" s="31" t="s">
        <v>25929</v>
      </c>
      <c r="P4093" s="32" t="s">
        <v>25948</v>
      </c>
      <c r="Q4093" s="32">
        <v>1</v>
      </c>
      <c r="R4093" t="str">
        <f t="shared" si="63"/>
        <v>(НКЗ) Престиж-авто ТзОВ г.Хмельницкий, ул.Прибужская, д.48/2</v>
      </c>
    </row>
    <row r="4094" spans="1:18" hidden="1" x14ac:dyDescent="0.25">
      <c r="A4094" s="32">
        <v>432407</v>
      </c>
      <c r="B4094" s="31" t="s">
        <v>3827</v>
      </c>
      <c r="C4094" s="31" t="s">
        <v>3828</v>
      </c>
      <c r="D4094" s="31" t="s">
        <v>3829</v>
      </c>
      <c r="E4094" s="31" t="s">
        <v>145</v>
      </c>
      <c r="F4094" s="31" t="s">
        <v>122</v>
      </c>
      <c r="G4094" s="31" t="s">
        <v>107</v>
      </c>
      <c r="H4094" s="31" t="s">
        <v>108</v>
      </c>
      <c r="I4094" s="31" t="s">
        <v>3830</v>
      </c>
      <c r="J4094" s="31" t="s">
        <v>3831</v>
      </c>
      <c r="K4094" s="31" t="s">
        <v>110</v>
      </c>
      <c r="L4094" s="31" t="s">
        <v>3832</v>
      </c>
      <c r="M4094" s="31" t="s">
        <v>4</v>
      </c>
      <c r="N4094" s="31" t="s">
        <v>4</v>
      </c>
      <c r="O4094" s="31" t="s">
        <v>25929</v>
      </c>
      <c r="P4094" s="32" t="s">
        <v>25948</v>
      </c>
      <c r="Q4094" s="32">
        <v>1</v>
      </c>
      <c r="R4094" t="str">
        <f t="shared" si="63"/>
        <v>(КООП) Хмельницьке РайСТ СТ, ТПП р-н Хмельницкий Район, с.Климашовка (0)</v>
      </c>
    </row>
    <row r="4095" spans="1:18" hidden="1" x14ac:dyDescent="0.25">
      <c r="A4095" s="32">
        <v>432408</v>
      </c>
      <c r="B4095" s="31" t="s">
        <v>3833</v>
      </c>
      <c r="C4095" s="31" t="s">
        <v>3828</v>
      </c>
      <c r="D4095" s="31" t="s">
        <v>3834</v>
      </c>
      <c r="E4095" s="31" t="s">
        <v>145</v>
      </c>
      <c r="F4095" s="31" t="s">
        <v>122</v>
      </c>
      <c r="G4095" s="31" t="s">
        <v>107</v>
      </c>
      <c r="H4095" s="31" t="s">
        <v>108</v>
      </c>
      <c r="I4095" s="31" t="s">
        <v>3830</v>
      </c>
      <c r="J4095" s="31" t="s">
        <v>3831</v>
      </c>
      <c r="K4095" s="31" t="s">
        <v>110</v>
      </c>
      <c r="L4095" s="31" t="s">
        <v>3832</v>
      </c>
      <c r="M4095" s="31" t="s">
        <v>4</v>
      </c>
      <c r="N4095" s="31" t="s">
        <v>4</v>
      </c>
      <c r="O4095" s="31" t="s">
        <v>25929</v>
      </c>
      <c r="P4095" s="32" t="s">
        <v>25948</v>
      </c>
      <c r="Q4095" s="32">
        <v>1</v>
      </c>
      <c r="R4095" t="str">
        <f t="shared" si="63"/>
        <v>(КООП) Хмельницьке РайСТ СТ, ТПП р-н Хмельницкий Район, с.Пашковцы (0)</v>
      </c>
    </row>
    <row r="4096" spans="1:18" hidden="1" x14ac:dyDescent="0.25">
      <c r="A4096" s="32">
        <v>817744</v>
      </c>
      <c r="B4096" s="31" t="s">
        <v>3891</v>
      </c>
      <c r="C4096" s="31" t="s">
        <v>3892</v>
      </c>
      <c r="D4096" s="31" t="s">
        <v>3893</v>
      </c>
      <c r="E4096" s="31" t="s">
        <v>145</v>
      </c>
      <c r="F4096" s="31" t="s">
        <v>122</v>
      </c>
      <c r="G4096" s="31" t="s">
        <v>107</v>
      </c>
      <c r="H4096" s="31" t="s">
        <v>108</v>
      </c>
      <c r="I4096" s="31" t="s">
        <v>3894</v>
      </c>
      <c r="J4096" s="31" t="s">
        <v>3895</v>
      </c>
      <c r="K4096" s="31" t="s">
        <v>110</v>
      </c>
      <c r="L4096" s="31" t="s">
        <v>3896</v>
      </c>
      <c r="M4096" s="31" t="s">
        <v>4</v>
      </c>
      <c r="N4096" s="31" t="s">
        <v>4</v>
      </c>
      <c r="O4096" s="31" t="s">
        <v>25929</v>
      </c>
      <c r="P4096" s="32" t="s">
        <v>67</v>
      </c>
      <c r="Q4096" s="32">
        <v>1</v>
      </c>
      <c r="R4096" t="str">
        <f t="shared" si="63"/>
        <v>(КООП) Райкоопринкторг КП, маг. "Продукти" р-н Староконстантиновский Район, с.Великие Мацевичи, д.0 (0)</v>
      </c>
    </row>
    <row r="4097" spans="1:18" hidden="1" x14ac:dyDescent="0.25">
      <c r="A4097" s="32">
        <v>817745</v>
      </c>
      <c r="B4097" s="31" t="s">
        <v>3897</v>
      </c>
      <c r="C4097" s="31" t="s">
        <v>3892</v>
      </c>
      <c r="D4097" s="31" t="s">
        <v>3898</v>
      </c>
      <c r="E4097" s="31" t="s">
        <v>145</v>
      </c>
      <c r="F4097" s="31" t="s">
        <v>122</v>
      </c>
      <c r="G4097" s="31" t="s">
        <v>107</v>
      </c>
      <c r="H4097" s="31" t="s">
        <v>108</v>
      </c>
      <c r="I4097" s="31" t="s">
        <v>3894</v>
      </c>
      <c r="J4097" s="31" t="s">
        <v>3895</v>
      </c>
      <c r="K4097" s="31" t="s">
        <v>110</v>
      </c>
      <c r="L4097" s="31" t="s">
        <v>3896</v>
      </c>
      <c r="M4097" s="31" t="s">
        <v>4</v>
      </c>
      <c r="N4097" s="31" t="s">
        <v>4</v>
      </c>
      <c r="O4097" s="31" t="s">
        <v>25929</v>
      </c>
      <c r="P4097" s="32" t="s">
        <v>66</v>
      </c>
      <c r="Q4097" s="32">
        <v>1</v>
      </c>
      <c r="R4097" t="str">
        <f t="shared" si="63"/>
        <v>(КООП) Райкоопринкторг КП, маг. "Продукти" р-н Староконстантиновский Район, с.Кисели, д.0 (0)</v>
      </c>
    </row>
    <row r="4098" spans="1:18" hidden="1" x14ac:dyDescent="0.25">
      <c r="A4098" s="32">
        <v>817746</v>
      </c>
      <c r="B4098" s="31" t="s">
        <v>3899</v>
      </c>
      <c r="C4098" s="31" t="s">
        <v>3892</v>
      </c>
      <c r="D4098" s="31" t="s">
        <v>3900</v>
      </c>
      <c r="E4098" s="31" t="s">
        <v>145</v>
      </c>
      <c r="F4098" s="31" t="s">
        <v>122</v>
      </c>
      <c r="G4098" s="31" t="s">
        <v>107</v>
      </c>
      <c r="H4098" s="31" t="s">
        <v>108</v>
      </c>
      <c r="I4098" s="31" t="s">
        <v>3894</v>
      </c>
      <c r="J4098" s="31" t="s">
        <v>3895</v>
      </c>
      <c r="K4098" s="31" t="s">
        <v>110</v>
      </c>
      <c r="L4098" s="31" t="s">
        <v>3896</v>
      </c>
      <c r="M4098" s="31" t="s">
        <v>4</v>
      </c>
      <c r="N4098" s="31" t="s">
        <v>4</v>
      </c>
      <c r="O4098" s="31" t="s">
        <v>25929</v>
      </c>
      <c r="P4098" s="32" t="s">
        <v>66</v>
      </c>
      <c r="Q4098" s="32">
        <v>1</v>
      </c>
      <c r="R4098" t="str">
        <f t="shared" si="63"/>
        <v>(КООП) Райкоопринкторг КП, маг. "Продукти" р-н Староконстантиновский Район, с.Иршики, д.0 (0)</v>
      </c>
    </row>
    <row r="4099" spans="1:18" hidden="1" x14ac:dyDescent="0.25">
      <c r="A4099" s="32">
        <v>817747</v>
      </c>
      <c r="B4099" s="31" t="s">
        <v>3901</v>
      </c>
      <c r="C4099" s="31" t="s">
        <v>3902</v>
      </c>
      <c r="D4099" s="31" t="s">
        <v>3903</v>
      </c>
      <c r="E4099" s="31" t="s">
        <v>145</v>
      </c>
      <c r="F4099" s="31" t="s">
        <v>122</v>
      </c>
      <c r="G4099" s="31" t="s">
        <v>107</v>
      </c>
      <c r="H4099" s="31" t="s">
        <v>108</v>
      </c>
      <c r="I4099" s="31" t="s">
        <v>3894</v>
      </c>
      <c r="J4099" s="31" t="s">
        <v>3895</v>
      </c>
      <c r="K4099" s="31" t="s">
        <v>110</v>
      </c>
      <c r="L4099" s="31" t="s">
        <v>3904</v>
      </c>
      <c r="M4099" s="31" t="s">
        <v>4</v>
      </c>
      <c r="N4099" s="31" t="s">
        <v>4</v>
      </c>
      <c r="O4099" s="31" t="s">
        <v>25929</v>
      </c>
      <c r="P4099" s="32" t="s">
        <v>67</v>
      </c>
      <c r="Q4099" s="32">
        <v>1</v>
      </c>
      <c r="R4099" t="str">
        <f t="shared" ref="R4099:R4162" si="64">CONCATENATE(C4099," ",D4099)</f>
        <v>(КООП) Райкоопринкторг КП, маг. №7/1 г.Староконстантинов, д.0 (Вокзал №2)</v>
      </c>
    </row>
    <row r="4100" spans="1:18" hidden="1" x14ac:dyDescent="0.25">
      <c r="A4100" s="32">
        <v>748342</v>
      </c>
      <c r="B4100" s="31" t="s">
        <v>4031</v>
      </c>
      <c r="C4100" s="31" t="s">
        <v>4032</v>
      </c>
      <c r="D4100" s="31" t="s">
        <v>1576</v>
      </c>
      <c r="E4100" s="31" t="s">
        <v>121</v>
      </c>
      <c r="F4100" s="31" t="s">
        <v>122</v>
      </c>
      <c r="G4100" s="31" t="s">
        <v>111</v>
      </c>
      <c r="H4100" s="31" t="s">
        <v>112</v>
      </c>
      <c r="I4100" s="31" t="s">
        <v>4033</v>
      </c>
      <c r="J4100" s="31" t="s">
        <v>4034</v>
      </c>
      <c r="K4100" s="31" t="s">
        <v>110</v>
      </c>
      <c r="L4100" s="31" t="s">
        <v>4033</v>
      </c>
      <c r="M4100" s="31" t="s">
        <v>4</v>
      </c>
      <c r="N4100" s="31" t="s">
        <v>4</v>
      </c>
      <c r="O4100" s="31" t="s">
        <v>25929</v>
      </c>
      <c r="P4100" s="32" t="s">
        <v>25948</v>
      </c>
      <c r="Q4100" s="32">
        <v>1</v>
      </c>
      <c r="R4100" t="str">
        <f t="shared" si="64"/>
        <v>(НКЗ) Профспілка ППО викладачів та співробітників КПК харчової промисловості НУХТ "Харчовик" г.Каменец-Подольский, ул.Суворова, д.2</v>
      </c>
    </row>
    <row r="4101" spans="1:18" hidden="1" x14ac:dyDescent="0.25">
      <c r="A4101" s="32">
        <v>748342</v>
      </c>
      <c r="B4101" s="31" t="s">
        <v>4035</v>
      </c>
      <c r="C4101" s="31" t="s">
        <v>4032</v>
      </c>
      <c r="D4101" s="31" t="s">
        <v>1576</v>
      </c>
      <c r="E4101" s="31" t="s">
        <v>121</v>
      </c>
      <c r="F4101" s="31" t="s">
        <v>122</v>
      </c>
      <c r="G4101" s="31" t="s">
        <v>111</v>
      </c>
      <c r="H4101" s="31" t="s">
        <v>112</v>
      </c>
      <c r="I4101" s="31" t="s">
        <v>4036</v>
      </c>
      <c r="J4101" s="31" t="s">
        <v>4037</v>
      </c>
      <c r="K4101" s="31" t="s">
        <v>110</v>
      </c>
      <c r="L4101" s="31" t="s">
        <v>4038</v>
      </c>
      <c r="M4101" s="31" t="s">
        <v>4</v>
      </c>
      <c r="N4101" s="31" t="s">
        <v>4</v>
      </c>
      <c r="O4101" s="31" t="s">
        <v>25929</v>
      </c>
      <c r="P4101" s="32" t="s">
        <v>25948</v>
      </c>
      <c r="Q4101" s="32">
        <v>1</v>
      </c>
      <c r="R4101" t="str">
        <f t="shared" si="64"/>
        <v>(НКЗ) Профспілка ППО викладачів та співробітників КПК харчової промисловості НУХТ "Харчовик" г.Каменец-Подольский, ул.Суворова, д.2</v>
      </c>
    </row>
    <row r="4102" spans="1:18" hidden="1" x14ac:dyDescent="0.25">
      <c r="A4102" s="32">
        <v>834033</v>
      </c>
      <c r="B4102" s="31" t="s">
        <v>4984</v>
      </c>
      <c r="C4102" s="31" t="s">
        <v>4985</v>
      </c>
      <c r="D4102" s="31" t="s">
        <v>4986</v>
      </c>
      <c r="E4102" s="31" t="s">
        <v>145</v>
      </c>
      <c r="F4102" s="31" t="s">
        <v>122</v>
      </c>
      <c r="G4102" s="31" t="s">
        <v>149</v>
      </c>
      <c r="H4102" s="31" t="s">
        <v>108</v>
      </c>
      <c r="I4102" s="31" t="s">
        <v>4987</v>
      </c>
      <c r="J4102" s="31" t="s">
        <v>4988</v>
      </c>
      <c r="K4102" s="31" t="s">
        <v>110</v>
      </c>
      <c r="L4102" s="31" t="s">
        <v>4989</v>
      </c>
      <c r="M4102" s="31" t="s">
        <v>5</v>
      </c>
      <c r="N4102" s="31" t="s">
        <v>4</v>
      </c>
      <c r="O4102" s="31" t="s">
        <v>25929</v>
      </c>
      <c r="P4102" s="32" t="s">
        <v>66</v>
      </c>
      <c r="Q4102" s="32">
        <v>1</v>
      </c>
      <c r="R4102" t="str">
        <f t="shared" si="64"/>
        <v>Шендера О.В. ПП, к-к "Кондвироби Борзна" г.Хмельницкий, ул.Соборная (вхід в жовтий павільйон)</v>
      </c>
    </row>
    <row r="4103" spans="1:18" hidden="1" x14ac:dyDescent="0.25">
      <c r="A4103" s="32">
        <v>843910</v>
      </c>
      <c r="B4103" s="31" t="s">
        <v>5041</v>
      </c>
      <c r="C4103" s="31" t="s">
        <v>5042</v>
      </c>
      <c r="D4103" s="31" t="s">
        <v>5043</v>
      </c>
      <c r="E4103" s="31" t="s">
        <v>145</v>
      </c>
      <c r="F4103" s="31" t="s">
        <v>122</v>
      </c>
      <c r="G4103" s="31" t="s">
        <v>111</v>
      </c>
      <c r="H4103" s="31" t="s">
        <v>112</v>
      </c>
      <c r="I4103" s="31" t="s">
        <v>5044</v>
      </c>
      <c r="J4103" s="31" t="s">
        <v>5045</v>
      </c>
      <c r="K4103" s="31" t="s">
        <v>110</v>
      </c>
      <c r="L4103" s="31" t="s">
        <v>5046</v>
      </c>
      <c r="M4103" s="31" t="s">
        <v>4</v>
      </c>
      <c r="N4103" s="31" t="s">
        <v>4</v>
      </c>
      <c r="O4103" s="31" t="s">
        <v>25929</v>
      </c>
      <c r="P4103" s="32" t="s">
        <v>25948</v>
      </c>
      <c r="Q4103" s="32">
        <v>1</v>
      </c>
      <c r="R4103" t="str">
        <f t="shared" si="64"/>
        <v>(НКЗ) Бетон - Буд ПП г.Хмельницкий, ул.Железняка, д.1/А, оф.50</v>
      </c>
    </row>
    <row r="4104" spans="1:18" hidden="1" x14ac:dyDescent="0.25">
      <c r="A4104" s="32">
        <v>843911</v>
      </c>
      <c r="B4104" s="31" t="s">
        <v>5047</v>
      </c>
      <c r="C4104" s="31" t="s">
        <v>5048</v>
      </c>
      <c r="D4104" s="31" t="s">
        <v>5049</v>
      </c>
      <c r="E4104" s="31" t="s">
        <v>145</v>
      </c>
      <c r="F4104" s="31" t="s">
        <v>122</v>
      </c>
      <c r="G4104" s="31" t="s">
        <v>111</v>
      </c>
      <c r="H4104" s="31" t="s">
        <v>112</v>
      </c>
      <c r="I4104" s="31" t="s">
        <v>5050</v>
      </c>
      <c r="J4104" s="31" t="s">
        <v>5051</v>
      </c>
      <c r="K4104" s="31" t="s">
        <v>110</v>
      </c>
      <c r="L4104" s="31" t="s">
        <v>5052</v>
      </c>
      <c r="M4104" s="31" t="s">
        <v>4</v>
      </c>
      <c r="N4104" s="31" t="s">
        <v>4</v>
      </c>
      <c r="O4104" s="31" t="s">
        <v>25929</v>
      </c>
      <c r="P4104" s="32" t="s">
        <v>25948</v>
      </c>
      <c r="Q4104" s="32">
        <v>1</v>
      </c>
      <c r="R4104" t="str">
        <f t="shared" si="64"/>
        <v>(НКЗ) Компанія "Агролідер" ТОВ р-н Хмельницкий Район, с.Лесовые Гриневцы, ул.Центральная, д.1-Б</v>
      </c>
    </row>
    <row r="4105" spans="1:18" hidden="1" x14ac:dyDescent="0.25">
      <c r="A4105" s="32">
        <v>843912</v>
      </c>
      <c r="B4105" s="31" t="s">
        <v>5053</v>
      </c>
      <c r="C4105" s="31" t="s">
        <v>5054</v>
      </c>
      <c r="D4105" s="31" t="s">
        <v>5049</v>
      </c>
      <c r="E4105" s="31" t="s">
        <v>145</v>
      </c>
      <c r="F4105" s="31" t="s">
        <v>122</v>
      </c>
      <c r="G4105" s="31" t="s">
        <v>111</v>
      </c>
      <c r="H4105" s="31" t="s">
        <v>112</v>
      </c>
      <c r="I4105" s="31" t="s">
        <v>5055</v>
      </c>
      <c r="J4105" s="31" t="s">
        <v>5056</v>
      </c>
      <c r="K4105" s="31" t="s">
        <v>110</v>
      </c>
      <c r="L4105" s="31" t="s">
        <v>5057</v>
      </c>
      <c r="M4105" s="31" t="s">
        <v>4</v>
      </c>
      <c r="N4105" s="31" t="s">
        <v>4</v>
      </c>
      <c r="O4105" s="31" t="s">
        <v>25929</v>
      </c>
      <c r="P4105" s="32" t="s">
        <v>25948</v>
      </c>
      <c r="Q4105" s="32">
        <v>1</v>
      </c>
      <c r="R4105" t="str">
        <f t="shared" si="64"/>
        <v>(НКЗ) Фруктовий світ ТОВ р-н Хмельницкий Район, с.Лесовые Гриневцы, ул.Центральная, д.1-Б</v>
      </c>
    </row>
    <row r="4106" spans="1:18" hidden="1" x14ac:dyDescent="0.25">
      <c r="A4106" s="32">
        <v>843916</v>
      </c>
      <c r="B4106" s="31" t="s">
        <v>5073</v>
      </c>
      <c r="C4106" s="31" t="s">
        <v>5074</v>
      </c>
      <c r="D4106" s="31" t="s">
        <v>1147</v>
      </c>
      <c r="E4106" s="31" t="s">
        <v>145</v>
      </c>
      <c r="F4106" s="31" t="s">
        <v>122</v>
      </c>
      <c r="G4106" s="31" t="s">
        <v>111</v>
      </c>
      <c r="H4106" s="31" t="s">
        <v>112</v>
      </c>
      <c r="I4106" s="31" t="s">
        <v>5075</v>
      </c>
      <c r="J4106" s="31" t="s">
        <v>5076</v>
      </c>
      <c r="K4106" s="31" t="s">
        <v>110</v>
      </c>
      <c r="L4106" s="31" t="s">
        <v>5077</v>
      </c>
      <c r="M4106" s="31" t="s">
        <v>4</v>
      </c>
      <c r="N4106" s="31" t="s">
        <v>4</v>
      </c>
      <c r="O4106" s="31" t="s">
        <v>25929</v>
      </c>
      <c r="P4106" s="32" t="s">
        <v>25948</v>
      </c>
      <c r="Q4106" s="32">
        <v>1</v>
      </c>
      <c r="R4106" t="str">
        <f t="shared" si="64"/>
        <v>(НКЗ) Корпускула ПНВП г.Хмельницкий, ул.Камьянецкая, д.161</v>
      </c>
    </row>
    <row r="4107" spans="1:18" hidden="1" x14ac:dyDescent="0.25">
      <c r="A4107" s="32">
        <v>705031</v>
      </c>
      <c r="B4107" s="31" t="s">
        <v>24545</v>
      </c>
      <c r="C4107" s="31" t="s">
        <v>24546</v>
      </c>
      <c r="D4107" s="31" t="s">
        <v>24547</v>
      </c>
      <c r="E4107" s="31" t="s">
        <v>121</v>
      </c>
      <c r="F4107" s="31" t="s">
        <v>122</v>
      </c>
      <c r="G4107" s="31" t="s">
        <v>111</v>
      </c>
      <c r="H4107" s="31" t="s">
        <v>112</v>
      </c>
      <c r="I4107" s="31" t="s">
        <v>124</v>
      </c>
      <c r="J4107" s="31" t="s">
        <v>109</v>
      </c>
      <c r="K4107" s="31" t="s">
        <v>110</v>
      </c>
      <c r="L4107" s="31" t="s">
        <v>24548</v>
      </c>
      <c r="M4107" s="31" t="s">
        <v>4</v>
      </c>
      <c r="N4107" s="31" t="s">
        <v>4</v>
      </c>
      <c r="O4107" s="31" t="s">
        <v>25929</v>
      </c>
      <c r="P4107" s="32" t="s">
        <v>25948</v>
      </c>
      <c r="Q4107" s="32">
        <v>1</v>
      </c>
      <c r="R4107" t="str">
        <f t="shared" si="64"/>
        <v>(НКЗ) АРСЕНАЛ-ЦЕНТР ТОВ г.Хмельницкий, ул.Южная, д.47</v>
      </c>
    </row>
    <row r="4108" spans="1:18" hidden="1" x14ac:dyDescent="0.25">
      <c r="A4108" s="32">
        <v>705032</v>
      </c>
      <c r="B4108" s="31" t="s">
        <v>24549</v>
      </c>
      <c r="C4108" s="31" t="s">
        <v>24550</v>
      </c>
      <c r="D4108" s="31" t="s">
        <v>24551</v>
      </c>
      <c r="E4108" s="31" t="s">
        <v>145</v>
      </c>
      <c r="F4108" s="31" t="s">
        <v>122</v>
      </c>
      <c r="G4108" s="31" t="s">
        <v>111</v>
      </c>
      <c r="H4108" s="31" t="s">
        <v>112</v>
      </c>
      <c r="I4108" s="31" t="s">
        <v>24552</v>
      </c>
      <c r="J4108" s="31" t="s">
        <v>24553</v>
      </c>
      <c r="K4108" s="31" t="s">
        <v>110</v>
      </c>
      <c r="L4108" s="31" t="s">
        <v>24554</v>
      </c>
      <c r="M4108" s="31" t="s">
        <v>4</v>
      </c>
      <c r="N4108" s="31" t="s">
        <v>4</v>
      </c>
      <c r="O4108" s="31" t="s">
        <v>25929</v>
      </c>
      <c r="P4108" s="32" t="s">
        <v>25948</v>
      </c>
      <c r="Q4108" s="32">
        <v>1</v>
      </c>
      <c r="R4108" t="str">
        <f t="shared" si="64"/>
        <v>(НКЗ) ПОЛОННЕ-АГРО ТОВ р-н Полонский Район, г.Полонное, ул.Боженко, д.11-а</v>
      </c>
    </row>
    <row r="4109" spans="1:18" hidden="1" x14ac:dyDescent="0.25">
      <c r="A4109" s="32">
        <v>705033</v>
      </c>
      <c r="B4109" s="31" t="s">
        <v>24555</v>
      </c>
      <c r="C4109" s="31" t="s">
        <v>24556</v>
      </c>
      <c r="D4109" s="31" t="s">
        <v>24557</v>
      </c>
      <c r="E4109" s="31" t="s">
        <v>121</v>
      </c>
      <c r="F4109" s="31" t="s">
        <v>122</v>
      </c>
      <c r="G4109" s="31" t="s">
        <v>111</v>
      </c>
      <c r="H4109" s="31" t="s">
        <v>112</v>
      </c>
      <c r="I4109" s="31" t="s">
        <v>24558</v>
      </c>
      <c r="J4109" s="31" t="s">
        <v>109</v>
      </c>
      <c r="K4109" s="31" t="s">
        <v>110</v>
      </c>
      <c r="L4109" s="31" t="s">
        <v>24558</v>
      </c>
      <c r="M4109" s="31" t="s">
        <v>4</v>
      </c>
      <c r="N4109" s="31" t="s">
        <v>4</v>
      </c>
      <c r="O4109" s="31" t="s">
        <v>25929</v>
      </c>
      <c r="P4109" s="32" t="s">
        <v>25948</v>
      </c>
      <c r="Q4109" s="32">
        <v>1</v>
      </c>
      <c r="R4109" t="str">
        <f t="shared" si="64"/>
        <v>(НКЗ) ТОВ "АГРОФІРМА ШАРГОРОД" р-н Шаргородский Район, с.Плебановка, ул.Кирова, д.23</v>
      </c>
    </row>
    <row r="4110" spans="1:18" hidden="1" x14ac:dyDescent="0.25">
      <c r="A4110" s="32">
        <v>705034</v>
      </c>
      <c r="B4110" s="31" t="s">
        <v>24559</v>
      </c>
      <c r="C4110" s="31" t="s">
        <v>24560</v>
      </c>
      <c r="D4110" s="31" t="s">
        <v>24561</v>
      </c>
      <c r="E4110" s="31" t="s">
        <v>145</v>
      </c>
      <c r="F4110" s="31" t="s">
        <v>122</v>
      </c>
      <c r="G4110" s="31" t="s">
        <v>111</v>
      </c>
      <c r="H4110" s="31" t="s">
        <v>112</v>
      </c>
      <c r="I4110" s="31" t="s">
        <v>124</v>
      </c>
      <c r="J4110" s="31" t="s">
        <v>109</v>
      </c>
      <c r="K4110" s="31" t="s">
        <v>110</v>
      </c>
      <c r="L4110" s="31" t="s">
        <v>24562</v>
      </c>
      <c r="M4110" s="31" t="s">
        <v>4</v>
      </c>
      <c r="N4110" s="31" t="s">
        <v>4</v>
      </c>
      <c r="O4110" s="31" t="s">
        <v>25929</v>
      </c>
      <c r="P4110" s="32" t="s">
        <v>25948</v>
      </c>
      <c r="Q4110" s="32">
        <v>1</v>
      </c>
      <c r="R4110" t="str">
        <f t="shared" si="64"/>
        <v>(НКЗ) СТАРОКОСТЯНТИНІВ АГРО ТОВ р-н Староконстантиновский Район, с.Волыце-Керекешино, ул.Центральная, д.25</v>
      </c>
    </row>
    <row r="4111" spans="1:18" hidden="1" x14ac:dyDescent="0.25">
      <c r="A4111" s="32">
        <v>705035</v>
      </c>
      <c r="B4111" s="31" t="s">
        <v>24563</v>
      </c>
      <c r="C4111" s="31" t="s">
        <v>24564</v>
      </c>
      <c r="D4111" s="31" t="s">
        <v>24565</v>
      </c>
      <c r="E4111" s="31" t="s">
        <v>145</v>
      </c>
      <c r="F4111" s="31" t="s">
        <v>122</v>
      </c>
      <c r="G4111" s="31" t="s">
        <v>111</v>
      </c>
      <c r="H4111" s="31" t="s">
        <v>112</v>
      </c>
      <c r="I4111" s="31" t="s">
        <v>24566</v>
      </c>
      <c r="J4111" s="31" t="s">
        <v>24567</v>
      </c>
      <c r="K4111" s="31" t="s">
        <v>110</v>
      </c>
      <c r="L4111" s="31" t="s">
        <v>24568</v>
      </c>
      <c r="M4111" s="31" t="s">
        <v>4</v>
      </c>
      <c r="N4111" s="31" t="s">
        <v>4</v>
      </c>
      <c r="O4111" s="31" t="s">
        <v>25929</v>
      </c>
      <c r="P4111" s="32" t="s">
        <v>25948</v>
      </c>
      <c r="Q4111" s="32">
        <v>1</v>
      </c>
      <c r="R4111" t="str">
        <f t="shared" si="64"/>
        <v>(НКЗ) АГРО СТАР 2006 ТОВ р-н Староконстантиновский Район, с.Сербиновка, ул.Ленина, д.13</v>
      </c>
    </row>
    <row r="4112" spans="1:18" hidden="1" x14ac:dyDescent="0.25">
      <c r="A4112" s="32">
        <v>705036</v>
      </c>
      <c r="B4112" s="31" t="s">
        <v>24569</v>
      </c>
      <c r="C4112" s="31" t="s">
        <v>24570</v>
      </c>
      <c r="D4112" s="31" t="s">
        <v>3796</v>
      </c>
      <c r="E4112" s="31" t="s">
        <v>145</v>
      </c>
      <c r="F4112" s="31" t="s">
        <v>122</v>
      </c>
      <c r="G4112" s="31" t="s">
        <v>111</v>
      </c>
      <c r="H4112" s="31" t="s">
        <v>112</v>
      </c>
      <c r="I4112" s="31" t="s">
        <v>124</v>
      </c>
      <c r="J4112" s="31" t="s">
        <v>109</v>
      </c>
      <c r="K4112" s="31" t="s">
        <v>110</v>
      </c>
      <c r="L4112" s="31" t="s">
        <v>24571</v>
      </c>
      <c r="M4112" s="31" t="s">
        <v>4</v>
      </c>
      <c r="N4112" s="31" t="s">
        <v>4</v>
      </c>
      <c r="O4112" s="31" t="s">
        <v>25929</v>
      </c>
      <c r="P4112" s="32" t="s">
        <v>25948</v>
      </c>
      <c r="Q4112" s="32">
        <v>1</v>
      </c>
      <c r="R4112" t="str">
        <f t="shared" si="64"/>
        <v>(НКЗ) Валімарк- Біз ТОВ г.Хмельницкий, ул.Чорновола Вячеслава, д.88</v>
      </c>
    </row>
    <row r="4113" spans="1:18" hidden="1" x14ac:dyDescent="0.25">
      <c r="A4113" s="32">
        <v>705037</v>
      </c>
      <c r="B4113" s="31" t="s">
        <v>24572</v>
      </c>
      <c r="C4113" s="31" t="s">
        <v>24573</v>
      </c>
      <c r="D4113" s="31" t="s">
        <v>8087</v>
      </c>
      <c r="E4113" s="31" t="s">
        <v>135</v>
      </c>
      <c r="F4113" s="31" t="s">
        <v>122</v>
      </c>
      <c r="G4113" s="31" t="s">
        <v>111</v>
      </c>
      <c r="H4113" s="31" t="s">
        <v>112</v>
      </c>
      <c r="I4113" s="31" t="s">
        <v>7612</v>
      </c>
      <c r="J4113" s="31" t="s">
        <v>7613</v>
      </c>
      <c r="K4113" s="31" t="s">
        <v>110</v>
      </c>
      <c r="L4113" s="31" t="s">
        <v>24574</v>
      </c>
      <c r="M4113" s="31" t="s">
        <v>4</v>
      </c>
      <c r="N4113" s="31" t="s">
        <v>4</v>
      </c>
      <c r="O4113" s="31" t="s">
        <v>25929</v>
      </c>
      <c r="P4113" s="32" t="s">
        <v>25948</v>
      </c>
      <c r="Q4113" s="32">
        <v>1</v>
      </c>
      <c r="R4113" t="str">
        <f t="shared" si="64"/>
        <v>(НКЗ) Білогірська РО ПП освіти, с. Білогородка р-н Изяславский Район, с.Билогородка (0)</v>
      </c>
    </row>
    <row r="4114" spans="1:18" hidden="1" x14ac:dyDescent="0.25">
      <c r="A4114" s="32">
        <v>705038</v>
      </c>
      <c r="B4114" s="31" t="s">
        <v>24575</v>
      </c>
      <c r="C4114" s="31" t="s">
        <v>24576</v>
      </c>
      <c r="D4114" s="31" t="s">
        <v>24577</v>
      </c>
      <c r="E4114" s="31" t="s">
        <v>135</v>
      </c>
      <c r="F4114" s="31" t="s">
        <v>122</v>
      </c>
      <c r="G4114" s="31" t="s">
        <v>111</v>
      </c>
      <c r="H4114" s="31" t="s">
        <v>112</v>
      </c>
      <c r="I4114" s="31" t="s">
        <v>7612</v>
      </c>
      <c r="J4114" s="31" t="s">
        <v>7613</v>
      </c>
      <c r="K4114" s="31" t="s">
        <v>110</v>
      </c>
      <c r="L4114" s="31" t="s">
        <v>24578</v>
      </c>
      <c r="M4114" s="31" t="s">
        <v>4</v>
      </c>
      <c r="N4114" s="31" t="s">
        <v>4</v>
      </c>
      <c r="O4114" s="31" t="s">
        <v>25929</v>
      </c>
      <c r="P4114" s="32" t="s">
        <v>25948</v>
      </c>
      <c r="Q4114" s="32">
        <v>1</v>
      </c>
      <c r="R4114" t="str">
        <f t="shared" si="64"/>
        <v>(НКЗ) Білогірська РО ПП освіти, школа с. Квітневе р-н Белогорский Район, с.Квитневое (0)</v>
      </c>
    </row>
    <row r="4115" spans="1:18" hidden="1" x14ac:dyDescent="0.25">
      <c r="A4115" s="32">
        <v>705039</v>
      </c>
      <c r="B4115" s="31" t="s">
        <v>24579</v>
      </c>
      <c r="C4115" s="31" t="s">
        <v>24580</v>
      </c>
      <c r="D4115" s="31" t="s">
        <v>24581</v>
      </c>
      <c r="E4115" s="31" t="s">
        <v>135</v>
      </c>
      <c r="F4115" s="31" t="s">
        <v>122</v>
      </c>
      <c r="G4115" s="31" t="s">
        <v>111</v>
      </c>
      <c r="H4115" s="31" t="s">
        <v>112</v>
      </c>
      <c r="I4115" s="31" t="s">
        <v>7612</v>
      </c>
      <c r="J4115" s="31" t="s">
        <v>7613</v>
      </c>
      <c r="K4115" s="31" t="s">
        <v>110</v>
      </c>
      <c r="L4115" s="31" t="s">
        <v>24582</v>
      </c>
      <c r="M4115" s="31" t="s">
        <v>4</v>
      </c>
      <c r="N4115" s="31" t="s">
        <v>4</v>
      </c>
      <c r="O4115" s="31" t="s">
        <v>25929</v>
      </c>
      <c r="P4115" s="32" t="s">
        <v>25948</v>
      </c>
      <c r="Q4115" s="32">
        <v>1</v>
      </c>
      <c r="R4115" t="str">
        <f t="shared" si="64"/>
        <v>(НКЗ) Білогірська РО ПП освіти, школа с.Соснівка р-н Белогорский Район, с.Сосновка (0)</v>
      </c>
    </row>
    <row r="4116" spans="1:18" hidden="1" x14ac:dyDescent="0.25">
      <c r="A4116" s="32">
        <v>705040</v>
      </c>
      <c r="B4116" s="31" t="s">
        <v>24583</v>
      </c>
      <c r="C4116" s="31" t="s">
        <v>24584</v>
      </c>
      <c r="D4116" s="31" t="s">
        <v>24585</v>
      </c>
      <c r="E4116" s="31" t="s">
        <v>145</v>
      </c>
      <c r="F4116" s="31" t="s">
        <v>122</v>
      </c>
      <c r="G4116" s="31" t="s">
        <v>111</v>
      </c>
      <c r="H4116" s="31" t="s">
        <v>112</v>
      </c>
      <c r="I4116" s="31" t="s">
        <v>124</v>
      </c>
      <c r="J4116" s="31" t="s">
        <v>109</v>
      </c>
      <c r="K4116" s="31" t="s">
        <v>110</v>
      </c>
      <c r="L4116" s="31" t="s">
        <v>24586</v>
      </c>
      <c r="M4116" s="31" t="s">
        <v>4</v>
      </c>
      <c r="N4116" s="31" t="s">
        <v>4</v>
      </c>
      <c r="O4116" s="31" t="s">
        <v>25929</v>
      </c>
      <c r="P4116" s="32" t="s">
        <v>25948</v>
      </c>
      <c r="Q4116" s="32">
        <v>1</v>
      </c>
      <c r="R4116" t="str">
        <f t="shared" si="64"/>
        <v>(НКЗ) СКОРК ТОВ г.Староконстантинов, ул.Привокзальная, д.7</v>
      </c>
    </row>
    <row r="4117" spans="1:18" hidden="1" x14ac:dyDescent="0.25">
      <c r="A4117" s="32">
        <v>705040</v>
      </c>
      <c r="B4117" s="31" t="s">
        <v>24587</v>
      </c>
      <c r="C4117" s="31" t="s">
        <v>24584</v>
      </c>
      <c r="D4117" s="31" t="s">
        <v>24585</v>
      </c>
      <c r="E4117" s="31" t="s">
        <v>145</v>
      </c>
      <c r="F4117" s="31" t="s">
        <v>122</v>
      </c>
      <c r="G4117" s="31" t="s">
        <v>111</v>
      </c>
      <c r="H4117" s="31" t="s">
        <v>112</v>
      </c>
      <c r="I4117" s="31" t="s">
        <v>24588</v>
      </c>
      <c r="J4117" s="31" t="s">
        <v>24589</v>
      </c>
      <c r="K4117" s="31" t="s">
        <v>110</v>
      </c>
      <c r="L4117" s="31" t="s">
        <v>24586</v>
      </c>
      <c r="M4117" s="31" t="s">
        <v>4</v>
      </c>
      <c r="N4117" s="31" t="s">
        <v>4</v>
      </c>
      <c r="O4117" s="31" t="s">
        <v>25929</v>
      </c>
      <c r="P4117" s="32" t="s">
        <v>25948</v>
      </c>
      <c r="Q4117" s="32">
        <v>1</v>
      </c>
      <c r="R4117" t="str">
        <f t="shared" si="64"/>
        <v>(НКЗ) СКОРК ТОВ г.Староконстантинов, ул.Привокзальная, д.7</v>
      </c>
    </row>
    <row r="4118" spans="1:18" hidden="1" x14ac:dyDescent="0.25">
      <c r="A4118" s="32">
        <v>705042</v>
      </c>
      <c r="B4118" s="31" t="s">
        <v>24590</v>
      </c>
      <c r="C4118" s="31" t="s">
        <v>24591</v>
      </c>
      <c r="D4118" s="31" t="s">
        <v>24592</v>
      </c>
      <c r="E4118" s="31" t="s">
        <v>121</v>
      </c>
      <c r="F4118" s="31" t="s">
        <v>122</v>
      </c>
      <c r="G4118" s="31" t="s">
        <v>111</v>
      </c>
      <c r="H4118" s="31" t="s">
        <v>112</v>
      </c>
      <c r="I4118" s="31" t="s">
        <v>124</v>
      </c>
      <c r="J4118" s="31" t="s">
        <v>109</v>
      </c>
      <c r="K4118" s="31" t="s">
        <v>110</v>
      </c>
      <c r="L4118" s="31" t="s">
        <v>24593</v>
      </c>
      <c r="M4118" s="31" t="s">
        <v>4</v>
      </c>
      <c r="N4118" s="31" t="s">
        <v>4</v>
      </c>
      <c r="O4118" s="31" t="s">
        <v>25929</v>
      </c>
      <c r="P4118" s="32" t="s">
        <v>25948</v>
      </c>
      <c r="Q4118" s="32">
        <v>1</v>
      </c>
      <c r="R4118" t="str">
        <f t="shared" si="64"/>
        <v>(НКЗ) Класт Системи г.Хмельницкий, ул.Кооперативная, д.5/1 б</v>
      </c>
    </row>
    <row r="4119" spans="1:18" hidden="1" x14ac:dyDescent="0.25">
      <c r="A4119" s="32">
        <v>705043</v>
      </c>
      <c r="B4119" s="31" t="s">
        <v>24594</v>
      </c>
      <c r="C4119" s="31" t="s">
        <v>24595</v>
      </c>
      <c r="D4119" s="31" t="s">
        <v>16394</v>
      </c>
      <c r="E4119" s="31" t="s">
        <v>121</v>
      </c>
      <c r="F4119" s="31" t="s">
        <v>122</v>
      </c>
      <c r="G4119" s="31" t="s">
        <v>111</v>
      </c>
      <c r="H4119" s="31" t="s">
        <v>112</v>
      </c>
      <c r="I4119" s="31" t="s">
        <v>24596</v>
      </c>
      <c r="J4119" s="31" t="s">
        <v>109</v>
      </c>
      <c r="K4119" s="31" t="s">
        <v>110</v>
      </c>
      <c r="L4119" s="31" t="s">
        <v>24596</v>
      </c>
      <c r="M4119" s="31" t="s">
        <v>4</v>
      </c>
      <c r="N4119" s="31" t="s">
        <v>4</v>
      </c>
      <c r="O4119" s="31" t="s">
        <v>25929</v>
      </c>
      <c r="P4119" s="32" t="s">
        <v>25948</v>
      </c>
      <c r="Q4119" s="32">
        <v>1</v>
      </c>
      <c r="R4119" t="str">
        <f t="shared" si="64"/>
        <v>(НКЗ) ПК працівників Кам'янець-Подільського національного університету г.Каменец-Подольский, ул.Огиенка, д.61</v>
      </c>
    </row>
    <row r="4120" spans="1:18" hidden="1" x14ac:dyDescent="0.25">
      <c r="A4120" s="32">
        <v>705044</v>
      </c>
      <c r="B4120" s="31" t="s">
        <v>24597</v>
      </c>
      <c r="C4120" s="31" t="s">
        <v>24598</v>
      </c>
      <c r="D4120" s="31" t="s">
        <v>24599</v>
      </c>
      <c r="E4120" s="31" t="s">
        <v>145</v>
      </c>
      <c r="F4120" s="31" t="s">
        <v>122</v>
      </c>
      <c r="G4120" s="31" t="s">
        <v>111</v>
      </c>
      <c r="H4120" s="31" t="s">
        <v>112</v>
      </c>
      <c r="I4120" s="31" t="s">
        <v>24600</v>
      </c>
      <c r="J4120" s="31" t="s">
        <v>24601</v>
      </c>
      <c r="K4120" s="31" t="s">
        <v>110</v>
      </c>
      <c r="L4120" s="31" t="s">
        <v>24602</v>
      </c>
      <c r="M4120" s="31" t="s">
        <v>4</v>
      </c>
      <c r="N4120" s="31" t="s">
        <v>4</v>
      </c>
      <c r="O4120" s="31" t="s">
        <v>25929</v>
      </c>
      <c r="P4120" s="32" t="s">
        <v>25948</v>
      </c>
      <c r="Q4120" s="32">
        <v>1</v>
      </c>
      <c r="R4120" t="str">
        <f t="shared" si="64"/>
        <v>(НКЗ) СВК "МОЛОКО-КРАЇНА" Дирекція "ПОЛОННЕ" р-н Полонский Район, г.Полонное, ул.Матросова, д.1</v>
      </c>
    </row>
    <row r="4121" spans="1:18" hidden="1" x14ac:dyDescent="0.25">
      <c r="A4121" s="32">
        <v>705045</v>
      </c>
      <c r="B4121" s="31" t="s">
        <v>24603</v>
      </c>
      <c r="C4121" s="31" t="s">
        <v>24604</v>
      </c>
      <c r="D4121" s="31" t="s">
        <v>24148</v>
      </c>
      <c r="E4121" s="31" t="s">
        <v>145</v>
      </c>
      <c r="F4121" s="31" t="s">
        <v>122</v>
      </c>
      <c r="G4121" s="31" t="s">
        <v>111</v>
      </c>
      <c r="H4121" s="31" t="s">
        <v>112</v>
      </c>
      <c r="I4121" s="31" t="s">
        <v>24600</v>
      </c>
      <c r="J4121" s="31" t="s">
        <v>24601</v>
      </c>
      <c r="K4121" s="31" t="s">
        <v>110</v>
      </c>
      <c r="L4121" s="31" t="s">
        <v>24605</v>
      </c>
      <c r="M4121" s="31" t="s">
        <v>4</v>
      </c>
      <c r="N4121" s="31" t="s">
        <v>4</v>
      </c>
      <c r="O4121" s="31" t="s">
        <v>25929</v>
      </c>
      <c r="P4121" s="32" t="s">
        <v>25948</v>
      </c>
      <c r="Q4121" s="32">
        <v>1</v>
      </c>
      <c r="R4121" t="str">
        <f t="shared" si="64"/>
        <v>(НКЗ) СВК "МОЛОКО-КРАЇНА", Дирекція "Кам'янець" г.Каменец-Подольский, ул.Харченко Маршала, д.3</v>
      </c>
    </row>
    <row r="4122" spans="1:18" hidden="1" x14ac:dyDescent="0.25">
      <c r="A4122" s="32">
        <v>705046</v>
      </c>
      <c r="B4122" s="31" t="s">
        <v>24606</v>
      </c>
      <c r="C4122" s="31" t="s">
        <v>24607</v>
      </c>
      <c r="D4122" s="31" t="s">
        <v>24608</v>
      </c>
      <c r="E4122" s="31" t="s">
        <v>145</v>
      </c>
      <c r="F4122" s="31" t="s">
        <v>122</v>
      </c>
      <c r="G4122" s="31" t="s">
        <v>111</v>
      </c>
      <c r="H4122" s="31" t="s">
        <v>112</v>
      </c>
      <c r="I4122" s="31" t="s">
        <v>24600</v>
      </c>
      <c r="J4122" s="31" t="s">
        <v>24601</v>
      </c>
      <c r="K4122" s="31" t="s">
        <v>110</v>
      </c>
      <c r="L4122" s="31" t="s">
        <v>24609</v>
      </c>
      <c r="M4122" s="31" t="s">
        <v>4</v>
      </c>
      <c r="N4122" s="31" t="s">
        <v>4</v>
      </c>
      <c r="O4122" s="31" t="s">
        <v>25929</v>
      </c>
      <c r="P4122" s="32" t="s">
        <v>25948</v>
      </c>
      <c r="Q4122" s="32">
        <v>1</v>
      </c>
      <c r="R4122" t="str">
        <f t="shared" si="64"/>
        <v>(НКЗ) СВК "МОЛОКО-КРАЇНА", Дирекція "Славута" р-н Славутский Район, с.Крупец, ул.Хмельницкого Богдана, д.45</v>
      </c>
    </row>
    <row r="4123" spans="1:18" hidden="1" x14ac:dyDescent="0.25">
      <c r="A4123" s="32">
        <v>705047</v>
      </c>
      <c r="B4123" s="31" t="s">
        <v>24610</v>
      </c>
      <c r="C4123" s="31" t="s">
        <v>24611</v>
      </c>
      <c r="D4123" s="31" t="s">
        <v>24612</v>
      </c>
      <c r="E4123" s="31" t="s">
        <v>145</v>
      </c>
      <c r="F4123" s="31" t="s">
        <v>122</v>
      </c>
      <c r="G4123" s="31" t="s">
        <v>111</v>
      </c>
      <c r="H4123" s="31" t="s">
        <v>112</v>
      </c>
      <c r="I4123" s="31" t="s">
        <v>24600</v>
      </c>
      <c r="J4123" s="31" t="s">
        <v>24601</v>
      </c>
      <c r="K4123" s="31" t="s">
        <v>110</v>
      </c>
      <c r="L4123" s="31" t="s">
        <v>24613</v>
      </c>
      <c r="M4123" s="31" t="s">
        <v>4</v>
      </c>
      <c r="N4123" s="31" t="s">
        <v>4</v>
      </c>
      <c r="O4123" s="31" t="s">
        <v>25929</v>
      </c>
      <c r="P4123" s="32" t="s">
        <v>25948</v>
      </c>
      <c r="Q4123" s="32">
        <v>1</v>
      </c>
      <c r="R4123" t="str">
        <f t="shared" si="64"/>
        <v>(НКЗ)  СВК "МОЛОКО-КРАЇНА", Представництво "Хоростків" р-н Гусятинский Район, г.Хоростков, ул.Независимости, д.2</v>
      </c>
    </row>
    <row r="4124" spans="1:18" hidden="1" x14ac:dyDescent="0.25">
      <c r="A4124" s="32">
        <v>705050</v>
      </c>
      <c r="B4124" s="31" t="s">
        <v>24620</v>
      </c>
      <c r="C4124" s="31" t="s">
        <v>24621</v>
      </c>
      <c r="D4124" s="31" t="s">
        <v>24622</v>
      </c>
      <c r="E4124" s="31" t="s">
        <v>121</v>
      </c>
      <c r="F4124" s="31" t="s">
        <v>122</v>
      </c>
      <c r="G4124" s="31" t="s">
        <v>111</v>
      </c>
      <c r="H4124" s="31" t="s">
        <v>112</v>
      </c>
      <c r="I4124" s="31" t="s">
        <v>24623</v>
      </c>
      <c r="J4124" s="31" t="s">
        <v>24624</v>
      </c>
      <c r="K4124" s="31" t="s">
        <v>110</v>
      </c>
      <c r="L4124" s="31" t="s">
        <v>24625</v>
      </c>
      <c r="M4124" s="31" t="s">
        <v>4</v>
      </c>
      <c r="N4124" s="31" t="s">
        <v>4</v>
      </c>
      <c r="O4124" s="31" t="s">
        <v>25929</v>
      </c>
      <c r="P4124" s="32" t="s">
        <v>25948</v>
      </c>
      <c r="Q4124" s="32">
        <v>1</v>
      </c>
      <c r="R4124" t="str">
        <f t="shared" si="64"/>
        <v>(НКЗ) Скала-Інтер р-н Борщевский Район, с.Пилипче (0)</v>
      </c>
    </row>
    <row r="4125" spans="1:18" hidden="1" x14ac:dyDescent="0.25">
      <c r="A4125" s="32">
        <v>705051</v>
      </c>
      <c r="B4125" s="31" t="s">
        <v>24626</v>
      </c>
      <c r="C4125" s="31" t="s">
        <v>24627</v>
      </c>
      <c r="D4125" s="31" t="s">
        <v>24628</v>
      </c>
      <c r="E4125" s="31" t="s">
        <v>145</v>
      </c>
      <c r="F4125" s="31" t="s">
        <v>122</v>
      </c>
      <c r="G4125" s="31" t="s">
        <v>111</v>
      </c>
      <c r="H4125" s="31" t="s">
        <v>112</v>
      </c>
      <c r="I4125" s="31" t="s">
        <v>24629</v>
      </c>
      <c r="J4125" s="31" t="s">
        <v>109</v>
      </c>
      <c r="K4125" s="31" t="s">
        <v>110</v>
      </c>
      <c r="L4125" s="31" t="s">
        <v>24629</v>
      </c>
      <c r="M4125" s="31" t="s">
        <v>4</v>
      </c>
      <c r="N4125" s="31" t="s">
        <v>4</v>
      </c>
      <c r="O4125" s="31" t="s">
        <v>25929</v>
      </c>
      <c r="P4125" s="32" t="s">
        <v>25948</v>
      </c>
      <c r="Q4125" s="32">
        <v>1</v>
      </c>
      <c r="R4125" t="str">
        <f t="shared" si="64"/>
        <v>(НКЗ) ППО Новоселицького професійного аграрного ліцею р-н Староконстантиновский Район, с.Новоселица (0)</v>
      </c>
    </row>
    <row r="4126" spans="1:18" hidden="1" x14ac:dyDescent="0.25">
      <c r="A4126" s="32">
        <v>705052</v>
      </c>
      <c r="B4126" s="31" t="s">
        <v>24630</v>
      </c>
      <c r="C4126" s="31" t="s">
        <v>24631</v>
      </c>
      <c r="D4126" s="31" t="s">
        <v>19834</v>
      </c>
      <c r="E4126" s="31" t="s">
        <v>145</v>
      </c>
      <c r="F4126" s="31" t="s">
        <v>122</v>
      </c>
      <c r="G4126" s="31" t="s">
        <v>111</v>
      </c>
      <c r="H4126" s="31" t="s">
        <v>112</v>
      </c>
      <c r="I4126" s="31" t="s">
        <v>24632</v>
      </c>
      <c r="J4126" s="31" t="s">
        <v>24633</v>
      </c>
      <c r="K4126" s="31" t="s">
        <v>110</v>
      </c>
      <c r="L4126" s="31" t="s">
        <v>24634</v>
      </c>
      <c r="M4126" s="31" t="s">
        <v>4</v>
      </c>
      <c r="N4126" s="31" t="s">
        <v>4</v>
      </c>
      <c r="O4126" s="31" t="s">
        <v>25929</v>
      </c>
      <c r="P4126" s="32" t="s">
        <v>25948</v>
      </c>
      <c r="Q4126" s="32">
        <v>1</v>
      </c>
      <c r="R4126" t="str">
        <f t="shared" si="64"/>
        <v>(НКЗ) Дунаєвецька філія ТОВ "Будінвест-МВ" р-н Дунаевецкий Район, г.Дунаевцы, ул.Шевченко, д.116</v>
      </c>
    </row>
    <row r="4127" spans="1:18" hidden="1" x14ac:dyDescent="0.25">
      <c r="A4127" s="32">
        <v>705053</v>
      </c>
      <c r="B4127" s="31" t="s">
        <v>24635</v>
      </c>
      <c r="C4127" s="31" t="s">
        <v>24636</v>
      </c>
      <c r="D4127" s="31" t="s">
        <v>24637</v>
      </c>
      <c r="E4127" s="31" t="s">
        <v>145</v>
      </c>
      <c r="F4127" s="31" t="s">
        <v>122</v>
      </c>
      <c r="G4127" s="31" t="s">
        <v>111</v>
      </c>
      <c r="H4127" s="31" t="s">
        <v>112</v>
      </c>
      <c r="I4127" s="31" t="s">
        <v>24638</v>
      </c>
      <c r="J4127" s="31" t="s">
        <v>24639</v>
      </c>
      <c r="K4127" s="31" t="s">
        <v>110</v>
      </c>
      <c r="L4127" s="31" t="s">
        <v>24640</v>
      </c>
      <c r="M4127" s="31" t="s">
        <v>4</v>
      </c>
      <c r="N4127" s="31" t="s">
        <v>4</v>
      </c>
      <c r="O4127" s="31" t="s">
        <v>25929</v>
      </c>
      <c r="P4127" s="32" t="s">
        <v>25948</v>
      </c>
      <c r="Q4127" s="32">
        <v>1</v>
      </c>
      <c r="R4127" t="str">
        <f t="shared" si="64"/>
        <v>(НКЗ) Поділля Кабель ТОВ г.Хмельницкий, пер.Красовского, д.5/1</v>
      </c>
    </row>
    <row r="4128" spans="1:18" hidden="1" x14ac:dyDescent="0.25">
      <c r="A4128" s="32">
        <v>705054</v>
      </c>
      <c r="B4128" s="31" t="s">
        <v>24641</v>
      </c>
      <c r="C4128" s="31" t="s">
        <v>24642</v>
      </c>
      <c r="D4128" s="31" t="s">
        <v>24643</v>
      </c>
      <c r="E4128" s="31" t="s">
        <v>145</v>
      </c>
      <c r="F4128" s="31" t="s">
        <v>122</v>
      </c>
      <c r="G4128" s="31" t="s">
        <v>111</v>
      </c>
      <c r="H4128" s="31" t="s">
        <v>112</v>
      </c>
      <c r="I4128" s="31" t="s">
        <v>24644</v>
      </c>
      <c r="J4128" s="31" t="s">
        <v>24645</v>
      </c>
      <c r="K4128" s="31" t="s">
        <v>110</v>
      </c>
      <c r="L4128" s="31" t="s">
        <v>24646</v>
      </c>
      <c r="M4128" s="31" t="s">
        <v>4</v>
      </c>
      <c r="N4128" s="31" t="s">
        <v>4</v>
      </c>
      <c r="O4128" s="31" t="s">
        <v>25929</v>
      </c>
      <c r="P4128" s="32" t="s">
        <v>25948</v>
      </c>
      <c r="Q4128" s="32">
        <v>1</v>
      </c>
      <c r="R4128" t="str">
        <f t="shared" si="64"/>
        <v>(НКЗ) Мазсервіс ПВРП г.Хмельницкий, ул.Красовского, д.17</v>
      </c>
    </row>
    <row r="4129" spans="1:18" hidden="1" x14ac:dyDescent="0.25">
      <c r="A4129" s="32">
        <v>705055</v>
      </c>
      <c r="B4129" s="31" t="s">
        <v>24647</v>
      </c>
      <c r="C4129" s="31" t="s">
        <v>24648</v>
      </c>
      <c r="D4129" s="31" t="s">
        <v>24649</v>
      </c>
      <c r="E4129" s="31" t="s">
        <v>145</v>
      </c>
      <c r="F4129" s="31" t="s">
        <v>122</v>
      </c>
      <c r="G4129" s="31" t="s">
        <v>111</v>
      </c>
      <c r="H4129" s="31" t="s">
        <v>112</v>
      </c>
      <c r="I4129" s="31" t="s">
        <v>24650</v>
      </c>
      <c r="J4129" s="31" t="s">
        <v>24651</v>
      </c>
      <c r="K4129" s="31" t="s">
        <v>110</v>
      </c>
      <c r="L4129" s="31" t="s">
        <v>24652</v>
      </c>
      <c r="M4129" s="31" t="s">
        <v>4</v>
      </c>
      <c r="N4129" s="31" t="s">
        <v>4</v>
      </c>
      <c r="O4129" s="31" t="s">
        <v>25929</v>
      </c>
      <c r="P4129" s="32" t="s">
        <v>25948</v>
      </c>
      <c r="Q4129" s="32">
        <v>1</v>
      </c>
      <c r="R4129" t="str">
        <f t="shared" si="64"/>
        <v>(НКЗ) Агрофірма "Подільська зернова компанія" ТОВ р-н Волочисский Район, с.Лозовая, ул.Первомайская, д.47</v>
      </c>
    </row>
    <row r="4130" spans="1:18" hidden="1" x14ac:dyDescent="0.25">
      <c r="A4130" s="32">
        <v>705056</v>
      </c>
      <c r="B4130" s="31" t="s">
        <v>24653</v>
      </c>
      <c r="C4130" s="31" t="s">
        <v>24654</v>
      </c>
      <c r="D4130" s="31" t="s">
        <v>12642</v>
      </c>
      <c r="E4130" s="31" t="s">
        <v>121</v>
      </c>
      <c r="F4130" s="31" t="s">
        <v>122</v>
      </c>
      <c r="G4130" s="31" t="s">
        <v>111</v>
      </c>
      <c r="H4130" s="31" t="s">
        <v>112</v>
      </c>
      <c r="I4130" s="31" t="s">
        <v>24655</v>
      </c>
      <c r="J4130" s="31" t="s">
        <v>24656</v>
      </c>
      <c r="K4130" s="31" t="s">
        <v>110</v>
      </c>
      <c r="L4130" s="31" t="s">
        <v>24657</v>
      </c>
      <c r="M4130" s="31" t="s">
        <v>4</v>
      </c>
      <c r="N4130" s="31" t="s">
        <v>4</v>
      </c>
      <c r="O4130" s="31" t="s">
        <v>25929</v>
      </c>
      <c r="P4130" s="32" t="s">
        <v>25948</v>
      </c>
      <c r="Q4130" s="32">
        <v>1</v>
      </c>
      <c r="R4130" t="str">
        <f t="shared" si="64"/>
        <v>(НКЗ) Славія ПП г.Хмельницкий, ул.Киевская, д.4</v>
      </c>
    </row>
    <row r="4131" spans="1:18" hidden="1" x14ac:dyDescent="0.25">
      <c r="A4131" s="32">
        <v>705057</v>
      </c>
      <c r="B4131" s="31" t="s">
        <v>24658</v>
      </c>
      <c r="C4131" s="31" t="s">
        <v>24659</v>
      </c>
      <c r="D4131" s="31" t="s">
        <v>24660</v>
      </c>
      <c r="E4131" s="31" t="s">
        <v>145</v>
      </c>
      <c r="F4131" s="31" t="s">
        <v>122</v>
      </c>
      <c r="G4131" s="31" t="s">
        <v>111</v>
      </c>
      <c r="H4131" s="31" t="s">
        <v>112</v>
      </c>
      <c r="I4131" s="31" t="s">
        <v>24661</v>
      </c>
      <c r="J4131" s="31" t="s">
        <v>24662</v>
      </c>
      <c r="K4131" s="31" t="s">
        <v>110</v>
      </c>
      <c r="L4131" s="31" t="s">
        <v>24663</v>
      </c>
      <c r="M4131" s="31" t="s">
        <v>4</v>
      </c>
      <c r="N4131" s="31" t="s">
        <v>4</v>
      </c>
      <c r="O4131" s="31" t="s">
        <v>25929</v>
      </c>
      <c r="P4131" s="32" t="s">
        <v>25948</v>
      </c>
      <c r="Q4131" s="32">
        <v>1</v>
      </c>
      <c r="R4131" t="str">
        <f t="shared" si="64"/>
        <v>(НКЗ) Поділля Кабель - 1 ТОВ р-н Хмельницкий Район, с.Пашковцы, ул.Октябрьская, д.2а</v>
      </c>
    </row>
    <row r="4132" spans="1:18" hidden="1" x14ac:dyDescent="0.25">
      <c r="A4132" s="32">
        <v>705058</v>
      </c>
      <c r="B4132" s="31" t="s">
        <v>24664</v>
      </c>
      <c r="C4132" s="31" t="s">
        <v>24665</v>
      </c>
      <c r="D4132" s="31" t="s">
        <v>5396</v>
      </c>
      <c r="E4132" s="31" t="s">
        <v>121</v>
      </c>
      <c r="F4132" s="31" t="s">
        <v>122</v>
      </c>
      <c r="G4132" s="31" t="s">
        <v>111</v>
      </c>
      <c r="H4132" s="31" t="s">
        <v>112</v>
      </c>
      <c r="I4132" s="31" t="s">
        <v>24666</v>
      </c>
      <c r="J4132" s="31" t="s">
        <v>109</v>
      </c>
      <c r="K4132" s="31" t="s">
        <v>110</v>
      </c>
      <c r="L4132" s="31" t="s">
        <v>24667</v>
      </c>
      <c r="M4132" s="31" t="s">
        <v>4</v>
      </c>
      <c r="N4132" s="31" t="s">
        <v>4</v>
      </c>
      <c r="O4132" s="31" t="s">
        <v>25929</v>
      </c>
      <c r="P4132" s="32" t="s">
        <v>25948</v>
      </c>
      <c r="Q4132" s="32">
        <v>1</v>
      </c>
      <c r="R4132" t="str">
        <f t="shared" si="64"/>
        <v>(НКЗ) БухЦентр-М ПП г.Хмельницкий, ул.Соборная, д.56</v>
      </c>
    </row>
    <row r="4133" spans="1:18" hidden="1" x14ac:dyDescent="0.25">
      <c r="A4133" s="32">
        <v>705059</v>
      </c>
      <c r="B4133" s="31" t="s">
        <v>24668</v>
      </c>
      <c r="C4133" s="31" t="s">
        <v>24669</v>
      </c>
      <c r="D4133" s="31" t="s">
        <v>24670</v>
      </c>
      <c r="E4133" s="31" t="s">
        <v>121</v>
      </c>
      <c r="F4133" s="31" t="s">
        <v>122</v>
      </c>
      <c r="G4133" s="31" t="s">
        <v>111</v>
      </c>
      <c r="H4133" s="31" t="s">
        <v>112</v>
      </c>
      <c r="I4133" s="31" t="s">
        <v>24671</v>
      </c>
      <c r="J4133" s="31" t="s">
        <v>24672</v>
      </c>
      <c r="K4133" s="31" t="s">
        <v>110</v>
      </c>
      <c r="L4133" s="31" t="s">
        <v>24673</v>
      </c>
      <c r="M4133" s="31" t="s">
        <v>4</v>
      </c>
      <c r="N4133" s="31" t="s">
        <v>4</v>
      </c>
      <c r="O4133" s="31" t="s">
        <v>25929</v>
      </c>
      <c r="P4133" s="32" t="s">
        <v>25948</v>
      </c>
      <c r="Q4133" s="32">
        <v>1</v>
      </c>
      <c r="R4133" t="str">
        <f t="shared" si="64"/>
        <v>(НКЗ) Гама-Техніка ЛТД ТОВ г.Хмельницкий, ул.Чорновола Вячеслава, д.88/6</v>
      </c>
    </row>
    <row r="4134" spans="1:18" hidden="1" x14ac:dyDescent="0.25">
      <c r="A4134" s="32">
        <v>705060</v>
      </c>
      <c r="B4134" s="31" t="s">
        <v>24674</v>
      </c>
      <c r="C4134" s="31" t="s">
        <v>24675</v>
      </c>
      <c r="D4134" s="31" t="s">
        <v>24676</v>
      </c>
      <c r="E4134" s="31" t="s">
        <v>145</v>
      </c>
      <c r="F4134" s="31" t="s">
        <v>122</v>
      </c>
      <c r="G4134" s="31" t="s">
        <v>111</v>
      </c>
      <c r="H4134" s="31" t="s">
        <v>112</v>
      </c>
      <c r="I4134" s="31" t="s">
        <v>24677</v>
      </c>
      <c r="J4134" s="31" t="s">
        <v>24678</v>
      </c>
      <c r="K4134" s="31" t="s">
        <v>110</v>
      </c>
      <c r="L4134" s="31" t="s">
        <v>24679</v>
      </c>
      <c r="M4134" s="31" t="s">
        <v>4</v>
      </c>
      <c r="N4134" s="31" t="s">
        <v>4</v>
      </c>
      <c r="O4134" s="31" t="s">
        <v>25929</v>
      </c>
      <c r="P4134" s="32" t="s">
        <v>25948</v>
      </c>
      <c r="Q4134" s="32">
        <v>1</v>
      </c>
      <c r="R4134" t="str">
        <f t="shared" si="64"/>
        <v>(НКЗ) Поділля-Агро ПП р-н Городокский Район, г.Городок, ул.Шевченко, д.16</v>
      </c>
    </row>
    <row r="4135" spans="1:18" hidden="1" x14ac:dyDescent="0.25">
      <c r="A4135" s="32">
        <v>705061</v>
      </c>
      <c r="B4135" s="31" t="s">
        <v>24680</v>
      </c>
      <c r="C4135" s="31" t="s">
        <v>24681</v>
      </c>
      <c r="D4135" s="31" t="s">
        <v>24682</v>
      </c>
      <c r="E4135" s="31" t="s">
        <v>121</v>
      </c>
      <c r="F4135" s="31" t="s">
        <v>122</v>
      </c>
      <c r="G4135" s="31" t="s">
        <v>111</v>
      </c>
      <c r="H4135" s="31" t="s">
        <v>112</v>
      </c>
      <c r="I4135" s="31" t="s">
        <v>24683</v>
      </c>
      <c r="J4135" s="31" t="s">
        <v>109</v>
      </c>
      <c r="K4135" s="31" t="s">
        <v>110</v>
      </c>
      <c r="L4135" s="31" t="s">
        <v>24684</v>
      </c>
      <c r="M4135" s="31" t="s">
        <v>4</v>
      </c>
      <c r="N4135" s="31" t="s">
        <v>4</v>
      </c>
      <c r="O4135" s="31" t="s">
        <v>25929</v>
      </c>
      <c r="P4135" s="32" t="s">
        <v>25948</v>
      </c>
      <c r="Q4135" s="32">
        <v>1</v>
      </c>
      <c r="R4135" t="str">
        <f t="shared" si="64"/>
        <v>(НКЗ) КАНЦТОРГ-ПОДІЛЛЯ ТОВ г.Каменец-Подольский, ул.Пархоменко, д.1</v>
      </c>
    </row>
    <row r="4136" spans="1:18" hidden="1" x14ac:dyDescent="0.25">
      <c r="A4136" s="32">
        <v>705062</v>
      </c>
      <c r="B4136" s="31" t="s">
        <v>24685</v>
      </c>
      <c r="C4136" s="31" t="s">
        <v>24686</v>
      </c>
      <c r="D4136" s="31" t="s">
        <v>7984</v>
      </c>
      <c r="E4136" s="31" t="s">
        <v>145</v>
      </c>
      <c r="F4136" s="31" t="s">
        <v>122</v>
      </c>
      <c r="G4136" s="31" t="s">
        <v>111</v>
      </c>
      <c r="H4136" s="31" t="s">
        <v>112</v>
      </c>
      <c r="I4136" s="31" t="s">
        <v>24687</v>
      </c>
      <c r="J4136" s="31" t="s">
        <v>24688</v>
      </c>
      <c r="K4136" s="31" t="s">
        <v>110</v>
      </c>
      <c r="L4136" s="31" t="s">
        <v>24689</v>
      </c>
      <c r="M4136" s="31" t="s">
        <v>4</v>
      </c>
      <c r="N4136" s="31" t="s">
        <v>4</v>
      </c>
      <c r="O4136" s="31" t="s">
        <v>25929</v>
      </c>
      <c r="P4136" s="32" t="s">
        <v>25948</v>
      </c>
      <c r="Q4136" s="32">
        <v>1</v>
      </c>
      <c r="R4136" t="str">
        <f t="shared" si="64"/>
        <v>(НКЗ) Укрветсанзавод ХФ ДП р-н Деражнянский Район, пгт.Волковинцы (0)</v>
      </c>
    </row>
    <row r="4137" spans="1:18" hidden="1" x14ac:dyDescent="0.25">
      <c r="A4137" s="32">
        <v>705063</v>
      </c>
      <c r="B4137" s="31" t="s">
        <v>24690</v>
      </c>
      <c r="C4137" s="31" t="s">
        <v>24691</v>
      </c>
      <c r="D4137" s="31" t="s">
        <v>24692</v>
      </c>
      <c r="E4137" s="31" t="s">
        <v>121</v>
      </c>
      <c r="F4137" s="31" t="s">
        <v>122</v>
      </c>
      <c r="G4137" s="31" t="s">
        <v>111</v>
      </c>
      <c r="H4137" s="31" t="s">
        <v>112</v>
      </c>
      <c r="I4137" s="31" t="s">
        <v>24693</v>
      </c>
      <c r="J4137" s="31" t="s">
        <v>24694</v>
      </c>
      <c r="K4137" s="31" t="s">
        <v>110</v>
      </c>
      <c r="L4137" s="31" t="s">
        <v>24695</v>
      </c>
      <c r="M4137" s="31" t="s">
        <v>4</v>
      </c>
      <c r="N4137" s="31" t="s">
        <v>4</v>
      </c>
      <c r="O4137" s="31" t="s">
        <v>25929</v>
      </c>
      <c r="P4137" s="32" t="s">
        <v>25948</v>
      </c>
      <c r="Q4137" s="32">
        <v>1</v>
      </c>
      <c r="R4137" t="str">
        <f t="shared" si="64"/>
        <v>(НКЗ) Гермес С МПП г.Каменец-Подольский, ул.Пушкинская, д.44, оф.10</v>
      </c>
    </row>
    <row r="4138" spans="1:18" hidden="1" x14ac:dyDescent="0.25">
      <c r="A4138" s="32">
        <v>705065</v>
      </c>
      <c r="B4138" s="31" t="s">
        <v>24701</v>
      </c>
      <c r="C4138" s="31" t="s">
        <v>24702</v>
      </c>
      <c r="D4138" s="31" t="s">
        <v>24703</v>
      </c>
      <c r="E4138" s="31" t="s">
        <v>145</v>
      </c>
      <c r="F4138" s="31" t="s">
        <v>122</v>
      </c>
      <c r="G4138" s="31" t="s">
        <v>107</v>
      </c>
      <c r="H4138" s="31" t="s">
        <v>108</v>
      </c>
      <c r="I4138" s="31" t="s">
        <v>24704</v>
      </c>
      <c r="J4138" s="31" t="s">
        <v>24705</v>
      </c>
      <c r="K4138" s="31" t="s">
        <v>110</v>
      </c>
      <c r="L4138" s="31" t="s">
        <v>24706</v>
      </c>
      <c r="M4138" s="31" t="s">
        <v>29</v>
      </c>
      <c r="N4138" s="31" t="s">
        <v>25934</v>
      </c>
      <c r="O4138" s="31" t="s">
        <v>25929</v>
      </c>
      <c r="P4138" s="32" t="s">
        <v>67</v>
      </c>
      <c r="Q4138" s="32">
        <v>1</v>
      </c>
      <c r="R4138" t="str">
        <f t="shared" si="64"/>
        <v>Франчук М.Р. ПП, маг. "Христинка" р-н Красиловский Район, с.Кульчинки, ул.Октябрская, д.54б</v>
      </c>
    </row>
    <row r="4139" spans="1:18" hidden="1" x14ac:dyDescent="0.25">
      <c r="A4139" s="32">
        <v>464498</v>
      </c>
      <c r="B4139" s="31" t="s">
        <v>24854</v>
      </c>
      <c r="C4139" s="31" t="s">
        <v>24855</v>
      </c>
      <c r="D4139" s="31" t="s">
        <v>24856</v>
      </c>
      <c r="E4139" s="31" t="s">
        <v>145</v>
      </c>
      <c r="F4139" s="31" t="s">
        <v>122</v>
      </c>
      <c r="G4139" s="31" t="s">
        <v>107</v>
      </c>
      <c r="H4139" s="31" t="s">
        <v>108</v>
      </c>
      <c r="I4139" s="31" t="s">
        <v>20402</v>
      </c>
      <c r="J4139" s="31" t="s">
        <v>20403</v>
      </c>
      <c r="K4139" s="31" t="s">
        <v>110</v>
      </c>
      <c r="L4139" s="31" t="s">
        <v>24855</v>
      </c>
      <c r="M4139" s="31" t="s">
        <v>31</v>
      </c>
      <c r="N4139" s="31" t="s">
        <v>25934</v>
      </c>
      <c r="O4139" s="31" t="s">
        <v>25929</v>
      </c>
      <c r="P4139" s="32" t="s">
        <v>66</v>
      </c>
      <c r="Q4139" s="32">
        <v>1</v>
      </c>
      <c r="R4139" t="str">
        <f t="shared" si="64"/>
        <v>Рогатин О.Б. ПП, маг. "Делікат" г.Староконстантинов, бул.Князя Острожского, д.24</v>
      </c>
    </row>
    <row r="4140" spans="1:18" hidden="1" x14ac:dyDescent="0.25">
      <c r="A4140" s="32">
        <v>465575</v>
      </c>
      <c r="B4140" s="31" t="s">
        <v>24861</v>
      </c>
      <c r="C4140" s="31" t="s">
        <v>24862</v>
      </c>
      <c r="D4140" s="31" t="s">
        <v>14256</v>
      </c>
      <c r="E4140" s="31" t="s">
        <v>145</v>
      </c>
      <c r="F4140" s="31" t="s">
        <v>122</v>
      </c>
      <c r="G4140" s="31" t="s">
        <v>107</v>
      </c>
      <c r="H4140" s="31" t="s">
        <v>108</v>
      </c>
      <c r="I4140" s="31" t="s">
        <v>24863</v>
      </c>
      <c r="J4140" s="31" t="s">
        <v>24864</v>
      </c>
      <c r="K4140" s="31" t="s">
        <v>110</v>
      </c>
      <c r="L4140" s="31" t="s">
        <v>24862</v>
      </c>
      <c r="M4140" s="31" t="s">
        <v>31</v>
      </c>
      <c r="N4140" s="31" t="s">
        <v>25934</v>
      </c>
      <c r="O4140" s="31" t="s">
        <v>25929</v>
      </c>
      <c r="P4140" s="32" t="s">
        <v>67</v>
      </c>
      <c r="Q4140" s="32">
        <v>0.5</v>
      </c>
      <c r="R4140" t="str">
        <f t="shared" si="64"/>
        <v>Гопцій Л.В. ПП, маг. "Продукти" г.Староконстантинов, ул.Попова, д.9/60</v>
      </c>
    </row>
    <row r="4141" spans="1:18" hidden="1" x14ac:dyDescent="0.25">
      <c r="A4141" s="32">
        <v>451724</v>
      </c>
      <c r="B4141" s="31" t="s">
        <v>23736</v>
      </c>
      <c r="C4141" s="31" t="s">
        <v>23737</v>
      </c>
      <c r="D4141" s="31" t="s">
        <v>23738</v>
      </c>
      <c r="E4141" s="31" t="s">
        <v>145</v>
      </c>
      <c r="F4141" s="31" t="s">
        <v>122</v>
      </c>
      <c r="G4141" s="31" t="s">
        <v>107</v>
      </c>
      <c r="H4141" s="31" t="s">
        <v>108</v>
      </c>
      <c r="I4141" s="31" t="s">
        <v>11603</v>
      </c>
      <c r="J4141" s="31" t="s">
        <v>11604</v>
      </c>
      <c r="K4141" s="31" t="s">
        <v>110</v>
      </c>
      <c r="L4141" s="31" t="s">
        <v>23737</v>
      </c>
      <c r="M4141" s="31" t="s">
        <v>31</v>
      </c>
      <c r="N4141" s="31" t="s">
        <v>25934</v>
      </c>
      <c r="O4141" s="31" t="s">
        <v>25929</v>
      </c>
      <c r="P4141" s="32" t="s">
        <v>66</v>
      </c>
      <c r="Q4141" s="32">
        <v>1</v>
      </c>
      <c r="R4141" t="str">
        <f t="shared" si="64"/>
        <v>Похило М.І. ПП, маг. "Продукти плюс" г.Староконстантинов, ул.Попова, д.6</v>
      </c>
    </row>
    <row r="4142" spans="1:18" hidden="1" x14ac:dyDescent="0.25">
      <c r="A4142" s="32">
        <v>504259</v>
      </c>
      <c r="B4142" s="31" t="s">
        <v>23970</v>
      </c>
      <c r="C4142" s="31" t="s">
        <v>23971</v>
      </c>
      <c r="D4142" s="31" t="s">
        <v>23972</v>
      </c>
      <c r="E4142" s="31" t="s">
        <v>145</v>
      </c>
      <c r="F4142" s="31" t="s">
        <v>122</v>
      </c>
      <c r="G4142" s="31" t="s">
        <v>115</v>
      </c>
      <c r="H4142" s="31" t="s">
        <v>116</v>
      </c>
      <c r="I4142" s="31" t="s">
        <v>124</v>
      </c>
      <c r="J4142" s="31" t="s">
        <v>109</v>
      </c>
      <c r="K4142" s="31" t="s">
        <v>110</v>
      </c>
      <c r="L4142" s="31" t="s">
        <v>23973</v>
      </c>
      <c r="M4142" s="31" t="s">
        <v>4</v>
      </c>
      <c r="N4142" s="31" t="s">
        <v>4</v>
      </c>
      <c r="O4142" s="31" t="s">
        <v>25929</v>
      </c>
      <c r="P4142" s="32" t="s">
        <v>66</v>
      </c>
      <c r="Q4142" s="32">
        <v>1</v>
      </c>
      <c r="R4142" t="str">
        <f t="shared" si="64"/>
        <v>(Сез ТРТ) Поворознюк Є.Є ПП, база г.Хмельницкий, ул.Институтская, д.7 (Навчально-виробничий комплекс №2)</v>
      </c>
    </row>
    <row r="4143" spans="1:18" hidden="1" x14ac:dyDescent="0.25">
      <c r="A4143" s="32">
        <v>504259</v>
      </c>
      <c r="B4143" s="31" t="s">
        <v>23974</v>
      </c>
      <c r="C4143" s="31" t="s">
        <v>23971</v>
      </c>
      <c r="D4143" s="31" t="s">
        <v>23972</v>
      </c>
      <c r="E4143" s="31" t="s">
        <v>145</v>
      </c>
      <c r="F4143" s="31" t="s">
        <v>122</v>
      </c>
      <c r="G4143" s="31" t="s">
        <v>115</v>
      </c>
      <c r="H4143" s="31" t="s">
        <v>116</v>
      </c>
      <c r="I4143" s="31" t="s">
        <v>6377</v>
      </c>
      <c r="J4143" s="31" t="s">
        <v>6378</v>
      </c>
      <c r="K4143" s="31" t="s">
        <v>110</v>
      </c>
      <c r="L4143" s="31" t="s">
        <v>23975</v>
      </c>
      <c r="M4143" s="31" t="s">
        <v>4</v>
      </c>
      <c r="N4143" s="31" t="s">
        <v>4</v>
      </c>
      <c r="O4143" s="31" t="s">
        <v>25929</v>
      </c>
      <c r="P4143" s="32" t="s">
        <v>66</v>
      </c>
      <c r="Q4143" s="32">
        <v>1</v>
      </c>
      <c r="R4143" t="str">
        <f t="shared" si="64"/>
        <v>(Сез ТРТ) Поворознюк Є.Є ПП, база г.Хмельницкий, ул.Институтская, д.7 (Навчально-виробничий комплекс №2)</v>
      </c>
    </row>
    <row r="4144" spans="1:18" hidden="1" x14ac:dyDescent="0.25">
      <c r="A4144" s="32">
        <v>768581</v>
      </c>
      <c r="B4144" s="31" t="s">
        <v>24011</v>
      </c>
      <c r="C4144" s="31" t="s">
        <v>24012</v>
      </c>
      <c r="D4144" s="31" t="s">
        <v>24013</v>
      </c>
      <c r="E4144" s="31" t="s">
        <v>145</v>
      </c>
      <c r="F4144" s="31" t="s">
        <v>122</v>
      </c>
      <c r="G4144" s="31" t="s">
        <v>107</v>
      </c>
      <c r="H4144" s="31" t="s">
        <v>108</v>
      </c>
      <c r="I4144" s="31" t="s">
        <v>7905</v>
      </c>
      <c r="J4144" s="31" t="s">
        <v>7906</v>
      </c>
      <c r="K4144" s="31" t="s">
        <v>110</v>
      </c>
      <c r="L4144" s="31" t="s">
        <v>24012</v>
      </c>
      <c r="M4144" s="31" t="s">
        <v>30</v>
      </c>
      <c r="N4144" s="31" t="s">
        <v>25934</v>
      </c>
      <c r="O4144" s="31" t="s">
        <v>25929</v>
      </c>
      <c r="P4144" s="32" t="s">
        <v>66</v>
      </c>
      <c r="Q4144" s="32">
        <v>1</v>
      </c>
      <c r="R4144" t="str">
        <f t="shared" si="64"/>
        <v>Вальчук В.І. ПП, маг. "Фараон 2" р-н Красиловский Район, г.Красилов, ул.Грушевского, д.91 (0)</v>
      </c>
    </row>
    <row r="4145" spans="1:18" hidden="1" x14ac:dyDescent="0.25">
      <c r="A4145" s="32">
        <v>463187</v>
      </c>
      <c r="B4145" s="31" t="s">
        <v>24184</v>
      </c>
      <c r="C4145" s="31" t="s">
        <v>24185</v>
      </c>
      <c r="D4145" s="31" t="s">
        <v>24186</v>
      </c>
      <c r="E4145" s="31" t="s">
        <v>145</v>
      </c>
      <c r="F4145" s="31" t="s">
        <v>122</v>
      </c>
      <c r="G4145" s="31" t="s">
        <v>107</v>
      </c>
      <c r="H4145" s="31" t="s">
        <v>108</v>
      </c>
      <c r="I4145" s="31" t="s">
        <v>24187</v>
      </c>
      <c r="J4145" s="31" t="s">
        <v>24188</v>
      </c>
      <c r="K4145" s="31" t="s">
        <v>110</v>
      </c>
      <c r="L4145" s="31" t="s">
        <v>24185</v>
      </c>
      <c r="M4145" s="31" t="s">
        <v>29</v>
      </c>
      <c r="N4145" s="31" t="s">
        <v>25934</v>
      </c>
      <c r="O4145" s="31" t="s">
        <v>25929</v>
      </c>
      <c r="P4145" s="32" t="s">
        <v>66</v>
      </c>
      <c r="Q4145" s="32">
        <v>1</v>
      </c>
      <c r="R4145" t="str">
        <f t="shared" si="64"/>
        <v>Мельник Т.Р. ПП, маг. "Хуторок" р-н Красиловский Район, с.Кульчины (0)</v>
      </c>
    </row>
    <row r="4146" spans="1:18" hidden="1" x14ac:dyDescent="0.25">
      <c r="A4146" s="32">
        <v>427393</v>
      </c>
      <c r="B4146" s="31" t="s">
        <v>24204</v>
      </c>
      <c r="C4146" s="31" t="s">
        <v>24205</v>
      </c>
      <c r="D4146" s="31" t="s">
        <v>22404</v>
      </c>
      <c r="E4146" s="31" t="s">
        <v>121</v>
      </c>
      <c r="F4146" s="31" t="s">
        <v>122</v>
      </c>
      <c r="G4146" s="31" t="s">
        <v>111</v>
      </c>
      <c r="H4146" s="31" t="s">
        <v>112</v>
      </c>
      <c r="I4146" s="31" t="s">
        <v>24206</v>
      </c>
      <c r="J4146" s="31" t="s">
        <v>24207</v>
      </c>
      <c r="K4146" s="31" t="s">
        <v>110</v>
      </c>
      <c r="L4146" s="31" t="s">
        <v>24206</v>
      </c>
      <c r="M4146" s="31" t="s">
        <v>4</v>
      </c>
      <c r="N4146" s="31" t="s">
        <v>4</v>
      </c>
      <c r="O4146" s="31" t="s">
        <v>25929</v>
      </c>
      <c r="P4146" s="32" t="s">
        <v>25948</v>
      </c>
      <c r="Q4146" s="32">
        <v>1</v>
      </c>
      <c r="R4146" t="str">
        <f t="shared" si="64"/>
        <v>(НКЗ) Чемеровецька районна організація профспілки працівників освіти р-н Чемеровецкий Район, пгт.Чемеровцы, ул.Центральная, д.40</v>
      </c>
    </row>
    <row r="4147" spans="1:18" hidden="1" x14ac:dyDescent="0.25">
      <c r="A4147" s="32">
        <v>433058</v>
      </c>
      <c r="B4147" s="31" t="s">
        <v>24371</v>
      </c>
      <c r="C4147" s="31" t="s">
        <v>24372</v>
      </c>
      <c r="D4147" s="31" t="s">
        <v>24373</v>
      </c>
      <c r="E4147" s="31" t="s">
        <v>145</v>
      </c>
      <c r="F4147" s="31" t="s">
        <v>122</v>
      </c>
      <c r="G4147" s="31" t="s">
        <v>111</v>
      </c>
      <c r="H4147" s="31" t="s">
        <v>112</v>
      </c>
      <c r="I4147" s="31" t="s">
        <v>964</v>
      </c>
      <c r="J4147" s="31" t="s">
        <v>109</v>
      </c>
      <c r="K4147" s="31" t="s">
        <v>110</v>
      </c>
      <c r="L4147" s="31" t="s">
        <v>7044</v>
      </c>
      <c r="M4147" s="31" t="s">
        <v>4</v>
      </c>
      <c r="N4147" s="31" t="s">
        <v>4</v>
      </c>
      <c r="O4147" s="31" t="s">
        <v>25929</v>
      </c>
      <c r="P4147" s="32" t="s">
        <v>25948</v>
      </c>
      <c r="Q4147" s="32">
        <v>1</v>
      </c>
      <c r="R4147" t="str">
        <f t="shared" si="64"/>
        <v>(НКЗ) Хмельницька міська дитяча лікарня г.Хмельницкий, ул.Разина, д.1</v>
      </c>
    </row>
    <row r="4148" spans="1:18" hidden="1" x14ac:dyDescent="0.25">
      <c r="A4148" s="32">
        <v>515318</v>
      </c>
      <c r="B4148" s="31" t="s">
        <v>24386</v>
      </c>
      <c r="C4148" s="31" t="s">
        <v>24387</v>
      </c>
      <c r="D4148" s="31" t="s">
        <v>24388</v>
      </c>
      <c r="E4148" s="31" t="s">
        <v>145</v>
      </c>
      <c r="F4148" s="31" t="s">
        <v>122</v>
      </c>
      <c r="G4148" s="31" t="s">
        <v>115</v>
      </c>
      <c r="H4148" s="31" t="s">
        <v>116</v>
      </c>
      <c r="I4148" s="31" t="s">
        <v>24389</v>
      </c>
      <c r="J4148" s="31" t="s">
        <v>24390</v>
      </c>
      <c r="K4148" s="31" t="s">
        <v>110</v>
      </c>
      <c r="L4148" s="31" t="s">
        <v>24387</v>
      </c>
      <c r="M4148" s="31" t="s">
        <v>31</v>
      </c>
      <c r="N4148" s="31" t="s">
        <v>25934</v>
      </c>
      <c r="O4148" s="31" t="s">
        <v>25929</v>
      </c>
      <c r="P4148" s="32" t="s">
        <v>66</v>
      </c>
      <c r="Q4148" s="32">
        <v>1</v>
      </c>
      <c r="R4148" t="str">
        <f t="shared" si="64"/>
        <v>Зибюк А.А. ПП, гараж г.Староконстантинов, пер.Свободы, д.10</v>
      </c>
    </row>
    <row r="4149" spans="1:18" hidden="1" x14ac:dyDescent="0.25">
      <c r="A4149" s="32">
        <v>771733</v>
      </c>
      <c r="B4149" s="31" t="s">
        <v>25174</v>
      </c>
      <c r="C4149" s="31" t="s">
        <v>25175</v>
      </c>
      <c r="D4149" s="31" t="s">
        <v>787</v>
      </c>
      <c r="E4149" s="31" t="s">
        <v>145</v>
      </c>
      <c r="F4149" s="31" t="s">
        <v>122</v>
      </c>
      <c r="G4149" s="31" t="s">
        <v>149</v>
      </c>
      <c r="H4149" s="31" t="s">
        <v>108</v>
      </c>
      <c r="I4149" s="31" t="s">
        <v>25176</v>
      </c>
      <c r="J4149" s="31" t="s">
        <v>25177</v>
      </c>
      <c r="K4149" s="31" t="s">
        <v>110</v>
      </c>
      <c r="L4149" s="31" t="s">
        <v>25175</v>
      </c>
      <c r="M4149" s="31" t="s">
        <v>32</v>
      </c>
      <c r="N4149" s="31" t="s">
        <v>25934</v>
      </c>
      <c r="O4149" s="31" t="s">
        <v>25929</v>
      </c>
      <c r="P4149" s="32" t="s">
        <v>67</v>
      </c>
      <c r="Q4149" s="32">
        <v>0.5</v>
      </c>
      <c r="R4149" t="str">
        <f t="shared" si="64"/>
        <v>Футорна Л.Г. ПП, маг. "Продукти" р-н Староконстантиновский Район, с.Сербиновка (0)</v>
      </c>
    </row>
    <row r="4150" spans="1:18" hidden="1" x14ac:dyDescent="0.25">
      <c r="A4150" s="32">
        <v>502927</v>
      </c>
      <c r="B4150" s="31" t="s">
        <v>25275</v>
      </c>
      <c r="C4150" s="31" t="s">
        <v>25276</v>
      </c>
      <c r="D4150" s="31" t="s">
        <v>25277</v>
      </c>
      <c r="E4150" s="31" t="s">
        <v>145</v>
      </c>
      <c r="F4150" s="31" t="s">
        <v>122</v>
      </c>
      <c r="G4150" s="31" t="s">
        <v>149</v>
      </c>
      <c r="H4150" s="31" t="s">
        <v>108</v>
      </c>
      <c r="I4150" s="31" t="s">
        <v>124</v>
      </c>
      <c r="J4150" s="31" t="s">
        <v>109</v>
      </c>
      <c r="K4150" s="31" t="s">
        <v>110</v>
      </c>
      <c r="L4150" s="31" t="s">
        <v>25276</v>
      </c>
      <c r="M4150" s="31" t="s">
        <v>5</v>
      </c>
      <c r="N4150" s="31" t="s">
        <v>4</v>
      </c>
      <c r="O4150" s="31" t="s">
        <v>25929</v>
      </c>
      <c r="P4150" s="32" t="s">
        <v>67</v>
      </c>
      <c r="Q4150" s="32">
        <v>0.5</v>
      </c>
      <c r="R4150" t="str">
        <f t="shared" si="64"/>
        <v>Сугай Л.М. ПП, к-к "Хліб №2" г.Хмельницкий, ул.Вайсера (Автостанція №3)</v>
      </c>
    </row>
    <row r="4151" spans="1:18" hidden="1" x14ac:dyDescent="0.25">
      <c r="A4151" s="32">
        <v>307933</v>
      </c>
      <c r="B4151" s="31" t="s">
        <v>25284</v>
      </c>
      <c r="C4151" s="31" t="s">
        <v>25285</v>
      </c>
      <c r="D4151" s="31" t="s">
        <v>13212</v>
      </c>
      <c r="E4151" s="31" t="s">
        <v>145</v>
      </c>
      <c r="F4151" s="31" t="s">
        <v>122</v>
      </c>
      <c r="G4151" s="31" t="s">
        <v>114</v>
      </c>
      <c r="H4151" s="31" t="s">
        <v>108</v>
      </c>
      <c r="I4151" s="31" t="s">
        <v>25286</v>
      </c>
      <c r="J4151" s="31" t="s">
        <v>25287</v>
      </c>
      <c r="K4151" s="31" t="s">
        <v>110</v>
      </c>
      <c r="L4151" s="31" t="s">
        <v>25285</v>
      </c>
      <c r="M4151" s="31" t="s">
        <v>32</v>
      </c>
      <c r="N4151" s="31" t="s">
        <v>25934</v>
      </c>
      <c r="O4151" s="31" t="s">
        <v>25929</v>
      </c>
      <c r="P4151" s="32" t="s">
        <v>67</v>
      </c>
      <c r="Q4151" s="32">
        <v>0.5</v>
      </c>
      <c r="R4151" t="str">
        <f t="shared" si="64"/>
        <v>Грицак В.П. ПП, кафе "У Людмили" р-н Старосинявский Район, с.Пилява, ул.Жукова, д.9а</v>
      </c>
    </row>
    <row r="4152" spans="1:18" hidden="1" x14ac:dyDescent="0.25">
      <c r="A4152" s="32">
        <v>310378</v>
      </c>
      <c r="B4152" s="31" t="s">
        <v>25292</v>
      </c>
      <c r="C4152" s="31" t="s">
        <v>9957</v>
      </c>
      <c r="D4152" s="31" t="s">
        <v>25293</v>
      </c>
      <c r="E4152" s="31" t="s">
        <v>145</v>
      </c>
      <c r="F4152" s="31" t="s">
        <v>122</v>
      </c>
      <c r="G4152" s="31" t="s">
        <v>149</v>
      </c>
      <c r="H4152" s="31" t="s">
        <v>108</v>
      </c>
      <c r="I4152" s="31" t="s">
        <v>124</v>
      </c>
      <c r="J4152" s="31" t="s">
        <v>109</v>
      </c>
      <c r="K4152" s="31" t="s">
        <v>110</v>
      </c>
      <c r="L4152" s="31" t="s">
        <v>9957</v>
      </c>
      <c r="M4152" s="31" t="s">
        <v>29</v>
      </c>
      <c r="N4152" s="31" t="s">
        <v>25934</v>
      </c>
      <c r="O4152" s="31" t="s">
        <v>25929</v>
      </c>
      <c r="P4152" s="32" t="s">
        <v>67</v>
      </c>
      <c r="Q4152" s="32">
        <v>0.5</v>
      </c>
      <c r="R4152" t="str">
        <f t="shared" si="64"/>
        <v>Кухта ПП, к-к "Вікторія 2" р-н Красиловский Район, с.Кульчины, ул.1-го Мая, д.13</v>
      </c>
    </row>
    <row r="4153" spans="1:18" hidden="1" x14ac:dyDescent="0.25">
      <c r="A4153" s="32">
        <v>313789</v>
      </c>
      <c r="B4153" s="31" t="s">
        <v>25305</v>
      </c>
      <c r="C4153" s="31" t="s">
        <v>25306</v>
      </c>
      <c r="D4153" s="31" t="s">
        <v>5534</v>
      </c>
      <c r="E4153" s="31" t="s">
        <v>145</v>
      </c>
      <c r="F4153" s="31" t="s">
        <v>122</v>
      </c>
      <c r="G4153" s="31" t="s">
        <v>115</v>
      </c>
      <c r="H4153" s="31" t="s">
        <v>116</v>
      </c>
      <c r="I4153" s="31" t="s">
        <v>124</v>
      </c>
      <c r="J4153" s="31" t="s">
        <v>109</v>
      </c>
      <c r="K4153" s="31" t="s">
        <v>110</v>
      </c>
      <c r="L4153" s="31" t="s">
        <v>25306</v>
      </c>
      <c r="M4153" s="31" t="s">
        <v>5</v>
      </c>
      <c r="N4153" s="31" t="s">
        <v>4</v>
      </c>
      <c r="O4153" s="31" t="s">
        <v>25929</v>
      </c>
      <c r="P4153" s="32" t="s">
        <v>66</v>
      </c>
      <c r="Q4153" s="32">
        <v>0.5</v>
      </c>
      <c r="R4153" t="str">
        <f t="shared" si="64"/>
        <v>Ткачук В.С. ПП, к-к №38 г.Хмельницкий, ул.Соборная, д.11</v>
      </c>
    </row>
    <row r="4154" spans="1:18" hidden="1" x14ac:dyDescent="0.25">
      <c r="A4154" s="32">
        <v>350401</v>
      </c>
      <c r="B4154" s="31" t="s">
        <v>25399</v>
      </c>
      <c r="C4154" s="31" t="s">
        <v>25400</v>
      </c>
      <c r="D4154" s="31" t="s">
        <v>25401</v>
      </c>
      <c r="E4154" s="31" t="s">
        <v>145</v>
      </c>
      <c r="F4154" s="31" t="s">
        <v>122</v>
      </c>
      <c r="G4154" s="31" t="s">
        <v>111</v>
      </c>
      <c r="H4154" s="31" t="s">
        <v>112</v>
      </c>
      <c r="I4154" s="31" t="s">
        <v>124</v>
      </c>
      <c r="J4154" s="31" t="s">
        <v>109</v>
      </c>
      <c r="K4154" s="31" t="s">
        <v>110</v>
      </c>
      <c r="L4154" s="31" t="s">
        <v>25402</v>
      </c>
      <c r="M4154" s="31" t="s">
        <v>4</v>
      </c>
      <c r="N4154" s="31" t="s">
        <v>4</v>
      </c>
      <c r="O4154" s="31" t="s">
        <v>25929</v>
      </c>
      <c r="P4154" s="32" t="s">
        <v>25948</v>
      </c>
      <c r="Q4154" s="32">
        <v>1</v>
      </c>
      <c r="R4154" t="str">
        <f t="shared" si="64"/>
        <v>(НКЗ) Кузьминці СФГ р-н Теофипольский Район, с.Кузьминцы (0)</v>
      </c>
    </row>
    <row r="4155" spans="1:18" hidden="1" x14ac:dyDescent="0.25">
      <c r="A4155" s="32">
        <v>847257</v>
      </c>
      <c r="B4155" s="31" t="s">
        <v>5231</v>
      </c>
      <c r="C4155" s="31" t="s">
        <v>5232</v>
      </c>
      <c r="D4155" s="31" t="s">
        <v>5233</v>
      </c>
      <c r="E4155" s="31" t="s">
        <v>145</v>
      </c>
      <c r="F4155" s="31" t="s">
        <v>122</v>
      </c>
      <c r="G4155" s="31" t="s">
        <v>111</v>
      </c>
      <c r="H4155" s="31" t="s">
        <v>112</v>
      </c>
      <c r="I4155" s="31" t="s">
        <v>124</v>
      </c>
      <c r="J4155" s="31" t="s">
        <v>109</v>
      </c>
      <c r="K4155" s="31" t="s">
        <v>110</v>
      </c>
      <c r="L4155" s="31" t="s">
        <v>5234</v>
      </c>
      <c r="M4155" s="31" t="s">
        <v>4</v>
      </c>
      <c r="N4155" s="31" t="s">
        <v>4</v>
      </c>
      <c r="O4155" s="31" t="s">
        <v>25929</v>
      </c>
      <c r="P4155" s="32" t="s">
        <v>25948</v>
      </c>
      <c r="Q4155" s="32">
        <v>1</v>
      </c>
      <c r="R4155" t="str">
        <f t="shared" si="64"/>
        <v>(НКЗ) Адоніс ТОВ г.Староконстантинов, ул.Острожского, д.41</v>
      </c>
    </row>
    <row r="4156" spans="1:18" hidden="1" x14ac:dyDescent="0.25">
      <c r="A4156" s="32">
        <v>847261</v>
      </c>
      <c r="B4156" s="31" t="s">
        <v>5247</v>
      </c>
      <c r="C4156" s="31" t="s">
        <v>5248</v>
      </c>
      <c r="D4156" s="31" t="s">
        <v>5249</v>
      </c>
      <c r="E4156" s="31" t="s">
        <v>145</v>
      </c>
      <c r="F4156" s="31" t="s">
        <v>122</v>
      </c>
      <c r="G4156" s="31" t="s">
        <v>111</v>
      </c>
      <c r="H4156" s="31" t="s">
        <v>112</v>
      </c>
      <c r="I4156" s="31" t="s">
        <v>5250</v>
      </c>
      <c r="J4156" s="31" t="s">
        <v>5251</v>
      </c>
      <c r="K4156" s="31" t="s">
        <v>110</v>
      </c>
      <c r="L4156" s="31" t="s">
        <v>5250</v>
      </c>
      <c r="M4156" s="31" t="s">
        <v>4</v>
      </c>
      <c r="N4156" s="31" t="s">
        <v>4</v>
      </c>
      <c r="O4156" s="31" t="s">
        <v>25929</v>
      </c>
      <c r="P4156" s="32" t="s">
        <v>25948</v>
      </c>
      <c r="Q4156" s="32">
        <v>1</v>
      </c>
      <c r="R4156" t="str">
        <f t="shared" si="64"/>
        <v>(НКЗ) Хмельницький обласний академічний музично-драматичний театр імені М. Старицького г.Хмельницкий, ул.Соборная, д.60</v>
      </c>
    </row>
    <row r="4157" spans="1:18" hidden="1" x14ac:dyDescent="0.25">
      <c r="A4157" s="32">
        <v>848153</v>
      </c>
      <c r="B4157" s="31" t="s">
        <v>5252</v>
      </c>
      <c r="C4157" s="31" t="s">
        <v>5253</v>
      </c>
      <c r="D4157" s="31" t="s">
        <v>5254</v>
      </c>
      <c r="E4157" s="31" t="s">
        <v>145</v>
      </c>
      <c r="F4157" s="31" t="s">
        <v>122</v>
      </c>
      <c r="G4157" s="31" t="s">
        <v>111</v>
      </c>
      <c r="H4157" s="31" t="s">
        <v>112</v>
      </c>
      <c r="I4157" s="31" t="s">
        <v>5255</v>
      </c>
      <c r="J4157" s="31" t="s">
        <v>5256</v>
      </c>
      <c r="K4157" s="31" t="s">
        <v>110</v>
      </c>
      <c r="L4157" s="31" t="s">
        <v>5257</v>
      </c>
      <c r="M4157" s="31" t="s">
        <v>4</v>
      </c>
      <c r="N4157" s="31" t="s">
        <v>4</v>
      </c>
      <c r="O4157" s="31" t="s">
        <v>25929</v>
      </c>
      <c r="P4157" s="32" t="s">
        <v>25948</v>
      </c>
      <c r="Q4157" s="32">
        <v>1</v>
      </c>
      <c r="R4157" t="str">
        <f t="shared" si="64"/>
        <v>(НКЗ) ПРОМБУД-1 ТДВ г.Хмельницкий, ул.Европейская, д.5, оф.43</v>
      </c>
    </row>
    <row r="4158" spans="1:18" hidden="1" x14ac:dyDescent="0.25">
      <c r="A4158" s="32">
        <v>848155</v>
      </c>
      <c r="B4158" s="31" t="s">
        <v>5258</v>
      </c>
      <c r="C4158" s="31" t="s">
        <v>5259</v>
      </c>
      <c r="D4158" s="31" t="s">
        <v>5260</v>
      </c>
      <c r="E4158" s="31" t="s">
        <v>145</v>
      </c>
      <c r="F4158" s="31" t="s">
        <v>122</v>
      </c>
      <c r="G4158" s="31" t="s">
        <v>111</v>
      </c>
      <c r="H4158" s="31" t="s">
        <v>112</v>
      </c>
      <c r="I4158" s="31" t="s">
        <v>5261</v>
      </c>
      <c r="J4158" s="31" t="s">
        <v>5262</v>
      </c>
      <c r="K4158" s="31" t="s">
        <v>110</v>
      </c>
      <c r="L4158" s="31" t="s">
        <v>5263</v>
      </c>
      <c r="M4158" s="31" t="s">
        <v>4</v>
      </c>
      <c r="N4158" s="31" t="s">
        <v>4</v>
      </c>
      <c r="O4158" s="31" t="s">
        <v>25929</v>
      </c>
      <c r="P4158" s="32" t="s">
        <v>25948</v>
      </c>
      <c r="Q4158" s="32">
        <v>1</v>
      </c>
      <c r="R4158" t="str">
        <f t="shared" si="64"/>
        <v>(НКЗ) МОНОЛІТ-БУД ПП г.Хмельницкий, ул.Щербакова, д.18/2, оф.41</v>
      </c>
    </row>
    <row r="4159" spans="1:18" hidden="1" x14ac:dyDescent="0.25">
      <c r="A4159" s="32">
        <v>848156</v>
      </c>
      <c r="B4159" s="31" t="s">
        <v>5264</v>
      </c>
      <c r="C4159" s="31" t="s">
        <v>5265</v>
      </c>
      <c r="D4159" s="31" t="s">
        <v>5266</v>
      </c>
      <c r="E4159" s="31" t="s">
        <v>145</v>
      </c>
      <c r="F4159" s="31" t="s">
        <v>122</v>
      </c>
      <c r="G4159" s="31" t="s">
        <v>111</v>
      </c>
      <c r="H4159" s="31" t="s">
        <v>112</v>
      </c>
      <c r="I4159" s="31" t="s">
        <v>124</v>
      </c>
      <c r="J4159" s="31" t="s">
        <v>109</v>
      </c>
      <c r="K4159" s="31" t="s">
        <v>110</v>
      </c>
      <c r="L4159" s="31" t="s">
        <v>5267</v>
      </c>
      <c r="M4159" s="31" t="s">
        <v>4</v>
      </c>
      <c r="N4159" s="31" t="s">
        <v>4</v>
      </c>
      <c r="O4159" s="31" t="s">
        <v>25929</v>
      </c>
      <c r="P4159" s="32" t="s">
        <v>25948</v>
      </c>
      <c r="Q4159" s="32">
        <v>1</v>
      </c>
      <c r="R4159" t="str">
        <f t="shared" si="64"/>
        <v>(НКЗ) ПМП "Орбіта" г.Хмельницкий, ул.Подольская, д.46 (біля магазину "Онікс")</v>
      </c>
    </row>
    <row r="4160" spans="1:18" hidden="1" x14ac:dyDescent="0.25">
      <c r="A4160" s="32">
        <v>848158</v>
      </c>
      <c r="B4160" s="31" t="s">
        <v>5268</v>
      </c>
      <c r="C4160" s="31" t="s">
        <v>5269</v>
      </c>
      <c r="D4160" s="31" t="s">
        <v>5270</v>
      </c>
      <c r="E4160" s="31" t="s">
        <v>145</v>
      </c>
      <c r="F4160" s="31" t="s">
        <v>122</v>
      </c>
      <c r="G4160" s="31" t="s">
        <v>107</v>
      </c>
      <c r="H4160" s="31" t="s">
        <v>108</v>
      </c>
      <c r="I4160" s="31" t="s">
        <v>5271</v>
      </c>
      <c r="J4160" s="31" t="s">
        <v>5272</v>
      </c>
      <c r="K4160" s="31" t="s">
        <v>110</v>
      </c>
      <c r="L4160" s="31" t="s">
        <v>5269</v>
      </c>
      <c r="M4160" s="31" t="s">
        <v>29</v>
      </c>
      <c r="N4160" s="31" t="s">
        <v>25934</v>
      </c>
      <c r="O4160" s="31" t="s">
        <v>25929</v>
      </c>
      <c r="P4160" s="32" t="s">
        <v>66</v>
      </c>
      <c r="Q4160" s="32">
        <v>0.5</v>
      </c>
      <c r="R4160" t="str">
        <f t="shared" si="64"/>
        <v>Бондарець С.І ПП, маг. "Продукти" р-н Красиловский Район, с.Яворовцы, д.0</v>
      </c>
    </row>
    <row r="4161" spans="1:18" hidden="1" x14ac:dyDescent="0.25">
      <c r="A4161" s="32">
        <v>848159</v>
      </c>
      <c r="B4161" s="31" t="s">
        <v>5273</v>
      </c>
      <c r="C4161" s="31" t="s">
        <v>5274</v>
      </c>
      <c r="D4161" s="31" t="s">
        <v>5275</v>
      </c>
      <c r="E4161" s="31" t="s">
        <v>145</v>
      </c>
      <c r="F4161" s="31" t="s">
        <v>122</v>
      </c>
      <c r="G4161" s="31" t="s">
        <v>111</v>
      </c>
      <c r="H4161" s="31" t="s">
        <v>112</v>
      </c>
      <c r="I4161" s="31" t="s">
        <v>5276</v>
      </c>
      <c r="J4161" s="31" t="s">
        <v>5277</v>
      </c>
      <c r="K4161" s="31" t="s">
        <v>110</v>
      </c>
      <c r="L4161" s="31" t="s">
        <v>5276</v>
      </c>
      <c r="M4161" s="31" t="s">
        <v>4</v>
      </c>
      <c r="N4161" s="31" t="s">
        <v>4</v>
      </c>
      <c r="O4161" s="31" t="s">
        <v>25929</v>
      </c>
      <c r="P4161" s="32" t="s">
        <v>25948</v>
      </c>
      <c r="Q4161" s="32">
        <v>1</v>
      </c>
      <c r="R4161" t="str">
        <f t="shared" si="64"/>
        <v>(НКЗ) ТОВ "Нідерландсько-українське СП "Верват Україна ЛТД" г.Староконстантинов, ул.Горького, д.13/1</v>
      </c>
    </row>
    <row r="4162" spans="1:18" hidden="1" x14ac:dyDescent="0.25">
      <c r="A4162" s="32">
        <v>848161</v>
      </c>
      <c r="B4162" s="31" t="s">
        <v>5278</v>
      </c>
      <c r="C4162" s="31" t="s">
        <v>5279</v>
      </c>
      <c r="D4162" s="31" t="s">
        <v>5280</v>
      </c>
      <c r="E4162" s="31" t="s">
        <v>145</v>
      </c>
      <c r="F4162" s="31" t="s">
        <v>122</v>
      </c>
      <c r="G4162" s="31" t="s">
        <v>111</v>
      </c>
      <c r="H4162" s="31" t="s">
        <v>112</v>
      </c>
      <c r="I4162" s="31" t="s">
        <v>5281</v>
      </c>
      <c r="J4162" s="31" t="s">
        <v>5282</v>
      </c>
      <c r="K4162" s="31" t="s">
        <v>110</v>
      </c>
      <c r="L4162" s="31" t="s">
        <v>5281</v>
      </c>
      <c r="M4162" s="31" t="s">
        <v>4</v>
      </c>
      <c r="N4162" s="31" t="s">
        <v>4</v>
      </c>
      <c r="O4162" s="31" t="s">
        <v>25929</v>
      </c>
      <c r="P4162" s="32" t="s">
        <v>25948</v>
      </c>
      <c r="Q4162" s="32">
        <v>1</v>
      </c>
      <c r="R4162" t="str">
        <f t="shared" si="64"/>
        <v>(НКЗ) ППО Хмельницького базового медичного коледжу г.Хмельницкий, ул.Проскуровская, д.37</v>
      </c>
    </row>
    <row r="4163" spans="1:18" hidden="1" x14ac:dyDescent="0.25">
      <c r="A4163" s="32">
        <v>848167</v>
      </c>
      <c r="B4163" s="31" t="s">
        <v>5283</v>
      </c>
      <c r="C4163" s="31" t="s">
        <v>5284</v>
      </c>
      <c r="D4163" s="31" t="s">
        <v>5285</v>
      </c>
      <c r="E4163" s="31" t="s">
        <v>145</v>
      </c>
      <c r="F4163" s="31" t="s">
        <v>122</v>
      </c>
      <c r="G4163" s="31" t="s">
        <v>111</v>
      </c>
      <c r="H4163" s="31" t="s">
        <v>112</v>
      </c>
      <c r="I4163" s="31" t="s">
        <v>5286</v>
      </c>
      <c r="J4163" s="31" t="s">
        <v>5287</v>
      </c>
      <c r="K4163" s="31" t="s">
        <v>110</v>
      </c>
      <c r="L4163" s="31" t="s">
        <v>5288</v>
      </c>
      <c r="M4163" s="31" t="s">
        <v>4</v>
      </c>
      <c r="N4163" s="31" t="s">
        <v>4</v>
      </c>
      <c r="O4163" s="31" t="s">
        <v>25929</v>
      </c>
      <c r="P4163" s="32" t="s">
        <v>25948</v>
      </c>
      <c r="Q4163" s="32">
        <v>1</v>
      </c>
      <c r="R4163" t="str">
        <f t="shared" ref="R4163:R4226" si="65">CONCATENATE(C4163," ",D4163)</f>
        <v>(НКЗ) Хмельницька обласна орг. всеукр. профспілки персоналу органів та установ пенітенціарно г.Хмельницкий, пер.Военкоматовский, д.3</v>
      </c>
    </row>
    <row r="4164" spans="1:18" hidden="1" x14ac:dyDescent="0.25">
      <c r="A4164" s="32">
        <v>848298</v>
      </c>
      <c r="B4164" s="31" t="s">
        <v>5294</v>
      </c>
      <c r="C4164" s="31" t="s">
        <v>5295</v>
      </c>
      <c r="D4164" s="31" t="s">
        <v>5296</v>
      </c>
      <c r="E4164" s="31" t="s">
        <v>145</v>
      </c>
      <c r="F4164" s="31" t="s">
        <v>122</v>
      </c>
      <c r="G4164" s="31" t="s">
        <v>111</v>
      </c>
      <c r="H4164" s="31" t="s">
        <v>112</v>
      </c>
      <c r="I4164" s="31" t="s">
        <v>5297</v>
      </c>
      <c r="J4164" s="31" t="s">
        <v>5298</v>
      </c>
      <c r="K4164" s="31" t="s">
        <v>110</v>
      </c>
      <c r="L4164" s="31" t="s">
        <v>5299</v>
      </c>
      <c r="M4164" s="31" t="s">
        <v>4</v>
      </c>
      <c r="N4164" s="31" t="s">
        <v>4</v>
      </c>
      <c r="O4164" s="31" t="s">
        <v>25929</v>
      </c>
      <c r="P4164" s="32" t="s">
        <v>25948</v>
      </c>
      <c r="Q4164" s="32">
        <v>1</v>
      </c>
      <c r="R4164" t="str">
        <f t="shared" si="65"/>
        <v>(НКЗ) СТРОНГ-К ТОВ г.Днепропетровск, ул.Героев Сталинграда, д.156 К</v>
      </c>
    </row>
    <row r="4165" spans="1:18" hidden="1" x14ac:dyDescent="0.25">
      <c r="A4165" s="32">
        <v>848948</v>
      </c>
      <c r="B4165" s="31" t="s">
        <v>5300</v>
      </c>
      <c r="C4165" s="31" t="s">
        <v>5301</v>
      </c>
      <c r="D4165" s="31" t="s">
        <v>5302</v>
      </c>
      <c r="E4165" s="31" t="s">
        <v>121</v>
      </c>
      <c r="F4165" s="31" t="s">
        <v>122</v>
      </c>
      <c r="G4165" s="31" t="s">
        <v>111</v>
      </c>
      <c r="H4165" s="31" t="s">
        <v>112</v>
      </c>
      <c r="I4165" s="31" t="s">
        <v>5303</v>
      </c>
      <c r="J4165" s="31" t="s">
        <v>5304</v>
      </c>
      <c r="K4165" s="31" t="s">
        <v>110</v>
      </c>
      <c r="L4165" s="31" t="s">
        <v>5305</v>
      </c>
      <c r="M4165" s="31" t="s">
        <v>4</v>
      </c>
      <c r="N4165" s="31" t="s">
        <v>4</v>
      </c>
      <c r="O4165" s="31" t="s">
        <v>25929</v>
      </c>
      <c r="P4165" s="32" t="s">
        <v>25948</v>
      </c>
      <c r="Q4165" s="32">
        <v>1</v>
      </c>
      <c r="R4165" t="str">
        <f t="shared" si="65"/>
        <v>(НКЗ) Модуль-Україна ТОВ г.Каменец-Подольский, просп Грушевского, д.1/14</v>
      </c>
    </row>
    <row r="4166" spans="1:18" hidden="1" x14ac:dyDescent="0.25">
      <c r="A4166" s="32">
        <v>848950</v>
      </c>
      <c r="B4166" s="31" t="s">
        <v>5306</v>
      </c>
      <c r="C4166" s="31" t="s">
        <v>5307</v>
      </c>
      <c r="D4166" s="31" t="s">
        <v>5308</v>
      </c>
      <c r="E4166" s="31" t="s">
        <v>145</v>
      </c>
      <c r="F4166" s="31" t="s">
        <v>122</v>
      </c>
      <c r="G4166" s="31" t="s">
        <v>111</v>
      </c>
      <c r="H4166" s="31" t="s">
        <v>112</v>
      </c>
      <c r="I4166" s="31" t="s">
        <v>5309</v>
      </c>
      <c r="J4166" s="31" t="s">
        <v>5310</v>
      </c>
      <c r="K4166" s="31" t="s">
        <v>110</v>
      </c>
      <c r="L4166" s="31" t="s">
        <v>5311</v>
      </c>
      <c r="M4166" s="31" t="s">
        <v>4</v>
      </c>
      <c r="N4166" s="31" t="s">
        <v>4</v>
      </c>
      <c r="O4166" s="31" t="s">
        <v>25929</v>
      </c>
      <c r="P4166" s="32" t="s">
        <v>25948</v>
      </c>
      <c r="Q4166" s="32">
        <v>1</v>
      </c>
      <c r="R4166" t="str">
        <f t="shared" si="65"/>
        <v>(НКЗ) Хмельницький-пожежне спостереження ТОВ г.Хмельницкий, пер.Грушевского, д.2</v>
      </c>
    </row>
    <row r="4167" spans="1:18" hidden="1" x14ac:dyDescent="0.25">
      <c r="A4167" s="32">
        <v>848953</v>
      </c>
      <c r="B4167" s="31" t="s">
        <v>5317</v>
      </c>
      <c r="C4167" s="31" t="s">
        <v>5318</v>
      </c>
      <c r="D4167" s="31" t="s">
        <v>5319</v>
      </c>
      <c r="E4167" s="31" t="s">
        <v>145</v>
      </c>
      <c r="F4167" s="31" t="s">
        <v>122</v>
      </c>
      <c r="G4167" s="31" t="s">
        <v>111</v>
      </c>
      <c r="H4167" s="31" t="s">
        <v>112</v>
      </c>
      <c r="I4167" s="31" t="s">
        <v>5320</v>
      </c>
      <c r="J4167" s="31" t="s">
        <v>5321</v>
      </c>
      <c r="K4167" s="31" t="s">
        <v>110</v>
      </c>
      <c r="L4167" s="31" t="s">
        <v>5320</v>
      </c>
      <c r="M4167" s="31" t="s">
        <v>4</v>
      </c>
      <c r="N4167" s="31" t="s">
        <v>4</v>
      </c>
      <c r="O4167" s="31" t="s">
        <v>25929</v>
      </c>
      <c r="P4167" s="32" t="s">
        <v>25948</v>
      </c>
      <c r="Q4167" s="32">
        <v>1</v>
      </c>
      <c r="R4167" t="str">
        <f t="shared" si="65"/>
        <v>(НКЗ) ВПП ТОВ "Блок Майстер Україна" г.Староконстантинов, ул.Франко Ивана, д.20</v>
      </c>
    </row>
    <row r="4168" spans="1:18" hidden="1" x14ac:dyDescent="0.25">
      <c r="A4168" s="32">
        <v>849195</v>
      </c>
      <c r="B4168" s="31" t="s">
        <v>5322</v>
      </c>
      <c r="C4168" s="31" t="s">
        <v>5323</v>
      </c>
      <c r="D4168" s="31" t="s">
        <v>5324</v>
      </c>
      <c r="E4168" s="31" t="s">
        <v>145</v>
      </c>
      <c r="F4168" s="31" t="s">
        <v>122</v>
      </c>
      <c r="G4168" s="31" t="s">
        <v>111</v>
      </c>
      <c r="H4168" s="31" t="s">
        <v>112</v>
      </c>
      <c r="I4168" s="31" t="s">
        <v>5325</v>
      </c>
      <c r="J4168" s="31" t="s">
        <v>5326</v>
      </c>
      <c r="K4168" s="31" t="s">
        <v>110</v>
      </c>
      <c r="L4168" s="31" t="s">
        <v>5325</v>
      </c>
      <c r="M4168" s="31" t="s">
        <v>4</v>
      </c>
      <c r="N4168" s="31" t="s">
        <v>4</v>
      </c>
      <c r="O4168" s="31" t="s">
        <v>25929</v>
      </c>
      <c r="P4168" s="32" t="s">
        <v>25948</v>
      </c>
      <c r="Q4168" s="32">
        <v>1</v>
      </c>
      <c r="R4168" t="str">
        <f t="shared" si="65"/>
        <v>(НКЗ) ТОВ "Волочиськ-агро" р-н Волочисский Район, г.Волочиск, ул.Фридриховская, д.40</v>
      </c>
    </row>
    <row r="4169" spans="1:18" hidden="1" x14ac:dyDescent="0.25">
      <c r="A4169" s="32">
        <v>858995</v>
      </c>
      <c r="B4169" s="31" t="s">
        <v>5832</v>
      </c>
      <c r="C4169" s="31" t="s">
        <v>5833</v>
      </c>
      <c r="D4169" s="31" t="s">
        <v>5834</v>
      </c>
      <c r="E4169" s="31" t="s">
        <v>145</v>
      </c>
      <c r="F4169" s="31" t="s">
        <v>122</v>
      </c>
      <c r="G4169" s="31" t="s">
        <v>107</v>
      </c>
      <c r="H4169" s="31" t="s">
        <v>108</v>
      </c>
      <c r="I4169" s="31" t="s">
        <v>124</v>
      </c>
      <c r="J4169" s="31" t="s">
        <v>109</v>
      </c>
      <c r="K4169" s="31" t="s">
        <v>110</v>
      </c>
      <c r="L4169" s="31" t="s">
        <v>5833</v>
      </c>
      <c r="M4169" s="31" t="s">
        <v>5</v>
      </c>
      <c r="N4169" s="31" t="s">
        <v>4</v>
      </c>
      <c r="O4169" s="31" t="s">
        <v>25929</v>
      </c>
      <c r="P4169" s="32" t="s">
        <v>67</v>
      </c>
      <c r="Q4169" s="32">
        <v>0</v>
      </c>
      <c r="R4169" t="str">
        <f t="shared" si="65"/>
        <v>Мацик О.О. ПП, кафе "Калина" г.Хмельницкий, ул.Геологов, д.13</v>
      </c>
    </row>
    <row r="4170" spans="1:18" hidden="1" x14ac:dyDescent="0.25">
      <c r="A4170" s="32">
        <v>870962</v>
      </c>
      <c r="B4170" s="31" t="s">
        <v>5935</v>
      </c>
      <c r="C4170" s="31" t="s">
        <v>5936</v>
      </c>
      <c r="D4170" s="31" t="s">
        <v>5937</v>
      </c>
      <c r="E4170" s="31" t="s">
        <v>145</v>
      </c>
      <c r="F4170" s="31" t="s">
        <v>122</v>
      </c>
      <c r="G4170" s="31" t="s">
        <v>149</v>
      </c>
      <c r="H4170" s="31" t="s">
        <v>108</v>
      </c>
      <c r="I4170" s="31" t="s">
        <v>124</v>
      </c>
      <c r="J4170" s="31" t="s">
        <v>109</v>
      </c>
      <c r="K4170" s="31" t="s">
        <v>110</v>
      </c>
      <c r="L4170" s="31" t="s">
        <v>5936</v>
      </c>
      <c r="M4170" s="31" t="s">
        <v>31</v>
      </c>
      <c r="N4170" s="31" t="s">
        <v>25934</v>
      </c>
      <c r="O4170" s="31" t="s">
        <v>25929</v>
      </c>
      <c r="P4170" s="32" t="s">
        <v>67</v>
      </c>
      <c r="Q4170" s="32">
        <v>0.5</v>
      </c>
      <c r="R4170" t="str">
        <f t="shared" si="65"/>
        <v>Кондратюк С.В. ПП, к-к г.Староконстантинов, ул.Острожского (біля вокзалу)</v>
      </c>
    </row>
    <row r="4171" spans="1:18" hidden="1" x14ac:dyDescent="0.25">
      <c r="A4171" s="32">
        <v>879623</v>
      </c>
      <c r="B4171" s="31" t="s">
        <v>5978</v>
      </c>
      <c r="C4171" s="31" t="s">
        <v>5979</v>
      </c>
      <c r="D4171" s="31" t="s">
        <v>5980</v>
      </c>
      <c r="E4171" s="31" t="s">
        <v>145</v>
      </c>
      <c r="F4171" s="31" t="s">
        <v>122</v>
      </c>
      <c r="G4171" s="31" t="s">
        <v>111</v>
      </c>
      <c r="H4171" s="31" t="s">
        <v>112</v>
      </c>
      <c r="I4171" s="31" t="s">
        <v>5981</v>
      </c>
      <c r="J4171" s="31" t="s">
        <v>5982</v>
      </c>
      <c r="K4171" s="31" t="s">
        <v>110</v>
      </c>
      <c r="L4171" s="31" t="s">
        <v>5979</v>
      </c>
      <c r="M4171" s="31" t="s">
        <v>32</v>
      </c>
      <c r="N4171" s="31" t="s">
        <v>25934</v>
      </c>
      <c r="O4171" s="31" t="s">
        <v>25929</v>
      </c>
      <c r="P4171" s="32" t="s">
        <v>25948</v>
      </c>
      <c r="Q4171" s="32">
        <v>0</v>
      </c>
      <c r="R4171" t="str">
        <f t="shared" si="65"/>
        <v>БЕМБІ ТОВ г.Хмельницкий, ул.Курчатова, д.8/7</v>
      </c>
    </row>
    <row r="4172" spans="1:18" hidden="1" x14ac:dyDescent="0.25">
      <c r="A4172" s="32">
        <v>879649</v>
      </c>
      <c r="B4172" s="31" t="s">
        <v>5997</v>
      </c>
      <c r="C4172" s="31" t="s">
        <v>5998</v>
      </c>
      <c r="D4172" s="31" t="s">
        <v>5999</v>
      </c>
      <c r="E4172" s="31" t="s">
        <v>145</v>
      </c>
      <c r="F4172" s="31" t="s">
        <v>122</v>
      </c>
      <c r="G4172" s="31" t="s">
        <v>107</v>
      </c>
      <c r="H4172" s="31" t="s">
        <v>108</v>
      </c>
      <c r="I4172" s="31" t="s">
        <v>6000</v>
      </c>
      <c r="J4172" s="31" t="s">
        <v>6001</v>
      </c>
      <c r="K4172" s="31" t="s">
        <v>110</v>
      </c>
      <c r="L4172" s="31" t="s">
        <v>5998</v>
      </c>
      <c r="M4172" s="31" t="s">
        <v>30</v>
      </c>
      <c r="N4172" s="31" t="s">
        <v>25934</v>
      </c>
      <c r="O4172" s="31" t="s">
        <v>25929</v>
      </c>
      <c r="P4172" s="32" t="s">
        <v>66</v>
      </c>
      <c r="Q4172" s="32">
        <v>0.5</v>
      </c>
      <c r="R4172" t="str">
        <f t="shared" si="65"/>
        <v>Галайко Л.І. ПП, маг. "Фаворит" р-н Красиловский Район, г.Красилов, ул.Центральная, д.33</v>
      </c>
    </row>
    <row r="4173" spans="1:18" hidden="1" x14ac:dyDescent="0.25">
      <c r="A4173" s="32">
        <v>879663</v>
      </c>
      <c r="B4173" s="31" t="s">
        <v>6055</v>
      </c>
      <c r="C4173" s="31" t="s">
        <v>2655</v>
      </c>
      <c r="D4173" s="31" t="s">
        <v>6056</v>
      </c>
      <c r="E4173" s="31" t="s">
        <v>145</v>
      </c>
      <c r="F4173" s="31" t="s">
        <v>122</v>
      </c>
      <c r="G4173" s="31" t="s">
        <v>149</v>
      </c>
      <c r="H4173" s="31" t="s">
        <v>108</v>
      </c>
      <c r="I4173" s="31" t="s">
        <v>6057</v>
      </c>
      <c r="J4173" s="31" t="s">
        <v>6058</v>
      </c>
      <c r="K4173" s="31" t="s">
        <v>110</v>
      </c>
      <c r="L4173" s="31" t="s">
        <v>2655</v>
      </c>
      <c r="M4173" s="31" t="s">
        <v>31</v>
      </c>
      <c r="N4173" s="31" t="s">
        <v>25934</v>
      </c>
      <c r="O4173" s="31" t="s">
        <v>25929</v>
      </c>
      <c r="P4173" s="32" t="s">
        <v>67</v>
      </c>
      <c r="Q4173" s="32">
        <v>0.5</v>
      </c>
      <c r="R4173" t="str">
        <f t="shared" si="65"/>
        <v>Оболонь Красилівське ДП ПАТ, маг. "Оболонь" г.Староконстантинов, ул.Грушевского, д.11</v>
      </c>
    </row>
    <row r="4174" spans="1:18" hidden="1" x14ac:dyDescent="0.25">
      <c r="A4174" s="32">
        <v>879670</v>
      </c>
      <c r="B4174" s="31" t="s">
        <v>6082</v>
      </c>
      <c r="C4174" s="31" t="s">
        <v>6083</v>
      </c>
      <c r="D4174" s="31" t="s">
        <v>6084</v>
      </c>
      <c r="E4174" s="31" t="s">
        <v>145</v>
      </c>
      <c r="F4174" s="31" t="s">
        <v>122</v>
      </c>
      <c r="G4174" s="31" t="s">
        <v>149</v>
      </c>
      <c r="H4174" s="31" t="s">
        <v>108</v>
      </c>
      <c r="I4174" s="31" t="s">
        <v>4987</v>
      </c>
      <c r="J4174" s="31" t="s">
        <v>4988</v>
      </c>
      <c r="K4174" s="31" t="s">
        <v>110</v>
      </c>
      <c r="L4174" s="31" t="s">
        <v>6083</v>
      </c>
      <c r="M4174" s="31" t="s">
        <v>5</v>
      </c>
      <c r="N4174" s="31" t="s">
        <v>4</v>
      </c>
      <c r="O4174" s="31" t="s">
        <v>25929</v>
      </c>
      <c r="P4174" s="32" t="s">
        <v>66</v>
      </c>
      <c r="Q4174" s="32">
        <v>1</v>
      </c>
      <c r="R4174" t="str">
        <f t="shared" si="65"/>
        <v>Шендера О.В. ПП, к-к №61 г.Хмельницкий, ул.Соборная, д.11 (молочний павільйон)</v>
      </c>
    </row>
    <row r="4175" spans="1:18" hidden="1" x14ac:dyDescent="0.25">
      <c r="A4175" s="32">
        <v>883241</v>
      </c>
      <c r="B4175" s="31" t="s">
        <v>6133</v>
      </c>
      <c r="C4175" s="31" t="s">
        <v>6134</v>
      </c>
      <c r="D4175" s="31" t="s">
        <v>6135</v>
      </c>
      <c r="E4175" s="31" t="s">
        <v>145</v>
      </c>
      <c r="F4175" s="31" t="s">
        <v>122</v>
      </c>
      <c r="G4175" s="31" t="s">
        <v>107</v>
      </c>
      <c r="H4175" s="31" t="s">
        <v>108</v>
      </c>
      <c r="I4175" s="31" t="s">
        <v>124</v>
      </c>
      <c r="J4175" s="31" t="s">
        <v>109</v>
      </c>
      <c r="K4175" s="31" t="s">
        <v>110</v>
      </c>
      <c r="L4175" s="31" t="s">
        <v>6134</v>
      </c>
      <c r="M4175" s="31" t="s">
        <v>31</v>
      </c>
      <c r="N4175" s="31" t="s">
        <v>25934</v>
      </c>
      <c r="O4175" s="31" t="s">
        <v>25929</v>
      </c>
      <c r="P4175" s="32" t="s">
        <v>66</v>
      </c>
      <c r="Q4175" s="32">
        <v>0.5</v>
      </c>
      <c r="R4175" t="str">
        <f t="shared" si="65"/>
        <v>Миропольський О.С. ПП, маг. "Продукти" р-н Староконстантиновский Район, с.Кисели, д.1</v>
      </c>
    </row>
    <row r="4176" spans="1:18" hidden="1" x14ac:dyDescent="0.25">
      <c r="A4176" s="32">
        <v>883243</v>
      </c>
      <c r="B4176" s="31" t="s">
        <v>6139</v>
      </c>
      <c r="C4176" s="31" t="s">
        <v>6140</v>
      </c>
      <c r="D4176" s="31" t="s">
        <v>6141</v>
      </c>
      <c r="E4176" s="31" t="s">
        <v>145</v>
      </c>
      <c r="F4176" s="31" t="s">
        <v>122</v>
      </c>
      <c r="G4176" s="31" t="s">
        <v>107</v>
      </c>
      <c r="H4176" s="31" t="s">
        <v>108</v>
      </c>
      <c r="I4176" s="31" t="s">
        <v>6142</v>
      </c>
      <c r="J4176" s="31" t="s">
        <v>6143</v>
      </c>
      <c r="K4176" s="31" t="s">
        <v>110</v>
      </c>
      <c r="L4176" s="31" t="s">
        <v>6140</v>
      </c>
      <c r="M4176" s="31" t="s">
        <v>29</v>
      </c>
      <c r="N4176" s="31" t="s">
        <v>25934</v>
      </c>
      <c r="O4176" s="31" t="s">
        <v>25929</v>
      </c>
      <c r="P4176" s="32" t="s">
        <v>66</v>
      </c>
      <c r="Q4176" s="32">
        <v>0.5</v>
      </c>
      <c r="R4176" t="str">
        <f t="shared" si="65"/>
        <v>Мельник В.В. ПП, маг. "Олесандра" р-н Теофипольский Район, с.Новоставцы, ул.Ленина, д.11 А</v>
      </c>
    </row>
    <row r="4177" spans="1:18" hidden="1" x14ac:dyDescent="0.25">
      <c r="A4177" s="32">
        <v>883244</v>
      </c>
      <c r="B4177" s="31" t="s">
        <v>6144</v>
      </c>
      <c r="C4177" s="31" t="s">
        <v>6145</v>
      </c>
      <c r="D4177" s="31" t="s">
        <v>6146</v>
      </c>
      <c r="E4177" s="31" t="s">
        <v>145</v>
      </c>
      <c r="F4177" s="31" t="s">
        <v>122</v>
      </c>
      <c r="G4177" s="31" t="s">
        <v>107</v>
      </c>
      <c r="H4177" s="31" t="s">
        <v>108</v>
      </c>
      <c r="I4177" s="31" t="s">
        <v>124</v>
      </c>
      <c r="J4177" s="31" t="s">
        <v>109</v>
      </c>
      <c r="K4177" s="31" t="s">
        <v>110</v>
      </c>
      <c r="L4177" s="31" t="s">
        <v>6145</v>
      </c>
      <c r="M4177" s="31" t="s">
        <v>32</v>
      </c>
      <c r="N4177" s="31" t="s">
        <v>25934</v>
      </c>
      <c r="O4177" s="31" t="s">
        <v>25929</v>
      </c>
      <c r="P4177" s="32" t="s">
        <v>67</v>
      </c>
      <c r="Q4177" s="32">
        <v>0.5</v>
      </c>
      <c r="R4177" t="str">
        <f t="shared" si="65"/>
        <v>Пшонько Л.В. ПП, маг. "Продукти" р-н Староконстантиновский Район, с.Старый Острополь, ул.Ленина, д.147 (біля АЗС)</v>
      </c>
    </row>
    <row r="4178" spans="1:18" hidden="1" x14ac:dyDescent="0.25">
      <c r="A4178" s="32">
        <v>883245</v>
      </c>
      <c r="B4178" s="31" t="s">
        <v>6147</v>
      </c>
      <c r="C4178" s="31" t="s">
        <v>6148</v>
      </c>
      <c r="D4178" s="31" t="s">
        <v>6149</v>
      </c>
      <c r="E4178" s="31" t="s">
        <v>145</v>
      </c>
      <c r="F4178" s="31" t="s">
        <v>122</v>
      </c>
      <c r="G4178" s="31" t="s">
        <v>107</v>
      </c>
      <c r="H4178" s="31" t="s">
        <v>108</v>
      </c>
      <c r="I4178" s="31" t="s">
        <v>6150</v>
      </c>
      <c r="J4178" s="31" t="s">
        <v>6151</v>
      </c>
      <c r="K4178" s="31" t="s">
        <v>110</v>
      </c>
      <c r="L4178" s="31" t="s">
        <v>6148</v>
      </c>
      <c r="M4178" s="31" t="s">
        <v>5</v>
      </c>
      <c r="N4178" s="31" t="s">
        <v>4</v>
      </c>
      <c r="O4178" s="31" t="s">
        <v>25929</v>
      </c>
      <c r="P4178" s="32" t="s">
        <v>25948</v>
      </c>
      <c r="Q4178" s="32">
        <v>0</v>
      </c>
      <c r="R4178" t="str">
        <f t="shared" si="65"/>
        <v>Черкасова Е.О. ПП, к-к №38 г.Хмельницкий, ул.Куприна, д.54/1</v>
      </c>
    </row>
    <row r="4179" spans="1:18" hidden="1" x14ac:dyDescent="0.25">
      <c r="A4179" s="32">
        <v>883246</v>
      </c>
      <c r="B4179" s="31" t="s">
        <v>6152</v>
      </c>
      <c r="C4179" s="31" t="s">
        <v>6134</v>
      </c>
      <c r="D4179" s="31" t="s">
        <v>6153</v>
      </c>
      <c r="E4179" s="31" t="s">
        <v>145</v>
      </c>
      <c r="F4179" s="31" t="s">
        <v>122</v>
      </c>
      <c r="G4179" s="31" t="s">
        <v>107</v>
      </c>
      <c r="H4179" s="31" t="s">
        <v>108</v>
      </c>
      <c r="I4179" s="31" t="s">
        <v>124</v>
      </c>
      <c r="J4179" s="31" t="s">
        <v>109</v>
      </c>
      <c r="K4179" s="31" t="s">
        <v>110</v>
      </c>
      <c r="L4179" s="31" t="s">
        <v>6134</v>
      </c>
      <c r="M4179" s="31" t="s">
        <v>31</v>
      </c>
      <c r="N4179" s="31" t="s">
        <v>25934</v>
      </c>
      <c r="O4179" s="31" t="s">
        <v>25929</v>
      </c>
      <c r="P4179" s="32" t="s">
        <v>66</v>
      </c>
      <c r="Q4179" s="32">
        <v>0.5</v>
      </c>
      <c r="R4179" t="str">
        <f t="shared" si="65"/>
        <v>Миропольський О.С. ПП, маг. "Продукти" г.Староконстантинов, ул.Ессенская, д.26</v>
      </c>
    </row>
    <row r="4180" spans="1:18" hidden="1" x14ac:dyDescent="0.25">
      <c r="A4180" s="32">
        <v>884308</v>
      </c>
      <c r="B4180" s="31" t="s">
        <v>6164</v>
      </c>
      <c r="C4180" s="31" t="s">
        <v>6165</v>
      </c>
      <c r="D4180" s="31" t="s">
        <v>6166</v>
      </c>
      <c r="E4180" s="31" t="s">
        <v>145</v>
      </c>
      <c r="F4180" s="31" t="s">
        <v>122</v>
      </c>
      <c r="G4180" s="31" t="s">
        <v>107</v>
      </c>
      <c r="H4180" s="31" t="s">
        <v>108</v>
      </c>
      <c r="I4180" s="31" t="s">
        <v>626</v>
      </c>
      <c r="J4180" s="31" t="s">
        <v>627</v>
      </c>
      <c r="K4180" s="31" t="s">
        <v>110</v>
      </c>
      <c r="L4180" s="31" t="s">
        <v>6165</v>
      </c>
      <c r="M4180" s="31" t="s">
        <v>33</v>
      </c>
      <c r="N4180" s="31" t="s">
        <v>25934</v>
      </c>
      <c r="O4180" s="31" t="s">
        <v>25929</v>
      </c>
      <c r="P4180" s="32" t="s">
        <v>66</v>
      </c>
      <c r="Q4180" s="32">
        <v>1</v>
      </c>
      <c r="R4180" t="str">
        <f t="shared" si="65"/>
        <v>Осадчук Л.С. ПП, маг. "Скорпіон" р-н Летичевский Район, пгт.Ставница, ул.Ленина, д.7</v>
      </c>
    </row>
    <row r="4181" spans="1:18" hidden="1" x14ac:dyDescent="0.25">
      <c r="A4181" s="32">
        <v>895343</v>
      </c>
      <c r="B4181" s="31" t="s">
        <v>6270</v>
      </c>
      <c r="C4181" s="31" t="s">
        <v>6271</v>
      </c>
      <c r="D4181" s="31" t="s">
        <v>6272</v>
      </c>
      <c r="E4181" s="31" t="s">
        <v>145</v>
      </c>
      <c r="F4181" s="31" t="s">
        <v>122</v>
      </c>
      <c r="G4181" s="31" t="s">
        <v>107</v>
      </c>
      <c r="H4181" s="31" t="s">
        <v>108</v>
      </c>
      <c r="I4181" s="31" t="s">
        <v>124</v>
      </c>
      <c r="J4181" s="31" t="s">
        <v>109</v>
      </c>
      <c r="K4181" s="31" t="s">
        <v>110</v>
      </c>
      <c r="L4181" s="31" t="s">
        <v>6271</v>
      </c>
      <c r="M4181" s="31" t="s">
        <v>32</v>
      </c>
      <c r="N4181" s="31" t="s">
        <v>25934</v>
      </c>
      <c r="O4181" s="31" t="s">
        <v>25929</v>
      </c>
      <c r="P4181" s="32" t="s">
        <v>25948</v>
      </c>
      <c r="Q4181" s="32">
        <v>0</v>
      </c>
      <c r="R4181" t="str">
        <f t="shared" si="65"/>
        <v>Петрук П.П. ПП, маг. "Продукти" г.Хмельницкий, д.2 (Дачний масив "Видрові Доли")</v>
      </c>
    </row>
    <row r="4182" spans="1:18" hidden="1" x14ac:dyDescent="0.25">
      <c r="A4182" s="32">
        <v>895344</v>
      </c>
      <c r="B4182" s="31" t="s">
        <v>6273</v>
      </c>
      <c r="C4182" s="31" t="s">
        <v>6274</v>
      </c>
      <c r="D4182" s="31" t="s">
        <v>6275</v>
      </c>
      <c r="E4182" s="31" t="s">
        <v>145</v>
      </c>
      <c r="F4182" s="31" t="s">
        <v>122</v>
      </c>
      <c r="G4182" s="31" t="s">
        <v>107</v>
      </c>
      <c r="H4182" s="31" t="s">
        <v>108</v>
      </c>
      <c r="I4182" s="31" t="s">
        <v>124</v>
      </c>
      <c r="J4182" s="31" t="s">
        <v>6276</v>
      </c>
      <c r="K4182" s="31" t="s">
        <v>110</v>
      </c>
      <c r="L4182" s="31" t="s">
        <v>6274</v>
      </c>
      <c r="M4182" s="31" t="s">
        <v>32</v>
      </c>
      <c r="N4182" s="31" t="s">
        <v>25934</v>
      </c>
      <c r="O4182" s="31" t="s">
        <v>25929</v>
      </c>
      <c r="P4182" s="32" t="s">
        <v>25948</v>
      </c>
      <c r="Q4182" s="32">
        <v>0</v>
      </c>
      <c r="R4182" t="str">
        <f t="shared" si="65"/>
        <v>Сорокін ПП, маг. "Продукти" р-н Староконстантиновский Район, с.Сербиновка, д.0</v>
      </c>
    </row>
    <row r="4183" spans="1:18" hidden="1" x14ac:dyDescent="0.25">
      <c r="A4183" s="32">
        <v>421229</v>
      </c>
      <c r="B4183" s="31" t="s">
        <v>4190</v>
      </c>
      <c r="C4183" s="31" t="s">
        <v>4191</v>
      </c>
      <c r="D4183" s="31" t="s">
        <v>4192</v>
      </c>
      <c r="E4183" s="31" t="s">
        <v>145</v>
      </c>
      <c r="F4183" s="31" t="s">
        <v>122</v>
      </c>
      <c r="G4183" s="31" t="s">
        <v>107</v>
      </c>
      <c r="H4183" s="31" t="s">
        <v>108</v>
      </c>
      <c r="I4183" s="31" t="s">
        <v>4193</v>
      </c>
      <c r="J4183" s="31" t="s">
        <v>4194</v>
      </c>
      <c r="K4183" s="31" t="s">
        <v>110</v>
      </c>
      <c r="L4183" s="31" t="s">
        <v>4191</v>
      </c>
      <c r="M4183" s="31" t="s">
        <v>32</v>
      </c>
      <c r="N4183" s="31" t="s">
        <v>25934</v>
      </c>
      <c r="O4183" s="31" t="s">
        <v>25929</v>
      </c>
      <c r="P4183" s="32" t="s">
        <v>66</v>
      </c>
      <c r="Q4183" s="32">
        <v>1</v>
      </c>
      <c r="R4183" t="str">
        <f t="shared" si="65"/>
        <v>Новачук В.А. ПП, маг. "Продукти", біля церкви р-н Староконстантиновский Район, с.Старый Острополь, ул.Ленина (0)</v>
      </c>
    </row>
    <row r="4184" spans="1:18" hidden="1" x14ac:dyDescent="0.25">
      <c r="A4184" s="32">
        <v>421234</v>
      </c>
      <c r="B4184" s="31" t="s">
        <v>4204</v>
      </c>
      <c r="C4184" s="31" t="s">
        <v>4205</v>
      </c>
      <c r="D4184" s="31" t="s">
        <v>420</v>
      </c>
      <c r="E4184" s="31" t="s">
        <v>135</v>
      </c>
      <c r="F4184" s="31" t="s">
        <v>122</v>
      </c>
      <c r="G4184" s="31" t="s">
        <v>107</v>
      </c>
      <c r="H4184" s="31" t="s">
        <v>108</v>
      </c>
      <c r="I4184" s="31" t="s">
        <v>4206</v>
      </c>
      <c r="J4184" s="31" t="s">
        <v>4207</v>
      </c>
      <c r="K4184" s="31" t="s">
        <v>110</v>
      </c>
      <c r="L4184" s="31" t="s">
        <v>4208</v>
      </c>
      <c r="M4184" s="31" t="s">
        <v>4</v>
      </c>
      <c r="N4184" s="31" t="s">
        <v>4</v>
      </c>
      <c r="O4184" s="31" t="s">
        <v>25929</v>
      </c>
      <c r="P4184" s="32" t="s">
        <v>67</v>
      </c>
      <c r="Q4184" s="32">
        <v>1</v>
      </c>
      <c r="R4184" t="str">
        <f t="shared" si="65"/>
        <v>(РЦ) Остапчук Л.В. ПП, маг. "Маркет" р-н Славутский Район, с.Каменка (0)</v>
      </c>
    </row>
    <row r="4185" spans="1:18" hidden="1" x14ac:dyDescent="0.25">
      <c r="A4185" s="32">
        <v>421235</v>
      </c>
      <c r="B4185" s="31" t="s">
        <v>4209</v>
      </c>
      <c r="C4185" s="31" t="s">
        <v>4210</v>
      </c>
      <c r="D4185" s="31" t="s">
        <v>544</v>
      </c>
      <c r="E4185" s="31" t="s">
        <v>135</v>
      </c>
      <c r="F4185" s="31" t="s">
        <v>122</v>
      </c>
      <c r="G4185" s="31" t="s">
        <v>107</v>
      </c>
      <c r="H4185" s="31" t="s">
        <v>108</v>
      </c>
      <c r="I4185" s="31" t="s">
        <v>4206</v>
      </c>
      <c r="J4185" s="31" t="s">
        <v>4207</v>
      </c>
      <c r="K4185" s="31" t="s">
        <v>110</v>
      </c>
      <c r="L4185" s="31" t="s">
        <v>4208</v>
      </c>
      <c r="M4185" s="31" t="s">
        <v>4</v>
      </c>
      <c r="N4185" s="31" t="s">
        <v>4</v>
      </c>
      <c r="O4185" s="31" t="s">
        <v>25929</v>
      </c>
      <c r="P4185" s="32" t="s">
        <v>25948</v>
      </c>
      <c r="Q4185" s="32">
        <v>1</v>
      </c>
      <c r="R4185" t="str">
        <f t="shared" si="65"/>
        <v>(КООП) Остапчук Л.В. ПП, маг. "Маркет" р-н Славутский Район, с.Крупец (0)</v>
      </c>
    </row>
    <row r="4186" spans="1:18" hidden="1" x14ac:dyDescent="0.25">
      <c r="A4186" s="32">
        <v>421236</v>
      </c>
      <c r="B4186" s="31" t="s">
        <v>4211</v>
      </c>
      <c r="C4186" s="31" t="s">
        <v>4205</v>
      </c>
      <c r="D4186" s="31" t="s">
        <v>4212</v>
      </c>
      <c r="E4186" s="31" t="s">
        <v>135</v>
      </c>
      <c r="F4186" s="31" t="s">
        <v>122</v>
      </c>
      <c r="G4186" s="31" t="s">
        <v>107</v>
      </c>
      <c r="H4186" s="31" t="s">
        <v>108</v>
      </c>
      <c r="I4186" s="31" t="s">
        <v>4206</v>
      </c>
      <c r="J4186" s="31" t="s">
        <v>4207</v>
      </c>
      <c r="K4186" s="31" t="s">
        <v>110</v>
      </c>
      <c r="L4186" s="31" t="s">
        <v>4208</v>
      </c>
      <c r="M4186" s="31" t="s">
        <v>4</v>
      </c>
      <c r="N4186" s="31" t="s">
        <v>4</v>
      </c>
      <c r="O4186" s="31" t="s">
        <v>25929</v>
      </c>
      <c r="P4186" s="32" t="s">
        <v>25948</v>
      </c>
      <c r="Q4186" s="32">
        <v>1</v>
      </c>
      <c r="R4186" t="str">
        <f t="shared" si="65"/>
        <v>(РЦ) Остапчук Л.В. ПП, маг. "Маркет" р-н Славутский Район, с.Новый Кривин (0)</v>
      </c>
    </row>
    <row r="4187" spans="1:18" hidden="1" x14ac:dyDescent="0.25">
      <c r="A4187" s="32">
        <v>421242</v>
      </c>
      <c r="B4187" s="31" t="s">
        <v>4228</v>
      </c>
      <c r="C4187" s="31" t="s">
        <v>4229</v>
      </c>
      <c r="D4187" s="31" t="s">
        <v>4230</v>
      </c>
      <c r="E4187" s="31" t="s">
        <v>145</v>
      </c>
      <c r="F4187" s="31" t="s">
        <v>122</v>
      </c>
      <c r="G4187" s="31" t="s">
        <v>107</v>
      </c>
      <c r="H4187" s="31" t="s">
        <v>108</v>
      </c>
      <c r="I4187" s="31" t="s">
        <v>4231</v>
      </c>
      <c r="J4187" s="31" t="s">
        <v>4232</v>
      </c>
      <c r="K4187" s="31" t="s">
        <v>110</v>
      </c>
      <c r="L4187" s="31" t="s">
        <v>4229</v>
      </c>
      <c r="M4187" s="31" t="s">
        <v>33</v>
      </c>
      <c r="N4187" s="31" t="s">
        <v>25934</v>
      </c>
      <c r="O4187" s="31" t="s">
        <v>25929</v>
      </c>
      <c r="P4187" s="32" t="s">
        <v>67</v>
      </c>
      <c r="Q4187" s="32">
        <v>0.5</v>
      </c>
      <c r="R4187" t="str">
        <f t="shared" si="65"/>
        <v>Дзюба А.В. ПП, маг. на хаті р-н Летичевский Район, пгт.Летичев, пер.Коцюбинского, д.32</v>
      </c>
    </row>
    <row r="4188" spans="1:18" hidden="1" x14ac:dyDescent="0.25">
      <c r="A4188" s="32">
        <v>421248</v>
      </c>
      <c r="B4188" s="31" t="s">
        <v>4253</v>
      </c>
      <c r="C4188" s="31" t="s">
        <v>4254</v>
      </c>
      <c r="D4188" s="31" t="s">
        <v>4255</v>
      </c>
      <c r="E4188" s="31" t="s">
        <v>145</v>
      </c>
      <c r="F4188" s="31" t="s">
        <v>122</v>
      </c>
      <c r="G4188" s="31" t="s">
        <v>107</v>
      </c>
      <c r="H4188" s="31" t="s">
        <v>108</v>
      </c>
      <c r="I4188" s="31" t="s">
        <v>4256</v>
      </c>
      <c r="J4188" s="31" t="s">
        <v>4257</v>
      </c>
      <c r="K4188" s="31" t="s">
        <v>110</v>
      </c>
      <c r="L4188" s="31" t="s">
        <v>4258</v>
      </c>
      <c r="M4188" s="31" t="s">
        <v>4</v>
      </c>
      <c r="N4188" s="31" t="s">
        <v>4</v>
      </c>
      <c r="O4188" s="31" t="s">
        <v>25929</v>
      </c>
      <c r="P4188" s="32" t="s">
        <v>25948</v>
      </c>
      <c r="Q4188" s="32">
        <v>1</v>
      </c>
      <c r="R4188" t="str">
        <f t="shared" si="65"/>
        <v>(РЦ) Марцінишин В.М. ПП, маг. "Продукти" р-н Староконстантиновский Район, с.Калиновка (0)</v>
      </c>
    </row>
    <row r="4189" spans="1:18" hidden="1" x14ac:dyDescent="0.25">
      <c r="A4189" s="32">
        <v>421249</v>
      </c>
      <c r="B4189" s="31" t="s">
        <v>4259</v>
      </c>
      <c r="C4189" s="31" t="s">
        <v>4260</v>
      </c>
      <c r="D4189" s="31" t="s">
        <v>4261</v>
      </c>
      <c r="E4189" s="31" t="s">
        <v>145</v>
      </c>
      <c r="F4189" s="31" t="s">
        <v>122</v>
      </c>
      <c r="G4189" s="31" t="s">
        <v>115</v>
      </c>
      <c r="H4189" s="31" t="s">
        <v>116</v>
      </c>
      <c r="I4189" s="31" t="s">
        <v>4262</v>
      </c>
      <c r="J4189" s="31" t="s">
        <v>4263</v>
      </c>
      <c r="K4189" s="31" t="s">
        <v>110</v>
      </c>
      <c r="L4189" s="31" t="s">
        <v>4260</v>
      </c>
      <c r="M4189" s="31" t="s">
        <v>31</v>
      </c>
      <c r="N4189" s="31" t="s">
        <v>25934</v>
      </c>
      <c r="O4189" s="31" t="s">
        <v>25929</v>
      </c>
      <c r="P4189" s="32" t="s">
        <v>67</v>
      </c>
      <c r="Q4189" s="32">
        <v>0.5</v>
      </c>
      <c r="R4189" t="str">
        <f t="shared" si="65"/>
        <v>Семенюк Н.О. ПП, лоток г.Староконстантинов, ул.Острожского (-)</v>
      </c>
    </row>
    <row r="4190" spans="1:18" hidden="1" x14ac:dyDescent="0.25">
      <c r="A4190" s="32">
        <v>421251</v>
      </c>
      <c r="B4190" s="31" t="s">
        <v>4269</v>
      </c>
      <c r="C4190" s="31" t="s">
        <v>4270</v>
      </c>
      <c r="D4190" s="31" t="s">
        <v>4271</v>
      </c>
      <c r="E4190" s="31" t="s">
        <v>145</v>
      </c>
      <c r="F4190" s="31" t="s">
        <v>122</v>
      </c>
      <c r="G4190" s="31" t="s">
        <v>115</v>
      </c>
      <c r="H4190" s="31" t="s">
        <v>116</v>
      </c>
      <c r="I4190" s="31" t="s">
        <v>4272</v>
      </c>
      <c r="J4190" s="31" t="s">
        <v>4273</v>
      </c>
      <c r="K4190" s="31" t="s">
        <v>110</v>
      </c>
      <c r="L4190" s="31" t="s">
        <v>4270</v>
      </c>
      <c r="M4190" s="31" t="s">
        <v>31</v>
      </c>
      <c r="N4190" s="31" t="s">
        <v>25934</v>
      </c>
      <c r="O4190" s="31" t="s">
        <v>25929</v>
      </c>
      <c r="P4190" s="32" t="s">
        <v>66</v>
      </c>
      <c r="Q4190" s="32">
        <v>1</v>
      </c>
      <c r="R4190" t="str">
        <f t="shared" si="65"/>
        <v>Перепелиця В.А. ПП, к-к г.Староконстантинов, ул.Заречная, д.53 (біля 3-ї школи)</v>
      </c>
    </row>
    <row r="4191" spans="1:18" hidden="1" x14ac:dyDescent="0.25">
      <c r="A4191" s="32">
        <v>421259</v>
      </c>
      <c r="B4191" s="31" t="s">
        <v>4292</v>
      </c>
      <c r="C4191" s="31" t="s">
        <v>4293</v>
      </c>
      <c r="D4191" s="31" t="s">
        <v>4294</v>
      </c>
      <c r="E4191" s="31" t="s">
        <v>145</v>
      </c>
      <c r="F4191" s="31" t="s">
        <v>122</v>
      </c>
      <c r="G4191" s="31" t="s">
        <v>107</v>
      </c>
      <c r="H4191" s="31" t="s">
        <v>108</v>
      </c>
      <c r="I4191" s="31" t="s">
        <v>4295</v>
      </c>
      <c r="J4191" s="31" t="s">
        <v>4296</v>
      </c>
      <c r="K4191" s="31" t="s">
        <v>110</v>
      </c>
      <c r="L4191" s="31" t="s">
        <v>4293</v>
      </c>
      <c r="M4191" s="31" t="s">
        <v>33</v>
      </c>
      <c r="N4191" s="31" t="s">
        <v>25934</v>
      </c>
      <c r="O4191" s="31" t="s">
        <v>25929</v>
      </c>
      <c r="P4191" s="32" t="s">
        <v>67</v>
      </c>
      <c r="Q4191" s="32">
        <v>0</v>
      </c>
      <c r="R4191" t="str">
        <f t="shared" si="65"/>
        <v>Торговий дім "Маркет-плюс" ТОВ, АЗС 23№04 г.Хмельницкий (траса "Хмельницький-Пирогівці", при в'їзді в село)</v>
      </c>
    </row>
    <row r="4192" spans="1:18" hidden="1" x14ac:dyDescent="0.25">
      <c r="A4192" s="32">
        <v>421260</v>
      </c>
      <c r="B4192" s="31" t="s">
        <v>4297</v>
      </c>
      <c r="C4192" s="31" t="s">
        <v>4298</v>
      </c>
      <c r="D4192" s="31" t="s">
        <v>4299</v>
      </c>
      <c r="E4192" s="31" t="s">
        <v>145</v>
      </c>
      <c r="F4192" s="31" t="s">
        <v>122</v>
      </c>
      <c r="G4192" s="31" t="s">
        <v>107</v>
      </c>
      <c r="H4192" s="31" t="s">
        <v>108</v>
      </c>
      <c r="I4192" s="31" t="s">
        <v>4300</v>
      </c>
      <c r="J4192" s="31" t="s">
        <v>4301</v>
      </c>
      <c r="K4192" s="31" t="s">
        <v>110</v>
      </c>
      <c r="L4192" s="31" t="s">
        <v>4298</v>
      </c>
      <c r="M4192" s="31" t="s">
        <v>29</v>
      </c>
      <c r="N4192" s="31" t="s">
        <v>25934</v>
      </c>
      <c r="O4192" s="31" t="s">
        <v>25929</v>
      </c>
      <c r="P4192" s="32" t="s">
        <v>66</v>
      </c>
      <c r="Q4192" s="32">
        <v>1</v>
      </c>
      <c r="R4192" t="str">
        <f t="shared" si="65"/>
        <v>Загоруйко О.Л. ПП, маг. "Солодощі" р-н Теофипольский Район, пгт.Теофиполь, пер.Макаренко, д.33г</v>
      </c>
    </row>
    <row r="4193" spans="1:18" hidden="1" x14ac:dyDescent="0.25">
      <c r="A4193" s="32">
        <v>421321</v>
      </c>
      <c r="B4193" s="31" t="s">
        <v>4419</v>
      </c>
      <c r="C4193" s="31" t="s">
        <v>4420</v>
      </c>
      <c r="D4193" s="31" t="s">
        <v>4421</v>
      </c>
      <c r="E4193" s="31" t="s">
        <v>145</v>
      </c>
      <c r="F4193" s="31" t="s">
        <v>122</v>
      </c>
      <c r="G4193" s="31" t="s">
        <v>107</v>
      </c>
      <c r="H4193" s="31" t="s">
        <v>108</v>
      </c>
      <c r="I4193" s="31" t="s">
        <v>4422</v>
      </c>
      <c r="J4193" s="31" t="s">
        <v>4423</v>
      </c>
      <c r="K4193" s="31" t="s">
        <v>110</v>
      </c>
      <c r="L4193" s="31" t="s">
        <v>4424</v>
      </c>
      <c r="M4193" s="31" t="s">
        <v>30</v>
      </c>
      <c r="N4193" s="31" t="s">
        <v>25934</v>
      </c>
      <c r="O4193" s="31" t="s">
        <v>25929</v>
      </c>
      <c r="P4193" s="32" t="s">
        <v>66</v>
      </c>
      <c r="Q4193" s="32">
        <v>0.5</v>
      </c>
      <c r="R4193" t="str">
        <f t="shared" si="65"/>
        <v>Святецьке СТ р-н Теофипольский Район, с.Волковцы, д.20 (ул. Победы)</v>
      </c>
    </row>
    <row r="4194" spans="1:18" hidden="1" x14ac:dyDescent="0.25">
      <c r="A4194" s="32">
        <v>421338</v>
      </c>
      <c r="B4194" s="31" t="s">
        <v>4461</v>
      </c>
      <c r="C4194" s="31" t="s">
        <v>4462</v>
      </c>
      <c r="D4194" s="31" t="s">
        <v>4463</v>
      </c>
      <c r="E4194" s="31" t="s">
        <v>145</v>
      </c>
      <c r="F4194" s="31" t="s">
        <v>122</v>
      </c>
      <c r="G4194" s="31" t="s">
        <v>114</v>
      </c>
      <c r="H4194" s="31" t="s">
        <v>108</v>
      </c>
      <c r="I4194" s="31" t="s">
        <v>4464</v>
      </c>
      <c r="J4194" s="31" t="s">
        <v>4465</v>
      </c>
      <c r="K4194" s="31" t="s">
        <v>110</v>
      </c>
      <c r="L4194" s="31" t="s">
        <v>4462</v>
      </c>
      <c r="M4194" s="31" t="s">
        <v>33</v>
      </c>
      <c r="N4194" s="31" t="s">
        <v>25934</v>
      </c>
      <c r="O4194" s="31" t="s">
        <v>25929</v>
      </c>
      <c r="P4194" s="32" t="s">
        <v>67</v>
      </c>
      <c r="Q4194" s="32">
        <v>0</v>
      </c>
      <c r="R4194" t="str">
        <f t="shared" si="65"/>
        <v>Вітюк М.В. ПП, кафе "Мрія" р-н Хмельницкий Район, с.Пироговцы, ул.Центральная, д.14 (напроти Нечитайло)</v>
      </c>
    </row>
    <row r="4195" spans="1:18" hidden="1" x14ac:dyDescent="0.25">
      <c r="A4195" s="32">
        <v>421351</v>
      </c>
      <c r="B4195" s="31" t="s">
        <v>4485</v>
      </c>
      <c r="C4195" s="31" t="s">
        <v>4486</v>
      </c>
      <c r="D4195" s="31" t="s">
        <v>4487</v>
      </c>
      <c r="E4195" s="31" t="s">
        <v>145</v>
      </c>
      <c r="F4195" s="31" t="s">
        <v>122</v>
      </c>
      <c r="G4195" s="31" t="s">
        <v>111</v>
      </c>
      <c r="H4195" s="31" t="s">
        <v>112</v>
      </c>
      <c r="I4195" s="31" t="s">
        <v>4488</v>
      </c>
      <c r="J4195" s="31" t="s">
        <v>4489</v>
      </c>
      <c r="K4195" s="31" t="s">
        <v>110</v>
      </c>
      <c r="L4195" s="31" t="s">
        <v>4490</v>
      </c>
      <c r="M4195" s="31" t="s">
        <v>4</v>
      </c>
      <c r="N4195" s="31" t="s">
        <v>4</v>
      </c>
      <c r="O4195" s="31" t="s">
        <v>25929</v>
      </c>
      <c r="P4195" s="32" t="s">
        <v>25948</v>
      </c>
      <c r="Q4195" s="32">
        <v>1</v>
      </c>
      <c r="R4195" t="str">
        <f t="shared" si="65"/>
        <v>(НКЗ) Євромост ТОВ Хмельницький, вул. Вінницьке шосе, б. 23,</v>
      </c>
    </row>
    <row r="4196" spans="1:18" hidden="1" x14ac:dyDescent="0.25">
      <c r="A4196" s="32">
        <v>421356</v>
      </c>
      <c r="B4196" s="31" t="s">
        <v>4494</v>
      </c>
      <c r="C4196" s="31" t="s">
        <v>4495</v>
      </c>
      <c r="D4196" s="31" t="s">
        <v>2779</v>
      </c>
      <c r="E4196" s="31" t="s">
        <v>145</v>
      </c>
      <c r="F4196" s="31" t="s">
        <v>122</v>
      </c>
      <c r="G4196" s="31" t="s">
        <v>111</v>
      </c>
      <c r="H4196" s="31" t="s">
        <v>112</v>
      </c>
      <c r="I4196" s="31" t="s">
        <v>4496</v>
      </c>
      <c r="J4196" s="31" t="s">
        <v>109</v>
      </c>
      <c r="K4196" s="31" t="s">
        <v>110</v>
      </c>
      <c r="L4196" s="31" t="s">
        <v>4496</v>
      </c>
      <c r="M4196" s="31" t="s">
        <v>4</v>
      </c>
      <c r="N4196" s="31" t="s">
        <v>4</v>
      </c>
      <c r="O4196" s="31" t="s">
        <v>25929</v>
      </c>
      <c r="P4196" s="32" t="s">
        <v>25948</v>
      </c>
      <c r="Q4196" s="32">
        <v>1</v>
      </c>
      <c r="R4196" t="str">
        <f t="shared" si="65"/>
        <v>(НКЗ) Кам'янська сільська рада р-н Каменец-Подольский Район, с.Каменка (0)</v>
      </c>
    </row>
    <row r="4197" spans="1:18" hidden="1" x14ac:dyDescent="0.25">
      <c r="A4197" s="32">
        <v>421391</v>
      </c>
      <c r="B4197" s="31" t="s">
        <v>4552</v>
      </c>
      <c r="C4197" s="31" t="s">
        <v>4553</v>
      </c>
      <c r="D4197" s="31" t="s">
        <v>4554</v>
      </c>
      <c r="E4197" s="31" t="s">
        <v>145</v>
      </c>
      <c r="F4197" s="31" t="s">
        <v>122</v>
      </c>
      <c r="G4197" s="31" t="s">
        <v>107</v>
      </c>
      <c r="H4197" s="31" t="s">
        <v>108</v>
      </c>
      <c r="I4197" s="31" t="s">
        <v>4555</v>
      </c>
      <c r="J4197" s="31" t="s">
        <v>4556</v>
      </c>
      <c r="K4197" s="31" t="s">
        <v>110</v>
      </c>
      <c r="L4197" s="31" t="s">
        <v>4553</v>
      </c>
      <c r="M4197" s="31" t="s">
        <v>32</v>
      </c>
      <c r="N4197" s="31" t="s">
        <v>25934</v>
      </c>
      <c r="O4197" s="31" t="s">
        <v>25929</v>
      </c>
      <c r="P4197" s="32" t="s">
        <v>66</v>
      </c>
      <c r="Q4197" s="32">
        <v>1</v>
      </c>
      <c r="R4197" t="str">
        <f t="shared" si="65"/>
        <v>Сослюк І.В. ПП, маг. "Продукти" г.Староконстантинов, пер.Мира, д.1/150 (блок 2)</v>
      </c>
    </row>
    <row r="4198" spans="1:18" hidden="1" x14ac:dyDescent="0.25">
      <c r="A4198" s="32">
        <v>421399</v>
      </c>
      <c r="B4198" s="31" t="s">
        <v>4576</v>
      </c>
      <c r="C4198" s="31" t="s">
        <v>4577</v>
      </c>
      <c r="D4198" s="31" t="s">
        <v>4578</v>
      </c>
      <c r="E4198" s="31" t="s">
        <v>145</v>
      </c>
      <c r="F4198" s="31" t="s">
        <v>122</v>
      </c>
      <c r="G4198" s="31" t="s">
        <v>149</v>
      </c>
      <c r="H4198" s="31" t="s">
        <v>108</v>
      </c>
      <c r="I4198" s="31" t="s">
        <v>124</v>
      </c>
      <c r="J4198" s="31" t="s">
        <v>109</v>
      </c>
      <c r="K4198" s="31" t="s">
        <v>110</v>
      </c>
      <c r="L4198" s="31" t="s">
        <v>4577</v>
      </c>
      <c r="M4198" s="31" t="s">
        <v>5</v>
      </c>
      <c r="N4198" s="31" t="s">
        <v>4</v>
      </c>
      <c r="O4198" s="31" t="s">
        <v>25929</v>
      </c>
      <c r="P4198" s="32" t="s">
        <v>67</v>
      </c>
      <c r="Q4198" s="32">
        <v>0.5</v>
      </c>
      <c r="R4198" t="str">
        <f t="shared" si="65"/>
        <v>Топольніцький Є.В. ПП, к-к "Табачок" г.Хмельницкий, ул.Геологов (ринок "Сардонікс")</v>
      </c>
    </row>
    <row r="4199" spans="1:18" hidden="1" x14ac:dyDescent="0.25">
      <c r="A4199" s="32">
        <v>421443</v>
      </c>
      <c r="B4199" s="31" t="s">
        <v>4630</v>
      </c>
      <c r="C4199" s="31" t="s">
        <v>4631</v>
      </c>
      <c r="D4199" s="31" t="s">
        <v>4632</v>
      </c>
      <c r="E4199" s="31" t="s">
        <v>145</v>
      </c>
      <c r="F4199" s="31" t="s">
        <v>122</v>
      </c>
      <c r="G4199" s="31" t="s">
        <v>107</v>
      </c>
      <c r="H4199" s="31" t="s">
        <v>108</v>
      </c>
      <c r="I4199" s="31" t="s">
        <v>4633</v>
      </c>
      <c r="J4199" s="31" t="s">
        <v>4634</v>
      </c>
      <c r="K4199" s="31" t="s">
        <v>110</v>
      </c>
      <c r="L4199" s="31" t="s">
        <v>4631</v>
      </c>
      <c r="M4199" s="31" t="s">
        <v>32</v>
      </c>
      <c r="N4199" s="31" t="s">
        <v>25934</v>
      </c>
      <c r="O4199" s="31" t="s">
        <v>25929</v>
      </c>
      <c r="P4199" s="32" t="s">
        <v>66</v>
      </c>
      <c r="Q4199" s="32">
        <v>0.5</v>
      </c>
      <c r="R4199" t="str">
        <f t="shared" si="65"/>
        <v>Василевська Н.Б. ПП, маг. "Продукти" р-н Староконстантиновский Район, с.Йосиповка, ул.Заречанская, д.2/1</v>
      </c>
    </row>
    <row r="4200" spans="1:18" hidden="1" x14ac:dyDescent="0.25">
      <c r="A4200" s="32">
        <v>421455</v>
      </c>
      <c r="B4200" s="31" t="s">
        <v>4667</v>
      </c>
      <c r="C4200" s="31" t="s">
        <v>4668</v>
      </c>
      <c r="D4200" s="31" t="s">
        <v>4669</v>
      </c>
      <c r="E4200" s="31" t="s">
        <v>145</v>
      </c>
      <c r="F4200" s="31" t="s">
        <v>122</v>
      </c>
      <c r="G4200" s="31" t="s">
        <v>107</v>
      </c>
      <c r="H4200" s="31" t="s">
        <v>108</v>
      </c>
      <c r="I4200" s="31" t="s">
        <v>4670</v>
      </c>
      <c r="J4200" s="31" t="s">
        <v>4671</v>
      </c>
      <c r="K4200" s="31" t="s">
        <v>110</v>
      </c>
      <c r="L4200" s="31" t="s">
        <v>4668</v>
      </c>
      <c r="M4200" s="31" t="s">
        <v>31</v>
      </c>
      <c r="N4200" s="31" t="s">
        <v>25934</v>
      </c>
      <c r="O4200" s="31" t="s">
        <v>25929</v>
      </c>
      <c r="P4200" s="32" t="s">
        <v>67</v>
      </c>
      <c r="Q4200" s="32">
        <v>0.5</v>
      </c>
      <c r="R4200" t="str">
        <f t="shared" si="65"/>
        <v>Шевчук В.В. П, маг. "Продукти" р-н Староконстантиновский Район, с.Хижники, ул.Центральная (1)</v>
      </c>
    </row>
    <row r="4201" spans="1:18" hidden="1" x14ac:dyDescent="0.25">
      <c r="A4201" s="32">
        <v>421466</v>
      </c>
      <c r="B4201" s="31" t="s">
        <v>4708</v>
      </c>
      <c r="C4201" s="31" t="s">
        <v>4709</v>
      </c>
      <c r="D4201" s="31" t="s">
        <v>4710</v>
      </c>
      <c r="E4201" s="31" t="s">
        <v>121</v>
      </c>
      <c r="F4201" s="31" t="s">
        <v>122</v>
      </c>
      <c r="G4201" s="31" t="s">
        <v>111</v>
      </c>
      <c r="H4201" s="31" t="s">
        <v>112</v>
      </c>
      <c r="I4201" s="31" t="s">
        <v>4711</v>
      </c>
      <c r="J4201" s="31" t="s">
        <v>4712</v>
      </c>
      <c r="K4201" s="31" t="s">
        <v>110</v>
      </c>
      <c r="L4201" s="31" t="s">
        <v>4711</v>
      </c>
      <c r="M4201" s="31" t="s">
        <v>4</v>
      </c>
      <c r="N4201" s="31" t="s">
        <v>4</v>
      </c>
      <c r="O4201" s="31" t="s">
        <v>25929</v>
      </c>
      <c r="P4201" s="32" t="s">
        <v>25948</v>
      </c>
      <c r="Q4201" s="32">
        <v>1</v>
      </c>
      <c r="R4201" t="str">
        <f t="shared" si="65"/>
        <v>(НКЗ) ППО профспілки працівників освіти і науки України ДПТУ "Камянець-Подільське ВПУ" г.Каменец-Подольский, просп Грушевского, д.41В</v>
      </c>
    </row>
    <row r="4202" spans="1:18" hidden="1" x14ac:dyDescent="0.25">
      <c r="A4202" s="32">
        <v>713405</v>
      </c>
      <c r="B4202" s="31" t="s">
        <v>23890</v>
      </c>
      <c r="C4202" s="31" t="s">
        <v>23891</v>
      </c>
      <c r="D4202" s="31" t="s">
        <v>23892</v>
      </c>
      <c r="E4202" s="31" t="s">
        <v>145</v>
      </c>
      <c r="F4202" s="31" t="s">
        <v>122</v>
      </c>
      <c r="G4202" s="31" t="s">
        <v>111</v>
      </c>
      <c r="H4202" s="31" t="s">
        <v>112</v>
      </c>
      <c r="I4202" s="31" t="s">
        <v>23893</v>
      </c>
      <c r="J4202" s="31" t="s">
        <v>109</v>
      </c>
      <c r="K4202" s="31" t="s">
        <v>110</v>
      </c>
      <c r="L4202" s="31" t="s">
        <v>23894</v>
      </c>
      <c r="M4202" s="31" t="s">
        <v>4</v>
      </c>
      <c r="N4202" s="31" t="s">
        <v>4</v>
      </c>
      <c r="O4202" s="31" t="s">
        <v>25929</v>
      </c>
      <c r="P4202" s="32" t="s">
        <v>25948</v>
      </c>
      <c r="Q4202" s="32">
        <v>1</v>
      </c>
      <c r="R4202" t="str">
        <f t="shared" si="65"/>
        <v>(НКЗ) Рречовий ринок "ВВК Поділля-2" ТОВ г.Хмельницкий, ул.Геологов, д.18/2</v>
      </c>
    </row>
    <row r="4203" spans="1:18" hidden="1" x14ac:dyDescent="0.25">
      <c r="A4203" s="32">
        <v>713406</v>
      </c>
      <c r="B4203" s="31" t="s">
        <v>23895</v>
      </c>
      <c r="C4203" s="31" t="s">
        <v>23896</v>
      </c>
      <c r="D4203" s="31" t="s">
        <v>23897</v>
      </c>
      <c r="E4203" s="31" t="s">
        <v>145</v>
      </c>
      <c r="F4203" s="31" t="s">
        <v>122</v>
      </c>
      <c r="G4203" s="31" t="s">
        <v>111</v>
      </c>
      <c r="H4203" s="31" t="s">
        <v>112</v>
      </c>
      <c r="I4203" s="31" t="s">
        <v>23898</v>
      </c>
      <c r="J4203" s="31" t="s">
        <v>109</v>
      </c>
      <c r="K4203" s="31" t="s">
        <v>110</v>
      </c>
      <c r="L4203" s="31" t="s">
        <v>23899</v>
      </c>
      <c r="M4203" s="31" t="s">
        <v>4</v>
      </c>
      <c r="N4203" s="31" t="s">
        <v>4</v>
      </c>
      <c r="O4203" s="31" t="s">
        <v>25929</v>
      </c>
      <c r="P4203" s="32" t="s">
        <v>25948</v>
      </c>
      <c r="Q4203" s="32">
        <v>1</v>
      </c>
      <c r="R4203" t="str">
        <f t="shared" si="65"/>
        <v>(НКЗ) Хмельницькархпроект ТОВ г.Хмельницкий, ул.Красноармейская, д.5</v>
      </c>
    </row>
    <row r="4204" spans="1:18" hidden="1" x14ac:dyDescent="0.25">
      <c r="A4204" s="32">
        <v>713407</v>
      </c>
      <c r="B4204" s="31" t="s">
        <v>23900</v>
      </c>
      <c r="C4204" s="31" t="s">
        <v>23901</v>
      </c>
      <c r="D4204" s="31" t="s">
        <v>23902</v>
      </c>
      <c r="E4204" s="31" t="s">
        <v>121</v>
      </c>
      <c r="F4204" s="31" t="s">
        <v>122</v>
      </c>
      <c r="G4204" s="31" t="s">
        <v>111</v>
      </c>
      <c r="H4204" s="31" t="s">
        <v>112</v>
      </c>
      <c r="I4204" s="31" t="s">
        <v>23903</v>
      </c>
      <c r="J4204" s="31" t="s">
        <v>109</v>
      </c>
      <c r="K4204" s="31" t="s">
        <v>110</v>
      </c>
      <c r="L4204" s="31" t="s">
        <v>23904</v>
      </c>
      <c r="M4204" s="31" t="s">
        <v>4</v>
      </c>
      <c r="N4204" s="31" t="s">
        <v>4</v>
      </c>
      <c r="O4204" s="31" t="s">
        <v>25929</v>
      </c>
      <c r="P4204" s="32" t="s">
        <v>25948</v>
      </c>
      <c r="Q4204" s="32">
        <v>1</v>
      </c>
      <c r="R4204" t="str">
        <f t="shared" si="65"/>
        <v>(НКЗ) Козацька долина 2006 ТОВ р-н Дунаевецкий Район, с.Вихровка, ул.Ленина, д.12а</v>
      </c>
    </row>
    <row r="4205" spans="1:18" hidden="1" x14ac:dyDescent="0.25">
      <c r="A4205" s="32">
        <v>713408</v>
      </c>
      <c r="B4205" s="31" t="s">
        <v>23905</v>
      </c>
      <c r="C4205" s="31" t="s">
        <v>23906</v>
      </c>
      <c r="D4205" s="31" t="s">
        <v>5764</v>
      </c>
      <c r="E4205" s="31" t="s">
        <v>145</v>
      </c>
      <c r="F4205" s="31" t="s">
        <v>122</v>
      </c>
      <c r="G4205" s="31" t="s">
        <v>111</v>
      </c>
      <c r="H4205" s="31" t="s">
        <v>112</v>
      </c>
      <c r="I4205" s="31" t="s">
        <v>23907</v>
      </c>
      <c r="J4205" s="31" t="s">
        <v>23908</v>
      </c>
      <c r="K4205" s="31" t="s">
        <v>110</v>
      </c>
      <c r="L4205" s="31" t="s">
        <v>23909</v>
      </c>
      <c r="M4205" s="31" t="s">
        <v>4</v>
      </c>
      <c r="N4205" s="31" t="s">
        <v>4</v>
      </c>
      <c r="O4205" s="31" t="s">
        <v>25929</v>
      </c>
      <c r="P4205" s="32" t="s">
        <v>25948</v>
      </c>
      <c r="Q4205" s="32">
        <v>1</v>
      </c>
      <c r="R4205" t="str">
        <f t="shared" si="65"/>
        <v>(НКЗ) Реноме ТОВ г.Хмельницкий, ул.Курчатова, д.8</v>
      </c>
    </row>
    <row r="4206" spans="1:18" hidden="1" x14ac:dyDescent="0.25">
      <c r="A4206" s="32">
        <v>713409</v>
      </c>
      <c r="B4206" s="31" t="s">
        <v>23910</v>
      </c>
      <c r="C4206" s="31" t="s">
        <v>23911</v>
      </c>
      <c r="D4206" s="31" t="s">
        <v>23892</v>
      </c>
      <c r="E4206" s="31" t="s">
        <v>145</v>
      </c>
      <c r="F4206" s="31" t="s">
        <v>122</v>
      </c>
      <c r="G4206" s="31" t="s">
        <v>111</v>
      </c>
      <c r="H4206" s="31" t="s">
        <v>112</v>
      </c>
      <c r="I4206" s="31" t="s">
        <v>23912</v>
      </c>
      <c r="J4206" s="31" t="s">
        <v>109</v>
      </c>
      <c r="K4206" s="31" t="s">
        <v>110</v>
      </c>
      <c r="L4206" s="31" t="s">
        <v>23913</v>
      </c>
      <c r="M4206" s="31" t="s">
        <v>4</v>
      </c>
      <c r="N4206" s="31" t="s">
        <v>4</v>
      </c>
      <c r="O4206" s="31" t="s">
        <v>25929</v>
      </c>
      <c r="P4206" s="32" t="s">
        <v>25948</v>
      </c>
      <c r="Q4206" s="32">
        <v>1</v>
      </c>
      <c r="R4206" t="str">
        <f t="shared" si="65"/>
        <v>(НКЗ) ФОРТУНА ЛТД ТОВ г.Хмельницкий, ул.Геологов, д.18/2</v>
      </c>
    </row>
    <row r="4207" spans="1:18" hidden="1" x14ac:dyDescent="0.25">
      <c r="A4207" s="32">
        <v>713416</v>
      </c>
      <c r="B4207" s="31" t="s">
        <v>23924</v>
      </c>
      <c r="C4207" s="31" t="s">
        <v>23925</v>
      </c>
      <c r="D4207" s="31" t="s">
        <v>23926</v>
      </c>
      <c r="E4207" s="31" t="s">
        <v>145</v>
      </c>
      <c r="F4207" s="31" t="s">
        <v>122</v>
      </c>
      <c r="G4207" s="31" t="s">
        <v>107</v>
      </c>
      <c r="H4207" s="31" t="s">
        <v>108</v>
      </c>
      <c r="I4207" s="31" t="s">
        <v>124</v>
      </c>
      <c r="J4207" s="31" t="s">
        <v>109</v>
      </c>
      <c r="K4207" s="31" t="s">
        <v>110</v>
      </c>
      <c r="L4207" s="31" t="s">
        <v>23925</v>
      </c>
      <c r="M4207" s="31" t="s">
        <v>29</v>
      </c>
      <c r="N4207" s="31" t="s">
        <v>25934</v>
      </c>
      <c r="O4207" s="31" t="s">
        <v>25929</v>
      </c>
      <c r="P4207" s="32" t="s">
        <v>67</v>
      </c>
      <c r="Q4207" s="32">
        <v>0.5</v>
      </c>
      <c r="R4207" t="str">
        <f t="shared" si="65"/>
        <v>Загаєвська Л.В. ПП, маг. "Продукти" р-н Красиловский Район, с.Решневка, ул.Ленина (Фельдшерський пункт)</v>
      </c>
    </row>
    <row r="4208" spans="1:18" hidden="1" x14ac:dyDescent="0.25">
      <c r="A4208" s="32">
        <v>713418</v>
      </c>
      <c r="B4208" s="31" t="s">
        <v>23927</v>
      </c>
      <c r="C4208" s="31" t="s">
        <v>23928</v>
      </c>
      <c r="D4208" s="31" t="s">
        <v>23929</v>
      </c>
      <c r="E4208" s="31" t="s">
        <v>145</v>
      </c>
      <c r="F4208" s="31" t="s">
        <v>122</v>
      </c>
      <c r="G4208" s="31" t="s">
        <v>107</v>
      </c>
      <c r="H4208" s="31" t="s">
        <v>108</v>
      </c>
      <c r="I4208" s="31" t="s">
        <v>23930</v>
      </c>
      <c r="J4208" s="31" t="s">
        <v>23931</v>
      </c>
      <c r="K4208" s="31" t="s">
        <v>110</v>
      </c>
      <c r="L4208" s="31" t="s">
        <v>23928</v>
      </c>
      <c r="M4208" s="31" t="s">
        <v>29</v>
      </c>
      <c r="N4208" s="31" t="s">
        <v>25934</v>
      </c>
      <c r="O4208" s="31" t="s">
        <v>25929</v>
      </c>
      <c r="P4208" s="32" t="s">
        <v>66</v>
      </c>
      <c r="Q4208" s="32">
        <v>0.5</v>
      </c>
      <c r="R4208" t="str">
        <f t="shared" si="65"/>
        <v>Савченко Т.В. ПП, маг. "РОЛС" р-н Красиловский Район, г.Красилов, ул.Грушевского (біля ставу)</v>
      </c>
    </row>
    <row r="4209" spans="1:18" hidden="1" x14ac:dyDescent="0.25">
      <c r="A4209" s="32">
        <v>440738</v>
      </c>
      <c r="B4209" s="31" t="s">
        <v>24109</v>
      </c>
      <c r="C4209" s="31" t="s">
        <v>24110</v>
      </c>
      <c r="D4209" s="31" t="s">
        <v>24111</v>
      </c>
      <c r="E4209" s="31" t="s">
        <v>145</v>
      </c>
      <c r="F4209" s="31" t="s">
        <v>122</v>
      </c>
      <c r="G4209" s="31" t="s">
        <v>111</v>
      </c>
      <c r="H4209" s="31" t="s">
        <v>112</v>
      </c>
      <c r="I4209" s="31" t="s">
        <v>124</v>
      </c>
      <c r="J4209" s="31" t="s">
        <v>109</v>
      </c>
      <c r="K4209" s="31" t="s">
        <v>110</v>
      </c>
      <c r="L4209" s="31" t="s">
        <v>24112</v>
      </c>
      <c r="M4209" s="31" t="s">
        <v>4</v>
      </c>
      <c r="N4209" s="31" t="s">
        <v>4</v>
      </c>
      <c r="O4209" s="31" t="s">
        <v>25929</v>
      </c>
      <c r="P4209" s="32" t="s">
        <v>25948</v>
      </c>
      <c r="Q4209" s="32">
        <v>1</v>
      </c>
      <c r="R4209" t="str">
        <f t="shared" si="65"/>
        <v>(НКЗ) ППО ДПІ у Волочиському районі р-н Волочисский Район, г.Волочиск, д.3а (центр)</v>
      </c>
    </row>
    <row r="4210" spans="1:18" hidden="1" x14ac:dyDescent="0.25">
      <c r="A4210" s="32">
        <v>440745</v>
      </c>
      <c r="B4210" s="31" t="s">
        <v>24113</v>
      </c>
      <c r="C4210" s="31" t="s">
        <v>24114</v>
      </c>
      <c r="D4210" s="31" t="s">
        <v>24115</v>
      </c>
      <c r="E4210" s="31" t="s">
        <v>145</v>
      </c>
      <c r="F4210" s="31" t="s">
        <v>122</v>
      </c>
      <c r="G4210" s="31" t="s">
        <v>111</v>
      </c>
      <c r="H4210" s="31" t="s">
        <v>112</v>
      </c>
      <c r="I4210" s="31" t="s">
        <v>24116</v>
      </c>
      <c r="J4210" s="31" t="s">
        <v>24117</v>
      </c>
      <c r="K4210" s="31" t="s">
        <v>110</v>
      </c>
      <c r="L4210" s="31" t="s">
        <v>24118</v>
      </c>
      <c r="M4210" s="31" t="s">
        <v>4</v>
      </c>
      <c r="N4210" s="31" t="s">
        <v>4</v>
      </c>
      <c r="O4210" s="31" t="s">
        <v>25929</v>
      </c>
      <c r="P4210" s="32" t="s">
        <v>25948</v>
      </c>
      <c r="Q4210" s="32">
        <v>1</v>
      </c>
      <c r="R4210" t="str">
        <f t="shared" si="65"/>
        <v>(НКЗ) Герром інвест-Ярмолинці ТОВ р-н Ярмолинецкий Район, с.Тарасовка (0)</v>
      </c>
    </row>
    <row r="4211" spans="1:18" hidden="1" x14ac:dyDescent="0.25">
      <c r="A4211" s="32">
        <v>440746</v>
      </c>
      <c r="B4211" s="31" t="s">
        <v>24119</v>
      </c>
      <c r="C4211" s="31" t="s">
        <v>24120</v>
      </c>
      <c r="D4211" s="31" t="s">
        <v>10436</v>
      </c>
      <c r="E4211" s="31" t="s">
        <v>145</v>
      </c>
      <c r="F4211" s="31" t="s">
        <v>122</v>
      </c>
      <c r="G4211" s="31" t="s">
        <v>111</v>
      </c>
      <c r="H4211" s="31" t="s">
        <v>112</v>
      </c>
      <c r="I4211" s="31" t="s">
        <v>24121</v>
      </c>
      <c r="J4211" s="31" t="s">
        <v>24122</v>
      </c>
      <c r="K4211" s="31" t="s">
        <v>110</v>
      </c>
      <c r="L4211" s="31" t="s">
        <v>24123</v>
      </c>
      <c r="M4211" s="31" t="s">
        <v>4</v>
      </c>
      <c r="N4211" s="31" t="s">
        <v>4</v>
      </c>
      <c r="O4211" s="31" t="s">
        <v>25929</v>
      </c>
      <c r="P4211" s="32" t="s">
        <v>25948</v>
      </c>
      <c r="Q4211" s="32">
        <v>1</v>
      </c>
      <c r="R4211" t="str">
        <f t="shared" si="65"/>
        <v>(НКЗ) Сівіда ПП, маг.-кафетерій "Болградські вина" г.Хмельницкий, ул.Проскуровская, д.2</v>
      </c>
    </row>
    <row r="4212" spans="1:18" hidden="1" x14ac:dyDescent="0.25">
      <c r="A4212" s="32">
        <v>437425</v>
      </c>
      <c r="B4212" s="31" t="s">
        <v>24135</v>
      </c>
      <c r="C4212" s="31" t="s">
        <v>24136</v>
      </c>
      <c r="D4212" s="31" t="s">
        <v>24137</v>
      </c>
      <c r="E4212" s="31" t="s">
        <v>145</v>
      </c>
      <c r="F4212" s="31" t="s">
        <v>122</v>
      </c>
      <c r="G4212" s="31" t="s">
        <v>111</v>
      </c>
      <c r="H4212" s="31" t="s">
        <v>112</v>
      </c>
      <c r="I4212" s="31" t="s">
        <v>920</v>
      </c>
      <c r="J4212" s="31" t="s">
        <v>921</v>
      </c>
      <c r="K4212" s="31" t="s">
        <v>110</v>
      </c>
      <c r="L4212" s="31" t="s">
        <v>24138</v>
      </c>
      <c r="M4212" s="31" t="s">
        <v>4</v>
      </c>
      <c r="N4212" s="31" t="s">
        <v>4</v>
      </c>
      <c r="O4212" s="31" t="s">
        <v>25929</v>
      </c>
      <c r="P4212" s="32" t="s">
        <v>25948</v>
      </c>
      <c r="Q4212" s="32">
        <v>1</v>
      </c>
      <c r="R4212" t="str">
        <f t="shared" si="65"/>
        <v>(НКЗ) Хмельницька обласна орг. профспілки атестованих працівників внутрішніх справ України, маг. г.Староконстантинов, ул.Чкалова, д.13 (біля "Цукрового заводу")</v>
      </c>
    </row>
    <row r="4213" spans="1:18" hidden="1" x14ac:dyDescent="0.25">
      <c r="A4213" s="32">
        <v>437454</v>
      </c>
      <c r="B4213" s="31" t="s">
        <v>24139</v>
      </c>
      <c r="C4213" s="31" t="s">
        <v>24140</v>
      </c>
      <c r="D4213" s="31" t="s">
        <v>1576</v>
      </c>
      <c r="E4213" s="31" t="s">
        <v>121</v>
      </c>
      <c r="F4213" s="31" t="s">
        <v>122</v>
      </c>
      <c r="G4213" s="31" t="s">
        <v>111</v>
      </c>
      <c r="H4213" s="31" t="s">
        <v>112</v>
      </c>
      <c r="I4213" s="31" t="s">
        <v>24141</v>
      </c>
      <c r="J4213" s="31" t="s">
        <v>24142</v>
      </c>
      <c r="K4213" s="31" t="s">
        <v>110</v>
      </c>
      <c r="L4213" s="31" t="s">
        <v>24141</v>
      </c>
      <c r="M4213" s="31" t="s">
        <v>4</v>
      </c>
      <c r="N4213" s="31" t="s">
        <v>4</v>
      </c>
      <c r="O4213" s="31" t="s">
        <v>25929</v>
      </c>
      <c r="P4213" s="32" t="s">
        <v>25948</v>
      </c>
      <c r="Q4213" s="32">
        <v>1</v>
      </c>
      <c r="R4213" t="str">
        <f t="shared" si="65"/>
        <v>(НКЗ) Кам'янець-Подільська місцева профспілкова організація "Харчовик" г.Каменец-Подольский, ул.Суворова, д.2</v>
      </c>
    </row>
    <row r="4214" spans="1:18" hidden="1" x14ac:dyDescent="0.25">
      <c r="A4214" s="32">
        <v>437506</v>
      </c>
      <c r="B4214" s="31" t="s">
        <v>24143</v>
      </c>
      <c r="C4214" s="31" t="s">
        <v>24144</v>
      </c>
      <c r="D4214" s="31" t="s">
        <v>24145</v>
      </c>
      <c r="E4214" s="31" t="s">
        <v>121</v>
      </c>
      <c r="F4214" s="31" t="s">
        <v>122</v>
      </c>
      <c r="G4214" s="31" t="s">
        <v>111</v>
      </c>
      <c r="H4214" s="31" t="s">
        <v>112</v>
      </c>
      <c r="I4214" s="31" t="s">
        <v>24146</v>
      </c>
      <c r="J4214" s="31" t="s">
        <v>24147</v>
      </c>
      <c r="K4214" s="31" t="s">
        <v>110</v>
      </c>
      <c r="L4214" s="31" t="s">
        <v>24146</v>
      </c>
      <c r="M4214" s="31" t="s">
        <v>4</v>
      </c>
      <c r="N4214" s="31" t="s">
        <v>4</v>
      </c>
      <c r="O4214" s="31" t="s">
        <v>25929</v>
      </c>
      <c r="P4214" s="32" t="s">
        <v>25948</v>
      </c>
      <c r="Q4214" s="32">
        <v>1</v>
      </c>
      <c r="R4214" t="str">
        <f t="shared" si="65"/>
        <v>(НКЗ) Кам'янець-Подільський державний музей-заповідник г.Каменец-Подольский, ул.Иоанно-Предтечинская, д.2</v>
      </c>
    </row>
    <row r="4215" spans="1:18" hidden="1" x14ac:dyDescent="0.25">
      <c r="A4215" s="32">
        <v>756313</v>
      </c>
      <c r="B4215" s="31" t="s">
        <v>24290</v>
      </c>
      <c r="C4215" s="31" t="s">
        <v>24291</v>
      </c>
      <c r="D4215" s="31" t="s">
        <v>24292</v>
      </c>
      <c r="E4215" s="31" t="s">
        <v>145</v>
      </c>
      <c r="F4215" s="31" t="s">
        <v>122</v>
      </c>
      <c r="G4215" s="31" t="s">
        <v>107</v>
      </c>
      <c r="H4215" s="31" t="s">
        <v>108</v>
      </c>
      <c r="I4215" s="31" t="s">
        <v>124</v>
      </c>
      <c r="J4215" s="31" t="s">
        <v>109</v>
      </c>
      <c r="K4215" s="31" t="s">
        <v>110</v>
      </c>
      <c r="L4215" s="31" t="s">
        <v>24291</v>
      </c>
      <c r="M4215" s="31" t="s">
        <v>31</v>
      </c>
      <c r="N4215" s="31" t="s">
        <v>25934</v>
      </c>
      <c r="O4215" s="31" t="s">
        <v>25929</v>
      </c>
      <c r="P4215" s="32" t="s">
        <v>66</v>
      </c>
      <c r="Q4215" s="32">
        <v>1</v>
      </c>
      <c r="R4215" t="str">
        <f t="shared" si="65"/>
        <v>Ковальчук К.І. ПП, маг. "Продукти" р-н Староконстантиновский Район, с.Поповцы, ул.Мира, д.1</v>
      </c>
    </row>
    <row r="4216" spans="1:18" hidden="1" x14ac:dyDescent="0.25">
      <c r="A4216" s="32">
        <v>501559</v>
      </c>
      <c r="B4216" s="31" t="s">
        <v>24430</v>
      </c>
      <c r="C4216" s="31" t="s">
        <v>24431</v>
      </c>
      <c r="D4216" s="31" t="s">
        <v>24432</v>
      </c>
      <c r="E4216" s="31" t="s">
        <v>145</v>
      </c>
      <c r="F4216" s="31" t="s">
        <v>122</v>
      </c>
      <c r="G4216" s="31" t="s">
        <v>113</v>
      </c>
      <c r="H4216" s="31" t="s">
        <v>108</v>
      </c>
      <c r="I4216" s="31" t="s">
        <v>24433</v>
      </c>
      <c r="J4216" s="31" t="s">
        <v>24434</v>
      </c>
      <c r="K4216" s="31" t="s">
        <v>110</v>
      </c>
      <c r="L4216" s="31" t="s">
        <v>24431</v>
      </c>
      <c r="M4216" s="31" t="s">
        <v>30</v>
      </c>
      <c r="N4216" s="31" t="s">
        <v>25934</v>
      </c>
      <c r="O4216" s="31" t="s">
        <v>25929</v>
      </c>
      <c r="P4216" s="32" t="s">
        <v>67</v>
      </c>
      <c r="Q4216" s="32">
        <v>1</v>
      </c>
      <c r="R4216" t="str">
        <f t="shared" si="65"/>
        <v>Крикун М.П. ПП, к-к р-н Красиловский Район, с.Росоловцы, ул.Центральная, д.23 (около памятника)</v>
      </c>
    </row>
    <row r="4217" spans="1:18" hidden="1" x14ac:dyDescent="0.25">
      <c r="A4217" s="32">
        <v>435220</v>
      </c>
      <c r="B4217" s="31" t="s">
        <v>24439</v>
      </c>
      <c r="C4217" s="31" t="s">
        <v>24440</v>
      </c>
      <c r="D4217" s="31" t="s">
        <v>24441</v>
      </c>
      <c r="E4217" s="31" t="s">
        <v>135</v>
      </c>
      <c r="F4217" s="31" t="s">
        <v>122</v>
      </c>
      <c r="G4217" s="31" t="s">
        <v>111</v>
      </c>
      <c r="H4217" s="31" t="s">
        <v>112</v>
      </c>
      <c r="I4217" s="31" t="s">
        <v>124</v>
      </c>
      <c r="J4217" s="31" t="s">
        <v>109</v>
      </c>
      <c r="K4217" s="31" t="s">
        <v>110</v>
      </c>
      <c r="L4217" s="31" t="s">
        <v>24442</v>
      </c>
      <c r="M4217" s="31" t="s">
        <v>4</v>
      </c>
      <c r="N4217" s="31" t="s">
        <v>4</v>
      </c>
      <c r="O4217" s="31" t="s">
        <v>25929</v>
      </c>
      <c r="P4217" s="32" t="s">
        <v>25948</v>
      </c>
      <c r="Q4217" s="32">
        <v>1</v>
      </c>
      <c r="R4217" t="str">
        <f t="shared" si="65"/>
        <v>(НКЗ) ТОВ "Бартнік" р-н Изяславский Район, г.Изяслав, ул.Станиславского, д.4а</v>
      </c>
    </row>
    <row r="4218" spans="1:18" hidden="1" x14ac:dyDescent="0.25">
      <c r="A4218" s="32">
        <v>435221</v>
      </c>
      <c r="B4218" s="31" t="s">
        <v>24443</v>
      </c>
      <c r="C4218" s="31" t="s">
        <v>24444</v>
      </c>
      <c r="D4218" s="31" t="s">
        <v>24445</v>
      </c>
      <c r="E4218" s="31" t="s">
        <v>135</v>
      </c>
      <c r="F4218" s="31" t="s">
        <v>122</v>
      </c>
      <c r="G4218" s="31" t="s">
        <v>111</v>
      </c>
      <c r="H4218" s="31" t="s">
        <v>112</v>
      </c>
      <c r="I4218" s="31" t="s">
        <v>124</v>
      </c>
      <c r="J4218" s="31" t="s">
        <v>109</v>
      </c>
      <c r="K4218" s="31" t="s">
        <v>110</v>
      </c>
      <c r="L4218" s="31" t="s">
        <v>24446</v>
      </c>
      <c r="M4218" s="31" t="s">
        <v>4</v>
      </c>
      <c r="N4218" s="31" t="s">
        <v>4</v>
      </c>
      <c r="O4218" s="31" t="s">
        <v>25929</v>
      </c>
      <c r="P4218" s="32" t="s">
        <v>25948</v>
      </c>
      <c r="Q4218" s="32">
        <v>1</v>
      </c>
      <c r="R4218" t="str">
        <f t="shared" si="65"/>
        <v>(НКЗ) Об'єднаний профспілковий комітет працівників споживчої кооперації Славутського району г.Славута, ул.Мира, д.32</v>
      </c>
    </row>
    <row r="4219" spans="1:18" hidden="1" x14ac:dyDescent="0.25">
      <c r="A4219" s="32">
        <v>462564</v>
      </c>
      <c r="B4219" s="31" t="s">
        <v>24454</v>
      </c>
      <c r="C4219" s="31" t="s">
        <v>24455</v>
      </c>
      <c r="D4219" s="31" t="s">
        <v>24456</v>
      </c>
      <c r="E4219" s="31" t="s">
        <v>145</v>
      </c>
      <c r="F4219" s="31" t="s">
        <v>122</v>
      </c>
      <c r="G4219" s="31" t="s">
        <v>107</v>
      </c>
      <c r="H4219" s="31" t="s">
        <v>108</v>
      </c>
      <c r="I4219" s="31" t="s">
        <v>24457</v>
      </c>
      <c r="J4219" s="31" t="s">
        <v>24458</v>
      </c>
      <c r="K4219" s="31" t="s">
        <v>110</v>
      </c>
      <c r="L4219" s="31" t="s">
        <v>24455</v>
      </c>
      <c r="M4219" s="31" t="s">
        <v>32</v>
      </c>
      <c r="N4219" s="31" t="s">
        <v>25934</v>
      </c>
      <c r="O4219" s="31" t="s">
        <v>25929</v>
      </c>
      <c r="P4219" s="32" t="s">
        <v>66</v>
      </c>
      <c r="Q4219" s="32">
        <v>1</v>
      </c>
      <c r="R4219" t="str">
        <f t="shared" si="65"/>
        <v>Пожарська Н.П. ПП, маг. "Мрія" р-н Летичевский Район, с.Требуховцы, ул.Ленина, д.20</v>
      </c>
    </row>
    <row r="4220" spans="1:18" hidden="1" x14ac:dyDescent="0.25">
      <c r="A4220" s="32">
        <v>433818</v>
      </c>
      <c r="B4220" s="31" t="s">
        <v>24784</v>
      </c>
      <c r="C4220" s="31" t="s">
        <v>24785</v>
      </c>
      <c r="D4220" s="31" t="s">
        <v>24786</v>
      </c>
      <c r="E4220" s="31" t="s">
        <v>135</v>
      </c>
      <c r="F4220" s="31" t="s">
        <v>122</v>
      </c>
      <c r="G4220" s="31" t="s">
        <v>111</v>
      </c>
      <c r="H4220" s="31" t="s">
        <v>112</v>
      </c>
      <c r="I4220" s="31" t="s">
        <v>920</v>
      </c>
      <c r="J4220" s="31" t="s">
        <v>921</v>
      </c>
      <c r="K4220" s="31" t="s">
        <v>110</v>
      </c>
      <c r="L4220" s="31" t="s">
        <v>24787</v>
      </c>
      <c r="M4220" s="31" t="s">
        <v>4</v>
      </c>
      <c r="N4220" s="31" t="s">
        <v>4</v>
      </c>
      <c r="O4220" s="31" t="s">
        <v>25929</v>
      </c>
      <c r="P4220" s="32" t="s">
        <v>25948</v>
      </c>
      <c r="Q4220" s="32">
        <v>1</v>
      </c>
      <c r="R4220" t="str">
        <f t="shared" si="65"/>
        <v>(НКЗ) Хмельницька обл. організація профспілки атестованих працівників ВСУ (м. Славута) г.Славута (Центральний відділ МВС України)</v>
      </c>
    </row>
    <row r="4221" spans="1:18" hidden="1" x14ac:dyDescent="0.25">
      <c r="A4221" s="32">
        <v>430475</v>
      </c>
      <c r="B4221" s="31" t="s">
        <v>24879</v>
      </c>
      <c r="C4221" s="31" t="s">
        <v>24880</v>
      </c>
      <c r="D4221" s="31" t="s">
        <v>20046</v>
      </c>
      <c r="E4221" s="31" t="s">
        <v>121</v>
      </c>
      <c r="F4221" s="31" t="s">
        <v>122</v>
      </c>
      <c r="G4221" s="31" t="s">
        <v>111</v>
      </c>
      <c r="H4221" s="31" t="s">
        <v>112</v>
      </c>
      <c r="I4221" s="31" t="s">
        <v>24881</v>
      </c>
      <c r="J4221" s="31" t="s">
        <v>24882</v>
      </c>
      <c r="K4221" s="31" t="s">
        <v>110</v>
      </c>
      <c r="L4221" s="31" t="s">
        <v>24883</v>
      </c>
      <c r="M4221" s="31" t="s">
        <v>4</v>
      </c>
      <c r="N4221" s="31" t="s">
        <v>4</v>
      </c>
      <c r="O4221" s="31" t="s">
        <v>25929</v>
      </c>
      <c r="P4221" s="32" t="s">
        <v>25948</v>
      </c>
      <c r="Q4221" s="32">
        <v>1</v>
      </c>
      <c r="R4221" t="str">
        <f t="shared" si="65"/>
        <v>(НКЗ) КУДунаєвецької рай. ради "Терит. центр соц. обслуговування" р-н Дунаевецкий Район, г.Дунаевцы, ул.Базарная, д.8</v>
      </c>
    </row>
    <row r="4222" spans="1:18" hidden="1" x14ac:dyDescent="0.25">
      <c r="A4222" s="32">
        <v>647089</v>
      </c>
      <c r="B4222" s="31" t="s">
        <v>24962</v>
      </c>
      <c r="C4222" s="31" t="s">
        <v>24963</v>
      </c>
      <c r="D4222" s="31" t="s">
        <v>24964</v>
      </c>
      <c r="E4222" s="31" t="s">
        <v>145</v>
      </c>
      <c r="F4222" s="31" t="s">
        <v>122</v>
      </c>
      <c r="G4222" s="31" t="s">
        <v>107</v>
      </c>
      <c r="H4222" s="31" t="s">
        <v>108</v>
      </c>
      <c r="I4222" s="31" t="s">
        <v>24965</v>
      </c>
      <c r="J4222" s="31" t="s">
        <v>24966</v>
      </c>
      <c r="K4222" s="31" t="s">
        <v>110</v>
      </c>
      <c r="L4222" s="31" t="s">
        <v>24963</v>
      </c>
      <c r="M4222" s="31" t="s">
        <v>33</v>
      </c>
      <c r="N4222" s="31" t="s">
        <v>25934</v>
      </c>
      <c r="O4222" s="31" t="s">
        <v>25929</v>
      </c>
      <c r="P4222" s="32" t="s">
        <v>66</v>
      </c>
      <c r="Q4222" s="32">
        <v>1</v>
      </c>
      <c r="R4222" t="str">
        <f t="shared" si="65"/>
        <v>Гончар Н.Ф. ПП, маг. "Продукти" р-н Хмельницкий Район, с.Пархомовцы, ул.Центральная, д.69</v>
      </c>
    </row>
    <row r="4223" spans="1:18" hidden="1" x14ac:dyDescent="0.25">
      <c r="A4223" s="32">
        <v>647279</v>
      </c>
      <c r="B4223" s="31" t="s">
        <v>24986</v>
      </c>
      <c r="C4223" s="31" t="s">
        <v>7340</v>
      </c>
      <c r="D4223" s="31" t="s">
        <v>24987</v>
      </c>
      <c r="E4223" s="31" t="s">
        <v>145</v>
      </c>
      <c r="F4223" s="31" t="s">
        <v>122</v>
      </c>
      <c r="G4223" s="31" t="s">
        <v>107</v>
      </c>
      <c r="H4223" s="31" t="s">
        <v>108</v>
      </c>
      <c r="I4223" s="31" t="s">
        <v>7345</v>
      </c>
      <c r="J4223" s="31" t="s">
        <v>7346</v>
      </c>
      <c r="K4223" s="31" t="s">
        <v>110</v>
      </c>
      <c r="L4223" s="31" t="s">
        <v>7340</v>
      </c>
      <c r="M4223" s="31" t="s">
        <v>31</v>
      </c>
      <c r="N4223" s="31" t="s">
        <v>25934</v>
      </c>
      <c r="O4223" s="31" t="s">
        <v>25929</v>
      </c>
      <c r="P4223" s="32" t="s">
        <v>66</v>
      </c>
      <c r="Q4223" s="32">
        <v>1</v>
      </c>
      <c r="R4223" t="str">
        <f t="shared" si="65"/>
        <v>Антонюк І.В. ПП, маг. "Чайка" г.Староконстантинов, ул.Чкалова, д.15</v>
      </c>
    </row>
    <row r="4224" spans="1:18" hidden="1" x14ac:dyDescent="0.25">
      <c r="A4224" s="32">
        <v>647317</v>
      </c>
      <c r="B4224" s="31" t="s">
        <v>25002</v>
      </c>
      <c r="C4224" s="31" t="s">
        <v>25003</v>
      </c>
      <c r="D4224" s="31" t="s">
        <v>25004</v>
      </c>
      <c r="E4224" s="31" t="s">
        <v>145</v>
      </c>
      <c r="F4224" s="31" t="s">
        <v>122</v>
      </c>
      <c r="G4224" s="31" t="s">
        <v>115</v>
      </c>
      <c r="H4224" s="31" t="s">
        <v>116</v>
      </c>
      <c r="I4224" s="31" t="s">
        <v>25005</v>
      </c>
      <c r="J4224" s="31" t="s">
        <v>25006</v>
      </c>
      <c r="K4224" s="31" t="s">
        <v>110</v>
      </c>
      <c r="L4224" s="31" t="s">
        <v>25003</v>
      </c>
      <c r="M4224" s="31" t="s">
        <v>5</v>
      </c>
      <c r="N4224" s="31" t="s">
        <v>4</v>
      </c>
      <c r="O4224" s="31" t="s">
        <v>25929</v>
      </c>
      <c r="P4224" s="32" t="s">
        <v>67</v>
      </c>
      <c r="Q4224" s="32">
        <v>0.5</v>
      </c>
      <c r="R4224" t="str">
        <f t="shared" si="65"/>
        <v>Пахута Н.С. ПП, лоток №10 г.Хмельницкий, шоссе Львовское (біля "Ями" ринок ТІСА)</v>
      </c>
    </row>
    <row r="4225" spans="1:18" hidden="1" x14ac:dyDescent="0.25">
      <c r="A4225" s="32">
        <v>647453</v>
      </c>
      <c r="B4225" s="31" t="s">
        <v>25007</v>
      </c>
      <c r="C4225" s="31" t="s">
        <v>25008</v>
      </c>
      <c r="D4225" s="31" t="s">
        <v>12747</v>
      </c>
      <c r="E4225" s="31" t="s">
        <v>135</v>
      </c>
      <c r="F4225" s="31" t="s">
        <v>122</v>
      </c>
      <c r="G4225" s="31" t="s">
        <v>107</v>
      </c>
      <c r="H4225" s="31" t="s">
        <v>108</v>
      </c>
      <c r="I4225" s="31" t="s">
        <v>25009</v>
      </c>
      <c r="J4225" s="31" t="s">
        <v>25010</v>
      </c>
      <c r="K4225" s="31" t="s">
        <v>110</v>
      </c>
      <c r="L4225" s="31" t="s">
        <v>25011</v>
      </c>
      <c r="M4225" s="31" t="s">
        <v>4</v>
      </c>
      <c r="N4225" s="31" t="s">
        <v>4</v>
      </c>
      <c r="O4225" s="31" t="s">
        <v>25929</v>
      </c>
      <c r="P4225" s="32" t="s">
        <v>25948</v>
      </c>
      <c r="Q4225" s="32">
        <v>1</v>
      </c>
      <c r="R4225" t="str">
        <f t="shared" si="65"/>
        <v>(РЦ) Данилюк І.П., лоток г.Славута, пер.Рабочий, д.1</v>
      </c>
    </row>
    <row r="4226" spans="1:18" hidden="1" x14ac:dyDescent="0.25">
      <c r="A4226" s="32">
        <v>491730</v>
      </c>
      <c r="B4226" s="31" t="s">
        <v>23839</v>
      </c>
      <c r="C4226" s="31" t="s">
        <v>23840</v>
      </c>
      <c r="D4226" s="31" t="s">
        <v>17370</v>
      </c>
      <c r="E4226" s="31" t="s">
        <v>145</v>
      </c>
      <c r="F4226" s="31" t="s">
        <v>122</v>
      </c>
      <c r="G4226" s="31" t="s">
        <v>107</v>
      </c>
      <c r="H4226" s="31" t="s">
        <v>108</v>
      </c>
      <c r="I4226" s="31" t="s">
        <v>23841</v>
      </c>
      <c r="J4226" s="31" t="s">
        <v>23842</v>
      </c>
      <c r="K4226" s="31" t="s">
        <v>110</v>
      </c>
      <c r="L4226" s="31" t="s">
        <v>23840</v>
      </c>
      <c r="M4226" s="31" t="s">
        <v>33</v>
      </c>
      <c r="N4226" s="31" t="s">
        <v>25934</v>
      </c>
      <c r="O4226" s="31" t="s">
        <v>25929</v>
      </c>
      <c r="P4226" s="32" t="s">
        <v>67</v>
      </c>
      <c r="Q4226" s="32">
        <v>0</v>
      </c>
      <c r="R4226" t="str">
        <f t="shared" si="65"/>
        <v>Трусь В.І. ПП, маг. "Славутич" р-н Летичевский Район, с.Кудинка, ул.Заречная, д.44/1</v>
      </c>
    </row>
    <row r="4227" spans="1:18" hidden="1" x14ac:dyDescent="0.25">
      <c r="A4227" s="32">
        <v>378526</v>
      </c>
      <c r="B4227" s="31" t="s">
        <v>2000</v>
      </c>
      <c r="C4227" s="31" t="s">
        <v>2001</v>
      </c>
      <c r="D4227" s="31" t="s">
        <v>14054</v>
      </c>
      <c r="E4227" s="31" t="s">
        <v>145</v>
      </c>
      <c r="F4227" s="31" t="s">
        <v>122</v>
      </c>
      <c r="G4227" s="31" t="s">
        <v>107</v>
      </c>
      <c r="H4227" s="31" t="s">
        <v>108</v>
      </c>
      <c r="I4227" s="31" t="s">
        <v>24066</v>
      </c>
      <c r="J4227" s="31" t="s">
        <v>24067</v>
      </c>
      <c r="K4227" s="31" t="s">
        <v>110</v>
      </c>
      <c r="L4227" s="31" t="s">
        <v>2001</v>
      </c>
      <c r="M4227" s="31" t="s">
        <v>33</v>
      </c>
      <c r="N4227" s="31" t="s">
        <v>25934</v>
      </c>
      <c r="O4227" s="31" t="s">
        <v>25929</v>
      </c>
      <c r="P4227" s="32" t="s">
        <v>66</v>
      </c>
      <c r="Q4227" s="32">
        <v>1</v>
      </c>
      <c r="R4227" t="str">
        <f t="shared" ref="R4227:R4290" si="66">CONCATENATE(C4227," ",D4227)</f>
        <v>Туркота Ф.Ф. ПП, маг. "Тік-Так" р-н Летичевский Район, пгт.Летичев, ул.50-летия Октября, д.4</v>
      </c>
    </row>
    <row r="4228" spans="1:18" hidden="1" x14ac:dyDescent="0.25">
      <c r="A4228" s="32">
        <v>379052</v>
      </c>
      <c r="B4228" s="31" t="s">
        <v>24081</v>
      </c>
      <c r="C4228" s="31" t="s">
        <v>481</v>
      </c>
      <c r="D4228" s="31" t="s">
        <v>24082</v>
      </c>
      <c r="E4228" s="31" t="s">
        <v>145</v>
      </c>
      <c r="F4228" s="31" t="s">
        <v>122</v>
      </c>
      <c r="G4228" s="31" t="s">
        <v>107</v>
      </c>
      <c r="H4228" s="31" t="s">
        <v>108</v>
      </c>
      <c r="I4228" s="31" t="s">
        <v>124</v>
      </c>
      <c r="J4228" s="31" t="s">
        <v>109</v>
      </c>
      <c r="K4228" s="31" t="s">
        <v>110</v>
      </c>
      <c r="L4228" s="31" t="s">
        <v>481</v>
      </c>
      <c r="M4228" s="31" t="s">
        <v>30</v>
      </c>
      <c r="N4228" s="31" t="s">
        <v>25934</v>
      </c>
      <c r="O4228" s="31" t="s">
        <v>25929</v>
      </c>
      <c r="P4228" s="32" t="s">
        <v>67</v>
      </c>
      <c r="Q4228" s="32">
        <v>0.5</v>
      </c>
      <c r="R4228" t="str">
        <f t="shared" si="66"/>
        <v>Мартинюк О.П. ПП, маг. "Продукти" р-н Красиловский Район, пгт.Антонины, ул.Фрунзе, д.1</v>
      </c>
    </row>
    <row r="4229" spans="1:18" hidden="1" x14ac:dyDescent="0.25">
      <c r="A4229" s="32">
        <v>379208</v>
      </c>
      <c r="B4229" s="31" t="s">
        <v>24088</v>
      </c>
      <c r="C4229" s="31" t="s">
        <v>24089</v>
      </c>
      <c r="D4229" s="31" t="s">
        <v>24090</v>
      </c>
      <c r="E4229" s="31" t="s">
        <v>145</v>
      </c>
      <c r="F4229" s="31" t="s">
        <v>122</v>
      </c>
      <c r="G4229" s="31" t="s">
        <v>107</v>
      </c>
      <c r="H4229" s="31" t="s">
        <v>108</v>
      </c>
      <c r="I4229" s="31" t="s">
        <v>24091</v>
      </c>
      <c r="J4229" s="31" t="s">
        <v>24092</v>
      </c>
      <c r="K4229" s="31" t="s">
        <v>110</v>
      </c>
      <c r="L4229" s="31" t="s">
        <v>24089</v>
      </c>
      <c r="M4229" s="31" t="s">
        <v>31</v>
      </c>
      <c r="N4229" s="31" t="s">
        <v>25934</v>
      </c>
      <c r="O4229" s="31" t="s">
        <v>25929</v>
      </c>
      <c r="P4229" s="32" t="s">
        <v>67</v>
      </c>
      <c r="Q4229" s="32">
        <v>0</v>
      </c>
      <c r="R4229" t="str">
        <f t="shared" si="66"/>
        <v>Рибачук С.В. ПП, маг. "Добриня" г.Староконстантинов, пер.Мира, д.1/31</v>
      </c>
    </row>
    <row r="4230" spans="1:18" hidden="1" x14ac:dyDescent="0.25">
      <c r="A4230" s="32">
        <v>581538</v>
      </c>
      <c r="B4230" s="31" t="s">
        <v>24199</v>
      </c>
      <c r="C4230" s="31" t="s">
        <v>24200</v>
      </c>
      <c r="D4230" s="31" t="s">
        <v>24201</v>
      </c>
      <c r="E4230" s="31" t="s">
        <v>145</v>
      </c>
      <c r="F4230" s="31" t="s">
        <v>122</v>
      </c>
      <c r="G4230" s="31" t="s">
        <v>149</v>
      </c>
      <c r="H4230" s="31" t="s">
        <v>108</v>
      </c>
      <c r="I4230" s="31" t="s">
        <v>24202</v>
      </c>
      <c r="J4230" s="31" t="s">
        <v>24203</v>
      </c>
      <c r="K4230" s="31" t="s">
        <v>110</v>
      </c>
      <c r="L4230" s="31" t="s">
        <v>24200</v>
      </c>
      <c r="M4230" s="31" t="s">
        <v>5</v>
      </c>
      <c r="N4230" s="31" t="s">
        <v>4</v>
      </c>
      <c r="O4230" s="31" t="s">
        <v>25929</v>
      </c>
      <c r="P4230" s="32" t="s">
        <v>66</v>
      </c>
      <c r="Q4230" s="32">
        <v>1</v>
      </c>
      <c r="R4230" t="str">
        <f t="shared" si="66"/>
        <v>Тютик С.О. ПП, к-к №3/4 г.Хмельницкий, ул.Гвардейская (ринок "Ранковий")</v>
      </c>
    </row>
    <row r="4231" spans="1:18" hidden="1" x14ac:dyDescent="0.25">
      <c r="A4231" s="32">
        <v>432715</v>
      </c>
      <c r="B4231" s="31" t="s">
        <v>24379</v>
      </c>
      <c r="C4231" s="31" t="s">
        <v>24380</v>
      </c>
      <c r="D4231" s="31" t="s">
        <v>24381</v>
      </c>
      <c r="E4231" s="31" t="s">
        <v>145</v>
      </c>
      <c r="F4231" s="31" t="s">
        <v>122</v>
      </c>
      <c r="G4231" s="31" t="s">
        <v>111</v>
      </c>
      <c r="H4231" s="31" t="s">
        <v>112</v>
      </c>
      <c r="I4231" s="31" t="s">
        <v>24382</v>
      </c>
      <c r="J4231" s="31" t="s">
        <v>109</v>
      </c>
      <c r="K4231" s="31" t="s">
        <v>110</v>
      </c>
      <c r="L4231" s="31" t="s">
        <v>24383</v>
      </c>
      <c r="M4231" s="31" t="s">
        <v>4</v>
      </c>
      <c r="N4231" s="31" t="s">
        <v>4</v>
      </c>
      <c r="O4231" s="31" t="s">
        <v>25929</v>
      </c>
      <c r="P4231" s="32" t="s">
        <v>25948</v>
      </c>
      <c r="Q4231" s="32">
        <v>1</v>
      </c>
      <c r="R4231" t="str">
        <f t="shared" si="66"/>
        <v>(НКЗ) ГРАСС ТОВ г.Хмельницкий, ул.Довженко Александра, д.4/7</v>
      </c>
    </row>
    <row r="4232" spans="1:18" hidden="1" x14ac:dyDescent="0.25">
      <c r="A4232" s="32">
        <v>435903</v>
      </c>
      <c r="B4232" s="31" t="s">
        <v>24447</v>
      </c>
      <c r="C4232" s="31" t="s">
        <v>24448</v>
      </c>
      <c r="D4232" s="31" t="s">
        <v>24449</v>
      </c>
      <c r="E4232" s="31" t="s">
        <v>145</v>
      </c>
      <c r="F4232" s="31" t="s">
        <v>122</v>
      </c>
      <c r="G4232" s="31" t="s">
        <v>111</v>
      </c>
      <c r="H4232" s="31" t="s">
        <v>112</v>
      </c>
      <c r="I4232" s="31" t="s">
        <v>24450</v>
      </c>
      <c r="J4232" s="31" t="s">
        <v>24451</v>
      </c>
      <c r="K4232" s="31" t="s">
        <v>110</v>
      </c>
      <c r="L4232" s="31" t="s">
        <v>24450</v>
      </c>
      <c r="M4232" s="31" t="s">
        <v>4</v>
      </c>
      <c r="N4232" s="31" t="s">
        <v>4</v>
      </c>
      <c r="O4232" s="31" t="s">
        <v>25929</v>
      </c>
      <c r="P4232" s="32" t="s">
        <v>25948</v>
      </c>
      <c r="Q4232" s="32">
        <v>1</v>
      </c>
      <c r="R4232" t="str">
        <f t="shared" si="66"/>
        <v>(НКЗ) Служба у справах дітей Хмельницької ОДА г.Хмельницкий, пер.Независимости, д.1</v>
      </c>
    </row>
    <row r="4233" spans="1:18" hidden="1" x14ac:dyDescent="0.25">
      <c r="A4233" s="32">
        <v>704999</v>
      </c>
      <c r="B4233" s="31" t="s">
        <v>24459</v>
      </c>
      <c r="C4233" s="31" t="s">
        <v>24460</v>
      </c>
      <c r="D4233" s="31" t="s">
        <v>24461</v>
      </c>
      <c r="E4233" s="31" t="s">
        <v>145</v>
      </c>
      <c r="F4233" s="31" t="s">
        <v>122</v>
      </c>
      <c r="G4233" s="31" t="s">
        <v>111</v>
      </c>
      <c r="H4233" s="31" t="s">
        <v>112</v>
      </c>
      <c r="I4233" s="31" t="s">
        <v>24462</v>
      </c>
      <c r="J4233" s="31" t="s">
        <v>109</v>
      </c>
      <c r="K4233" s="31" t="s">
        <v>110</v>
      </c>
      <c r="L4233" s="31" t="s">
        <v>24463</v>
      </c>
      <c r="M4233" s="31" t="s">
        <v>4</v>
      </c>
      <c r="N4233" s="31" t="s">
        <v>4</v>
      </c>
      <c r="O4233" s="31" t="s">
        <v>25929</v>
      </c>
      <c r="P4233" s="32" t="s">
        <v>25948</v>
      </c>
      <c r="Q4233" s="32">
        <v>1</v>
      </c>
      <c r="R4233" t="str">
        <f t="shared" si="66"/>
        <v>(НКЗ) Кузьминський СГК р-н Красиловский Район, с.Кузьмин, ул.Колхозная, д.1</v>
      </c>
    </row>
    <row r="4234" spans="1:18" hidden="1" x14ac:dyDescent="0.25">
      <c r="A4234" s="32">
        <v>705009</v>
      </c>
      <c r="B4234" s="31" t="s">
        <v>24464</v>
      </c>
      <c r="C4234" s="31" t="s">
        <v>24465</v>
      </c>
      <c r="D4234" s="31" t="s">
        <v>24466</v>
      </c>
      <c r="E4234" s="31" t="s">
        <v>121</v>
      </c>
      <c r="F4234" s="31" t="s">
        <v>122</v>
      </c>
      <c r="G4234" s="31" t="s">
        <v>111</v>
      </c>
      <c r="H4234" s="31" t="s">
        <v>112</v>
      </c>
      <c r="I4234" s="31" t="s">
        <v>24467</v>
      </c>
      <c r="J4234" s="31" t="s">
        <v>24468</v>
      </c>
      <c r="K4234" s="31" t="s">
        <v>110</v>
      </c>
      <c r="L4234" s="31" t="s">
        <v>24469</v>
      </c>
      <c r="M4234" s="31" t="s">
        <v>4</v>
      </c>
      <c r="N4234" s="31" t="s">
        <v>4</v>
      </c>
      <c r="O4234" s="31" t="s">
        <v>25929</v>
      </c>
      <c r="P4234" s="32" t="s">
        <v>25948</v>
      </c>
      <c r="Q4234" s="32">
        <v>1</v>
      </c>
      <c r="R4234" t="str">
        <f t="shared" si="66"/>
        <v>(НКЗ) Войтешенко В.М. ПП, резиденція Діда Мороза г.Каменец-Подольский, ул.Старобульварная, д.2а</v>
      </c>
    </row>
    <row r="4235" spans="1:18" hidden="1" x14ac:dyDescent="0.25">
      <c r="A4235" s="32">
        <v>705012</v>
      </c>
      <c r="B4235" s="31" t="s">
        <v>24470</v>
      </c>
      <c r="C4235" s="31" t="s">
        <v>24471</v>
      </c>
      <c r="D4235" s="31" t="s">
        <v>24472</v>
      </c>
      <c r="E4235" s="31" t="s">
        <v>145</v>
      </c>
      <c r="F4235" s="31" t="s">
        <v>122</v>
      </c>
      <c r="G4235" s="31" t="s">
        <v>111</v>
      </c>
      <c r="H4235" s="31" t="s">
        <v>112</v>
      </c>
      <c r="I4235" s="31" t="s">
        <v>124</v>
      </c>
      <c r="J4235" s="31" t="s">
        <v>109</v>
      </c>
      <c r="K4235" s="31" t="s">
        <v>110</v>
      </c>
      <c r="L4235" s="31" t="s">
        <v>24473</v>
      </c>
      <c r="M4235" s="31" t="s">
        <v>4</v>
      </c>
      <c r="N4235" s="31" t="s">
        <v>4</v>
      </c>
      <c r="O4235" s="31" t="s">
        <v>25929</v>
      </c>
      <c r="P4235" s="32" t="s">
        <v>25948</v>
      </c>
      <c r="Q4235" s="32">
        <v>1</v>
      </c>
      <c r="R4235" t="str">
        <f t="shared" si="66"/>
        <v>(НКЗ) СГ ТОВ "Промінь" р-н Летичевский Район, с.Сусловцы, ул.Центральная, д.18</v>
      </c>
    </row>
    <row r="4236" spans="1:18" hidden="1" x14ac:dyDescent="0.25">
      <c r="A4236" s="32">
        <v>705013</v>
      </c>
      <c r="B4236" s="31" t="s">
        <v>24474</v>
      </c>
      <c r="C4236" s="31" t="s">
        <v>24475</v>
      </c>
      <c r="D4236" s="31" t="s">
        <v>24476</v>
      </c>
      <c r="E4236" s="31" t="s">
        <v>145</v>
      </c>
      <c r="F4236" s="31" t="s">
        <v>122</v>
      </c>
      <c r="G4236" s="31" t="s">
        <v>111</v>
      </c>
      <c r="H4236" s="31" t="s">
        <v>112</v>
      </c>
      <c r="I4236" s="31" t="s">
        <v>24477</v>
      </c>
      <c r="J4236" s="31" t="s">
        <v>109</v>
      </c>
      <c r="K4236" s="31" t="s">
        <v>110</v>
      </c>
      <c r="L4236" s="31" t="s">
        <v>24478</v>
      </c>
      <c r="M4236" s="31" t="s">
        <v>4</v>
      </c>
      <c r="N4236" s="31" t="s">
        <v>4</v>
      </c>
      <c r="O4236" s="31" t="s">
        <v>25929</v>
      </c>
      <c r="P4236" s="32" t="s">
        <v>25948</v>
      </c>
      <c r="Q4236" s="32">
        <v>1</v>
      </c>
      <c r="R4236" t="str">
        <f t="shared" si="66"/>
        <v>(НКЗ) МС-Зв'язок ТОВ г.Хмельницкий, ул.Малиницкая, д.31</v>
      </c>
    </row>
    <row r="4237" spans="1:18" hidden="1" x14ac:dyDescent="0.25">
      <c r="A4237" s="32">
        <v>705014</v>
      </c>
      <c r="B4237" s="31" t="s">
        <v>24479</v>
      </c>
      <c r="C4237" s="31" t="s">
        <v>24480</v>
      </c>
      <c r="D4237" s="31" t="s">
        <v>24481</v>
      </c>
      <c r="E4237" s="31" t="s">
        <v>145</v>
      </c>
      <c r="F4237" s="31" t="s">
        <v>122</v>
      </c>
      <c r="G4237" s="31" t="s">
        <v>111</v>
      </c>
      <c r="H4237" s="31" t="s">
        <v>112</v>
      </c>
      <c r="I4237" s="31" t="s">
        <v>24482</v>
      </c>
      <c r="J4237" s="31" t="s">
        <v>24483</v>
      </c>
      <c r="K4237" s="31" t="s">
        <v>110</v>
      </c>
      <c r="L4237" s="31" t="s">
        <v>24484</v>
      </c>
      <c r="M4237" s="31" t="s">
        <v>4</v>
      </c>
      <c r="N4237" s="31" t="s">
        <v>4</v>
      </c>
      <c r="O4237" s="31" t="s">
        <v>25929</v>
      </c>
      <c r="P4237" s="32" t="s">
        <v>25948</v>
      </c>
      <c r="Q4237" s="32">
        <v>1</v>
      </c>
      <c r="R4237" t="str">
        <f t="shared" si="66"/>
        <v>(НКЗ) Збручанські джерела ТОВ р-н Городокский Район, пгт.Сатанов, ул.Кучеренка, д.40</v>
      </c>
    </row>
    <row r="4238" spans="1:18" hidden="1" x14ac:dyDescent="0.25">
      <c r="A4238" s="32">
        <v>705015</v>
      </c>
      <c r="B4238" s="31" t="s">
        <v>24485</v>
      </c>
      <c r="C4238" s="31" t="s">
        <v>24486</v>
      </c>
      <c r="D4238" s="31" t="s">
        <v>24487</v>
      </c>
      <c r="E4238" s="31" t="s">
        <v>135</v>
      </c>
      <c r="F4238" s="31" t="s">
        <v>122</v>
      </c>
      <c r="G4238" s="31" t="s">
        <v>111</v>
      </c>
      <c r="H4238" s="31" t="s">
        <v>112</v>
      </c>
      <c r="I4238" s="31" t="s">
        <v>124</v>
      </c>
      <c r="J4238" s="31" t="s">
        <v>109</v>
      </c>
      <c r="K4238" s="31" t="s">
        <v>110</v>
      </c>
      <c r="L4238" s="31" t="s">
        <v>24488</v>
      </c>
      <c r="M4238" s="31" t="s">
        <v>4</v>
      </c>
      <c r="N4238" s="31" t="s">
        <v>4</v>
      </c>
      <c r="O4238" s="31" t="s">
        <v>25929</v>
      </c>
      <c r="P4238" s="32" t="s">
        <v>25948</v>
      </c>
      <c r="Q4238" s="32">
        <v>1</v>
      </c>
      <c r="R4238" t="str">
        <f t="shared" si="66"/>
        <v>(НКЗ) Вербовецька сільська рада р-н Шепетовский Район, с.Сульжин, ул.Щорса, д.1</v>
      </c>
    </row>
    <row r="4239" spans="1:18" hidden="1" x14ac:dyDescent="0.25">
      <c r="A4239" s="32">
        <v>705016</v>
      </c>
      <c r="B4239" s="31" t="s">
        <v>24489</v>
      </c>
      <c r="C4239" s="31" t="s">
        <v>24490</v>
      </c>
      <c r="D4239" s="31" t="s">
        <v>24491</v>
      </c>
      <c r="E4239" s="31" t="s">
        <v>135</v>
      </c>
      <c r="F4239" s="31" t="s">
        <v>122</v>
      </c>
      <c r="G4239" s="31" t="s">
        <v>111</v>
      </c>
      <c r="H4239" s="31" t="s">
        <v>112</v>
      </c>
      <c r="I4239" s="31" t="s">
        <v>24492</v>
      </c>
      <c r="J4239" s="31" t="s">
        <v>24493</v>
      </c>
      <c r="K4239" s="31" t="s">
        <v>110</v>
      </c>
      <c r="L4239" s="31" t="s">
        <v>24494</v>
      </c>
      <c r="M4239" s="31" t="s">
        <v>4</v>
      </c>
      <c r="N4239" s="31" t="s">
        <v>4</v>
      </c>
      <c r="O4239" s="31" t="s">
        <v>25929</v>
      </c>
      <c r="P4239" s="32" t="s">
        <v>25948</v>
      </c>
      <c r="Q4239" s="32">
        <v>1</v>
      </c>
      <c r="R4239" t="str">
        <f t="shared" si="66"/>
        <v>(НКЗ) ГІРНИК-ВВ ТОВ р-н Славутский Район, с.Стриганы, ул.Охмана, д.16</v>
      </c>
    </row>
    <row r="4240" spans="1:18" hidden="1" x14ac:dyDescent="0.25">
      <c r="A4240" s="32">
        <v>705020</v>
      </c>
      <c r="B4240" s="31" t="s">
        <v>24495</v>
      </c>
      <c r="C4240" s="31" t="s">
        <v>24496</v>
      </c>
      <c r="D4240" s="31" t="s">
        <v>22215</v>
      </c>
      <c r="E4240" s="31" t="s">
        <v>145</v>
      </c>
      <c r="F4240" s="31" t="s">
        <v>122</v>
      </c>
      <c r="G4240" s="31" t="s">
        <v>111</v>
      </c>
      <c r="H4240" s="31" t="s">
        <v>112</v>
      </c>
      <c r="I4240" s="31" t="s">
        <v>24497</v>
      </c>
      <c r="J4240" s="31" t="s">
        <v>24498</v>
      </c>
      <c r="K4240" s="31" t="s">
        <v>110</v>
      </c>
      <c r="L4240" s="31" t="s">
        <v>24499</v>
      </c>
      <c r="M4240" s="31" t="s">
        <v>4</v>
      </c>
      <c r="N4240" s="31" t="s">
        <v>4</v>
      </c>
      <c r="O4240" s="31" t="s">
        <v>25929</v>
      </c>
      <c r="P4240" s="32" t="s">
        <v>25948</v>
      </c>
      <c r="Q4240" s="32">
        <v>1</v>
      </c>
      <c r="R4240" t="str">
        <f t="shared" si="66"/>
        <v>(НКЗ) СІРІУС ЕКСТРУЖЕН ТОВ г.Хмельницкий, ул.Пилотская, д.20</v>
      </c>
    </row>
    <row r="4241" spans="1:18" hidden="1" x14ac:dyDescent="0.25">
      <c r="A4241" s="32">
        <v>705021</v>
      </c>
      <c r="B4241" s="31" t="s">
        <v>24500</v>
      </c>
      <c r="C4241" s="31" t="s">
        <v>24501</v>
      </c>
      <c r="D4241" s="31" t="s">
        <v>3755</v>
      </c>
      <c r="E4241" s="31" t="s">
        <v>121</v>
      </c>
      <c r="F4241" s="31" t="s">
        <v>122</v>
      </c>
      <c r="G4241" s="31" t="s">
        <v>111</v>
      </c>
      <c r="H4241" s="31" t="s">
        <v>112</v>
      </c>
      <c r="I4241" s="31" t="s">
        <v>24502</v>
      </c>
      <c r="J4241" s="31" t="s">
        <v>24503</v>
      </c>
      <c r="K4241" s="31" t="s">
        <v>110</v>
      </c>
      <c r="L4241" s="31" t="s">
        <v>24502</v>
      </c>
      <c r="M4241" s="31" t="s">
        <v>4</v>
      </c>
      <c r="N4241" s="31" t="s">
        <v>4</v>
      </c>
      <c r="O4241" s="31" t="s">
        <v>25929</v>
      </c>
      <c r="P4241" s="32" t="s">
        <v>25948</v>
      </c>
      <c r="Q4241" s="32">
        <v>1</v>
      </c>
      <c r="R4241" t="str">
        <f t="shared" si="66"/>
        <v>(НКЗ) Управління соціального захисту населення Кам'янець-Подільської РДА Хмельницької області р-н Каменец-Подольский Район, с.Жовтневое, ул.Матросова, д.30</v>
      </c>
    </row>
    <row r="4242" spans="1:18" hidden="1" x14ac:dyDescent="0.25">
      <c r="A4242" s="32">
        <v>705022</v>
      </c>
      <c r="B4242" s="31" t="s">
        <v>24504</v>
      </c>
      <c r="C4242" s="31" t="s">
        <v>24505</v>
      </c>
      <c r="D4242" s="31" t="s">
        <v>24506</v>
      </c>
      <c r="E4242" s="31" t="s">
        <v>121</v>
      </c>
      <c r="F4242" s="31" t="s">
        <v>122</v>
      </c>
      <c r="G4242" s="31" t="s">
        <v>111</v>
      </c>
      <c r="H4242" s="31" t="s">
        <v>112</v>
      </c>
      <c r="I4242" s="31" t="s">
        <v>24507</v>
      </c>
      <c r="J4242" s="31" t="s">
        <v>24508</v>
      </c>
      <c r="K4242" s="31" t="s">
        <v>110</v>
      </c>
      <c r="L4242" s="31" t="s">
        <v>24509</v>
      </c>
      <c r="M4242" s="31" t="s">
        <v>4</v>
      </c>
      <c r="N4242" s="31" t="s">
        <v>4</v>
      </c>
      <c r="O4242" s="31" t="s">
        <v>25929</v>
      </c>
      <c r="P4242" s="32" t="s">
        <v>25948</v>
      </c>
      <c r="Q4242" s="32">
        <v>1</v>
      </c>
      <c r="R4242" t="str">
        <f t="shared" si="66"/>
        <v>(НКЗ) Барда-2007 ФГ р-н Дунаевецкий Район, с.Рудка, ул.1-го Мая, д.2</v>
      </c>
    </row>
    <row r="4243" spans="1:18" hidden="1" x14ac:dyDescent="0.25">
      <c r="A4243" s="32">
        <v>705024</v>
      </c>
      <c r="B4243" s="31" t="s">
        <v>24510</v>
      </c>
      <c r="C4243" s="31" t="s">
        <v>24511</v>
      </c>
      <c r="D4243" s="31" t="s">
        <v>24512</v>
      </c>
      <c r="E4243" s="31" t="s">
        <v>145</v>
      </c>
      <c r="F4243" s="31" t="s">
        <v>122</v>
      </c>
      <c r="G4243" s="31" t="s">
        <v>111</v>
      </c>
      <c r="H4243" s="31" t="s">
        <v>112</v>
      </c>
      <c r="I4243" s="31" t="s">
        <v>24513</v>
      </c>
      <c r="J4243" s="31" t="s">
        <v>109</v>
      </c>
      <c r="K4243" s="31" t="s">
        <v>110</v>
      </c>
      <c r="L4243" s="31" t="s">
        <v>24514</v>
      </c>
      <c r="M4243" s="31" t="s">
        <v>4</v>
      </c>
      <c r="N4243" s="31" t="s">
        <v>4</v>
      </c>
      <c r="O4243" s="31" t="s">
        <v>25929</v>
      </c>
      <c r="P4243" s="32" t="s">
        <v>25948</v>
      </c>
      <c r="Q4243" s="32">
        <v>1</v>
      </c>
      <c r="R4243" t="str">
        <f t="shared" si="66"/>
        <v>(НКЗ) Хмельницька міська ритуальна служба ППО СКП г.Хмельницкий, ул.Толстого, д.5/1</v>
      </c>
    </row>
    <row r="4244" spans="1:18" hidden="1" x14ac:dyDescent="0.25">
      <c r="A4244" s="32">
        <v>705025</v>
      </c>
      <c r="B4244" s="31" t="s">
        <v>24515</v>
      </c>
      <c r="C4244" s="31" t="s">
        <v>24516</v>
      </c>
      <c r="D4244" s="31" t="s">
        <v>24517</v>
      </c>
      <c r="E4244" s="31" t="s">
        <v>145</v>
      </c>
      <c r="F4244" s="31" t="s">
        <v>122</v>
      </c>
      <c r="G4244" s="31" t="s">
        <v>111</v>
      </c>
      <c r="H4244" s="31" t="s">
        <v>112</v>
      </c>
      <c r="I4244" s="31" t="s">
        <v>124</v>
      </c>
      <c r="J4244" s="31" t="s">
        <v>109</v>
      </c>
      <c r="K4244" s="31" t="s">
        <v>110</v>
      </c>
      <c r="L4244" s="31" t="s">
        <v>24518</v>
      </c>
      <c r="M4244" s="31" t="s">
        <v>4</v>
      </c>
      <c r="N4244" s="31" t="s">
        <v>4</v>
      </c>
      <c r="O4244" s="31" t="s">
        <v>25929</v>
      </c>
      <c r="P4244" s="32" t="s">
        <v>25948</v>
      </c>
      <c r="Q4244" s="32">
        <v>1</v>
      </c>
      <c r="R4244" t="str">
        <f t="shared" si="66"/>
        <v>(НКЗ) Хмельницька районна організація професійної спілки працівників культури г.Хмельницкий, ул.Вокзальная, д.56</v>
      </c>
    </row>
    <row r="4245" spans="1:18" hidden="1" x14ac:dyDescent="0.25">
      <c r="A4245" s="32">
        <v>705026</v>
      </c>
      <c r="B4245" s="31" t="s">
        <v>24519</v>
      </c>
      <c r="C4245" s="31" t="s">
        <v>24520</v>
      </c>
      <c r="D4245" s="31" t="s">
        <v>24521</v>
      </c>
      <c r="E4245" s="31" t="s">
        <v>145</v>
      </c>
      <c r="F4245" s="31" t="s">
        <v>122</v>
      </c>
      <c r="G4245" s="31" t="s">
        <v>111</v>
      </c>
      <c r="H4245" s="31" t="s">
        <v>112</v>
      </c>
      <c r="I4245" s="31" t="s">
        <v>24522</v>
      </c>
      <c r="J4245" s="31" t="s">
        <v>109</v>
      </c>
      <c r="K4245" s="31" t="s">
        <v>110</v>
      </c>
      <c r="L4245" s="31" t="s">
        <v>24523</v>
      </c>
      <c r="M4245" s="31" t="s">
        <v>4</v>
      </c>
      <c r="N4245" s="31" t="s">
        <v>4</v>
      </c>
      <c r="O4245" s="31" t="s">
        <v>25929</v>
      </c>
      <c r="P4245" s="32" t="s">
        <v>25948</v>
      </c>
      <c r="Q4245" s="32">
        <v>1</v>
      </c>
      <c r="R4245" t="str">
        <f t="shared" si="66"/>
        <v>(НКЗ) Мелекс ПСГП г.Хмельницкий, пер.Плоский, д.11</v>
      </c>
    </row>
    <row r="4246" spans="1:18" hidden="1" x14ac:dyDescent="0.25">
      <c r="A4246" s="32">
        <v>705027</v>
      </c>
      <c r="B4246" s="31" t="s">
        <v>24524</v>
      </c>
      <c r="C4246" s="31" t="s">
        <v>24525</v>
      </c>
      <c r="D4246" s="31" t="s">
        <v>24526</v>
      </c>
      <c r="E4246" s="31" t="s">
        <v>121</v>
      </c>
      <c r="F4246" s="31" t="s">
        <v>122</v>
      </c>
      <c r="G4246" s="31" t="s">
        <v>111</v>
      </c>
      <c r="H4246" s="31" t="s">
        <v>112</v>
      </c>
      <c r="I4246" s="31" t="s">
        <v>24527</v>
      </c>
      <c r="J4246" s="31" t="s">
        <v>24528</v>
      </c>
      <c r="K4246" s="31" t="s">
        <v>110</v>
      </c>
      <c r="L4246" s="31" t="s">
        <v>24527</v>
      </c>
      <c r="M4246" s="31" t="s">
        <v>4</v>
      </c>
      <c r="N4246" s="31" t="s">
        <v>4</v>
      </c>
      <c r="O4246" s="31" t="s">
        <v>25929</v>
      </c>
      <c r="P4246" s="32" t="s">
        <v>25948</v>
      </c>
      <c r="Q4246" s="32">
        <v>1</v>
      </c>
      <c r="R4246" t="str">
        <f t="shared" si="66"/>
        <v>(НКЗ) Кам'янець-Подільська міська організація професійної спілки працівників культури г.Каменец-Подольский, ул.Шевченко, д.63</v>
      </c>
    </row>
    <row r="4247" spans="1:18" hidden="1" x14ac:dyDescent="0.25">
      <c r="A4247" s="32">
        <v>705028</v>
      </c>
      <c r="B4247" s="31" t="s">
        <v>24529</v>
      </c>
      <c r="C4247" s="31" t="s">
        <v>24530</v>
      </c>
      <c r="D4247" s="31" t="s">
        <v>24531</v>
      </c>
      <c r="E4247" s="31" t="s">
        <v>145</v>
      </c>
      <c r="F4247" s="31" t="s">
        <v>122</v>
      </c>
      <c r="G4247" s="31" t="s">
        <v>111</v>
      </c>
      <c r="H4247" s="31" t="s">
        <v>112</v>
      </c>
      <c r="I4247" s="31" t="s">
        <v>24532</v>
      </c>
      <c r="J4247" s="31" t="s">
        <v>24533</v>
      </c>
      <c r="K4247" s="31" t="s">
        <v>110</v>
      </c>
      <c r="L4247" s="31" t="s">
        <v>24534</v>
      </c>
      <c r="M4247" s="31" t="s">
        <v>4</v>
      </c>
      <c r="N4247" s="31" t="s">
        <v>4</v>
      </c>
      <c r="O4247" s="31" t="s">
        <v>25929</v>
      </c>
      <c r="P4247" s="32" t="s">
        <v>25948</v>
      </c>
      <c r="Q4247" s="32">
        <v>1</v>
      </c>
      <c r="R4247" t="str">
        <f t="shared" si="66"/>
        <v>(НКЗ) ОПУС-АВТО ПЛЮС ТОВ г.Хмельницкий, ул.Заречанская, д.3/1</v>
      </c>
    </row>
    <row r="4248" spans="1:18" hidden="1" x14ac:dyDescent="0.25">
      <c r="A4248" s="32">
        <v>705029</v>
      </c>
      <c r="B4248" s="31" t="s">
        <v>24535</v>
      </c>
      <c r="C4248" s="31" t="s">
        <v>24536</v>
      </c>
      <c r="D4248" s="31" t="s">
        <v>24537</v>
      </c>
      <c r="E4248" s="31" t="s">
        <v>121</v>
      </c>
      <c r="F4248" s="31" t="s">
        <v>122</v>
      </c>
      <c r="G4248" s="31" t="s">
        <v>111</v>
      </c>
      <c r="H4248" s="31" t="s">
        <v>112</v>
      </c>
      <c r="I4248" s="31" t="s">
        <v>24538</v>
      </c>
      <c r="J4248" s="31" t="s">
        <v>24533</v>
      </c>
      <c r="K4248" s="31" t="s">
        <v>110</v>
      </c>
      <c r="L4248" s="31" t="s">
        <v>24539</v>
      </c>
      <c r="M4248" s="31" t="s">
        <v>4</v>
      </c>
      <c r="N4248" s="31" t="s">
        <v>4</v>
      </c>
      <c r="O4248" s="31" t="s">
        <v>25929</v>
      </c>
      <c r="P4248" s="32" t="s">
        <v>25948</v>
      </c>
      <c r="Q4248" s="32">
        <v>1</v>
      </c>
      <c r="R4248" t="str">
        <f t="shared" si="66"/>
        <v>(НКЗ) Коростишівземінвест ТОВ р-н Коростышевский Район, г.Коростышев, ул.Либкнехта Карла, д.4 (3-й пов)</v>
      </c>
    </row>
    <row r="4249" spans="1:18" hidden="1" x14ac:dyDescent="0.25">
      <c r="A4249" s="32">
        <v>705030</v>
      </c>
      <c r="B4249" s="31" t="s">
        <v>24540</v>
      </c>
      <c r="C4249" s="31" t="s">
        <v>24541</v>
      </c>
      <c r="D4249" s="31" t="s">
        <v>24542</v>
      </c>
      <c r="E4249" s="31" t="s">
        <v>121</v>
      </c>
      <c r="F4249" s="31" t="s">
        <v>122</v>
      </c>
      <c r="G4249" s="31" t="s">
        <v>111</v>
      </c>
      <c r="H4249" s="31" t="s">
        <v>112</v>
      </c>
      <c r="I4249" s="31" t="s">
        <v>24543</v>
      </c>
      <c r="J4249" s="31" t="s">
        <v>24533</v>
      </c>
      <c r="K4249" s="31" t="s">
        <v>110</v>
      </c>
      <c r="L4249" s="31" t="s">
        <v>24544</v>
      </c>
      <c r="M4249" s="31" t="s">
        <v>4</v>
      </c>
      <c r="N4249" s="31" t="s">
        <v>4</v>
      </c>
      <c r="O4249" s="31" t="s">
        <v>25929</v>
      </c>
      <c r="P4249" s="32" t="s">
        <v>25948</v>
      </c>
      <c r="Q4249" s="32">
        <v>1</v>
      </c>
      <c r="R4249" t="str">
        <f t="shared" si="66"/>
        <v>(НКЗ) МП-АЛЬФА ТОВ р-н Литинский Район, пгт.Литин, шоссе Сосонское, д.4</v>
      </c>
    </row>
    <row r="4250" spans="1:18" hidden="1" x14ac:dyDescent="0.25">
      <c r="A4250" s="32">
        <v>386100</v>
      </c>
      <c r="B4250" s="31" t="s">
        <v>2194</v>
      </c>
      <c r="C4250" s="31" t="s">
        <v>2195</v>
      </c>
      <c r="D4250" s="31" t="s">
        <v>2196</v>
      </c>
      <c r="E4250" s="31" t="s">
        <v>145</v>
      </c>
      <c r="F4250" s="31" t="s">
        <v>122</v>
      </c>
      <c r="G4250" s="31" t="s">
        <v>107</v>
      </c>
      <c r="H4250" s="31" t="s">
        <v>108</v>
      </c>
      <c r="I4250" s="31" t="s">
        <v>2197</v>
      </c>
      <c r="J4250" s="31" t="s">
        <v>2198</v>
      </c>
      <c r="K4250" s="31" t="s">
        <v>110</v>
      </c>
      <c r="L4250" s="31" t="s">
        <v>2195</v>
      </c>
      <c r="M4250" s="31" t="s">
        <v>31</v>
      </c>
      <c r="N4250" s="31" t="s">
        <v>25934</v>
      </c>
      <c r="O4250" s="31" t="s">
        <v>25929</v>
      </c>
      <c r="P4250" s="32" t="s">
        <v>66</v>
      </c>
      <c r="Q4250" s="32">
        <v>1</v>
      </c>
      <c r="R4250" t="str">
        <f t="shared" si="66"/>
        <v>Цимбалюк Р.С. ПП, маг. "Полуничка" г.Староконстантинов, ул.Щорса, д.19</v>
      </c>
    </row>
    <row r="4251" spans="1:18" hidden="1" x14ac:dyDescent="0.25">
      <c r="A4251" s="32">
        <v>386218</v>
      </c>
      <c r="B4251" s="31" t="s">
        <v>2432</v>
      </c>
      <c r="C4251" s="31" t="s">
        <v>2433</v>
      </c>
      <c r="D4251" s="31" t="s">
        <v>2434</v>
      </c>
      <c r="E4251" s="31" t="s">
        <v>145</v>
      </c>
      <c r="F4251" s="31" t="s">
        <v>122</v>
      </c>
      <c r="G4251" s="31" t="s">
        <v>107</v>
      </c>
      <c r="H4251" s="31" t="s">
        <v>108</v>
      </c>
      <c r="I4251" s="31" t="s">
        <v>2435</v>
      </c>
      <c r="J4251" s="31" t="s">
        <v>2436</v>
      </c>
      <c r="K4251" s="31" t="s">
        <v>110</v>
      </c>
      <c r="L4251" s="31" t="s">
        <v>2433</v>
      </c>
      <c r="M4251" s="31" t="s">
        <v>33</v>
      </c>
      <c r="N4251" s="31" t="s">
        <v>25934</v>
      </c>
      <c r="O4251" s="31" t="s">
        <v>25929</v>
      </c>
      <c r="P4251" s="32" t="s">
        <v>66</v>
      </c>
      <c r="Q4251" s="32">
        <v>1</v>
      </c>
      <c r="R4251" t="str">
        <f t="shared" si="66"/>
        <v>Шандига Т.В. ПП, маг. "Дукат" р-н Летичевский Район, пгт.Летичев, ул.Горького, д.1</v>
      </c>
    </row>
    <row r="4252" spans="1:18" hidden="1" x14ac:dyDescent="0.25">
      <c r="A4252" s="32">
        <v>386330</v>
      </c>
      <c r="B4252" s="31" t="s">
        <v>2684</v>
      </c>
      <c r="C4252" s="31" t="s">
        <v>2685</v>
      </c>
      <c r="D4252" s="31" t="s">
        <v>2686</v>
      </c>
      <c r="E4252" s="31" t="s">
        <v>145</v>
      </c>
      <c r="F4252" s="31" t="s">
        <v>122</v>
      </c>
      <c r="G4252" s="31" t="s">
        <v>107</v>
      </c>
      <c r="H4252" s="31" t="s">
        <v>108</v>
      </c>
      <c r="I4252" s="31" t="s">
        <v>2687</v>
      </c>
      <c r="J4252" s="31" t="s">
        <v>2688</v>
      </c>
      <c r="K4252" s="31" t="s">
        <v>110</v>
      </c>
      <c r="L4252" s="31" t="s">
        <v>2685</v>
      </c>
      <c r="M4252" s="31" t="s">
        <v>29</v>
      </c>
      <c r="N4252" s="31" t="s">
        <v>25934</v>
      </c>
      <c r="O4252" s="31" t="s">
        <v>25929</v>
      </c>
      <c r="P4252" s="32" t="s">
        <v>66</v>
      </c>
      <c r="Q4252" s="32">
        <v>1</v>
      </c>
      <c r="R4252" t="str">
        <f t="shared" si="66"/>
        <v>Бойчук Л.В. ПП, маг. "Пролісок" р-н Красиловский Район, г.Красилов, д.8а (вул. Василя Стуса)</v>
      </c>
    </row>
    <row r="4253" spans="1:18" hidden="1" x14ac:dyDescent="0.25">
      <c r="A4253" s="32">
        <v>386451</v>
      </c>
      <c r="B4253" s="31" t="s">
        <v>2925</v>
      </c>
      <c r="C4253" s="31" t="s">
        <v>2926</v>
      </c>
      <c r="D4253" s="31" t="s">
        <v>2927</v>
      </c>
      <c r="E4253" s="31" t="s">
        <v>145</v>
      </c>
      <c r="F4253" s="31" t="s">
        <v>122</v>
      </c>
      <c r="G4253" s="31" t="s">
        <v>115</v>
      </c>
      <c r="H4253" s="31" t="s">
        <v>116</v>
      </c>
      <c r="I4253" s="31" t="s">
        <v>124</v>
      </c>
      <c r="J4253" s="31" t="s">
        <v>109</v>
      </c>
      <c r="K4253" s="31" t="s">
        <v>110</v>
      </c>
      <c r="L4253" s="31" t="s">
        <v>2928</v>
      </c>
      <c r="M4253" s="31" t="s">
        <v>4</v>
      </c>
      <c r="N4253" s="31" t="s">
        <v>4</v>
      </c>
      <c r="O4253" s="31" t="s">
        <v>25929</v>
      </c>
      <c r="P4253" s="32" t="s">
        <v>66</v>
      </c>
      <c r="Q4253" s="32">
        <v>1</v>
      </c>
      <c r="R4253" t="str">
        <f t="shared" si="66"/>
        <v>(Сез ТРТ) Дячук Ю.О. ПП, лоток р-н Летичевский Район, пгт.Летичев, ул.Шевченко, д.7</v>
      </c>
    </row>
    <row r="4254" spans="1:18" hidden="1" x14ac:dyDescent="0.25">
      <c r="A4254" s="32">
        <v>386524</v>
      </c>
      <c r="B4254" s="31" t="s">
        <v>3073</v>
      </c>
      <c r="C4254" s="31" t="s">
        <v>3074</v>
      </c>
      <c r="D4254" s="31" t="s">
        <v>3075</v>
      </c>
      <c r="E4254" s="31" t="s">
        <v>145</v>
      </c>
      <c r="F4254" s="31" t="s">
        <v>122</v>
      </c>
      <c r="G4254" s="31" t="s">
        <v>107</v>
      </c>
      <c r="H4254" s="31" t="s">
        <v>108</v>
      </c>
      <c r="I4254" s="31" t="s">
        <v>3076</v>
      </c>
      <c r="J4254" s="31" t="s">
        <v>3077</v>
      </c>
      <c r="K4254" s="31" t="s">
        <v>110</v>
      </c>
      <c r="L4254" s="31" t="s">
        <v>3074</v>
      </c>
      <c r="M4254" s="31" t="s">
        <v>32</v>
      </c>
      <c r="N4254" s="31" t="s">
        <v>25934</v>
      </c>
      <c r="O4254" s="31" t="s">
        <v>25929</v>
      </c>
      <c r="P4254" s="32" t="s">
        <v>66</v>
      </c>
      <c r="Q4254" s="32">
        <v>1</v>
      </c>
      <c r="R4254" t="str">
        <f t="shared" si="66"/>
        <v>Лиса Н.А. ПП, маг. "Злагода" р-н Хмельницкий Район, с.Олешин, ул.Подлесная, д.2/1</v>
      </c>
    </row>
    <row r="4255" spans="1:18" hidden="1" x14ac:dyDescent="0.25">
      <c r="A4255" s="32">
        <v>386575</v>
      </c>
      <c r="B4255" s="31" t="s">
        <v>3187</v>
      </c>
      <c r="C4255" s="31" t="s">
        <v>3188</v>
      </c>
      <c r="D4255" s="31" t="s">
        <v>1494</v>
      </c>
      <c r="E4255" s="31" t="s">
        <v>145</v>
      </c>
      <c r="F4255" s="31" t="s">
        <v>122</v>
      </c>
      <c r="G4255" s="31" t="s">
        <v>107</v>
      </c>
      <c r="H4255" s="31" t="s">
        <v>108</v>
      </c>
      <c r="I4255" s="31" t="s">
        <v>124</v>
      </c>
      <c r="J4255" s="31" t="s">
        <v>109</v>
      </c>
      <c r="K4255" s="31" t="s">
        <v>110</v>
      </c>
      <c r="L4255" s="31" t="s">
        <v>3188</v>
      </c>
      <c r="M4255" s="31" t="s">
        <v>5</v>
      </c>
      <c r="N4255" s="31" t="s">
        <v>4</v>
      </c>
      <c r="O4255" s="31" t="s">
        <v>25929</v>
      </c>
      <c r="P4255" s="32" t="s">
        <v>66</v>
      </c>
      <c r="Q4255" s="32">
        <v>1</v>
      </c>
      <c r="R4255" t="str">
        <f t="shared" si="66"/>
        <v>Бевза В.В. ПП, к-к №78 г.Хмельницкий, шоссе Львовское (ринок)</v>
      </c>
    </row>
    <row r="4256" spans="1:18" hidden="1" x14ac:dyDescent="0.25">
      <c r="A4256" s="32">
        <v>386593</v>
      </c>
      <c r="B4256" s="31" t="s">
        <v>3199</v>
      </c>
      <c r="C4256" s="31" t="s">
        <v>3200</v>
      </c>
      <c r="D4256" s="31" t="s">
        <v>3201</v>
      </c>
      <c r="E4256" s="31" t="s">
        <v>145</v>
      </c>
      <c r="F4256" s="31" t="s">
        <v>122</v>
      </c>
      <c r="G4256" s="31" t="s">
        <v>107</v>
      </c>
      <c r="H4256" s="31" t="s">
        <v>108</v>
      </c>
      <c r="I4256" s="31" t="s">
        <v>3216</v>
      </c>
      <c r="J4256" s="31" t="s">
        <v>3217</v>
      </c>
      <c r="K4256" s="31" t="s">
        <v>110</v>
      </c>
      <c r="L4256" s="31" t="s">
        <v>3202</v>
      </c>
      <c r="M4256" s="31" t="s">
        <v>29</v>
      </c>
      <c r="N4256" s="31" t="s">
        <v>25934</v>
      </c>
      <c r="O4256" s="31" t="s">
        <v>25929</v>
      </c>
      <c r="P4256" s="32" t="s">
        <v>67</v>
      </c>
      <c r="Q4256" s="32">
        <v>0.5</v>
      </c>
      <c r="R4256" t="str">
        <f t="shared" si="66"/>
        <v>(КООП) Антонінський цукроробкооп СТ, маг. р-н Красиловский Район, с.Кременчуки, ул.Горького, д.10</v>
      </c>
    </row>
    <row r="4257" spans="1:18" hidden="1" x14ac:dyDescent="0.25">
      <c r="A4257" s="32">
        <v>386625</v>
      </c>
      <c r="B4257" s="31" t="s">
        <v>3283</v>
      </c>
      <c r="C4257" s="31" t="s">
        <v>3284</v>
      </c>
      <c r="D4257" s="31" t="s">
        <v>3285</v>
      </c>
      <c r="E4257" s="31" t="s">
        <v>145</v>
      </c>
      <c r="F4257" s="31" t="s">
        <v>122</v>
      </c>
      <c r="G4257" s="31" t="s">
        <v>107</v>
      </c>
      <c r="H4257" s="31" t="s">
        <v>108</v>
      </c>
      <c r="I4257" s="31" t="s">
        <v>1240</v>
      </c>
      <c r="J4257" s="31" t="s">
        <v>1241</v>
      </c>
      <c r="K4257" s="31" t="s">
        <v>110</v>
      </c>
      <c r="L4257" s="31" t="s">
        <v>3284</v>
      </c>
      <c r="M4257" s="31" t="s">
        <v>30</v>
      </c>
      <c r="N4257" s="31" t="s">
        <v>25934</v>
      </c>
      <c r="O4257" s="31" t="s">
        <v>25929</v>
      </c>
      <c r="P4257" s="32" t="s">
        <v>66</v>
      </c>
      <c r="Q4257" s="32">
        <v>0.5</v>
      </c>
      <c r="R4257" t="str">
        <f t="shared" si="66"/>
        <v>Антонюк О.А ПП, маг. "Хуторок" р-н Красиловский Район, с.Юзино, ул.Шевченка, д.2</v>
      </c>
    </row>
    <row r="4258" spans="1:18" hidden="1" x14ac:dyDescent="0.25">
      <c r="A4258" s="32">
        <v>386632</v>
      </c>
      <c r="B4258" s="31" t="s">
        <v>3295</v>
      </c>
      <c r="C4258" s="31" t="s">
        <v>3296</v>
      </c>
      <c r="D4258" s="31" t="s">
        <v>3297</v>
      </c>
      <c r="E4258" s="31" t="s">
        <v>145</v>
      </c>
      <c r="F4258" s="31" t="s">
        <v>122</v>
      </c>
      <c r="G4258" s="31" t="s">
        <v>107</v>
      </c>
      <c r="H4258" s="31" t="s">
        <v>108</v>
      </c>
      <c r="I4258" s="31" t="s">
        <v>3298</v>
      </c>
      <c r="J4258" s="31" t="s">
        <v>3299</v>
      </c>
      <c r="K4258" s="31" t="s">
        <v>110</v>
      </c>
      <c r="L4258" s="31" t="s">
        <v>3296</v>
      </c>
      <c r="M4258" s="31" t="s">
        <v>32</v>
      </c>
      <c r="N4258" s="31" t="s">
        <v>25934</v>
      </c>
      <c r="O4258" s="31" t="s">
        <v>25929</v>
      </c>
      <c r="P4258" s="32" t="s">
        <v>67</v>
      </c>
      <c r="Q4258" s="32">
        <v>1</v>
      </c>
      <c r="R4258" t="str">
        <f t="shared" si="66"/>
        <v>Петреченко С.В. ПП, маг. р-н Ярмолинецкий Район, с.Скаржинцы (0)</v>
      </c>
    </row>
    <row r="4259" spans="1:18" hidden="1" x14ac:dyDescent="0.25">
      <c r="A4259" s="32">
        <v>440018</v>
      </c>
      <c r="B4259" s="31" t="s">
        <v>3723</v>
      </c>
      <c r="C4259" s="31" t="s">
        <v>3724</v>
      </c>
      <c r="D4259" s="31" t="s">
        <v>3725</v>
      </c>
      <c r="E4259" s="31" t="s">
        <v>135</v>
      </c>
      <c r="F4259" s="31" t="s">
        <v>122</v>
      </c>
      <c r="G4259" s="31" t="s">
        <v>107</v>
      </c>
      <c r="H4259" s="31" t="s">
        <v>108</v>
      </c>
      <c r="I4259" s="31" t="s">
        <v>3726</v>
      </c>
      <c r="J4259" s="31" t="s">
        <v>3727</v>
      </c>
      <c r="K4259" s="31" t="s">
        <v>110</v>
      </c>
      <c r="L4259" s="31" t="s">
        <v>3728</v>
      </c>
      <c r="M4259" s="31" t="s">
        <v>4</v>
      </c>
      <c r="N4259" s="31" t="s">
        <v>4</v>
      </c>
      <c r="O4259" s="31" t="s">
        <v>25929</v>
      </c>
      <c r="P4259" s="32" t="s">
        <v>67</v>
      </c>
      <c r="Q4259" s="32">
        <v>1</v>
      </c>
      <c r="R4259" t="str">
        <f t="shared" si="66"/>
        <v>(Сез ТРТ) Брусакова О.А. ПП, школа г.Шепетовка (ул. Школьная)</v>
      </c>
    </row>
    <row r="4260" spans="1:18" hidden="1" x14ac:dyDescent="0.25">
      <c r="A4260" s="32">
        <v>440305</v>
      </c>
      <c r="B4260" s="31" t="s">
        <v>3732</v>
      </c>
      <c r="C4260" s="31" t="s">
        <v>3733</v>
      </c>
      <c r="D4260" s="31" t="s">
        <v>3734</v>
      </c>
      <c r="E4260" s="31" t="s">
        <v>145</v>
      </c>
      <c r="F4260" s="31" t="s">
        <v>122</v>
      </c>
      <c r="G4260" s="31" t="s">
        <v>107</v>
      </c>
      <c r="H4260" s="31" t="s">
        <v>108</v>
      </c>
      <c r="I4260" s="31" t="s">
        <v>3735</v>
      </c>
      <c r="J4260" s="31" t="s">
        <v>3736</v>
      </c>
      <c r="K4260" s="31" t="s">
        <v>110</v>
      </c>
      <c r="L4260" s="31" t="s">
        <v>3733</v>
      </c>
      <c r="M4260" s="31" t="s">
        <v>31</v>
      </c>
      <c r="N4260" s="31" t="s">
        <v>25934</v>
      </c>
      <c r="O4260" s="31" t="s">
        <v>25929</v>
      </c>
      <c r="P4260" s="32" t="s">
        <v>67</v>
      </c>
      <c r="Q4260" s="32">
        <v>1</v>
      </c>
      <c r="R4260" t="str">
        <f t="shared" si="66"/>
        <v>Чегіль С.В. ПП, маг. "Продукти" г.Староконстантинов, ул.Грушевского, д.24, блок1 (навпроти маг. "Триотн", набережна)</v>
      </c>
    </row>
    <row r="4261" spans="1:18" hidden="1" x14ac:dyDescent="0.25">
      <c r="A4261" s="32">
        <v>440318</v>
      </c>
      <c r="B4261" s="31" t="s">
        <v>3737</v>
      </c>
      <c r="C4261" s="31" t="s">
        <v>3738</v>
      </c>
      <c r="D4261" s="31" t="s">
        <v>3739</v>
      </c>
      <c r="E4261" s="31" t="s">
        <v>135</v>
      </c>
      <c r="F4261" s="31" t="s">
        <v>122</v>
      </c>
      <c r="G4261" s="31" t="s">
        <v>111</v>
      </c>
      <c r="H4261" s="31" t="s">
        <v>112</v>
      </c>
      <c r="I4261" s="31" t="s">
        <v>124</v>
      </c>
      <c r="J4261" s="31" t="s">
        <v>109</v>
      </c>
      <c r="K4261" s="31" t="s">
        <v>110</v>
      </c>
      <c r="L4261" s="31" t="s">
        <v>3740</v>
      </c>
      <c r="M4261" s="31" t="s">
        <v>4</v>
      </c>
      <c r="N4261" s="31" t="s">
        <v>4</v>
      </c>
      <c r="O4261" s="31" t="s">
        <v>25929</v>
      </c>
      <c r="P4261" s="32" t="s">
        <v>25948</v>
      </c>
      <c r="Q4261" s="32">
        <v>1</v>
      </c>
      <c r="R4261" t="str">
        <f t="shared" si="66"/>
        <v>(НКЗ) ДП "Славутське державне лісогосподарське підприємство" г.Славута, ул.Кузовкова, д.1</v>
      </c>
    </row>
    <row r="4262" spans="1:18" hidden="1" x14ac:dyDescent="0.25">
      <c r="A4262" s="32">
        <v>314266</v>
      </c>
      <c r="B4262" s="31" t="s">
        <v>25307</v>
      </c>
      <c r="C4262" s="31" t="s">
        <v>25308</v>
      </c>
      <c r="D4262" s="31" t="s">
        <v>25309</v>
      </c>
      <c r="E4262" s="31" t="s">
        <v>145</v>
      </c>
      <c r="F4262" s="31" t="s">
        <v>122</v>
      </c>
      <c r="G4262" s="31" t="s">
        <v>149</v>
      </c>
      <c r="H4262" s="31" t="s">
        <v>108</v>
      </c>
      <c r="I4262" s="31" t="s">
        <v>124</v>
      </c>
      <c r="J4262" s="31" t="s">
        <v>109</v>
      </c>
      <c r="K4262" s="31" t="s">
        <v>106</v>
      </c>
      <c r="L4262" s="31" t="s">
        <v>25308</v>
      </c>
      <c r="M4262" s="31" t="s">
        <v>5</v>
      </c>
      <c r="N4262" s="31" t="s">
        <v>4</v>
      </c>
      <c r="O4262" s="31" t="s">
        <v>25929</v>
      </c>
      <c r="P4262" s="32" t="s">
        <v>25948</v>
      </c>
      <c r="Q4262" s="32">
        <v>1</v>
      </c>
      <c r="R4262" t="str">
        <f t="shared" si="66"/>
        <v>Федоренко М.І. ПП, к-к №34 г.Хмельницкий, ул.Соборная, д.11 (к-к 34)</v>
      </c>
    </row>
    <row r="4263" spans="1:18" hidden="1" x14ac:dyDescent="0.25">
      <c r="A4263" s="32">
        <v>345566</v>
      </c>
      <c r="B4263" s="31" t="s">
        <v>13523</v>
      </c>
      <c r="C4263" s="31" t="s">
        <v>13524</v>
      </c>
      <c r="D4263" s="31" t="s">
        <v>2757</v>
      </c>
      <c r="E4263" s="31" t="s">
        <v>145</v>
      </c>
      <c r="F4263" s="31" t="s">
        <v>122</v>
      </c>
      <c r="G4263" s="31" t="s">
        <v>107</v>
      </c>
      <c r="H4263" s="31" t="s">
        <v>108</v>
      </c>
      <c r="I4263" s="31"/>
      <c r="J4263" s="31"/>
      <c r="K4263" s="31" t="s">
        <v>106</v>
      </c>
      <c r="L4263" s="31" t="s">
        <v>13524</v>
      </c>
      <c r="M4263" s="31" t="s">
        <v>32</v>
      </c>
      <c r="N4263" s="31" t="s">
        <v>25934</v>
      </c>
      <c r="O4263" s="31" t="s">
        <v>25929</v>
      </c>
      <c r="P4263" s="32" t="s">
        <v>25948</v>
      </c>
      <c r="Q4263" s="32">
        <v>1</v>
      </c>
      <c r="R4263" t="str">
        <f t="shared" si="66"/>
        <v>Андрощук А.А. ПП, маг."Оленка" г.Староконстантинов, ул.Ессенская, д.2</v>
      </c>
    </row>
    <row r="4264" spans="1:18" hidden="1" x14ac:dyDescent="0.25">
      <c r="A4264" s="32">
        <v>345598</v>
      </c>
      <c r="B4264" s="31" t="s">
        <v>7322</v>
      </c>
      <c r="C4264" s="31" t="s">
        <v>7323</v>
      </c>
      <c r="D4264" s="31" t="s">
        <v>7324</v>
      </c>
      <c r="E4264" s="31" t="s">
        <v>145</v>
      </c>
      <c r="F4264" s="31" t="s">
        <v>122</v>
      </c>
      <c r="G4264" s="31" t="s">
        <v>107</v>
      </c>
      <c r="H4264" s="31" t="s">
        <v>108</v>
      </c>
      <c r="I4264" s="31"/>
      <c r="J4264" s="31"/>
      <c r="K4264" s="31" t="s">
        <v>106</v>
      </c>
      <c r="L4264" s="31" t="s">
        <v>7323</v>
      </c>
      <c r="M4264" s="31" t="s">
        <v>30</v>
      </c>
      <c r="N4264" s="31" t="s">
        <v>25934</v>
      </c>
      <c r="O4264" s="31" t="s">
        <v>25929</v>
      </c>
      <c r="P4264" s="32" t="s">
        <v>25948</v>
      </c>
      <c r="Q4264" s="32">
        <v>1</v>
      </c>
      <c r="R4264" t="str">
        <f t="shared" si="66"/>
        <v>Антонець ПП, маг. "Продукти" р-н Староконстантиновский Район, с.Воронковцы, ул.Строительная, д.8</v>
      </c>
    </row>
    <row r="4265" spans="1:18" hidden="1" x14ac:dyDescent="0.25">
      <c r="A4265" s="32">
        <v>345611</v>
      </c>
      <c r="B4265" s="31" t="s">
        <v>13566</v>
      </c>
      <c r="C4265" s="31" t="s">
        <v>13567</v>
      </c>
      <c r="D4265" s="31" t="s">
        <v>25346</v>
      </c>
      <c r="E4265" s="31" t="s">
        <v>145</v>
      </c>
      <c r="F4265" s="31" t="s">
        <v>122</v>
      </c>
      <c r="G4265" s="31" t="s">
        <v>107</v>
      </c>
      <c r="H4265" s="31" t="s">
        <v>108</v>
      </c>
      <c r="I4265" s="31"/>
      <c r="J4265" s="31"/>
      <c r="K4265" s="31" t="s">
        <v>106</v>
      </c>
      <c r="L4265" s="31" t="s">
        <v>13567</v>
      </c>
      <c r="M4265" s="31" t="s">
        <v>30</v>
      </c>
      <c r="N4265" s="31" t="s">
        <v>25934</v>
      </c>
      <c r="O4265" s="31" t="s">
        <v>25929</v>
      </c>
      <c r="P4265" s="32" t="s">
        <v>25948</v>
      </c>
      <c r="Q4265" s="32">
        <v>1</v>
      </c>
      <c r="R4265" t="str">
        <f t="shared" si="66"/>
        <v>Антонюк В.Р. ПП, маг."Оксана" р-н Красиловский Район, пгт.Антонины, ул.Шевченко, д.33</v>
      </c>
    </row>
    <row r="4266" spans="1:18" hidden="1" x14ac:dyDescent="0.25">
      <c r="A4266" s="32">
        <v>346456</v>
      </c>
      <c r="B4266" s="31" t="s">
        <v>14364</v>
      </c>
      <c r="C4266" s="31" t="s">
        <v>14365</v>
      </c>
      <c r="D4266" s="31" t="s">
        <v>14366</v>
      </c>
      <c r="E4266" s="31" t="s">
        <v>145</v>
      </c>
      <c r="F4266" s="31" t="s">
        <v>122</v>
      </c>
      <c r="G4266" s="31" t="s">
        <v>107</v>
      </c>
      <c r="H4266" s="31" t="s">
        <v>108</v>
      </c>
      <c r="I4266" s="31" t="s">
        <v>14367</v>
      </c>
      <c r="J4266" s="31" t="s">
        <v>14368</v>
      </c>
      <c r="K4266" s="31" t="s">
        <v>106</v>
      </c>
      <c r="L4266" s="31" t="s">
        <v>14365</v>
      </c>
      <c r="M4266" s="31" t="s">
        <v>33</v>
      </c>
      <c r="N4266" s="31" t="s">
        <v>25934</v>
      </c>
      <c r="O4266" s="31" t="s">
        <v>25929</v>
      </c>
      <c r="P4266" s="32" t="s">
        <v>25948</v>
      </c>
      <c r="Q4266" s="32">
        <v>1</v>
      </c>
      <c r="R4266" t="str">
        <f t="shared" si="66"/>
        <v>Бурцева М.В. ПП, маг. "Люкс" р-н Летичевский Район, с.Голосков, ул.Центральная, д.48</v>
      </c>
    </row>
    <row r="4267" spans="1:18" hidden="1" x14ac:dyDescent="0.25">
      <c r="A4267" s="32">
        <v>347957</v>
      </c>
      <c r="B4267" s="31" t="s">
        <v>15813</v>
      </c>
      <c r="C4267" s="31" t="s">
        <v>25380</v>
      </c>
      <c r="D4267" s="31" t="s">
        <v>482</v>
      </c>
      <c r="E4267" s="31" t="s">
        <v>145</v>
      </c>
      <c r="F4267" s="31" t="s">
        <v>122</v>
      </c>
      <c r="G4267" s="31" t="s">
        <v>107</v>
      </c>
      <c r="H4267" s="31" t="s">
        <v>108</v>
      </c>
      <c r="I4267" s="31" t="s">
        <v>25381</v>
      </c>
      <c r="J4267" s="31" t="s">
        <v>25382</v>
      </c>
      <c r="K4267" s="31" t="s">
        <v>106</v>
      </c>
      <c r="L4267" s="31" t="s">
        <v>25380</v>
      </c>
      <c r="M4267" s="31" t="s">
        <v>30</v>
      </c>
      <c r="N4267" s="31" t="s">
        <v>25934</v>
      </c>
      <c r="O4267" s="31" t="s">
        <v>25929</v>
      </c>
      <c r="P4267" s="32" t="s">
        <v>25948</v>
      </c>
      <c r="Q4267" s="32">
        <v>1</v>
      </c>
      <c r="R4267" t="str">
        <f t="shared" si="66"/>
        <v>Дубенюк Д.Ю. ПП, маг. "Людмила" р-н Красиловский Район, пгт.Антонины (0)</v>
      </c>
    </row>
    <row r="4268" spans="1:18" hidden="1" x14ac:dyDescent="0.25">
      <c r="A4268" s="32">
        <v>352152</v>
      </c>
      <c r="B4268" s="31" t="s">
        <v>19663</v>
      </c>
      <c r="C4268" s="31" t="s">
        <v>19664</v>
      </c>
      <c r="D4268" s="31" t="s">
        <v>25356</v>
      </c>
      <c r="E4268" s="31" t="s">
        <v>145</v>
      </c>
      <c r="F4268" s="31" t="s">
        <v>122</v>
      </c>
      <c r="G4268" s="31" t="s">
        <v>107</v>
      </c>
      <c r="H4268" s="31" t="s">
        <v>108</v>
      </c>
      <c r="I4268" s="31"/>
      <c r="J4268" s="31"/>
      <c r="K4268" s="31" t="s">
        <v>106</v>
      </c>
      <c r="L4268" s="31" t="s">
        <v>19666</v>
      </c>
      <c r="M4268" s="31" t="s">
        <v>32</v>
      </c>
      <c r="N4268" s="31" t="s">
        <v>25934</v>
      </c>
      <c r="O4268" s="31" t="s">
        <v>25929</v>
      </c>
      <c r="P4268" s="32" t="s">
        <v>25948</v>
      </c>
      <c r="Q4268" s="32">
        <v>1</v>
      </c>
      <c r="R4268" t="str">
        <f t="shared" si="66"/>
        <v>(КООП) Пилявське ТРП, маг."Продукти" р-н Старосинявский Район, с.Бабино (0)</v>
      </c>
    </row>
    <row r="4269" spans="1:18" hidden="1" x14ac:dyDescent="0.25">
      <c r="A4269" s="32">
        <v>426711</v>
      </c>
      <c r="B4269" s="31" t="s">
        <v>25790</v>
      </c>
      <c r="C4269" s="31" t="s">
        <v>25791</v>
      </c>
      <c r="D4269" s="31" t="s">
        <v>25792</v>
      </c>
      <c r="E4269" s="31" t="s">
        <v>145</v>
      </c>
      <c r="F4269" s="31" t="s">
        <v>122</v>
      </c>
      <c r="G4269" s="31" t="s">
        <v>107</v>
      </c>
      <c r="H4269" s="31" t="s">
        <v>108</v>
      </c>
      <c r="I4269" s="31" t="s">
        <v>124</v>
      </c>
      <c r="J4269" s="31" t="s">
        <v>109</v>
      </c>
      <c r="K4269" s="31" t="s">
        <v>106</v>
      </c>
      <c r="L4269" s="31" t="s">
        <v>25791</v>
      </c>
      <c r="M4269" s="31" t="s">
        <v>31</v>
      </c>
      <c r="N4269" s="31" t="s">
        <v>25934</v>
      </c>
      <c r="O4269" s="31" t="s">
        <v>25929</v>
      </c>
      <c r="P4269" s="32" t="s">
        <v>25948</v>
      </c>
      <c r="Q4269" s="32">
        <v>1</v>
      </c>
      <c r="R4269" t="str">
        <f t="shared" si="66"/>
        <v>Соколова Ю.Ю. ПП, к-к №463 г.Староконстантинов (ринок)</v>
      </c>
    </row>
    <row r="4270" spans="1:18" hidden="1" x14ac:dyDescent="0.25">
      <c r="A4270" s="32">
        <v>426713</v>
      </c>
      <c r="B4270" s="31" t="s">
        <v>25795</v>
      </c>
      <c r="C4270" s="31" t="s">
        <v>25796</v>
      </c>
      <c r="D4270" s="31" t="s">
        <v>6567</v>
      </c>
      <c r="E4270" s="31" t="s">
        <v>145</v>
      </c>
      <c r="F4270" s="31" t="s">
        <v>122</v>
      </c>
      <c r="G4270" s="31" t="s">
        <v>107</v>
      </c>
      <c r="H4270" s="31" t="s">
        <v>108</v>
      </c>
      <c r="I4270" s="31" t="s">
        <v>124</v>
      </c>
      <c r="J4270" s="31" t="s">
        <v>109</v>
      </c>
      <c r="K4270" s="31" t="s">
        <v>106</v>
      </c>
      <c r="L4270" s="31" t="s">
        <v>25796</v>
      </c>
      <c r="M4270" s="31" t="s">
        <v>5</v>
      </c>
      <c r="N4270" s="31" t="s">
        <v>4</v>
      </c>
      <c r="O4270" s="31" t="s">
        <v>25929</v>
      </c>
      <c r="P4270" s="32" t="s">
        <v>25948</v>
      </c>
      <c r="Q4270" s="32">
        <v>1</v>
      </c>
      <c r="R4270" t="str">
        <f t="shared" si="66"/>
        <v>Офіс Хмельницький г.Хмельницкий, ул.Курчатова, д.107</v>
      </c>
    </row>
    <row r="4271" spans="1:18" hidden="1" x14ac:dyDescent="0.25">
      <c r="A4271" s="32">
        <v>426713</v>
      </c>
      <c r="B4271" s="31" t="s">
        <v>25795</v>
      </c>
      <c r="C4271" s="31" t="s">
        <v>25796</v>
      </c>
      <c r="D4271" s="31" t="s">
        <v>6567</v>
      </c>
      <c r="E4271" s="31" t="s">
        <v>145</v>
      </c>
      <c r="F4271" s="31" t="s">
        <v>122</v>
      </c>
      <c r="G4271" s="31" t="s">
        <v>107</v>
      </c>
      <c r="H4271" s="31" t="s">
        <v>108</v>
      </c>
      <c r="I4271" s="31" t="s">
        <v>124</v>
      </c>
      <c r="J4271" s="31" t="s">
        <v>109</v>
      </c>
      <c r="K4271" s="31" t="s">
        <v>106</v>
      </c>
      <c r="L4271" s="31" t="s">
        <v>25796</v>
      </c>
      <c r="M4271" s="31" t="s">
        <v>30</v>
      </c>
      <c r="N4271" s="31" t="s">
        <v>25934</v>
      </c>
      <c r="O4271" s="31" t="s">
        <v>25929</v>
      </c>
      <c r="P4271" s="32" t="s">
        <v>25948</v>
      </c>
      <c r="Q4271" s="32">
        <v>1</v>
      </c>
      <c r="R4271" t="str">
        <f t="shared" si="66"/>
        <v>Офіс Хмельницький г.Хмельницкий, ул.Курчатова, д.107</v>
      </c>
    </row>
    <row r="4272" spans="1:18" hidden="1" x14ac:dyDescent="0.25">
      <c r="A4272" s="32">
        <v>426713</v>
      </c>
      <c r="B4272" s="31" t="s">
        <v>25795</v>
      </c>
      <c r="C4272" s="31" t="s">
        <v>25796</v>
      </c>
      <c r="D4272" s="31" t="s">
        <v>6567</v>
      </c>
      <c r="E4272" s="31" t="s">
        <v>145</v>
      </c>
      <c r="F4272" s="31" t="s">
        <v>122</v>
      </c>
      <c r="G4272" s="31" t="s">
        <v>107</v>
      </c>
      <c r="H4272" s="31" t="s">
        <v>108</v>
      </c>
      <c r="I4272" s="31" t="s">
        <v>124</v>
      </c>
      <c r="J4272" s="31" t="s">
        <v>109</v>
      </c>
      <c r="K4272" s="31" t="s">
        <v>106</v>
      </c>
      <c r="L4272" s="31" t="s">
        <v>25796</v>
      </c>
      <c r="M4272" s="31" t="s">
        <v>31</v>
      </c>
      <c r="N4272" s="31" t="s">
        <v>25934</v>
      </c>
      <c r="O4272" s="31" t="s">
        <v>25929</v>
      </c>
      <c r="P4272" s="32" t="s">
        <v>25948</v>
      </c>
      <c r="Q4272" s="32">
        <v>1</v>
      </c>
      <c r="R4272" t="str">
        <f t="shared" si="66"/>
        <v>Офіс Хмельницький г.Хмельницкий, ул.Курчатова, д.107</v>
      </c>
    </row>
    <row r="4273" spans="1:18" hidden="1" x14ac:dyDescent="0.25">
      <c r="A4273" s="32">
        <v>426713</v>
      </c>
      <c r="B4273" s="31" t="s">
        <v>25795</v>
      </c>
      <c r="C4273" s="31" t="s">
        <v>25796</v>
      </c>
      <c r="D4273" s="31" t="s">
        <v>6567</v>
      </c>
      <c r="E4273" s="31" t="s">
        <v>145</v>
      </c>
      <c r="F4273" s="31" t="s">
        <v>122</v>
      </c>
      <c r="G4273" s="31" t="s">
        <v>107</v>
      </c>
      <c r="H4273" s="31" t="s">
        <v>108</v>
      </c>
      <c r="I4273" s="31" t="s">
        <v>124</v>
      </c>
      <c r="J4273" s="31" t="s">
        <v>109</v>
      </c>
      <c r="K4273" s="31" t="s">
        <v>106</v>
      </c>
      <c r="L4273" s="31" t="s">
        <v>25796</v>
      </c>
      <c r="M4273" s="31" t="s">
        <v>33</v>
      </c>
      <c r="N4273" s="31" t="s">
        <v>25934</v>
      </c>
      <c r="O4273" s="31" t="s">
        <v>25929</v>
      </c>
      <c r="P4273" s="32" t="s">
        <v>25948</v>
      </c>
      <c r="Q4273" s="32">
        <v>1</v>
      </c>
      <c r="R4273" t="str">
        <f t="shared" si="66"/>
        <v>Офіс Хмельницький г.Хмельницкий, ул.Курчатова, д.107</v>
      </c>
    </row>
    <row r="4274" spans="1:18" hidden="1" x14ac:dyDescent="0.25">
      <c r="A4274" s="32">
        <v>426713</v>
      </c>
      <c r="B4274" s="31" t="s">
        <v>25795</v>
      </c>
      <c r="C4274" s="31" t="s">
        <v>25796</v>
      </c>
      <c r="D4274" s="31" t="s">
        <v>6567</v>
      </c>
      <c r="E4274" s="31" t="s">
        <v>145</v>
      </c>
      <c r="F4274" s="31" t="s">
        <v>122</v>
      </c>
      <c r="G4274" s="31" t="s">
        <v>107</v>
      </c>
      <c r="H4274" s="31" t="s">
        <v>108</v>
      </c>
      <c r="I4274" s="31" t="s">
        <v>124</v>
      </c>
      <c r="J4274" s="31" t="s">
        <v>109</v>
      </c>
      <c r="K4274" s="31" t="s">
        <v>106</v>
      </c>
      <c r="L4274" s="31" t="s">
        <v>25796</v>
      </c>
      <c r="M4274" s="31" t="s">
        <v>29</v>
      </c>
      <c r="N4274" s="31" t="s">
        <v>25934</v>
      </c>
      <c r="O4274" s="31" t="s">
        <v>25929</v>
      </c>
      <c r="P4274" s="32" t="s">
        <v>25948</v>
      </c>
      <c r="Q4274" s="32">
        <v>1</v>
      </c>
      <c r="R4274" t="str">
        <f t="shared" si="66"/>
        <v>Офіс Хмельницький г.Хмельницкий, ул.Курчатова, д.107</v>
      </c>
    </row>
    <row r="4275" spans="1:18" hidden="1" x14ac:dyDescent="0.25">
      <c r="A4275" s="32">
        <v>426713</v>
      </c>
      <c r="B4275" s="31" t="s">
        <v>25795</v>
      </c>
      <c r="C4275" s="31" t="s">
        <v>25796</v>
      </c>
      <c r="D4275" s="31" t="s">
        <v>6567</v>
      </c>
      <c r="E4275" s="31" t="s">
        <v>145</v>
      </c>
      <c r="F4275" s="31" t="s">
        <v>122</v>
      </c>
      <c r="G4275" s="31" t="s">
        <v>107</v>
      </c>
      <c r="H4275" s="31" t="s">
        <v>108</v>
      </c>
      <c r="I4275" s="31" t="s">
        <v>124</v>
      </c>
      <c r="J4275" s="31" t="s">
        <v>109</v>
      </c>
      <c r="K4275" s="31" t="s">
        <v>106</v>
      </c>
      <c r="L4275" s="31" t="s">
        <v>25796</v>
      </c>
      <c r="M4275" s="31" t="s">
        <v>32</v>
      </c>
      <c r="N4275" s="31" t="s">
        <v>25934</v>
      </c>
      <c r="O4275" s="31" t="s">
        <v>25929</v>
      </c>
      <c r="P4275" s="32" t="s">
        <v>25948</v>
      </c>
      <c r="Q4275" s="32">
        <v>1</v>
      </c>
      <c r="R4275" t="str">
        <f t="shared" si="66"/>
        <v>Офіс Хмельницький г.Хмельницкий, ул.Курчатова, д.107</v>
      </c>
    </row>
    <row r="4276" spans="1:18" hidden="1" x14ac:dyDescent="0.25">
      <c r="A4276" s="32">
        <v>768533</v>
      </c>
      <c r="B4276" s="31" t="s">
        <v>23994</v>
      </c>
      <c r="C4276" s="31" t="s">
        <v>23995</v>
      </c>
      <c r="D4276" s="31" t="s">
        <v>23996</v>
      </c>
      <c r="E4276" s="31" t="s">
        <v>145</v>
      </c>
      <c r="F4276" s="31" t="s">
        <v>122</v>
      </c>
      <c r="G4276" s="31" t="s">
        <v>149</v>
      </c>
      <c r="H4276" s="31" t="s">
        <v>108</v>
      </c>
      <c r="I4276" s="31" t="s">
        <v>124</v>
      </c>
      <c r="J4276" s="31" t="s">
        <v>109</v>
      </c>
      <c r="K4276" s="31" t="s">
        <v>106</v>
      </c>
      <c r="L4276" s="31" t="s">
        <v>23995</v>
      </c>
      <c r="M4276" s="31" t="s">
        <v>5</v>
      </c>
      <c r="N4276" s="31" t="s">
        <v>4</v>
      </c>
      <c r="O4276" s="31" t="s">
        <v>25929</v>
      </c>
      <c r="P4276" s="32" t="s">
        <v>25948</v>
      </c>
      <c r="Q4276" s="32">
        <v>1</v>
      </c>
      <c r="R4276" t="str">
        <f t="shared" si="66"/>
        <v>Войтюк Г.І. ПП, к-к №74 г.Хмельницкий, шоссе Львовское (біля стоянки "Ізіда")</v>
      </c>
    </row>
    <row r="4277" spans="1:18" hidden="1" x14ac:dyDescent="0.25">
      <c r="A4277" s="32">
        <v>453372</v>
      </c>
      <c r="B4277" s="31" t="s">
        <v>182</v>
      </c>
      <c r="C4277" s="31" t="s">
        <v>183</v>
      </c>
      <c r="D4277" s="31" t="s">
        <v>184</v>
      </c>
      <c r="E4277" s="31" t="s">
        <v>145</v>
      </c>
      <c r="F4277" s="31" t="s">
        <v>122</v>
      </c>
      <c r="G4277" s="31" t="s">
        <v>107</v>
      </c>
      <c r="H4277" s="31" t="s">
        <v>108</v>
      </c>
      <c r="I4277" s="31" t="s">
        <v>185</v>
      </c>
      <c r="J4277" s="31" t="s">
        <v>186</v>
      </c>
      <c r="K4277" s="31" t="s">
        <v>110</v>
      </c>
      <c r="L4277" s="31" t="s">
        <v>183</v>
      </c>
      <c r="M4277" s="31" t="s">
        <v>31</v>
      </c>
      <c r="N4277" s="31" t="s">
        <v>25934</v>
      </c>
      <c r="O4277" s="31" t="s">
        <v>25929</v>
      </c>
      <c r="P4277" s="32" t="s">
        <v>66</v>
      </c>
      <c r="Q4277" s="32">
        <v>1</v>
      </c>
      <c r="R4277" t="str">
        <f t="shared" si="66"/>
        <v>Гурко В.П. ПП, маг. "Продукти" г.Староконстантинов, ул.Попова, д.20/2</v>
      </c>
    </row>
    <row r="4278" spans="1:18" hidden="1" x14ac:dyDescent="0.25">
      <c r="A4278" s="32">
        <v>421957</v>
      </c>
      <c r="B4278" s="31" t="s">
        <v>208</v>
      </c>
      <c r="C4278" s="31" t="s">
        <v>209</v>
      </c>
      <c r="D4278" s="31" t="s">
        <v>210</v>
      </c>
      <c r="E4278" s="31" t="s">
        <v>145</v>
      </c>
      <c r="F4278" s="31" t="s">
        <v>122</v>
      </c>
      <c r="G4278" s="31" t="s">
        <v>107</v>
      </c>
      <c r="H4278" s="31" t="s">
        <v>108</v>
      </c>
      <c r="I4278" s="31" t="s">
        <v>211</v>
      </c>
      <c r="J4278" s="31" t="s">
        <v>212</v>
      </c>
      <c r="K4278" s="31" t="s">
        <v>110</v>
      </c>
      <c r="L4278" s="31" t="s">
        <v>209</v>
      </c>
      <c r="M4278" s="31" t="s">
        <v>29</v>
      </c>
      <c r="N4278" s="31" t="s">
        <v>25934</v>
      </c>
      <c r="O4278" s="31" t="s">
        <v>25929</v>
      </c>
      <c r="P4278" s="32" t="s">
        <v>67</v>
      </c>
      <c r="Q4278" s="32">
        <v>1</v>
      </c>
      <c r="R4278" t="str">
        <f t="shared" si="66"/>
        <v>Сторожук І.С. ПП, маг. "Продовольчі товари" р-н Красиловский Район, с.Заставки (на берегу)</v>
      </c>
    </row>
    <row r="4279" spans="1:18" hidden="1" x14ac:dyDescent="0.25">
      <c r="A4279" s="32">
        <v>433695</v>
      </c>
      <c r="B4279" s="31" t="s">
        <v>215</v>
      </c>
      <c r="C4279" s="31" t="s">
        <v>216</v>
      </c>
      <c r="D4279" s="31" t="s">
        <v>217</v>
      </c>
      <c r="E4279" s="31" t="s">
        <v>145</v>
      </c>
      <c r="F4279" s="31" t="s">
        <v>122</v>
      </c>
      <c r="G4279" s="31" t="s">
        <v>111</v>
      </c>
      <c r="H4279" s="31" t="s">
        <v>112</v>
      </c>
      <c r="I4279" s="31" t="s">
        <v>124</v>
      </c>
      <c r="J4279" s="31" t="s">
        <v>109</v>
      </c>
      <c r="K4279" s="31" t="s">
        <v>110</v>
      </c>
      <c r="L4279" s="31" t="s">
        <v>218</v>
      </c>
      <c r="M4279" s="31" t="s">
        <v>4</v>
      </c>
      <c r="N4279" s="31" t="s">
        <v>4</v>
      </c>
      <c r="O4279" s="31" t="s">
        <v>25929</v>
      </c>
      <c r="P4279" s="32" t="s">
        <v>25948</v>
      </c>
      <c r="Q4279" s="32">
        <v>1</v>
      </c>
      <c r="R4279" t="str">
        <f t="shared" si="66"/>
        <v>(НКЗ) МПК г.Хмельницкий, ул.Водопроводная, д.78/1</v>
      </c>
    </row>
    <row r="4280" spans="1:18" hidden="1" x14ac:dyDescent="0.25">
      <c r="A4280" s="32">
        <v>803382</v>
      </c>
      <c r="B4280" s="31" t="s">
        <v>25924</v>
      </c>
      <c r="C4280" s="31" t="s">
        <v>25925</v>
      </c>
      <c r="D4280" s="31" t="s">
        <v>22308</v>
      </c>
      <c r="E4280" s="31" t="s">
        <v>145</v>
      </c>
      <c r="F4280" s="31" t="s">
        <v>122</v>
      </c>
      <c r="G4280" s="31" t="s">
        <v>111</v>
      </c>
      <c r="H4280" s="31" t="s">
        <v>112</v>
      </c>
      <c r="I4280" s="31" t="s">
        <v>25926</v>
      </c>
      <c r="J4280" s="31" t="s">
        <v>25927</v>
      </c>
      <c r="K4280" s="31" t="s">
        <v>106</v>
      </c>
      <c r="L4280" s="31" t="s">
        <v>25928</v>
      </c>
      <c r="M4280" s="31" t="s">
        <v>4</v>
      </c>
      <c r="N4280" s="31" t="s">
        <v>4</v>
      </c>
      <c r="O4280" s="31" t="s">
        <v>25929</v>
      </c>
      <c r="P4280" s="32" t="s">
        <v>25948</v>
      </c>
      <c r="Q4280" s="32">
        <v>1</v>
      </c>
      <c r="R4280" t="str">
        <f t="shared" si="66"/>
        <v>(НКЗ) Подолянчик ДОТ КРРХО р-н Красиловский Район, пгт.Антонины, пл.Ленина, д.4</v>
      </c>
    </row>
    <row r="4281" spans="1:18" hidden="1" x14ac:dyDescent="0.25">
      <c r="A4281" s="32">
        <v>703242</v>
      </c>
      <c r="B4281" s="31" t="s">
        <v>248</v>
      </c>
      <c r="C4281" s="31" t="s">
        <v>249</v>
      </c>
      <c r="D4281" s="31" t="s">
        <v>250</v>
      </c>
      <c r="E4281" s="31" t="s">
        <v>145</v>
      </c>
      <c r="F4281" s="31" t="s">
        <v>122</v>
      </c>
      <c r="G4281" s="31" t="s">
        <v>107</v>
      </c>
      <c r="H4281" s="31" t="s">
        <v>108</v>
      </c>
      <c r="I4281" s="31" t="s">
        <v>124</v>
      </c>
      <c r="J4281" s="31" t="s">
        <v>109</v>
      </c>
      <c r="K4281" s="31" t="s">
        <v>110</v>
      </c>
      <c r="L4281" s="31" t="s">
        <v>249</v>
      </c>
      <c r="M4281" s="31" t="s">
        <v>32</v>
      </c>
      <c r="N4281" s="31" t="s">
        <v>25934</v>
      </c>
      <c r="O4281" s="31" t="s">
        <v>25929</v>
      </c>
      <c r="P4281" s="32" t="s">
        <v>25948</v>
      </c>
      <c r="Q4281" s="32">
        <v>0</v>
      </c>
      <c r="R4281" t="str">
        <f t="shared" si="66"/>
        <v>Герасимюк Н.Є. ПП, маг. "П'ятачок" г.Староконстантинов, ул.Попова, д.28/9</v>
      </c>
    </row>
    <row r="4282" spans="1:18" hidden="1" x14ac:dyDescent="0.25">
      <c r="A4282" s="32">
        <v>673537</v>
      </c>
      <c r="B4282" s="31" t="s">
        <v>256</v>
      </c>
      <c r="C4282" s="31" t="s">
        <v>257</v>
      </c>
      <c r="D4282" s="31" t="s">
        <v>258</v>
      </c>
      <c r="E4282" s="31" t="s">
        <v>135</v>
      </c>
      <c r="F4282" s="31" t="s">
        <v>122</v>
      </c>
      <c r="G4282" s="31" t="s">
        <v>111</v>
      </c>
      <c r="H4282" s="31" t="s">
        <v>112</v>
      </c>
      <c r="I4282" s="31" t="s">
        <v>259</v>
      </c>
      <c r="J4282" s="31" t="s">
        <v>109</v>
      </c>
      <c r="K4282" s="31" t="s">
        <v>110</v>
      </c>
      <c r="L4282" s="31" t="s">
        <v>260</v>
      </c>
      <c r="M4282" s="31" t="s">
        <v>4</v>
      </c>
      <c r="N4282" s="31" t="s">
        <v>4</v>
      </c>
      <c r="O4282" s="31" t="s">
        <v>25929</v>
      </c>
      <c r="P4282" s="32" t="s">
        <v>25948</v>
      </c>
      <c r="Q4282" s="32">
        <v>1</v>
      </c>
      <c r="R4282" t="str">
        <f t="shared" si="66"/>
        <v>(НКЗ) Завод "Красилівмаш" ТОВ р-н Красиловский Район, г.Красилов, ул.Центральная, д.16</v>
      </c>
    </row>
    <row r="4283" spans="1:18" hidden="1" x14ac:dyDescent="0.25">
      <c r="A4283" s="32">
        <v>673539</v>
      </c>
      <c r="B4283" s="31" t="s">
        <v>261</v>
      </c>
      <c r="C4283" s="31" t="s">
        <v>262</v>
      </c>
      <c r="D4283" s="31" t="s">
        <v>263</v>
      </c>
      <c r="E4283" s="31" t="s">
        <v>145</v>
      </c>
      <c r="F4283" s="31" t="s">
        <v>122</v>
      </c>
      <c r="G4283" s="31" t="s">
        <v>111</v>
      </c>
      <c r="H4283" s="31" t="s">
        <v>112</v>
      </c>
      <c r="I4283" s="31" t="s">
        <v>124</v>
      </c>
      <c r="J4283" s="31" t="s">
        <v>109</v>
      </c>
      <c r="K4283" s="31" t="s">
        <v>110</v>
      </c>
      <c r="L4283" s="31" t="s">
        <v>264</v>
      </c>
      <c r="M4283" s="31" t="s">
        <v>4</v>
      </c>
      <c r="N4283" s="31" t="s">
        <v>4</v>
      </c>
      <c r="O4283" s="31" t="s">
        <v>25929</v>
      </c>
      <c r="P4283" s="32" t="s">
        <v>25948</v>
      </c>
      <c r="Q4283" s="32">
        <v>1</v>
      </c>
      <c r="R4283" t="str">
        <f t="shared" si="66"/>
        <v>(НКЗ) НИВА СТзОВ р-н Теофипольский Район, с.Поляхово (0)</v>
      </c>
    </row>
    <row r="4284" spans="1:18" hidden="1" x14ac:dyDescent="0.25">
      <c r="A4284" s="32">
        <v>673550</v>
      </c>
      <c r="B4284" s="31" t="s">
        <v>265</v>
      </c>
      <c r="C4284" s="31" t="s">
        <v>266</v>
      </c>
      <c r="D4284" s="31" t="s">
        <v>267</v>
      </c>
      <c r="E4284" s="31" t="s">
        <v>145</v>
      </c>
      <c r="F4284" s="31" t="s">
        <v>122</v>
      </c>
      <c r="G4284" s="31" t="s">
        <v>111</v>
      </c>
      <c r="H4284" s="31" t="s">
        <v>112</v>
      </c>
      <c r="I4284" s="31" t="s">
        <v>124</v>
      </c>
      <c r="J4284" s="31" t="s">
        <v>109</v>
      </c>
      <c r="K4284" s="31" t="s">
        <v>110</v>
      </c>
      <c r="L4284" s="31" t="s">
        <v>268</v>
      </c>
      <c r="M4284" s="31" t="s">
        <v>4</v>
      </c>
      <c r="N4284" s="31" t="s">
        <v>4</v>
      </c>
      <c r="O4284" s="31" t="s">
        <v>25929</v>
      </c>
      <c r="P4284" s="32" t="s">
        <v>25948</v>
      </c>
      <c r="Q4284" s="32">
        <v>1</v>
      </c>
      <c r="R4284" t="str">
        <f t="shared" si="66"/>
        <v>(НКЗ) Красилівська філія ПАТ "Хмельницькгаз" ППО р-н Красиловский Район, г.Красилов, ул.Островского Николая, д.9а</v>
      </c>
    </row>
    <row r="4285" spans="1:18" hidden="1" x14ac:dyDescent="0.25">
      <c r="A4285" s="32">
        <v>673551</v>
      </c>
      <c r="B4285" s="31" t="s">
        <v>269</v>
      </c>
      <c r="C4285" s="31" t="s">
        <v>270</v>
      </c>
      <c r="D4285" s="31" t="s">
        <v>271</v>
      </c>
      <c r="E4285" s="31" t="s">
        <v>121</v>
      </c>
      <c r="F4285" s="31" t="s">
        <v>122</v>
      </c>
      <c r="G4285" s="31" t="s">
        <v>111</v>
      </c>
      <c r="H4285" s="31" t="s">
        <v>112</v>
      </c>
      <c r="I4285" s="31" t="s">
        <v>124</v>
      </c>
      <c r="J4285" s="31" t="s">
        <v>109</v>
      </c>
      <c r="K4285" s="31" t="s">
        <v>110</v>
      </c>
      <c r="L4285" s="31" t="s">
        <v>272</v>
      </c>
      <c r="M4285" s="31" t="s">
        <v>4</v>
      </c>
      <c r="N4285" s="31" t="s">
        <v>4</v>
      </c>
      <c r="O4285" s="31" t="s">
        <v>25929</v>
      </c>
      <c r="P4285" s="32" t="s">
        <v>25948</v>
      </c>
      <c r="Q4285" s="32">
        <v>1</v>
      </c>
      <c r="R4285" t="str">
        <f t="shared" si="66"/>
        <v>(НКЗ) СКП Міськліфт-світло г.Каменец-Подольский, ул.Гунская, д.3</v>
      </c>
    </row>
    <row r="4286" spans="1:18" hidden="1" x14ac:dyDescent="0.25">
      <c r="A4286" s="32">
        <v>673552</v>
      </c>
      <c r="B4286" s="31" t="s">
        <v>273</v>
      </c>
      <c r="C4286" s="31" t="s">
        <v>274</v>
      </c>
      <c r="D4286" s="31" t="s">
        <v>275</v>
      </c>
      <c r="E4286" s="31" t="s">
        <v>145</v>
      </c>
      <c r="F4286" s="31" t="s">
        <v>122</v>
      </c>
      <c r="G4286" s="31" t="s">
        <v>111</v>
      </c>
      <c r="H4286" s="31" t="s">
        <v>112</v>
      </c>
      <c r="I4286" s="31" t="s">
        <v>276</v>
      </c>
      <c r="J4286" s="31" t="s">
        <v>277</v>
      </c>
      <c r="K4286" s="31" t="s">
        <v>110</v>
      </c>
      <c r="L4286" s="31" t="s">
        <v>276</v>
      </c>
      <c r="M4286" s="31" t="s">
        <v>4</v>
      </c>
      <c r="N4286" s="31" t="s">
        <v>4</v>
      </c>
      <c r="O4286" s="31" t="s">
        <v>25929</v>
      </c>
      <c r="P4286" s="32" t="s">
        <v>25948</v>
      </c>
      <c r="Q4286" s="32">
        <v>1</v>
      </c>
      <c r="R4286" t="str">
        <f t="shared" si="66"/>
        <v>(НКЗ) Хмельницька обл. організація профспілки ЖКГ г.Хмельницкий, ул.Соборная, д.57, оф.56</v>
      </c>
    </row>
    <row r="4287" spans="1:18" hidden="1" x14ac:dyDescent="0.25">
      <c r="A4287" s="32">
        <v>673553</v>
      </c>
      <c r="B4287" s="31" t="s">
        <v>278</v>
      </c>
      <c r="C4287" s="31" t="s">
        <v>279</v>
      </c>
      <c r="D4287" s="31" t="s">
        <v>280</v>
      </c>
      <c r="E4287" s="31" t="s">
        <v>145</v>
      </c>
      <c r="F4287" s="31" t="s">
        <v>122</v>
      </c>
      <c r="G4287" s="31" t="s">
        <v>111</v>
      </c>
      <c r="H4287" s="31" t="s">
        <v>112</v>
      </c>
      <c r="I4287" s="31" t="s">
        <v>281</v>
      </c>
      <c r="J4287" s="31" t="s">
        <v>282</v>
      </c>
      <c r="K4287" s="31" t="s">
        <v>110</v>
      </c>
      <c r="L4287" s="31" t="s">
        <v>281</v>
      </c>
      <c r="M4287" s="31" t="s">
        <v>4</v>
      </c>
      <c r="N4287" s="31" t="s">
        <v>4</v>
      </c>
      <c r="O4287" s="31" t="s">
        <v>25929</v>
      </c>
      <c r="P4287" s="32" t="s">
        <v>25948</v>
      </c>
      <c r="Q4287" s="32">
        <v>1</v>
      </c>
      <c r="R4287" t="str">
        <f t="shared" si="66"/>
        <v>(НКЗ) Профком Красилівського ЛВУ магістральних газопроводів р-н Красиловский Район, г.Красилов, ул.Компресорная, д.1</v>
      </c>
    </row>
    <row r="4288" spans="1:18" hidden="1" x14ac:dyDescent="0.25">
      <c r="A4288" s="32">
        <v>673557</v>
      </c>
      <c r="B4288" s="31" t="s">
        <v>283</v>
      </c>
      <c r="C4288" s="31" t="s">
        <v>284</v>
      </c>
      <c r="D4288" s="31" t="s">
        <v>285</v>
      </c>
      <c r="E4288" s="31" t="s">
        <v>121</v>
      </c>
      <c r="F4288" s="31" t="s">
        <v>122</v>
      </c>
      <c r="G4288" s="31" t="s">
        <v>111</v>
      </c>
      <c r="H4288" s="31" t="s">
        <v>112</v>
      </c>
      <c r="I4288" s="31" t="s">
        <v>286</v>
      </c>
      <c r="J4288" s="31" t="s">
        <v>109</v>
      </c>
      <c r="K4288" s="31" t="s">
        <v>110</v>
      </c>
      <c r="L4288" s="31" t="s">
        <v>287</v>
      </c>
      <c r="M4288" s="31" t="s">
        <v>4</v>
      </c>
      <c r="N4288" s="31" t="s">
        <v>4</v>
      </c>
      <c r="O4288" s="31" t="s">
        <v>25929</v>
      </c>
      <c r="P4288" s="32" t="s">
        <v>25948</v>
      </c>
      <c r="Q4288" s="32">
        <v>1</v>
      </c>
      <c r="R4288" t="str">
        <f t="shared" si="66"/>
        <v>(НКЗ) ПАКТ ПП г.Каменец-Подольский, просп Грушевского, д.43</v>
      </c>
    </row>
    <row r="4289" spans="1:18" hidden="1" x14ac:dyDescent="0.25">
      <c r="A4289" s="32">
        <v>753158</v>
      </c>
      <c r="B4289" s="31" t="s">
        <v>293</v>
      </c>
      <c r="C4289" s="31" t="s">
        <v>294</v>
      </c>
      <c r="D4289" s="31" t="s">
        <v>295</v>
      </c>
      <c r="E4289" s="31" t="s">
        <v>145</v>
      </c>
      <c r="F4289" s="31" t="s">
        <v>122</v>
      </c>
      <c r="G4289" s="31" t="s">
        <v>111</v>
      </c>
      <c r="H4289" s="31" t="s">
        <v>112</v>
      </c>
      <c r="I4289" s="31" t="s">
        <v>296</v>
      </c>
      <c r="J4289" s="31" t="s">
        <v>297</v>
      </c>
      <c r="K4289" s="31" t="s">
        <v>110</v>
      </c>
      <c r="L4289" s="31" t="s">
        <v>296</v>
      </c>
      <c r="M4289" s="31" t="s">
        <v>4</v>
      </c>
      <c r="N4289" s="31" t="s">
        <v>4</v>
      </c>
      <c r="O4289" s="31" t="s">
        <v>25929</v>
      </c>
      <c r="P4289" s="32" t="s">
        <v>25948</v>
      </c>
      <c r="Q4289" s="32">
        <v>1</v>
      </c>
      <c r="R4289" t="str">
        <f t="shared" si="66"/>
        <v>(НКЗ) ППО Красилівського району електричних мереж р-н Красиловский Район, г.Красилов, ул.Боженко, д.12 А</v>
      </c>
    </row>
    <row r="4290" spans="1:18" hidden="1" x14ac:dyDescent="0.25">
      <c r="A4290" s="32">
        <v>468411</v>
      </c>
      <c r="B4290" s="31" t="s">
        <v>785</v>
      </c>
      <c r="C4290" s="31" t="s">
        <v>786</v>
      </c>
      <c r="D4290" s="31" t="s">
        <v>787</v>
      </c>
      <c r="E4290" s="31" t="s">
        <v>145</v>
      </c>
      <c r="F4290" s="31" t="s">
        <v>122</v>
      </c>
      <c r="G4290" s="31" t="s">
        <v>107</v>
      </c>
      <c r="H4290" s="31" t="s">
        <v>108</v>
      </c>
      <c r="I4290" s="31" t="s">
        <v>788</v>
      </c>
      <c r="J4290" s="31" t="s">
        <v>789</v>
      </c>
      <c r="K4290" s="31" t="s">
        <v>110</v>
      </c>
      <c r="L4290" s="31" t="s">
        <v>786</v>
      </c>
      <c r="M4290" s="31" t="s">
        <v>32</v>
      </c>
      <c r="N4290" s="31" t="s">
        <v>25934</v>
      </c>
      <c r="O4290" s="31" t="s">
        <v>25929</v>
      </c>
      <c r="P4290" s="32" t="s">
        <v>67</v>
      </c>
      <c r="Q4290" s="32">
        <v>0.5</v>
      </c>
      <c r="R4290" t="str">
        <f t="shared" si="66"/>
        <v>Сварчевський М.Й. ПП, маг. "Продукти" р-н Староконстантиновский Район, с.Сербиновка (0)</v>
      </c>
    </row>
    <row r="4291" spans="1:18" hidden="1" x14ac:dyDescent="0.25">
      <c r="A4291" s="32">
        <v>796960</v>
      </c>
      <c r="B4291" s="31" t="s">
        <v>3741</v>
      </c>
      <c r="C4291" s="31" t="s">
        <v>3742</v>
      </c>
      <c r="D4291" s="31" t="s">
        <v>3743</v>
      </c>
      <c r="E4291" s="31" t="s">
        <v>145</v>
      </c>
      <c r="F4291" s="31" t="s">
        <v>122</v>
      </c>
      <c r="G4291" s="31" t="s">
        <v>107</v>
      </c>
      <c r="H4291" s="31" t="s">
        <v>108</v>
      </c>
      <c r="I4291" s="31" t="s">
        <v>3744</v>
      </c>
      <c r="J4291" s="31" t="s">
        <v>3745</v>
      </c>
      <c r="K4291" s="31" t="s">
        <v>110</v>
      </c>
      <c r="L4291" s="31" t="s">
        <v>3742</v>
      </c>
      <c r="M4291" s="31" t="s">
        <v>4</v>
      </c>
      <c r="N4291" s="31" t="s">
        <v>4</v>
      </c>
      <c r="O4291" s="31" t="s">
        <v>25929</v>
      </c>
      <c r="P4291" s="32" t="s">
        <v>67</v>
      </c>
      <c r="Q4291" s="32">
        <v>1</v>
      </c>
      <c r="R4291" t="str">
        <f t="shared" ref="R4291:R4354" si="67">CONCATENATE(C4291," ",D4291)</f>
        <v>Шевчук Ю.В. ПП, маг. "Продтовари" р-н Виньковецкий Район, с.Пилипы-Александровские, ул.Гагарина, д.7 А</v>
      </c>
    </row>
    <row r="4292" spans="1:18" hidden="1" x14ac:dyDescent="0.25">
      <c r="A4292" s="32">
        <v>840520</v>
      </c>
      <c r="B4292" s="31" t="s">
        <v>3753</v>
      </c>
      <c r="C4292" s="31" t="s">
        <v>3754</v>
      </c>
      <c r="D4292" s="31" t="s">
        <v>3755</v>
      </c>
      <c r="E4292" s="31" t="s">
        <v>121</v>
      </c>
      <c r="F4292" s="31" t="s">
        <v>122</v>
      </c>
      <c r="G4292" s="31" t="s">
        <v>111</v>
      </c>
      <c r="H4292" s="31" t="s">
        <v>112</v>
      </c>
      <c r="I4292" s="31" t="s">
        <v>3756</v>
      </c>
      <c r="J4292" s="31" t="s">
        <v>3757</v>
      </c>
      <c r="K4292" s="31" t="s">
        <v>110</v>
      </c>
      <c r="L4292" s="31" t="s">
        <v>3758</v>
      </c>
      <c r="M4292" s="31" t="s">
        <v>4</v>
      </c>
      <c r="N4292" s="31" t="s">
        <v>4</v>
      </c>
      <c r="O4292" s="31" t="s">
        <v>25929</v>
      </c>
      <c r="P4292" s="32" t="s">
        <v>25948</v>
      </c>
      <c r="Q4292" s="32">
        <v>1</v>
      </c>
      <c r="R4292" t="str">
        <f t="shared" si="67"/>
        <v>(НКЗ) Кам'янець-Подільський районний центр Первинної медико-санітарної допомоги ППО КЗ р-н Каменец-Подольский Район, с.Жовтневое, ул.Матросова, д.30</v>
      </c>
    </row>
    <row r="4293" spans="1:18" hidden="1" x14ac:dyDescent="0.25">
      <c r="A4293" s="32">
        <v>840609</v>
      </c>
      <c r="B4293" s="31" t="s">
        <v>3791</v>
      </c>
      <c r="C4293" s="31" t="s">
        <v>3792</v>
      </c>
      <c r="D4293" s="31" t="s">
        <v>2742</v>
      </c>
      <c r="E4293" s="31" t="s">
        <v>121</v>
      </c>
      <c r="F4293" s="31" t="s">
        <v>122</v>
      </c>
      <c r="G4293" s="31" t="s">
        <v>111</v>
      </c>
      <c r="H4293" s="31" t="s">
        <v>112</v>
      </c>
      <c r="I4293" s="31" t="s">
        <v>124</v>
      </c>
      <c r="J4293" s="31" t="s">
        <v>109</v>
      </c>
      <c r="K4293" s="31" t="s">
        <v>110</v>
      </c>
      <c r="L4293" s="31" t="s">
        <v>3793</v>
      </c>
      <c r="M4293" s="31" t="s">
        <v>4</v>
      </c>
      <c r="N4293" s="31" t="s">
        <v>4</v>
      </c>
      <c r="O4293" s="31" t="s">
        <v>25929</v>
      </c>
      <c r="P4293" s="32" t="s">
        <v>25948</v>
      </c>
      <c r="Q4293" s="32">
        <v>1</v>
      </c>
      <c r="R4293" t="str">
        <f t="shared" si="67"/>
        <v>(НКЗ) Черкашина Л.С. ПП, ковбасня р-н Каменец-Подольский Район, с.Вербка, д.0</v>
      </c>
    </row>
    <row r="4294" spans="1:18" hidden="1" x14ac:dyDescent="0.25">
      <c r="A4294" s="32">
        <v>600991</v>
      </c>
      <c r="B4294" s="31" t="s">
        <v>4959</v>
      </c>
      <c r="C4294" s="31" t="s">
        <v>4960</v>
      </c>
      <c r="D4294" s="31" t="s">
        <v>4961</v>
      </c>
      <c r="E4294" s="31" t="s">
        <v>145</v>
      </c>
      <c r="F4294" s="31" t="s">
        <v>122</v>
      </c>
      <c r="G4294" s="31" t="s">
        <v>107</v>
      </c>
      <c r="H4294" s="31" t="s">
        <v>108</v>
      </c>
      <c r="I4294" s="31" t="s">
        <v>4962</v>
      </c>
      <c r="J4294" s="31" t="s">
        <v>4963</v>
      </c>
      <c r="K4294" s="31" t="s">
        <v>110</v>
      </c>
      <c r="L4294" s="31" t="s">
        <v>4960</v>
      </c>
      <c r="M4294" s="31" t="s">
        <v>30</v>
      </c>
      <c r="N4294" s="31" t="s">
        <v>25934</v>
      </c>
      <c r="O4294" s="31" t="s">
        <v>25929</v>
      </c>
      <c r="P4294" s="32" t="s">
        <v>25948</v>
      </c>
      <c r="Q4294" s="32">
        <v>0</v>
      </c>
      <c r="R4294" t="str">
        <f t="shared" si="67"/>
        <v>Пасічник В.М. ПП, кафетерій-магазин "Світанок" р-н Красиловский Район, пгт.Антонины, ул.Энгельса, д.18</v>
      </c>
    </row>
    <row r="4295" spans="1:18" hidden="1" x14ac:dyDescent="0.25">
      <c r="A4295" s="32">
        <v>847045</v>
      </c>
      <c r="B4295" s="31" t="s">
        <v>5207</v>
      </c>
      <c r="C4295" s="31" t="s">
        <v>5208</v>
      </c>
      <c r="D4295" s="31" t="s">
        <v>5209</v>
      </c>
      <c r="E4295" s="31" t="s">
        <v>145</v>
      </c>
      <c r="F4295" s="31" t="s">
        <v>122</v>
      </c>
      <c r="G4295" s="31" t="s">
        <v>111</v>
      </c>
      <c r="H4295" s="31" t="s">
        <v>112</v>
      </c>
      <c r="I4295" s="31" t="s">
        <v>5210</v>
      </c>
      <c r="J4295" s="31" t="s">
        <v>5211</v>
      </c>
      <c r="K4295" s="31" t="s">
        <v>110</v>
      </c>
      <c r="L4295" s="31" t="s">
        <v>5210</v>
      </c>
      <c r="M4295" s="31" t="s">
        <v>4</v>
      </c>
      <c r="N4295" s="31" t="s">
        <v>4</v>
      </c>
      <c r="O4295" s="31" t="s">
        <v>25929</v>
      </c>
      <c r="P4295" s="32" t="s">
        <v>25948</v>
      </c>
      <c r="Q4295" s="32">
        <v>1</v>
      </c>
      <c r="R4295" t="str">
        <f t="shared" si="67"/>
        <v>(НКЗ) ППО Віньквецького району електричних мереж р-н Виньковецкий Район, пгт.Виньковцы, ул.Проскуровская, д.104</v>
      </c>
    </row>
    <row r="4296" spans="1:18" hidden="1" x14ac:dyDescent="0.25">
      <c r="A4296" s="32">
        <v>847047</v>
      </c>
      <c r="B4296" s="31" t="s">
        <v>5212</v>
      </c>
      <c r="C4296" s="31" t="s">
        <v>5213</v>
      </c>
      <c r="D4296" s="31" t="s">
        <v>5214</v>
      </c>
      <c r="E4296" s="31" t="s">
        <v>145</v>
      </c>
      <c r="F4296" s="31" t="s">
        <v>122</v>
      </c>
      <c r="G4296" s="31" t="s">
        <v>111</v>
      </c>
      <c r="H4296" s="31" t="s">
        <v>112</v>
      </c>
      <c r="I4296" s="31" t="s">
        <v>5215</v>
      </c>
      <c r="J4296" s="31" t="s">
        <v>5216</v>
      </c>
      <c r="K4296" s="31" t="s">
        <v>110</v>
      </c>
      <c r="L4296" s="31" t="s">
        <v>5217</v>
      </c>
      <c r="M4296" s="31" t="s">
        <v>4</v>
      </c>
      <c r="N4296" s="31" t="s">
        <v>4</v>
      </c>
      <c r="O4296" s="31" t="s">
        <v>25929</v>
      </c>
      <c r="P4296" s="32" t="s">
        <v>25948</v>
      </c>
      <c r="Q4296" s="32">
        <v>1</v>
      </c>
      <c r="R4296" t="str">
        <f t="shared" si="67"/>
        <v>(НКЗ) ТК "Ромашка Трейд" ТОВ г.Хмельницкий, ул.Камьянецкая, д.16</v>
      </c>
    </row>
    <row r="4297" spans="1:18" hidden="1" x14ac:dyDescent="0.25">
      <c r="A4297" s="32">
        <v>847255</v>
      </c>
      <c r="B4297" s="31" t="s">
        <v>5223</v>
      </c>
      <c r="C4297" s="31" t="s">
        <v>5224</v>
      </c>
      <c r="D4297" s="31" t="s">
        <v>5225</v>
      </c>
      <c r="E4297" s="31" t="s">
        <v>145</v>
      </c>
      <c r="F4297" s="31" t="s">
        <v>122</v>
      </c>
      <c r="G4297" s="31" t="s">
        <v>111</v>
      </c>
      <c r="H4297" s="31" t="s">
        <v>112</v>
      </c>
      <c r="I4297" s="31" t="s">
        <v>5226</v>
      </c>
      <c r="J4297" s="31" t="s">
        <v>5227</v>
      </c>
      <c r="K4297" s="31" t="s">
        <v>110</v>
      </c>
      <c r="L4297" s="31" t="s">
        <v>5226</v>
      </c>
      <c r="M4297" s="31" t="s">
        <v>4</v>
      </c>
      <c r="N4297" s="31" t="s">
        <v>4</v>
      </c>
      <c r="O4297" s="31" t="s">
        <v>25929</v>
      </c>
      <c r="P4297" s="32" t="s">
        <v>25948</v>
      </c>
      <c r="Q4297" s="32">
        <v>1</v>
      </c>
      <c r="R4297" t="str">
        <f t="shared" si="67"/>
        <v>(НКЗ) ПВД ОВ ФСС з тимчасової втрати працездатності г.Хмельницкий, ул.Проскуровская, д.18</v>
      </c>
    </row>
    <row r="4298" spans="1:18" hidden="1" x14ac:dyDescent="0.25">
      <c r="A4298" s="32">
        <v>162228</v>
      </c>
      <c r="B4298" s="31" t="s">
        <v>13906</v>
      </c>
      <c r="C4298" s="31" t="s">
        <v>13907</v>
      </c>
      <c r="D4298" s="31" t="s">
        <v>13908</v>
      </c>
      <c r="E4298" s="31" t="s">
        <v>135</v>
      </c>
      <c r="F4298" s="31" t="s">
        <v>122</v>
      </c>
      <c r="G4298" s="31" t="s">
        <v>111</v>
      </c>
      <c r="H4298" s="31" t="s">
        <v>112</v>
      </c>
      <c r="I4298" s="31" t="s">
        <v>124</v>
      </c>
      <c r="J4298" s="31" t="s">
        <v>109</v>
      </c>
      <c r="K4298" s="31" t="s">
        <v>110</v>
      </c>
      <c r="L4298" s="31" t="s">
        <v>13909</v>
      </c>
      <c r="M4298" s="31" t="s">
        <v>4</v>
      </c>
      <c r="N4298" s="31" t="s">
        <v>4</v>
      </c>
      <c r="O4298" s="31" t="s">
        <v>25929</v>
      </c>
      <c r="P4298" s="32" t="s">
        <v>25948</v>
      </c>
      <c r="Q4298" s="32">
        <v>1</v>
      </c>
      <c r="R4298" t="str">
        <f t="shared" si="67"/>
        <v>(НКЗ) Білогірська філія "Профком" р-н Белогорский Район, пгт.Белогорье, ул.Франко Ивана, д.56</v>
      </c>
    </row>
    <row r="4299" spans="1:18" hidden="1" x14ac:dyDescent="0.25">
      <c r="A4299" s="32">
        <v>162237</v>
      </c>
      <c r="B4299" s="31" t="s">
        <v>13929</v>
      </c>
      <c r="C4299" s="31" t="s">
        <v>13930</v>
      </c>
      <c r="D4299" s="31" t="s">
        <v>13931</v>
      </c>
      <c r="E4299" s="31" t="s">
        <v>145</v>
      </c>
      <c r="F4299" s="31" t="s">
        <v>122</v>
      </c>
      <c r="G4299" s="31" t="s">
        <v>107</v>
      </c>
      <c r="H4299" s="31" t="s">
        <v>108</v>
      </c>
      <c r="I4299" s="31" t="s">
        <v>13932</v>
      </c>
      <c r="J4299" s="31" t="s">
        <v>13933</v>
      </c>
      <c r="K4299" s="31" t="s">
        <v>110</v>
      </c>
      <c r="L4299" s="31" t="s">
        <v>13930</v>
      </c>
      <c r="M4299" s="31" t="s">
        <v>31</v>
      </c>
      <c r="N4299" s="31" t="s">
        <v>25934</v>
      </c>
      <c r="O4299" s="31" t="s">
        <v>25929</v>
      </c>
      <c r="P4299" s="32" t="s">
        <v>66</v>
      </c>
      <c r="Q4299" s="32">
        <v>0.5</v>
      </c>
      <c r="R4299" t="str">
        <f t="shared" si="67"/>
        <v>Сивак П.В. ПП, маг. Наталі" г.Староконстантинов, ул.Фрунзе, д.1</v>
      </c>
    </row>
    <row r="4300" spans="1:18" hidden="1" x14ac:dyDescent="0.25">
      <c r="A4300" s="32">
        <v>162237</v>
      </c>
      <c r="B4300" s="31" t="s">
        <v>13934</v>
      </c>
      <c r="C4300" s="31" t="s">
        <v>13930</v>
      </c>
      <c r="D4300" s="31" t="s">
        <v>13931</v>
      </c>
      <c r="E4300" s="31" t="s">
        <v>145</v>
      </c>
      <c r="F4300" s="31" t="s">
        <v>122</v>
      </c>
      <c r="G4300" s="31" t="s">
        <v>107</v>
      </c>
      <c r="H4300" s="31" t="s">
        <v>108</v>
      </c>
      <c r="I4300" s="31" t="s">
        <v>124</v>
      </c>
      <c r="J4300" s="31" t="s">
        <v>109</v>
      </c>
      <c r="K4300" s="31" t="s">
        <v>110</v>
      </c>
      <c r="L4300" s="31" t="s">
        <v>13935</v>
      </c>
      <c r="M4300" s="31" t="s">
        <v>31</v>
      </c>
      <c r="N4300" s="31" t="s">
        <v>25934</v>
      </c>
      <c r="O4300" s="31" t="s">
        <v>25929</v>
      </c>
      <c r="P4300" s="32" t="s">
        <v>66</v>
      </c>
      <c r="Q4300" s="32">
        <v>0.5</v>
      </c>
      <c r="R4300" t="str">
        <f t="shared" si="67"/>
        <v>Сивак П.В. ПП, маг. Наталі" г.Староконстантинов, ул.Фрунзе, д.1</v>
      </c>
    </row>
    <row r="4301" spans="1:18" hidden="1" x14ac:dyDescent="0.25">
      <c r="A4301" s="32">
        <v>162252</v>
      </c>
      <c r="B4301" s="31" t="s">
        <v>13968</v>
      </c>
      <c r="C4301" s="31" t="s">
        <v>13969</v>
      </c>
      <c r="D4301" s="31" t="s">
        <v>13970</v>
      </c>
      <c r="E4301" s="31" t="s">
        <v>145</v>
      </c>
      <c r="F4301" s="31" t="s">
        <v>122</v>
      </c>
      <c r="G4301" s="31" t="s">
        <v>107</v>
      </c>
      <c r="H4301" s="31" t="s">
        <v>108</v>
      </c>
      <c r="I4301" s="31" t="s">
        <v>13971</v>
      </c>
      <c r="J4301" s="31" t="s">
        <v>13972</v>
      </c>
      <c r="K4301" s="31" t="s">
        <v>110</v>
      </c>
      <c r="L4301" s="31" t="s">
        <v>13969</v>
      </c>
      <c r="M4301" s="31" t="s">
        <v>33</v>
      </c>
      <c r="N4301" s="31" t="s">
        <v>25934</v>
      </c>
      <c r="O4301" s="31" t="s">
        <v>25929</v>
      </c>
      <c r="P4301" s="32" t="s">
        <v>67</v>
      </c>
      <c r="Q4301" s="32">
        <v>1</v>
      </c>
      <c r="R4301" t="str">
        <f t="shared" si="67"/>
        <v>Благодир О.А. ПП, маг. "Юлія" р-н Старосинявский Район, пгт.Старая Синява, ул.Мира, д.30</v>
      </c>
    </row>
    <row r="4302" spans="1:18" hidden="1" x14ac:dyDescent="0.25">
      <c r="A4302" s="32">
        <v>162261</v>
      </c>
      <c r="B4302" s="31" t="s">
        <v>13991</v>
      </c>
      <c r="C4302" s="31" t="s">
        <v>13992</v>
      </c>
      <c r="D4302" s="31" t="s">
        <v>13993</v>
      </c>
      <c r="E4302" s="31" t="s">
        <v>145</v>
      </c>
      <c r="F4302" s="31" t="s">
        <v>122</v>
      </c>
      <c r="G4302" s="31" t="s">
        <v>107</v>
      </c>
      <c r="H4302" s="31" t="s">
        <v>108</v>
      </c>
      <c r="I4302" s="31" t="s">
        <v>13994</v>
      </c>
      <c r="J4302" s="31" t="s">
        <v>13995</v>
      </c>
      <c r="K4302" s="31" t="s">
        <v>110</v>
      </c>
      <c r="L4302" s="31" t="s">
        <v>13992</v>
      </c>
      <c r="M4302" s="31" t="s">
        <v>32</v>
      </c>
      <c r="N4302" s="31" t="s">
        <v>25934</v>
      </c>
      <c r="O4302" s="31" t="s">
        <v>25929</v>
      </c>
      <c r="P4302" s="32" t="s">
        <v>67</v>
      </c>
      <c r="Q4302" s="32">
        <v>0.5</v>
      </c>
      <c r="R4302" t="str">
        <f t="shared" si="67"/>
        <v>Блонська Л.О. ПП, маг."Веселка" р-н Летичевский Район, пгт.Меджибож, ул.Октябрьская, д.7</v>
      </c>
    </row>
    <row r="4303" spans="1:18" hidden="1" x14ac:dyDescent="0.25">
      <c r="A4303" s="32">
        <v>162262</v>
      </c>
      <c r="B4303" s="31" t="s">
        <v>13996</v>
      </c>
      <c r="C4303" s="31" t="s">
        <v>13997</v>
      </c>
      <c r="D4303" s="31" t="s">
        <v>13998</v>
      </c>
      <c r="E4303" s="31" t="s">
        <v>145</v>
      </c>
      <c r="F4303" s="31" t="s">
        <v>122</v>
      </c>
      <c r="G4303" s="31" t="s">
        <v>299</v>
      </c>
      <c r="H4303" s="31" t="s">
        <v>108</v>
      </c>
      <c r="I4303" s="31" t="s">
        <v>13999</v>
      </c>
      <c r="J4303" s="31" t="s">
        <v>14000</v>
      </c>
      <c r="K4303" s="31" t="s">
        <v>110</v>
      </c>
      <c r="L4303" s="31" t="s">
        <v>13997</v>
      </c>
      <c r="M4303" s="31" t="s">
        <v>30</v>
      </c>
      <c r="N4303" s="31" t="s">
        <v>25934</v>
      </c>
      <c r="O4303" s="31" t="s">
        <v>25929</v>
      </c>
      <c r="P4303" s="32" t="s">
        <v>66</v>
      </c>
      <c r="Q4303" s="32">
        <v>0.5</v>
      </c>
      <c r="R4303" t="str">
        <f t="shared" si="67"/>
        <v>Блюсюк В.М. ПП, маг. "Маркет" р-н Теофипольский Район, с.Шибена, ул.Октябрьская, д.8 (напротив стадиона)</v>
      </c>
    </row>
    <row r="4304" spans="1:18" hidden="1" x14ac:dyDescent="0.25">
      <c r="A4304" s="32">
        <v>162264</v>
      </c>
      <c r="B4304" s="31" t="s">
        <v>14004</v>
      </c>
      <c r="C4304" s="31" t="s">
        <v>14005</v>
      </c>
      <c r="D4304" s="31" t="s">
        <v>1092</v>
      </c>
      <c r="E4304" s="31" t="s">
        <v>145</v>
      </c>
      <c r="F4304" s="31" t="s">
        <v>122</v>
      </c>
      <c r="G4304" s="31" t="s">
        <v>111</v>
      </c>
      <c r="H4304" s="31" t="s">
        <v>112</v>
      </c>
      <c r="I4304" s="31" t="s">
        <v>14006</v>
      </c>
      <c r="J4304" s="31" t="s">
        <v>109</v>
      </c>
      <c r="K4304" s="31" t="s">
        <v>110</v>
      </c>
      <c r="L4304" s="31" t="s">
        <v>14006</v>
      </c>
      <c r="M4304" s="31" t="s">
        <v>4</v>
      </c>
      <c r="N4304" s="31" t="s">
        <v>4</v>
      </c>
      <c r="O4304" s="31" t="s">
        <v>25929</v>
      </c>
      <c r="P4304" s="32" t="s">
        <v>25948</v>
      </c>
      <c r="Q4304" s="32">
        <v>1</v>
      </c>
      <c r="R4304" t="str">
        <f t="shared" si="67"/>
        <v>(НКЗ) БО БДФ "Щедрику-Ведрику" Хмельницький,</v>
      </c>
    </row>
    <row r="4305" spans="1:18" hidden="1" x14ac:dyDescent="0.25">
      <c r="A4305" s="32">
        <v>162275</v>
      </c>
      <c r="B4305" s="31" t="s">
        <v>14027</v>
      </c>
      <c r="C4305" s="31" t="s">
        <v>14028</v>
      </c>
      <c r="D4305" s="31" t="s">
        <v>5804</v>
      </c>
      <c r="E4305" s="31" t="s">
        <v>145</v>
      </c>
      <c r="F4305" s="31" t="s">
        <v>122</v>
      </c>
      <c r="G4305" s="31" t="s">
        <v>115</v>
      </c>
      <c r="H4305" s="31" t="s">
        <v>116</v>
      </c>
      <c r="I4305" s="31" t="s">
        <v>14029</v>
      </c>
      <c r="J4305" s="31" t="s">
        <v>14030</v>
      </c>
      <c r="K4305" s="31" t="s">
        <v>110</v>
      </c>
      <c r="L4305" s="31" t="s">
        <v>14031</v>
      </c>
      <c r="M4305" s="31" t="s">
        <v>29</v>
      </c>
      <c r="N4305" s="31" t="s">
        <v>25934</v>
      </c>
      <c r="O4305" s="31" t="s">
        <v>25929</v>
      </c>
      <c r="P4305" s="32" t="s">
        <v>66</v>
      </c>
      <c r="Q4305" s="32">
        <v>1</v>
      </c>
      <c r="R4305" t="str">
        <f t="shared" si="67"/>
        <v>Богачук М.В. ПП, к-к № 94 р-н Красиловский Район, г.Красилов (ринок)</v>
      </c>
    </row>
    <row r="4306" spans="1:18" hidden="1" x14ac:dyDescent="0.25">
      <c r="A4306" s="32">
        <v>162276</v>
      </c>
      <c r="B4306" s="31" t="s">
        <v>14032</v>
      </c>
      <c r="C4306" s="31" t="s">
        <v>14033</v>
      </c>
      <c r="D4306" s="31" t="s">
        <v>8476</v>
      </c>
      <c r="E4306" s="31" t="s">
        <v>145</v>
      </c>
      <c r="F4306" s="31" t="s">
        <v>122</v>
      </c>
      <c r="G4306" s="31" t="s">
        <v>115</v>
      </c>
      <c r="H4306" s="31" t="s">
        <v>116</v>
      </c>
      <c r="I4306" s="31" t="s">
        <v>14034</v>
      </c>
      <c r="J4306" s="31" t="s">
        <v>14035</v>
      </c>
      <c r="K4306" s="31" t="s">
        <v>110</v>
      </c>
      <c r="L4306" s="31" t="s">
        <v>14033</v>
      </c>
      <c r="M4306" s="31" t="s">
        <v>5</v>
      </c>
      <c r="N4306" s="31" t="s">
        <v>4</v>
      </c>
      <c r="O4306" s="31" t="s">
        <v>25929</v>
      </c>
      <c r="P4306" s="32" t="s">
        <v>66</v>
      </c>
      <c r="Q4306" s="32">
        <v>1</v>
      </c>
      <c r="R4306" t="str">
        <f t="shared" si="67"/>
        <v>Богданова О.В. ПП, к-к №172 г.Хмельницкий, шоссе Львовское (ринок "Тіса")</v>
      </c>
    </row>
    <row r="4307" spans="1:18" hidden="1" x14ac:dyDescent="0.25">
      <c r="A4307" s="32">
        <v>162284</v>
      </c>
      <c r="B4307" s="31" t="s">
        <v>14055</v>
      </c>
      <c r="C4307" s="31" t="s">
        <v>14056</v>
      </c>
      <c r="D4307" s="31" t="s">
        <v>14057</v>
      </c>
      <c r="E4307" s="31" t="s">
        <v>145</v>
      </c>
      <c r="F4307" s="31" t="s">
        <v>122</v>
      </c>
      <c r="G4307" s="31" t="s">
        <v>107</v>
      </c>
      <c r="H4307" s="31" t="s">
        <v>108</v>
      </c>
      <c r="I4307" s="31" t="s">
        <v>14058</v>
      </c>
      <c r="J4307" s="31" t="s">
        <v>14059</v>
      </c>
      <c r="K4307" s="31" t="s">
        <v>110</v>
      </c>
      <c r="L4307" s="31" t="s">
        <v>14056</v>
      </c>
      <c r="M4307" s="31" t="s">
        <v>33</v>
      </c>
      <c r="N4307" s="31" t="s">
        <v>25934</v>
      </c>
      <c r="O4307" s="31" t="s">
        <v>25929</v>
      </c>
      <c r="P4307" s="32" t="s">
        <v>66</v>
      </c>
      <c r="Q4307" s="32">
        <v>1</v>
      </c>
      <c r="R4307" t="str">
        <f t="shared" si="67"/>
        <v>Боднар Г.В. ПП, маг. "Наш" р-н Летичевский Район, пгт.Летичев, ул.Панасюка, д.17/1</v>
      </c>
    </row>
    <row r="4308" spans="1:18" hidden="1" x14ac:dyDescent="0.25">
      <c r="A4308" s="32">
        <v>162315</v>
      </c>
      <c r="B4308" s="31" t="s">
        <v>14113</v>
      </c>
      <c r="C4308" s="31" t="s">
        <v>14114</v>
      </c>
      <c r="D4308" s="31" t="s">
        <v>14115</v>
      </c>
      <c r="E4308" s="31" t="s">
        <v>145</v>
      </c>
      <c r="F4308" s="31" t="s">
        <v>122</v>
      </c>
      <c r="G4308" s="31" t="s">
        <v>107</v>
      </c>
      <c r="H4308" s="31" t="s">
        <v>108</v>
      </c>
      <c r="I4308" s="31" t="s">
        <v>2687</v>
      </c>
      <c r="J4308" s="31" t="s">
        <v>2688</v>
      </c>
      <c r="K4308" s="31" t="s">
        <v>110</v>
      </c>
      <c r="L4308" s="31" t="s">
        <v>14114</v>
      </c>
      <c r="M4308" s="31" t="s">
        <v>30</v>
      </c>
      <c r="N4308" s="31" t="s">
        <v>25934</v>
      </c>
      <c r="O4308" s="31" t="s">
        <v>25929</v>
      </c>
      <c r="P4308" s="32" t="s">
        <v>66</v>
      </c>
      <c r="Q4308" s="32">
        <v>1</v>
      </c>
      <c r="R4308" t="str">
        <f t="shared" si="67"/>
        <v>Бойчук Л.В. ПП, маг. "Колосок" р-н Красиловский Район, с.Щиборовка, ул.Кирова, д.20 (біля озера білий вагончик)</v>
      </c>
    </row>
    <row r="4309" spans="1:18" hidden="1" x14ac:dyDescent="0.25">
      <c r="A4309" s="32">
        <v>162325</v>
      </c>
      <c r="B4309" s="31" t="s">
        <v>14122</v>
      </c>
      <c r="C4309" s="31" t="s">
        <v>14123</v>
      </c>
      <c r="D4309" s="31" t="s">
        <v>14124</v>
      </c>
      <c r="E4309" s="31" t="s">
        <v>145</v>
      </c>
      <c r="F4309" s="31" t="s">
        <v>122</v>
      </c>
      <c r="G4309" s="31" t="s">
        <v>107</v>
      </c>
      <c r="H4309" s="31" t="s">
        <v>108</v>
      </c>
      <c r="I4309" s="31" t="s">
        <v>14125</v>
      </c>
      <c r="J4309" s="31" t="s">
        <v>14126</v>
      </c>
      <c r="K4309" s="31" t="s">
        <v>110</v>
      </c>
      <c r="L4309" s="31" t="s">
        <v>14123</v>
      </c>
      <c r="M4309" s="31" t="s">
        <v>31</v>
      </c>
      <c r="N4309" s="31" t="s">
        <v>25934</v>
      </c>
      <c r="O4309" s="31" t="s">
        <v>25929</v>
      </c>
      <c r="P4309" s="32" t="s">
        <v>66</v>
      </c>
      <c r="Q4309" s="32">
        <v>0.5</v>
      </c>
      <c r="R4309" t="str">
        <f t="shared" si="67"/>
        <v>Бондар І.М. ПП, маг."Міраж" р-н Староконстантиновский Район, с.Красноселка, ул.Центральная, д.20/1</v>
      </c>
    </row>
    <row r="4310" spans="1:18" hidden="1" x14ac:dyDescent="0.25">
      <c r="A4310" s="32">
        <v>162330</v>
      </c>
      <c r="B4310" s="31" t="s">
        <v>14140</v>
      </c>
      <c r="C4310" s="31" t="s">
        <v>14141</v>
      </c>
      <c r="D4310" s="31" t="s">
        <v>14142</v>
      </c>
      <c r="E4310" s="31" t="s">
        <v>145</v>
      </c>
      <c r="F4310" s="31" t="s">
        <v>122</v>
      </c>
      <c r="G4310" s="31" t="s">
        <v>115</v>
      </c>
      <c r="H4310" s="31" t="s">
        <v>116</v>
      </c>
      <c r="I4310" s="31" t="s">
        <v>7725</v>
      </c>
      <c r="J4310" s="31" t="s">
        <v>7726</v>
      </c>
      <c r="K4310" s="31" t="s">
        <v>110</v>
      </c>
      <c r="L4310" s="31" t="s">
        <v>14141</v>
      </c>
      <c r="M4310" s="31" t="s">
        <v>5</v>
      </c>
      <c r="N4310" s="31" t="s">
        <v>4</v>
      </c>
      <c r="O4310" s="31" t="s">
        <v>25929</v>
      </c>
      <c r="P4310" s="32" t="s">
        <v>66</v>
      </c>
      <c r="Q4310" s="32">
        <v>1</v>
      </c>
      <c r="R4310" t="str">
        <f t="shared" si="67"/>
        <v>Бондар Т.Л. ПП, к-к №2 г.Хмельницкий, ул.Соборная (продовольчий ринок "Кооператор")</v>
      </c>
    </row>
    <row r="4311" spans="1:18" hidden="1" x14ac:dyDescent="0.25">
      <c r="A4311" s="32">
        <v>162331</v>
      </c>
      <c r="B4311" s="31" t="s">
        <v>14143</v>
      </c>
      <c r="C4311" s="31" t="s">
        <v>14144</v>
      </c>
      <c r="D4311" s="31" t="s">
        <v>5534</v>
      </c>
      <c r="E4311" s="31" t="s">
        <v>145</v>
      </c>
      <c r="F4311" s="31" t="s">
        <v>122</v>
      </c>
      <c r="G4311" s="31" t="s">
        <v>115</v>
      </c>
      <c r="H4311" s="31" t="s">
        <v>116</v>
      </c>
      <c r="I4311" s="31"/>
      <c r="J4311" s="31"/>
      <c r="K4311" s="31" t="s">
        <v>110</v>
      </c>
      <c r="L4311" s="31" t="s">
        <v>14144</v>
      </c>
      <c r="M4311" s="31" t="s">
        <v>5</v>
      </c>
      <c r="N4311" s="31" t="s">
        <v>4</v>
      </c>
      <c r="O4311" s="31" t="s">
        <v>25929</v>
      </c>
      <c r="P4311" s="32" t="s">
        <v>66</v>
      </c>
      <c r="Q4311" s="32">
        <v>1</v>
      </c>
      <c r="R4311" t="str">
        <f t="shared" si="67"/>
        <v>Бондар Т.Л. ПП, к-к №3 г.Хмельницкий, ул.Соборная, д.11</v>
      </c>
    </row>
    <row r="4312" spans="1:18" hidden="1" x14ac:dyDescent="0.25">
      <c r="A4312" s="32">
        <v>162331</v>
      </c>
      <c r="B4312" s="31" t="s">
        <v>14143</v>
      </c>
      <c r="C4312" s="31" t="s">
        <v>14144</v>
      </c>
      <c r="D4312" s="31" t="s">
        <v>5534</v>
      </c>
      <c r="E4312" s="31" t="s">
        <v>145</v>
      </c>
      <c r="F4312" s="31" t="s">
        <v>122</v>
      </c>
      <c r="G4312" s="31" t="s">
        <v>115</v>
      </c>
      <c r="H4312" s="31" t="s">
        <v>116</v>
      </c>
      <c r="I4312" s="31" t="s">
        <v>7725</v>
      </c>
      <c r="J4312" s="31" t="s">
        <v>7726</v>
      </c>
      <c r="K4312" s="31" t="s">
        <v>110</v>
      </c>
      <c r="L4312" s="31" t="s">
        <v>14145</v>
      </c>
      <c r="M4312" s="31" t="s">
        <v>5</v>
      </c>
      <c r="N4312" s="31" t="s">
        <v>4</v>
      </c>
      <c r="O4312" s="31" t="s">
        <v>25929</v>
      </c>
      <c r="P4312" s="32" t="s">
        <v>66</v>
      </c>
      <c r="Q4312" s="32">
        <v>1</v>
      </c>
      <c r="R4312" t="str">
        <f t="shared" si="67"/>
        <v>Бондар Т.Л. ПП, к-к №3 г.Хмельницкий, ул.Соборная, д.11</v>
      </c>
    </row>
    <row r="4313" spans="1:18" hidden="1" x14ac:dyDescent="0.25">
      <c r="A4313" s="32">
        <v>162332</v>
      </c>
      <c r="B4313" s="31" t="s">
        <v>14146</v>
      </c>
      <c r="C4313" s="31" t="s">
        <v>14147</v>
      </c>
      <c r="D4313" s="31" t="s">
        <v>14148</v>
      </c>
      <c r="E4313" s="31" t="s">
        <v>145</v>
      </c>
      <c r="F4313" s="31" t="s">
        <v>122</v>
      </c>
      <c r="G4313" s="31" t="s">
        <v>213</v>
      </c>
      <c r="H4313" s="31" t="s">
        <v>214</v>
      </c>
      <c r="I4313" s="31" t="s">
        <v>7725</v>
      </c>
      <c r="J4313" s="31" t="s">
        <v>7726</v>
      </c>
      <c r="K4313" s="31" t="s">
        <v>110</v>
      </c>
      <c r="L4313" s="31" t="s">
        <v>14149</v>
      </c>
      <c r="M4313" s="31" t="s">
        <v>5</v>
      </c>
      <c r="N4313" s="31" t="s">
        <v>4</v>
      </c>
      <c r="O4313" s="31" t="s">
        <v>25929</v>
      </c>
      <c r="P4313" s="32" t="s">
        <v>66</v>
      </c>
      <c r="Q4313" s="32">
        <v>1</v>
      </c>
      <c r="R4313" t="str">
        <f t="shared" si="67"/>
        <v>Бондар Т.Л. ПП, к-к №4 г.Хмельницкий, ул.Куприна, д.54г (ринок "Дубово")</v>
      </c>
    </row>
    <row r="4314" spans="1:18" hidden="1" x14ac:dyDescent="0.25">
      <c r="A4314" s="32">
        <v>162332</v>
      </c>
      <c r="B4314" s="31" t="s">
        <v>14146</v>
      </c>
      <c r="C4314" s="31" t="s">
        <v>14147</v>
      </c>
      <c r="D4314" s="31" t="s">
        <v>14148</v>
      </c>
      <c r="E4314" s="31" t="s">
        <v>145</v>
      </c>
      <c r="F4314" s="31" t="s">
        <v>122</v>
      </c>
      <c r="G4314" s="31" t="s">
        <v>213</v>
      </c>
      <c r="H4314" s="31" t="s">
        <v>214</v>
      </c>
      <c r="I4314" s="31"/>
      <c r="J4314" s="31"/>
      <c r="K4314" s="31" t="s">
        <v>110</v>
      </c>
      <c r="L4314" s="31" t="s">
        <v>14147</v>
      </c>
      <c r="M4314" s="31" t="s">
        <v>5</v>
      </c>
      <c r="N4314" s="31" t="s">
        <v>4</v>
      </c>
      <c r="O4314" s="31" t="s">
        <v>25929</v>
      </c>
      <c r="P4314" s="32" t="s">
        <v>66</v>
      </c>
      <c r="Q4314" s="32">
        <v>1</v>
      </c>
      <c r="R4314" t="str">
        <f t="shared" si="67"/>
        <v>Бондар Т.Л. ПП, к-к №4 г.Хмельницкий, ул.Куприна, д.54г (ринок "Дубово")</v>
      </c>
    </row>
    <row r="4315" spans="1:18" hidden="1" x14ac:dyDescent="0.25">
      <c r="A4315" s="32">
        <v>162339</v>
      </c>
      <c r="B4315" s="31" t="s">
        <v>14161</v>
      </c>
      <c r="C4315" s="31" t="s">
        <v>14162</v>
      </c>
      <c r="D4315" s="31" t="s">
        <v>14163</v>
      </c>
      <c r="E4315" s="31" t="s">
        <v>145</v>
      </c>
      <c r="F4315" s="31" t="s">
        <v>122</v>
      </c>
      <c r="G4315" s="31" t="s">
        <v>107</v>
      </c>
      <c r="H4315" s="31" t="s">
        <v>108</v>
      </c>
      <c r="I4315" s="31" t="s">
        <v>14164</v>
      </c>
      <c r="J4315" s="31" t="s">
        <v>14165</v>
      </c>
      <c r="K4315" s="31" t="s">
        <v>110</v>
      </c>
      <c r="L4315" s="31" t="s">
        <v>14162</v>
      </c>
      <c r="M4315" s="31" t="s">
        <v>31</v>
      </c>
      <c r="N4315" s="31" t="s">
        <v>25934</v>
      </c>
      <c r="O4315" s="31" t="s">
        <v>25929</v>
      </c>
      <c r="P4315" s="32" t="s">
        <v>66</v>
      </c>
      <c r="Q4315" s="32">
        <v>1</v>
      </c>
      <c r="R4315" t="str">
        <f t="shared" si="67"/>
        <v>Бондарчук Л.М. ПП, маг. "Продукти" р-н Староконстантиновский Район, с.Сахновцы, ул.Центральная, д.19</v>
      </c>
    </row>
    <row r="4316" spans="1:18" hidden="1" x14ac:dyDescent="0.25">
      <c r="A4316" s="32">
        <v>162355</v>
      </c>
      <c r="B4316" s="31" t="s">
        <v>14196</v>
      </c>
      <c r="C4316" s="31" t="s">
        <v>14197</v>
      </c>
      <c r="D4316" s="31" t="s">
        <v>14198</v>
      </c>
      <c r="E4316" s="31" t="s">
        <v>145</v>
      </c>
      <c r="F4316" s="31" t="s">
        <v>122</v>
      </c>
      <c r="G4316" s="31" t="s">
        <v>107</v>
      </c>
      <c r="H4316" s="31" t="s">
        <v>108</v>
      </c>
      <c r="I4316" s="31" t="s">
        <v>14199</v>
      </c>
      <c r="J4316" s="31" t="s">
        <v>14200</v>
      </c>
      <c r="K4316" s="31" t="s">
        <v>110</v>
      </c>
      <c r="L4316" s="31" t="s">
        <v>14197</v>
      </c>
      <c r="M4316" s="31" t="s">
        <v>29</v>
      </c>
      <c r="N4316" s="31" t="s">
        <v>25934</v>
      </c>
      <c r="O4316" s="31" t="s">
        <v>25929</v>
      </c>
      <c r="P4316" s="32" t="s">
        <v>66</v>
      </c>
      <c r="Q4316" s="32">
        <v>1</v>
      </c>
      <c r="R4316" t="str">
        <f t="shared" si="67"/>
        <v>Боровкова Г.І. ПП, маг."Гойдалка" р-н Красиловский Район, г.Красилов, ул.Добровольского, д.1</v>
      </c>
    </row>
    <row r="4317" spans="1:18" hidden="1" x14ac:dyDescent="0.25">
      <c r="A4317" s="32">
        <v>162367</v>
      </c>
      <c r="B4317" s="31" t="s">
        <v>14216</v>
      </c>
      <c r="C4317" s="31" t="s">
        <v>14217</v>
      </c>
      <c r="D4317" s="31" t="s">
        <v>412</v>
      </c>
      <c r="E4317" s="31" t="s">
        <v>135</v>
      </c>
      <c r="F4317" s="31" t="s">
        <v>122</v>
      </c>
      <c r="G4317" s="31" t="s">
        <v>111</v>
      </c>
      <c r="H4317" s="31" t="s">
        <v>112</v>
      </c>
      <c r="I4317" s="31" t="s">
        <v>124</v>
      </c>
      <c r="J4317" s="31" t="s">
        <v>109</v>
      </c>
      <c r="K4317" s="31" t="s">
        <v>110</v>
      </c>
      <c r="L4317" s="31" t="s">
        <v>14218</v>
      </c>
      <c r="M4317" s="31" t="s">
        <v>4</v>
      </c>
      <c r="N4317" s="31" t="s">
        <v>4</v>
      </c>
      <c r="O4317" s="31" t="s">
        <v>25929</v>
      </c>
      <c r="P4317" s="32" t="s">
        <v>25948</v>
      </c>
      <c r="Q4317" s="32">
        <v>1</v>
      </c>
      <c r="R4317" t="str">
        <f t="shared" si="67"/>
        <v>(НКЗ) Бос Беррієс ЛТД ТОВ СП г.Шепетовка (0)</v>
      </c>
    </row>
    <row r="4318" spans="1:18" hidden="1" x14ac:dyDescent="0.25">
      <c r="A4318" s="32">
        <v>162373</v>
      </c>
      <c r="B4318" s="31" t="s">
        <v>14233</v>
      </c>
      <c r="C4318" s="31" t="s">
        <v>14234</v>
      </c>
      <c r="D4318" s="31" t="s">
        <v>14235</v>
      </c>
      <c r="E4318" s="31" t="s">
        <v>145</v>
      </c>
      <c r="F4318" s="31" t="s">
        <v>122</v>
      </c>
      <c r="G4318" s="31" t="s">
        <v>107</v>
      </c>
      <c r="H4318" s="31" t="s">
        <v>108</v>
      </c>
      <c r="I4318" s="31" t="s">
        <v>14236</v>
      </c>
      <c r="J4318" s="31" t="s">
        <v>14237</v>
      </c>
      <c r="K4318" s="31" t="s">
        <v>110</v>
      </c>
      <c r="L4318" s="31" t="s">
        <v>14238</v>
      </c>
      <c r="M4318" s="31" t="s">
        <v>33</v>
      </c>
      <c r="N4318" s="31" t="s">
        <v>25934</v>
      </c>
      <c r="O4318" s="31" t="s">
        <v>25929</v>
      </c>
      <c r="P4318" s="32" t="s">
        <v>67</v>
      </c>
      <c r="Q4318" s="32">
        <v>0.5</v>
      </c>
      <c r="R4318" t="str">
        <f t="shared" si="67"/>
        <v>Браславець Г.В. ПП, маг. "Продукти" р-н Хмельницкий Район, с.Пироговцы, ул.Громовой Ульяны (жовтий вагончик "Живчик" на траси)</v>
      </c>
    </row>
    <row r="4319" spans="1:18" hidden="1" x14ac:dyDescent="0.25">
      <c r="A4319" s="32">
        <v>162406</v>
      </c>
      <c r="B4319" s="31" t="s">
        <v>14302</v>
      </c>
      <c r="C4319" s="31" t="s">
        <v>14303</v>
      </c>
      <c r="D4319" s="31" t="s">
        <v>14304</v>
      </c>
      <c r="E4319" s="31" t="s">
        <v>145</v>
      </c>
      <c r="F4319" s="31" t="s">
        <v>122</v>
      </c>
      <c r="G4319" s="31" t="s">
        <v>107</v>
      </c>
      <c r="H4319" s="31" t="s">
        <v>108</v>
      </c>
      <c r="I4319" s="31" t="s">
        <v>14305</v>
      </c>
      <c r="J4319" s="31" t="s">
        <v>14306</v>
      </c>
      <c r="K4319" s="31" t="s">
        <v>110</v>
      </c>
      <c r="L4319" s="31" t="s">
        <v>14303</v>
      </c>
      <c r="M4319" s="31" t="s">
        <v>29</v>
      </c>
      <c r="N4319" s="31" t="s">
        <v>25934</v>
      </c>
      <c r="O4319" s="31" t="s">
        <v>25929</v>
      </c>
      <c r="P4319" s="32" t="s">
        <v>66</v>
      </c>
      <c r="Q4319" s="32">
        <v>1</v>
      </c>
      <c r="R4319" t="str">
        <f t="shared" si="67"/>
        <v>Бугрим Т.К. ПП, маг. Все для дому" р-н Красиловский Район, с.Кременчуки, ул.Центральная, д.1</v>
      </c>
    </row>
    <row r="4320" spans="1:18" hidden="1" x14ac:dyDescent="0.25">
      <c r="A4320" s="32">
        <v>162407</v>
      </c>
      <c r="B4320" s="31" t="s">
        <v>14307</v>
      </c>
      <c r="C4320" s="31" t="s">
        <v>14308</v>
      </c>
      <c r="D4320" s="31" t="s">
        <v>14309</v>
      </c>
      <c r="E4320" s="31" t="s">
        <v>121</v>
      </c>
      <c r="F4320" s="31" t="s">
        <v>122</v>
      </c>
      <c r="G4320" s="31" t="s">
        <v>111</v>
      </c>
      <c r="H4320" s="31" t="s">
        <v>112</v>
      </c>
      <c r="I4320" s="31" t="s">
        <v>14310</v>
      </c>
      <c r="J4320" s="31" t="s">
        <v>14311</v>
      </c>
      <c r="K4320" s="31" t="s">
        <v>110</v>
      </c>
      <c r="L4320" s="31" t="s">
        <v>14312</v>
      </c>
      <c r="M4320" s="31" t="s">
        <v>4</v>
      </c>
      <c r="N4320" s="31" t="s">
        <v>4</v>
      </c>
      <c r="O4320" s="31" t="s">
        <v>25929</v>
      </c>
      <c r="P4320" s="32" t="s">
        <v>25948</v>
      </c>
      <c r="Q4320" s="32">
        <v>1</v>
      </c>
      <c r="R4320" t="str">
        <f t="shared" si="67"/>
        <v>(НКЗ) Будмонтажсервіс ПП г.Каменец-Подольский, ул.Пушкинская, д.7</v>
      </c>
    </row>
    <row r="4321" spans="1:18" hidden="1" x14ac:dyDescent="0.25">
      <c r="A4321" s="32">
        <v>162409</v>
      </c>
      <c r="B4321" s="31" t="s">
        <v>14315</v>
      </c>
      <c r="C4321" s="31" t="s">
        <v>14316</v>
      </c>
      <c r="D4321" s="31" t="s">
        <v>14317</v>
      </c>
      <c r="E4321" s="31" t="s">
        <v>145</v>
      </c>
      <c r="F4321" s="31" t="s">
        <v>122</v>
      </c>
      <c r="G4321" s="31" t="s">
        <v>115</v>
      </c>
      <c r="H4321" s="31" t="s">
        <v>116</v>
      </c>
      <c r="I4321" s="31" t="s">
        <v>14318</v>
      </c>
      <c r="J4321" s="31" t="s">
        <v>14319</v>
      </c>
      <c r="K4321" s="31" t="s">
        <v>110</v>
      </c>
      <c r="L4321" s="31" t="s">
        <v>14316</v>
      </c>
      <c r="M4321" s="31" t="s">
        <v>31</v>
      </c>
      <c r="N4321" s="31" t="s">
        <v>25934</v>
      </c>
      <c r="O4321" s="31" t="s">
        <v>25929</v>
      </c>
      <c r="P4321" s="32" t="s">
        <v>66</v>
      </c>
      <c r="Q4321" s="32">
        <v>1</v>
      </c>
      <c r="R4321" t="str">
        <f t="shared" si="67"/>
        <v>Будовіцька Т.В. ПП, лоток г.Староконстантинов, ул.Франко Ивана, д.29 (зупинка)</v>
      </c>
    </row>
    <row r="4322" spans="1:18" hidden="1" x14ac:dyDescent="0.25">
      <c r="A4322" s="32">
        <v>162428</v>
      </c>
      <c r="B4322" s="31" t="s">
        <v>14356</v>
      </c>
      <c r="C4322" s="31" t="s">
        <v>14357</v>
      </c>
      <c r="D4322" s="31" t="s">
        <v>14358</v>
      </c>
      <c r="E4322" s="31" t="s">
        <v>145</v>
      </c>
      <c r="F4322" s="31" t="s">
        <v>122</v>
      </c>
      <c r="G4322" s="31" t="s">
        <v>107</v>
      </c>
      <c r="H4322" s="31" t="s">
        <v>108</v>
      </c>
      <c r="I4322" s="31" t="s">
        <v>14359</v>
      </c>
      <c r="J4322" s="31" t="s">
        <v>14360</v>
      </c>
      <c r="K4322" s="31" t="s">
        <v>110</v>
      </c>
      <c r="L4322" s="31" t="s">
        <v>14357</v>
      </c>
      <c r="M4322" s="31" t="s">
        <v>30</v>
      </c>
      <c r="N4322" s="31" t="s">
        <v>25934</v>
      </c>
      <c r="O4322" s="31" t="s">
        <v>25929</v>
      </c>
      <c r="P4322" s="32" t="s">
        <v>66</v>
      </c>
      <c r="Q4322" s="32">
        <v>1</v>
      </c>
      <c r="R4322" t="str">
        <f t="shared" si="67"/>
        <v>Юздепська Н.В. ПП, маг. "Продтовари" р-н Староконстантиновский Район, с.Пашковцы, ул.Центральная, д.12/7 (около остановки)</v>
      </c>
    </row>
    <row r="4323" spans="1:18" hidden="1" x14ac:dyDescent="0.25">
      <c r="A4323" s="32">
        <v>162430</v>
      </c>
      <c r="B4323" s="31" t="s">
        <v>14364</v>
      </c>
      <c r="C4323" s="31" t="s">
        <v>14365</v>
      </c>
      <c r="D4323" s="31" t="s">
        <v>14366</v>
      </c>
      <c r="E4323" s="31" t="s">
        <v>145</v>
      </c>
      <c r="F4323" s="31" t="s">
        <v>122</v>
      </c>
      <c r="G4323" s="31" t="s">
        <v>107</v>
      </c>
      <c r="H4323" s="31" t="s">
        <v>108</v>
      </c>
      <c r="I4323" s="31" t="s">
        <v>14367</v>
      </c>
      <c r="J4323" s="31" t="s">
        <v>14368</v>
      </c>
      <c r="K4323" s="31" t="s">
        <v>110</v>
      </c>
      <c r="L4323" s="31" t="s">
        <v>14365</v>
      </c>
      <c r="M4323" s="31" t="s">
        <v>33</v>
      </c>
      <c r="N4323" s="31" t="s">
        <v>25934</v>
      </c>
      <c r="O4323" s="31" t="s">
        <v>25929</v>
      </c>
      <c r="P4323" s="32" t="s">
        <v>66</v>
      </c>
      <c r="Q4323" s="32">
        <v>1</v>
      </c>
      <c r="R4323" t="str">
        <f t="shared" si="67"/>
        <v>Бурцева М.В. ПП, маг. "Люкс" р-н Летичевский Район, с.Голосков, ул.Центральная, д.48</v>
      </c>
    </row>
    <row r="4324" spans="1:18" hidden="1" x14ac:dyDescent="0.25">
      <c r="A4324" s="32">
        <v>162435</v>
      </c>
      <c r="B4324" s="31" t="s">
        <v>14377</v>
      </c>
      <c r="C4324" s="31" t="s">
        <v>14378</v>
      </c>
      <c r="D4324" s="31" t="s">
        <v>14379</v>
      </c>
      <c r="E4324" s="31" t="s">
        <v>145</v>
      </c>
      <c r="F4324" s="31" t="s">
        <v>122</v>
      </c>
      <c r="G4324" s="31" t="s">
        <v>107</v>
      </c>
      <c r="H4324" s="31" t="s">
        <v>108</v>
      </c>
      <c r="I4324" s="31" t="s">
        <v>14380</v>
      </c>
      <c r="J4324" s="31" t="s">
        <v>14381</v>
      </c>
      <c r="K4324" s="31" t="s">
        <v>110</v>
      </c>
      <c r="L4324" s="31" t="s">
        <v>14378</v>
      </c>
      <c r="M4324" s="31" t="s">
        <v>33</v>
      </c>
      <c r="N4324" s="31" t="s">
        <v>25934</v>
      </c>
      <c r="O4324" s="31" t="s">
        <v>25929</v>
      </c>
      <c r="P4324" s="32" t="s">
        <v>66</v>
      </c>
      <c r="Q4324" s="32">
        <v>1</v>
      </c>
      <c r="R4324" t="str">
        <f t="shared" si="67"/>
        <v>Бутенко Г.С. ПП, маг."Імперія" р-н Летичевский Район, пгт.Летичев, ул.Кармелюка, д.1</v>
      </c>
    </row>
    <row r="4325" spans="1:18" hidden="1" x14ac:dyDescent="0.25">
      <c r="A4325" s="32">
        <v>162436</v>
      </c>
      <c r="B4325" s="31" t="s">
        <v>14382</v>
      </c>
      <c r="C4325" s="31" t="s">
        <v>14383</v>
      </c>
      <c r="D4325" s="31" t="s">
        <v>14384</v>
      </c>
      <c r="E4325" s="31" t="s">
        <v>145</v>
      </c>
      <c r="F4325" s="31" t="s">
        <v>122</v>
      </c>
      <c r="G4325" s="31" t="s">
        <v>107</v>
      </c>
      <c r="H4325" s="31" t="s">
        <v>108</v>
      </c>
      <c r="I4325" s="31" t="s">
        <v>14380</v>
      </c>
      <c r="J4325" s="31" t="s">
        <v>14381</v>
      </c>
      <c r="K4325" s="31" t="s">
        <v>110</v>
      </c>
      <c r="L4325" s="31" t="s">
        <v>14383</v>
      </c>
      <c r="M4325" s="31" t="s">
        <v>32</v>
      </c>
      <c r="N4325" s="31" t="s">
        <v>25934</v>
      </c>
      <c r="O4325" s="31" t="s">
        <v>25929</v>
      </c>
      <c r="P4325" s="32" t="s">
        <v>66</v>
      </c>
      <c r="Q4325" s="32">
        <v>1</v>
      </c>
      <c r="R4325" t="str">
        <f t="shared" si="67"/>
        <v>Бутенко О.Г. ПП, маг. "Продукти" р-н Старосинявский Район, пгт.Старая Синява, ул.Грушевского, д.46</v>
      </c>
    </row>
    <row r="4326" spans="1:18" hidden="1" x14ac:dyDescent="0.25">
      <c r="A4326" s="32">
        <v>162448</v>
      </c>
      <c r="B4326" s="31" t="s">
        <v>14395</v>
      </c>
      <c r="C4326" s="31" t="s">
        <v>14396</v>
      </c>
      <c r="D4326" s="31" t="s">
        <v>14397</v>
      </c>
      <c r="E4326" s="31" t="s">
        <v>145</v>
      </c>
      <c r="F4326" s="31" t="s">
        <v>122</v>
      </c>
      <c r="G4326" s="31" t="s">
        <v>107</v>
      </c>
      <c r="H4326" s="31" t="s">
        <v>108</v>
      </c>
      <c r="I4326" s="31" t="s">
        <v>14398</v>
      </c>
      <c r="J4326" s="31" t="s">
        <v>14399</v>
      </c>
      <c r="K4326" s="31" t="s">
        <v>110</v>
      </c>
      <c r="L4326" s="31" t="s">
        <v>14400</v>
      </c>
      <c r="M4326" s="31" t="s">
        <v>29</v>
      </c>
      <c r="N4326" s="31" t="s">
        <v>25934</v>
      </c>
      <c r="O4326" s="31" t="s">
        <v>25929</v>
      </c>
      <c r="P4326" s="32" t="s">
        <v>66</v>
      </c>
      <c r="Q4326" s="32">
        <v>1</v>
      </c>
      <c r="R4326" t="str">
        <f t="shared" si="67"/>
        <v>Валігура З.М. ПП, маг."Волошка" р-н Красиловский Район, г.Красилов, ул.Центральная, д.33/а (біля школи)</v>
      </c>
    </row>
    <row r="4327" spans="1:18" hidden="1" x14ac:dyDescent="0.25">
      <c r="A4327" s="32">
        <v>162452</v>
      </c>
      <c r="B4327" s="31" t="s">
        <v>14404</v>
      </c>
      <c r="C4327" s="31" t="s">
        <v>14405</v>
      </c>
      <c r="D4327" s="31" t="s">
        <v>14406</v>
      </c>
      <c r="E4327" s="31" t="s">
        <v>145</v>
      </c>
      <c r="F4327" s="31" t="s">
        <v>122</v>
      </c>
      <c r="G4327" s="31" t="s">
        <v>115</v>
      </c>
      <c r="H4327" s="31" t="s">
        <v>116</v>
      </c>
      <c r="I4327" s="31" t="s">
        <v>14407</v>
      </c>
      <c r="J4327" s="31" t="s">
        <v>14408</v>
      </c>
      <c r="K4327" s="31" t="s">
        <v>110</v>
      </c>
      <c r="L4327" s="31" t="s">
        <v>14405</v>
      </c>
      <c r="M4327" s="31" t="s">
        <v>5</v>
      </c>
      <c r="N4327" s="31" t="s">
        <v>4</v>
      </c>
      <c r="O4327" s="31" t="s">
        <v>25929</v>
      </c>
      <c r="P4327" s="32" t="s">
        <v>66</v>
      </c>
      <c r="Q4327" s="32">
        <v>1</v>
      </c>
      <c r="R4327" t="str">
        <f t="shared" si="67"/>
        <v>Вальчук М.Л. ПП, бар "ВВ" г.Хмельницкий, шоссе Львовское (зуп. Речовий ринок)</v>
      </c>
    </row>
    <row r="4328" spans="1:18" hidden="1" x14ac:dyDescent="0.25">
      <c r="A4328" s="32">
        <v>162455</v>
      </c>
      <c r="B4328" s="31" t="s">
        <v>14409</v>
      </c>
      <c r="C4328" s="31" t="s">
        <v>14410</v>
      </c>
      <c r="D4328" s="31" t="s">
        <v>14411</v>
      </c>
      <c r="E4328" s="31" t="s">
        <v>145</v>
      </c>
      <c r="F4328" s="31" t="s">
        <v>122</v>
      </c>
      <c r="G4328" s="31" t="s">
        <v>107</v>
      </c>
      <c r="H4328" s="31" t="s">
        <v>108</v>
      </c>
      <c r="I4328" s="31" t="s">
        <v>6560</v>
      </c>
      <c r="J4328" s="31" t="s">
        <v>6561</v>
      </c>
      <c r="K4328" s="31" t="s">
        <v>110</v>
      </c>
      <c r="L4328" s="31" t="s">
        <v>14410</v>
      </c>
      <c r="M4328" s="31" t="s">
        <v>31</v>
      </c>
      <c r="N4328" s="31" t="s">
        <v>25934</v>
      </c>
      <c r="O4328" s="31" t="s">
        <v>25929</v>
      </c>
      <c r="P4328" s="32" t="s">
        <v>66</v>
      </c>
      <c r="Q4328" s="32">
        <v>1</v>
      </c>
      <c r="R4328" t="str">
        <f t="shared" si="67"/>
        <v>Валяс Т.О. ПП, маг. "Продукти" г.Староконстантинов, д.227км (траса Васьковичі-Порубне, б. 227км, (на трасі недоїжая Старокостянтинова))</v>
      </c>
    </row>
    <row r="4329" spans="1:18" hidden="1" x14ac:dyDescent="0.25">
      <c r="A4329" s="32">
        <v>162461</v>
      </c>
      <c r="B4329" s="31" t="s">
        <v>14417</v>
      </c>
      <c r="C4329" s="31" t="s">
        <v>14418</v>
      </c>
      <c r="D4329" s="31" t="s">
        <v>14419</v>
      </c>
      <c r="E4329" s="31" t="s">
        <v>145</v>
      </c>
      <c r="F4329" s="31" t="s">
        <v>122</v>
      </c>
      <c r="G4329" s="31" t="s">
        <v>107</v>
      </c>
      <c r="H4329" s="31" t="s">
        <v>108</v>
      </c>
      <c r="I4329" s="31" t="s">
        <v>14420</v>
      </c>
      <c r="J4329" s="31" t="s">
        <v>14421</v>
      </c>
      <c r="K4329" s="31" t="s">
        <v>110</v>
      </c>
      <c r="L4329" s="31" t="s">
        <v>14418</v>
      </c>
      <c r="M4329" s="31" t="s">
        <v>33</v>
      </c>
      <c r="N4329" s="31" t="s">
        <v>25934</v>
      </c>
      <c r="O4329" s="31" t="s">
        <v>25929</v>
      </c>
      <c r="P4329" s="32" t="s">
        <v>66</v>
      </c>
      <c r="Q4329" s="32">
        <v>1</v>
      </c>
      <c r="R4329" t="str">
        <f t="shared" si="67"/>
        <v>Варенко Л.В. ПП, маг. "Каштан №2" р-н Летичевский Район, пгт.Летичев, ул.50-летия Октября, д.29</v>
      </c>
    </row>
    <row r="4330" spans="1:18" hidden="1" x14ac:dyDescent="0.25">
      <c r="A4330" s="32">
        <v>162525</v>
      </c>
      <c r="B4330" s="31" t="s">
        <v>14553</v>
      </c>
      <c r="C4330" s="31" t="s">
        <v>14554</v>
      </c>
      <c r="D4330" s="31" t="s">
        <v>14555</v>
      </c>
      <c r="E4330" s="31" t="s">
        <v>145</v>
      </c>
      <c r="F4330" s="31" t="s">
        <v>122</v>
      </c>
      <c r="G4330" s="31" t="s">
        <v>111</v>
      </c>
      <c r="H4330" s="31" t="s">
        <v>112</v>
      </c>
      <c r="I4330" s="31" t="s">
        <v>14556</v>
      </c>
      <c r="J4330" s="31" t="s">
        <v>14557</v>
      </c>
      <c r="K4330" s="31" t="s">
        <v>110</v>
      </c>
      <c r="L4330" s="31" t="s">
        <v>14558</v>
      </c>
      <c r="M4330" s="31" t="s">
        <v>4</v>
      </c>
      <c r="N4330" s="31" t="s">
        <v>4</v>
      </c>
      <c r="O4330" s="31" t="s">
        <v>25929</v>
      </c>
      <c r="P4330" s="32" t="s">
        <v>25948</v>
      </c>
      <c r="Q4330" s="32">
        <v>1</v>
      </c>
      <c r="R4330" t="str">
        <f t="shared" si="67"/>
        <v>(НКЗ) ВІКС-Фільтрон ТОВ р-н Красиловский Район, г.Красилов, ул.Правденская, д.1а</v>
      </c>
    </row>
    <row r="4331" spans="1:18" hidden="1" x14ac:dyDescent="0.25">
      <c r="A4331" s="32">
        <v>162529</v>
      </c>
      <c r="B4331" s="31" t="s">
        <v>14562</v>
      </c>
      <c r="C4331" s="31" t="s">
        <v>14563</v>
      </c>
      <c r="D4331" s="31" t="s">
        <v>14564</v>
      </c>
      <c r="E4331" s="31" t="s">
        <v>121</v>
      </c>
      <c r="F4331" s="31" t="s">
        <v>122</v>
      </c>
      <c r="G4331" s="31" t="s">
        <v>111</v>
      </c>
      <c r="H4331" s="31" t="s">
        <v>112</v>
      </c>
      <c r="I4331" s="31" t="s">
        <v>14565</v>
      </c>
      <c r="J4331" s="31" t="s">
        <v>14566</v>
      </c>
      <c r="K4331" s="31" t="s">
        <v>110</v>
      </c>
      <c r="L4331" s="31" t="s">
        <v>14565</v>
      </c>
      <c r="M4331" s="31" t="s">
        <v>4</v>
      </c>
      <c r="N4331" s="31" t="s">
        <v>4</v>
      </c>
      <c r="O4331" s="31" t="s">
        <v>25929</v>
      </c>
      <c r="P4331" s="32" t="s">
        <v>25948</v>
      </c>
      <c r="Q4331" s="32">
        <v>1</v>
      </c>
      <c r="R4331" t="str">
        <f t="shared" si="67"/>
        <v>(НКЗ) Вільховецька сільська рада р-н Чемеровецкий Район, с.Ольховцы, ул.Гагарина, д.14</v>
      </c>
    </row>
    <row r="4332" spans="1:18" hidden="1" x14ac:dyDescent="0.25">
      <c r="A4332" s="32">
        <v>162543</v>
      </c>
      <c r="B4332" s="31" t="s">
        <v>14582</v>
      </c>
      <c r="C4332" s="31" t="s">
        <v>14583</v>
      </c>
      <c r="D4332" s="31" t="s">
        <v>14584</v>
      </c>
      <c r="E4332" s="31" t="s">
        <v>145</v>
      </c>
      <c r="F4332" s="31" t="s">
        <v>122</v>
      </c>
      <c r="G4332" s="31" t="s">
        <v>107</v>
      </c>
      <c r="H4332" s="31" t="s">
        <v>108</v>
      </c>
      <c r="I4332" s="31" t="s">
        <v>14585</v>
      </c>
      <c r="J4332" s="31" t="s">
        <v>14586</v>
      </c>
      <c r="K4332" s="31" t="s">
        <v>110</v>
      </c>
      <c r="L4332" s="31" t="s">
        <v>14583</v>
      </c>
      <c r="M4332" s="31" t="s">
        <v>33</v>
      </c>
      <c r="N4332" s="31" t="s">
        <v>25934</v>
      </c>
      <c r="O4332" s="31" t="s">
        <v>25929</v>
      </c>
      <c r="P4332" s="32" t="s">
        <v>66</v>
      </c>
      <c r="Q4332" s="32">
        <v>1</v>
      </c>
      <c r="R4332" t="str">
        <f t="shared" si="67"/>
        <v>Віхтюк О.В. ПП, маг. "Шанс" р-н Летичевский Район, пгт.Летичев, ул.Кармелюка, д.87</v>
      </c>
    </row>
    <row r="4333" spans="1:18" hidden="1" x14ac:dyDescent="0.25">
      <c r="A4333" s="32">
        <v>162556</v>
      </c>
      <c r="B4333" s="31" t="s">
        <v>14624</v>
      </c>
      <c r="C4333" s="31" t="s">
        <v>14625</v>
      </c>
      <c r="D4333" s="31" t="s">
        <v>14626</v>
      </c>
      <c r="E4333" s="31" t="s">
        <v>145</v>
      </c>
      <c r="F4333" s="31" t="s">
        <v>122</v>
      </c>
      <c r="G4333" s="31" t="s">
        <v>107</v>
      </c>
      <c r="H4333" s="31" t="s">
        <v>108</v>
      </c>
      <c r="I4333" s="31" t="s">
        <v>14627</v>
      </c>
      <c r="J4333" s="31" t="s">
        <v>14628</v>
      </c>
      <c r="K4333" s="31" t="s">
        <v>110</v>
      </c>
      <c r="L4333" s="31" t="s">
        <v>14625</v>
      </c>
      <c r="M4333" s="31" t="s">
        <v>33</v>
      </c>
      <c r="N4333" s="31" t="s">
        <v>25934</v>
      </c>
      <c r="O4333" s="31" t="s">
        <v>25929</v>
      </c>
      <c r="P4333" s="32" t="s">
        <v>66</v>
      </c>
      <c r="Q4333" s="32">
        <v>1</v>
      </c>
      <c r="R4333" t="str">
        <f t="shared" si="67"/>
        <v>Вогас С.В. ПП, маг. "Фантазія" р-н Летичевский Район, пгт.Летичев, пер.Ленина, д.15</v>
      </c>
    </row>
    <row r="4334" spans="1:18" hidden="1" x14ac:dyDescent="0.25">
      <c r="A4334" s="32">
        <v>162579</v>
      </c>
      <c r="B4334" s="31" t="s">
        <v>14669</v>
      </c>
      <c r="C4334" s="31" t="s">
        <v>14670</v>
      </c>
      <c r="D4334" s="31" t="s">
        <v>14671</v>
      </c>
      <c r="E4334" s="31" t="s">
        <v>145</v>
      </c>
      <c r="F4334" s="31" t="s">
        <v>122</v>
      </c>
      <c r="G4334" s="31" t="s">
        <v>107</v>
      </c>
      <c r="H4334" s="31" t="s">
        <v>108</v>
      </c>
      <c r="I4334" s="31" t="s">
        <v>14672</v>
      </c>
      <c r="J4334" s="31" t="s">
        <v>14673</v>
      </c>
      <c r="K4334" s="31" t="s">
        <v>110</v>
      </c>
      <c r="L4334" s="31" t="s">
        <v>14674</v>
      </c>
      <c r="M4334" s="31" t="s">
        <v>29</v>
      </c>
      <c r="N4334" s="31" t="s">
        <v>25934</v>
      </c>
      <c r="O4334" s="31" t="s">
        <v>25929</v>
      </c>
      <c r="P4334" s="32" t="s">
        <v>66</v>
      </c>
      <c r="Q4334" s="32">
        <v>1</v>
      </c>
      <c r="R4334" t="str">
        <f t="shared" si="67"/>
        <v>(КООП) Волице Польовське СТ, маг. "Продукти" р-н Теофипольский Район, с.Волица-Полевая, ул.Ленина, д.8</v>
      </c>
    </row>
    <row r="4335" spans="1:18" hidden="1" x14ac:dyDescent="0.25">
      <c r="A4335" s="32">
        <v>162580</v>
      </c>
      <c r="B4335" s="31" t="s">
        <v>14675</v>
      </c>
      <c r="C4335" s="31" t="s">
        <v>14676</v>
      </c>
      <c r="D4335" s="31" t="s">
        <v>14677</v>
      </c>
      <c r="E4335" s="31" t="s">
        <v>145</v>
      </c>
      <c r="F4335" s="31" t="s">
        <v>122</v>
      </c>
      <c r="G4335" s="31" t="s">
        <v>107</v>
      </c>
      <c r="H4335" s="31" t="s">
        <v>108</v>
      </c>
      <c r="I4335" s="31" t="s">
        <v>14672</v>
      </c>
      <c r="J4335" s="31" t="s">
        <v>14673</v>
      </c>
      <c r="K4335" s="31" t="s">
        <v>110</v>
      </c>
      <c r="L4335" s="31" t="s">
        <v>14678</v>
      </c>
      <c r="M4335" s="31" t="s">
        <v>29</v>
      </c>
      <c r="N4335" s="31" t="s">
        <v>25934</v>
      </c>
      <c r="O4335" s="31" t="s">
        <v>25929</v>
      </c>
      <c r="P4335" s="32" t="s">
        <v>66</v>
      </c>
      <c r="Q4335" s="32">
        <v>1</v>
      </c>
      <c r="R4335" t="str">
        <f t="shared" si="67"/>
        <v>(КООП) Волице-Польовське СТ, маг.-бар р-н Теофипольский Район, с.Волица-Полевая, ул.Советская, д.2</v>
      </c>
    </row>
    <row r="4336" spans="1:18" hidden="1" x14ac:dyDescent="0.25">
      <c r="A4336" s="32">
        <v>162583</v>
      </c>
      <c r="B4336" s="31" t="s">
        <v>14687</v>
      </c>
      <c r="C4336" s="31" t="s">
        <v>14688</v>
      </c>
      <c r="D4336" s="31" t="s">
        <v>14689</v>
      </c>
      <c r="E4336" s="31" t="s">
        <v>145</v>
      </c>
      <c r="F4336" s="31" t="s">
        <v>122</v>
      </c>
      <c r="G4336" s="31" t="s">
        <v>107</v>
      </c>
      <c r="H4336" s="31" t="s">
        <v>108</v>
      </c>
      <c r="I4336" s="31" t="s">
        <v>14690</v>
      </c>
      <c r="J4336" s="31" t="s">
        <v>14691</v>
      </c>
      <c r="K4336" s="31" t="s">
        <v>110</v>
      </c>
      <c r="L4336" s="31" t="s">
        <v>14688</v>
      </c>
      <c r="M4336" s="31" t="s">
        <v>33</v>
      </c>
      <c r="N4336" s="31" t="s">
        <v>25934</v>
      </c>
      <c r="O4336" s="31" t="s">
        <v>25929</v>
      </c>
      <c r="P4336" s="32" t="s">
        <v>66</v>
      </c>
      <c r="Q4336" s="32">
        <v>1</v>
      </c>
      <c r="R4336" t="str">
        <f t="shared" si="67"/>
        <v>Волкодав С.В. ПП, маг. "Підкова" р-н Летичевский Район, пгт.Летичев, пер.Коцюбинского, д.4а</v>
      </c>
    </row>
    <row r="4337" spans="1:18" hidden="1" x14ac:dyDescent="0.25">
      <c r="A4337" s="32">
        <v>421653</v>
      </c>
      <c r="B4337" s="31" t="s">
        <v>23490</v>
      </c>
      <c r="C4337" s="31" t="s">
        <v>23491</v>
      </c>
      <c r="D4337" s="31" t="s">
        <v>23492</v>
      </c>
      <c r="E4337" s="31" t="s">
        <v>145</v>
      </c>
      <c r="F4337" s="31" t="s">
        <v>122</v>
      </c>
      <c r="G4337" s="31" t="s">
        <v>107</v>
      </c>
      <c r="H4337" s="31" t="s">
        <v>108</v>
      </c>
      <c r="I4337" s="31" t="s">
        <v>124</v>
      </c>
      <c r="J4337" s="31" t="s">
        <v>109</v>
      </c>
      <c r="K4337" s="31" t="s">
        <v>110</v>
      </c>
      <c r="L4337" s="31" t="s">
        <v>23493</v>
      </c>
      <c r="M4337" s="31" t="s">
        <v>4</v>
      </c>
      <c r="N4337" s="31" t="s">
        <v>4</v>
      </c>
      <c r="O4337" s="31" t="s">
        <v>25929</v>
      </c>
      <c r="P4337" s="32" t="s">
        <v>25948</v>
      </c>
      <c r="Q4337" s="32">
        <v>1</v>
      </c>
      <c r="R4337" t="str">
        <f t="shared" si="67"/>
        <v>(КООП) Хмельницьке РайСТ СТ, закусочна р-н Хмельницкий Район, с.Малиничи, д.1</v>
      </c>
    </row>
    <row r="4338" spans="1:18" hidden="1" x14ac:dyDescent="0.25">
      <c r="A4338" s="32">
        <v>421664</v>
      </c>
      <c r="B4338" s="31" t="s">
        <v>23531</v>
      </c>
      <c r="C4338" s="31" t="s">
        <v>23532</v>
      </c>
      <c r="D4338" s="31" t="s">
        <v>23533</v>
      </c>
      <c r="E4338" s="31" t="s">
        <v>145</v>
      </c>
      <c r="F4338" s="31" t="s">
        <v>122</v>
      </c>
      <c r="G4338" s="31" t="s">
        <v>111</v>
      </c>
      <c r="H4338" s="31" t="s">
        <v>112</v>
      </c>
      <c r="I4338" s="31" t="s">
        <v>23534</v>
      </c>
      <c r="J4338" s="31" t="s">
        <v>23535</v>
      </c>
      <c r="K4338" s="31" t="s">
        <v>110</v>
      </c>
      <c r="L4338" s="31" t="s">
        <v>23536</v>
      </c>
      <c r="M4338" s="31" t="s">
        <v>4</v>
      </c>
      <c r="N4338" s="31" t="s">
        <v>4</v>
      </c>
      <c r="O4338" s="31" t="s">
        <v>25929</v>
      </c>
      <c r="P4338" s="32" t="s">
        <v>25948</v>
      </c>
      <c r="Q4338" s="32">
        <v>1</v>
      </c>
      <c r="R4338" t="str">
        <f t="shared" si="67"/>
        <v>(НКЗ) ХОО ПС працівників держ.установ України г.Хмельницкий, ул.Соборная, д.57, оф.55</v>
      </c>
    </row>
    <row r="4339" spans="1:18" hidden="1" x14ac:dyDescent="0.25">
      <c r="A4339" s="32">
        <v>422974</v>
      </c>
      <c r="B4339" s="31" t="s">
        <v>23717</v>
      </c>
      <c r="C4339" s="31" t="s">
        <v>23718</v>
      </c>
      <c r="D4339" s="31" t="s">
        <v>4762</v>
      </c>
      <c r="E4339" s="31" t="s">
        <v>145</v>
      </c>
      <c r="F4339" s="31" t="s">
        <v>122</v>
      </c>
      <c r="G4339" s="31" t="s">
        <v>115</v>
      </c>
      <c r="H4339" s="31" t="s">
        <v>116</v>
      </c>
      <c r="I4339" s="31" t="s">
        <v>23719</v>
      </c>
      <c r="J4339" s="31" t="s">
        <v>23720</v>
      </c>
      <c r="K4339" s="31" t="s">
        <v>110</v>
      </c>
      <c r="L4339" s="31" t="s">
        <v>23718</v>
      </c>
      <c r="M4339" s="31" t="s">
        <v>5</v>
      </c>
      <c r="N4339" s="31" t="s">
        <v>4</v>
      </c>
      <c r="O4339" s="31" t="s">
        <v>25929</v>
      </c>
      <c r="P4339" s="32" t="s">
        <v>66</v>
      </c>
      <c r="Q4339" s="32">
        <v>1</v>
      </c>
      <c r="R4339" t="str">
        <f t="shared" si="67"/>
        <v>Сорокін Ю.Г. ПП, к-к №20а г.Хмельницкий, шоссе Львовское (ринок Изида)</v>
      </c>
    </row>
    <row r="4340" spans="1:18" hidden="1" x14ac:dyDescent="0.25">
      <c r="A4340" s="32">
        <v>831671</v>
      </c>
      <c r="B4340" s="31" t="s">
        <v>23744</v>
      </c>
      <c r="C4340" s="31" t="s">
        <v>23745</v>
      </c>
      <c r="D4340" s="31" t="s">
        <v>23746</v>
      </c>
      <c r="E4340" s="31" t="s">
        <v>145</v>
      </c>
      <c r="F4340" s="31" t="s">
        <v>122</v>
      </c>
      <c r="G4340" s="31" t="s">
        <v>107</v>
      </c>
      <c r="H4340" s="31" t="s">
        <v>108</v>
      </c>
      <c r="I4340" s="31" t="s">
        <v>20349</v>
      </c>
      <c r="J4340" s="31" t="s">
        <v>20350</v>
      </c>
      <c r="K4340" s="31" t="s">
        <v>110</v>
      </c>
      <c r="L4340" s="31" t="s">
        <v>23745</v>
      </c>
      <c r="M4340" s="31" t="s">
        <v>29</v>
      </c>
      <c r="N4340" s="31" t="s">
        <v>25934</v>
      </c>
      <c r="O4340" s="31" t="s">
        <v>25929</v>
      </c>
      <c r="P4340" s="32" t="s">
        <v>66</v>
      </c>
      <c r="Q4340" s="32">
        <v>1</v>
      </c>
      <c r="R4340" t="str">
        <f t="shared" si="67"/>
        <v>Рибак О.А. ПП, маг. "Алкомаркет" р-н Красиловский Район, г.Красилов, ул.Циолковского, д.1</v>
      </c>
    </row>
    <row r="4341" spans="1:18" hidden="1" x14ac:dyDescent="0.25">
      <c r="A4341" s="32">
        <v>831692</v>
      </c>
      <c r="B4341" s="31" t="s">
        <v>23751</v>
      </c>
      <c r="C4341" s="31" t="s">
        <v>23752</v>
      </c>
      <c r="D4341" s="31" t="s">
        <v>23753</v>
      </c>
      <c r="E4341" s="31" t="s">
        <v>145</v>
      </c>
      <c r="F4341" s="31" t="s">
        <v>122</v>
      </c>
      <c r="G4341" s="31" t="s">
        <v>107</v>
      </c>
      <c r="H4341" s="31" t="s">
        <v>108</v>
      </c>
      <c r="I4341" s="31" t="s">
        <v>124</v>
      </c>
      <c r="J4341" s="31" t="s">
        <v>109</v>
      </c>
      <c r="K4341" s="31" t="s">
        <v>110</v>
      </c>
      <c r="L4341" s="31" t="s">
        <v>23752</v>
      </c>
      <c r="M4341" s="31" t="s">
        <v>31</v>
      </c>
      <c r="N4341" s="31" t="s">
        <v>25934</v>
      </c>
      <c r="O4341" s="31" t="s">
        <v>25929</v>
      </c>
      <c r="P4341" s="32" t="s">
        <v>67</v>
      </c>
      <c r="Q4341" s="32">
        <v>0.5</v>
      </c>
      <c r="R4341" t="str">
        <f t="shared" si="67"/>
        <v>Стасюк Р.І. ПП, маг. "Візит" р-н Старосинявский Район, с.Цимбаловка, д.0 (біля Адампільського ТРП)</v>
      </c>
    </row>
    <row r="4342" spans="1:18" hidden="1" x14ac:dyDescent="0.25">
      <c r="A4342" s="32">
        <v>758113</v>
      </c>
      <c r="B4342" s="31" t="s">
        <v>24305</v>
      </c>
      <c r="C4342" s="31" t="s">
        <v>24306</v>
      </c>
      <c r="D4342" s="31" t="s">
        <v>24307</v>
      </c>
      <c r="E4342" s="31" t="s">
        <v>145</v>
      </c>
      <c r="F4342" s="31" t="s">
        <v>122</v>
      </c>
      <c r="G4342" s="31" t="s">
        <v>107</v>
      </c>
      <c r="H4342" s="31" t="s">
        <v>108</v>
      </c>
      <c r="I4342" s="31" t="s">
        <v>24308</v>
      </c>
      <c r="J4342" s="31" t="s">
        <v>24309</v>
      </c>
      <c r="K4342" s="31" t="s">
        <v>110</v>
      </c>
      <c r="L4342" s="31" t="s">
        <v>24306</v>
      </c>
      <c r="M4342" s="31" t="s">
        <v>31</v>
      </c>
      <c r="N4342" s="31" t="s">
        <v>25934</v>
      </c>
      <c r="O4342" s="31" t="s">
        <v>25929</v>
      </c>
      <c r="P4342" s="32" t="s">
        <v>66</v>
      </c>
      <c r="Q4342" s="32">
        <v>0.5</v>
      </c>
      <c r="R4342" t="str">
        <f t="shared" si="67"/>
        <v>Дзержинський В.В. ПП, маг. "Продукти" р-н Староконстантиновский Район, с.Веснянка, д. (0)</v>
      </c>
    </row>
    <row r="4343" spans="1:18" hidden="1" x14ac:dyDescent="0.25">
      <c r="A4343" s="32">
        <v>758129</v>
      </c>
      <c r="B4343" s="31" t="s">
        <v>24310</v>
      </c>
      <c r="C4343" s="31" t="s">
        <v>24311</v>
      </c>
      <c r="D4343" s="31" t="s">
        <v>24312</v>
      </c>
      <c r="E4343" s="31" t="s">
        <v>145</v>
      </c>
      <c r="F4343" s="31" t="s">
        <v>122</v>
      </c>
      <c r="G4343" s="31" t="s">
        <v>107</v>
      </c>
      <c r="H4343" s="31" t="s">
        <v>108</v>
      </c>
      <c r="I4343" s="31" t="s">
        <v>124</v>
      </c>
      <c r="J4343" s="31" t="s">
        <v>109</v>
      </c>
      <c r="K4343" s="31" t="s">
        <v>110</v>
      </c>
      <c r="L4343" s="31" t="s">
        <v>24313</v>
      </c>
      <c r="M4343" s="31" t="s">
        <v>32</v>
      </c>
      <c r="N4343" s="31" t="s">
        <v>25934</v>
      </c>
      <c r="O4343" s="31" t="s">
        <v>25929</v>
      </c>
      <c r="P4343" s="32" t="s">
        <v>67</v>
      </c>
      <c r="Q4343" s="32">
        <v>0.5</v>
      </c>
      <c r="R4343" t="str">
        <f t="shared" si="67"/>
        <v>Цап'юк А.В. ПП, маг. "Світанок" г.Староконстантинов, ул.Покрышкина, д.5</v>
      </c>
    </row>
    <row r="4344" spans="1:18" hidden="1" x14ac:dyDescent="0.25">
      <c r="A4344" s="32">
        <v>758135</v>
      </c>
      <c r="B4344" s="31" t="s">
        <v>24314</v>
      </c>
      <c r="C4344" s="31" t="s">
        <v>24315</v>
      </c>
      <c r="D4344" s="31" t="s">
        <v>24292</v>
      </c>
      <c r="E4344" s="31" t="s">
        <v>145</v>
      </c>
      <c r="F4344" s="31" t="s">
        <v>122</v>
      </c>
      <c r="G4344" s="31" t="s">
        <v>107</v>
      </c>
      <c r="H4344" s="31" t="s">
        <v>108</v>
      </c>
      <c r="I4344" s="31" t="s">
        <v>24316</v>
      </c>
      <c r="J4344" s="31" t="s">
        <v>24317</v>
      </c>
      <c r="K4344" s="31" t="s">
        <v>110</v>
      </c>
      <c r="L4344" s="31" t="s">
        <v>24318</v>
      </c>
      <c r="M4344" s="31" t="s">
        <v>31</v>
      </c>
      <c r="N4344" s="31" t="s">
        <v>25934</v>
      </c>
      <c r="O4344" s="31" t="s">
        <v>25929</v>
      </c>
      <c r="P4344" s="32" t="s">
        <v>66</v>
      </c>
      <c r="Q4344" s="32">
        <v>1</v>
      </c>
      <c r="R4344" t="str">
        <f t="shared" si="67"/>
        <v>Харитинюк Катерина Миколаївна, маг. "Катруся" р-н Староконстантиновский Район, с.Поповцы, ул.Мира, д.1</v>
      </c>
    </row>
    <row r="4345" spans="1:18" hidden="1" x14ac:dyDescent="0.25">
      <c r="A4345" s="32">
        <v>438165</v>
      </c>
      <c r="B4345" s="31" t="s">
        <v>23731</v>
      </c>
      <c r="C4345" s="31" t="s">
        <v>23732</v>
      </c>
      <c r="D4345" s="31" t="s">
        <v>7620</v>
      </c>
      <c r="E4345" s="31" t="s">
        <v>135</v>
      </c>
      <c r="F4345" s="31" t="s">
        <v>122</v>
      </c>
      <c r="G4345" s="31" t="s">
        <v>111</v>
      </c>
      <c r="H4345" s="31" t="s">
        <v>112</v>
      </c>
      <c r="I4345" s="31" t="s">
        <v>23733</v>
      </c>
      <c r="J4345" s="31" t="s">
        <v>109</v>
      </c>
      <c r="K4345" s="31" t="s">
        <v>110</v>
      </c>
      <c r="L4345" s="31" t="s">
        <v>23733</v>
      </c>
      <c r="M4345" s="31" t="s">
        <v>4</v>
      </c>
      <c r="N4345" s="31" t="s">
        <v>4</v>
      </c>
      <c r="O4345" s="31" t="s">
        <v>25929</v>
      </c>
      <c r="P4345" s="32" t="s">
        <v>25948</v>
      </c>
      <c r="Q4345" s="32">
        <v>1</v>
      </c>
      <c r="R4345" t="str">
        <f t="shared" si="67"/>
        <v>(НКЗ) ППО ТОВ "Білогір'ямолокопродукт" р-н Белогорский Район, пгт.Белогорье, ул.Мира, д.3а</v>
      </c>
    </row>
    <row r="4346" spans="1:18" hidden="1" x14ac:dyDescent="0.25">
      <c r="A4346" s="32">
        <v>444653</v>
      </c>
      <c r="B4346" s="31" t="s">
        <v>117</v>
      </c>
      <c r="C4346" s="31" t="s">
        <v>123</v>
      </c>
      <c r="D4346" s="31" t="s">
        <v>119</v>
      </c>
      <c r="E4346" s="31" t="s">
        <v>121</v>
      </c>
      <c r="F4346" s="31" t="s">
        <v>122</v>
      </c>
      <c r="G4346" s="31" t="s">
        <v>111</v>
      </c>
      <c r="H4346" s="31" t="s">
        <v>112</v>
      </c>
      <c r="I4346" s="31" t="s">
        <v>124</v>
      </c>
      <c r="J4346" s="31" t="s">
        <v>109</v>
      </c>
      <c r="K4346" s="31" t="s">
        <v>110</v>
      </c>
      <c r="L4346" s="31" t="s">
        <v>118</v>
      </c>
      <c r="M4346" s="31" t="s">
        <v>4</v>
      </c>
      <c r="N4346" s="31" t="s">
        <v>4</v>
      </c>
      <c r="O4346" s="31" t="s">
        <v>25929</v>
      </c>
      <c r="P4346" s="32" t="s">
        <v>25948</v>
      </c>
      <c r="Q4346" s="32">
        <v>1</v>
      </c>
      <c r="R4346" t="str">
        <f t="shared" si="67"/>
        <v>(НКЗ) Перші київські курси іноземних мов - 2 г.Каменец-Подольский, просп Грушевского, д.17б</v>
      </c>
    </row>
    <row r="4347" spans="1:18" hidden="1" x14ac:dyDescent="0.25">
      <c r="A4347" s="32">
        <v>444704</v>
      </c>
      <c r="B4347" s="31" t="s">
        <v>125</v>
      </c>
      <c r="C4347" s="31" t="s">
        <v>126</v>
      </c>
      <c r="D4347" s="31" t="s">
        <v>127</v>
      </c>
      <c r="E4347" s="31" t="s">
        <v>121</v>
      </c>
      <c r="F4347" s="31" t="s">
        <v>122</v>
      </c>
      <c r="G4347" s="31" t="s">
        <v>111</v>
      </c>
      <c r="H4347" s="31" t="s">
        <v>112</v>
      </c>
      <c r="I4347" s="31" t="s">
        <v>128</v>
      </c>
      <c r="J4347" s="31" t="s">
        <v>129</v>
      </c>
      <c r="K4347" s="31" t="s">
        <v>110</v>
      </c>
      <c r="L4347" s="31" t="s">
        <v>130</v>
      </c>
      <c r="M4347" s="31" t="s">
        <v>4</v>
      </c>
      <c r="N4347" s="31" t="s">
        <v>4</v>
      </c>
      <c r="O4347" s="31" t="s">
        <v>25929</v>
      </c>
      <c r="P4347" s="32" t="s">
        <v>25948</v>
      </c>
      <c r="Q4347" s="32">
        <v>1</v>
      </c>
      <c r="R4347" t="str">
        <f t="shared" si="67"/>
        <v>(НКЗ) Старенький І.В. ПП, к-к №15 г.Каменец-Подольский, просп Грушевского, д.25 (ринок)</v>
      </c>
    </row>
    <row r="4348" spans="1:18" hidden="1" x14ac:dyDescent="0.25">
      <c r="A4348" s="32">
        <v>441144</v>
      </c>
      <c r="B4348" s="31" t="s">
        <v>975</v>
      </c>
      <c r="C4348" s="31" t="s">
        <v>976</v>
      </c>
      <c r="D4348" s="31" t="s">
        <v>977</v>
      </c>
      <c r="E4348" s="31" t="s">
        <v>121</v>
      </c>
      <c r="F4348" s="31" t="s">
        <v>122</v>
      </c>
      <c r="G4348" s="31" t="s">
        <v>111</v>
      </c>
      <c r="H4348" s="31" t="s">
        <v>112</v>
      </c>
      <c r="I4348" s="31" t="s">
        <v>978</v>
      </c>
      <c r="J4348" s="31" t="s">
        <v>979</v>
      </c>
      <c r="K4348" s="31" t="s">
        <v>110</v>
      </c>
      <c r="L4348" s="31" t="s">
        <v>980</v>
      </c>
      <c r="M4348" s="31" t="s">
        <v>4</v>
      </c>
      <c r="N4348" s="31" t="s">
        <v>4</v>
      </c>
      <c r="O4348" s="31" t="s">
        <v>25929</v>
      </c>
      <c r="P4348" s="32" t="s">
        <v>25948</v>
      </c>
      <c r="Q4348" s="32">
        <v>1</v>
      </c>
      <c r="R4348" t="str">
        <f t="shared" si="67"/>
        <v>(НКЗ) Калинський ключ ПП р-н Каменец-Подольский Район, с.Калиня (0)</v>
      </c>
    </row>
    <row r="4349" spans="1:18" hidden="1" x14ac:dyDescent="0.25">
      <c r="A4349" s="32">
        <v>435057</v>
      </c>
      <c r="B4349" s="31" t="s">
        <v>987</v>
      </c>
      <c r="C4349" s="31" t="s">
        <v>988</v>
      </c>
      <c r="D4349" s="31" t="s">
        <v>989</v>
      </c>
      <c r="E4349" s="31" t="s">
        <v>145</v>
      </c>
      <c r="F4349" s="31" t="s">
        <v>122</v>
      </c>
      <c r="G4349" s="31" t="s">
        <v>111</v>
      </c>
      <c r="H4349" s="31" t="s">
        <v>112</v>
      </c>
      <c r="I4349" s="31" t="s">
        <v>124</v>
      </c>
      <c r="J4349" s="31" t="s">
        <v>109</v>
      </c>
      <c r="K4349" s="31" t="s">
        <v>110</v>
      </c>
      <c r="L4349" s="31" t="s">
        <v>990</v>
      </c>
      <c r="M4349" s="31" t="s">
        <v>4</v>
      </c>
      <c r="N4349" s="31" t="s">
        <v>4</v>
      </c>
      <c r="O4349" s="31" t="s">
        <v>25929</v>
      </c>
      <c r="P4349" s="32" t="s">
        <v>25948</v>
      </c>
      <c r="Q4349" s="32">
        <v>1</v>
      </c>
      <c r="R4349" t="str">
        <f t="shared" si="67"/>
        <v>(НКЗ) Хмельничанка ТОВ г.Хмельницкий, ул.Камьянецкая, д.173</v>
      </c>
    </row>
    <row r="4350" spans="1:18" hidden="1" x14ac:dyDescent="0.25">
      <c r="A4350" s="32">
        <v>435060</v>
      </c>
      <c r="B4350" s="31" t="s">
        <v>994</v>
      </c>
      <c r="C4350" s="31" t="s">
        <v>995</v>
      </c>
      <c r="D4350" s="31" t="s">
        <v>996</v>
      </c>
      <c r="E4350" s="31" t="s">
        <v>145</v>
      </c>
      <c r="F4350" s="31" t="s">
        <v>122</v>
      </c>
      <c r="G4350" s="31" t="s">
        <v>111</v>
      </c>
      <c r="H4350" s="31" t="s">
        <v>112</v>
      </c>
      <c r="I4350" s="31" t="s">
        <v>997</v>
      </c>
      <c r="J4350" s="31" t="s">
        <v>109</v>
      </c>
      <c r="K4350" s="31" t="s">
        <v>110</v>
      </c>
      <c r="L4350" s="31" t="s">
        <v>998</v>
      </c>
      <c r="M4350" s="31" t="s">
        <v>4</v>
      </c>
      <c r="N4350" s="31" t="s">
        <v>4</v>
      </c>
      <c r="O4350" s="31" t="s">
        <v>25929</v>
      </c>
      <c r="P4350" s="32" t="s">
        <v>25948</v>
      </c>
      <c r="Q4350" s="32">
        <v>1</v>
      </c>
      <c r="R4350" t="str">
        <f t="shared" si="67"/>
        <v>(НКЗ) ППО Хмельницького МТЦ соціального обслуговування (надання соціальних послуг) г.Хмельницкий, пер.Победы, д.7а</v>
      </c>
    </row>
    <row r="4351" spans="1:18" hidden="1" x14ac:dyDescent="0.25">
      <c r="A4351" s="32">
        <v>435061</v>
      </c>
      <c r="B4351" s="31" t="s">
        <v>999</v>
      </c>
      <c r="C4351" s="31" t="s">
        <v>1000</v>
      </c>
      <c r="D4351" s="31" t="s">
        <v>1001</v>
      </c>
      <c r="E4351" s="31" t="s">
        <v>135</v>
      </c>
      <c r="F4351" s="31" t="s">
        <v>122</v>
      </c>
      <c r="G4351" s="31" t="s">
        <v>111</v>
      </c>
      <c r="H4351" s="31" t="s">
        <v>112</v>
      </c>
      <c r="I4351" s="31" t="s">
        <v>1002</v>
      </c>
      <c r="J4351" s="31" t="s">
        <v>109</v>
      </c>
      <c r="K4351" s="31" t="s">
        <v>110</v>
      </c>
      <c r="L4351" s="31" t="s">
        <v>1003</v>
      </c>
      <c r="M4351" s="31" t="s">
        <v>4</v>
      </c>
      <c r="N4351" s="31" t="s">
        <v>4</v>
      </c>
      <c r="O4351" s="31" t="s">
        <v>25929</v>
      </c>
      <c r="P4351" s="32" t="s">
        <v>25948</v>
      </c>
      <c r="Q4351" s="32">
        <v>1</v>
      </c>
      <c r="R4351" t="str">
        <f t="shared" si="67"/>
        <v>(НКЗ)  Шепетівське РайСТ. маг. №10 г.Шепетовка, шоссе Староконстантиновское, д.28</v>
      </c>
    </row>
    <row r="4352" spans="1:18" hidden="1" x14ac:dyDescent="0.25">
      <c r="A4352" s="32">
        <v>435061</v>
      </c>
      <c r="B4352" s="31" t="s">
        <v>1004</v>
      </c>
      <c r="C4352" s="31" t="s">
        <v>1000</v>
      </c>
      <c r="D4352" s="31" t="s">
        <v>1001</v>
      </c>
      <c r="E4352" s="31" t="s">
        <v>135</v>
      </c>
      <c r="F4352" s="31" t="s">
        <v>122</v>
      </c>
      <c r="G4352" s="31" t="s">
        <v>111</v>
      </c>
      <c r="H4352" s="31" t="s">
        <v>112</v>
      </c>
      <c r="I4352" s="31" t="s">
        <v>124</v>
      </c>
      <c r="J4352" s="31" t="s">
        <v>109</v>
      </c>
      <c r="K4352" s="31" t="s">
        <v>110</v>
      </c>
      <c r="L4352" s="31" t="s">
        <v>1005</v>
      </c>
      <c r="M4352" s="31" t="s">
        <v>4</v>
      </c>
      <c r="N4352" s="31" t="s">
        <v>4</v>
      </c>
      <c r="O4352" s="31" t="s">
        <v>25929</v>
      </c>
      <c r="P4352" s="32" t="s">
        <v>25948</v>
      </c>
      <c r="Q4352" s="32">
        <v>1</v>
      </c>
      <c r="R4352" t="str">
        <f t="shared" si="67"/>
        <v>(НКЗ)  Шепетівське РайСТ. маг. №10 г.Шепетовка, шоссе Староконстантиновское, д.28</v>
      </c>
    </row>
    <row r="4353" spans="1:18" hidden="1" x14ac:dyDescent="0.25">
      <c r="A4353" s="32">
        <v>435062</v>
      </c>
      <c r="B4353" s="31" t="s">
        <v>1006</v>
      </c>
      <c r="C4353" s="31" t="s">
        <v>1007</v>
      </c>
      <c r="D4353" s="31" t="s">
        <v>1008</v>
      </c>
      <c r="E4353" s="31" t="s">
        <v>135</v>
      </c>
      <c r="F4353" s="31" t="s">
        <v>122</v>
      </c>
      <c r="G4353" s="31" t="s">
        <v>111</v>
      </c>
      <c r="H4353" s="31" t="s">
        <v>112</v>
      </c>
      <c r="I4353" s="31" t="s">
        <v>1009</v>
      </c>
      <c r="J4353" s="31" t="s">
        <v>109</v>
      </c>
      <c r="K4353" s="31" t="s">
        <v>110</v>
      </c>
      <c r="L4353" s="31" t="s">
        <v>1009</v>
      </c>
      <c r="M4353" s="31" t="s">
        <v>4</v>
      </c>
      <c r="N4353" s="31" t="s">
        <v>4</v>
      </c>
      <c r="O4353" s="31" t="s">
        <v>25929</v>
      </c>
      <c r="P4353" s="32" t="s">
        <v>25948</v>
      </c>
      <c r="Q4353" s="32">
        <v>1</v>
      </c>
      <c r="R4353" t="str">
        <f t="shared" si="67"/>
        <v>(НКЗ) ППО військова частина А-2007 г.Шепетовка, пер.Гагарина, д.10</v>
      </c>
    </row>
    <row r="4354" spans="1:18" hidden="1" x14ac:dyDescent="0.25">
      <c r="A4354" s="32">
        <v>435069</v>
      </c>
      <c r="B4354" s="31" t="s">
        <v>1015</v>
      </c>
      <c r="C4354" s="31" t="s">
        <v>1016</v>
      </c>
      <c r="D4354" s="31" t="s">
        <v>1017</v>
      </c>
      <c r="E4354" s="31" t="s">
        <v>135</v>
      </c>
      <c r="F4354" s="31" t="s">
        <v>122</v>
      </c>
      <c r="G4354" s="31" t="s">
        <v>111</v>
      </c>
      <c r="H4354" s="31" t="s">
        <v>112</v>
      </c>
      <c r="I4354" s="31" t="s">
        <v>1018</v>
      </c>
      <c r="J4354" s="31" t="s">
        <v>109</v>
      </c>
      <c r="K4354" s="31" t="s">
        <v>110</v>
      </c>
      <c r="L4354" s="31" t="s">
        <v>1018</v>
      </c>
      <c r="M4354" s="31" t="s">
        <v>4</v>
      </c>
      <c r="N4354" s="31" t="s">
        <v>4</v>
      </c>
      <c r="O4354" s="31" t="s">
        <v>25929</v>
      </c>
      <c r="P4354" s="32" t="s">
        <v>25948</v>
      </c>
      <c r="Q4354" s="32">
        <v>1</v>
      </c>
      <c r="R4354" t="str">
        <f t="shared" si="67"/>
        <v>(НКЗ) ППО Білогірського району електричних мереж р-н Белогорский Район, пгт.Белогорье, ул.Мира, д.4</v>
      </c>
    </row>
    <row r="4355" spans="1:18" hidden="1" x14ac:dyDescent="0.25">
      <c r="A4355" s="32">
        <v>459167</v>
      </c>
      <c r="B4355" s="31" t="s">
        <v>1032</v>
      </c>
      <c r="C4355" s="31" t="s">
        <v>1033</v>
      </c>
      <c r="D4355" s="31" t="s">
        <v>1034</v>
      </c>
      <c r="E4355" s="31" t="s">
        <v>145</v>
      </c>
      <c r="F4355" s="31" t="s">
        <v>122</v>
      </c>
      <c r="G4355" s="31" t="s">
        <v>107</v>
      </c>
      <c r="H4355" s="31" t="s">
        <v>108</v>
      </c>
      <c r="I4355" s="31" t="s">
        <v>1035</v>
      </c>
      <c r="J4355" s="31" t="s">
        <v>1036</v>
      </c>
      <c r="K4355" s="31" t="s">
        <v>110</v>
      </c>
      <c r="L4355" s="31" t="s">
        <v>1033</v>
      </c>
      <c r="M4355" s="31" t="s">
        <v>32</v>
      </c>
      <c r="N4355" s="31" t="s">
        <v>25934</v>
      </c>
      <c r="O4355" s="31" t="s">
        <v>25929</v>
      </c>
      <c r="P4355" s="32" t="s">
        <v>67</v>
      </c>
      <c r="Q4355" s="32">
        <v>0.5</v>
      </c>
      <c r="R4355" t="str">
        <f t="shared" ref="R4355:R4418" si="68">CONCATENATE(C4355," ",D4355)</f>
        <v>Побирежиць С.В. ПП, маг. "Продукти", вагончик р-н Городокский Район, с.Калиновка (0)</v>
      </c>
    </row>
    <row r="4356" spans="1:18" hidden="1" x14ac:dyDescent="0.25">
      <c r="A4356" s="32">
        <v>423100</v>
      </c>
      <c r="B4356" s="31" t="s">
        <v>1042</v>
      </c>
      <c r="C4356" s="31" t="s">
        <v>1043</v>
      </c>
      <c r="D4356" s="31" t="s">
        <v>1044</v>
      </c>
      <c r="E4356" s="31" t="s">
        <v>145</v>
      </c>
      <c r="F4356" s="31" t="s">
        <v>122</v>
      </c>
      <c r="G4356" s="31" t="s">
        <v>111</v>
      </c>
      <c r="H4356" s="31" t="s">
        <v>112</v>
      </c>
      <c r="I4356" s="31" t="s">
        <v>1045</v>
      </c>
      <c r="J4356" s="31" t="s">
        <v>1046</v>
      </c>
      <c r="K4356" s="31" t="s">
        <v>110</v>
      </c>
      <c r="L4356" s="31" t="s">
        <v>1045</v>
      </c>
      <c r="M4356" s="31" t="s">
        <v>4</v>
      </c>
      <c r="N4356" s="31" t="s">
        <v>4</v>
      </c>
      <c r="O4356" s="31" t="s">
        <v>25929</v>
      </c>
      <c r="P4356" s="32" t="s">
        <v>25948</v>
      </c>
      <c r="Q4356" s="32">
        <v>1</v>
      </c>
      <c r="R4356" t="str">
        <f t="shared" si="68"/>
        <v>(НКЗ) Грузевицька сільська рада р-н Хмельницкий Район, с.Грузевица, ул.Ленина, д.73</v>
      </c>
    </row>
    <row r="4357" spans="1:18" hidden="1" x14ac:dyDescent="0.25">
      <c r="A4357" s="32">
        <v>423101</v>
      </c>
      <c r="B4357" s="31" t="s">
        <v>1047</v>
      </c>
      <c r="C4357" s="31" t="s">
        <v>1048</v>
      </c>
      <c r="D4357" s="31" t="s">
        <v>1049</v>
      </c>
      <c r="E4357" s="31" t="s">
        <v>135</v>
      </c>
      <c r="F4357" s="31" t="s">
        <v>122</v>
      </c>
      <c r="G4357" s="31" t="s">
        <v>111</v>
      </c>
      <c r="H4357" s="31" t="s">
        <v>112</v>
      </c>
      <c r="I4357" s="31" t="s">
        <v>124</v>
      </c>
      <c r="J4357" s="31" t="s">
        <v>109</v>
      </c>
      <c r="K4357" s="31" t="s">
        <v>110</v>
      </c>
      <c r="L4357" s="31" t="s">
        <v>1050</v>
      </c>
      <c r="M4357" s="31" t="s">
        <v>4</v>
      </c>
      <c r="N4357" s="31" t="s">
        <v>4</v>
      </c>
      <c r="O4357" s="31" t="s">
        <v>25929</v>
      </c>
      <c r="P4357" s="32" t="s">
        <v>25948</v>
      </c>
      <c r="Q4357" s="32">
        <v>1</v>
      </c>
      <c r="R4357" t="str">
        <f t="shared" si="68"/>
        <v>(НКЗ) ГофроПак ТОВ г.Шепетовка, ул.Войкова, д.14</v>
      </c>
    </row>
    <row r="4358" spans="1:18" hidden="1" x14ac:dyDescent="0.25">
      <c r="A4358" s="32">
        <v>423102</v>
      </c>
      <c r="B4358" s="31" t="s">
        <v>1051</v>
      </c>
      <c r="C4358" s="31" t="s">
        <v>1052</v>
      </c>
      <c r="D4358" s="31" t="s">
        <v>1053</v>
      </c>
      <c r="E4358" s="31" t="s">
        <v>145</v>
      </c>
      <c r="F4358" s="31" t="s">
        <v>122</v>
      </c>
      <c r="G4358" s="31" t="s">
        <v>111</v>
      </c>
      <c r="H4358" s="31" t="s">
        <v>112</v>
      </c>
      <c r="I4358" s="31" t="s">
        <v>1054</v>
      </c>
      <c r="J4358" s="31" t="s">
        <v>1055</v>
      </c>
      <c r="K4358" s="31" t="s">
        <v>110</v>
      </c>
      <c r="L4358" s="31" t="s">
        <v>1056</v>
      </c>
      <c r="M4358" s="31" t="s">
        <v>4</v>
      </c>
      <c r="N4358" s="31" t="s">
        <v>4</v>
      </c>
      <c r="O4358" s="31" t="s">
        <v>25929</v>
      </c>
      <c r="P4358" s="32" t="s">
        <v>25948</v>
      </c>
      <c r="Q4358" s="32">
        <v>1</v>
      </c>
      <c r="R4358" t="str">
        <f t="shared" si="68"/>
        <v>(НКЗ) Красилівський агрегатний завод ДП р-н Красиловский Район, г.Красилов, ул.Правденская, д.1</v>
      </c>
    </row>
    <row r="4359" spans="1:18" hidden="1" x14ac:dyDescent="0.25">
      <c r="A4359" s="32">
        <v>423166</v>
      </c>
      <c r="B4359" s="31" t="s">
        <v>1080</v>
      </c>
      <c r="C4359" s="31" t="s">
        <v>1081</v>
      </c>
      <c r="D4359" s="31" t="s">
        <v>1082</v>
      </c>
      <c r="E4359" s="31" t="s">
        <v>145</v>
      </c>
      <c r="F4359" s="31" t="s">
        <v>122</v>
      </c>
      <c r="G4359" s="31" t="s">
        <v>107</v>
      </c>
      <c r="H4359" s="31" t="s">
        <v>108</v>
      </c>
      <c r="I4359" s="31" t="s">
        <v>1083</v>
      </c>
      <c r="J4359" s="31" t="s">
        <v>1084</v>
      </c>
      <c r="K4359" s="31" t="s">
        <v>110</v>
      </c>
      <c r="L4359" s="31" t="s">
        <v>1085</v>
      </c>
      <c r="M4359" s="31" t="s">
        <v>30</v>
      </c>
      <c r="N4359" s="31" t="s">
        <v>25934</v>
      </c>
      <c r="O4359" s="31" t="s">
        <v>25929</v>
      </c>
      <c r="P4359" s="32" t="s">
        <v>67</v>
      </c>
      <c r="Q4359" s="32">
        <v>0.5</v>
      </c>
      <c r="R4359" t="str">
        <f t="shared" si="68"/>
        <v>(КООП) Великолазучинське СТ, маг. "Продукти" р-н Теофипольский Район, пгт.Базалия, ул.Ленина, д.1</v>
      </c>
    </row>
    <row r="4360" spans="1:18" hidden="1" x14ac:dyDescent="0.25">
      <c r="A4360" s="32">
        <v>423171</v>
      </c>
      <c r="B4360" s="31" t="s">
        <v>1093</v>
      </c>
      <c r="C4360" s="31" t="s">
        <v>1094</v>
      </c>
      <c r="D4360" s="31" t="s">
        <v>1095</v>
      </c>
      <c r="E4360" s="31" t="s">
        <v>135</v>
      </c>
      <c r="F4360" s="31" t="s">
        <v>122</v>
      </c>
      <c r="G4360" s="31" t="s">
        <v>111</v>
      </c>
      <c r="H4360" s="31" t="s">
        <v>112</v>
      </c>
      <c r="I4360" s="31" t="s">
        <v>124</v>
      </c>
      <c r="J4360" s="31" t="s">
        <v>109</v>
      </c>
      <c r="K4360" s="31" t="s">
        <v>110</v>
      </c>
      <c r="L4360" s="31" t="s">
        <v>1096</v>
      </c>
      <c r="M4360" s="31" t="s">
        <v>4</v>
      </c>
      <c r="N4360" s="31" t="s">
        <v>4</v>
      </c>
      <c r="O4360" s="31" t="s">
        <v>25929</v>
      </c>
      <c r="P4360" s="32" t="s">
        <v>25948</v>
      </c>
      <c r="Q4360" s="32">
        <v>1</v>
      </c>
      <c r="R4360" t="str">
        <f t="shared" si="68"/>
        <v>(НКЗ) ППО ВАТ ПФЗ р-н Полонский Район, г.Полонное, ул.Привокзальная, д.50</v>
      </c>
    </row>
    <row r="4361" spans="1:18" hidden="1" x14ac:dyDescent="0.25">
      <c r="A4361" s="32">
        <v>423174</v>
      </c>
      <c r="B4361" s="31" t="s">
        <v>1100</v>
      </c>
      <c r="C4361" s="31" t="s">
        <v>1101</v>
      </c>
      <c r="D4361" s="31" t="s">
        <v>1102</v>
      </c>
      <c r="E4361" s="31" t="s">
        <v>135</v>
      </c>
      <c r="F4361" s="31" t="s">
        <v>122</v>
      </c>
      <c r="G4361" s="31" t="s">
        <v>111</v>
      </c>
      <c r="H4361" s="31" t="s">
        <v>112</v>
      </c>
      <c r="I4361" s="31" t="s">
        <v>124</v>
      </c>
      <c r="J4361" s="31" t="s">
        <v>109</v>
      </c>
      <c r="K4361" s="31" t="s">
        <v>110</v>
      </c>
      <c r="L4361" s="31" t="s">
        <v>1103</v>
      </c>
      <c r="M4361" s="31" t="s">
        <v>4</v>
      </c>
      <c r="N4361" s="31" t="s">
        <v>4</v>
      </c>
      <c r="O4361" s="31" t="s">
        <v>25929</v>
      </c>
      <c r="P4361" s="32" t="s">
        <v>25948</v>
      </c>
      <c r="Q4361" s="32">
        <v>1</v>
      </c>
      <c r="R4361" t="str">
        <f t="shared" si="68"/>
        <v>(НКЗ) Шепетівська рай. держ. адміністрація г.Шепетовка, ул.Маркса Карла (0)</v>
      </c>
    </row>
    <row r="4362" spans="1:18" hidden="1" x14ac:dyDescent="0.25">
      <c r="A4362" s="32">
        <v>423190</v>
      </c>
      <c r="B4362" s="31" t="s">
        <v>1108</v>
      </c>
      <c r="C4362" s="31" t="s">
        <v>1109</v>
      </c>
      <c r="D4362" s="31" t="s">
        <v>1110</v>
      </c>
      <c r="E4362" s="31" t="s">
        <v>145</v>
      </c>
      <c r="F4362" s="31" t="s">
        <v>122</v>
      </c>
      <c r="G4362" s="31" t="s">
        <v>111</v>
      </c>
      <c r="H4362" s="31" t="s">
        <v>112</v>
      </c>
      <c r="I4362" s="31" t="s">
        <v>1111</v>
      </c>
      <c r="J4362" s="31" t="s">
        <v>109</v>
      </c>
      <c r="K4362" s="31" t="s">
        <v>110</v>
      </c>
      <c r="L4362" s="31" t="s">
        <v>1112</v>
      </c>
      <c r="M4362" s="31" t="s">
        <v>4</v>
      </c>
      <c r="N4362" s="31" t="s">
        <v>4</v>
      </c>
      <c r="O4362" s="31" t="s">
        <v>25929</v>
      </c>
      <c r="P4362" s="32" t="s">
        <v>25948</v>
      </c>
      <c r="Q4362" s="32">
        <v>1</v>
      </c>
      <c r="R4362" t="str">
        <f t="shared" si="68"/>
        <v>(НКЗ) Укрпошта ППО ХД УДППЗ г.Хмельницкий, ул.Проскуровская, д.90</v>
      </c>
    </row>
    <row r="4363" spans="1:18" hidden="1" x14ac:dyDescent="0.25">
      <c r="A4363" s="32">
        <v>423203</v>
      </c>
      <c r="B4363" s="31" t="s">
        <v>1130</v>
      </c>
      <c r="C4363" s="31" t="s">
        <v>1131</v>
      </c>
      <c r="D4363" s="31" t="s">
        <v>1132</v>
      </c>
      <c r="E4363" s="31" t="s">
        <v>145</v>
      </c>
      <c r="F4363" s="31" t="s">
        <v>122</v>
      </c>
      <c r="G4363" s="31" t="s">
        <v>107</v>
      </c>
      <c r="H4363" s="31" t="s">
        <v>108</v>
      </c>
      <c r="I4363" s="31" t="s">
        <v>1133</v>
      </c>
      <c r="J4363" s="31" t="s">
        <v>1134</v>
      </c>
      <c r="K4363" s="31" t="s">
        <v>110</v>
      </c>
      <c r="L4363" s="31" t="s">
        <v>1131</v>
      </c>
      <c r="M4363" s="31" t="s">
        <v>30</v>
      </c>
      <c r="N4363" s="31" t="s">
        <v>25934</v>
      </c>
      <c r="O4363" s="31" t="s">
        <v>25929</v>
      </c>
      <c r="P4363" s="32" t="s">
        <v>66</v>
      </c>
      <c r="Q4363" s="32">
        <v>1</v>
      </c>
      <c r="R4363" t="str">
        <f t="shared" si="68"/>
        <v>Сапсай В.І. ПП, маг. "Продукти" р-н Теофипольский Район, пгт.Теофиполь, ул.Макаренко (ринкова площа)</v>
      </c>
    </row>
    <row r="4364" spans="1:18" hidden="1" x14ac:dyDescent="0.25">
      <c r="A4364" s="32">
        <v>423206</v>
      </c>
      <c r="B4364" s="31" t="s">
        <v>1145</v>
      </c>
      <c r="C4364" s="31" t="s">
        <v>1146</v>
      </c>
      <c r="D4364" s="31" t="s">
        <v>1147</v>
      </c>
      <c r="E4364" s="31" t="s">
        <v>145</v>
      </c>
      <c r="F4364" s="31" t="s">
        <v>122</v>
      </c>
      <c r="G4364" s="31" t="s">
        <v>111</v>
      </c>
      <c r="H4364" s="31" t="s">
        <v>112</v>
      </c>
      <c r="I4364" s="31" t="s">
        <v>1148</v>
      </c>
      <c r="J4364" s="31" t="s">
        <v>109</v>
      </c>
      <c r="K4364" s="31" t="s">
        <v>110</v>
      </c>
      <c r="L4364" s="31" t="s">
        <v>1149</v>
      </c>
      <c r="M4364" s="31" t="s">
        <v>4</v>
      </c>
      <c r="N4364" s="31" t="s">
        <v>4</v>
      </c>
      <c r="O4364" s="31" t="s">
        <v>25929</v>
      </c>
      <c r="P4364" s="32" t="s">
        <v>25948</v>
      </c>
      <c r="Q4364" s="32">
        <v>1</v>
      </c>
      <c r="R4364" t="str">
        <f t="shared" si="68"/>
        <v>(НКЗ) Хмельницький завод будівельних матеріалів ТДВ г.Хмельницкий, ул.Камьянецкая, д.161</v>
      </c>
    </row>
    <row r="4365" spans="1:18" hidden="1" x14ac:dyDescent="0.25">
      <c r="A4365" s="32">
        <v>399199</v>
      </c>
      <c r="B4365" s="31" t="s">
        <v>434</v>
      </c>
      <c r="C4365" s="31" t="s">
        <v>435</v>
      </c>
      <c r="D4365" s="31" t="s">
        <v>436</v>
      </c>
      <c r="E4365" s="31" t="s">
        <v>145</v>
      </c>
      <c r="F4365" s="31" t="s">
        <v>122</v>
      </c>
      <c r="G4365" s="31" t="s">
        <v>113</v>
      </c>
      <c r="H4365" s="31" t="s">
        <v>108</v>
      </c>
      <c r="I4365" s="31" t="s">
        <v>124</v>
      </c>
      <c r="J4365" s="31" t="s">
        <v>109</v>
      </c>
      <c r="K4365" s="31" t="s">
        <v>110</v>
      </c>
      <c r="L4365" s="31" t="s">
        <v>435</v>
      </c>
      <c r="M4365" s="31" t="s">
        <v>30</v>
      </c>
      <c r="N4365" s="31" t="s">
        <v>25934</v>
      </c>
      <c r="O4365" s="31" t="s">
        <v>25929</v>
      </c>
      <c r="P4365" s="32" t="s">
        <v>67</v>
      </c>
      <c r="Q4365" s="32">
        <v>1</v>
      </c>
      <c r="R4365" t="str">
        <f t="shared" si="68"/>
        <v>Форостовський П.Г. ПП, зелений вагончик р-н Красиловский Район, с.Гриценки, ул.Октябрьская, д.6</v>
      </c>
    </row>
    <row r="4366" spans="1:18" hidden="1" x14ac:dyDescent="0.25">
      <c r="A4366" s="32">
        <v>399274</v>
      </c>
      <c r="B4366" s="31" t="s">
        <v>623</v>
      </c>
      <c r="C4366" s="31" t="s">
        <v>624</v>
      </c>
      <c r="D4366" s="31" t="s">
        <v>625</v>
      </c>
      <c r="E4366" s="31" t="s">
        <v>145</v>
      </c>
      <c r="F4366" s="31" t="s">
        <v>122</v>
      </c>
      <c r="G4366" s="31" t="s">
        <v>107</v>
      </c>
      <c r="H4366" s="31" t="s">
        <v>108</v>
      </c>
      <c r="I4366" s="31" t="s">
        <v>626</v>
      </c>
      <c r="J4366" s="31" t="s">
        <v>627</v>
      </c>
      <c r="K4366" s="31" t="s">
        <v>110</v>
      </c>
      <c r="L4366" s="31" t="s">
        <v>624</v>
      </c>
      <c r="M4366" s="31" t="s">
        <v>31</v>
      </c>
      <c r="N4366" s="31" t="s">
        <v>25934</v>
      </c>
      <c r="O4366" s="31" t="s">
        <v>25929</v>
      </c>
      <c r="P4366" s="32" t="s">
        <v>66</v>
      </c>
      <c r="Q4366" s="32">
        <v>0.5</v>
      </c>
      <c r="R4366" t="str">
        <f t="shared" si="68"/>
        <v>Осадчук Л.С. ПП, маг. "Лілія" р-н Старосинявский Район, с.Липки, д. (Центральна, б. 18)</v>
      </c>
    </row>
    <row r="4367" spans="1:18" hidden="1" x14ac:dyDescent="0.25">
      <c r="A4367" s="32">
        <v>490745</v>
      </c>
      <c r="B4367" s="31" t="s">
        <v>955</v>
      </c>
      <c r="C4367" s="31" t="s">
        <v>956</v>
      </c>
      <c r="D4367" s="31" t="s">
        <v>957</v>
      </c>
      <c r="E4367" s="31" t="s">
        <v>145</v>
      </c>
      <c r="F4367" s="31" t="s">
        <v>122</v>
      </c>
      <c r="G4367" s="31" t="s">
        <v>107</v>
      </c>
      <c r="H4367" s="31" t="s">
        <v>108</v>
      </c>
      <c r="I4367" s="31" t="s">
        <v>124</v>
      </c>
      <c r="J4367" s="31" t="s">
        <v>109</v>
      </c>
      <c r="K4367" s="31" t="s">
        <v>110</v>
      </c>
      <c r="L4367" s="31" t="s">
        <v>956</v>
      </c>
      <c r="M4367" s="31" t="s">
        <v>33</v>
      </c>
      <c r="N4367" s="31" t="s">
        <v>25934</v>
      </c>
      <c r="O4367" s="31" t="s">
        <v>25929</v>
      </c>
      <c r="P4367" s="32" t="s">
        <v>67</v>
      </c>
      <c r="Q4367" s="32">
        <v>1</v>
      </c>
      <c r="R4367" t="str">
        <f t="shared" si="68"/>
        <v>Гноянко С.І. ПП, маг. "Люкс 2" р-н Старосинявский Район, пгт.Старая Синява, ул.Заводская, д.95 а</v>
      </c>
    </row>
    <row r="4368" spans="1:18" hidden="1" x14ac:dyDescent="0.25">
      <c r="A4368" s="32">
        <v>385469</v>
      </c>
      <c r="B4368" s="31" t="s">
        <v>1237</v>
      </c>
      <c r="C4368" s="31" t="s">
        <v>1238</v>
      </c>
      <c r="D4368" s="31" t="s">
        <v>1239</v>
      </c>
      <c r="E4368" s="31" t="s">
        <v>145</v>
      </c>
      <c r="F4368" s="31" t="s">
        <v>122</v>
      </c>
      <c r="G4368" s="31" t="s">
        <v>107</v>
      </c>
      <c r="H4368" s="31" t="s">
        <v>108</v>
      </c>
      <c r="I4368" s="31" t="s">
        <v>1240</v>
      </c>
      <c r="J4368" s="31" t="s">
        <v>1241</v>
      </c>
      <c r="K4368" s="31" t="s">
        <v>110</v>
      </c>
      <c r="L4368" s="31" t="s">
        <v>1238</v>
      </c>
      <c r="M4368" s="31" t="s">
        <v>30</v>
      </c>
      <c r="N4368" s="31" t="s">
        <v>25934</v>
      </c>
      <c r="O4368" s="31" t="s">
        <v>25929</v>
      </c>
      <c r="P4368" s="32" t="s">
        <v>67</v>
      </c>
      <c r="Q4368" s="32">
        <v>0.5</v>
      </c>
      <c r="R4368" t="str">
        <f t="shared" si="68"/>
        <v>Антонюк О.А. ПП, кафе "Садочок" р-н Красиловский Район, пгт.Антонины, ул.Димитрова, д.2</v>
      </c>
    </row>
    <row r="4369" spans="1:18" hidden="1" x14ac:dyDescent="0.25">
      <c r="A4369" s="32">
        <v>385506</v>
      </c>
      <c r="B4369" s="31" t="s">
        <v>1288</v>
      </c>
      <c r="C4369" s="31" t="s">
        <v>1289</v>
      </c>
      <c r="D4369" s="31" t="s">
        <v>1290</v>
      </c>
      <c r="E4369" s="31" t="s">
        <v>145</v>
      </c>
      <c r="F4369" s="31" t="s">
        <v>122</v>
      </c>
      <c r="G4369" s="31" t="s">
        <v>111</v>
      </c>
      <c r="H4369" s="31" t="s">
        <v>112</v>
      </c>
      <c r="I4369" s="31" t="s">
        <v>1291</v>
      </c>
      <c r="J4369" s="31" t="s">
        <v>1292</v>
      </c>
      <c r="K4369" s="31" t="s">
        <v>110</v>
      </c>
      <c r="L4369" s="31" t="s">
        <v>1293</v>
      </c>
      <c r="M4369" s="31" t="s">
        <v>4</v>
      </c>
      <c r="N4369" s="31" t="s">
        <v>4</v>
      </c>
      <c r="O4369" s="31" t="s">
        <v>25929</v>
      </c>
      <c r="P4369" s="32" t="s">
        <v>25948</v>
      </c>
      <c r="Q4369" s="32">
        <v>1</v>
      </c>
      <c r="R4369" t="str">
        <f t="shared" si="68"/>
        <v>(НКЗ) Управління освіти і науки, д/с №7 біля сільхозакадемії г.Каменец-Подольский, ул.Калиская, д.20</v>
      </c>
    </row>
    <row r="4370" spans="1:18" hidden="1" x14ac:dyDescent="0.25">
      <c r="A4370" s="32">
        <v>385521</v>
      </c>
      <c r="B4370" s="31" t="s">
        <v>1318</v>
      </c>
      <c r="C4370" s="31" t="s">
        <v>1319</v>
      </c>
      <c r="D4370" s="31" t="s">
        <v>1320</v>
      </c>
      <c r="E4370" s="31" t="s">
        <v>121</v>
      </c>
      <c r="F4370" s="31" t="s">
        <v>122</v>
      </c>
      <c r="G4370" s="31" t="s">
        <v>111</v>
      </c>
      <c r="H4370" s="31" t="s">
        <v>112</v>
      </c>
      <c r="I4370" s="31"/>
      <c r="J4370" s="31"/>
      <c r="K4370" s="31" t="s">
        <v>110</v>
      </c>
      <c r="L4370" s="31" t="s">
        <v>1321</v>
      </c>
      <c r="M4370" s="31" t="s">
        <v>4</v>
      </c>
      <c r="N4370" s="31" t="s">
        <v>4</v>
      </c>
      <c r="O4370" s="31" t="s">
        <v>25929</v>
      </c>
      <c r="P4370" s="32" t="s">
        <v>25948</v>
      </c>
      <c r="Q4370" s="32">
        <v>1</v>
      </c>
      <c r="R4370" t="str">
        <f t="shared" si="68"/>
        <v>(НКЗ) Сотнікова Н.М. ПП, школа №14 "Буфет" "Школьний бар" г.Каменец-Подольский, ул.Красноармейская, д.24/56</v>
      </c>
    </row>
    <row r="4371" spans="1:18" hidden="1" x14ac:dyDescent="0.25">
      <c r="A4371" s="32">
        <v>385528</v>
      </c>
      <c r="B4371" s="31" t="s">
        <v>1328</v>
      </c>
      <c r="C4371" s="31" t="s">
        <v>1329</v>
      </c>
      <c r="D4371" s="31" t="s">
        <v>1330</v>
      </c>
      <c r="E4371" s="31" t="s">
        <v>135</v>
      </c>
      <c r="F4371" s="31" t="s">
        <v>122</v>
      </c>
      <c r="G4371" s="31" t="s">
        <v>111</v>
      </c>
      <c r="H4371" s="31" t="s">
        <v>112</v>
      </c>
      <c r="I4371" s="31" t="s">
        <v>124</v>
      </c>
      <c r="J4371" s="31" t="s">
        <v>109</v>
      </c>
      <c r="K4371" s="31" t="s">
        <v>110</v>
      </c>
      <c r="L4371" s="31" t="s">
        <v>1332</v>
      </c>
      <c r="M4371" s="31" t="s">
        <v>4</v>
      </c>
      <c r="N4371" s="31" t="s">
        <v>4</v>
      </c>
      <c r="O4371" s="31" t="s">
        <v>25929</v>
      </c>
      <c r="P4371" s="32" t="s">
        <v>25948</v>
      </c>
      <c r="Q4371" s="32">
        <v>1</v>
      </c>
      <c r="R4371" t="str">
        <f t="shared" si="68"/>
        <v>(НКЗ) Шепетівський міськрайблаг. фонд "Шанс" г.Шепетовка, ул.Островского Николая, д.6</v>
      </c>
    </row>
    <row r="4372" spans="1:18" hidden="1" x14ac:dyDescent="0.25">
      <c r="A4372" s="32">
        <v>385530</v>
      </c>
      <c r="B4372" s="31" t="s">
        <v>1333</v>
      </c>
      <c r="C4372" s="31" t="s">
        <v>1334</v>
      </c>
      <c r="D4372" s="31" t="s">
        <v>1335</v>
      </c>
      <c r="E4372" s="31" t="s">
        <v>145</v>
      </c>
      <c r="F4372" s="31" t="s">
        <v>122</v>
      </c>
      <c r="G4372" s="31" t="s">
        <v>111</v>
      </c>
      <c r="H4372" s="31" t="s">
        <v>112</v>
      </c>
      <c r="I4372" s="31" t="s">
        <v>1336</v>
      </c>
      <c r="J4372" s="31" t="s">
        <v>1337</v>
      </c>
      <c r="K4372" s="31" t="s">
        <v>110</v>
      </c>
      <c r="L4372" s="31" t="s">
        <v>1338</v>
      </c>
      <c r="M4372" s="31" t="s">
        <v>4</v>
      </c>
      <c r="N4372" s="31" t="s">
        <v>4</v>
      </c>
      <c r="O4372" s="31" t="s">
        <v>25929</v>
      </c>
      <c r="P4372" s="32" t="s">
        <v>25948</v>
      </c>
      <c r="Q4372" s="32">
        <v>1</v>
      </c>
      <c r="R4372" t="str">
        <f t="shared" si="68"/>
        <v>(НКЗ) Профком Хмельницької обласної стоматологічної поліклініки Хмельницький, вул. Кам'янецька, б. 94/1,</v>
      </c>
    </row>
    <row r="4373" spans="1:18" hidden="1" x14ac:dyDescent="0.25">
      <c r="A4373" s="32">
        <v>385535</v>
      </c>
      <c r="B4373" s="31" t="s">
        <v>1340</v>
      </c>
      <c r="C4373" s="31" t="s">
        <v>1341</v>
      </c>
      <c r="D4373" s="31" t="s">
        <v>1342</v>
      </c>
      <c r="E4373" s="31" t="s">
        <v>145</v>
      </c>
      <c r="F4373" s="31" t="s">
        <v>122</v>
      </c>
      <c r="G4373" s="31" t="s">
        <v>111</v>
      </c>
      <c r="H4373" s="31" t="s">
        <v>112</v>
      </c>
      <c r="I4373" s="31" t="s">
        <v>1343</v>
      </c>
      <c r="J4373" s="31" t="s">
        <v>1344</v>
      </c>
      <c r="K4373" s="31" t="s">
        <v>110</v>
      </c>
      <c r="L4373" s="31" t="s">
        <v>1345</v>
      </c>
      <c r="M4373" s="31" t="s">
        <v>4</v>
      </c>
      <c r="N4373" s="31" t="s">
        <v>4</v>
      </c>
      <c r="O4373" s="31" t="s">
        <v>25929</v>
      </c>
      <c r="P4373" s="32" t="s">
        <v>25948</v>
      </c>
      <c r="Q4373" s="32">
        <v>1</v>
      </c>
      <c r="R4373" t="str">
        <f t="shared" si="68"/>
        <v>(НКЗ) Харчокомбінат Старокостянтинівського районного споживчого товариства ПСК г.Староконстантинов, ул.Грушевского, д.22</v>
      </c>
    </row>
    <row r="4374" spans="1:18" hidden="1" x14ac:dyDescent="0.25">
      <c r="A4374" s="32">
        <v>385538</v>
      </c>
      <c r="B4374" s="31" t="s">
        <v>1348</v>
      </c>
      <c r="C4374" s="31" t="s">
        <v>1349</v>
      </c>
      <c r="D4374" s="31" t="s">
        <v>1350</v>
      </c>
      <c r="E4374" s="31" t="s">
        <v>135</v>
      </c>
      <c r="F4374" s="31" t="s">
        <v>122</v>
      </c>
      <c r="G4374" s="31" t="s">
        <v>111</v>
      </c>
      <c r="H4374" s="31" t="s">
        <v>112</v>
      </c>
      <c r="I4374" s="31" t="s">
        <v>124</v>
      </c>
      <c r="J4374" s="31" t="s">
        <v>109</v>
      </c>
      <c r="K4374" s="31" t="s">
        <v>110</v>
      </c>
      <c r="L4374" s="31" t="s">
        <v>1351</v>
      </c>
      <c r="M4374" s="31" t="s">
        <v>4</v>
      </c>
      <c r="N4374" s="31" t="s">
        <v>4</v>
      </c>
      <c r="O4374" s="31" t="s">
        <v>25929</v>
      </c>
      <c r="P4374" s="32" t="s">
        <v>25948</v>
      </c>
      <c r="Q4374" s="32">
        <v>1</v>
      </c>
      <c r="R4374" t="str">
        <f t="shared" si="68"/>
        <v>(НКЗ) Україна-продінвест ВКФ ТОВ г.Славута, д.6 (ул. Володарского)</v>
      </c>
    </row>
    <row r="4375" spans="1:18" hidden="1" x14ac:dyDescent="0.25">
      <c r="A4375" s="32">
        <v>385542</v>
      </c>
      <c r="B4375" s="31" t="s">
        <v>1352</v>
      </c>
      <c r="C4375" s="31" t="s">
        <v>1353</v>
      </c>
      <c r="D4375" s="31" t="s">
        <v>352</v>
      </c>
      <c r="E4375" s="31" t="s">
        <v>135</v>
      </c>
      <c r="F4375" s="31" t="s">
        <v>122</v>
      </c>
      <c r="G4375" s="31" t="s">
        <v>111</v>
      </c>
      <c r="H4375" s="31" t="s">
        <v>112</v>
      </c>
      <c r="I4375" s="31" t="s">
        <v>124</v>
      </c>
      <c r="J4375" s="31" t="s">
        <v>109</v>
      </c>
      <c r="K4375" s="31" t="s">
        <v>110</v>
      </c>
      <c r="L4375" s="31" t="s">
        <v>1354</v>
      </c>
      <c r="M4375" s="31" t="s">
        <v>4</v>
      </c>
      <c r="N4375" s="31" t="s">
        <v>4</v>
      </c>
      <c r="O4375" s="31" t="s">
        <v>25929</v>
      </c>
      <c r="P4375" s="32" t="s">
        <v>25948</v>
      </c>
      <c r="Q4375" s="32">
        <v>1</v>
      </c>
      <c r="R4375" t="str">
        <f t="shared" si="68"/>
        <v>(НКЗ) Ізясл.Рн.Проф.Орг.Прац.Держ.Установ р-н Изяславский Район, г.Изяслав (0)</v>
      </c>
    </row>
    <row r="4376" spans="1:18" hidden="1" x14ac:dyDescent="0.25">
      <c r="A4376" s="32">
        <v>385546</v>
      </c>
      <c r="B4376" s="31" t="s">
        <v>1355</v>
      </c>
      <c r="C4376" s="31" t="s">
        <v>1356</v>
      </c>
      <c r="D4376" s="31" t="s">
        <v>1357</v>
      </c>
      <c r="E4376" s="31" t="s">
        <v>145</v>
      </c>
      <c r="F4376" s="31" t="s">
        <v>122</v>
      </c>
      <c r="G4376" s="31" t="s">
        <v>111</v>
      </c>
      <c r="H4376" s="31" t="s">
        <v>112</v>
      </c>
      <c r="I4376" s="31" t="s">
        <v>124</v>
      </c>
      <c r="J4376" s="31" t="s">
        <v>109</v>
      </c>
      <c r="K4376" s="31" t="s">
        <v>110</v>
      </c>
      <c r="L4376" s="31" t="s">
        <v>1358</v>
      </c>
      <c r="M4376" s="31" t="s">
        <v>4</v>
      </c>
      <c r="N4376" s="31" t="s">
        <v>4</v>
      </c>
      <c r="O4376" s="31" t="s">
        <v>25929</v>
      </c>
      <c r="P4376" s="32" t="s">
        <v>25948</v>
      </c>
      <c r="Q4376" s="32">
        <v>1</v>
      </c>
      <c r="R4376" t="str">
        <f t="shared" si="68"/>
        <v>(НКЗ) Науково мед.центр Хмельницький, вул. Водопровідна, б. 65,</v>
      </c>
    </row>
    <row r="4377" spans="1:18" hidden="1" x14ac:dyDescent="0.25">
      <c r="A4377" s="32">
        <v>385550</v>
      </c>
      <c r="B4377" s="31" t="s">
        <v>1364</v>
      </c>
      <c r="C4377" s="31" t="s">
        <v>1365</v>
      </c>
      <c r="D4377" s="31" t="s">
        <v>1366</v>
      </c>
      <c r="E4377" s="31" t="s">
        <v>135</v>
      </c>
      <c r="F4377" s="31" t="s">
        <v>122</v>
      </c>
      <c r="G4377" s="31" t="s">
        <v>111</v>
      </c>
      <c r="H4377" s="31" t="s">
        <v>112</v>
      </c>
      <c r="I4377" s="31" t="s">
        <v>124</v>
      </c>
      <c r="J4377" s="31" t="s">
        <v>109</v>
      </c>
      <c r="K4377" s="31" t="s">
        <v>110</v>
      </c>
      <c r="L4377" s="31" t="s">
        <v>1367</v>
      </c>
      <c r="M4377" s="31" t="s">
        <v>4</v>
      </c>
      <c r="N4377" s="31" t="s">
        <v>4</v>
      </c>
      <c r="O4377" s="31" t="s">
        <v>25929</v>
      </c>
      <c r="P4377" s="32" t="s">
        <v>25948</v>
      </c>
      <c r="Q4377" s="32">
        <v>1</v>
      </c>
      <c r="R4377" t="str">
        <f t="shared" si="68"/>
        <v>(НКЗ) Профком Славутської ОДПІ г.Славута, д.26</v>
      </c>
    </row>
    <row r="4378" spans="1:18" hidden="1" x14ac:dyDescent="0.25">
      <c r="A4378" s="32">
        <v>385551</v>
      </c>
      <c r="B4378" s="31" t="s">
        <v>1368</v>
      </c>
      <c r="C4378" s="31" t="s">
        <v>1369</v>
      </c>
      <c r="D4378" s="31" t="s">
        <v>1370</v>
      </c>
      <c r="E4378" s="31" t="s">
        <v>135</v>
      </c>
      <c r="F4378" s="31" t="s">
        <v>122</v>
      </c>
      <c r="G4378" s="31" t="s">
        <v>111</v>
      </c>
      <c r="H4378" s="31" t="s">
        <v>112</v>
      </c>
      <c r="I4378" s="31" t="s">
        <v>124</v>
      </c>
      <c r="J4378" s="31" t="s">
        <v>109</v>
      </c>
      <c r="K4378" s="31" t="s">
        <v>110</v>
      </c>
      <c r="L4378" s="31" t="s">
        <v>1372</v>
      </c>
      <c r="M4378" s="31" t="s">
        <v>4</v>
      </c>
      <c r="N4378" s="31" t="s">
        <v>4</v>
      </c>
      <c r="O4378" s="31" t="s">
        <v>25929</v>
      </c>
      <c r="P4378" s="32" t="s">
        <v>25948</v>
      </c>
      <c r="Q4378" s="32">
        <v>1</v>
      </c>
      <c r="R4378" t="str">
        <f t="shared" si="68"/>
        <v>(НКЗ) Шеп.загальноосвітній пансіон I-II ступенів г.Шепетовка, ул.Мира, д.27</v>
      </c>
    </row>
    <row r="4379" spans="1:18" hidden="1" x14ac:dyDescent="0.25">
      <c r="A4379" s="32">
        <v>385556</v>
      </c>
      <c r="B4379" s="31" t="s">
        <v>1373</v>
      </c>
      <c r="C4379" s="31" t="s">
        <v>1374</v>
      </c>
      <c r="D4379" s="31" t="s">
        <v>352</v>
      </c>
      <c r="E4379" s="31" t="s">
        <v>135</v>
      </c>
      <c r="F4379" s="31" t="s">
        <v>122</v>
      </c>
      <c r="G4379" s="31" t="s">
        <v>111</v>
      </c>
      <c r="H4379" s="31" t="s">
        <v>112</v>
      </c>
      <c r="I4379" s="31" t="s">
        <v>124</v>
      </c>
      <c r="J4379" s="31" t="s">
        <v>109</v>
      </c>
      <c r="K4379" s="31" t="s">
        <v>110</v>
      </c>
      <c r="L4379" s="31" t="s">
        <v>1375</v>
      </c>
      <c r="M4379" s="31" t="s">
        <v>4</v>
      </c>
      <c r="N4379" s="31" t="s">
        <v>4</v>
      </c>
      <c r="O4379" s="31" t="s">
        <v>25929</v>
      </c>
      <c r="P4379" s="32" t="s">
        <v>25948</v>
      </c>
      <c r="Q4379" s="32">
        <v>1</v>
      </c>
      <c r="R4379" t="str">
        <f t="shared" si="68"/>
        <v>(НКЗ) Камчатка ТОВ р-н Изяславский Район, г.Изяслав (0)</v>
      </c>
    </row>
    <row r="4380" spans="1:18" hidden="1" x14ac:dyDescent="0.25">
      <c r="A4380" s="32">
        <v>385559</v>
      </c>
      <c r="B4380" s="31" t="s">
        <v>1376</v>
      </c>
      <c r="C4380" s="31" t="s">
        <v>1377</v>
      </c>
      <c r="D4380" s="31" t="s">
        <v>1378</v>
      </c>
      <c r="E4380" s="31" t="s">
        <v>145</v>
      </c>
      <c r="F4380" s="31" t="s">
        <v>122</v>
      </c>
      <c r="G4380" s="31" t="s">
        <v>111</v>
      </c>
      <c r="H4380" s="31" t="s">
        <v>112</v>
      </c>
      <c r="I4380" s="31" t="s">
        <v>1379</v>
      </c>
      <c r="J4380" s="31" t="s">
        <v>1380</v>
      </c>
      <c r="K4380" s="31" t="s">
        <v>110</v>
      </c>
      <c r="L4380" s="31" t="s">
        <v>1381</v>
      </c>
      <c r="M4380" s="31" t="s">
        <v>4</v>
      </c>
      <c r="N4380" s="31" t="s">
        <v>4</v>
      </c>
      <c r="O4380" s="31" t="s">
        <v>25929</v>
      </c>
      <c r="P4380" s="32" t="s">
        <v>25948</v>
      </c>
      <c r="Q4380" s="32">
        <v>1</v>
      </c>
      <c r="R4380" t="str">
        <f t="shared" si="68"/>
        <v>(НКЗ) Проф.Ком.Хм..Обл.Лікарні. Хмельницький, вул. Пілотська, б. 1корп,  7</v>
      </c>
    </row>
    <row r="4381" spans="1:18" hidden="1" x14ac:dyDescent="0.25">
      <c r="A4381" s="32">
        <v>385561</v>
      </c>
      <c r="B4381" s="31" t="s">
        <v>1382</v>
      </c>
      <c r="C4381" s="31" t="s">
        <v>1383</v>
      </c>
      <c r="D4381" s="31" t="s">
        <v>1384</v>
      </c>
      <c r="E4381" s="31" t="s">
        <v>135</v>
      </c>
      <c r="F4381" s="31" t="s">
        <v>122</v>
      </c>
      <c r="G4381" s="31" t="s">
        <v>111</v>
      </c>
      <c r="H4381" s="31" t="s">
        <v>112</v>
      </c>
      <c r="I4381" s="31" t="s">
        <v>124</v>
      </c>
      <c r="J4381" s="31" t="s">
        <v>109</v>
      </c>
      <c r="K4381" s="31" t="s">
        <v>110</v>
      </c>
      <c r="L4381" s="31" t="s">
        <v>1385</v>
      </c>
      <c r="M4381" s="31" t="s">
        <v>4</v>
      </c>
      <c r="N4381" s="31" t="s">
        <v>4</v>
      </c>
      <c r="O4381" s="31" t="s">
        <v>25929</v>
      </c>
      <c r="P4381" s="32" t="s">
        <v>25948</v>
      </c>
      <c r="Q4381" s="32">
        <v>1</v>
      </c>
      <c r="R4381" t="str">
        <f t="shared" si="68"/>
        <v>(НКЗ) Рай.орг.профспілки праць.освіти. р-н Полонский Район, г.Полонное, ул.Украинки Леси, д.87</v>
      </c>
    </row>
    <row r="4382" spans="1:18" hidden="1" x14ac:dyDescent="0.25">
      <c r="A4382" s="32">
        <v>385568</v>
      </c>
      <c r="B4382" s="31" t="s">
        <v>1386</v>
      </c>
      <c r="C4382" s="31" t="s">
        <v>1387</v>
      </c>
      <c r="D4382" s="31" t="s">
        <v>1388</v>
      </c>
      <c r="E4382" s="31" t="s">
        <v>135</v>
      </c>
      <c r="F4382" s="31" t="s">
        <v>122</v>
      </c>
      <c r="G4382" s="31" t="s">
        <v>111</v>
      </c>
      <c r="H4382" s="31" t="s">
        <v>112</v>
      </c>
      <c r="I4382" s="31" t="s">
        <v>124</v>
      </c>
      <c r="J4382" s="31" t="s">
        <v>109</v>
      </c>
      <c r="K4382" s="31" t="s">
        <v>110</v>
      </c>
      <c r="L4382" s="31" t="s">
        <v>1390</v>
      </c>
      <c r="M4382" s="31" t="s">
        <v>4</v>
      </c>
      <c r="N4382" s="31" t="s">
        <v>4</v>
      </c>
      <c r="O4382" s="31" t="s">
        <v>25929</v>
      </c>
      <c r="P4382" s="32" t="s">
        <v>25948</v>
      </c>
      <c r="Q4382" s="32">
        <v>1</v>
      </c>
      <c r="R4382" t="str">
        <f t="shared" si="68"/>
        <v>(НКЗ) Шепетівка газ ВАТ г.Шепетовка, ул.Экономическая, д.29</v>
      </c>
    </row>
    <row r="4383" spans="1:18" hidden="1" x14ac:dyDescent="0.25">
      <c r="A4383" s="32">
        <v>385569</v>
      </c>
      <c r="B4383" s="31" t="s">
        <v>1391</v>
      </c>
      <c r="C4383" s="31" t="s">
        <v>1392</v>
      </c>
      <c r="D4383" s="31" t="s">
        <v>1393</v>
      </c>
      <c r="E4383" s="31" t="s">
        <v>135</v>
      </c>
      <c r="F4383" s="31" t="s">
        <v>122</v>
      </c>
      <c r="G4383" s="31" t="s">
        <v>111</v>
      </c>
      <c r="H4383" s="31" t="s">
        <v>112</v>
      </c>
      <c r="I4383" s="31" t="s">
        <v>124</v>
      </c>
      <c r="J4383" s="31" t="s">
        <v>109</v>
      </c>
      <c r="K4383" s="31" t="s">
        <v>110</v>
      </c>
      <c r="L4383" s="31" t="s">
        <v>1394</v>
      </c>
      <c r="M4383" s="31" t="s">
        <v>4</v>
      </c>
      <c r="N4383" s="31" t="s">
        <v>4</v>
      </c>
      <c r="O4383" s="31" t="s">
        <v>25929</v>
      </c>
      <c r="P4383" s="32" t="s">
        <v>25948</v>
      </c>
      <c r="Q4383" s="32">
        <v>1</v>
      </c>
      <c r="R4383" t="str">
        <f t="shared" si="68"/>
        <v>(НКЗ)  Поділля ТПК."Поділля" торг.-промисл. компанія г.Нетишин, ул.Михайлова, д.12</v>
      </c>
    </row>
    <row r="4384" spans="1:18" hidden="1" x14ac:dyDescent="0.25">
      <c r="A4384" s="32">
        <v>385571</v>
      </c>
      <c r="B4384" s="31" t="s">
        <v>1395</v>
      </c>
      <c r="C4384" s="31" t="s">
        <v>1396</v>
      </c>
      <c r="D4384" s="31" t="s">
        <v>1397</v>
      </c>
      <c r="E4384" s="31" t="s">
        <v>145</v>
      </c>
      <c r="F4384" s="31" t="s">
        <v>122</v>
      </c>
      <c r="G4384" s="31" t="s">
        <v>111</v>
      </c>
      <c r="H4384" s="31" t="s">
        <v>112</v>
      </c>
      <c r="I4384" s="31" t="s">
        <v>1398</v>
      </c>
      <c r="J4384" s="31" t="s">
        <v>1399</v>
      </c>
      <c r="K4384" s="31" t="s">
        <v>110</v>
      </c>
      <c r="L4384" s="31" t="s">
        <v>1400</v>
      </c>
      <c r="M4384" s="31" t="s">
        <v>4</v>
      </c>
      <c r="N4384" s="31" t="s">
        <v>4</v>
      </c>
      <c r="O4384" s="31" t="s">
        <v>25929</v>
      </c>
      <c r="P4384" s="32" t="s">
        <v>25948</v>
      </c>
      <c r="Q4384" s="32">
        <v>1</v>
      </c>
      <c r="R4384" t="str">
        <f t="shared" si="68"/>
        <v>(НКЗ) "Діта"ПФ Хмельницький, вул. Соборна, б. 55,  кім.5</v>
      </c>
    </row>
    <row r="4385" spans="1:18" hidden="1" x14ac:dyDescent="0.25">
      <c r="A4385" s="32">
        <v>385572</v>
      </c>
      <c r="B4385" s="31" t="s">
        <v>1401</v>
      </c>
      <c r="C4385" s="31" t="s">
        <v>1402</v>
      </c>
      <c r="D4385" s="31" t="s">
        <v>1403</v>
      </c>
      <c r="E4385" s="31" t="s">
        <v>135</v>
      </c>
      <c r="F4385" s="31" t="s">
        <v>122</v>
      </c>
      <c r="G4385" s="31" t="s">
        <v>111</v>
      </c>
      <c r="H4385" s="31" t="s">
        <v>112</v>
      </c>
      <c r="I4385" s="31" t="s">
        <v>124</v>
      </c>
      <c r="J4385" s="31" t="s">
        <v>109</v>
      </c>
      <c r="K4385" s="31" t="s">
        <v>110</v>
      </c>
      <c r="L4385" s="31" t="s">
        <v>1404</v>
      </c>
      <c r="M4385" s="31" t="s">
        <v>4</v>
      </c>
      <c r="N4385" s="31" t="s">
        <v>4</v>
      </c>
      <c r="O4385" s="31" t="s">
        <v>25929</v>
      </c>
      <c r="P4385" s="32" t="s">
        <v>25948</v>
      </c>
      <c r="Q4385" s="32">
        <v>1</v>
      </c>
      <c r="R4385" t="str">
        <f t="shared" si="68"/>
        <v>(НКЗ) Підприем. Ізяславської виправної колонії №31 р-н Изяславский Район, г.Изяслав, пер.Гагарина, д.4</v>
      </c>
    </row>
    <row r="4386" spans="1:18" hidden="1" x14ac:dyDescent="0.25">
      <c r="A4386" s="32">
        <v>385573</v>
      </c>
      <c r="B4386" s="31" t="s">
        <v>1405</v>
      </c>
      <c r="C4386" s="31" t="s">
        <v>1406</v>
      </c>
      <c r="D4386" s="31" t="s">
        <v>1407</v>
      </c>
      <c r="E4386" s="31" t="s">
        <v>135</v>
      </c>
      <c r="F4386" s="31" t="s">
        <v>122</v>
      </c>
      <c r="G4386" s="31" t="s">
        <v>111</v>
      </c>
      <c r="H4386" s="31" t="s">
        <v>112</v>
      </c>
      <c r="I4386" s="31" t="s">
        <v>124</v>
      </c>
      <c r="J4386" s="31" t="s">
        <v>109</v>
      </c>
      <c r="K4386" s="31" t="s">
        <v>110</v>
      </c>
      <c r="L4386" s="31" t="s">
        <v>1409</v>
      </c>
      <c r="M4386" s="31" t="s">
        <v>4</v>
      </c>
      <c r="N4386" s="31" t="s">
        <v>4</v>
      </c>
      <c r="O4386" s="31" t="s">
        <v>25929</v>
      </c>
      <c r="P4386" s="32" t="s">
        <v>25948</v>
      </c>
      <c r="Q4386" s="32">
        <v>1</v>
      </c>
      <c r="R4386" t="str">
        <f t="shared" si="68"/>
        <v>(НКЗ) Шепетівський Завод Культіваторів ВАТ г.Шепетовка, пер.Титова, д.1а</v>
      </c>
    </row>
    <row r="4387" spans="1:18" hidden="1" x14ac:dyDescent="0.25">
      <c r="A4387" s="32">
        <v>385645</v>
      </c>
      <c r="B4387" s="31" t="s">
        <v>1512</v>
      </c>
      <c r="C4387" s="31" t="s">
        <v>1513</v>
      </c>
      <c r="D4387" s="31" t="s">
        <v>1514</v>
      </c>
      <c r="E4387" s="31" t="s">
        <v>145</v>
      </c>
      <c r="F4387" s="31" t="s">
        <v>122</v>
      </c>
      <c r="G4387" s="31" t="s">
        <v>149</v>
      </c>
      <c r="H4387" s="31" t="s">
        <v>108</v>
      </c>
      <c r="I4387" s="31" t="s">
        <v>124</v>
      </c>
      <c r="J4387" s="31" t="s">
        <v>109</v>
      </c>
      <c r="K4387" s="31" t="s">
        <v>110</v>
      </c>
      <c r="L4387" s="31" t="s">
        <v>1513</v>
      </c>
      <c r="M4387" s="31" t="s">
        <v>5</v>
      </c>
      <c r="N4387" s="31" t="s">
        <v>4</v>
      </c>
      <c r="O4387" s="31" t="s">
        <v>25929</v>
      </c>
      <c r="P4387" s="32" t="s">
        <v>67</v>
      </c>
      <c r="Q4387" s="32">
        <v>0.5</v>
      </c>
      <c r="R4387" t="str">
        <f t="shared" si="68"/>
        <v>Токар С.А. ПП, к-к г.Хмельницкий, шоссе Львовское (-)</v>
      </c>
    </row>
    <row r="4388" spans="1:18" hidden="1" x14ac:dyDescent="0.25">
      <c r="A4388" s="32">
        <v>385812</v>
      </c>
      <c r="B4388" s="31" t="s">
        <v>1637</v>
      </c>
      <c r="C4388" s="31" t="s">
        <v>1638</v>
      </c>
      <c r="D4388" s="31" t="s">
        <v>1639</v>
      </c>
      <c r="E4388" s="31" t="s">
        <v>145</v>
      </c>
      <c r="F4388" s="31" t="s">
        <v>122</v>
      </c>
      <c r="G4388" s="31" t="s">
        <v>107</v>
      </c>
      <c r="H4388" s="31" t="s">
        <v>108</v>
      </c>
      <c r="I4388" s="31" t="s">
        <v>1640</v>
      </c>
      <c r="J4388" s="31" t="s">
        <v>1641</v>
      </c>
      <c r="K4388" s="31" t="s">
        <v>110</v>
      </c>
      <c r="L4388" s="31" t="s">
        <v>1642</v>
      </c>
      <c r="M4388" s="31" t="s">
        <v>33</v>
      </c>
      <c r="N4388" s="31" t="s">
        <v>25934</v>
      </c>
      <c r="O4388" s="31" t="s">
        <v>25929</v>
      </c>
      <c r="P4388" s="32" t="s">
        <v>67</v>
      </c>
      <c r="Q4388" s="32">
        <v>1</v>
      </c>
      <c r="R4388" t="str">
        <f t="shared" si="68"/>
        <v>Кицан Т.М. ПП, маг. "Водограй" р-н Летичевский Район, с.Голосков, ул.Центральная, д.7</v>
      </c>
    </row>
    <row r="4389" spans="1:18" hidden="1" x14ac:dyDescent="0.25">
      <c r="A4389" s="32">
        <v>385849</v>
      </c>
      <c r="B4389" s="31" t="s">
        <v>1675</v>
      </c>
      <c r="C4389" s="31" t="s">
        <v>1676</v>
      </c>
      <c r="D4389" s="31" t="s">
        <v>1677</v>
      </c>
      <c r="E4389" s="31" t="s">
        <v>145</v>
      </c>
      <c r="F4389" s="31" t="s">
        <v>122</v>
      </c>
      <c r="G4389" s="31" t="s">
        <v>111</v>
      </c>
      <c r="H4389" s="31" t="s">
        <v>112</v>
      </c>
      <c r="I4389" s="31" t="s">
        <v>124</v>
      </c>
      <c r="J4389" s="31" t="s">
        <v>109</v>
      </c>
      <c r="K4389" s="31" t="s">
        <v>110</v>
      </c>
      <c r="L4389" s="31" t="s">
        <v>1678</v>
      </c>
      <c r="M4389" s="31" t="s">
        <v>4</v>
      </c>
      <c r="N4389" s="31" t="s">
        <v>4</v>
      </c>
      <c r="O4389" s="31" t="s">
        <v>25929</v>
      </c>
      <c r="P4389" s="32" t="s">
        <v>25948</v>
      </c>
      <c r="Q4389" s="32">
        <v>1</v>
      </c>
      <c r="R4389" t="str">
        <f t="shared" si="68"/>
        <v>(НКЗ) Управління СБУ в Хмельницькій області г.Хмельницкий, ул.Театральная, д.19</v>
      </c>
    </row>
    <row r="4390" spans="1:18" hidden="1" x14ac:dyDescent="0.25">
      <c r="A4390" s="32">
        <v>385851</v>
      </c>
      <c r="B4390" s="31" t="s">
        <v>1679</v>
      </c>
      <c r="C4390" s="31" t="s">
        <v>1680</v>
      </c>
      <c r="D4390" s="31" t="s">
        <v>1681</v>
      </c>
      <c r="E4390" s="31" t="s">
        <v>145</v>
      </c>
      <c r="F4390" s="31" t="s">
        <v>122</v>
      </c>
      <c r="G4390" s="31" t="s">
        <v>111</v>
      </c>
      <c r="H4390" s="31" t="s">
        <v>112</v>
      </c>
      <c r="I4390" s="31" t="s">
        <v>1683</v>
      </c>
      <c r="J4390" s="31" t="s">
        <v>109</v>
      </c>
      <c r="K4390" s="31" t="s">
        <v>110</v>
      </c>
      <c r="L4390" s="31" t="s">
        <v>1682</v>
      </c>
      <c r="M4390" s="31" t="s">
        <v>4</v>
      </c>
      <c r="N4390" s="31" t="s">
        <v>4</v>
      </c>
      <c r="O4390" s="31" t="s">
        <v>25929</v>
      </c>
      <c r="P4390" s="32" t="s">
        <v>25948</v>
      </c>
      <c r="Q4390" s="32">
        <v>1</v>
      </c>
      <c r="R4390" t="str">
        <f t="shared" si="68"/>
        <v>(НКЗ) Ринок "Сардонікс" ТОВ г.Хмельницкий, ул.Геологов, д.4</v>
      </c>
    </row>
    <row r="4391" spans="1:18" hidden="1" x14ac:dyDescent="0.25">
      <c r="A4391" s="32">
        <v>385914</v>
      </c>
      <c r="B4391" s="31" t="s">
        <v>1817</v>
      </c>
      <c r="C4391" s="31" t="s">
        <v>1818</v>
      </c>
      <c r="D4391" s="31" t="s">
        <v>1819</v>
      </c>
      <c r="E4391" s="31" t="s">
        <v>145</v>
      </c>
      <c r="F4391" s="31" t="s">
        <v>122</v>
      </c>
      <c r="G4391" s="31" t="s">
        <v>107</v>
      </c>
      <c r="H4391" s="31" t="s">
        <v>108</v>
      </c>
      <c r="I4391" s="31" t="s">
        <v>1734</v>
      </c>
      <c r="J4391" s="31" t="s">
        <v>1735</v>
      </c>
      <c r="K4391" s="31" t="s">
        <v>110</v>
      </c>
      <c r="L4391" s="31" t="s">
        <v>1820</v>
      </c>
      <c r="M4391" s="31" t="s">
        <v>33</v>
      </c>
      <c r="N4391" s="31" t="s">
        <v>25934</v>
      </c>
      <c r="O4391" s="31" t="s">
        <v>25929</v>
      </c>
      <c r="P4391" s="32" t="s">
        <v>67</v>
      </c>
      <c r="Q4391" s="32">
        <v>0.5</v>
      </c>
      <c r="R4391" t="str">
        <f t="shared" si="68"/>
        <v>(КООП) Летичівське РайСТ, маг. "Продтовари" р-н Летичевский Район, с.Горбасов, ул.Центральная, д.33</v>
      </c>
    </row>
    <row r="4392" spans="1:18" hidden="1" x14ac:dyDescent="0.25">
      <c r="A4392" s="32">
        <v>378050</v>
      </c>
      <c r="B4392" s="31" t="s">
        <v>7331</v>
      </c>
      <c r="C4392" s="31" t="s">
        <v>24032</v>
      </c>
      <c r="D4392" s="31" t="s">
        <v>24033</v>
      </c>
      <c r="E4392" s="31" t="s">
        <v>145</v>
      </c>
      <c r="F4392" s="31" t="s">
        <v>122</v>
      </c>
      <c r="G4392" s="31" t="s">
        <v>107</v>
      </c>
      <c r="H4392" s="31" t="s">
        <v>108</v>
      </c>
      <c r="I4392" s="31"/>
      <c r="J4392" s="31"/>
      <c r="K4392" s="31" t="s">
        <v>106</v>
      </c>
      <c r="L4392" s="31" t="s">
        <v>24034</v>
      </c>
      <c r="M4392" s="31" t="s">
        <v>30</v>
      </c>
      <c r="N4392" s="31" t="s">
        <v>25934</v>
      </c>
      <c r="O4392" s="31" t="s">
        <v>25929</v>
      </c>
      <c r="P4392" s="32" t="s">
        <v>25948</v>
      </c>
      <c r="Q4392" s="32">
        <v>1</v>
      </c>
      <c r="R4392" t="str">
        <f t="shared" si="68"/>
        <v>(КООП) Антонінський цукроробкооп СТ, маг. "ТПП Манівці" р-н Красиловский Район, с.Маневцы, ул.Мира, д.31</v>
      </c>
    </row>
    <row r="4393" spans="1:18" hidden="1" x14ac:dyDescent="0.25">
      <c r="A4393" s="32">
        <v>378134</v>
      </c>
      <c r="B4393" s="31" t="s">
        <v>15206</v>
      </c>
      <c r="C4393" s="31" t="s">
        <v>15207</v>
      </c>
      <c r="D4393" s="31" t="s">
        <v>24043</v>
      </c>
      <c r="E4393" s="31" t="s">
        <v>145</v>
      </c>
      <c r="F4393" s="31" t="s">
        <v>122</v>
      </c>
      <c r="G4393" s="31" t="s">
        <v>107</v>
      </c>
      <c r="H4393" s="31" t="s">
        <v>108</v>
      </c>
      <c r="I4393" s="31" t="s">
        <v>124</v>
      </c>
      <c r="J4393" s="31" t="s">
        <v>109</v>
      </c>
      <c r="K4393" s="31" t="s">
        <v>106</v>
      </c>
      <c r="L4393" s="31" t="s">
        <v>15207</v>
      </c>
      <c r="M4393" s="31" t="s">
        <v>31</v>
      </c>
      <c r="N4393" s="31" t="s">
        <v>25934</v>
      </c>
      <c r="O4393" s="31" t="s">
        <v>25929</v>
      </c>
      <c r="P4393" s="32" t="s">
        <v>25948</v>
      </c>
      <c r="Q4393" s="32">
        <v>1</v>
      </c>
      <c r="R4393" t="str">
        <f t="shared" si="68"/>
        <v>Городельська О.М. ПП, маг. "Святовіт" г.Староконстантинов, ул.Орджоникидзе, д.20/2</v>
      </c>
    </row>
    <row r="4394" spans="1:18" hidden="1" x14ac:dyDescent="0.25">
      <c r="A4394" s="32">
        <v>705048</v>
      </c>
      <c r="B4394" s="31" t="s">
        <v>24614</v>
      </c>
      <c r="C4394" s="31" t="s">
        <v>24615</v>
      </c>
      <c r="D4394" s="31" t="s">
        <v>21943</v>
      </c>
      <c r="E4394" s="31" t="s">
        <v>121</v>
      </c>
      <c r="F4394" s="31" t="s">
        <v>122</v>
      </c>
      <c r="G4394" s="31" t="s">
        <v>164</v>
      </c>
      <c r="H4394" s="31" t="s">
        <v>108</v>
      </c>
      <c r="I4394" s="31" t="s">
        <v>124</v>
      </c>
      <c r="J4394" s="31" t="s">
        <v>109</v>
      </c>
      <c r="K4394" s="31" t="s">
        <v>106</v>
      </c>
      <c r="L4394" s="31" t="s">
        <v>24616</v>
      </c>
      <c r="M4394" s="31" t="s">
        <v>4</v>
      </c>
      <c r="N4394" s="31" t="s">
        <v>4</v>
      </c>
      <c r="O4394" s="31" t="s">
        <v>25929</v>
      </c>
      <c r="P4394" s="32" t="s">
        <v>25948</v>
      </c>
      <c r="Q4394" s="32">
        <v>1</v>
      </c>
      <c r="R4394" t="str">
        <f t="shared" si="68"/>
        <v>(НКЗ) Поділля ТОВ Нафтова компанія г.Каменец-Подольский, просп Грушевского, д.41а</v>
      </c>
    </row>
    <row r="4395" spans="1:18" hidden="1" x14ac:dyDescent="0.25">
      <c r="A4395" s="32">
        <v>810943</v>
      </c>
      <c r="B4395" s="31" t="s">
        <v>24934</v>
      </c>
      <c r="C4395" s="31" t="s">
        <v>24935</v>
      </c>
      <c r="D4395" s="31" t="s">
        <v>24936</v>
      </c>
      <c r="E4395" s="31" t="s">
        <v>145</v>
      </c>
      <c r="F4395" s="31" t="s">
        <v>122</v>
      </c>
      <c r="G4395" s="31" t="s">
        <v>149</v>
      </c>
      <c r="H4395" s="31" t="s">
        <v>108</v>
      </c>
      <c r="I4395" s="31" t="s">
        <v>124</v>
      </c>
      <c r="J4395" s="31" t="s">
        <v>109</v>
      </c>
      <c r="K4395" s="31" t="s">
        <v>106</v>
      </c>
      <c r="L4395" s="31" t="s">
        <v>24935</v>
      </c>
      <c r="M4395" s="31" t="s">
        <v>5</v>
      </c>
      <c r="N4395" s="31" t="s">
        <v>4</v>
      </c>
      <c r="O4395" s="31" t="s">
        <v>25929</v>
      </c>
      <c r="P4395" s="32" t="s">
        <v>25948</v>
      </c>
      <c r="Q4395" s="32">
        <v>1</v>
      </c>
      <c r="R4395" t="str">
        <f t="shared" si="68"/>
        <v>Гаврищук О.В. ПП, к-к № 133 г.Хмельницкий, ул.Соборная (ов ринок)</v>
      </c>
    </row>
    <row r="4396" spans="1:18" hidden="1" x14ac:dyDescent="0.25">
      <c r="A4396" s="32">
        <v>647311</v>
      </c>
      <c r="B4396" s="31" t="s">
        <v>24999</v>
      </c>
      <c r="C4396" s="31" t="s">
        <v>25000</v>
      </c>
      <c r="D4396" s="31" t="s">
        <v>25001</v>
      </c>
      <c r="E4396" s="31" t="s">
        <v>145</v>
      </c>
      <c r="F4396" s="31" t="s">
        <v>122</v>
      </c>
      <c r="G4396" s="31" t="s">
        <v>115</v>
      </c>
      <c r="H4396" s="31" t="s">
        <v>116</v>
      </c>
      <c r="I4396" s="31" t="s">
        <v>23641</v>
      </c>
      <c r="J4396" s="31" t="s">
        <v>23642</v>
      </c>
      <c r="K4396" s="31" t="s">
        <v>106</v>
      </c>
      <c r="L4396" s="31" t="s">
        <v>25000</v>
      </c>
      <c r="M4396" s="31" t="s">
        <v>5</v>
      </c>
      <c r="N4396" s="31" t="s">
        <v>4</v>
      </c>
      <c r="O4396" s="31" t="s">
        <v>25929</v>
      </c>
      <c r="P4396" s="32" t="s">
        <v>25948</v>
      </c>
      <c r="Q4396" s="32">
        <v>1</v>
      </c>
      <c r="R4396" t="str">
        <f t="shared" si="68"/>
        <v>Єгорова Ю.В. ПП, лоток "Юлія" г.Хмельницкий, ул.Геологов (торговий ряд "Поділля 2", перехід на вул. Будівельників)</v>
      </c>
    </row>
    <row r="4397" spans="1:18" hidden="1" x14ac:dyDescent="0.25">
      <c r="A4397" s="32">
        <v>426291</v>
      </c>
      <c r="B4397" s="31" t="s">
        <v>25114</v>
      </c>
      <c r="C4397" s="31" t="s">
        <v>25115</v>
      </c>
      <c r="D4397" s="31" t="s">
        <v>25116</v>
      </c>
      <c r="E4397" s="31" t="s">
        <v>145</v>
      </c>
      <c r="F4397" s="31" t="s">
        <v>122</v>
      </c>
      <c r="G4397" s="31" t="s">
        <v>107</v>
      </c>
      <c r="H4397" s="31" t="s">
        <v>108</v>
      </c>
      <c r="I4397" s="31" t="s">
        <v>8853</v>
      </c>
      <c r="J4397" s="31" t="s">
        <v>8854</v>
      </c>
      <c r="K4397" s="31" t="s">
        <v>106</v>
      </c>
      <c r="L4397" s="31" t="s">
        <v>25115</v>
      </c>
      <c r="M4397" s="31" t="s">
        <v>30</v>
      </c>
      <c r="N4397" s="31" t="s">
        <v>25934</v>
      </c>
      <c r="O4397" s="31" t="s">
        <v>25929</v>
      </c>
      <c r="P4397" s="32" t="s">
        <v>25948</v>
      </c>
      <c r="Q4397" s="32">
        <v>1</v>
      </c>
      <c r="R4397" t="str">
        <f t="shared" si="68"/>
        <v>Долинна С.М. ПП, маг.-бар р-н Красиловский Район, с.Заслучное, ул.Маркса Карла, д.1/4</v>
      </c>
    </row>
    <row r="4398" spans="1:18" hidden="1" x14ac:dyDescent="0.25">
      <c r="A4398" s="32">
        <v>802702</v>
      </c>
      <c r="B4398" s="31" t="s">
        <v>24840</v>
      </c>
      <c r="C4398" s="31" t="s">
        <v>24841</v>
      </c>
      <c r="D4398" s="31" t="s">
        <v>6860</v>
      </c>
      <c r="E4398" s="31" t="s">
        <v>145</v>
      </c>
      <c r="F4398" s="31" t="s">
        <v>122</v>
      </c>
      <c r="G4398" s="31" t="s">
        <v>107</v>
      </c>
      <c r="H4398" s="31" t="s">
        <v>108</v>
      </c>
      <c r="I4398" s="31" t="s">
        <v>24842</v>
      </c>
      <c r="J4398" s="31" t="s">
        <v>24843</v>
      </c>
      <c r="K4398" s="31" t="s">
        <v>106</v>
      </c>
      <c r="L4398" s="31" t="s">
        <v>24841</v>
      </c>
      <c r="M4398" s="31" t="s">
        <v>5</v>
      </c>
      <c r="N4398" s="31" t="s">
        <v>4</v>
      </c>
      <c r="O4398" s="31" t="s">
        <v>25929</v>
      </c>
      <c r="P4398" s="32" t="s">
        <v>25948</v>
      </c>
      <c r="Q4398" s="32">
        <v>1</v>
      </c>
      <c r="R4398" t="str">
        <f t="shared" si="68"/>
        <v>Щепковська О.І. ПП, к-к №97 "Свіжа курка" г.Хмельницкий, ул.Куприна, д.54</v>
      </c>
    </row>
    <row r="4399" spans="1:18" hidden="1" x14ac:dyDescent="0.25">
      <c r="A4399" s="32">
        <v>772303</v>
      </c>
      <c r="B4399" s="31" t="s">
        <v>25200</v>
      </c>
      <c r="C4399" s="31" t="s">
        <v>25201</v>
      </c>
      <c r="D4399" s="31" t="s">
        <v>25094</v>
      </c>
      <c r="E4399" s="31" t="s">
        <v>145</v>
      </c>
      <c r="F4399" s="31" t="s">
        <v>122</v>
      </c>
      <c r="G4399" s="31" t="s">
        <v>113</v>
      </c>
      <c r="H4399" s="31" t="s">
        <v>108</v>
      </c>
      <c r="I4399" s="31" t="s">
        <v>124</v>
      </c>
      <c r="J4399" s="31" t="s">
        <v>109</v>
      </c>
      <c r="K4399" s="31" t="s">
        <v>106</v>
      </c>
      <c r="L4399" s="31" t="s">
        <v>25201</v>
      </c>
      <c r="M4399" s="31" t="s">
        <v>33</v>
      </c>
      <c r="N4399" s="31" t="s">
        <v>25934</v>
      </c>
      <c r="O4399" s="31" t="s">
        <v>25929</v>
      </c>
      <c r="P4399" s="32" t="s">
        <v>67</v>
      </c>
      <c r="Q4399" s="32">
        <v>1</v>
      </c>
      <c r="R4399" t="str">
        <f t="shared" si="68"/>
        <v>Котюк О.Ю. ПП, маг. "Теремок" р-н Летичевский Район, пгт.Летичев, ул.Осликовского, д.1</v>
      </c>
    </row>
    <row r="4400" spans="1:18" hidden="1" x14ac:dyDescent="0.25">
      <c r="A4400" s="32">
        <v>349641</v>
      </c>
      <c r="B4400" s="31" t="s">
        <v>25390</v>
      </c>
      <c r="C4400" s="31" t="s">
        <v>25391</v>
      </c>
      <c r="D4400" s="31" t="s">
        <v>25392</v>
      </c>
      <c r="E4400" s="31" t="s">
        <v>145</v>
      </c>
      <c r="F4400" s="31" t="s">
        <v>122</v>
      </c>
      <c r="G4400" s="31" t="s">
        <v>107</v>
      </c>
      <c r="H4400" s="31" t="s">
        <v>108</v>
      </c>
      <c r="I4400" s="31" t="s">
        <v>25393</v>
      </c>
      <c r="J4400" s="31" t="s">
        <v>109</v>
      </c>
      <c r="K4400" s="31" t="s">
        <v>106</v>
      </c>
      <c r="L4400" s="31" t="s">
        <v>25391</v>
      </c>
      <c r="M4400" s="31" t="s">
        <v>29</v>
      </c>
      <c r="N4400" s="31" t="s">
        <v>25934</v>
      </c>
      <c r="O4400" s="31" t="s">
        <v>25929</v>
      </c>
      <c r="P4400" s="32" t="s">
        <v>25948</v>
      </c>
      <c r="Q4400" s="32">
        <v>1</v>
      </c>
      <c r="R4400" t="str">
        <f t="shared" si="68"/>
        <v>Кравчук Н.Г. ПП, маг. "Берізка" р-н Красиловский Район, с.Заставки, ул.Садовая, д.1а</v>
      </c>
    </row>
    <row r="4401" spans="1:18" hidden="1" x14ac:dyDescent="0.25">
      <c r="A4401" s="32">
        <v>350212</v>
      </c>
      <c r="B4401" s="31" t="s">
        <v>24078</v>
      </c>
      <c r="C4401" s="31" t="s">
        <v>24079</v>
      </c>
      <c r="D4401" s="31" t="s">
        <v>25398</v>
      </c>
      <c r="E4401" s="31" t="s">
        <v>145</v>
      </c>
      <c r="F4401" s="31" t="s">
        <v>122</v>
      </c>
      <c r="G4401" s="31" t="s">
        <v>107</v>
      </c>
      <c r="H4401" s="31" t="s">
        <v>108</v>
      </c>
      <c r="I4401" s="31" t="s">
        <v>124</v>
      </c>
      <c r="J4401" s="31" t="s">
        <v>109</v>
      </c>
      <c r="K4401" s="31" t="s">
        <v>106</v>
      </c>
      <c r="L4401" s="31" t="s">
        <v>24079</v>
      </c>
      <c r="M4401" s="31" t="s">
        <v>5</v>
      </c>
      <c r="N4401" s="31" t="s">
        <v>4</v>
      </c>
      <c r="O4401" s="31" t="s">
        <v>25929</v>
      </c>
      <c r="P4401" s="32" t="s">
        <v>25948</v>
      </c>
      <c r="Q4401" s="32">
        <v>1</v>
      </c>
      <c r="R4401" t="str">
        <f t="shared" si="68"/>
        <v>Лановий Е.В. ПП, маг. "Зупинка ринок Дубово" г.Хмельницкий, ул.Куприна (-)</v>
      </c>
    </row>
    <row r="4402" spans="1:18" hidden="1" x14ac:dyDescent="0.25">
      <c r="A4402" s="32">
        <v>360952</v>
      </c>
      <c r="B4402" s="31" t="s">
        <v>18809</v>
      </c>
      <c r="C4402" s="31" t="s">
        <v>18810</v>
      </c>
      <c r="D4402" s="31"/>
      <c r="E4402" s="31" t="s">
        <v>145</v>
      </c>
      <c r="F4402" s="31" t="s">
        <v>122</v>
      </c>
      <c r="G4402" s="31" t="s">
        <v>115</v>
      </c>
      <c r="H4402" s="31" t="s">
        <v>116</v>
      </c>
      <c r="I4402" s="31" t="s">
        <v>18812</v>
      </c>
      <c r="J4402" s="31" t="s">
        <v>18813</v>
      </c>
      <c r="K4402" s="31" t="s">
        <v>106</v>
      </c>
      <c r="L4402" s="31" t="s">
        <v>18810</v>
      </c>
      <c r="M4402" s="31" t="s">
        <v>5</v>
      </c>
      <c r="N4402" s="31" t="s">
        <v>4</v>
      </c>
      <c r="O4402" s="31" t="s">
        <v>25929</v>
      </c>
      <c r="P4402" s="32" t="s">
        <v>25948</v>
      </c>
      <c r="Q4402" s="32">
        <v>1</v>
      </c>
      <c r="R4402" t="str">
        <f t="shared" si="68"/>
        <v xml:space="preserve">Нагурна В.І. ПП, к-к №33 </v>
      </c>
    </row>
    <row r="4403" spans="1:18" hidden="1" x14ac:dyDescent="0.25">
      <c r="A4403" s="32">
        <v>364780</v>
      </c>
      <c r="B4403" s="31" t="s">
        <v>23105</v>
      </c>
      <c r="C4403" s="31" t="s">
        <v>23106</v>
      </c>
      <c r="D4403" s="31" t="s">
        <v>4244</v>
      </c>
      <c r="E4403" s="31" t="s">
        <v>145</v>
      </c>
      <c r="F4403" s="31" t="s">
        <v>122</v>
      </c>
      <c r="G4403" s="31" t="s">
        <v>299</v>
      </c>
      <c r="H4403" s="31" t="s">
        <v>108</v>
      </c>
      <c r="I4403" s="31" t="s">
        <v>23107</v>
      </c>
      <c r="J4403" s="31" t="s">
        <v>23108</v>
      </c>
      <c r="K4403" s="31" t="s">
        <v>106</v>
      </c>
      <c r="L4403" s="31" t="s">
        <v>23106</v>
      </c>
      <c r="M4403" s="31" t="s">
        <v>31</v>
      </c>
      <c r="N4403" s="31" t="s">
        <v>25934</v>
      </c>
      <c r="O4403" s="31" t="s">
        <v>25929</v>
      </c>
      <c r="P4403" s="32" t="s">
        <v>25948</v>
      </c>
      <c r="Q4403" s="32">
        <v>1</v>
      </c>
      <c r="R4403" t="str">
        <f t="shared" si="68"/>
        <v>Якубенко Л.І. ПП, маг. "Росава" г.Староконстантинов, ул.Острожского, д.7</v>
      </c>
    </row>
    <row r="4404" spans="1:18" hidden="1" x14ac:dyDescent="0.25">
      <c r="A4404" s="32">
        <v>516261</v>
      </c>
      <c r="B4404" s="31" t="s">
        <v>25639</v>
      </c>
      <c r="C4404" s="31" t="s">
        <v>25640</v>
      </c>
      <c r="D4404" s="31" t="s">
        <v>25641</v>
      </c>
      <c r="E4404" s="31" t="s">
        <v>145</v>
      </c>
      <c r="F4404" s="31" t="s">
        <v>122</v>
      </c>
      <c r="G4404" s="31" t="s">
        <v>107</v>
      </c>
      <c r="H4404" s="31" t="s">
        <v>108</v>
      </c>
      <c r="I4404" s="31" t="s">
        <v>124</v>
      </c>
      <c r="J4404" s="31" t="s">
        <v>109</v>
      </c>
      <c r="K4404" s="31" t="s">
        <v>106</v>
      </c>
      <c r="L4404" s="31" t="s">
        <v>25642</v>
      </c>
      <c r="M4404" s="31" t="s">
        <v>30</v>
      </c>
      <c r="N4404" s="31" t="s">
        <v>25934</v>
      </c>
      <c r="O4404" s="31" t="s">
        <v>25929</v>
      </c>
      <c r="P4404" s="32" t="s">
        <v>25948</v>
      </c>
      <c r="Q4404" s="32">
        <v>1</v>
      </c>
      <c r="R4404" t="str">
        <f t="shared" si="68"/>
        <v>(КООП) Олімп СТ, маг. р-н Теофипольский Район, с.Ильковцы, ул.Кооперативная, д.16</v>
      </c>
    </row>
    <row r="4405" spans="1:18" hidden="1" x14ac:dyDescent="0.25">
      <c r="A4405" s="32">
        <v>378527</v>
      </c>
      <c r="B4405" s="31" t="s">
        <v>21788</v>
      </c>
      <c r="C4405" s="31" t="s">
        <v>24068</v>
      </c>
      <c r="D4405" s="31" t="s">
        <v>21790</v>
      </c>
      <c r="E4405" s="31" t="s">
        <v>145</v>
      </c>
      <c r="F4405" s="31" t="s">
        <v>122</v>
      </c>
      <c r="G4405" s="31" t="s">
        <v>107</v>
      </c>
      <c r="H4405" s="31" t="s">
        <v>108</v>
      </c>
      <c r="I4405" s="31" t="s">
        <v>124</v>
      </c>
      <c r="J4405" s="31" t="s">
        <v>109</v>
      </c>
      <c r="K4405" s="31" t="s">
        <v>106</v>
      </c>
      <c r="L4405" s="31" t="s">
        <v>24068</v>
      </c>
      <c r="M4405" s="31" t="s">
        <v>31</v>
      </c>
      <c r="N4405" s="31" t="s">
        <v>25934</v>
      </c>
      <c r="O4405" s="31" t="s">
        <v>25929</v>
      </c>
      <c r="P4405" s="32" t="s">
        <v>25948</v>
      </c>
      <c r="Q4405" s="32">
        <v>1</v>
      </c>
      <c r="R4405" t="str">
        <f t="shared" si="68"/>
        <v>Українець ПП, маг. "Оболонь" г.Староконстантинов, ул.Попова, д.15</v>
      </c>
    </row>
    <row r="4406" spans="1:18" hidden="1" x14ac:dyDescent="0.25">
      <c r="A4406" s="32">
        <v>378703</v>
      </c>
      <c r="B4406" s="31" t="s">
        <v>7962</v>
      </c>
      <c r="C4406" s="31" t="s">
        <v>1081</v>
      </c>
      <c r="D4406" s="31" t="s">
        <v>24076</v>
      </c>
      <c r="E4406" s="31" t="s">
        <v>145</v>
      </c>
      <c r="F4406" s="31" t="s">
        <v>122</v>
      </c>
      <c r="G4406" s="31" t="s">
        <v>107</v>
      </c>
      <c r="H4406" s="31" t="s">
        <v>108</v>
      </c>
      <c r="I4406" s="31"/>
      <c r="J4406" s="31"/>
      <c r="K4406" s="31" t="s">
        <v>106</v>
      </c>
      <c r="L4406" s="31" t="s">
        <v>1085</v>
      </c>
      <c r="M4406" s="31" t="s">
        <v>30</v>
      </c>
      <c r="N4406" s="31" t="s">
        <v>25934</v>
      </c>
      <c r="O4406" s="31" t="s">
        <v>25929</v>
      </c>
      <c r="P4406" s="32" t="s">
        <v>25948</v>
      </c>
      <c r="Q4406" s="32">
        <v>1</v>
      </c>
      <c r="R4406" t="str">
        <f t="shared" si="68"/>
        <v>(КООП) Великолазучинське СТ, маг. "Продукти" р-н Теофипольский Район, с.Великий Лазучин (0)</v>
      </c>
    </row>
    <row r="4407" spans="1:18" hidden="1" x14ac:dyDescent="0.25">
      <c r="A4407" s="32">
        <v>378776</v>
      </c>
      <c r="B4407" s="31" t="s">
        <v>8486</v>
      </c>
      <c r="C4407" s="31" t="s">
        <v>8487</v>
      </c>
      <c r="D4407" s="31" t="s">
        <v>8488</v>
      </c>
      <c r="E4407" s="31" t="s">
        <v>145</v>
      </c>
      <c r="F4407" s="31" t="s">
        <v>122</v>
      </c>
      <c r="G4407" s="31" t="s">
        <v>107</v>
      </c>
      <c r="H4407" s="31" t="s">
        <v>108</v>
      </c>
      <c r="I4407" s="31" t="s">
        <v>124</v>
      </c>
      <c r="J4407" s="31" t="s">
        <v>109</v>
      </c>
      <c r="K4407" s="31" t="s">
        <v>106</v>
      </c>
      <c r="L4407" s="31" t="s">
        <v>8487</v>
      </c>
      <c r="M4407" s="31" t="s">
        <v>31</v>
      </c>
      <c r="N4407" s="31" t="s">
        <v>25934</v>
      </c>
      <c r="O4407" s="31" t="s">
        <v>25929</v>
      </c>
      <c r="P4407" s="32" t="s">
        <v>25948</v>
      </c>
      <c r="Q4407" s="32">
        <v>1</v>
      </c>
      <c r="R4407" t="str">
        <f t="shared" si="68"/>
        <v>Городельська О.М. ПП, маг. "Берегиня" г.Староконстантинов, ул.Тельмана, д.8</v>
      </c>
    </row>
    <row r="4408" spans="1:18" hidden="1" x14ac:dyDescent="0.25">
      <c r="A4408" s="32">
        <v>378874</v>
      </c>
      <c r="B4408" s="31" t="s">
        <v>9348</v>
      </c>
      <c r="C4408" s="31" t="s">
        <v>3769</v>
      </c>
      <c r="D4408" s="31" t="s">
        <v>24077</v>
      </c>
      <c r="E4408" s="31" t="s">
        <v>145</v>
      </c>
      <c r="F4408" s="31" t="s">
        <v>122</v>
      </c>
      <c r="G4408" s="31" t="s">
        <v>107</v>
      </c>
      <c r="H4408" s="31" t="s">
        <v>108</v>
      </c>
      <c r="I4408" s="31"/>
      <c r="J4408" s="31"/>
      <c r="K4408" s="31" t="s">
        <v>106</v>
      </c>
      <c r="L4408" s="31" t="s">
        <v>3769</v>
      </c>
      <c r="M4408" s="31" t="s">
        <v>30</v>
      </c>
      <c r="N4408" s="31" t="s">
        <v>25934</v>
      </c>
      <c r="O4408" s="31" t="s">
        <v>25929</v>
      </c>
      <c r="P4408" s="32" t="s">
        <v>25948</v>
      </c>
      <c r="Q4408" s="32">
        <v>1</v>
      </c>
      <c r="R4408" t="str">
        <f t="shared" si="68"/>
        <v>Карабіївське СТ, маг. "Продукти" р-н Теофипольский Район, с.Малый Лазучин (0)</v>
      </c>
    </row>
    <row r="4409" spans="1:18" hidden="1" x14ac:dyDescent="0.25">
      <c r="A4409" s="32">
        <v>379092</v>
      </c>
      <c r="B4409" s="31" t="s">
        <v>10836</v>
      </c>
      <c r="C4409" s="31" t="s">
        <v>10837</v>
      </c>
      <c r="D4409" s="31" t="s">
        <v>24083</v>
      </c>
      <c r="E4409" s="31" t="s">
        <v>145</v>
      </c>
      <c r="F4409" s="31" t="s">
        <v>122</v>
      </c>
      <c r="G4409" s="31" t="s">
        <v>107</v>
      </c>
      <c r="H4409" s="31" t="s">
        <v>108</v>
      </c>
      <c r="I4409" s="31"/>
      <c r="J4409" s="31"/>
      <c r="K4409" s="31" t="s">
        <v>106</v>
      </c>
      <c r="L4409" s="31" t="s">
        <v>10837</v>
      </c>
      <c r="M4409" s="31" t="s">
        <v>32</v>
      </c>
      <c r="N4409" s="31" t="s">
        <v>25934</v>
      </c>
      <c r="O4409" s="31" t="s">
        <v>25929</v>
      </c>
      <c r="P4409" s="32" t="s">
        <v>25948</v>
      </c>
      <c r="Q4409" s="32">
        <v>1</v>
      </c>
      <c r="R4409" t="str">
        <f t="shared" si="68"/>
        <v>Назаренко В.М. ПП, маг. "Краяни" р-н Старосинявский Район, с.Алексеевка (радянська)</v>
      </c>
    </row>
    <row r="4410" spans="1:18" hidden="1" x14ac:dyDescent="0.25">
      <c r="A4410" s="32">
        <v>379209</v>
      </c>
      <c r="B4410" s="31" t="s">
        <v>24088</v>
      </c>
      <c r="C4410" s="31" t="s">
        <v>24089</v>
      </c>
      <c r="D4410" s="31" t="s">
        <v>24093</v>
      </c>
      <c r="E4410" s="31" t="s">
        <v>145</v>
      </c>
      <c r="F4410" s="31" t="s">
        <v>122</v>
      </c>
      <c r="G4410" s="31" t="s">
        <v>107</v>
      </c>
      <c r="H4410" s="31" t="s">
        <v>108</v>
      </c>
      <c r="I4410" s="31" t="s">
        <v>124</v>
      </c>
      <c r="J4410" s="31" t="s">
        <v>109</v>
      </c>
      <c r="K4410" s="31" t="s">
        <v>106</v>
      </c>
      <c r="L4410" s="31" t="s">
        <v>24089</v>
      </c>
      <c r="M4410" s="31" t="s">
        <v>31</v>
      </c>
      <c r="N4410" s="31" t="s">
        <v>25934</v>
      </c>
      <c r="O4410" s="31" t="s">
        <v>25929</v>
      </c>
      <c r="P4410" s="32" t="s">
        <v>25948</v>
      </c>
      <c r="Q4410" s="32">
        <v>1</v>
      </c>
      <c r="R4410" t="str">
        <f t="shared" si="68"/>
        <v>Рибачук С.В. ПП, маг. "Добриня" г.Староконстантинов, ул.Мира, д.1/31</v>
      </c>
    </row>
    <row r="4411" spans="1:18" hidden="1" x14ac:dyDescent="0.25">
      <c r="A4411" s="32">
        <v>379265</v>
      </c>
      <c r="B4411" s="31" t="s">
        <v>2047</v>
      </c>
      <c r="C4411" s="31" t="s">
        <v>2048</v>
      </c>
      <c r="D4411" s="31" t="s">
        <v>24096</v>
      </c>
      <c r="E4411" s="31" t="s">
        <v>145</v>
      </c>
      <c r="F4411" s="31" t="s">
        <v>122</v>
      </c>
      <c r="G4411" s="31" t="s">
        <v>107</v>
      </c>
      <c r="H4411" s="31" t="s">
        <v>108</v>
      </c>
      <c r="I4411" s="31" t="s">
        <v>124</v>
      </c>
      <c r="J4411" s="31" t="s">
        <v>109</v>
      </c>
      <c r="K4411" s="31" t="s">
        <v>106</v>
      </c>
      <c r="L4411" s="31" t="s">
        <v>2048</v>
      </c>
      <c r="M4411" s="31" t="s">
        <v>30</v>
      </c>
      <c r="N4411" s="31" t="s">
        <v>25934</v>
      </c>
      <c r="O4411" s="31" t="s">
        <v>25929</v>
      </c>
      <c r="P4411" s="32" t="s">
        <v>67</v>
      </c>
      <c r="Q4411" s="32">
        <v>1</v>
      </c>
      <c r="R4411" t="str">
        <f t="shared" si="68"/>
        <v>Сичук В.І. ПП, маг. р-н Красиловский Район, с.Волица Вторая, ул.Мира (біля церкви)</v>
      </c>
    </row>
    <row r="4412" spans="1:18" hidden="1" x14ac:dyDescent="0.25">
      <c r="A4412" s="32">
        <v>379293</v>
      </c>
      <c r="B4412" s="31" t="s">
        <v>1729</v>
      </c>
      <c r="C4412" s="31" t="s">
        <v>1730</v>
      </c>
      <c r="D4412" s="31" t="s">
        <v>1731</v>
      </c>
      <c r="E4412" s="31" t="s">
        <v>145</v>
      </c>
      <c r="F4412" s="31" t="s">
        <v>122</v>
      </c>
      <c r="G4412" s="31" t="s">
        <v>107</v>
      </c>
      <c r="H4412" s="31" t="s">
        <v>108</v>
      </c>
      <c r="I4412" s="31" t="s">
        <v>24097</v>
      </c>
      <c r="J4412" s="31" t="s">
        <v>24098</v>
      </c>
      <c r="K4412" s="31" t="s">
        <v>106</v>
      </c>
      <c r="L4412" s="31" t="s">
        <v>1730</v>
      </c>
      <c r="M4412" s="31" t="s">
        <v>33</v>
      </c>
      <c r="N4412" s="31" t="s">
        <v>25934</v>
      </c>
      <c r="O4412" s="31" t="s">
        <v>25929</v>
      </c>
      <c r="P4412" s="32" t="s">
        <v>25948</v>
      </c>
      <c r="Q4412" s="32">
        <v>1</v>
      </c>
      <c r="R4412" t="str">
        <f t="shared" si="68"/>
        <v>Ставнійчук В.Г. ПП, "Продукти" р-н Староконстантиновский Район, с.Хуторы (0)</v>
      </c>
    </row>
    <row r="4413" spans="1:18" hidden="1" x14ac:dyDescent="0.25">
      <c r="A4413" s="32">
        <v>379308</v>
      </c>
      <c r="B4413" s="31" t="s">
        <v>24099</v>
      </c>
      <c r="C4413" s="31" t="s">
        <v>24100</v>
      </c>
      <c r="D4413" s="31" t="s">
        <v>24101</v>
      </c>
      <c r="E4413" s="31" t="s">
        <v>145</v>
      </c>
      <c r="F4413" s="31" t="s">
        <v>122</v>
      </c>
      <c r="G4413" s="31" t="s">
        <v>149</v>
      </c>
      <c r="H4413" s="31" t="s">
        <v>108</v>
      </c>
      <c r="I4413" s="31" t="s">
        <v>24102</v>
      </c>
      <c r="J4413" s="31" t="s">
        <v>24103</v>
      </c>
      <c r="K4413" s="31" t="s">
        <v>106</v>
      </c>
      <c r="L4413" s="31" t="s">
        <v>24100</v>
      </c>
      <c r="M4413" s="31" t="s">
        <v>5</v>
      </c>
      <c r="N4413" s="31" t="s">
        <v>4</v>
      </c>
      <c r="O4413" s="31" t="s">
        <v>25929</v>
      </c>
      <c r="P4413" s="32" t="s">
        <v>67</v>
      </c>
      <c r="Q4413" s="32">
        <v>1</v>
      </c>
      <c r="R4413" t="str">
        <f t="shared" si="68"/>
        <v>Ступак В.Є. ПП, к-к №33 г.Хмельницкий, пер.Гвардейский (-)</v>
      </c>
    </row>
    <row r="4414" spans="1:18" hidden="1" x14ac:dyDescent="0.25">
      <c r="A4414" s="32">
        <v>758542</v>
      </c>
      <c r="B4414" s="31" t="s">
        <v>24319</v>
      </c>
      <c r="C4414" s="31" t="s">
        <v>24320</v>
      </c>
      <c r="D4414" s="31" t="s">
        <v>24321</v>
      </c>
      <c r="E4414" s="31" t="s">
        <v>135</v>
      </c>
      <c r="F4414" s="31" t="s">
        <v>122</v>
      </c>
      <c r="G4414" s="31" t="s">
        <v>107</v>
      </c>
      <c r="H4414" s="31" t="s">
        <v>108</v>
      </c>
      <c r="I4414" s="31" t="s">
        <v>124</v>
      </c>
      <c r="J4414" s="31" t="s">
        <v>109</v>
      </c>
      <c r="K4414" s="31" t="s">
        <v>106</v>
      </c>
      <c r="L4414" s="31" t="s">
        <v>24322</v>
      </c>
      <c r="M4414" s="31" t="s">
        <v>4</v>
      </c>
      <c r="N4414" s="31" t="s">
        <v>4</v>
      </c>
      <c r="O4414" s="31" t="s">
        <v>25929</v>
      </c>
      <c r="P4414" s="32" t="s">
        <v>25948</v>
      </c>
      <c r="Q4414" s="32">
        <v>1</v>
      </c>
      <c r="R4414" t="str">
        <f t="shared" si="68"/>
        <v>(НКЗ) ТОВ "ЛК-ТРАНС" г.Шепетовка, просп Мира (Біля маг. "Альфа")</v>
      </c>
    </row>
    <row r="4415" spans="1:18" hidden="1" x14ac:dyDescent="0.25">
      <c r="A4415" s="32">
        <v>427457</v>
      </c>
      <c r="B4415" s="31" t="s">
        <v>24870</v>
      </c>
      <c r="C4415" s="31" t="s">
        <v>24871</v>
      </c>
      <c r="D4415" s="31" t="s">
        <v>24872</v>
      </c>
      <c r="E4415" s="31" t="s">
        <v>145</v>
      </c>
      <c r="F4415" s="31" t="s">
        <v>122</v>
      </c>
      <c r="G4415" s="31" t="s">
        <v>114</v>
      </c>
      <c r="H4415" s="31" t="s">
        <v>108</v>
      </c>
      <c r="I4415" s="31" t="s">
        <v>124</v>
      </c>
      <c r="J4415" s="31" t="s">
        <v>109</v>
      </c>
      <c r="K4415" s="31" t="s">
        <v>106</v>
      </c>
      <c r="L4415" s="31" t="s">
        <v>24871</v>
      </c>
      <c r="M4415" s="31" t="s">
        <v>30</v>
      </c>
      <c r="N4415" s="31" t="s">
        <v>25934</v>
      </c>
      <c r="O4415" s="31" t="s">
        <v>25929</v>
      </c>
      <c r="P4415" s="32" t="s">
        <v>25948</v>
      </c>
      <c r="Q4415" s="32">
        <v>1</v>
      </c>
      <c r="R4415" t="str">
        <f t="shared" si="68"/>
        <v>Петринюк Г.І. ПП, бар "Червона Рута" р-н Теофипольский Район, пгт.Теофиполь, ул.Октябрьская (біля маг. "Каштан")</v>
      </c>
    </row>
    <row r="4416" spans="1:18" hidden="1" x14ac:dyDescent="0.25">
      <c r="A4416" s="32">
        <v>427489</v>
      </c>
      <c r="B4416" s="31" t="s">
        <v>24876</v>
      </c>
      <c r="C4416" s="31" t="s">
        <v>24877</v>
      </c>
      <c r="D4416" s="31" t="s">
        <v>24878</v>
      </c>
      <c r="E4416" s="31" t="s">
        <v>145</v>
      </c>
      <c r="F4416" s="31" t="s">
        <v>122</v>
      </c>
      <c r="G4416" s="31" t="s">
        <v>149</v>
      </c>
      <c r="H4416" s="31" t="s">
        <v>108</v>
      </c>
      <c r="I4416" s="31" t="s">
        <v>124</v>
      </c>
      <c r="J4416" s="31" t="s">
        <v>109</v>
      </c>
      <c r="K4416" s="31" t="s">
        <v>106</v>
      </c>
      <c r="L4416" s="31" t="s">
        <v>24877</v>
      </c>
      <c r="M4416" s="31" t="s">
        <v>5</v>
      </c>
      <c r="N4416" s="31" t="s">
        <v>4</v>
      </c>
      <c r="O4416" s="31" t="s">
        <v>25929</v>
      </c>
      <c r="P4416" s="32" t="s">
        <v>25948</v>
      </c>
      <c r="Q4416" s="32">
        <v>1</v>
      </c>
      <c r="R4416" t="str">
        <f t="shared" si="68"/>
        <v>Шведовський М.А. ПП, к-к "Сухофрукти" г.Хмельницкий, ул.Куприна, д.54 (ТСЦ "Дубово")</v>
      </c>
    </row>
    <row r="4417" spans="1:18" hidden="1" x14ac:dyDescent="0.25">
      <c r="A4417" s="32">
        <v>713400</v>
      </c>
      <c r="B4417" s="31" t="s">
        <v>23870</v>
      </c>
      <c r="C4417" s="31" t="s">
        <v>23871</v>
      </c>
      <c r="D4417" s="31" t="s">
        <v>23872</v>
      </c>
      <c r="E4417" s="31" t="s">
        <v>145</v>
      </c>
      <c r="F4417" s="31" t="s">
        <v>122</v>
      </c>
      <c r="G4417" s="31" t="s">
        <v>115</v>
      </c>
      <c r="H4417" s="31" t="s">
        <v>116</v>
      </c>
      <c r="I4417" s="31" t="s">
        <v>23873</v>
      </c>
      <c r="J4417" s="31" t="s">
        <v>23874</v>
      </c>
      <c r="K4417" s="31" t="s">
        <v>106</v>
      </c>
      <c r="L4417" s="31" t="s">
        <v>23871</v>
      </c>
      <c r="M4417" s="31" t="s">
        <v>5</v>
      </c>
      <c r="N4417" s="31" t="s">
        <v>4</v>
      </c>
      <c r="O4417" s="31" t="s">
        <v>25929</v>
      </c>
      <c r="P4417" s="32" t="s">
        <v>25948</v>
      </c>
      <c r="Q4417" s="32">
        <v>1</v>
      </c>
      <c r="R4417" t="str">
        <f t="shared" si="68"/>
        <v>Зозуля Л.І. ПП, лоток №6 г.Хмельницкий (торговий ряд "Привоз")</v>
      </c>
    </row>
    <row r="4418" spans="1:18" hidden="1" x14ac:dyDescent="0.25">
      <c r="A4418" s="32">
        <v>713404</v>
      </c>
      <c r="B4418" s="31" t="s">
        <v>23885</v>
      </c>
      <c r="C4418" s="31" t="s">
        <v>23886</v>
      </c>
      <c r="D4418" s="31" t="s">
        <v>23887</v>
      </c>
      <c r="E4418" s="31" t="s">
        <v>145</v>
      </c>
      <c r="F4418" s="31" t="s">
        <v>122</v>
      </c>
      <c r="G4418" s="31" t="s">
        <v>149</v>
      </c>
      <c r="H4418" s="31" t="s">
        <v>108</v>
      </c>
      <c r="I4418" s="31" t="s">
        <v>23888</v>
      </c>
      <c r="J4418" s="31" t="s">
        <v>23889</v>
      </c>
      <c r="K4418" s="31" t="s">
        <v>106</v>
      </c>
      <c r="L4418" s="31" t="s">
        <v>23886</v>
      </c>
      <c r="M4418" s="31" t="s">
        <v>5</v>
      </c>
      <c r="N4418" s="31" t="s">
        <v>4</v>
      </c>
      <c r="O4418" s="31" t="s">
        <v>25929</v>
      </c>
      <c r="P4418" s="32" t="s">
        <v>25948</v>
      </c>
      <c r="Q4418" s="32">
        <v>1</v>
      </c>
      <c r="R4418" t="str">
        <f t="shared" si="68"/>
        <v>Діль Ю.Я. ПП, к-к "Хліб" г.Хмельницкий, ул.Соборная, д.11 (овочевий р-к)</v>
      </c>
    </row>
    <row r="4419" spans="1:18" hidden="1" x14ac:dyDescent="0.25">
      <c r="A4419" s="32">
        <v>713432</v>
      </c>
      <c r="B4419" s="31" t="s">
        <v>23936</v>
      </c>
      <c r="C4419" s="31" t="s">
        <v>23937</v>
      </c>
      <c r="D4419" s="31" t="s">
        <v>5534</v>
      </c>
      <c r="E4419" s="31" t="s">
        <v>145</v>
      </c>
      <c r="F4419" s="31" t="s">
        <v>122</v>
      </c>
      <c r="G4419" s="31" t="s">
        <v>114</v>
      </c>
      <c r="H4419" s="31" t="s">
        <v>108</v>
      </c>
      <c r="I4419" s="31" t="s">
        <v>124</v>
      </c>
      <c r="J4419" s="31" t="s">
        <v>109</v>
      </c>
      <c r="K4419" s="31" t="s">
        <v>106</v>
      </c>
      <c r="L4419" s="31" t="s">
        <v>23937</v>
      </c>
      <c r="M4419" s="31" t="s">
        <v>5</v>
      </c>
      <c r="N4419" s="31" t="s">
        <v>4</v>
      </c>
      <c r="O4419" s="31" t="s">
        <v>25929</v>
      </c>
      <c r="P4419" s="32" t="s">
        <v>25948</v>
      </c>
      <c r="Q4419" s="32">
        <v>1</v>
      </c>
      <c r="R4419" t="str">
        <f t="shared" ref="R4419:R4482" si="69">CONCATENATE(C4419," ",D4419)</f>
        <v>Карелін Ю.В. ПП, буфет "Гарант 1" г.Хмельницкий, ул.Соборная, д.11</v>
      </c>
    </row>
    <row r="4420" spans="1:18" hidden="1" x14ac:dyDescent="0.25">
      <c r="A4420" s="32">
        <v>530421</v>
      </c>
      <c r="B4420" s="31" t="s">
        <v>25092</v>
      </c>
      <c r="C4420" s="31" t="s">
        <v>25093</v>
      </c>
      <c r="D4420" s="31" t="s">
        <v>25094</v>
      </c>
      <c r="E4420" s="31" t="s">
        <v>145</v>
      </c>
      <c r="F4420" s="31" t="s">
        <v>122</v>
      </c>
      <c r="G4420" s="31" t="s">
        <v>113</v>
      </c>
      <c r="H4420" s="31" t="s">
        <v>108</v>
      </c>
      <c r="I4420" s="31" t="s">
        <v>25095</v>
      </c>
      <c r="J4420" s="31" t="s">
        <v>25096</v>
      </c>
      <c r="K4420" s="31" t="s">
        <v>106</v>
      </c>
      <c r="L4420" s="31" t="s">
        <v>25093</v>
      </c>
      <c r="M4420" s="31" t="s">
        <v>33</v>
      </c>
      <c r="N4420" s="31" t="s">
        <v>25934</v>
      </c>
      <c r="O4420" s="31" t="s">
        <v>25929</v>
      </c>
      <c r="P4420" s="32" t="s">
        <v>25948</v>
      </c>
      <c r="Q4420" s="32">
        <v>1</v>
      </c>
      <c r="R4420" t="str">
        <f t="shared" si="69"/>
        <v>Дудник С.В. ПП, маг. "Теремок" р-н Летичевский Район, пгт.Летичев, ул.Осликовского, д.1</v>
      </c>
    </row>
    <row r="4421" spans="1:18" hidden="1" x14ac:dyDescent="0.25">
      <c r="A4421" s="32">
        <v>530434</v>
      </c>
      <c r="B4421" s="31" t="s">
        <v>25097</v>
      </c>
      <c r="C4421" s="31" t="s">
        <v>25098</v>
      </c>
      <c r="D4421" s="31" t="s">
        <v>25099</v>
      </c>
      <c r="E4421" s="31" t="s">
        <v>145</v>
      </c>
      <c r="F4421" s="31" t="s">
        <v>122</v>
      </c>
      <c r="G4421" s="31" t="s">
        <v>149</v>
      </c>
      <c r="H4421" s="31" t="s">
        <v>108</v>
      </c>
      <c r="I4421" s="31" t="s">
        <v>25100</v>
      </c>
      <c r="J4421" s="31" t="s">
        <v>25101</v>
      </c>
      <c r="K4421" s="31" t="s">
        <v>106</v>
      </c>
      <c r="L4421" s="31" t="s">
        <v>25098</v>
      </c>
      <c r="M4421" s="31" t="s">
        <v>5</v>
      </c>
      <c r="N4421" s="31" t="s">
        <v>4</v>
      </c>
      <c r="O4421" s="31" t="s">
        <v>25929</v>
      </c>
      <c r="P4421" s="32" t="s">
        <v>25948</v>
      </c>
      <c r="Q4421" s="32">
        <v>1</v>
      </c>
      <c r="R4421" t="str">
        <f t="shared" si="69"/>
        <v>Гут Б.П. ПП, к-к №3 г.Хмельницкий, ул.Соборная, д.11 (вхід в жовтий павільйон)</v>
      </c>
    </row>
    <row r="4422" spans="1:18" hidden="1" x14ac:dyDescent="0.25">
      <c r="A4422" s="32">
        <v>907312</v>
      </c>
      <c r="B4422" s="31" t="s">
        <v>6387</v>
      </c>
      <c r="C4422" s="31" t="s">
        <v>6388</v>
      </c>
      <c r="D4422" s="31" t="s">
        <v>6389</v>
      </c>
      <c r="E4422" s="31" t="s">
        <v>145</v>
      </c>
      <c r="F4422" s="31" t="s">
        <v>122</v>
      </c>
      <c r="G4422" s="31" t="s">
        <v>107</v>
      </c>
      <c r="H4422" s="31" t="s">
        <v>108</v>
      </c>
      <c r="I4422" s="31" t="s">
        <v>124</v>
      </c>
      <c r="J4422" s="31" t="s">
        <v>109</v>
      </c>
      <c r="K4422" s="31" t="s">
        <v>110</v>
      </c>
      <c r="L4422" s="31" t="s">
        <v>6388</v>
      </c>
      <c r="M4422" s="31" t="s">
        <v>30</v>
      </c>
      <c r="N4422" s="31" t="s">
        <v>25934</v>
      </c>
      <c r="O4422" s="31" t="s">
        <v>25929</v>
      </c>
      <c r="P4422" s="32" t="s">
        <v>67</v>
      </c>
      <c r="Q4422" s="32">
        <v>0</v>
      </c>
      <c r="R4422" t="str">
        <f t="shared" si="69"/>
        <v>Дмитрук В.Ф. ПП, маг. "Вікторія" р-н Красиловский Район, с.Кошелевка (біля зупинки)</v>
      </c>
    </row>
    <row r="4423" spans="1:18" hidden="1" x14ac:dyDescent="0.25">
      <c r="A4423" s="32">
        <v>910987</v>
      </c>
      <c r="B4423" s="31" t="s">
        <v>6441</v>
      </c>
      <c r="C4423" s="31" t="s">
        <v>6442</v>
      </c>
      <c r="D4423" s="31" t="s">
        <v>6443</v>
      </c>
      <c r="E4423" s="31" t="s">
        <v>145</v>
      </c>
      <c r="F4423" s="31" t="s">
        <v>122</v>
      </c>
      <c r="G4423" s="31" t="s">
        <v>149</v>
      </c>
      <c r="H4423" s="31" t="s">
        <v>108</v>
      </c>
      <c r="I4423" s="31" t="s">
        <v>6444</v>
      </c>
      <c r="J4423" s="31" t="s">
        <v>6445</v>
      </c>
      <c r="K4423" s="31" t="s">
        <v>110</v>
      </c>
      <c r="L4423" s="31" t="s">
        <v>6442</v>
      </c>
      <c r="M4423" s="31" t="s">
        <v>5</v>
      </c>
      <c r="N4423" s="31" t="s">
        <v>4</v>
      </c>
      <c r="O4423" s="31" t="s">
        <v>25929</v>
      </c>
      <c r="P4423" s="32" t="s">
        <v>66</v>
      </c>
      <c r="Q4423" s="32">
        <v>0</v>
      </c>
      <c r="R4423" t="str">
        <f t="shared" si="69"/>
        <v>Столярчук О.П. ПП, к-к №31 г.Хмельницкий, ул.Геологов, д.31</v>
      </c>
    </row>
    <row r="4424" spans="1:18" hidden="1" x14ac:dyDescent="0.25">
      <c r="A4424" s="32">
        <v>346708</v>
      </c>
      <c r="B4424" s="31" t="s">
        <v>7994</v>
      </c>
      <c r="C4424" s="31" t="s">
        <v>7991</v>
      </c>
      <c r="D4424" s="31" t="s">
        <v>1832</v>
      </c>
      <c r="E4424" s="31" t="s">
        <v>145</v>
      </c>
      <c r="F4424" s="31" t="s">
        <v>122</v>
      </c>
      <c r="G4424" s="31" t="s">
        <v>107</v>
      </c>
      <c r="H4424" s="31" t="s">
        <v>108</v>
      </c>
      <c r="I4424" s="31" t="s">
        <v>7995</v>
      </c>
      <c r="J4424" s="31" t="s">
        <v>7996</v>
      </c>
      <c r="K4424" s="31" t="s">
        <v>106</v>
      </c>
      <c r="L4424" s="31" t="s">
        <v>7991</v>
      </c>
      <c r="M4424" s="31" t="s">
        <v>30</v>
      </c>
      <c r="N4424" s="31" t="s">
        <v>25934</v>
      </c>
      <c r="O4424" s="31" t="s">
        <v>25929</v>
      </c>
      <c r="P4424" s="32" t="s">
        <v>25948</v>
      </c>
      <c r="Q4424" s="32">
        <v>0.5</v>
      </c>
      <c r="R4424" t="str">
        <f t="shared" si="69"/>
        <v>Вишнева Є.П. ПП, маг. "Продукти" р-н Староконстантиновский Район, с.Воронковцы (0)</v>
      </c>
    </row>
    <row r="4425" spans="1:18" hidden="1" x14ac:dyDescent="0.25">
      <c r="A4425" s="32">
        <v>346823</v>
      </c>
      <c r="B4425" s="31" t="s">
        <v>14675</v>
      </c>
      <c r="C4425" s="31" t="s">
        <v>14676</v>
      </c>
      <c r="D4425" s="31" t="s">
        <v>1208</v>
      </c>
      <c r="E4425" s="31" t="s">
        <v>145</v>
      </c>
      <c r="F4425" s="31" t="s">
        <v>122</v>
      </c>
      <c r="G4425" s="31" t="s">
        <v>107</v>
      </c>
      <c r="H4425" s="31" t="s">
        <v>108</v>
      </c>
      <c r="I4425" s="31"/>
      <c r="J4425" s="31"/>
      <c r="K4425" s="31" t="s">
        <v>106</v>
      </c>
      <c r="L4425" s="31" t="s">
        <v>14678</v>
      </c>
      <c r="M4425" s="31" t="s">
        <v>29</v>
      </c>
      <c r="N4425" s="31" t="s">
        <v>25934</v>
      </c>
      <c r="O4425" s="31" t="s">
        <v>25929</v>
      </c>
      <c r="P4425" s="32" t="s">
        <v>25948</v>
      </c>
      <c r="Q4425" s="32">
        <v>1</v>
      </c>
      <c r="R4425" t="str">
        <f t="shared" si="69"/>
        <v>(КООП) Волице-Польовське СТ, маг.-бар р-н Теофипольский Район, с.Волица-Полевая (0)</v>
      </c>
    </row>
    <row r="4426" spans="1:18" hidden="1" x14ac:dyDescent="0.25">
      <c r="A4426" s="32">
        <v>778669</v>
      </c>
      <c r="B4426" s="31" t="s">
        <v>6117</v>
      </c>
      <c r="C4426" s="31" t="s">
        <v>6118</v>
      </c>
      <c r="D4426" s="31" t="s">
        <v>6119</v>
      </c>
      <c r="E4426" s="31" t="s">
        <v>145</v>
      </c>
      <c r="F4426" s="31" t="s">
        <v>122</v>
      </c>
      <c r="G4426" s="31" t="s">
        <v>107</v>
      </c>
      <c r="H4426" s="31" t="s">
        <v>108</v>
      </c>
      <c r="I4426" s="31" t="s">
        <v>6120</v>
      </c>
      <c r="J4426" s="31" t="s">
        <v>6121</v>
      </c>
      <c r="K4426" s="31" t="s">
        <v>106</v>
      </c>
      <c r="L4426" s="31" t="s">
        <v>6118</v>
      </c>
      <c r="M4426" s="31" t="s">
        <v>33</v>
      </c>
      <c r="N4426" s="31" t="s">
        <v>25934</v>
      </c>
      <c r="O4426" s="31" t="s">
        <v>25929</v>
      </c>
      <c r="P4426" s="32" t="s">
        <v>66</v>
      </c>
      <c r="Q4426" s="32">
        <v>1</v>
      </c>
      <c r="R4426" t="str">
        <f t="shared" si="69"/>
        <v>Григор'єв В.О. ПП, гуртовня р-н Летичевский Район, пгт.Летичев, ул.Франко Ивана, д.4</v>
      </c>
    </row>
    <row r="4427" spans="1:18" hidden="1" x14ac:dyDescent="0.25">
      <c r="A4427" s="32">
        <v>502926</v>
      </c>
      <c r="B4427" s="31" t="s">
        <v>25272</v>
      </c>
      <c r="C4427" s="31" t="s">
        <v>25273</v>
      </c>
      <c r="D4427" s="31" t="s">
        <v>25274</v>
      </c>
      <c r="E4427" s="31" t="s">
        <v>145</v>
      </c>
      <c r="F4427" s="31" t="s">
        <v>122</v>
      </c>
      <c r="G4427" s="31" t="s">
        <v>149</v>
      </c>
      <c r="H4427" s="31" t="s">
        <v>108</v>
      </c>
      <c r="I4427" s="31" t="s">
        <v>124</v>
      </c>
      <c r="J4427" s="31" t="s">
        <v>109</v>
      </c>
      <c r="K4427" s="31" t="s">
        <v>106</v>
      </c>
      <c r="L4427" s="31" t="s">
        <v>25273</v>
      </c>
      <c r="M4427" s="31" t="s">
        <v>5</v>
      </c>
      <c r="N4427" s="31" t="s">
        <v>4</v>
      </c>
      <c r="O4427" s="31" t="s">
        <v>25929</v>
      </c>
      <c r="P4427" s="32" t="s">
        <v>25948</v>
      </c>
      <c r="Q4427" s="32">
        <v>1</v>
      </c>
      <c r="R4427" t="str">
        <f t="shared" si="69"/>
        <v>Бондар Т.Л. ПП, к-к №4/1 г.Хмельницкий, ул.Куприна, д.54 (ринок Дубово)</v>
      </c>
    </row>
    <row r="4428" spans="1:18" hidden="1" x14ac:dyDescent="0.25">
      <c r="A4428" s="32">
        <v>502928</v>
      </c>
      <c r="B4428" s="31" t="s">
        <v>25278</v>
      </c>
      <c r="C4428" s="31" t="s">
        <v>25279</v>
      </c>
      <c r="D4428" s="31" t="s">
        <v>25280</v>
      </c>
      <c r="E4428" s="31" t="s">
        <v>145</v>
      </c>
      <c r="F4428" s="31" t="s">
        <v>122</v>
      </c>
      <c r="G4428" s="31" t="s">
        <v>149</v>
      </c>
      <c r="H4428" s="31" t="s">
        <v>108</v>
      </c>
      <c r="I4428" s="31" t="s">
        <v>124</v>
      </c>
      <c r="J4428" s="31" t="s">
        <v>109</v>
      </c>
      <c r="K4428" s="31" t="s">
        <v>106</v>
      </c>
      <c r="L4428" s="31" t="s">
        <v>25279</v>
      </c>
      <c r="M4428" s="31" t="s">
        <v>5</v>
      </c>
      <c r="N4428" s="31" t="s">
        <v>4</v>
      </c>
      <c r="O4428" s="31" t="s">
        <v>25929</v>
      </c>
      <c r="P4428" s="32" t="s">
        <v>25948</v>
      </c>
      <c r="Q4428" s="32">
        <v>1</v>
      </c>
      <c r="R4428" t="str">
        <f t="shared" si="69"/>
        <v>Трачук О.В ПП, к-к №157 г.Хмельницкий, ул.Геологов (Висотний гараж)</v>
      </c>
    </row>
    <row r="4429" spans="1:18" hidden="1" x14ac:dyDescent="0.25">
      <c r="A4429" s="32">
        <v>306862</v>
      </c>
      <c r="B4429" s="31" t="s">
        <v>7723</v>
      </c>
      <c r="C4429" s="31" t="s">
        <v>7724</v>
      </c>
      <c r="D4429" s="31" t="s">
        <v>4767</v>
      </c>
      <c r="E4429" s="31" t="s">
        <v>145</v>
      </c>
      <c r="F4429" s="31" t="s">
        <v>122</v>
      </c>
      <c r="G4429" s="31" t="s">
        <v>115</v>
      </c>
      <c r="H4429" s="31" t="s">
        <v>116</v>
      </c>
      <c r="I4429" s="31"/>
      <c r="J4429" s="31"/>
      <c r="K4429" s="31" t="s">
        <v>106</v>
      </c>
      <c r="L4429" s="31" t="s">
        <v>7724</v>
      </c>
      <c r="M4429" s="31" t="s">
        <v>5</v>
      </c>
      <c r="N4429" s="31" t="s">
        <v>4</v>
      </c>
      <c r="O4429" s="31" t="s">
        <v>25929</v>
      </c>
      <c r="P4429" s="32" t="s">
        <v>25948</v>
      </c>
      <c r="Q4429" s="32">
        <v>1</v>
      </c>
      <c r="R4429" t="str">
        <f t="shared" si="69"/>
        <v>Бондар Т.Л. ПП, к-к №3/20 г.Хмельницкий, ул.Куприна (ринок "Дубово")</v>
      </c>
    </row>
    <row r="4430" spans="1:18" hidden="1" x14ac:dyDescent="0.25">
      <c r="A4430" s="32">
        <v>308259</v>
      </c>
      <c r="B4430" s="31" t="s">
        <v>15705</v>
      </c>
      <c r="C4430" s="31" t="s">
        <v>15706</v>
      </c>
      <c r="D4430" s="31" t="s">
        <v>25291</v>
      </c>
      <c r="E4430" s="31" t="s">
        <v>145</v>
      </c>
      <c r="F4430" s="31" t="s">
        <v>122</v>
      </c>
      <c r="G4430" s="31" t="s">
        <v>114</v>
      </c>
      <c r="H4430" s="31" t="s">
        <v>108</v>
      </c>
      <c r="I4430" s="31"/>
      <c r="J4430" s="31"/>
      <c r="K4430" s="31" t="s">
        <v>106</v>
      </c>
      <c r="L4430" s="31" t="s">
        <v>15710</v>
      </c>
      <c r="M4430" s="31" t="s">
        <v>30</v>
      </c>
      <c r="N4430" s="31" t="s">
        <v>25934</v>
      </c>
      <c r="O4430" s="31" t="s">
        <v>25929</v>
      </c>
      <c r="P4430" s="32" t="s">
        <v>25948</v>
      </c>
      <c r="Q4430" s="32">
        <v>1</v>
      </c>
      <c r="R4430" t="str">
        <f t="shared" si="69"/>
        <v>(КООП) Діброва 2009 СТ, кафе "Діброва 2009" р-н Теофипольский Район, пгт.Базалия (0)</v>
      </c>
    </row>
    <row r="4431" spans="1:18" hidden="1" x14ac:dyDescent="0.25">
      <c r="A4431" s="32">
        <v>337836</v>
      </c>
      <c r="B4431" s="31" t="s">
        <v>15524</v>
      </c>
      <c r="C4431" s="31" t="s">
        <v>15525</v>
      </c>
      <c r="D4431" s="31" t="s">
        <v>1828</v>
      </c>
      <c r="E4431" s="31" t="s">
        <v>145</v>
      </c>
      <c r="F4431" s="31" t="s">
        <v>122</v>
      </c>
      <c r="G4431" s="31" t="s">
        <v>107</v>
      </c>
      <c r="H4431" s="31" t="s">
        <v>108</v>
      </c>
      <c r="I4431" s="31" t="s">
        <v>15527</v>
      </c>
      <c r="J4431" s="31" t="s">
        <v>15528</v>
      </c>
      <c r="K4431" s="31" t="s">
        <v>106</v>
      </c>
      <c r="L4431" s="31" t="s">
        <v>15525</v>
      </c>
      <c r="M4431" s="31" t="s">
        <v>33</v>
      </c>
      <c r="N4431" s="31" t="s">
        <v>25934</v>
      </c>
      <c r="O4431" s="31" t="s">
        <v>25929</v>
      </c>
      <c r="P4431" s="32" t="s">
        <v>25948</v>
      </c>
      <c r="Q4431" s="32">
        <v>1</v>
      </c>
      <c r="R4431" t="str">
        <f t="shared" si="69"/>
        <v>Данилюк О.П. ПП, маг."Телефортуна" р-н Летичевский Район, пгт.Летичев (0)</v>
      </c>
    </row>
    <row r="4432" spans="1:18" hidden="1" x14ac:dyDescent="0.25">
      <c r="A4432" s="32">
        <v>351184</v>
      </c>
      <c r="B4432" s="31" t="s">
        <v>25410</v>
      </c>
      <c r="C4432" s="31" t="s">
        <v>25411</v>
      </c>
      <c r="D4432" s="31" t="s">
        <v>25389</v>
      </c>
      <c r="E4432" s="31" t="s">
        <v>145</v>
      </c>
      <c r="F4432" s="31" t="s">
        <v>122</v>
      </c>
      <c r="G4432" s="31" t="s">
        <v>107</v>
      </c>
      <c r="H4432" s="31" t="s">
        <v>108</v>
      </c>
      <c r="I4432" s="31" t="s">
        <v>124</v>
      </c>
      <c r="J4432" s="31" t="s">
        <v>109</v>
      </c>
      <c r="K4432" s="31" t="s">
        <v>106</v>
      </c>
      <c r="L4432" s="31" t="s">
        <v>25411</v>
      </c>
      <c r="M4432" s="31" t="s">
        <v>30</v>
      </c>
      <c r="N4432" s="31" t="s">
        <v>25934</v>
      </c>
      <c r="O4432" s="31" t="s">
        <v>25929</v>
      </c>
      <c r="P4432" s="32" t="s">
        <v>25948</v>
      </c>
      <c r="Q4432" s="32">
        <v>1</v>
      </c>
      <c r="R4432" t="str">
        <f t="shared" si="69"/>
        <v>Мізерний С.А. ПП, маг. "Продукти" р-н Теофипольский Район, с.Шибена (0)</v>
      </c>
    </row>
    <row r="4433" spans="1:18" hidden="1" x14ac:dyDescent="0.25">
      <c r="A4433" s="32">
        <v>351184</v>
      </c>
      <c r="B4433" s="31" t="s">
        <v>25412</v>
      </c>
      <c r="C4433" s="31" t="s">
        <v>25411</v>
      </c>
      <c r="D4433" s="31" t="s">
        <v>25389</v>
      </c>
      <c r="E4433" s="31" t="s">
        <v>145</v>
      </c>
      <c r="F4433" s="31" t="s">
        <v>122</v>
      </c>
      <c r="G4433" s="31" t="s">
        <v>107</v>
      </c>
      <c r="H4433" s="31" t="s">
        <v>108</v>
      </c>
      <c r="I4433" s="31" t="s">
        <v>25413</v>
      </c>
      <c r="J4433" s="31" t="s">
        <v>25414</v>
      </c>
      <c r="K4433" s="31" t="s">
        <v>106</v>
      </c>
      <c r="L4433" s="31" t="s">
        <v>25411</v>
      </c>
      <c r="M4433" s="31" t="s">
        <v>30</v>
      </c>
      <c r="N4433" s="31" t="s">
        <v>25934</v>
      </c>
      <c r="O4433" s="31" t="s">
        <v>25929</v>
      </c>
      <c r="P4433" s="32" t="s">
        <v>25948</v>
      </c>
      <c r="Q4433" s="32">
        <v>1</v>
      </c>
      <c r="R4433" t="str">
        <f t="shared" si="69"/>
        <v>Мізерний С.А. ПП, маг. "Продукти" р-н Теофипольский Район, с.Шибена (0)</v>
      </c>
    </row>
    <row r="4434" spans="1:18" hidden="1" x14ac:dyDescent="0.25">
      <c r="A4434" s="32">
        <v>351184</v>
      </c>
      <c r="B4434" s="31" t="s">
        <v>18613</v>
      </c>
      <c r="C4434" s="31" t="s">
        <v>25411</v>
      </c>
      <c r="D4434" s="31" t="s">
        <v>25389</v>
      </c>
      <c r="E4434" s="31" t="s">
        <v>145</v>
      </c>
      <c r="F4434" s="31" t="s">
        <v>122</v>
      </c>
      <c r="G4434" s="31" t="s">
        <v>107</v>
      </c>
      <c r="H4434" s="31" t="s">
        <v>108</v>
      </c>
      <c r="I4434" s="31"/>
      <c r="J4434" s="31"/>
      <c r="K4434" s="31" t="s">
        <v>106</v>
      </c>
      <c r="L4434" s="31" t="s">
        <v>18614</v>
      </c>
      <c r="M4434" s="31" t="s">
        <v>30</v>
      </c>
      <c r="N4434" s="31" t="s">
        <v>25934</v>
      </c>
      <c r="O4434" s="31" t="s">
        <v>25929</v>
      </c>
      <c r="P4434" s="32" t="s">
        <v>25948</v>
      </c>
      <c r="Q4434" s="32">
        <v>1</v>
      </c>
      <c r="R4434" t="str">
        <f t="shared" si="69"/>
        <v>Мізерний С.А. ПП, маг. "Продукти" р-н Теофипольский Район, с.Шибена (0)</v>
      </c>
    </row>
    <row r="4435" spans="1:18" hidden="1" x14ac:dyDescent="0.25">
      <c r="A4435" s="32">
        <v>351688</v>
      </c>
      <c r="B4435" s="31" t="s">
        <v>19121</v>
      </c>
      <c r="C4435" s="31" t="s">
        <v>19122</v>
      </c>
      <c r="D4435" s="31" t="s">
        <v>24080</v>
      </c>
      <c r="E4435" s="31" t="s">
        <v>145</v>
      </c>
      <c r="F4435" s="31" t="s">
        <v>122</v>
      </c>
      <c r="G4435" s="31" t="s">
        <v>107</v>
      </c>
      <c r="H4435" s="31" t="s">
        <v>108</v>
      </c>
      <c r="I4435" s="31"/>
      <c r="J4435" s="31"/>
      <c r="K4435" s="31" t="s">
        <v>106</v>
      </c>
      <c r="L4435" s="31" t="s">
        <v>19126</v>
      </c>
      <c r="M4435" s="31" t="s">
        <v>30</v>
      </c>
      <c r="N4435" s="31" t="s">
        <v>25934</v>
      </c>
      <c r="O4435" s="31" t="s">
        <v>25929</v>
      </c>
      <c r="P4435" s="32" t="s">
        <v>25948</v>
      </c>
      <c r="Q4435" s="32">
        <v>1</v>
      </c>
      <c r="R4435" t="str">
        <f t="shared" si="69"/>
        <v>(КООП) Оксамит 2008 СТ р-н Теофипольский Район, с.Святец (0)</v>
      </c>
    </row>
    <row r="4436" spans="1:18" hidden="1" x14ac:dyDescent="0.25">
      <c r="A4436" s="32">
        <v>352536</v>
      </c>
      <c r="B4436" s="31" t="s">
        <v>25337</v>
      </c>
      <c r="C4436" s="31" t="s">
        <v>25338</v>
      </c>
      <c r="D4436" s="31" t="s">
        <v>5534</v>
      </c>
      <c r="E4436" s="31" t="s">
        <v>145</v>
      </c>
      <c r="F4436" s="31" t="s">
        <v>122</v>
      </c>
      <c r="G4436" s="31" t="s">
        <v>107</v>
      </c>
      <c r="H4436" s="31" t="s">
        <v>108</v>
      </c>
      <c r="I4436" s="31" t="s">
        <v>124</v>
      </c>
      <c r="J4436" s="31" t="s">
        <v>109</v>
      </c>
      <c r="K4436" s="31" t="s">
        <v>106</v>
      </c>
      <c r="L4436" s="31" t="s">
        <v>25338</v>
      </c>
      <c r="M4436" s="31" t="s">
        <v>5</v>
      </c>
      <c r="N4436" s="31" t="s">
        <v>4</v>
      </c>
      <c r="O4436" s="31" t="s">
        <v>25929</v>
      </c>
      <c r="P4436" s="32" t="s">
        <v>25948</v>
      </c>
      <c r="Q4436" s="32">
        <v>1</v>
      </c>
      <c r="R4436" t="str">
        <f t="shared" si="69"/>
        <v>Продун О.М. ПП, к-к № 1/б г.Хмельницкий, ул.Соборная, д.11</v>
      </c>
    </row>
    <row r="4437" spans="1:18" hidden="1" x14ac:dyDescent="0.25">
      <c r="A4437" s="32">
        <v>357941</v>
      </c>
      <c r="B4437" s="31" t="s">
        <v>15711</v>
      </c>
      <c r="C4437" s="31" t="s">
        <v>15712</v>
      </c>
      <c r="D4437" s="31" t="s">
        <v>424</v>
      </c>
      <c r="E4437" s="31" t="s">
        <v>145</v>
      </c>
      <c r="F4437" s="31" t="s">
        <v>122</v>
      </c>
      <c r="G4437" s="31" t="s">
        <v>115</v>
      </c>
      <c r="H4437" s="31" t="s">
        <v>116</v>
      </c>
      <c r="I4437" s="31" t="s">
        <v>25479</v>
      </c>
      <c r="J4437" s="31" t="s">
        <v>25480</v>
      </c>
      <c r="K4437" s="31" t="s">
        <v>106</v>
      </c>
      <c r="L4437" s="31" t="s">
        <v>15712</v>
      </c>
      <c r="M4437" s="31" t="s">
        <v>5</v>
      </c>
      <c r="N4437" s="31" t="s">
        <v>4</v>
      </c>
      <c r="O4437" s="31" t="s">
        <v>25929</v>
      </c>
      <c r="P4437" s="32" t="s">
        <v>25948</v>
      </c>
      <c r="Q4437" s="32">
        <v>1</v>
      </c>
      <c r="R4437" t="str">
        <f t="shared" si="69"/>
        <v>Діль А.В. ПП, к-к №126 г.Хмельницкий (0)</v>
      </c>
    </row>
    <row r="4438" spans="1:18" hidden="1" x14ac:dyDescent="0.25">
      <c r="A4438" s="32">
        <v>162498</v>
      </c>
      <c r="B4438" s="31" t="s">
        <v>14491</v>
      </c>
      <c r="C4438" s="31" t="s">
        <v>14492</v>
      </c>
      <c r="D4438" s="31" t="s">
        <v>14493</v>
      </c>
      <c r="E4438" s="31" t="s">
        <v>145</v>
      </c>
      <c r="F4438" s="31" t="s">
        <v>122</v>
      </c>
      <c r="G4438" s="31" t="s">
        <v>107</v>
      </c>
      <c r="H4438" s="31" t="s">
        <v>108</v>
      </c>
      <c r="I4438" s="31" t="s">
        <v>14494</v>
      </c>
      <c r="J4438" s="31" t="s">
        <v>14495</v>
      </c>
      <c r="K4438" s="31" t="s">
        <v>106</v>
      </c>
      <c r="L4438" s="31" t="s">
        <v>14492</v>
      </c>
      <c r="M4438" s="31" t="s">
        <v>15</v>
      </c>
      <c r="N4438" s="31" t="s">
        <v>25931</v>
      </c>
      <c r="O4438" s="31" t="s">
        <v>25929</v>
      </c>
      <c r="P4438" s="32" t="s">
        <v>25948</v>
      </c>
      <c r="Q4438" s="32">
        <v>1</v>
      </c>
      <c r="R4438" t="str">
        <f t="shared" si="69"/>
        <v>Веретюк С.Л. ПП, маг. "Альона" р-н Волочисский Район, г.Волочиск, ул.Независимости, д.15</v>
      </c>
    </row>
    <row r="4439" spans="1:18" hidden="1" x14ac:dyDescent="0.25">
      <c r="A4439" s="32">
        <v>162500</v>
      </c>
      <c r="B4439" s="31" t="s">
        <v>1473</v>
      </c>
      <c r="C4439" s="31" t="s">
        <v>1474</v>
      </c>
      <c r="D4439" s="31" t="s">
        <v>14497</v>
      </c>
      <c r="E4439" s="31" t="s">
        <v>135</v>
      </c>
      <c r="F4439" s="31" t="s">
        <v>122</v>
      </c>
      <c r="G4439" s="31" t="s">
        <v>149</v>
      </c>
      <c r="H4439" s="31" t="s">
        <v>108</v>
      </c>
      <c r="I4439" s="31" t="s">
        <v>124</v>
      </c>
      <c r="J4439" s="31" t="s">
        <v>109</v>
      </c>
      <c r="K4439" s="31" t="s">
        <v>106</v>
      </c>
      <c r="L4439" s="31" t="s">
        <v>1474</v>
      </c>
      <c r="M4439" s="31" t="s">
        <v>10</v>
      </c>
      <c r="N4439" s="31" t="s">
        <v>25930</v>
      </c>
      <c r="O4439" s="31" t="s">
        <v>25929</v>
      </c>
      <c r="P4439" s="32" t="s">
        <v>25948</v>
      </c>
      <c r="Q4439" s="32">
        <v>1</v>
      </c>
      <c r="R4439" t="str">
        <f t="shared" si="69"/>
        <v>Верхогляд В.І. ПП, к-к г.Нетишин, просп Курчатова, д.13</v>
      </c>
    </row>
    <row r="4440" spans="1:18" hidden="1" x14ac:dyDescent="0.25">
      <c r="A4440" s="32">
        <v>162501</v>
      </c>
      <c r="B4440" s="31" t="s">
        <v>14498</v>
      </c>
      <c r="C4440" s="31" t="s">
        <v>14499</v>
      </c>
      <c r="D4440" s="31" t="s">
        <v>14500</v>
      </c>
      <c r="E4440" s="31" t="s">
        <v>135</v>
      </c>
      <c r="F4440" s="31" t="s">
        <v>122</v>
      </c>
      <c r="G4440" s="31" t="s">
        <v>107</v>
      </c>
      <c r="H4440" s="31" t="s">
        <v>108</v>
      </c>
      <c r="I4440" s="31" t="s">
        <v>14501</v>
      </c>
      <c r="J4440" s="31" t="s">
        <v>14502</v>
      </c>
      <c r="K4440" s="31" t="s">
        <v>106</v>
      </c>
      <c r="L4440" s="31" t="s">
        <v>14503</v>
      </c>
      <c r="M4440" s="31" t="s">
        <v>10</v>
      </c>
      <c r="N4440" s="31" t="s">
        <v>25930</v>
      </c>
      <c r="O4440" s="31" t="s">
        <v>25929</v>
      </c>
      <c r="P4440" s="32" t="s">
        <v>67</v>
      </c>
      <c r="Q4440" s="32">
        <v>1</v>
      </c>
      <c r="R4440" t="str">
        <f t="shared" si="69"/>
        <v>(РЦ) Верхогляд В.І. ПП, маг. "Нива" г.Нетишин (навпроти ПАКо ринок)</v>
      </c>
    </row>
    <row r="4441" spans="1:18" hidden="1" x14ac:dyDescent="0.25">
      <c r="A4441" s="32">
        <v>162502</v>
      </c>
      <c r="B4441" s="31" t="s">
        <v>14504</v>
      </c>
      <c r="C4441" s="31" t="s">
        <v>14505</v>
      </c>
      <c r="D4441" s="31" t="s">
        <v>1475</v>
      </c>
      <c r="E4441" s="31" t="s">
        <v>135</v>
      </c>
      <c r="F4441" s="31" t="s">
        <v>122</v>
      </c>
      <c r="G4441" s="31" t="s">
        <v>113</v>
      </c>
      <c r="H4441" s="31" t="s">
        <v>108</v>
      </c>
      <c r="I4441" s="31" t="s">
        <v>14501</v>
      </c>
      <c r="J4441" s="31" t="s">
        <v>14502</v>
      </c>
      <c r="K4441" s="31" t="s">
        <v>106</v>
      </c>
      <c r="L4441" s="31" t="s">
        <v>14505</v>
      </c>
      <c r="M4441" s="31" t="s">
        <v>10</v>
      </c>
      <c r="N4441" s="31" t="s">
        <v>25930</v>
      </c>
      <c r="O4441" s="31" t="s">
        <v>25929</v>
      </c>
      <c r="P4441" s="32" t="s">
        <v>25948</v>
      </c>
      <c r="Q4441" s="32">
        <v>1</v>
      </c>
      <c r="R4441" t="str">
        <f t="shared" si="69"/>
        <v>Верхогляд В.І. ПП, павільйон "Добробут" г.Нетишин (0)</v>
      </c>
    </row>
    <row r="4442" spans="1:18" hidden="1" x14ac:dyDescent="0.25">
      <c r="A4442" s="32">
        <v>162502</v>
      </c>
      <c r="B4442" s="31" t="s">
        <v>14504</v>
      </c>
      <c r="C4442" s="31" t="s">
        <v>14505</v>
      </c>
      <c r="D4442" s="31" t="s">
        <v>1475</v>
      </c>
      <c r="E4442" s="31" t="s">
        <v>135</v>
      </c>
      <c r="F4442" s="31" t="s">
        <v>122</v>
      </c>
      <c r="G4442" s="31" t="s">
        <v>113</v>
      </c>
      <c r="H4442" s="31" t="s">
        <v>108</v>
      </c>
      <c r="I4442" s="31"/>
      <c r="J4442" s="31"/>
      <c r="K4442" s="31" t="s">
        <v>106</v>
      </c>
      <c r="L4442" s="31" t="s">
        <v>14505</v>
      </c>
      <c r="M4442" s="31" t="s">
        <v>10</v>
      </c>
      <c r="N4442" s="31" t="s">
        <v>25930</v>
      </c>
      <c r="O4442" s="31" t="s">
        <v>25929</v>
      </c>
      <c r="P4442" s="32" t="s">
        <v>25948</v>
      </c>
      <c r="Q4442" s="32">
        <v>1</v>
      </c>
      <c r="R4442" t="str">
        <f t="shared" si="69"/>
        <v>Верхогляд В.І. ПП, павільйон "Добробут" г.Нетишин (0)</v>
      </c>
    </row>
    <row r="4443" spans="1:18" hidden="1" x14ac:dyDescent="0.25">
      <c r="A4443" s="32">
        <v>162504</v>
      </c>
      <c r="B4443" s="31" t="s">
        <v>14506</v>
      </c>
      <c r="C4443" s="31" t="s">
        <v>14507</v>
      </c>
      <c r="D4443" s="31" t="s">
        <v>14497</v>
      </c>
      <c r="E4443" s="31" t="s">
        <v>135</v>
      </c>
      <c r="F4443" s="31" t="s">
        <v>122</v>
      </c>
      <c r="G4443" s="31" t="s">
        <v>149</v>
      </c>
      <c r="H4443" s="31" t="s">
        <v>108</v>
      </c>
      <c r="I4443" s="31" t="s">
        <v>124</v>
      </c>
      <c r="J4443" s="31" t="s">
        <v>109</v>
      </c>
      <c r="K4443" s="31" t="s">
        <v>106</v>
      </c>
      <c r="L4443" s="31" t="s">
        <v>14507</v>
      </c>
      <c r="M4443" s="31" t="s">
        <v>10</v>
      </c>
      <c r="N4443" s="31" t="s">
        <v>25930</v>
      </c>
      <c r="O4443" s="31" t="s">
        <v>25929</v>
      </c>
      <c r="P4443" s="32" t="s">
        <v>67</v>
      </c>
      <c r="Q4443" s="32">
        <v>1</v>
      </c>
      <c r="R4443" t="str">
        <f t="shared" si="69"/>
        <v>Верхогляд Н.Д.ПП,"Кіоск" г.Нетишин, просп Курчатова, д.13</v>
      </c>
    </row>
    <row r="4444" spans="1:18" hidden="1" x14ac:dyDescent="0.25">
      <c r="A4444" s="32">
        <v>162504</v>
      </c>
      <c r="B4444" s="31" t="s">
        <v>14506</v>
      </c>
      <c r="C4444" s="31" t="s">
        <v>14507</v>
      </c>
      <c r="D4444" s="31" t="s">
        <v>14497</v>
      </c>
      <c r="E4444" s="31" t="s">
        <v>135</v>
      </c>
      <c r="F4444" s="31" t="s">
        <v>122</v>
      </c>
      <c r="G4444" s="31" t="s">
        <v>149</v>
      </c>
      <c r="H4444" s="31" t="s">
        <v>108</v>
      </c>
      <c r="I4444" s="31"/>
      <c r="J4444" s="31"/>
      <c r="K4444" s="31" t="s">
        <v>106</v>
      </c>
      <c r="L4444" s="31" t="s">
        <v>14507</v>
      </c>
      <c r="M4444" s="31" t="s">
        <v>10</v>
      </c>
      <c r="N4444" s="31" t="s">
        <v>25930</v>
      </c>
      <c r="O4444" s="31" t="s">
        <v>25929</v>
      </c>
      <c r="P4444" s="32" t="s">
        <v>67</v>
      </c>
      <c r="Q4444" s="32">
        <v>1</v>
      </c>
      <c r="R4444" t="str">
        <f t="shared" si="69"/>
        <v>Верхогляд Н.Д.ПП,"Кіоск" г.Нетишин, просп Курчатова, д.13</v>
      </c>
    </row>
    <row r="4445" spans="1:18" hidden="1" x14ac:dyDescent="0.25">
      <c r="A4445" s="32">
        <v>162506</v>
      </c>
      <c r="B4445" s="31" t="s">
        <v>14513</v>
      </c>
      <c r="C4445" s="31" t="s">
        <v>14514</v>
      </c>
      <c r="D4445" s="31" t="s">
        <v>14515</v>
      </c>
      <c r="E4445" s="31" t="s">
        <v>135</v>
      </c>
      <c r="F4445" s="31" t="s">
        <v>122</v>
      </c>
      <c r="G4445" s="31" t="s">
        <v>149</v>
      </c>
      <c r="H4445" s="31" t="s">
        <v>108</v>
      </c>
      <c r="I4445" s="31" t="s">
        <v>124</v>
      </c>
      <c r="J4445" s="31" t="s">
        <v>109</v>
      </c>
      <c r="K4445" s="31" t="s">
        <v>106</v>
      </c>
      <c r="L4445" s="31" t="s">
        <v>14514</v>
      </c>
      <c r="M4445" s="31" t="s">
        <v>10</v>
      </c>
      <c r="N4445" s="31" t="s">
        <v>25930</v>
      </c>
      <c r="O4445" s="31" t="s">
        <v>25929</v>
      </c>
      <c r="P4445" s="32" t="s">
        <v>25948</v>
      </c>
      <c r="Q4445" s="32">
        <v>1</v>
      </c>
      <c r="R4445" t="str">
        <f t="shared" si="69"/>
        <v>Верхогляд Н.Д.ПП,маг "Нива" г.Нетишин, д.4 (ринкова)</v>
      </c>
    </row>
    <row r="4446" spans="1:18" hidden="1" x14ac:dyDescent="0.25">
      <c r="A4446" s="32">
        <v>162506</v>
      </c>
      <c r="B4446" s="31" t="s">
        <v>14513</v>
      </c>
      <c r="C4446" s="31" t="s">
        <v>14514</v>
      </c>
      <c r="D4446" s="31" t="s">
        <v>14515</v>
      </c>
      <c r="E4446" s="31" t="s">
        <v>135</v>
      </c>
      <c r="F4446" s="31" t="s">
        <v>122</v>
      </c>
      <c r="G4446" s="31" t="s">
        <v>149</v>
      </c>
      <c r="H4446" s="31" t="s">
        <v>108</v>
      </c>
      <c r="I4446" s="31"/>
      <c r="J4446" s="31"/>
      <c r="K4446" s="31" t="s">
        <v>106</v>
      </c>
      <c r="L4446" s="31" t="s">
        <v>14514</v>
      </c>
      <c r="M4446" s="31" t="s">
        <v>10</v>
      </c>
      <c r="N4446" s="31" t="s">
        <v>25930</v>
      </c>
      <c r="O4446" s="31" t="s">
        <v>25929</v>
      </c>
      <c r="P4446" s="32" t="s">
        <v>25948</v>
      </c>
      <c r="Q4446" s="32">
        <v>1</v>
      </c>
      <c r="R4446" t="str">
        <f t="shared" si="69"/>
        <v>Верхогляд Н.Д.ПП,маг "Нива" г.Нетишин, д.4 (ринкова)</v>
      </c>
    </row>
    <row r="4447" spans="1:18" hidden="1" x14ac:dyDescent="0.25">
      <c r="A4447" s="32">
        <v>162508</v>
      </c>
      <c r="B4447" s="31" t="s">
        <v>14516</v>
      </c>
      <c r="C4447" s="31" t="s">
        <v>14517</v>
      </c>
      <c r="D4447" s="31" t="s">
        <v>9340</v>
      </c>
      <c r="E4447" s="31" t="s">
        <v>135</v>
      </c>
      <c r="F4447" s="31" t="s">
        <v>122</v>
      </c>
      <c r="G4447" s="31" t="s">
        <v>107</v>
      </c>
      <c r="H4447" s="31" t="s">
        <v>108</v>
      </c>
      <c r="I4447" s="31" t="s">
        <v>14518</v>
      </c>
      <c r="J4447" s="31" t="s">
        <v>14519</v>
      </c>
      <c r="K4447" s="31" t="s">
        <v>106</v>
      </c>
      <c r="L4447" s="31" t="s">
        <v>14517</v>
      </c>
      <c r="M4447" s="31" t="s">
        <v>11</v>
      </c>
      <c r="N4447" s="31" t="s">
        <v>25930</v>
      </c>
      <c r="O4447" s="31" t="s">
        <v>25929</v>
      </c>
      <c r="P4447" s="32" t="s">
        <v>25948</v>
      </c>
      <c r="Q4447" s="32">
        <v>1</v>
      </c>
      <c r="R4447" t="str">
        <f t="shared" si="69"/>
        <v>Вершицька Р.З. ПП, маг. "Абсолют" г.Шепетовка, ул.Котика Вали, д.103а</v>
      </c>
    </row>
    <row r="4448" spans="1:18" hidden="1" x14ac:dyDescent="0.25">
      <c r="A4448" s="32">
        <v>162508</v>
      </c>
      <c r="B4448" s="31" t="s">
        <v>14516</v>
      </c>
      <c r="C4448" s="31" t="s">
        <v>14517</v>
      </c>
      <c r="D4448" s="31" t="s">
        <v>9340</v>
      </c>
      <c r="E4448" s="31" t="s">
        <v>135</v>
      </c>
      <c r="F4448" s="31" t="s">
        <v>122</v>
      </c>
      <c r="G4448" s="31" t="s">
        <v>107</v>
      </c>
      <c r="H4448" s="31" t="s">
        <v>108</v>
      </c>
      <c r="I4448" s="31"/>
      <c r="J4448" s="31"/>
      <c r="K4448" s="31" t="s">
        <v>106</v>
      </c>
      <c r="L4448" s="31" t="s">
        <v>14517</v>
      </c>
      <c r="M4448" s="31" t="s">
        <v>11</v>
      </c>
      <c r="N4448" s="31" t="s">
        <v>25930</v>
      </c>
      <c r="O4448" s="31" t="s">
        <v>25929</v>
      </c>
      <c r="P4448" s="32" t="s">
        <v>25948</v>
      </c>
      <c r="Q4448" s="32">
        <v>1</v>
      </c>
      <c r="R4448" t="str">
        <f t="shared" si="69"/>
        <v>Вершицька Р.З. ПП, маг. "Абсолют" г.Шепетовка, ул.Котика Вали, д.103а</v>
      </c>
    </row>
    <row r="4449" spans="1:18" hidden="1" x14ac:dyDescent="0.25">
      <c r="A4449" s="32">
        <v>162519</v>
      </c>
      <c r="B4449" s="31" t="s">
        <v>14541</v>
      </c>
      <c r="C4449" s="31" t="s">
        <v>14542</v>
      </c>
      <c r="D4449" s="31" t="s">
        <v>9541</v>
      </c>
      <c r="E4449" s="31" t="s">
        <v>135</v>
      </c>
      <c r="F4449" s="31" t="s">
        <v>122</v>
      </c>
      <c r="G4449" s="31" t="s">
        <v>107</v>
      </c>
      <c r="H4449" s="31" t="s">
        <v>108</v>
      </c>
      <c r="I4449" s="31" t="s">
        <v>124</v>
      </c>
      <c r="J4449" s="31" t="s">
        <v>109</v>
      </c>
      <c r="K4449" s="31" t="s">
        <v>106</v>
      </c>
      <c r="L4449" s="31" t="s">
        <v>14543</v>
      </c>
      <c r="M4449" s="31" t="s">
        <v>7</v>
      </c>
      <c r="N4449" s="31" t="s">
        <v>25930</v>
      </c>
      <c r="O4449" s="31" t="s">
        <v>25929</v>
      </c>
      <c r="P4449" s="32" t="s">
        <v>25948</v>
      </c>
      <c r="Q4449" s="32">
        <v>1</v>
      </c>
      <c r="R4449" t="str">
        <f t="shared" si="69"/>
        <v>(КООП) виробничник кп г.Славута, ул.Кузовкова, д.14</v>
      </c>
    </row>
    <row r="4450" spans="1:18" hidden="1" x14ac:dyDescent="0.25">
      <c r="A4450" s="32">
        <v>162530</v>
      </c>
      <c r="B4450" s="31" t="s">
        <v>14567</v>
      </c>
      <c r="C4450" s="31" t="s">
        <v>14568</v>
      </c>
      <c r="D4450" s="31" t="s">
        <v>4437</v>
      </c>
      <c r="E4450" s="31" t="s">
        <v>135</v>
      </c>
      <c r="F4450" s="31" t="s">
        <v>122</v>
      </c>
      <c r="G4450" s="31" t="s">
        <v>107</v>
      </c>
      <c r="H4450" s="31" t="s">
        <v>108</v>
      </c>
      <c r="I4450" s="31" t="s">
        <v>124</v>
      </c>
      <c r="J4450" s="31" t="s">
        <v>109</v>
      </c>
      <c r="K4450" s="31" t="s">
        <v>106</v>
      </c>
      <c r="L4450" s="31" t="s">
        <v>14568</v>
      </c>
      <c r="M4450" s="31" t="s">
        <v>11</v>
      </c>
      <c r="N4450" s="31" t="s">
        <v>25930</v>
      </c>
      <c r="O4450" s="31" t="s">
        <v>25929</v>
      </c>
      <c r="P4450" s="32" t="s">
        <v>25948</v>
      </c>
      <c r="Q4450" s="32">
        <v>1</v>
      </c>
      <c r="R4450" t="str">
        <f t="shared" si="69"/>
        <v>Вінник ПП,маг "Dolce Vita" г.Шепетовка, ул.Шешукова, д.8</v>
      </c>
    </row>
    <row r="4451" spans="1:18" hidden="1" x14ac:dyDescent="0.25">
      <c r="A4451" s="32">
        <v>162550</v>
      </c>
      <c r="B4451" s="31" t="s">
        <v>14603</v>
      </c>
      <c r="C4451" s="31" t="s">
        <v>14604</v>
      </c>
      <c r="D4451" s="31" t="s">
        <v>14605</v>
      </c>
      <c r="E4451" s="31" t="s">
        <v>135</v>
      </c>
      <c r="F4451" s="31" t="s">
        <v>122</v>
      </c>
      <c r="G4451" s="31" t="s">
        <v>107</v>
      </c>
      <c r="H4451" s="31" t="s">
        <v>108</v>
      </c>
      <c r="I4451" s="31" t="s">
        <v>14606</v>
      </c>
      <c r="J4451" s="31" t="s">
        <v>14607</v>
      </c>
      <c r="K4451" s="31" t="s">
        <v>106</v>
      </c>
      <c r="L4451" s="31" t="s">
        <v>14604</v>
      </c>
      <c r="M4451" s="31" t="s">
        <v>12</v>
      </c>
      <c r="N4451" s="31" t="s">
        <v>25930</v>
      </c>
      <c r="O4451" s="31" t="s">
        <v>25929</v>
      </c>
      <c r="P4451" s="32" t="s">
        <v>25948</v>
      </c>
      <c r="Q4451" s="32">
        <v>1</v>
      </c>
      <c r="R4451" t="str">
        <f t="shared" si="69"/>
        <v>Власюк Н.М. ПП, маг. "Фортуна" р-н Изяславский Район, г.Изяслав, пер.Шевченко, д.10</v>
      </c>
    </row>
    <row r="4452" spans="1:18" hidden="1" x14ac:dyDescent="0.25">
      <c r="A4452" s="32">
        <v>162553</v>
      </c>
      <c r="B4452" s="31" t="s">
        <v>14613</v>
      </c>
      <c r="C4452" s="31" t="s">
        <v>14614</v>
      </c>
      <c r="D4452" s="31" t="s">
        <v>14615</v>
      </c>
      <c r="E4452" s="31" t="s">
        <v>145</v>
      </c>
      <c r="F4452" s="31" t="s">
        <v>122</v>
      </c>
      <c r="G4452" s="31" t="s">
        <v>107</v>
      </c>
      <c r="H4452" s="31" t="s">
        <v>108</v>
      </c>
      <c r="I4452" s="31" t="s">
        <v>124</v>
      </c>
      <c r="J4452" s="31" t="s">
        <v>109</v>
      </c>
      <c r="K4452" s="31" t="s">
        <v>106</v>
      </c>
      <c r="L4452" s="31" t="s">
        <v>14614</v>
      </c>
      <c r="M4452" s="31" t="s">
        <v>16</v>
      </c>
      <c r="N4452" s="31" t="s">
        <v>25931</v>
      </c>
      <c r="O4452" s="31" t="s">
        <v>25929</v>
      </c>
      <c r="P4452" s="32" t="s">
        <v>25948</v>
      </c>
      <c r="Q4452" s="32">
        <v>1</v>
      </c>
      <c r="R4452" t="str">
        <f t="shared" si="69"/>
        <v>Вовнянко Н.В. ПП, маг. "Аліна" р-н Городокский Район, с.Жищинцы, ул.Октябрьская, д.2</v>
      </c>
    </row>
    <row r="4453" spans="1:18" hidden="1" x14ac:dyDescent="0.25">
      <c r="A4453" s="32">
        <v>162555</v>
      </c>
      <c r="B4453" s="31" t="s">
        <v>14621</v>
      </c>
      <c r="C4453" s="31" t="s">
        <v>14622</v>
      </c>
      <c r="D4453" s="31" t="s">
        <v>14623</v>
      </c>
      <c r="E4453" s="31" t="s">
        <v>145</v>
      </c>
      <c r="F4453" s="31" t="s">
        <v>122</v>
      </c>
      <c r="G4453" s="31" t="s">
        <v>107</v>
      </c>
      <c r="H4453" s="31" t="s">
        <v>108</v>
      </c>
      <c r="I4453" s="31" t="s">
        <v>14619</v>
      </c>
      <c r="J4453" s="31" t="s">
        <v>14620</v>
      </c>
      <c r="K4453" s="31" t="s">
        <v>106</v>
      </c>
      <c r="L4453" s="31" t="s">
        <v>14622</v>
      </c>
      <c r="M4453" s="31" t="s">
        <v>16</v>
      </c>
      <c r="N4453" s="31" t="s">
        <v>25931</v>
      </c>
      <c r="O4453" s="31" t="s">
        <v>25929</v>
      </c>
      <c r="P4453" s="32" t="s">
        <v>25948</v>
      </c>
      <c r="Q4453" s="32">
        <v>1</v>
      </c>
      <c r="R4453" t="str">
        <f t="shared" si="69"/>
        <v>Вовнянко Н.В. ПП, маг. "Людмила" р-н Городокский Район, с.Жищинцы, ул.Грушевского, д.10</v>
      </c>
    </row>
    <row r="4454" spans="1:18" hidden="1" x14ac:dyDescent="0.25">
      <c r="A4454" s="32">
        <v>162561</v>
      </c>
      <c r="B4454" s="31" t="s">
        <v>14635</v>
      </c>
      <c r="C4454" s="31" t="s">
        <v>14636</v>
      </c>
      <c r="D4454" s="31" t="s">
        <v>14637</v>
      </c>
      <c r="E4454" s="31" t="s">
        <v>145</v>
      </c>
      <c r="F4454" s="31" t="s">
        <v>122</v>
      </c>
      <c r="G4454" s="31" t="s">
        <v>107</v>
      </c>
      <c r="H4454" s="31" t="s">
        <v>108</v>
      </c>
      <c r="I4454" s="31"/>
      <c r="J4454" s="31"/>
      <c r="K4454" s="31" t="s">
        <v>106</v>
      </c>
      <c r="L4454" s="31" t="s">
        <v>14636</v>
      </c>
      <c r="M4454" s="31" t="s">
        <v>16</v>
      </c>
      <c r="N4454" s="31" t="s">
        <v>25931</v>
      </c>
      <c r="O4454" s="31" t="s">
        <v>25929</v>
      </c>
      <c r="P4454" s="32" t="s">
        <v>25948</v>
      </c>
      <c r="Q4454" s="32">
        <v>1</v>
      </c>
      <c r="R4454" t="str">
        <f t="shared" si="69"/>
        <v>Возна О.І. ПП, маг. "Ольга" р-н Хмельницкий Район, пгт.Марьяновка, ул.Щорса, д.9</v>
      </c>
    </row>
    <row r="4455" spans="1:18" hidden="1" x14ac:dyDescent="0.25">
      <c r="A4455" s="32">
        <v>162561</v>
      </c>
      <c r="B4455" s="31" t="s">
        <v>14635</v>
      </c>
      <c r="C4455" s="31" t="s">
        <v>14636</v>
      </c>
      <c r="D4455" s="31" t="s">
        <v>14637</v>
      </c>
      <c r="E4455" s="31" t="s">
        <v>145</v>
      </c>
      <c r="F4455" s="31" t="s">
        <v>122</v>
      </c>
      <c r="G4455" s="31" t="s">
        <v>107</v>
      </c>
      <c r="H4455" s="31" t="s">
        <v>108</v>
      </c>
      <c r="I4455" s="31" t="s">
        <v>14638</v>
      </c>
      <c r="J4455" s="31" t="s">
        <v>14639</v>
      </c>
      <c r="K4455" s="31" t="s">
        <v>106</v>
      </c>
      <c r="L4455" s="31" t="s">
        <v>14636</v>
      </c>
      <c r="M4455" s="31" t="s">
        <v>16</v>
      </c>
      <c r="N4455" s="31" t="s">
        <v>25931</v>
      </c>
      <c r="O4455" s="31" t="s">
        <v>25929</v>
      </c>
      <c r="P4455" s="32" t="s">
        <v>25948</v>
      </c>
      <c r="Q4455" s="32">
        <v>1</v>
      </c>
      <c r="R4455" t="str">
        <f t="shared" si="69"/>
        <v>Возна О.І. ПП, маг. "Ольга" р-н Хмельницкий Район, пгт.Марьяновка, ул.Щорса, д.9</v>
      </c>
    </row>
    <row r="4456" spans="1:18" hidden="1" x14ac:dyDescent="0.25">
      <c r="A4456" s="32">
        <v>162574</v>
      </c>
      <c r="B4456" s="31" t="s">
        <v>14654</v>
      </c>
      <c r="C4456" s="31" t="s">
        <v>14655</v>
      </c>
      <c r="D4456" s="31" t="s">
        <v>14656</v>
      </c>
      <c r="E4456" s="31" t="s">
        <v>135</v>
      </c>
      <c r="F4456" s="31" t="s">
        <v>122</v>
      </c>
      <c r="G4456" s="31" t="s">
        <v>107</v>
      </c>
      <c r="H4456" s="31" t="s">
        <v>108</v>
      </c>
      <c r="I4456" s="31" t="s">
        <v>124</v>
      </c>
      <c r="J4456" s="31" t="s">
        <v>109</v>
      </c>
      <c r="K4456" s="31" t="s">
        <v>106</v>
      </c>
      <c r="L4456" s="31" t="s">
        <v>14655</v>
      </c>
      <c r="M4456" s="31" t="s">
        <v>10</v>
      </c>
      <c r="N4456" s="31" t="s">
        <v>25930</v>
      </c>
      <c r="O4456" s="31" t="s">
        <v>25929</v>
      </c>
      <c r="P4456" s="32" t="s">
        <v>25948</v>
      </c>
      <c r="Q4456" s="32">
        <v>1</v>
      </c>
      <c r="R4456" t="str">
        <f t="shared" si="69"/>
        <v>Войцешук М.Г. ПП, маг. "Біла ніч" г.Нетишин, просп Курчатова, д.7</v>
      </c>
    </row>
    <row r="4457" spans="1:18" hidden="1" x14ac:dyDescent="0.25">
      <c r="A4457" s="32">
        <v>162608</v>
      </c>
      <c r="B4457" s="31" t="s">
        <v>14730</v>
      </c>
      <c r="C4457" s="31" t="s">
        <v>14731</v>
      </c>
      <c r="D4457" s="31" t="s">
        <v>14732</v>
      </c>
      <c r="E4457" s="31" t="s">
        <v>135</v>
      </c>
      <c r="F4457" s="31" t="s">
        <v>122</v>
      </c>
      <c r="G4457" s="31" t="s">
        <v>107</v>
      </c>
      <c r="H4457" s="31" t="s">
        <v>108</v>
      </c>
      <c r="I4457" s="31" t="s">
        <v>124</v>
      </c>
      <c r="J4457" s="31" t="s">
        <v>109</v>
      </c>
      <c r="K4457" s="31" t="s">
        <v>106</v>
      </c>
      <c r="L4457" s="31" t="s">
        <v>14731</v>
      </c>
      <c r="M4457" s="31" t="s">
        <v>11</v>
      </c>
      <c r="N4457" s="31" t="s">
        <v>25930</v>
      </c>
      <c r="O4457" s="31" t="s">
        <v>25929</v>
      </c>
      <c r="P4457" s="32" t="s">
        <v>25948</v>
      </c>
      <c r="Q4457" s="32">
        <v>1</v>
      </c>
      <c r="R4457" t="str">
        <f t="shared" si="69"/>
        <v>Ворощук С.О. ПП, маг. "Кооператор" Шепетівка, вул. Проспект Миру, б. 33,  продо</v>
      </c>
    </row>
    <row r="4458" spans="1:18" hidden="1" x14ac:dyDescent="0.25">
      <c r="A4458" s="32">
        <v>162628</v>
      </c>
      <c r="B4458" s="31" t="s">
        <v>14773</v>
      </c>
      <c r="C4458" s="31" t="s">
        <v>14774</v>
      </c>
      <c r="D4458" s="31" t="s">
        <v>14775</v>
      </c>
      <c r="E4458" s="31" t="s">
        <v>135</v>
      </c>
      <c r="F4458" s="31" t="s">
        <v>122</v>
      </c>
      <c r="G4458" s="31" t="s">
        <v>114</v>
      </c>
      <c r="H4458" s="31" t="s">
        <v>108</v>
      </c>
      <c r="I4458" s="31" t="s">
        <v>14776</v>
      </c>
      <c r="J4458" s="31" t="s">
        <v>14777</v>
      </c>
      <c r="K4458" s="31" t="s">
        <v>106</v>
      </c>
      <c r="L4458" s="31" t="s">
        <v>14774</v>
      </c>
      <c r="M4458" s="31" t="s">
        <v>10</v>
      </c>
      <c r="N4458" s="31" t="s">
        <v>25930</v>
      </c>
      <c r="O4458" s="31" t="s">
        <v>25929</v>
      </c>
      <c r="P4458" s="32" t="s">
        <v>25948</v>
      </c>
      <c r="Q4458" s="32">
        <v>1</v>
      </c>
      <c r="R4458" t="str">
        <f t="shared" si="69"/>
        <v>Гаврилюк Л.Я. ПП, кафе "Лель" г.Нетишин, просп Независимости, д.1</v>
      </c>
    </row>
    <row r="4459" spans="1:18" hidden="1" x14ac:dyDescent="0.25">
      <c r="A4459" s="32">
        <v>162628</v>
      </c>
      <c r="B4459" s="31" t="s">
        <v>14773</v>
      </c>
      <c r="C4459" s="31" t="s">
        <v>14774</v>
      </c>
      <c r="D4459" s="31" t="s">
        <v>14775</v>
      </c>
      <c r="E4459" s="31" t="s">
        <v>135</v>
      </c>
      <c r="F4459" s="31" t="s">
        <v>122</v>
      </c>
      <c r="G4459" s="31" t="s">
        <v>114</v>
      </c>
      <c r="H4459" s="31" t="s">
        <v>108</v>
      </c>
      <c r="I4459" s="31"/>
      <c r="J4459" s="31"/>
      <c r="K4459" s="31" t="s">
        <v>106</v>
      </c>
      <c r="L4459" s="31" t="s">
        <v>14774</v>
      </c>
      <c r="M4459" s="31" t="s">
        <v>10</v>
      </c>
      <c r="N4459" s="31" t="s">
        <v>25930</v>
      </c>
      <c r="O4459" s="31" t="s">
        <v>25929</v>
      </c>
      <c r="P4459" s="32" t="s">
        <v>25948</v>
      </c>
      <c r="Q4459" s="32">
        <v>1</v>
      </c>
      <c r="R4459" t="str">
        <f t="shared" si="69"/>
        <v>Гаврилюк Л.Я. ПП, кафе "Лель" г.Нетишин, просп Независимости, д.1</v>
      </c>
    </row>
    <row r="4460" spans="1:18" hidden="1" x14ac:dyDescent="0.25">
      <c r="A4460" s="32">
        <v>162666</v>
      </c>
      <c r="B4460" s="31" t="s">
        <v>14850</v>
      </c>
      <c r="C4460" s="31" t="s">
        <v>14851</v>
      </c>
      <c r="D4460" s="31" t="s">
        <v>14852</v>
      </c>
      <c r="E4460" s="31" t="s">
        <v>135</v>
      </c>
      <c r="F4460" s="31" t="s">
        <v>122</v>
      </c>
      <c r="G4460" s="31" t="s">
        <v>113</v>
      </c>
      <c r="H4460" s="31" t="s">
        <v>108</v>
      </c>
      <c r="I4460" s="31" t="s">
        <v>14853</v>
      </c>
      <c r="J4460" s="31" t="s">
        <v>14854</v>
      </c>
      <c r="K4460" s="31" t="s">
        <v>106</v>
      </c>
      <c r="L4460" s="31" t="s">
        <v>14855</v>
      </c>
      <c r="M4460" s="31" t="s">
        <v>9</v>
      </c>
      <c r="N4460" s="31" t="s">
        <v>25930</v>
      </c>
      <c r="O4460" s="31" t="s">
        <v>25929</v>
      </c>
      <c r="P4460" s="32" t="s">
        <v>25948</v>
      </c>
      <c r="Q4460" s="32">
        <v>1</v>
      </c>
      <c r="R4460" t="str">
        <f t="shared" si="69"/>
        <v>(Ремонт) Галушко В.В. ПП, маг. "Оленка" р-н Белогорский Район, пгт.Белогорье, ул.Шевченко, д.28</v>
      </c>
    </row>
    <row r="4461" spans="1:18" hidden="1" x14ac:dyDescent="0.25">
      <c r="A4461" s="32">
        <v>162666</v>
      </c>
      <c r="B4461" s="31" t="s">
        <v>14850</v>
      </c>
      <c r="C4461" s="31" t="s">
        <v>14851</v>
      </c>
      <c r="D4461" s="31" t="s">
        <v>14852</v>
      </c>
      <c r="E4461" s="31" t="s">
        <v>135</v>
      </c>
      <c r="F4461" s="31" t="s">
        <v>122</v>
      </c>
      <c r="G4461" s="31" t="s">
        <v>113</v>
      </c>
      <c r="H4461" s="31" t="s">
        <v>108</v>
      </c>
      <c r="I4461" s="31"/>
      <c r="J4461" s="31"/>
      <c r="K4461" s="31" t="s">
        <v>106</v>
      </c>
      <c r="L4461" s="31" t="s">
        <v>14855</v>
      </c>
      <c r="M4461" s="31" t="s">
        <v>9</v>
      </c>
      <c r="N4461" s="31" t="s">
        <v>25930</v>
      </c>
      <c r="O4461" s="31" t="s">
        <v>25929</v>
      </c>
      <c r="P4461" s="32" t="s">
        <v>25948</v>
      </c>
      <c r="Q4461" s="32">
        <v>1</v>
      </c>
      <c r="R4461" t="str">
        <f t="shared" si="69"/>
        <v>(Ремонт) Галушко В.В. ПП, маг. "Оленка" р-н Белогорский Район, пгт.Белогорье, ул.Шевченко, д.28</v>
      </c>
    </row>
    <row r="4462" spans="1:18" hidden="1" x14ac:dyDescent="0.25">
      <c r="A4462" s="32">
        <v>162681</v>
      </c>
      <c r="B4462" s="31" t="s">
        <v>14889</v>
      </c>
      <c r="C4462" s="31" t="s">
        <v>14890</v>
      </c>
      <c r="D4462" s="31" t="s">
        <v>14891</v>
      </c>
      <c r="E4462" s="31" t="s">
        <v>135</v>
      </c>
      <c r="F4462" s="31" t="s">
        <v>122</v>
      </c>
      <c r="G4462" s="31" t="s">
        <v>107</v>
      </c>
      <c r="H4462" s="31" t="s">
        <v>108</v>
      </c>
      <c r="I4462" s="31" t="s">
        <v>124</v>
      </c>
      <c r="J4462" s="31" t="s">
        <v>109</v>
      </c>
      <c r="K4462" s="31" t="s">
        <v>106</v>
      </c>
      <c r="L4462" s="31" t="s">
        <v>14890</v>
      </c>
      <c r="M4462" s="31" t="s">
        <v>10</v>
      </c>
      <c r="N4462" s="31" t="s">
        <v>25930</v>
      </c>
      <c r="O4462" s="31" t="s">
        <v>25929</v>
      </c>
      <c r="P4462" s="32" t="s">
        <v>25948</v>
      </c>
      <c r="Q4462" s="32">
        <v>1</v>
      </c>
      <c r="R4462" t="str">
        <f t="shared" si="69"/>
        <v>Ганнопільське ГВП, маг. "Маркет" р-н Славутский Район, с.Аннополь, ул.Буденного, д.1</v>
      </c>
    </row>
    <row r="4463" spans="1:18" hidden="1" x14ac:dyDescent="0.25">
      <c r="A4463" s="32">
        <v>162687</v>
      </c>
      <c r="B4463" s="31" t="s">
        <v>14899</v>
      </c>
      <c r="C4463" s="31" t="s">
        <v>14900</v>
      </c>
      <c r="D4463" s="31" t="s">
        <v>14901</v>
      </c>
      <c r="E4463" s="31" t="s">
        <v>135</v>
      </c>
      <c r="F4463" s="31" t="s">
        <v>122</v>
      </c>
      <c r="G4463" s="31" t="s">
        <v>107</v>
      </c>
      <c r="H4463" s="31" t="s">
        <v>108</v>
      </c>
      <c r="I4463" s="31" t="s">
        <v>14902</v>
      </c>
      <c r="J4463" s="31" t="s">
        <v>14903</v>
      </c>
      <c r="K4463" s="31" t="s">
        <v>106</v>
      </c>
      <c r="L4463" s="31" t="s">
        <v>14900</v>
      </c>
      <c r="M4463" s="31" t="s">
        <v>9</v>
      </c>
      <c r="N4463" s="31" t="s">
        <v>25930</v>
      </c>
      <c r="O4463" s="31" t="s">
        <v>25929</v>
      </c>
      <c r="P4463" s="32" t="s">
        <v>67</v>
      </c>
      <c r="Q4463" s="32">
        <v>1</v>
      </c>
      <c r="R4463" t="str">
        <f t="shared" si="69"/>
        <v>Гарвозюк З.У. ПП, маг. "Продукти" р-н Полонский Район, с.Радгоспное, ул.Ленина, д.6</v>
      </c>
    </row>
    <row r="4464" spans="1:18" hidden="1" x14ac:dyDescent="0.25">
      <c r="A4464" s="32">
        <v>162709</v>
      </c>
      <c r="B4464" s="31" t="s">
        <v>14944</v>
      </c>
      <c r="C4464" s="31" t="s">
        <v>14945</v>
      </c>
      <c r="D4464" s="31" t="s">
        <v>14946</v>
      </c>
      <c r="E4464" s="31" t="s">
        <v>135</v>
      </c>
      <c r="F4464" s="31" t="s">
        <v>122</v>
      </c>
      <c r="G4464" s="31" t="s">
        <v>107</v>
      </c>
      <c r="H4464" s="31" t="s">
        <v>108</v>
      </c>
      <c r="I4464" s="31" t="s">
        <v>14947</v>
      </c>
      <c r="J4464" s="31" t="s">
        <v>14948</v>
      </c>
      <c r="K4464" s="31" t="s">
        <v>106</v>
      </c>
      <c r="L4464" s="31" t="s">
        <v>14945</v>
      </c>
      <c r="M4464" s="31" t="s">
        <v>11</v>
      </c>
      <c r="N4464" s="31" t="s">
        <v>25930</v>
      </c>
      <c r="O4464" s="31" t="s">
        <v>25929</v>
      </c>
      <c r="P4464" s="32" t="s">
        <v>25948</v>
      </c>
      <c r="Q4464" s="32">
        <v>1</v>
      </c>
      <c r="R4464" t="str">
        <f t="shared" si="69"/>
        <v>Гермес  Шепет.філія ТОВ, Гуртовня "Гермес" г.Шепетовка, ул.Маркса Карла, д.26</v>
      </c>
    </row>
    <row r="4465" spans="1:18" hidden="1" x14ac:dyDescent="0.25">
      <c r="A4465" s="32">
        <v>162714</v>
      </c>
      <c r="B4465" s="31" t="s">
        <v>14960</v>
      </c>
      <c r="C4465" s="31" t="s">
        <v>14961</v>
      </c>
      <c r="D4465" s="31" t="s">
        <v>14962</v>
      </c>
      <c r="E4465" s="31" t="s">
        <v>135</v>
      </c>
      <c r="F4465" s="31" t="s">
        <v>122</v>
      </c>
      <c r="G4465" s="31" t="s">
        <v>107</v>
      </c>
      <c r="H4465" s="31" t="s">
        <v>108</v>
      </c>
      <c r="I4465" s="31" t="s">
        <v>14963</v>
      </c>
      <c r="J4465" s="31" t="s">
        <v>14964</v>
      </c>
      <c r="K4465" s="31" t="s">
        <v>106</v>
      </c>
      <c r="L4465" s="31" t="s">
        <v>14961</v>
      </c>
      <c r="M4465" s="31" t="s">
        <v>9</v>
      </c>
      <c r="N4465" s="31" t="s">
        <v>25930</v>
      </c>
      <c r="O4465" s="31" t="s">
        <v>25929</v>
      </c>
      <c r="P4465" s="32" t="s">
        <v>67</v>
      </c>
      <c r="Q4465" s="32">
        <v>1</v>
      </c>
      <c r="R4465" t="str">
        <f t="shared" si="69"/>
        <v>Герщук В.В. ПП, маг. "Продукти" р-н Полонский Район, с.Прислуч, ул.Островского Николая, д.12</v>
      </c>
    </row>
    <row r="4466" spans="1:18" hidden="1" x14ac:dyDescent="0.25">
      <c r="A4466" s="32">
        <v>162714</v>
      </c>
      <c r="B4466" s="31" t="s">
        <v>14960</v>
      </c>
      <c r="C4466" s="31" t="s">
        <v>14961</v>
      </c>
      <c r="D4466" s="31" t="s">
        <v>14962</v>
      </c>
      <c r="E4466" s="31" t="s">
        <v>135</v>
      </c>
      <c r="F4466" s="31" t="s">
        <v>122</v>
      </c>
      <c r="G4466" s="31" t="s">
        <v>107</v>
      </c>
      <c r="H4466" s="31" t="s">
        <v>108</v>
      </c>
      <c r="I4466" s="31"/>
      <c r="J4466" s="31"/>
      <c r="K4466" s="31" t="s">
        <v>106</v>
      </c>
      <c r="L4466" s="31" t="s">
        <v>14961</v>
      </c>
      <c r="M4466" s="31" t="s">
        <v>9</v>
      </c>
      <c r="N4466" s="31" t="s">
        <v>25930</v>
      </c>
      <c r="O4466" s="31" t="s">
        <v>25929</v>
      </c>
      <c r="P4466" s="32" t="s">
        <v>67</v>
      </c>
      <c r="Q4466" s="32">
        <v>1</v>
      </c>
      <c r="R4466" t="str">
        <f t="shared" si="69"/>
        <v>Герщук В.В. ПП, маг. "Продукти" р-н Полонский Район, с.Прислуч, ул.Островского Николая, д.12</v>
      </c>
    </row>
    <row r="4467" spans="1:18" hidden="1" x14ac:dyDescent="0.25">
      <c r="A4467" s="32">
        <v>162715</v>
      </c>
      <c r="B4467" s="31" t="s">
        <v>14965</v>
      </c>
      <c r="C4467" s="31" t="s">
        <v>14961</v>
      </c>
      <c r="D4467" s="31" t="s">
        <v>14966</v>
      </c>
      <c r="E4467" s="31" t="s">
        <v>135</v>
      </c>
      <c r="F4467" s="31" t="s">
        <v>122</v>
      </c>
      <c r="G4467" s="31" t="s">
        <v>107</v>
      </c>
      <c r="H4467" s="31" t="s">
        <v>108</v>
      </c>
      <c r="I4467" s="31" t="s">
        <v>124</v>
      </c>
      <c r="J4467" s="31" t="s">
        <v>109</v>
      </c>
      <c r="K4467" s="31" t="s">
        <v>106</v>
      </c>
      <c r="L4467" s="31" t="s">
        <v>14961</v>
      </c>
      <c r="M4467" s="31" t="s">
        <v>12</v>
      </c>
      <c r="N4467" s="31" t="s">
        <v>25930</v>
      </c>
      <c r="O4467" s="31" t="s">
        <v>25929</v>
      </c>
      <c r="P4467" s="32" t="s">
        <v>25948</v>
      </c>
      <c r="Q4467" s="32">
        <v>1</v>
      </c>
      <c r="R4467" t="str">
        <f t="shared" si="69"/>
        <v>Герщук В.В. ПП, маг. "Продукти" Полонський Район, Полонне, вул. Гоголя, б. 170,</v>
      </c>
    </row>
    <row r="4468" spans="1:18" hidden="1" x14ac:dyDescent="0.25">
      <c r="A4468" s="32">
        <v>162717</v>
      </c>
      <c r="B4468" s="31" t="s">
        <v>14971</v>
      </c>
      <c r="C4468" s="31" t="s">
        <v>14972</v>
      </c>
      <c r="D4468" s="31" t="s">
        <v>7973</v>
      </c>
      <c r="E4468" s="31" t="s">
        <v>135</v>
      </c>
      <c r="F4468" s="31" t="s">
        <v>122</v>
      </c>
      <c r="G4468" s="31" t="s">
        <v>107</v>
      </c>
      <c r="H4468" s="31" t="s">
        <v>108</v>
      </c>
      <c r="I4468" s="31" t="s">
        <v>124</v>
      </c>
      <c r="J4468" s="31" t="s">
        <v>109</v>
      </c>
      <c r="K4468" s="31" t="s">
        <v>106</v>
      </c>
      <c r="L4468" s="31" t="s">
        <v>14972</v>
      </c>
      <c r="M4468" s="31" t="s">
        <v>7</v>
      </c>
      <c r="N4468" s="31" t="s">
        <v>25930</v>
      </c>
      <c r="O4468" s="31" t="s">
        <v>25929</v>
      </c>
      <c r="P4468" s="32" t="s">
        <v>25948</v>
      </c>
      <c r="Q4468" s="32">
        <v>1</v>
      </c>
      <c r="R4468" t="str">
        <f t="shared" si="69"/>
        <v>Гетьман Н.С. ПП, маг. "Свіжий хліб" г.Славута, ул.Ярослава Мудрого (0)</v>
      </c>
    </row>
    <row r="4469" spans="1:18" hidden="1" x14ac:dyDescent="0.25">
      <c r="A4469" s="32">
        <v>162717</v>
      </c>
      <c r="B4469" s="31" t="s">
        <v>14971</v>
      </c>
      <c r="C4469" s="31" t="s">
        <v>14972</v>
      </c>
      <c r="D4469" s="31" t="s">
        <v>7973</v>
      </c>
      <c r="E4469" s="31" t="s">
        <v>135</v>
      </c>
      <c r="F4469" s="31" t="s">
        <v>122</v>
      </c>
      <c r="G4469" s="31" t="s">
        <v>107</v>
      </c>
      <c r="H4469" s="31" t="s">
        <v>108</v>
      </c>
      <c r="I4469" s="31"/>
      <c r="J4469" s="31"/>
      <c r="K4469" s="31" t="s">
        <v>106</v>
      </c>
      <c r="L4469" s="31" t="s">
        <v>14972</v>
      </c>
      <c r="M4469" s="31" t="s">
        <v>7</v>
      </c>
      <c r="N4469" s="31" t="s">
        <v>25930</v>
      </c>
      <c r="O4469" s="31" t="s">
        <v>25929</v>
      </c>
      <c r="P4469" s="32" t="s">
        <v>25948</v>
      </c>
      <c r="Q4469" s="32">
        <v>1</v>
      </c>
      <c r="R4469" t="str">
        <f t="shared" si="69"/>
        <v>Гетьман Н.С. ПП, маг. "Свіжий хліб" г.Славута, ул.Ярослава Мудрого (0)</v>
      </c>
    </row>
    <row r="4470" spans="1:18" hidden="1" x14ac:dyDescent="0.25">
      <c r="A4470" s="32">
        <v>162727</v>
      </c>
      <c r="B4470" s="31" t="s">
        <v>14985</v>
      </c>
      <c r="C4470" s="31" t="s">
        <v>14986</v>
      </c>
      <c r="D4470" s="31" t="s">
        <v>14987</v>
      </c>
      <c r="E4470" s="31" t="s">
        <v>135</v>
      </c>
      <c r="F4470" s="31" t="s">
        <v>122</v>
      </c>
      <c r="G4470" s="31" t="s">
        <v>111</v>
      </c>
      <c r="H4470" s="31" t="s">
        <v>112</v>
      </c>
      <c r="I4470" s="31" t="s">
        <v>124</v>
      </c>
      <c r="J4470" s="31" t="s">
        <v>109</v>
      </c>
      <c r="K4470" s="31" t="s">
        <v>106</v>
      </c>
      <c r="L4470" s="31" t="s">
        <v>14986</v>
      </c>
      <c r="M4470" s="31" t="s">
        <v>11</v>
      </c>
      <c r="N4470" s="31" t="s">
        <v>25930</v>
      </c>
      <c r="O4470" s="31" t="s">
        <v>25929</v>
      </c>
      <c r="P4470" s="32" t="s">
        <v>25948</v>
      </c>
      <c r="Q4470" s="32">
        <v>1</v>
      </c>
      <c r="R4470" t="str">
        <f t="shared" si="69"/>
        <v>Гірчук Є.О. Шепетівка, вул. Судилківська, б. 100,  б.1</v>
      </c>
    </row>
    <row r="4471" spans="1:18" hidden="1" x14ac:dyDescent="0.25">
      <c r="A4471" s="32">
        <v>162735</v>
      </c>
      <c r="B4471" s="31" t="s">
        <v>15005</v>
      </c>
      <c r="C4471" s="31" t="s">
        <v>15006</v>
      </c>
      <c r="D4471" s="31" t="s">
        <v>15007</v>
      </c>
      <c r="E4471" s="31" t="s">
        <v>135</v>
      </c>
      <c r="F4471" s="31" t="s">
        <v>122</v>
      </c>
      <c r="G4471" s="31" t="s">
        <v>107</v>
      </c>
      <c r="H4471" s="31" t="s">
        <v>108</v>
      </c>
      <c r="I4471" s="31" t="s">
        <v>124</v>
      </c>
      <c r="J4471" s="31" t="s">
        <v>109</v>
      </c>
      <c r="K4471" s="31" t="s">
        <v>106</v>
      </c>
      <c r="L4471" s="31" t="s">
        <v>15006</v>
      </c>
      <c r="M4471" s="31" t="s">
        <v>10</v>
      </c>
      <c r="N4471" s="31" t="s">
        <v>25930</v>
      </c>
      <c r="O4471" s="31" t="s">
        <v>25929</v>
      </c>
      <c r="P4471" s="32" t="s">
        <v>25948</v>
      </c>
      <c r="Q4471" s="32">
        <v>1</v>
      </c>
      <c r="R4471" t="str">
        <f t="shared" si="69"/>
        <v>Гладун Т.В. ПП, маг. "Фортуна" р-н Славутский Район, с.Крупец, ул.Ленина, д.3</v>
      </c>
    </row>
    <row r="4472" spans="1:18" hidden="1" x14ac:dyDescent="0.25">
      <c r="A4472" s="32">
        <v>162735</v>
      </c>
      <c r="B4472" s="31" t="s">
        <v>15005</v>
      </c>
      <c r="C4472" s="31" t="s">
        <v>15006</v>
      </c>
      <c r="D4472" s="31" t="s">
        <v>15007</v>
      </c>
      <c r="E4472" s="31" t="s">
        <v>135</v>
      </c>
      <c r="F4472" s="31" t="s">
        <v>122</v>
      </c>
      <c r="G4472" s="31" t="s">
        <v>107</v>
      </c>
      <c r="H4472" s="31" t="s">
        <v>108</v>
      </c>
      <c r="I4472" s="31"/>
      <c r="J4472" s="31"/>
      <c r="K4472" s="31" t="s">
        <v>106</v>
      </c>
      <c r="L4472" s="31" t="s">
        <v>15006</v>
      </c>
      <c r="M4472" s="31" t="s">
        <v>10</v>
      </c>
      <c r="N4472" s="31" t="s">
        <v>25930</v>
      </c>
      <c r="O4472" s="31" t="s">
        <v>25929</v>
      </c>
      <c r="P4472" s="32" t="s">
        <v>25948</v>
      </c>
      <c r="Q4472" s="32">
        <v>1</v>
      </c>
      <c r="R4472" t="str">
        <f t="shared" si="69"/>
        <v>Гладун Т.В. ПП, маг. "Фортуна" р-н Славутский Район, с.Крупец, ул.Ленина, д.3</v>
      </c>
    </row>
    <row r="4473" spans="1:18" hidden="1" x14ac:dyDescent="0.25">
      <c r="A4473" s="32">
        <v>162774</v>
      </c>
      <c r="B4473" s="31" t="s">
        <v>15102</v>
      </c>
      <c r="C4473" s="31" t="s">
        <v>15103</v>
      </c>
      <c r="D4473" s="31" t="s">
        <v>15104</v>
      </c>
      <c r="E4473" s="31" t="s">
        <v>135</v>
      </c>
      <c r="F4473" s="31" t="s">
        <v>122</v>
      </c>
      <c r="G4473" s="31" t="s">
        <v>107</v>
      </c>
      <c r="H4473" s="31" t="s">
        <v>108</v>
      </c>
      <c r="I4473" s="31" t="s">
        <v>15105</v>
      </c>
      <c r="J4473" s="31" t="s">
        <v>15106</v>
      </c>
      <c r="K4473" s="31" t="s">
        <v>106</v>
      </c>
      <c r="L4473" s="31" t="s">
        <v>15103</v>
      </c>
      <c r="M4473" s="31" t="s">
        <v>8</v>
      </c>
      <c r="N4473" s="31" t="s">
        <v>25930</v>
      </c>
      <c r="O4473" s="31" t="s">
        <v>25929</v>
      </c>
      <c r="P4473" s="32" t="s">
        <v>67</v>
      </c>
      <c r="Q4473" s="32">
        <v>1</v>
      </c>
      <c r="R4473" t="str">
        <f t="shared" si="69"/>
        <v>Голубовська Н.П. ПП, маг. "Кооперація" р-н Славутский Район, с.Губельцы, ул.Центральная, д.1</v>
      </c>
    </row>
    <row r="4474" spans="1:18" hidden="1" x14ac:dyDescent="0.25">
      <c r="A4474" s="32">
        <v>162774</v>
      </c>
      <c r="B4474" s="31" t="s">
        <v>15102</v>
      </c>
      <c r="C4474" s="31" t="s">
        <v>15103</v>
      </c>
      <c r="D4474" s="31" t="s">
        <v>15104</v>
      </c>
      <c r="E4474" s="31" t="s">
        <v>135</v>
      </c>
      <c r="F4474" s="31" t="s">
        <v>122</v>
      </c>
      <c r="G4474" s="31" t="s">
        <v>107</v>
      </c>
      <c r="H4474" s="31" t="s">
        <v>108</v>
      </c>
      <c r="I4474" s="31"/>
      <c r="J4474" s="31"/>
      <c r="K4474" s="31" t="s">
        <v>106</v>
      </c>
      <c r="L4474" s="31" t="s">
        <v>15103</v>
      </c>
      <c r="M4474" s="31" t="s">
        <v>8</v>
      </c>
      <c r="N4474" s="31" t="s">
        <v>25930</v>
      </c>
      <c r="O4474" s="31" t="s">
        <v>25929</v>
      </c>
      <c r="P4474" s="32" t="s">
        <v>67</v>
      </c>
      <c r="Q4474" s="32">
        <v>1</v>
      </c>
      <c r="R4474" t="str">
        <f t="shared" si="69"/>
        <v>Голубовська Н.П. ПП, маг. "Кооперація" р-н Славутский Район, с.Губельцы, ул.Центральная, д.1</v>
      </c>
    </row>
    <row r="4475" spans="1:18" hidden="1" x14ac:dyDescent="0.25">
      <c r="A4475" s="32">
        <v>162778</v>
      </c>
      <c r="B4475" s="31" t="s">
        <v>15115</v>
      </c>
      <c r="C4475" s="31" t="s">
        <v>15116</v>
      </c>
      <c r="D4475" s="31" t="s">
        <v>15117</v>
      </c>
      <c r="E4475" s="31" t="s">
        <v>145</v>
      </c>
      <c r="F4475" s="31" t="s">
        <v>122</v>
      </c>
      <c r="G4475" s="31" t="s">
        <v>107</v>
      </c>
      <c r="H4475" s="31" t="s">
        <v>108</v>
      </c>
      <c r="I4475" s="31" t="s">
        <v>124</v>
      </c>
      <c r="J4475" s="31" t="s">
        <v>109</v>
      </c>
      <c r="K4475" s="31" t="s">
        <v>106</v>
      </c>
      <c r="L4475" s="31" t="s">
        <v>15116</v>
      </c>
      <c r="M4475" s="31" t="s">
        <v>16</v>
      </c>
      <c r="N4475" s="31" t="s">
        <v>25931</v>
      </c>
      <c r="O4475" s="31" t="s">
        <v>25929</v>
      </c>
      <c r="P4475" s="32" t="s">
        <v>25948</v>
      </c>
      <c r="Q4475" s="32">
        <v>1</v>
      </c>
      <c r="R4475" t="str">
        <f t="shared" si="69"/>
        <v>Гончар Н.Ф. ПП, маг. "Виос" р-н Летичевский Район, с.Ярославка (0)</v>
      </c>
    </row>
    <row r="4476" spans="1:18" hidden="1" x14ac:dyDescent="0.25">
      <c r="A4476" s="32">
        <v>162838</v>
      </c>
      <c r="B4476" s="31" t="s">
        <v>15266</v>
      </c>
      <c r="C4476" s="31" t="s">
        <v>15267</v>
      </c>
      <c r="D4476" s="31" t="s">
        <v>15268</v>
      </c>
      <c r="E4476" s="31" t="s">
        <v>135</v>
      </c>
      <c r="F4476" s="31" t="s">
        <v>122</v>
      </c>
      <c r="G4476" s="31" t="s">
        <v>111</v>
      </c>
      <c r="H4476" s="31" t="s">
        <v>112</v>
      </c>
      <c r="I4476" s="31" t="s">
        <v>15269</v>
      </c>
      <c r="J4476" s="31" t="s">
        <v>15270</v>
      </c>
      <c r="K4476" s="31" t="s">
        <v>106</v>
      </c>
      <c r="L4476" s="31" t="s">
        <v>15267</v>
      </c>
      <c r="M4476" s="31" t="s">
        <v>11</v>
      </c>
      <c r="N4476" s="31" t="s">
        <v>25930</v>
      </c>
      <c r="O4476" s="31" t="s">
        <v>25929</v>
      </c>
      <c r="P4476" s="32" t="s">
        <v>25948</v>
      </c>
      <c r="Q4476" s="32">
        <v>1</v>
      </c>
      <c r="R4476" t="str">
        <f t="shared" si="69"/>
        <v>Грабовська Т.М. ПП, їдальня г.Шепетовка, ул.Украинская, д.67 (НВК№3)</v>
      </c>
    </row>
    <row r="4477" spans="1:18" hidden="1" x14ac:dyDescent="0.25">
      <c r="A4477" s="32">
        <v>162838</v>
      </c>
      <c r="B4477" s="31" t="s">
        <v>15266</v>
      </c>
      <c r="C4477" s="31" t="s">
        <v>15267</v>
      </c>
      <c r="D4477" s="31" t="s">
        <v>15268</v>
      </c>
      <c r="E4477" s="31" t="s">
        <v>135</v>
      </c>
      <c r="F4477" s="31" t="s">
        <v>122</v>
      </c>
      <c r="G4477" s="31" t="s">
        <v>111</v>
      </c>
      <c r="H4477" s="31" t="s">
        <v>112</v>
      </c>
      <c r="I4477" s="31"/>
      <c r="J4477" s="31"/>
      <c r="K4477" s="31" t="s">
        <v>106</v>
      </c>
      <c r="L4477" s="31" t="s">
        <v>15267</v>
      </c>
      <c r="M4477" s="31" t="s">
        <v>11</v>
      </c>
      <c r="N4477" s="31" t="s">
        <v>25930</v>
      </c>
      <c r="O4477" s="31" t="s">
        <v>25929</v>
      </c>
      <c r="P4477" s="32" t="s">
        <v>25948</v>
      </c>
      <c r="Q4477" s="32">
        <v>1</v>
      </c>
      <c r="R4477" t="str">
        <f t="shared" si="69"/>
        <v>Грабовська Т.М. ПП, їдальня г.Шепетовка, ул.Украинская, д.67 (НВК№3)</v>
      </c>
    </row>
    <row r="4478" spans="1:18" hidden="1" x14ac:dyDescent="0.25">
      <c r="A4478" s="32">
        <v>162848</v>
      </c>
      <c r="B4478" s="31" t="s">
        <v>15290</v>
      </c>
      <c r="C4478" s="31" t="s">
        <v>15291</v>
      </c>
      <c r="D4478" s="31" t="s">
        <v>5954</v>
      </c>
      <c r="E4478" s="31" t="s">
        <v>135</v>
      </c>
      <c r="F4478" s="31" t="s">
        <v>122</v>
      </c>
      <c r="G4478" s="31" t="s">
        <v>114</v>
      </c>
      <c r="H4478" s="31" t="s">
        <v>108</v>
      </c>
      <c r="I4478" s="31" t="s">
        <v>124</v>
      </c>
      <c r="J4478" s="31" t="s">
        <v>109</v>
      </c>
      <c r="K4478" s="31" t="s">
        <v>106</v>
      </c>
      <c r="L4478" s="31" t="s">
        <v>15291</v>
      </c>
      <c r="M4478" s="31" t="s">
        <v>11</v>
      </c>
      <c r="N4478" s="31" t="s">
        <v>25930</v>
      </c>
      <c r="O4478" s="31" t="s">
        <v>25929</v>
      </c>
      <c r="P4478" s="32" t="s">
        <v>25948</v>
      </c>
      <c r="Q4478" s="32">
        <v>1</v>
      </c>
      <c r="R4478" t="str">
        <f t="shared" si="69"/>
        <v>Гречковська Т.Б. ПП, маг."Тет-а-Тет" г.Шепетовка, ул.Судилковская, д.177</v>
      </c>
    </row>
    <row r="4479" spans="1:18" hidden="1" x14ac:dyDescent="0.25">
      <c r="A4479" s="32">
        <v>162850</v>
      </c>
      <c r="B4479" s="31" t="s">
        <v>15292</v>
      </c>
      <c r="C4479" s="31" t="s">
        <v>15293</v>
      </c>
      <c r="D4479" s="31" t="s">
        <v>15294</v>
      </c>
      <c r="E4479" s="31" t="s">
        <v>145</v>
      </c>
      <c r="F4479" s="31" t="s">
        <v>122</v>
      </c>
      <c r="G4479" s="31" t="s">
        <v>107</v>
      </c>
      <c r="H4479" s="31" t="s">
        <v>108</v>
      </c>
      <c r="I4479" s="31" t="s">
        <v>15295</v>
      </c>
      <c r="J4479" s="31" t="s">
        <v>15296</v>
      </c>
      <c r="K4479" s="31" t="s">
        <v>106</v>
      </c>
      <c r="L4479" s="31" t="s">
        <v>15293</v>
      </c>
      <c r="M4479" s="31" t="s">
        <v>14</v>
      </c>
      <c r="N4479" s="31" t="s">
        <v>25931</v>
      </c>
      <c r="O4479" s="31" t="s">
        <v>25929</v>
      </c>
      <c r="P4479" s="32" t="s">
        <v>67</v>
      </c>
      <c r="Q4479" s="32">
        <v>1</v>
      </c>
      <c r="R4479" t="str">
        <f t="shared" si="69"/>
        <v>Грибовський О.С. ПП, маг. "Геліос" р-н Ярмолинецкий Район, с.Шаровка, ул.Совхозная, д.41а (поворот)</v>
      </c>
    </row>
    <row r="4480" spans="1:18" hidden="1" x14ac:dyDescent="0.25">
      <c r="A4480" s="32">
        <v>162856</v>
      </c>
      <c r="B4480" s="31" t="s">
        <v>15312</v>
      </c>
      <c r="C4480" s="31" t="s">
        <v>15313</v>
      </c>
      <c r="D4480" s="31" t="s">
        <v>15314</v>
      </c>
      <c r="E4480" s="31" t="s">
        <v>145</v>
      </c>
      <c r="F4480" s="31" t="s">
        <v>122</v>
      </c>
      <c r="G4480" s="31" t="s">
        <v>107</v>
      </c>
      <c r="H4480" s="31" t="s">
        <v>108</v>
      </c>
      <c r="I4480" s="31" t="s">
        <v>124</v>
      </c>
      <c r="J4480" s="31" t="s">
        <v>109</v>
      </c>
      <c r="K4480" s="31" t="s">
        <v>106</v>
      </c>
      <c r="L4480" s="31" t="s">
        <v>15313</v>
      </c>
      <c r="M4480" s="31" t="s">
        <v>25936</v>
      </c>
      <c r="N4480" s="31" t="s">
        <v>25931</v>
      </c>
      <c r="O4480" s="31" t="s">
        <v>25929</v>
      </c>
      <c r="P4480" s="32" t="s">
        <v>25948</v>
      </c>
      <c r="Q4480" s="32">
        <v>1</v>
      </c>
      <c r="R4480" t="str">
        <f t="shared" si="69"/>
        <v>Григоріченко М.І. ПП, маг. "Людмила" р-н Ярмолинецкий Район, пгт.Ярмолинцы, пер.Чапаева (-)</v>
      </c>
    </row>
    <row r="4481" spans="1:18" hidden="1" x14ac:dyDescent="0.25">
      <c r="A4481" s="32">
        <v>162864</v>
      </c>
      <c r="B4481" s="31" t="s">
        <v>15334</v>
      </c>
      <c r="C4481" s="31" t="s">
        <v>15335</v>
      </c>
      <c r="D4481" s="31" t="s">
        <v>15336</v>
      </c>
      <c r="E4481" s="31" t="s">
        <v>135</v>
      </c>
      <c r="F4481" s="31" t="s">
        <v>122</v>
      </c>
      <c r="G4481" s="31" t="s">
        <v>107</v>
      </c>
      <c r="H4481" s="31" t="s">
        <v>108</v>
      </c>
      <c r="I4481" s="31" t="s">
        <v>124</v>
      </c>
      <c r="J4481" s="31" t="s">
        <v>109</v>
      </c>
      <c r="K4481" s="31" t="s">
        <v>106</v>
      </c>
      <c r="L4481" s="31" t="s">
        <v>15335</v>
      </c>
      <c r="M4481" s="31" t="s">
        <v>11</v>
      </c>
      <c r="N4481" s="31" t="s">
        <v>25930</v>
      </c>
      <c r="O4481" s="31" t="s">
        <v>25929</v>
      </c>
      <c r="P4481" s="32" t="s">
        <v>25948</v>
      </c>
      <c r="Q4481" s="32">
        <v>1</v>
      </c>
      <c r="R4481" t="str">
        <f t="shared" si="69"/>
        <v>Грицак Л.С. ПП, маг. "Київ" г.Шепетовка, ул.Маркса Карла, д.43</v>
      </c>
    </row>
    <row r="4482" spans="1:18" hidden="1" x14ac:dyDescent="0.25">
      <c r="A4482" s="32">
        <v>162864</v>
      </c>
      <c r="B4482" s="31" t="s">
        <v>15334</v>
      </c>
      <c r="C4482" s="31" t="s">
        <v>15335</v>
      </c>
      <c r="D4482" s="31" t="s">
        <v>15336</v>
      </c>
      <c r="E4482" s="31" t="s">
        <v>135</v>
      </c>
      <c r="F4482" s="31" t="s">
        <v>122</v>
      </c>
      <c r="G4482" s="31" t="s">
        <v>107</v>
      </c>
      <c r="H4482" s="31" t="s">
        <v>108</v>
      </c>
      <c r="I4482" s="31"/>
      <c r="J4482" s="31"/>
      <c r="K4482" s="31" t="s">
        <v>106</v>
      </c>
      <c r="L4482" s="31" t="s">
        <v>15335</v>
      </c>
      <c r="M4482" s="31" t="s">
        <v>11</v>
      </c>
      <c r="N4482" s="31" t="s">
        <v>25930</v>
      </c>
      <c r="O4482" s="31" t="s">
        <v>25929</v>
      </c>
      <c r="P4482" s="32" t="s">
        <v>25948</v>
      </c>
      <c r="Q4482" s="32">
        <v>1</v>
      </c>
      <c r="R4482" t="str">
        <f t="shared" si="69"/>
        <v>Грицак Л.С. ПП, маг. "Київ" г.Шепетовка, ул.Маркса Карла, д.43</v>
      </c>
    </row>
    <row r="4483" spans="1:18" hidden="1" x14ac:dyDescent="0.25">
      <c r="A4483" s="32">
        <v>162866</v>
      </c>
      <c r="B4483" s="31" t="s">
        <v>15341</v>
      </c>
      <c r="C4483" s="31" t="s">
        <v>15342</v>
      </c>
      <c r="D4483" s="31" t="s">
        <v>15343</v>
      </c>
      <c r="E4483" s="31" t="s">
        <v>145</v>
      </c>
      <c r="F4483" s="31" t="s">
        <v>122</v>
      </c>
      <c r="G4483" s="31" t="s">
        <v>107</v>
      </c>
      <c r="H4483" s="31" t="s">
        <v>108</v>
      </c>
      <c r="I4483" s="31" t="s">
        <v>15344</v>
      </c>
      <c r="J4483" s="31" t="s">
        <v>15345</v>
      </c>
      <c r="K4483" s="31" t="s">
        <v>106</v>
      </c>
      <c r="L4483" s="31" t="s">
        <v>15342</v>
      </c>
      <c r="M4483" s="31" t="s">
        <v>14</v>
      </c>
      <c r="N4483" s="31" t="s">
        <v>25931</v>
      </c>
      <c r="O4483" s="31" t="s">
        <v>25929</v>
      </c>
      <c r="P4483" s="32" t="s">
        <v>25948</v>
      </c>
      <c r="Q4483" s="32">
        <v>1</v>
      </c>
      <c r="R4483" t="str">
        <f t="shared" ref="R4483:R4546" si="70">CONCATENATE(C4483," ",D4483)</f>
        <v>Грицак О.П. ПП, маг. "Продукти" р-н Хмельницкий Район, с.Малиничи, ул.Мира, д.4/2</v>
      </c>
    </row>
    <row r="4484" spans="1:18" hidden="1" x14ac:dyDescent="0.25">
      <c r="A4484" s="32">
        <v>162866</v>
      </c>
      <c r="B4484" s="31" t="s">
        <v>15341</v>
      </c>
      <c r="C4484" s="31" t="s">
        <v>15342</v>
      </c>
      <c r="D4484" s="31" t="s">
        <v>15343</v>
      </c>
      <c r="E4484" s="31" t="s">
        <v>145</v>
      </c>
      <c r="F4484" s="31" t="s">
        <v>122</v>
      </c>
      <c r="G4484" s="31" t="s">
        <v>107</v>
      </c>
      <c r="H4484" s="31" t="s">
        <v>108</v>
      </c>
      <c r="I4484" s="31"/>
      <c r="J4484" s="31"/>
      <c r="K4484" s="31" t="s">
        <v>106</v>
      </c>
      <c r="L4484" s="31" t="s">
        <v>15342</v>
      </c>
      <c r="M4484" s="31" t="s">
        <v>14</v>
      </c>
      <c r="N4484" s="31" t="s">
        <v>25931</v>
      </c>
      <c r="O4484" s="31" t="s">
        <v>25929</v>
      </c>
      <c r="P4484" s="32" t="s">
        <v>25948</v>
      </c>
      <c r="Q4484" s="32">
        <v>1</v>
      </c>
      <c r="R4484" t="str">
        <f t="shared" si="70"/>
        <v>Грицак О.П. ПП, маг. "Продукти" р-н Хмельницкий Район, с.Малиничи, ул.Мира, д.4/2</v>
      </c>
    </row>
    <row r="4485" spans="1:18" hidden="1" x14ac:dyDescent="0.25">
      <c r="A4485" s="32">
        <v>162876</v>
      </c>
      <c r="B4485" s="31" t="s">
        <v>15358</v>
      </c>
      <c r="C4485" s="31" t="s">
        <v>15359</v>
      </c>
      <c r="D4485" s="31" t="s">
        <v>15360</v>
      </c>
      <c r="E4485" s="31" t="s">
        <v>135</v>
      </c>
      <c r="F4485" s="31" t="s">
        <v>122</v>
      </c>
      <c r="G4485" s="31" t="s">
        <v>114</v>
      </c>
      <c r="H4485" s="31" t="s">
        <v>108</v>
      </c>
      <c r="I4485" s="31" t="s">
        <v>1143</v>
      </c>
      <c r="J4485" s="31" t="s">
        <v>1144</v>
      </c>
      <c r="K4485" s="31" t="s">
        <v>106</v>
      </c>
      <c r="L4485" s="31" t="s">
        <v>15359</v>
      </c>
      <c r="M4485" s="31" t="s">
        <v>8</v>
      </c>
      <c r="N4485" s="31" t="s">
        <v>25930</v>
      </c>
      <c r="O4485" s="31" t="s">
        <v>25929</v>
      </c>
      <c r="P4485" s="32" t="s">
        <v>25948</v>
      </c>
      <c r="Q4485" s="32">
        <v>1</v>
      </c>
      <c r="R4485" t="str">
        <f t="shared" si="70"/>
        <v>Грицюк Г.І. ПП, маг.-бар р-н Шепетовский Район, с.Сульжин, ул.Щорса, д.3</v>
      </c>
    </row>
    <row r="4486" spans="1:18" hidden="1" x14ac:dyDescent="0.25">
      <c r="A4486" s="32">
        <v>162886</v>
      </c>
      <c r="B4486" s="31" t="s">
        <v>15374</v>
      </c>
      <c r="C4486" s="31" t="s">
        <v>15375</v>
      </c>
      <c r="D4486" s="31" t="s">
        <v>15376</v>
      </c>
      <c r="E4486" s="31" t="s">
        <v>135</v>
      </c>
      <c r="F4486" s="31" t="s">
        <v>122</v>
      </c>
      <c r="G4486" s="31" t="s">
        <v>107</v>
      </c>
      <c r="H4486" s="31" t="s">
        <v>108</v>
      </c>
      <c r="I4486" s="31" t="s">
        <v>15377</v>
      </c>
      <c r="J4486" s="31" t="s">
        <v>15378</v>
      </c>
      <c r="K4486" s="31" t="s">
        <v>106</v>
      </c>
      <c r="L4486" s="31" t="s">
        <v>15375</v>
      </c>
      <c r="M4486" s="31" t="s">
        <v>9</v>
      </c>
      <c r="N4486" s="31" t="s">
        <v>25930</v>
      </c>
      <c r="O4486" s="31" t="s">
        <v>25929</v>
      </c>
      <c r="P4486" s="32" t="s">
        <v>25948</v>
      </c>
      <c r="Q4486" s="32">
        <v>1</v>
      </c>
      <c r="R4486" t="str">
        <f t="shared" si="70"/>
        <v>Громик В.С. ПП, маг. "Продукти" р-н Шепетовский Район, с.Волковцы, ул.Садовая, д.27а</v>
      </c>
    </row>
    <row r="4487" spans="1:18" hidden="1" x14ac:dyDescent="0.25">
      <c r="A4487" s="32">
        <v>162905</v>
      </c>
      <c r="B4487" s="31" t="s">
        <v>15398</v>
      </c>
      <c r="C4487" s="31" t="s">
        <v>15399</v>
      </c>
      <c r="D4487" s="31" t="s">
        <v>15400</v>
      </c>
      <c r="E4487" s="31" t="s">
        <v>135</v>
      </c>
      <c r="F4487" s="31" t="s">
        <v>122</v>
      </c>
      <c r="G4487" s="31" t="s">
        <v>114</v>
      </c>
      <c r="H4487" s="31" t="s">
        <v>108</v>
      </c>
      <c r="I4487" s="31" t="s">
        <v>124</v>
      </c>
      <c r="J4487" s="31" t="s">
        <v>109</v>
      </c>
      <c r="K4487" s="31" t="s">
        <v>106</v>
      </c>
      <c r="L4487" s="31" t="s">
        <v>15399</v>
      </c>
      <c r="M4487" s="31" t="s">
        <v>11</v>
      </c>
      <c r="N4487" s="31" t="s">
        <v>25930</v>
      </c>
      <c r="O4487" s="31" t="s">
        <v>25929</v>
      </c>
      <c r="P4487" s="32" t="s">
        <v>25948</v>
      </c>
      <c r="Q4487" s="32">
        <v>1</v>
      </c>
      <c r="R4487" t="str">
        <f t="shared" si="70"/>
        <v>Гуломов Л.Ш. ПП, кафе "Клондайк" г.Шепетовка, ул.Котика Вали, д.33</v>
      </c>
    </row>
    <row r="4488" spans="1:18" hidden="1" x14ac:dyDescent="0.25">
      <c r="A4488" s="32">
        <v>162929</v>
      </c>
      <c r="B4488" s="31" t="s">
        <v>15448</v>
      </c>
      <c r="C4488" s="31" t="s">
        <v>15449</v>
      </c>
      <c r="D4488" s="31" t="s">
        <v>15450</v>
      </c>
      <c r="E4488" s="31" t="s">
        <v>135</v>
      </c>
      <c r="F4488" s="31" t="s">
        <v>122</v>
      </c>
      <c r="G4488" s="31" t="s">
        <v>114</v>
      </c>
      <c r="H4488" s="31" t="s">
        <v>108</v>
      </c>
      <c r="I4488" s="31" t="s">
        <v>124</v>
      </c>
      <c r="J4488" s="31" t="s">
        <v>109</v>
      </c>
      <c r="K4488" s="31" t="s">
        <v>106</v>
      </c>
      <c r="L4488" s="31" t="s">
        <v>15449</v>
      </c>
      <c r="M4488" s="31" t="s">
        <v>11</v>
      </c>
      <c r="N4488" s="31" t="s">
        <v>25930</v>
      </c>
      <c r="O4488" s="31" t="s">
        <v>25929</v>
      </c>
      <c r="P4488" s="32" t="s">
        <v>25948</v>
      </c>
      <c r="Q4488" s="32">
        <v>1</v>
      </c>
      <c r="R4488" t="str">
        <f t="shared" si="70"/>
        <v>Гуменюк С.І. ПП, маг. "Олімп" г.Шепетовка, ул.Промышленная, д.1</v>
      </c>
    </row>
    <row r="4489" spans="1:18" hidden="1" x14ac:dyDescent="0.25">
      <c r="A4489" s="32">
        <v>162940</v>
      </c>
      <c r="B4489" s="31" t="s">
        <v>15473</v>
      </c>
      <c r="C4489" s="31" t="s">
        <v>15474</v>
      </c>
      <c r="D4489" s="31" t="s">
        <v>15475</v>
      </c>
      <c r="E4489" s="31" t="s">
        <v>135</v>
      </c>
      <c r="F4489" s="31" t="s">
        <v>122</v>
      </c>
      <c r="G4489" s="31" t="s">
        <v>107</v>
      </c>
      <c r="H4489" s="31" t="s">
        <v>108</v>
      </c>
      <c r="I4489" s="31" t="s">
        <v>15476</v>
      </c>
      <c r="J4489" s="31" t="s">
        <v>15477</v>
      </c>
      <c r="K4489" s="31" t="s">
        <v>106</v>
      </c>
      <c r="L4489" s="31" t="s">
        <v>15474</v>
      </c>
      <c r="M4489" s="31" t="s">
        <v>8</v>
      </c>
      <c r="N4489" s="31" t="s">
        <v>25930</v>
      </c>
      <c r="O4489" s="31" t="s">
        <v>25929</v>
      </c>
      <c r="P4489" s="32" t="s">
        <v>25948</v>
      </c>
      <c r="Q4489" s="32">
        <v>1</v>
      </c>
      <c r="R4489" t="str">
        <f t="shared" si="70"/>
        <v>Гуртово-торгова МРБ ВКП, маг. "Маркет" р-н Шепетовский Район, с.Великая Медведевка, ул.Партизанская, д.1</v>
      </c>
    </row>
    <row r="4490" spans="1:18" hidden="1" x14ac:dyDescent="0.25">
      <c r="A4490" s="32">
        <v>162941</v>
      </c>
      <c r="B4490" s="31" t="s">
        <v>15478</v>
      </c>
      <c r="C4490" s="31" t="s">
        <v>15479</v>
      </c>
      <c r="D4490" s="31" t="s">
        <v>15480</v>
      </c>
      <c r="E4490" s="31" t="s">
        <v>135</v>
      </c>
      <c r="F4490" s="31" t="s">
        <v>122</v>
      </c>
      <c r="G4490" s="31" t="s">
        <v>107</v>
      </c>
      <c r="H4490" s="31" t="s">
        <v>108</v>
      </c>
      <c r="I4490" s="31" t="s">
        <v>15476</v>
      </c>
      <c r="J4490" s="31" t="s">
        <v>15477</v>
      </c>
      <c r="K4490" s="31" t="s">
        <v>106</v>
      </c>
      <c r="L4490" s="31" t="s">
        <v>15481</v>
      </c>
      <c r="M4490" s="31" t="s">
        <v>8</v>
      </c>
      <c r="N4490" s="31" t="s">
        <v>25930</v>
      </c>
      <c r="O4490" s="31" t="s">
        <v>25929</v>
      </c>
      <c r="P4490" s="32" t="s">
        <v>25948</v>
      </c>
      <c r="Q4490" s="32">
        <v>1</v>
      </c>
      <c r="R4490" t="str">
        <f t="shared" si="70"/>
        <v>(КООП) Гуртово-торгова МРБ ВКП, маг. тпп р-н Шепетовский Район, с.Новичи, ул.Ленина, д.21</v>
      </c>
    </row>
    <row r="4491" spans="1:18" hidden="1" x14ac:dyDescent="0.25">
      <c r="A4491" s="32">
        <v>162942</v>
      </c>
      <c r="B4491" s="31" t="s">
        <v>15482</v>
      </c>
      <c r="C4491" s="31" t="s">
        <v>15479</v>
      </c>
      <c r="D4491" s="31" t="s">
        <v>15483</v>
      </c>
      <c r="E4491" s="31" t="s">
        <v>135</v>
      </c>
      <c r="F4491" s="31" t="s">
        <v>122</v>
      </c>
      <c r="G4491" s="31" t="s">
        <v>107</v>
      </c>
      <c r="H4491" s="31" t="s">
        <v>108</v>
      </c>
      <c r="I4491" s="31"/>
      <c r="J4491" s="31"/>
      <c r="K4491" s="31" t="s">
        <v>106</v>
      </c>
      <c r="L4491" s="31" t="s">
        <v>15481</v>
      </c>
      <c r="M4491" s="31" t="s">
        <v>8</v>
      </c>
      <c r="N4491" s="31" t="s">
        <v>25930</v>
      </c>
      <c r="O4491" s="31" t="s">
        <v>25929</v>
      </c>
      <c r="P4491" s="32" t="s">
        <v>25948</v>
      </c>
      <c r="Q4491" s="32">
        <v>1</v>
      </c>
      <c r="R4491" t="str">
        <f t="shared" si="70"/>
        <v>(КООП) Гуртово-торгова МРБ ВКП, маг. тпп р-н Шепетовский Район, с.Хролин, ул.Ленина, д.41</v>
      </c>
    </row>
    <row r="4492" spans="1:18" hidden="1" x14ac:dyDescent="0.25">
      <c r="A4492" s="32">
        <v>162942</v>
      </c>
      <c r="B4492" s="31" t="s">
        <v>15482</v>
      </c>
      <c r="C4492" s="31" t="s">
        <v>15479</v>
      </c>
      <c r="D4492" s="31" t="s">
        <v>15483</v>
      </c>
      <c r="E4492" s="31" t="s">
        <v>135</v>
      </c>
      <c r="F4492" s="31" t="s">
        <v>122</v>
      </c>
      <c r="G4492" s="31" t="s">
        <v>107</v>
      </c>
      <c r="H4492" s="31" t="s">
        <v>108</v>
      </c>
      <c r="I4492" s="31" t="s">
        <v>15476</v>
      </c>
      <c r="J4492" s="31" t="s">
        <v>15477</v>
      </c>
      <c r="K4492" s="31" t="s">
        <v>106</v>
      </c>
      <c r="L4492" s="31" t="s">
        <v>15481</v>
      </c>
      <c r="M4492" s="31" t="s">
        <v>8</v>
      </c>
      <c r="N4492" s="31" t="s">
        <v>25930</v>
      </c>
      <c r="O4492" s="31" t="s">
        <v>25929</v>
      </c>
      <c r="P4492" s="32" t="s">
        <v>25948</v>
      </c>
      <c r="Q4492" s="32">
        <v>1</v>
      </c>
      <c r="R4492" t="str">
        <f t="shared" si="70"/>
        <v>(КООП) Гуртово-торгова МРБ ВКП, маг. тпп р-н Шепетовский Район, с.Хролин, ул.Ленина, д.41</v>
      </c>
    </row>
    <row r="4493" spans="1:18" hidden="1" x14ac:dyDescent="0.25">
      <c r="A4493" s="32">
        <v>162955</v>
      </c>
      <c r="B4493" s="31" t="s">
        <v>15500</v>
      </c>
      <c r="C4493" s="31" t="s">
        <v>15501</v>
      </c>
      <c r="D4493" s="31" t="s">
        <v>15502</v>
      </c>
      <c r="E4493" s="31" t="s">
        <v>135</v>
      </c>
      <c r="F4493" s="31" t="s">
        <v>122</v>
      </c>
      <c r="G4493" s="31" t="s">
        <v>113</v>
      </c>
      <c r="H4493" s="31" t="s">
        <v>108</v>
      </c>
      <c r="I4493" s="31"/>
      <c r="J4493" s="31"/>
      <c r="K4493" s="31" t="s">
        <v>106</v>
      </c>
      <c r="L4493" s="31" t="s">
        <v>15501</v>
      </c>
      <c r="M4493" s="31" t="s">
        <v>11</v>
      </c>
      <c r="N4493" s="31" t="s">
        <v>25930</v>
      </c>
      <c r="O4493" s="31" t="s">
        <v>25929</v>
      </c>
      <c r="P4493" s="32" t="s">
        <v>25948</v>
      </c>
      <c r="Q4493" s="32">
        <v>1</v>
      </c>
      <c r="R4493" t="str">
        <f t="shared" si="70"/>
        <v>Давнюк Н.М. ПП, павільйон г.Шепетовка, ул.Гончарова, д.94а</v>
      </c>
    </row>
    <row r="4494" spans="1:18" hidden="1" x14ac:dyDescent="0.25">
      <c r="A4494" s="32">
        <v>162955</v>
      </c>
      <c r="B4494" s="31" t="s">
        <v>15500</v>
      </c>
      <c r="C4494" s="31" t="s">
        <v>15501</v>
      </c>
      <c r="D4494" s="31" t="s">
        <v>15502</v>
      </c>
      <c r="E4494" s="31" t="s">
        <v>135</v>
      </c>
      <c r="F4494" s="31" t="s">
        <v>122</v>
      </c>
      <c r="G4494" s="31" t="s">
        <v>113</v>
      </c>
      <c r="H4494" s="31" t="s">
        <v>108</v>
      </c>
      <c r="I4494" s="31" t="s">
        <v>124</v>
      </c>
      <c r="J4494" s="31" t="s">
        <v>109</v>
      </c>
      <c r="K4494" s="31" t="s">
        <v>106</v>
      </c>
      <c r="L4494" s="31" t="s">
        <v>15501</v>
      </c>
      <c r="M4494" s="31" t="s">
        <v>11</v>
      </c>
      <c r="N4494" s="31" t="s">
        <v>25930</v>
      </c>
      <c r="O4494" s="31" t="s">
        <v>25929</v>
      </c>
      <c r="P4494" s="32" t="s">
        <v>25948</v>
      </c>
      <c r="Q4494" s="32">
        <v>1</v>
      </c>
      <c r="R4494" t="str">
        <f t="shared" si="70"/>
        <v>Давнюк Н.М. ПП, павільйон г.Шепетовка, ул.Гончарова, д.94а</v>
      </c>
    </row>
    <row r="4495" spans="1:18" hidden="1" x14ac:dyDescent="0.25">
      <c r="A4495" s="32">
        <v>162960</v>
      </c>
      <c r="B4495" s="31" t="s">
        <v>15509</v>
      </c>
      <c r="C4495" s="31" t="s">
        <v>15510</v>
      </c>
      <c r="D4495" s="31" t="s">
        <v>15511</v>
      </c>
      <c r="E4495" s="31" t="s">
        <v>135</v>
      </c>
      <c r="F4495" s="31" t="s">
        <v>122</v>
      </c>
      <c r="G4495" s="31" t="s">
        <v>107</v>
      </c>
      <c r="H4495" s="31" t="s">
        <v>108</v>
      </c>
      <c r="I4495" s="31" t="s">
        <v>124</v>
      </c>
      <c r="J4495" s="31" t="s">
        <v>109</v>
      </c>
      <c r="K4495" s="31" t="s">
        <v>106</v>
      </c>
      <c r="L4495" s="31" t="s">
        <v>15510</v>
      </c>
      <c r="M4495" s="31" t="s">
        <v>7</v>
      </c>
      <c r="N4495" s="31" t="s">
        <v>25930</v>
      </c>
      <c r="O4495" s="31" t="s">
        <v>25929</v>
      </c>
      <c r="P4495" s="32" t="s">
        <v>25948</v>
      </c>
      <c r="Q4495" s="32">
        <v>1</v>
      </c>
      <c r="R4495" t="str">
        <f t="shared" si="70"/>
        <v>Данелюк З.І.ПП,маг "Сонечко" р-н Изяславский Район, с.Шекерынци, ул.Петровского, д.10</v>
      </c>
    </row>
    <row r="4496" spans="1:18" hidden="1" x14ac:dyDescent="0.25">
      <c r="A4496" s="32">
        <v>162964</v>
      </c>
      <c r="B4496" s="31" t="s">
        <v>15522</v>
      </c>
      <c r="C4496" s="31" t="s">
        <v>15523</v>
      </c>
      <c r="D4496" s="31" t="s">
        <v>11571</v>
      </c>
      <c r="E4496" s="31" t="s">
        <v>135</v>
      </c>
      <c r="F4496" s="31" t="s">
        <v>122</v>
      </c>
      <c r="G4496" s="31" t="s">
        <v>107</v>
      </c>
      <c r="H4496" s="31" t="s">
        <v>108</v>
      </c>
      <c r="I4496" s="31" t="s">
        <v>124</v>
      </c>
      <c r="J4496" s="31" t="s">
        <v>109</v>
      </c>
      <c r="K4496" s="31" t="s">
        <v>106</v>
      </c>
      <c r="L4496" s="31" t="s">
        <v>15523</v>
      </c>
      <c r="M4496" s="31" t="s">
        <v>12</v>
      </c>
      <c r="N4496" s="31" t="s">
        <v>25930</v>
      </c>
      <c r="O4496" s="31" t="s">
        <v>25929</v>
      </c>
      <c r="P4496" s="32" t="s">
        <v>25948</v>
      </c>
      <c r="Q4496" s="32">
        <v>1</v>
      </c>
      <c r="R4496" t="str">
        <f t="shared" si="70"/>
        <v>Данилюк О.В. ПП, маг. "Іванка" Полонський Район, Понінка, вул. Щорса, б. 49,</v>
      </c>
    </row>
    <row r="4497" spans="1:18" hidden="1" x14ac:dyDescent="0.25">
      <c r="A4497" s="32">
        <v>162978</v>
      </c>
      <c r="B4497" s="31" t="s">
        <v>15564</v>
      </c>
      <c r="C4497" s="31" t="s">
        <v>15563</v>
      </c>
      <c r="D4497" s="31" t="s">
        <v>15565</v>
      </c>
      <c r="E4497" s="31" t="s">
        <v>135</v>
      </c>
      <c r="F4497" s="31" t="s">
        <v>122</v>
      </c>
      <c r="G4497" s="31" t="s">
        <v>107</v>
      </c>
      <c r="H4497" s="31" t="s">
        <v>108</v>
      </c>
      <c r="I4497" s="31"/>
      <c r="J4497" s="31"/>
      <c r="K4497" s="31" t="s">
        <v>106</v>
      </c>
      <c r="L4497" s="31" t="s">
        <v>15563</v>
      </c>
      <c r="M4497" s="31" t="s">
        <v>9</v>
      </c>
      <c r="N4497" s="31" t="s">
        <v>25930</v>
      </c>
      <c r="O4497" s="31" t="s">
        <v>25929</v>
      </c>
      <c r="P4497" s="32" t="s">
        <v>25948</v>
      </c>
      <c r="Q4497" s="32">
        <v>1</v>
      </c>
      <c r="R4497" t="str">
        <f t="shared" si="70"/>
        <v>Дацишин ПП, маг."Рута 2" р-н Изяславский Район, с.Клубивка, ул.Кирпы, д.75б</v>
      </c>
    </row>
    <row r="4498" spans="1:18" hidden="1" x14ac:dyDescent="0.25">
      <c r="A4498" s="32">
        <v>162978</v>
      </c>
      <c r="B4498" s="31" t="s">
        <v>15564</v>
      </c>
      <c r="C4498" s="31" t="s">
        <v>15563</v>
      </c>
      <c r="D4498" s="31" t="s">
        <v>15565</v>
      </c>
      <c r="E4498" s="31" t="s">
        <v>135</v>
      </c>
      <c r="F4498" s="31" t="s">
        <v>122</v>
      </c>
      <c r="G4498" s="31" t="s">
        <v>107</v>
      </c>
      <c r="H4498" s="31" t="s">
        <v>108</v>
      </c>
      <c r="I4498" s="31" t="s">
        <v>15566</v>
      </c>
      <c r="J4498" s="31" t="s">
        <v>15567</v>
      </c>
      <c r="K4498" s="31" t="s">
        <v>106</v>
      </c>
      <c r="L4498" s="31" t="s">
        <v>15563</v>
      </c>
      <c r="M4498" s="31" t="s">
        <v>9</v>
      </c>
      <c r="N4498" s="31" t="s">
        <v>25930</v>
      </c>
      <c r="O4498" s="31" t="s">
        <v>25929</v>
      </c>
      <c r="P4498" s="32" t="s">
        <v>25948</v>
      </c>
      <c r="Q4498" s="32">
        <v>1</v>
      </c>
      <c r="R4498" t="str">
        <f t="shared" si="70"/>
        <v>Дацишин ПП, маг."Рута 2" р-н Изяславский Район, с.Клубивка, ул.Кирпы, д.75б</v>
      </c>
    </row>
    <row r="4499" spans="1:18" hidden="1" x14ac:dyDescent="0.25">
      <c r="A4499" s="32">
        <v>162980</v>
      </c>
      <c r="B4499" s="31" t="s">
        <v>15568</v>
      </c>
      <c r="C4499" s="31" t="s">
        <v>15569</v>
      </c>
      <c r="D4499" s="31" t="s">
        <v>4654</v>
      </c>
      <c r="E4499" s="31" t="s">
        <v>135</v>
      </c>
      <c r="F4499" s="31" t="s">
        <v>122</v>
      </c>
      <c r="G4499" s="31" t="s">
        <v>113</v>
      </c>
      <c r="H4499" s="31" t="s">
        <v>108</v>
      </c>
      <c r="I4499" s="31" t="s">
        <v>15570</v>
      </c>
      <c r="J4499" s="31" t="s">
        <v>15571</v>
      </c>
      <c r="K4499" s="31" t="s">
        <v>106</v>
      </c>
      <c r="L4499" s="31" t="s">
        <v>15569</v>
      </c>
      <c r="M4499" s="31" t="s">
        <v>10</v>
      </c>
      <c r="N4499" s="31" t="s">
        <v>25930</v>
      </c>
      <c r="O4499" s="31" t="s">
        <v>25929</v>
      </c>
      <c r="P4499" s="32" t="s">
        <v>25948</v>
      </c>
      <c r="Q4499" s="32">
        <v>1</v>
      </c>
      <c r="R4499" t="str">
        <f t="shared" si="70"/>
        <v>Гережун Г.Л. ПП, лоток №2 г.Нетишин, просп Независимости, д.22</v>
      </c>
    </row>
    <row r="4500" spans="1:18" hidden="1" x14ac:dyDescent="0.25">
      <c r="A4500" s="32">
        <v>162980</v>
      </c>
      <c r="B4500" s="31" t="s">
        <v>15572</v>
      </c>
      <c r="C4500" s="31" t="s">
        <v>15569</v>
      </c>
      <c r="D4500" s="31" t="s">
        <v>4654</v>
      </c>
      <c r="E4500" s="31" t="s">
        <v>135</v>
      </c>
      <c r="F4500" s="31" t="s">
        <v>122</v>
      </c>
      <c r="G4500" s="31" t="s">
        <v>113</v>
      </c>
      <c r="H4500" s="31" t="s">
        <v>108</v>
      </c>
      <c r="I4500" s="31" t="s">
        <v>15573</v>
      </c>
      <c r="J4500" s="31" t="s">
        <v>15574</v>
      </c>
      <c r="K4500" s="31" t="s">
        <v>106</v>
      </c>
      <c r="L4500" s="31" t="s">
        <v>15575</v>
      </c>
      <c r="M4500" s="31" t="s">
        <v>10</v>
      </c>
      <c r="N4500" s="31" t="s">
        <v>25930</v>
      </c>
      <c r="O4500" s="31" t="s">
        <v>25929</v>
      </c>
      <c r="P4500" s="32" t="s">
        <v>25948</v>
      </c>
      <c r="Q4500" s="32">
        <v>1</v>
      </c>
      <c r="R4500" t="str">
        <f t="shared" si="70"/>
        <v>Гережун Г.Л. ПП, лоток №2 г.Нетишин, просп Независимости, д.22</v>
      </c>
    </row>
    <row r="4501" spans="1:18" hidden="1" x14ac:dyDescent="0.25">
      <c r="A4501" s="32">
        <v>162980</v>
      </c>
      <c r="B4501" s="31" t="s">
        <v>15572</v>
      </c>
      <c r="C4501" s="31" t="s">
        <v>15569</v>
      </c>
      <c r="D4501" s="31" t="s">
        <v>4654</v>
      </c>
      <c r="E4501" s="31" t="s">
        <v>135</v>
      </c>
      <c r="F4501" s="31" t="s">
        <v>122</v>
      </c>
      <c r="G4501" s="31" t="s">
        <v>113</v>
      </c>
      <c r="H4501" s="31" t="s">
        <v>108</v>
      </c>
      <c r="I4501" s="31"/>
      <c r="J4501" s="31"/>
      <c r="K4501" s="31" t="s">
        <v>106</v>
      </c>
      <c r="L4501" s="31" t="s">
        <v>15575</v>
      </c>
      <c r="M4501" s="31" t="s">
        <v>10</v>
      </c>
      <c r="N4501" s="31" t="s">
        <v>25930</v>
      </c>
      <c r="O4501" s="31" t="s">
        <v>25929</v>
      </c>
      <c r="P4501" s="32" t="s">
        <v>25948</v>
      </c>
      <c r="Q4501" s="32">
        <v>1</v>
      </c>
      <c r="R4501" t="str">
        <f t="shared" si="70"/>
        <v>Гережун Г.Л. ПП, лоток №2 г.Нетишин, просп Независимости, д.22</v>
      </c>
    </row>
    <row r="4502" spans="1:18" hidden="1" x14ac:dyDescent="0.25">
      <c r="A4502" s="32">
        <v>162982</v>
      </c>
      <c r="B4502" s="31" t="s">
        <v>15581</v>
      </c>
      <c r="C4502" s="31" t="s">
        <v>15582</v>
      </c>
      <c r="D4502" s="31" t="s">
        <v>15583</v>
      </c>
      <c r="E4502" s="31" t="s">
        <v>135</v>
      </c>
      <c r="F4502" s="31" t="s">
        <v>122</v>
      </c>
      <c r="G4502" s="31" t="s">
        <v>107</v>
      </c>
      <c r="H4502" s="31" t="s">
        <v>108</v>
      </c>
      <c r="I4502" s="31" t="s">
        <v>124</v>
      </c>
      <c r="J4502" s="31" t="s">
        <v>109</v>
      </c>
      <c r="K4502" s="31" t="s">
        <v>106</v>
      </c>
      <c r="L4502" s="31" t="s">
        <v>15582</v>
      </c>
      <c r="M4502" s="31" t="s">
        <v>9</v>
      </c>
      <c r="N4502" s="31" t="s">
        <v>25930</v>
      </c>
      <c r="O4502" s="31" t="s">
        <v>25929</v>
      </c>
      <c r="P4502" s="32" t="s">
        <v>25948</v>
      </c>
      <c r="Q4502" s="32">
        <v>1</v>
      </c>
      <c r="R4502" t="str">
        <f t="shared" si="70"/>
        <v>Дворак В.Ю.ПП,маг "7 Континент" р-н Белогорский Район, пгт.Ямполь, ул.Ленина, д.53</v>
      </c>
    </row>
    <row r="4503" spans="1:18" hidden="1" x14ac:dyDescent="0.25">
      <c r="A4503" s="32">
        <v>458428</v>
      </c>
      <c r="B4503" s="31" t="s">
        <v>23582</v>
      </c>
      <c r="C4503" s="31" t="s">
        <v>23583</v>
      </c>
      <c r="D4503" s="31" t="s">
        <v>23584</v>
      </c>
      <c r="E4503" s="31" t="s">
        <v>135</v>
      </c>
      <c r="F4503" s="31" t="s">
        <v>122</v>
      </c>
      <c r="G4503" s="31" t="s">
        <v>107</v>
      </c>
      <c r="H4503" s="31" t="s">
        <v>108</v>
      </c>
      <c r="I4503" s="31" t="s">
        <v>23585</v>
      </c>
      <c r="J4503" s="31" t="s">
        <v>23586</v>
      </c>
      <c r="K4503" s="31" t="s">
        <v>106</v>
      </c>
      <c r="L4503" s="31" t="s">
        <v>23583</v>
      </c>
      <c r="M4503" s="31" t="s">
        <v>9</v>
      </c>
      <c r="N4503" s="31" t="s">
        <v>25930</v>
      </c>
      <c r="O4503" s="31" t="s">
        <v>25929</v>
      </c>
      <c r="P4503" s="32" t="s">
        <v>25948</v>
      </c>
      <c r="Q4503" s="32">
        <v>1</v>
      </c>
      <c r="R4503" t="str">
        <f t="shared" si="70"/>
        <v>Целуйко Н.І, ПП, маг. "Продукти" р-н Шепетовский Район, с.Волковцы, ул.Ленина (центр)</v>
      </c>
    </row>
    <row r="4504" spans="1:18" hidden="1" x14ac:dyDescent="0.25">
      <c r="A4504" s="32">
        <v>837722</v>
      </c>
      <c r="B4504" s="31" t="s">
        <v>5542</v>
      </c>
      <c r="C4504" s="31" t="s">
        <v>5543</v>
      </c>
      <c r="D4504" s="31" t="s">
        <v>5544</v>
      </c>
      <c r="E4504" s="31" t="s">
        <v>135</v>
      </c>
      <c r="F4504" s="31" t="s">
        <v>122</v>
      </c>
      <c r="G4504" s="31" t="s">
        <v>111</v>
      </c>
      <c r="H4504" s="31" t="s">
        <v>112</v>
      </c>
      <c r="I4504" s="31" t="s">
        <v>5545</v>
      </c>
      <c r="J4504" s="31" t="s">
        <v>5546</v>
      </c>
      <c r="K4504" s="31" t="s">
        <v>106</v>
      </c>
      <c r="L4504" s="31" t="s">
        <v>5543</v>
      </c>
      <c r="M4504" s="31" t="s">
        <v>11</v>
      </c>
      <c r="N4504" s="31" t="s">
        <v>25930</v>
      </c>
      <c r="O4504" s="31" t="s">
        <v>25929</v>
      </c>
      <c r="P4504" s="32" t="s">
        <v>25948</v>
      </c>
      <c r="Q4504" s="32">
        <v>1</v>
      </c>
      <c r="R4504" t="str">
        <f t="shared" si="70"/>
        <v>ХРБФ"Зміцнення громад" г.Шепетовка, ул.1-я Привокзальная, д.33 А</v>
      </c>
    </row>
    <row r="4505" spans="1:18" hidden="1" x14ac:dyDescent="0.25">
      <c r="A4505" s="32">
        <v>837727</v>
      </c>
      <c r="B4505" s="31" t="s">
        <v>5555</v>
      </c>
      <c r="C4505" s="31" t="s">
        <v>5556</v>
      </c>
      <c r="D4505" s="31" t="s">
        <v>5557</v>
      </c>
      <c r="E4505" s="31" t="s">
        <v>135</v>
      </c>
      <c r="F4505" s="31" t="s">
        <v>122</v>
      </c>
      <c r="G4505" s="31" t="s">
        <v>107</v>
      </c>
      <c r="H4505" s="31" t="s">
        <v>108</v>
      </c>
      <c r="I4505" s="31" t="s">
        <v>5558</v>
      </c>
      <c r="J4505" s="31" t="s">
        <v>5559</v>
      </c>
      <c r="K4505" s="31" t="s">
        <v>106</v>
      </c>
      <c r="L4505" s="31" t="s">
        <v>5560</v>
      </c>
      <c r="M4505" s="31" t="s">
        <v>11</v>
      </c>
      <c r="N4505" s="31" t="s">
        <v>25930</v>
      </c>
      <c r="O4505" s="31" t="s">
        <v>25929</v>
      </c>
      <c r="P4505" s="32" t="s">
        <v>25948</v>
      </c>
      <c r="Q4505" s="32">
        <v>1</v>
      </c>
      <c r="R4505" t="str">
        <f t="shared" si="70"/>
        <v>Петренко І.В. ПП, дитяче кафе "ДТШ" г.Шепетовка, просп Мира, д.8</v>
      </c>
    </row>
    <row r="4506" spans="1:18" hidden="1" x14ac:dyDescent="0.25">
      <c r="A4506" s="32">
        <v>837729</v>
      </c>
      <c r="B4506" s="31" t="s">
        <v>5564</v>
      </c>
      <c r="C4506" s="31" t="s">
        <v>5565</v>
      </c>
      <c r="D4506" s="31" t="s">
        <v>5566</v>
      </c>
      <c r="E4506" s="31" t="s">
        <v>135</v>
      </c>
      <c r="F4506" s="31" t="s">
        <v>122</v>
      </c>
      <c r="G4506" s="31" t="s">
        <v>149</v>
      </c>
      <c r="H4506" s="31" t="s">
        <v>108</v>
      </c>
      <c r="I4506" s="31" t="s">
        <v>124</v>
      </c>
      <c r="J4506" s="31" t="s">
        <v>109</v>
      </c>
      <c r="K4506" s="31" t="s">
        <v>106</v>
      </c>
      <c r="L4506" s="31" t="s">
        <v>5565</v>
      </c>
      <c r="M4506" s="31" t="s">
        <v>12</v>
      </c>
      <c r="N4506" s="31" t="s">
        <v>25930</v>
      </c>
      <c r="O4506" s="31" t="s">
        <v>25929</v>
      </c>
      <c r="P4506" s="32" t="s">
        <v>25948</v>
      </c>
      <c r="Q4506" s="32">
        <v>1</v>
      </c>
      <c r="R4506" t="str">
        <f t="shared" si="70"/>
        <v>Кононенко А.В. ПП, к-к р-н Изяславский Район, г.Изяслав, ул.Вокзальная, д.0 (ринок)</v>
      </c>
    </row>
    <row r="4507" spans="1:18" hidden="1" x14ac:dyDescent="0.25">
      <c r="A4507" s="32">
        <v>586653</v>
      </c>
      <c r="B4507" s="31" t="s">
        <v>24162</v>
      </c>
      <c r="C4507" s="31" t="s">
        <v>24163</v>
      </c>
      <c r="D4507" s="31" t="s">
        <v>24164</v>
      </c>
      <c r="E4507" s="31" t="s">
        <v>135</v>
      </c>
      <c r="F4507" s="31" t="s">
        <v>122</v>
      </c>
      <c r="G4507" s="31" t="s">
        <v>107</v>
      </c>
      <c r="H4507" s="31" t="s">
        <v>108</v>
      </c>
      <c r="I4507" s="31" t="s">
        <v>24165</v>
      </c>
      <c r="J4507" s="31" t="s">
        <v>24166</v>
      </c>
      <c r="K4507" s="31" t="s">
        <v>110</v>
      </c>
      <c r="L4507" s="31" t="s">
        <v>24163</v>
      </c>
      <c r="M4507" s="31" t="s">
        <v>8</v>
      </c>
      <c r="N4507" s="31" t="s">
        <v>25930</v>
      </c>
      <c r="O4507" s="31" t="s">
        <v>25929</v>
      </c>
      <c r="P4507" s="32" t="s">
        <v>67</v>
      </c>
      <c r="Q4507" s="32">
        <v>0.5</v>
      </c>
      <c r="R4507" t="str">
        <f t="shared" si="70"/>
        <v>Піщевська О.М. ПП, маг. "Оленка" р-н Шепетовский Район, с.Судилков, ул.Толстого, д.12</v>
      </c>
    </row>
    <row r="4508" spans="1:18" hidden="1" x14ac:dyDescent="0.25">
      <c r="A4508" s="32">
        <v>586689</v>
      </c>
      <c r="B4508" s="31" t="s">
        <v>24167</v>
      </c>
      <c r="C4508" s="31" t="s">
        <v>24168</v>
      </c>
      <c r="D4508" s="31" t="s">
        <v>24169</v>
      </c>
      <c r="E4508" s="31" t="s">
        <v>145</v>
      </c>
      <c r="F4508" s="31" t="s">
        <v>122</v>
      </c>
      <c r="G4508" s="31" t="s">
        <v>107</v>
      </c>
      <c r="H4508" s="31" t="s">
        <v>108</v>
      </c>
      <c r="I4508" s="31" t="s">
        <v>124</v>
      </c>
      <c r="J4508" s="31" t="s">
        <v>109</v>
      </c>
      <c r="K4508" s="31" t="s">
        <v>106</v>
      </c>
      <c r="L4508" s="31" t="s">
        <v>24168</v>
      </c>
      <c r="M4508" s="31" t="s">
        <v>14</v>
      </c>
      <c r="N4508" s="31" t="s">
        <v>25931</v>
      </c>
      <c r="O4508" s="31" t="s">
        <v>25929</v>
      </c>
      <c r="P4508" s="32" t="s">
        <v>67</v>
      </c>
      <c r="Q4508" s="32">
        <v>1</v>
      </c>
      <c r="R4508" t="str">
        <f t="shared" si="70"/>
        <v>Слободян П.П. ПП, маг. "Караван" р-н Виньковецкий Район, пгт.Виньковцы, ул.Заславская, д.73/1</v>
      </c>
    </row>
    <row r="4509" spans="1:18" hidden="1" x14ac:dyDescent="0.25">
      <c r="A4509" s="32">
        <v>576952</v>
      </c>
      <c r="B4509" s="31" t="s">
        <v>24368</v>
      </c>
      <c r="C4509" s="31" t="s">
        <v>24369</v>
      </c>
      <c r="D4509" s="31" t="s">
        <v>24370</v>
      </c>
      <c r="E4509" s="31" t="s">
        <v>145</v>
      </c>
      <c r="F4509" s="31" t="s">
        <v>122</v>
      </c>
      <c r="G4509" s="31" t="s">
        <v>149</v>
      </c>
      <c r="H4509" s="31" t="s">
        <v>108</v>
      </c>
      <c r="I4509" s="31" t="s">
        <v>124</v>
      </c>
      <c r="J4509" s="31" t="s">
        <v>109</v>
      </c>
      <c r="K4509" s="31" t="s">
        <v>106</v>
      </c>
      <c r="L4509" s="31" t="s">
        <v>24369</v>
      </c>
      <c r="M4509" s="31" t="s">
        <v>14</v>
      </c>
      <c r="N4509" s="31" t="s">
        <v>25931</v>
      </c>
      <c r="O4509" s="31" t="s">
        <v>25929</v>
      </c>
      <c r="P4509" s="32" t="s">
        <v>25948</v>
      </c>
      <c r="Q4509" s="32">
        <v>1</v>
      </c>
      <c r="R4509" t="str">
        <f t="shared" si="70"/>
        <v>Гілевич В.Б. ПП, вагончик р-н Хмельницкий Район, с.Ляпинцы, ул.Калинина (0)</v>
      </c>
    </row>
    <row r="4510" spans="1:18" hidden="1" x14ac:dyDescent="0.25">
      <c r="A4510" s="32">
        <v>449062</v>
      </c>
      <c r="B4510" s="31" t="s">
        <v>25220</v>
      </c>
      <c r="C4510" s="31" t="s">
        <v>25221</v>
      </c>
      <c r="D4510" s="31" t="s">
        <v>25222</v>
      </c>
      <c r="E4510" s="31" t="s">
        <v>145</v>
      </c>
      <c r="F4510" s="31" t="s">
        <v>122</v>
      </c>
      <c r="G4510" s="31" t="s">
        <v>107</v>
      </c>
      <c r="H4510" s="31" t="s">
        <v>108</v>
      </c>
      <c r="I4510" s="31" t="s">
        <v>25223</v>
      </c>
      <c r="J4510" s="31" t="s">
        <v>25224</v>
      </c>
      <c r="K4510" s="31" t="s">
        <v>110</v>
      </c>
      <c r="L4510" s="31" t="s">
        <v>25221</v>
      </c>
      <c r="M4510" s="31" t="s">
        <v>16</v>
      </c>
      <c r="N4510" s="31" t="s">
        <v>25931</v>
      </c>
      <c r="O4510" s="31" t="s">
        <v>25929</v>
      </c>
      <c r="P4510" s="32" t="s">
        <v>25948</v>
      </c>
      <c r="Q4510" s="32">
        <v>1</v>
      </c>
      <c r="R4510" t="str">
        <f t="shared" si="70"/>
        <v>Павлуцька Г.П. ПП, маг. "Продукти" р-н Хмельницкий Район, с.Шаровечка (1)</v>
      </c>
    </row>
    <row r="4511" spans="1:18" hidden="1" x14ac:dyDescent="0.25">
      <c r="A4511" s="32">
        <v>377701</v>
      </c>
      <c r="B4511" s="31" t="s">
        <v>15627</v>
      </c>
      <c r="C4511" s="31" t="s">
        <v>15630</v>
      </c>
      <c r="D4511" s="31" t="s">
        <v>3363</v>
      </c>
      <c r="E4511" s="31" t="s">
        <v>145</v>
      </c>
      <c r="F4511" s="31" t="s">
        <v>122</v>
      </c>
      <c r="G4511" s="31" t="s">
        <v>155</v>
      </c>
      <c r="H4511" s="31" t="s">
        <v>108</v>
      </c>
      <c r="I4511" s="31"/>
      <c r="J4511" s="31"/>
      <c r="K4511" s="31" t="s">
        <v>106</v>
      </c>
      <c r="L4511" s="31" t="s">
        <v>15630</v>
      </c>
      <c r="M4511" s="31" t="s">
        <v>13</v>
      </c>
      <c r="N4511" s="31" t="s">
        <v>25931</v>
      </c>
      <c r="O4511" s="31" t="s">
        <v>25929</v>
      </c>
      <c r="P4511" s="32" t="s">
        <v>25948</v>
      </c>
      <c r="Q4511" s="32">
        <v>1</v>
      </c>
      <c r="R4511" t="str">
        <f t="shared" si="70"/>
        <v>Деражнянський ПКЗ ОСС ДП, маркет "Декос" р-н Деражнянский Район, г.Деражня (0)</v>
      </c>
    </row>
    <row r="4512" spans="1:18" hidden="1" x14ac:dyDescent="0.25">
      <c r="A4512" s="32">
        <v>502480</v>
      </c>
      <c r="B4512" s="31" t="s">
        <v>23421</v>
      </c>
      <c r="C4512" s="31" t="s">
        <v>23422</v>
      </c>
      <c r="D4512" s="31" t="s">
        <v>23423</v>
      </c>
      <c r="E4512" s="31" t="s">
        <v>135</v>
      </c>
      <c r="F4512" s="31" t="s">
        <v>122</v>
      </c>
      <c r="G4512" s="31" t="s">
        <v>107</v>
      </c>
      <c r="H4512" s="31" t="s">
        <v>108</v>
      </c>
      <c r="I4512" s="31" t="s">
        <v>23424</v>
      </c>
      <c r="J4512" s="31" t="s">
        <v>23425</v>
      </c>
      <c r="K4512" s="31" t="s">
        <v>106</v>
      </c>
      <c r="L4512" s="31" t="s">
        <v>23422</v>
      </c>
      <c r="M4512" s="31" t="s">
        <v>7</v>
      </c>
      <c r="N4512" s="31" t="s">
        <v>25930</v>
      </c>
      <c r="O4512" s="31" t="s">
        <v>25929</v>
      </c>
      <c r="P4512" s="32" t="s">
        <v>25948</v>
      </c>
      <c r="Q4512" s="32">
        <v>1</v>
      </c>
      <c r="R4512" t="str">
        <f t="shared" si="70"/>
        <v>Бородій О.О. ПП, к-к г.Славута, ул.Горинская, д.2</v>
      </c>
    </row>
    <row r="4513" spans="1:18" hidden="1" x14ac:dyDescent="0.25">
      <c r="A4513" s="32">
        <v>502491</v>
      </c>
      <c r="B4513" s="31" t="s">
        <v>23426</v>
      </c>
      <c r="C4513" s="31" t="s">
        <v>23427</v>
      </c>
      <c r="D4513" s="31" t="s">
        <v>23428</v>
      </c>
      <c r="E4513" s="31" t="s">
        <v>145</v>
      </c>
      <c r="F4513" s="31" t="s">
        <v>122</v>
      </c>
      <c r="G4513" s="31" t="s">
        <v>107</v>
      </c>
      <c r="H4513" s="31" t="s">
        <v>108</v>
      </c>
      <c r="I4513" s="31" t="s">
        <v>23429</v>
      </c>
      <c r="J4513" s="31" t="s">
        <v>23430</v>
      </c>
      <c r="K4513" s="31" t="s">
        <v>106</v>
      </c>
      <c r="L4513" s="31" t="s">
        <v>23427</v>
      </c>
      <c r="M4513" s="31" t="s">
        <v>16</v>
      </c>
      <c r="N4513" s="31" t="s">
        <v>25931</v>
      </c>
      <c r="O4513" s="31" t="s">
        <v>25929</v>
      </c>
      <c r="P4513" s="32" t="s">
        <v>25948</v>
      </c>
      <c r="Q4513" s="32">
        <v>1</v>
      </c>
      <c r="R4513" t="str">
        <f t="shared" si="70"/>
        <v>Таращук О.Д. ПП, маг. "Продукти" р-н Ярмолинецкий Район, с.Слободка, д.1а (центр)</v>
      </c>
    </row>
    <row r="4514" spans="1:18" hidden="1" x14ac:dyDescent="0.25">
      <c r="A4514" s="32">
        <v>421654</v>
      </c>
      <c r="B4514" s="31" t="s">
        <v>23494</v>
      </c>
      <c r="C4514" s="31" t="s">
        <v>23491</v>
      </c>
      <c r="D4514" s="31" t="s">
        <v>23495</v>
      </c>
      <c r="E4514" s="31" t="s">
        <v>145</v>
      </c>
      <c r="F4514" s="31" t="s">
        <v>122</v>
      </c>
      <c r="G4514" s="31" t="s">
        <v>114</v>
      </c>
      <c r="H4514" s="31" t="s">
        <v>108</v>
      </c>
      <c r="I4514" s="31" t="s">
        <v>124</v>
      </c>
      <c r="J4514" s="31" t="s">
        <v>109</v>
      </c>
      <c r="K4514" s="31" t="s">
        <v>106</v>
      </c>
      <c r="L4514" s="31" t="s">
        <v>23493</v>
      </c>
      <c r="M4514" s="31" t="s">
        <v>14</v>
      </c>
      <c r="N4514" s="31" t="s">
        <v>25931</v>
      </c>
      <c r="O4514" s="31" t="s">
        <v>25929</v>
      </c>
      <c r="P4514" s="32" t="s">
        <v>25948</v>
      </c>
      <c r="Q4514" s="32">
        <v>1</v>
      </c>
      <c r="R4514" t="str">
        <f t="shared" si="70"/>
        <v>(КООП) Хмельницьке РайСТ СТ, закусочна р-н Хмельницкий Район, с.Немичинцы (0)</v>
      </c>
    </row>
    <row r="4515" spans="1:18" hidden="1" x14ac:dyDescent="0.25">
      <c r="A4515" s="32">
        <v>421656</v>
      </c>
      <c r="B4515" s="31" t="s">
        <v>23500</v>
      </c>
      <c r="C4515" s="31" t="s">
        <v>3832</v>
      </c>
      <c r="D4515" s="31" t="s">
        <v>23501</v>
      </c>
      <c r="E4515" s="31" t="s">
        <v>145</v>
      </c>
      <c r="F4515" s="31" t="s">
        <v>122</v>
      </c>
      <c r="G4515" s="31" t="s">
        <v>107</v>
      </c>
      <c r="H4515" s="31" t="s">
        <v>108</v>
      </c>
      <c r="I4515" s="31" t="s">
        <v>124</v>
      </c>
      <c r="J4515" s="31" t="s">
        <v>109</v>
      </c>
      <c r="K4515" s="31" t="s">
        <v>106</v>
      </c>
      <c r="L4515" s="31" t="s">
        <v>23502</v>
      </c>
      <c r="M4515" s="31" t="s">
        <v>14</v>
      </c>
      <c r="N4515" s="31" t="s">
        <v>25931</v>
      </c>
      <c r="O4515" s="31" t="s">
        <v>25929</v>
      </c>
      <c r="P4515" s="32" t="s">
        <v>25948</v>
      </c>
      <c r="Q4515" s="32">
        <v>1</v>
      </c>
      <c r="R4515" t="str">
        <f t="shared" si="70"/>
        <v>Хмельницьке РайСТ СТ, ТПП р-н Хмельницкий Район, с.Водички (0)</v>
      </c>
    </row>
    <row r="4516" spans="1:18" hidden="1" x14ac:dyDescent="0.25">
      <c r="A4516" s="32">
        <v>421656</v>
      </c>
      <c r="B4516" s="31" t="s">
        <v>23503</v>
      </c>
      <c r="C4516" s="31" t="s">
        <v>3832</v>
      </c>
      <c r="D4516" s="31" t="s">
        <v>23501</v>
      </c>
      <c r="E4516" s="31" t="s">
        <v>145</v>
      </c>
      <c r="F4516" s="31" t="s">
        <v>122</v>
      </c>
      <c r="G4516" s="31" t="s">
        <v>107</v>
      </c>
      <c r="H4516" s="31" t="s">
        <v>108</v>
      </c>
      <c r="I4516" s="31" t="s">
        <v>124</v>
      </c>
      <c r="J4516" s="31" t="s">
        <v>109</v>
      </c>
      <c r="K4516" s="31" t="s">
        <v>106</v>
      </c>
      <c r="L4516" s="31" t="s">
        <v>3832</v>
      </c>
      <c r="M4516" s="31" t="s">
        <v>14</v>
      </c>
      <c r="N4516" s="31" t="s">
        <v>25931</v>
      </c>
      <c r="O4516" s="31" t="s">
        <v>25929</v>
      </c>
      <c r="P4516" s="32" t="s">
        <v>25948</v>
      </c>
      <c r="Q4516" s="32">
        <v>1</v>
      </c>
      <c r="R4516" t="str">
        <f t="shared" si="70"/>
        <v>Хмельницьке РайСТ СТ, ТПП р-н Хмельницкий Район, с.Водички (0)</v>
      </c>
    </row>
    <row r="4517" spans="1:18" hidden="1" x14ac:dyDescent="0.25">
      <c r="A4517" s="32">
        <v>421659</v>
      </c>
      <c r="B4517" s="31" t="s">
        <v>23514</v>
      </c>
      <c r="C4517" s="31" t="s">
        <v>3828</v>
      </c>
      <c r="D4517" s="31" t="s">
        <v>23515</v>
      </c>
      <c r="E4517" s="31" t="s">
        <v>145</v>
      </c>
      <c r="F4517" s="31" t="s">
        <v>122</v>
      </c>
      <c r="G4517" s="31" t="s">
        <v>107</v>
      </c>
      <c r="H4517" s="31" t="s">
        <v>108</v>
      </c>
      <c r="I4517" s="31" t="s">
        <v>3830</v>
      </c>
      <c r="J4517" s="31" t="s">
        <v>3831</v>
      </c>
      <c r="K4517" s="31" t="s">
        <v>106</v>
      </c>
      <c r="L4517" s="31" t="s">
        <v>3832</v>
      </c>
      <c r="M4517" s="31" t="s">
        <v>16</v>
      </c>
      <c r="N4517" s="31" t="s">
        <v>25931</v>
      </c>
      <c r="O4517" s="31" t="s">
        <v>25929</v>
      </c>
      <c r="P4517" s="32" t="s">
        <v>25948</v>
      </c>
      <c r="Q4517" s="32">
        <v>1</v>
      </c>
      <c r="R4517" t="str">
        <f t="shared" si="70"/>
        <v>(КООП) Хмельницьке РайСТ СТ, ТПП р-н Хмельницкий Район, пгт.Черный Остров, ул.Центральная (центр)</v>
      </c>
    </row>
    <row r="4518" spans="1:18" hidden="1" x14ac:dyDescent="0.25">
      <c r="A4518" s="32">
        <v>421662</v>
      </c>
      <c r="B4518" s="31" t="s">
        <v>23521</v>
      </c>
      <c r="C4518" s="31" t="s">
        <v>23522</v>
      </c>
      <c r="D4518" s="31" t="s">
        <v>23523</v>
      </c>
      <c r="E4518" s="31" t="s">
        <v>145</v>
      </c>
      <c r="F4518" s="31" t="s">
        <v>122</v>
      </c>
      <c r="G4518" s="31" t="s">
        <v>107</v>
      </c>
      <c r="H4518" s="31" t="s">
        <v>108</v>
      </c>
      <c r="I4518" s="31" t="s">
        <v>23524</v>
      </c>
      <c r="J4518" s="31" t="s">
        <v>23525</v>
      </c>
      <c r="K4518" s="31" t="s">
        <v>106</v>
      </c>
      <c r="L4518" s="31" t="s">
        <v>23522</v>
      </c>
      <c r="M4518" s="31" t="s">
        <v>15</v>
      </c>
      <c r="N4518" s="31" t="s">
        <v>25931</v>
      </c>
      <c r="O4518" s="31" t="s">
        <v>25929</v>
      </c>
      <c r="P4518" s="32" t="s">
        <v>25948</v>
      </c>
      <c r="Q4518" s="32">
        <v>1</v>
      </c>
      <c r="R4518" t="str">
        <f t="shared" si="70"/>
        <v>Накутна С.М. ПП, маг."Світлана" р-н Волочисский Район, г.Волочиск, ул.Драгоманова, д.3</v>
      </c>
    </row>
    <row r="4519" spans="1:18" hidden="1" x14ac:dyDescent="0.25">
      <c r="A4519" s="32">
        <v>378145</v>
      </c>
      <c r="B4519" s="31" t="s">
        <v>24044</v>
      </c>
      <c r="C4519" s="31" t="s">
        <v>24045</v>
      </c>
      <c r="D4519" s="31" t="s">
        <v>370</v>
      </c>
      <c r="E4519" s="31" t="s">
        <v>135</v>
      </c>
      <c r="F4519" s="31" t="s">
        <v>122</v>
      </c>
      <c r="G4519" s="31" t="s">
        <v>149</v>
      </c>
      <c r="H4519" s="31" t="s">
        <v>108</v>
      </c>
      <c r="I4519" s="31" t="s">
        <v>24046</v>
      </c>
      <c r="J4519" s="31" t="s">
        <v>24047</v>
      </c>
      <c r="K4519" s="31" t="s">
        <v>106</v>
      </c>
      <c r="L4519" s="31" t="s">
        <v>24045</v>
      </c>
      <c r="M4519" s="31" t="s">
        <v>11</v>
      </c>
      <c r="N4519" s="31" t="s">
        <v>25930</v>
      </c>
      <c r="O4519" s="31" t="s">
        <v>25929</v>
      </c>
      <c r="P4519" s="32" t="s">
        <v>25948</v>
      </c>
      <c r="Q4519" s="32">
        <v>1</v>
      </c>
      <c r="R4519" t="str">
        <f t="shared" si="70"/>
        <v>Гулькевич Л.І. ПП, к-к №3 г.Шепетовка, ул.Маркса Карла, д.23</v>
      </c>
    </row>
    <row r="4520" spans="1:18" hidden="1" x14ac:dyDescent="0.25">
      <c r="A4520" s="32">
        <v>378211</v>
      </c>
      <c r="B4520" s="31" t="s">
        <v>16650</v>
      </c>
      <c r="C4520" s="31" t="s">
        <v>16651</v>
      </c>
      <c r="D4520" s="31" t="s">
        <v>9445</v>
      </c>
      <c r="E4520" s="31" t="s">
        <v>145</v>
      </c>
      <c r="F4520" s="31" t="s">
        <v>122</v>
      </c>
      <c r="G4520" s="31" t="s">
        <v>107</v>
      </c>
      <c r="H4520" s="31" t="s">
        <v>108</v>
      </c>
      <c r="I4520" s="31"/>
      <c r="J4520" s="31"/>
      <c r="K4520" s="31" t="s">
        <v>106</v>
      </c>
      <c r="L4520" s="31" t="s">
        <v>16651</v>
      </c>
      <c r="M4520" s="31" t="s">
        <v>15</v>
      </c>
      <c r="N4520" s="31" t="s">
        <v>25931</v>
      </c>
      <c r="O4520" s="31" t="s">
        <v>25929</v>
      </c>
      <c r="P4520" s="32" t="s">
        <v>25948</v>
      </c>
      <c r="Q4520" s="32">
        <v>1</v>
      </c>
      <c r="R4520" t="str">
        <f t="shared" si="70"/>
        <v>Клімова О.М. ПП, маг. "Тріумф" р-н Волочисский Район, г.Волочиск, ул.Починка, д.5/4</v>
      </c>
    </row>
    <row r="4521" spans="1:18" hidden="1" x14ac:dyDescent="0.25">
      <c r="A4521" s="32">
        <v>378281</v>
      </c>
      <c r="B4521" s="31" t="s">
        <v>24050</v>
      </c>
      <c r="C4521" s="31" t="s">
        <v>24051</v>
      </c>
      <c r="D4521" s="31" t="s">
        <v>24052</v>
      </c>
      <c r="E4521" s="31" t="s">
        <v>135</v>
      </c>
      <c r="F4521" s="31" t="s">
        <v>122</v>
      </c>
      <c r="G4521" s="31" t="s">
        <v>107</v>
      </c>
      <c r="H4521" s="31" t="s">
        <v>108</v>
      </c>
      <c r="I4521" s="31" t="s">
        <v>24053</v>
      </c>
      <c r="J4521" s="31" t="s">
        <v>24054</v>
      </c>
      <c r="K4521" s="31" t="s">
        <v>106</v>
      </c>
      <c r="L4521" s="31" t="s">
        <v>24051</v>
      </c>
      <c r="M4521" s="31" t="s">
        <v>12</v>
      </c>
      <c r="N4521" s="31" t="s">
        <v>25930</v>
      </c>
      <c r="O4521" s="31" t="s">
        <v>25929</v>
      </c>
      <c r="P4521" s="32" t="s">
        <v>25948</v>
      </c>
      <c r="Q4521" s="32">
        <v>1</v>
      </c>
      <c r="R4521" t="str">
        <f t="shared" si="70"/>
        <v>Лісовська Р.А. ПП, маг. "Рожевий вагончик" р-н Полонский Район, пгт.Понинка, ул.Щорса, д.79</v>
      </c>
    </row>
    <row r="4522" spans="1:18" hidden="1" x14ac:dyDescent="0.25">
      <c r="A4522" s="32">
        <v>514546</v>
      </c>
      <c r="B4522" s="31" t="s">
        <v>24232</v>
      </c>
      <c r="C4522" s="31" t="s">
        <v>24233</v>
      </c>
      <c r="D4522" s="31" t="s">
        <v>24234</v>
      </c>
      <c r="E4522" s="31" t="s">
        <v>145</v>
      </c>
      <c r="F4522" s="31" t="s">
        <v>122</v>
      </c>
      <c r="G4522" s="31" t="s">
        <v>107</v>
      </c>
      <c r="H4522" s="31" t="s">
        <v>108</v>
      </c>
      <c r="I4522" s="31" t="s">
        <v>24235</v>
      </c>
      <c r="J4522" s="31" t="s">
        <v>24236</v>
      </c>
      <c r="K4522" s="31" t="s">
        <v>106</v>
      </c>
      <c r="L4522" s="31" t="s">
        <v>24233</v>
      </c>
      <c r="M4522" s="31" t="s">
        <v>25936</v>
      </c>
      <c r="N4522" s="31" t="s">
        <v>25931</v>
      </c>
      <c r="O4522" s="31" t="s">
        <v>25929</v>
      </c>
      <c r="P4522" s="32" t="s">
        <v>67</v>
      </c>
      <c r="Q4522" s="32">
        <v>1</v>
      </c>
      <c r="R4522" t="str">
        <f t="shared" si="70"/>
        <v>Литвин Т.В. ПП, маг. "Кристина" р-н Городокский Район, г.Городок, ул.Грушевского, д.36 а</v>
      </c>
    </row>
    <row r="4523" spans="1:18" hidden="1" x14ac:dyDescent="0.25">
      <c r="A4523" s="32">
        <v>705064</v>
      </c>
      <c r="B4523" s="31" t="s">
        <v>24696</v>
      </c>
      <c r="C4523" s="31" t="s">
        <v>24697</v>
      </c>
      <c r="D4523" s="31" t="s">
        <v>24698</v>
      </c>
      <c r="E4523" s="31" t="s">
        <v>135</v>
      </c>
      <c r="F4523" s="31" t="s">
        <v>122</v>
      </c>
      <c r="G4523" s="31" t="s">
        <v>111</v>
      </c>
      <c r="H4523" s="31" t="s">
        <v>112</v>
      </c>
      <c r="I4523" s="31" t="s">
        <v>24699</v>
      </c>
      <c r="J4523" s="31" t="s">
        <v>24700</v>
      </c>
      <c r="K4523" s="31" t="s">
        <v>106</v>
      </c>
      <c r="L4523" s="31" t="s">
        <v>24697</v>
      </c>
      <c r="M4523" s="31" t="s">
        <v>7</v>
      </c>
      <c r="N4523" s="31" t="s">
        <v>25930</v>
      </c>
      <c r="O4523" s="31" t="s">
        <v>25929</v>
      </c>
      <c r="P4523" s="32" t="s">
        <v>25948</v>
      </c>
      <c r="Q4523" s="32">
        <v>1</v>
      </c>
      <c r="R4523" t="str">
        <f t="shared" si="70"/>
        <v>Музичук С.А. ПП, буфет г.Славута, ул.Чкалова, д.16</v>
      </c>
    </row>
    <row r="4524" spans="1:18" hidden="1" x14ac:dyDescent="0.25">
      <c r="A4524" s="32">
        <v>705072</v>
      </c>
      <c r="B4524" s="31" t="s">
        <v>24729</v>
      </c>
      <c r="C4524" s="31" t="s">
        <v>24725</v>
      </c>
      <c r="D4524" s="31" t="s">
        <v>24730</v>
      </c>
      <c r="E4524" s="31" t="s">
        <v>135</v>
      </c>
      <c r="F4524" s="31" t="s">
        <v>122</v>
      </c>
      <c r="G4524" s="31" t="s">
        <v>107</v>
      </c>
      <c r="H4524" s="31" t="s">
        <v>108</v>
      </c>
      <c r="I4524" s="31" t="s">
        <v>24727</v>
      </c>
      <c r="J4524" s="31" t="s">
        <v>24728</v>
      </c>
      <c r="K4524" s="31" t="s">
        <v>106</v>
      </c>
      <c r="L4524" s="31" t="s">
        <v>24725</v>
      </c>
      <c r="M4524" s="31" t="s">
        <v>8</v>
      </c>
      <c r="N4524" s="31" t="s">
        <v>25930</v>
      </c>
      <c r="O4524" s="31" t="s">
        <v>25929</v>
      </c>
      <c r="P4524" s="32" t="s">
        <v>25948</v>
      </c>
      <c r="Q4524" s="32">
        <v>1</v>
      </c>
      <c r="R4524" t="str">
        <f t="shared" si="70"/>
        <v>Яремчук Г.І. ПП, маг. "Продукти" р-н Шепетовский Район, с.Лавриневцы (0)</v>
      </c>
    </row>
    <row r="4525" spans="1:18" hidden="1" x14ac:dyDescent="0.25">
      <c r="A4525" s="32">
        <v>647095</v>
      </c>
      <c r="B4525" s="31" t="s">
        <v>24967</v>
      </c>
      <c r="C4525" s="31" t="s">
        <v>24968</v>
      </c>
      <c r="D4525" s="31" t="s">
        <v>24969</v>
      </c>
      <c r="E4525" s="31" t="s">
        <v>145</v>
      </c>
      <c r="F4525" s="31" t="s">
        <v>122</v>
      </c>
      <c r="G4525" s="31" t="s">
        <v>107</v>
      </c>
      <c r="H4525" s="31" t="s">
        <v>108</v>
      </c>
      <c r="I4525" s="31" t="s">
        <v>24970</v>
      </c>
      <c r="J4525" s="31" t="s">
        <v>24971</v>
      </c>
      <c r="K4525" s="31" t="s">
        <v>106</v>
      </c>
      <c r="L4525" s="31" t="s">
        <v>24968</v>
      </c>
      <c r="M4525" s="31" t="s">
        <v>13</v>
      </c>
      <c r="N4525" s="31" t="s">
        <v>25931</v>
      </c>
      <c r="O4525" s="31" t="s">
        <v>25929</v>
      </c>
      <c r="P4525" s="32" t="s">
        <v>25948</v>
      </c>
      <c r="Q4525" s="32">
        <v>1</v>
      </c>
      <c r="R4525" t="str">
        <f t="shared" si="70"/>
        <v>Гаспарян Р.А. ПП, маг. "Продукти" р-н Деражнянский Район, с.Волосское, ул.Ленина, д.3</v>
      </c>
    </row>
    <row r="4526" spans="1:18" hidden="1" x14ac:dyDescent="0.25">
      <c r="A4526" s="32">
        <v>555499</v>
      </c>
      <c r="B4526" s="31" t="s">
        <v>24805</v>
      </c>
      <c r="C4526" s="31" t="s">
        <v>24806</v>
      </c>
      <c r="D4526" s="31" t="s">
        <v>24807</v>
      </c>
      <c r="E4526" s="31" t="s">
        <v>145</v>
      </c>
      <c r="F4526" s="31" t="s">
        <v>122</v>
      </c>
      <c r="G4526" s="31" t="s">
        <v>107</v>
      </c>
      <c r="H4526" s="31" t="s">
        <v>108</v>
      </c>
      <c r="I4526" s="31" t="s">
        <v>124</v>
      </c>
      <c r="J4526" s="31" t="s">
        <v>109</v>
      </c>
      <c r="K4526" s="31" t="s">
        <v>106</v>
      </c>
      <c r="L4526" s="31" t="s">
        <v>24806</v>
      </c>
      <c r="M4526" s="31" t="s">
        <v>13</v>
      </c>
      <c r="N4526" s="31" t="s">
        <v>25931</v>
      </c>
      <c r="O4526" s="31" t="s">
        <v>25929</v>
      </c>
      <c r="P4526" s="32" t="s">
        <v>25948</v>
      </c>
      <c r="Q4526" s="32">
        <v>1</v>
      </c>
      <c r="R4526" t="str">
        <f t="shared" si="70"/>
        <v>Гораль А.Г. ПП, маг. "Вікторія" р-н Городокский Район, с.Лесоводы, ул.Ткачука (навпроти пам'ятника Леніну)</v>
      </c>
    </row>
    <row r="4527" spans="1:18" hidden="1" x14ac:dyDescent="0.25">
      <c r="A4527" s="32">
        <v>555500</v>
      </c>
      <c r="B4527" s="31" t="s">
        <v>24808</v>
      </c>
      <c r="C4527" s="31" t="s">
        <v>15171</v>
      </c>
      <c r="D4527" s="31" t="s">
        <v>24809</v>
      </c>
      <c r="E4527" s="31" t="s">
        <v>145</v>
      </c>
      <c r="F4527" s="31" t="s">
        <v>122</v>
      </c>
      <c r="G4527" s="31" t="s">
        <v>107</v>
      </c>
      <c r="H4527" s="31" t="s">
        <v>108</v>
      </c>
      <c r="I4527" s="31" t="s">
        <v>124</v>
      </c>
      <c r="J4527" s="31" t="s">
        <v>109</v>
      </c>
      <c r="K4527" s="31" t="s">
        <v>106</v>
      </c>
      <c r="L4527" s="31" t="s">
        <v>15171</v>
      </c>
      <c r="M4527" s="31" t="s">
        <v>16</v>
      </c>
      <c r="N4527" s="31" t="s">
        <v>25931</v>
      </c>
      <c r="O4527" s="31" t="s">
        <v>25929</v>
      </c>
      <c r="P4527" s="32" t="s">
        <v>25948</v>
      </c>
      <c r="Q4527" s="32">
        <v>1</v>
      </c>
      <c r="R4527" t="str">
        <f t="shared" si="70"/>
        <v>Гораль А.Г. ПП, маг. "Зодіак" р-н Городокский Район, с.Лесоводы, ул.Сугерова (на кругу)</v>
      </c>
    </row>
    <row r="4528" spans="1:18" hidden="1" x14ac:dyDescent="0.25">
      <c r="A4528" s="32">
        <v>166335</v>
      </c>
      <c r="B4528" s="31" t="s">
        <v>22911</v>
      </c>
      <c r="C4528" s="31" t="s">
        <v>22912</v>
      </c>
      <c r="D4528" s="31" t="s">
        <v>22913</v>
      </c>
      <c r="E4528" s="31" t="s">
        <v>135</v>
      </c>
      <c r="F4528" s="31" t="s">
        <v>122</v>
      </c>
      <c r="G4528" s="31" t="s">
        <v>107</v>
      </c>
      <c r="H4528" s="31" t="s">
        <v>108</v>
      </c>
      <c r="I4528" s="31" t="s">
        <v>124</v>
      </c>
      <c r="J4528" s="31" t="s">
        <v>109</v>
      </c>
      <c r="K4528" s="31" t="s">
        <v>106</v>
      </c>
      <c r="L4528" s="31" t="s">
        <v>22912</v>
      </c>
      <c r="M4528" s="31" t="s">
        <v>12</v>
      </c>
      <c r="N4528" s="31" t="s">
        <v>25930</v>
      </c>
      <c r="O4528" s="31" t="s">
        <v>25929</v>
      </c>
      <c r="P4528" s="32" t="s">
        <v>25948</v>
      </c>
      <c r="Q4528" s="32">
        <v>1</v>
      </c>
      <c r="R4528" t="str">
        <f t="shared" si="70"/>
        <v>Шумелюк В.В. ПП, маг. "М'ясопродукти" р-н Изяславский Район, г.Изяслав, пер.Шевченко, д.12</v>
      </c>
    </row>
    <row r="4529" spans="1:18" hidden="1" x14ac:dyDescent="0.25">
      <c r="A4529" s="32">
        <v>166361</v>
      </c>
      <c r="B4529" s="31" t="s">
        <v>22959</v>
      </c>
      <c r="C4529" s="31" t="s">
        <v>22960</v>
      </c>
      <c r="D4529" s="31" t="s">
        <v>20506</v>
      </c>
      <c r="E4529" s="31" t="s">
        <v>135</v>
      </c>
      <c r="F4529" s="31" t="s">
        <v>122</v>
      </c>
      <c r="G4529" s="31" t="s">
        <v>107</v>
      </c>
      <c r="H4529" s="31" t="s">
        <v>108</v>
      </c>
      <c r="I4529" s="31" t="s">
        <v>124</v>
      </c>
      <c r="J4529" s="31" t="s">
        <v>109</v>
      </c>
      <c r="K4529" s="31" t="s">
        <v>106</v>
      </c>
      <c r="L4529" s="31" t="s">
        <v>22960</v>
      </c>
      <c r="M4529" s="31" t="s">
        <v>9</v>
      </c>
      <c r="N4529" s="31" t="s">
        <v>25930</v>
      </c>
      <c r="O4529" s="31" t="s">
        <v>25929</v>
      </c>
      <c r="P4529" s="32" t="s">
        <v>25948</v>
      </c>
      <c r="Q4529" s="32">
        <v>1</v>
      </c>
      <c r="R4529" t="str">
        <f t="shared" si="70"/>
        <v>Юрчак Ж.М. ПП, маг. "Світанок" р-н Белогорский Район, пгт.Ямполь, ул.Чернавина, д.35</v>
      </c>
    </row>
    <row r="4530" spans="1:18" hidden="1" x14ac:dyDescent="0.25">
      <c r="A4530" s="32">
        <v>166364</v>
      </c>
      <c r="B4530" s="31" t="s">
        <v>22971</v>
      </c>
      <c r="C4530" s="31" t="s">
        <v>22972</v>
      </c>
      <c r="D4530" s="31" t="s">
        <v>22973</v>
      </c>
      <c r="E4530" s="31" t="s">
        <v>135</v>
      </c>
      <c r="F4530" s="31" t="s">
        <v>122</v>
      </c>
      <c r="G4530" s="31" t="s">
        <v>107</v>
      </c>
      <c r="H4530" s="31" t="s">
        <v>108</v>
      </c>
      <c r="I4530" s="31" t="s">
        <v>124</v>
      </c>
      <c r="J4530" s="31" t="s">
        <v>109</v>
      </c>
      <c r="K4530" s="31" t="s">
        <v>106</v>
      </c>
      <c r="L4530" s="31" t="s">
        <v>22972</v>
      </c>
      <c r="M4530" s="31" t="s">
        <v>10</v>
      </c>
      <c r="N4530" s="31" t="s">
        <v>25930</v>
      </c>
      <c r="O4530" s="31" t="s">
        <v>25929</v>
      </c>
      <c r="P4530" s="32" t="s">
        <v>25948</v>
      </c>
      <c r="Q4530" s="32">
        <v>1</v>
      </c>
      <c r="R4530" t="str">
        <f t="shared" si="70"/>
        <v>Юрчук Л.С. ПП, маг. "Зустріч" р-н Славутский Район, с.Малый Скнит, ул.Центральная, д.14</v>
      </c>
    </row>
    <row r="4531" spans="1:18" hidden="1" x14ac:dyDescent="0.25">
      <c r="A4531" s="32">
        <v>166364</v>
      </c>
      <c r="B4531" s="31" t="s">
        <v>22971</v>
      </c>
      <c r="C4531" s="31" t="s">
        <v>22972</v>
      </c>
      <c r="D4531" s="31" t="s">
        <v>22973</v>
      </c>
      <c r="E4531" s="31" t="s">
        <v>135</v>
      </c>
      <c r="F4531" s="31" t="s">
        <v>122</v>
      </c>
      <c r="G4531" s="31" t="s">
        <v>107</v>
      </c>
      <c r="H4531" s="31" t="s">
        <v>108</v>
      </c>
      <c r="I4531" s="31"/>
      <c r="J4531" s="31"/>
      <c r="K4531" s="31" t="s">
        <v>106</v>
      </c>
      <c r="L4531" s="31" t="s">
        <v>22972</v>
      </c>
      <c r="M4531" s="31" t="s">
        <v>10</v>
      </c>
      <c r="N4531" s="31" t="s">
        <v>25930</v>
      </c>
      <c r="O4531" s="31" t="s">
        <v>25929</v>
      </c>
      <c r="P4531" s="32" t="s">
        <v>25948</v>
      </c>
      <c r="Q4531" s="32">
        <v>1</v>
      </c>
      <c r="R4531" t="str">
        <f t="shared" si="70"/>
        <v>Юрчук Л.С. ПП, маг. "Зустріч" р-н Славутский Район, с.Малый Скнит, ул.Центральная, д.14</v>
      </c>
    </row>
    <row r="4532" spans="1:18" hidden="1" x14ac:dyDescent="0.25">
      <c r="A4532" s="32">
        <v>166365</v>
      </c>
      <c r="B4532" s="31" t="s">
        <v>22974</v>
      </c>
      <c r="C4532" s="31" t="s">
        <v>22975</v>
      </c>
      <c r="D4532" s="31" t="s">
        <v>22976</v>
      </c>
      <c r="E4532" s="31" t="s">
        <v>135</v>
      </c>
      <c r="F4532" s="31" t="s">
        <v>122</v>
      </c>
      <c r="G4532" s="31" t="s">
        <v>107</v>
      </c>
      <c r="H4532" s="31" t="s">
        <v>108</v>
      </c>
      <c r="I4532" s="31" t="s">
        <v>124</v>
      </c>
      <c r="J4532" s="31" t="s">
        <v>109</v>
      </c>
      <c r="K4532" s="31" t="s">
        <v>106</v>
      </c>
      <c r="L4532" s="31" t="s">
        <v>22975</v>
      </c>
      <c r="M4532" s="31" t="s">
        <v>9</v>
      </c>
      <c r="N4532" s="31" t="s">
        <v>25930</v>
      </c>
      <c r="O4532" s="31" t="s">
        <v>25929</v>
      </c>
      <c r="P4532" s="32" t="s">
        <v>25948</v>
      </c>
      <c r="Q4532" s="32">
        <v>1</v>
      </c>
      <c r="R4532" t="str">
        <f t="shared" si="70"/>
        <v>Юрчук М.К.ПП,маг "Веселка" р-н Белогорский Район, пгт.Белогорье, ул.Шевченко, д.33а</v>
      </c>
    </row>
    <row r="4533" spans="1:18" hidden="1" x14ac:dyDescent="0.25">
      <c r="A4533" s="32">
        <v>166368</v>
      </c>
      <c r="B4533" s="31" t="s">
        <v>22981</v>
      </c>
      <c r="C4533" s="31" t="s">
        <v>22982</v>
      </c>
      <c r="D4533" s="31" t="s">
        <v>22983</v>
      </c>
      <c r="E4533" s="31" t="s">
        <v>135</v>
      </c>
      <c r="F4533" s="31" t="s">
        <v>122</v>
      </c>
      <c r="G4533" s="31" t="s">
        <v>107</v>
      </c>
      <c r="H4533" s="31" t="s">
        <v>108</v>
      </c>
      <c r="I4533" s="31"/>
      <c r="J4533" s="31"/>
      <c r="K4533" s="31" t="s">
        <v>106</v>
      </c>
      <c r="L4533" s="31" t="s">
        <v>22982</v>
      </c>
      <c r="M4533" s="31" t="s">
        <v>9</v>
      </c>
      <c r="N4533" s="31" t="s">
        <v>25930</v>
      </c>
      <c r="O4533" s="31" t="s">
        <v>25929</v>
      </c>
      <c r="P4533" s="32" t="s">
        <v>25948</v>
      </c>
      <c r="Q4533" s="32">
        <v>1</v>
      </c>
      <c r="R4533" t="str">
        <f t="shared" si="70"/>
        <v>Юхимович Й.Й. ПП, маг. "Продукти" р-н Полонский Район, с.Великая Березна, ул.Буденного, д.4</v>
      </c>
    </row>
    <row r="4534" spans="1:18" hidden="1" x14ac:dyDescent="0.25">
      <c r="A4534" s="32">
        <v>166368</v>
      </c>
      <c r="B4534" s="31" t="s">
        <v>22981</v>
      </c>
      <c r="C4534" s="31" t="s">
        <v>22982</v>
      </c>
      <c r="D4534" s="31" t="s">
        <v>22983</v>
      </c>
      <c r="E4534" s="31" t="s">
        <v>135</v>
      </c>
      <c r="F4534" s="31" t="s">
        <v>122</v>
      </c>
      <c r="G4534" s="31" t="s">
        <v>107</v>
      </c>
      <c r="H4534" s="31" t="s">
        <v>108</v>
      </c>
      <c r="I4534" s="31" t="s">
        <v>22984</v>
      </c>
      <c r="J4534" s="31" t="s">
        <v>22985</v>
      </c>
      <c r="K4534" s="31" t="s">
        <v>106</v>
      </c>
      <c r="L4534" s="31" t="s">
        <v>22982</v>
      </c>
      <c r="M4534" s="31" t="s">
        <v>9</v>
      </c>
      <c r="N4534" s="31" t="s">
        <v>25930</v>
      </c>
      <c r="O4534" s="31" t="s">
        <v>25929</v>
      </c>
      <c r="P4534" s="32" t="s">
        <v>25948</v>
      </c>
      <c r="Q4534" s="32">
        <v>1</v>
      </c>
      <c r="R4534" t="str">
        <f t="shared" si="70"/>
        <v>Юхимович Й.Й. ПП, маг. "Продукти" р-н Полонский Район, с.Великая Березна, ул.Буденного, д.4</v>
      </c>
    </row>
    <row r="4535" spans="1:18" hidden="1" x14ac:dyDescent="0.25">
      <c r="A4535" s="32">
        <v>166369</v>
      </c>
      <c r="B4535" s="31" t="s">
        <v>22986</v>
      </c>
      <c r="C4535" s="31" t="s">
        <v>22982</v>
      </c>
      <c r="D4535" s="31" t="s">
        <v>22521</v>
      </c>
      <c r="E4535" s="31" t="s">
        <v>135</v>
      </c>
      <c r="F4535" s="31" t="s">
        <v>122</v>
      </c>
      <c r="G4535" s="31" t="s">
        <v>107</v>
      </c>
      <c r="H4535" s="31" t="s">
        <v>108</v>
      </c>
      <c r="I4535" s="31" t="s">
        <v>22984</v>
      </c>
      <c r="J4535" s="31" t="s">
        <v>22985</v>
      </c>
      <c r="K4535" s="31" t="s">
        <v>106</v>
      </c>
      <c r="L4535" s="31" t="s">
        <v>22982</v>
      </c>
      <c r="M4535" s="31" t="s">
        <v>9</v>
      </c>
      <c r="N4535" s="31" t="s">
        <v>25930</v>
      </c>
      <c r="O4535" s="31" t="s">
        <v>25929</v>
      </c>
      <c r="P4535" s="32" t="s">
        <v>25948</v>
      </c>
      <c r="Q4535" s="32">
        <v>1</v>
      </c>
      <c r="R4535" t="str">
        <f t="shared" si="70"/>
        <v>Юхимович Й.Й. ПП, маг. "Продукти" р-н Полонский Район, с.Варваровка (около школы)</v>
      </c>
    </row>
    <row r="4536" spans="1:18" hidden="1" x14ac:dyDescent="0.25">
      <c r="A4536" s="32">
        <v>166376</v>
      </c>
      <c r="B4536" s="31" t="s">
        <v>22995</v>
      </c>
      <c r="C4536" s="31" t="s">
        <v>2218</v>
      </c>
      <c r="D4536" s="31" t="s">
        <v>22996</v>
      </c>
      <c r="E4536" s="31" t="s">
        <v>145</v>
      </c>
      <c r="F4536" s="31" t="s">
        <v>122</v>
      </c>
      <c r="G4536" s="31" t="s">
        <v>107</v>
      </c>
      <c r="H4536" s="31" t="s">
        <v>108</v>
      </c>
      <c r="I4536" s="31" t="s">
        <v>124</v>
      </c>
      <c r="J4536" s="31" t="s">
        <v>109</v>
      </c>
      <c r="K4536" s="31" t="s">
        <v>106</v>
      </c>
      <c r="L4536" s="31" t="s">
        <v>2218</v>
      </c>
      <c r="M4536" s="31" t="s">
        <v>25936</v>
      </c>
      <c r="N4536" s="31" t="s">
        <v>25931</v>
      </c>
      <c r="O4536" s="31" t="s">
        <v>25929</v>
      </c>
      <c r="P4536" s="32" t="s">
        <v>25948</v>
      </c>
      <c r="Q4536" s="32">
        <v>1</v>
      </c>
      <c r="R4536" t="str">
        <f t="shared" si="70"/>
        <v>Яворська Г.В. ПП, маг. "Продукти" р-н Городокский Район, с.Лесогорка (0)</v>
      </c>
    </row>
    <row r="4537" spans="1:18" hidden="1" x14ac:dyDescent="0.25">
      <c r="A4537" s="32">
        <v>166389</v>
      </c>
      <c r="B4537" s="31" t="s">
        <v>23025</v>
      </c>
      <c r="C4537" s="31" t="s">
        <v>23026</v>
      </c>
      <c r="D4537" s="31" t="s">
        <v>9627</v>
      </c>
      <c r="E4537" s="31" t="s">
        <v>135</v>
      </c>
      <c r="F4537" s="31" t="s">
        <v>122</v>
      </c>
      <c r="G4537" s="31" t="s">
        <v>111</v>
      </c>
      <c r="H4537" s="31" t="s">
        <v>112</v>
      </c>
      <c r="I4537" s="31" t="s">
        <v>23027</v>
      </c>
      <c r="J4537" s="31" t="s">
        <v>23028</v>
      </c>
      <c r="K4537" s="31" t="s">
        <v>106</v>
      </c>
      <c r="L4537" s="31" t="s">
        <v>23026</v>
      </c>
      <c r="M4537" s="31" t="s">
        <v>10</v>
      </c>
      <c r="N4537" s="31" t="s">
        <v>25930</v>
      </c>
      <c r="O4537" s="31" t="s">
        <v>25929</v>
      </c>
      <c r="P4537" s="32" t="s">
        <v>25948</v>
      </c>
      <c r="Q4537" s="32">
        <v>1</v>
      </c>
      <c r="R4537" t="str">
        <f t="shared" si="70"/>
        <v>Якимчук В.Ю.ПП,т.т. "школа №1" г.Нетишин, просп Независимости, д.7</v>
      </c>
    </row>
    <row r="4538" spans="1:18" hidden="1" x14ac:dyDescent="0.25">
      <c r="A4538" s="32">
        <v>166390</v>
      </c>
      <c r="B4538" s="31" t="s">
        <v>23029</v>
      </c>
      <c r="C4538" s="31" t="s">
        <v>23030</v>
      </c>
      <c r="D4538" s="31" t="s">
        <v>18465</v>
      </c>
      <c r="E4538" s="31" t="s">
        <v>135</v>
      </c>
      <c r="F4538" s="31" t="s">
        <v>122</v>
      </c>
      <c r="G4538" s="31" t="s">
        <v>111</v>
      </c>
      <c r="H4538" s="31" t="s">
        <v>112</v>
      </c>
      <c r="I4538" s="31" t="s">
        <v>23027</v>
      </c>
      <c r="J4538" s="31" t="s">
        <v>23028</v>
      </c>
      <c r="K4538" s="31" t="s">
        <v>106</v>
      </c>
      <c r="L4538" s="31" t="s">
        <v>23030</v>
      </c>
      <c r="M4538" s="31" t="s">
        <v>10</v>
      </c>
      <c r="N4538" s="31" t="s">
        <v>25930</v>
      </c>
      <c r="O4538" s="31" t="s">
        <v>25929</v>
      </c>
      <c r="P4538" s="32" t="s">
        <v>25948</v>
      </c>
      <c r="Q4538" s="32">
        <v>1</v>
      </c>
      <c r="R4538" t="str">
        <f t="shared" si="70"/>
        <v>Якимчук В.Ю.ПП,т.т. "школа №2" г.Нетишин, ул.Строителей, д.5</v>
      </c>
    </row>
    <row r="4539" spans="1:18" hidden="1" x14ac:dyDescent="0.25">
      <c r="A4539" s="32">
        <v>166391</v>
      </c>
      <c r="B4539" s="31" t="s">
        <v>23031</v>
      </c>
      <c r="C4539" s="31" t="s">
        <v>23032</v>
      </c>
      <c r="D4539" s="31" t="s">
        <v>18468</v>
      </c>
      <c r="E4539" s="31" t="s">
        <v>135</v>
      </c>
      <c r="F4539" s="31" t="s">
        <v>122</v>
      </c>
      <c r="G4539" s="31" t="s">
        <v>111</v>
      </c>
      <c r="H4539" s="31" t="s">
        <v>112</v>
      </c>
      <c r="I4539" s="31" t="s">
        <v>23027</v>
      </c>
      <c r="J4539" s="31" t="s">
        <v>23028</v>
      </c>
      <c r="K4539" s="31" t="s">
        <v>106</v>
      </c>
      <c r="L4539" s="31" t="s">
        <v>23032</v>
      </c>
      <c r="M4539" s="31" t="s">
        <v>10</v>
      </c>
      <c r="N4539" s="31" t="s">
        <v>25930</v>
      </c>
      <c r="O4539" s="31" t="s">
        <v>25929</v>
      </c>
      <c r="P4539" s="32" t="s">
        <v>25948</v>
      </c>
      <c r="Q4539" s="32">
        <v>1</v>
      </c>
      <c r="R4539" t="str">
        <f t="shared" si="70"/>
        <v>Якимчук В.Ю.ПП,т.т. "школа №3" г.Нетишин, пер.Мира, д.5</v>
      </c>
    </row>
    <row r="4540" spans="1:18" hidden="1" x14ac:dyDescent="0.25">
      <c r="A4540" s="32">
        <v>166392</v>
      </c>
      <c r="B4540" s="31" t="s">
        <v>23033</v>
      </c>
      <c r="C4540" s="31" t="s">
        <v>23034</v>
      </c>
      <c r="D4540" s="31" t="s">
        <v>18471</v>
      </c>
      <c r="E4540" s="31" t="s">
        <v>135</v>
      </c>
      <c r="F4540" s="31" t="s">
        <v>122</v>
      </c>
      <c r="G4540" s="31" t="s">
        <v>111</v>
      </c>
      <c r="H4540" s="31" t="s">
        <v>112</v>
      </c>
      <c r="I4540" s="31" t="s">
        <v>23027</v>
      </c>
      <c r="J4540" s="31" t="s">
        <v>23028</v>
      </c>
      <c r="K4540" s="31" t="s">
        <v>106</v>
      </c>
      <c r="L4540" s="31" t="s">
        <v>23034</v>
      </c>
      <c r="M4540" s="31" t="s">
        <v>10</v>
      </c>
      <c r="N4540" s="31" t="s">
        <v>25930</v>
      </c>
      <c r="O4540" s="31" t="s">
        <v>25929</v>
      </c>
      <c r="P4540" s="32" t="s">
        <v>25948</v>
      </c>
      <c r="Q4540" s="32">
        <v>1</v>
      </c>
      <c r="R4540" t="str">
        <f t="shared" si="70"/>
        <v>Якимчук В.Ю.ПП,т.т. "школа №4" г.Нетишин, ул.Энергетиков, д.3</v>
      </c>
    </row>
    <row r="4541" spans="1:18" hidden="1" x14ac:dyDescent="0.25">
      <c r="A4541" s="32">
        <v>166394</v>
      </c>
      <c r="B4541" s="31" t="s">
        <v>23035</v>
      </c>
      <c r="C4541" s="31" t="s">
        <v>23036</v>
      </c>
      <c r="D4541" s="31" t="s">
        <v>23037</v>
      </c>
      <c r="E4541" s="31" t="s">
        <v>135</v>
      </c>
      <c r="F4541" s="31" t="s">
        <v>122</v>
      </c>
      <c r="G4541" s="31" t="s">
        <v>115</v>
      </c>
      <c r="H4541" s="31" t="s">
        <v>116</v>
      </c>
      <c r="I4541" s="31" t="s">
        <v>124</v>
      </c>
      <c r="J4541" s="31" t="s">
        <v>109</v>
      </c>
      <c r="K4541" s="31" t="s">
        <v>106</v>
      </c>
      <c r="L4541" s="31" t="s">
        <v>23036</v>
      </c>
      <c r="M4541" s="31" t="s">
        <v>7</v>
      </c>
      <c r="N4541" s="31" t="s">
        <v>25930</v>
      </c>
      <c r="O4541" s="31" t="s">
        <v>25929</v>
      </c>
      <c r="P4541" s="32" t="s">
        <v>25948</v>
      </c>
      <c r="Q4541" s="32">
        <v>1</v>
      </c>
      <c r="R4541" t="str">
        <f t="shared" si="70"/>
        <v>Якобчук Г.В. ПП, к-к г.Славута, ул.Энгельская, д.11/1 (ринок)</v>
      </c>
    </row>
    <row r="4542" spans="1:18" hidden="1" x14ac:dyDescent="0.25">
      <c r="A4542" s="32">
        <v>166395</v>
      </c>
      <c r="B4542" s="31" t="s">
        <v>23038</v>
      </c>
      <c r="C4542" s="31" t="s">
        <v>23039</v>
      </c>
      <c r="D4542" s="31" t="s">
        <v>23040</v>
      </c>
      <c r="E4542" s="31" t="s">
        <v>135</v>
      </c>
      <c r="F4542" s="31" t="s">
        <v>122</v>
      </c>
      <c r="G4542" s="31" t="s">
        <v>114</v>
      </c>
      <c r="H4542" s="31" t="s">
        <v>108</v>
      </c>
      <c r="I4542" s="31" t="s">
        <v>124</v>
      </c>
      <c r="J4542" s="31" t="s">
        <v>109</v>
      </c>
      <c r="K4542" s="31" t="s">
        <v>106</v>
      </c>
      <c r="L4542" s="31" t="s">
        <v>23039</v>
      </c>
      <c r="M4542" s="31" t="s">
        <v>7</v>
      </c>
      <c r="N4542" s="31" t="s">
        <v>25930</v>
      </c>
      <c r="O4542" s="31" t="s">
        <v>25929</v>
      </c>
      <c r="P4542" s="32" t="s">
        <v>25948</v>
      </c>
      <c r="Q4542" s="32">
        <v>1</v>
      </c>
      <c r="R4542" t="str">
        <f t="shared" si="70"/>
        <v>Яковенко А.О. ПП, бар "Берізка" р-н Изяславский Район, с.Плужное, ул.Бортника, д.3</v>
      </c>
    </row>
    <row r="4543" spans="1:18" hidden="1" x14ac:dyDescent="0.25">
      <c r="A4543" s="32">
        <v>166396</v>
      </c>
      <c r="B4543" s="31" t="s">
        <v>23041</v>
      </c>
      <c r="C4543" s="31" t="s">
        <v>23042</v>
      </c>
      <c r="D4543" s="31" t="s">
        <v>23040</v>
      </c>
      <c r="E4543" s="31" t="s">
        <v>135</v>
      </c>
      <c r="F4543" s="31" t="s">
        <v>122</v>
      </c>
      <c r="G4543" s="31" t="s">
        <v>114</v>
      </c>
      <c r="H4543" s="31" t="s">
        <v>108</v>
      </c>
      <c r="I4543" s="31" t="s">
        <v>124</v>
      </c>
      <c r="J4543" s="31" t="s">
        <v>109</v>
      </c>
      <c r="K4543" s="31" t="s">
        <v>106</v>
      </c>
      <c r="L4543" s="31" t="s">
        <v>23042</v>
      </c>
      <c r="M4543" s="31" t="s">
        <v>7</v>
      </c>
      <c r="N4543" s="31" t="s">
        <v>25930</v>
      </c>
      <c r="O4543" s="31" t="s">
        <v>25929</v>
      </c>
      <c r="P4543" s="32" t="s">
        <v>25948</v>
      </c>
      <c r="Q4543" s="32">
        <v>1</v>
      </c>
      <c r="R4543" t="str">
        <f t="shared" si="70"/>
        <v>Яковенко А.О. ПП, бар "Останній шанс" р-н Изяславский Район, с.Плужное, ул.Бортника, д.3</v>
      </c>
    </row>
    <row r="4544" spans="1:18" hidden="1" x14ac:dyDescent="0.25">
      <c r="A4544" s="32">
        <v>166397</v>
      </c>
      <c r="B4544" s="31" t="s">
        <v>1212</v>
      </c>
      <c r="C4544" s="31" t="s">
        <v>1213</v>
      </c>
      <c r="D4544" s="31" t="s">
        <v>23043</v>
      </c>
      <c r="E4544" s="31" t="s">
        <v>135</v>
      </c>
      <c r="F4544" s="31" t="s">
        <v>122</v>
      </c>
      <c r="G4544" s="31" t="s">
        <v>114</v>
      </c>
      <c r="H4544" s="31" t="s">
        <v>108</v>
      </c>
      <c r="I4544" s="31" t="s">
        <v>4400</v>
      </c>
      <c r="J4544" s="31" t="s">
        <v>4401</v>
      </c>
      <c r="K4544" s="31" t="s">
        <v>106</v>
      </c>
      <c r="L4544" s="31" t="s">
        <v>1213</v>
      </c>
      <c r="M4544" s="31" t="s">
        <v>7</v>
      </c>
      <c r="N4544" s="31" t="s">
        <v>25930</v>
      </c>
      <c r="O4544" s="31" t="s">
        <v>25929</v>
      </c>
      <c r="P4544" s="32" t="s">
        <v>25948</v>
      </c>
      <c r="Q4544" s="32">
        <v>1</v>
      </c>
      <c r="R4544" t="str">
        <f t="shared" si="70"/>
        <v>Яковенко А.О. ПП, кафе "Закусочна" р-н Изяславский Район, с.Борисов (центр)</v>
      </c>
    </row>
    <row r="4545" spans="1:18" hidden="1" x14ac:dyDescent="0.25">
      <c r="A4545" s="32">
        <v>166398</v>
      </c>
      <c r="B4545" s="31" t="s">
        <v>23044</v>
      </c>
      <c r="C4545" s="31" t="s">
        <v>23045</v>
      </c>
      <c r="D4545" s="31" t="s">
        <v>9618</v>
      </c>
      <c r="E4545" s="31" t="s">
        <v>135</v>
      </c>
      <c r="F4545" s="31" t="s">
        <v>122</v>
      </c>
      <c r="G4545" s="31" t="s">
        <v>107</v>
      </c>
      <c r="H4545" s="31" t="s">
        <v>108</v>
      </c>
      <c r="I4545" s="31" t="s">
        <v>124</v>
      </c>
      <c r="J4545" s="31" t="s">
        <v>109</v>
      </c>
      <c r="K4545" s="31" t="s">
        <v>106</v>
      </c>
      <c r="L4545" s="31" t="s">
        <v>23045</v>
      </c>
      <c r="M4545" s="31" t="s">
        <v>7</v>
      </c>
      <c r="N4545" s="31" t="s">
        <v>25930</v>
      </c>
      <c r="O4545" s="31" t="s">
        <v>25929</v>
      </c>
      <c r="P4545" s="32" t="s">
        <v>25948</v>
      </c>
      <c r="Q4545" s="32">
        <v>1</v>
      </c>
      <c r="R4545" t="str">
        <f t="shared" si="70"/>
        <v>Яковенко А.О. ПП, маг. "Маркет" р-н Изяславский Район, с.Плужное, ул.Островского Николая (0)</v>
      </c>
    </row>
    <row r="4546" spans="1:18" hidden="1" x14ac:dyDescent="0.25">
      <c r="A4546" s="32">
        <v>166401</v>
      </c>
      <c r="B4546" s="31" t="s">
        <v>23049</v>
      </c>
      <c r="C4546" s="31" t="s">
        <v>23050</v>
      </c>
      <c r="D4546" s="31" t="s">
        <v>23051</v>
      </c>
      <c r="E4546" s="31" t="s">
        <v>135</v>
      </c>
      <c r="F4546" s="31" t="s">
        <v>122</v>
      </c>
      <c r="G4546" s="31" t="s">
        <v>107</v>
      </c>
      <c r="H4546" s="31" t="s">
        <v>108</v>
      </c>
      <c r="I4546" s="31"/>
      <c r="J4546" s="31"/>
      <c r="K4546" s="31" t="s">
        <v>106</v>
      </c>
      <c r="L4546" s="31" t="s">
        <v>23047</v>
      </c>
      <c r="M4546" s="31" t="s">
        <v>7</v>
      </c>
      <c r="N4546" s="31" t="s">
        <v>25930</v>
      </c>
      <c r="O4546" s="31" t="s">
        <v>25929</v>
      </c>
      <c r="P4546" s="32" t="s">
        <v>25948</v>
      </c>
      <c r="Q4546" s="32">
        <v>1</v>
      </c>
      <c r="R4546" t="str">
        <f t="shared" si="70"/>
        <v>(КООП) Яковенко А.О. ПП, маг. "Продукти" р-н Изяславский Район, с.Комины, д.11 (Лесовая)</v>
      </c>
    </row>
    <row r="4547" spans="1:18" hidden="1" x14ac:dyDescent="0.25">
      <c r="A4547" s="32">
        <v>166401</v>
      </c>
      <c r="B4547" s="31" t="s">
        <v>23049</v>
      </c>
      <c r="C4547" s="31" t="s">
        <v>23050</v>
      </c>
      <c r="D4547" s="31" t="s">
        <v>23051</v>
      </c>
      <c r="E4547" s="31" t="s">
        <v>135</v>
      </c>
      <c r="F4547" s="31" t="s">
        <v>122</v>
      </c>
      <c r="G4547" s="31" t="s">
        <v>107</v>
      </c>
      <c r="H4547" s="31" t="s">
        <v>108</v>
      </c>
      <c r="I4547" s="31" t="s">
        <v>4400</v>
      </c>
      <c r="J4547" s="31" t="s">
        <v>4401</v>
      </c>
      <c r="K4547" s="31" t="s">
        <v>106</v>
      </c>
      <c r="L4547" s="31" t="s">
        <v>23047</v>
      </c>
      <c r="M4547" s="31" t="s">
        <v>7</v>
      </c>
      <c r="N4547" s="31" t="s">
        <v>25930</v>
      </c>
      <c r="O4547" s="31" t="s">
        <v>25929</v>
      </c>
      <c r="P4547" s="32" t="s">
        <v>25948</v>
      </c>
      <c r="Q4547" s="32">
        <v>1</v>
      </c>
      <c r="R4547" t="str">
        <f t="shared" ref="R4547:R4610" si="71">CONCATENATE(C4547," ",D4547)</f>
        <v>(КООП) Яковенко А.О. ПП, маг. "Продукти" р-н Изяславский Район, с.Комины, д.11 (Лесовая)</v>
      </c>
    </row>
    <row r="4548" spans="1:18" hidden="1" x14ac:dyDescent="0.25">
      <c r="A4548" s="32">
        <v>166419</v>
      </c>
      <c r="B4548" s="31" t="s">
        <v>23100</v>
      </c>
      <c r="C4548" s="31" t="s">
        <v>23101</v>
      </c>
      <c r="D4548" s="31" t="s">
        <v>23102</v>
      </c>
      <c r="E4548" s="31" t="s">
        <v>135</v>
      </c>
      <c r="F4548" s="31" t="s">
        <v>122</v>
      </c>
      <c r="G4548" s="31" t="s">
        <v>213</v>
      </c>
      <c r="H4548" s="31" t="s">
        <v>214</v>
      </c>
      <c r="I4548" s="31" t="s">
        <v>23103</v>
      </c>
      <c r="J4548" s="31" t="s">
        <v>23104</v>
      </c>
      <c r="K4548" s="31" t="s">
        <v>106</v>
      </c>
      <c r="L4548" s="31" t="s">
        <v>23101</v>
      </c>
      <c r="M4548" s="31" t="s">
        <v>7</v>
      </c>
      <c r="N4548" s="31" t="s">
        <v>25930</v>
      </c>
      <c r="O4548" s="31" t="s">
        <v>25929</v>
      </c>
      <c r="P4548" s="32" t="s">
        <v>25948</v>
      </c>
      <c r="Q4548" s="32">
        <v>1</v>
      </c>
      <c r="R4548" t="str">
        <f t="shared" si="71"/>
        <v>Яковчук В.В. ПП, гурт г.Славута, пл.Шевченко, д.6</v>
      </c>
    </row>
    <row r="4549" spans="1:18" hidden="1" x14ac:dyDescent="0.25">
      <c r="A4549" s="32">
        <v>166432</v>
      </c>
      <c r="B4549" s="31" t="s">
        <v>23123</v>
      </c>
      <c r="C4549" s="31" t="s">
        <v>23124</v>
      </c>
      <c r="D4549" s="31" t="s">
        <v>23125</v>
      </c>
      <c r="E4549" s="31" t="s">
        <v>135</v>
      </c>
      <c r="F4549" s="31" t="s">
        <v>122</v>
      </c>
      <c r="G4549" s="31" t="s">
        <v>111</v>
      </c>
      <c r="H4549" s="31" t="s">
        <v>112</v>
      </c>
      <c r="I4549" s="31" t="s">
        <v>23126</v>
      </c>
      <c r="J4549" s="31" t="s">
        <v>23127</v>
      </c>
      <c r="K4549" s="31" t="s">
        <v>106</v>
      </c>
      <c r="L4549" s="31" t="s">
        <v>23128</v>
      </c>
      <c r="M4549" s="31" t="s">
        <v>9</v>
      </c>
      <c r="N4549" s="31" t="s">
        <v>25930</v>
      </c>
      <c r="O4549" s="31" t="s">
        <v>25929</v>
      </c>
      <c r="P4549" s="32" t="s">
        <v>25948</v>
      </c>
      <c r="Q4549" s="32">
        <v>1</v>
      </c>
      <c r="R4549" t="str">
        <f t="shared" si="71"/>
        <v>Ямпільська спец.ЗОШ-інтернат для дітей з вадами розумового розвитку р-н Белогорский Район, пгт.Ямполь, ул.Ленина, д.30</v>
      </c>
    </row>
    <row r="4550" spans="1:18" hidden="1" x14ac:dyDescent="0.25">
      <c r="A4550" s="32">
        <v>166437</v>
      </c>
      <c r="B4550" s="31" t="s">
        <v>23141</v>
      </c>
      <c r="C4550" s="31" t="s">
        <v>23142</v>
      </c>
      <c r="D4550" s="31" t="s">
        <v>23143</v>
      </c>
      <c r="E4550" s="31" t="s">
        <v>135</v>
      </c>
      <c r="F4550" s="31" t="s">
        <v>122</v>
      </c>
      <c r="G4550" s="31" t="s">
        <v>107</v>
      </c>
      <c r="H4550" s="31" t="s">
        <v>108</v>
      </c>
      <c r="I4550" s="31" t="s">
        <v>124</v>
      </c>
      <c r="J4550" s="31" t="s">
        <v>109</v>
      </c>
      <c r="K4550" s="31" t="s">
        <v>106</v>
      </c>
      <c r="L4550" s="31" t="s">
        <v>23142</v>
      </c>
      <c r="M4550" s="31" t="s">
        <v>7</v>
      </c>
      <c r="N4550" s="31" t="s">
        <v>25930</v>
      </c>
      <c r="O4550" s="31" t="s">
        <v>25929</v>
      </c>
      <c r="P4550" s="32" t="s">
        <v>25948</v>
      </c>
      <c r="Q4550" s="32">
        <v>1</v>
      </c>
      <c r="R4550" t="str">
        <f t="shared" si="71"/>
        <v>Яременко О.М. ПП, маг.-бар "Перлина" р-н Полонский Район, с.Буртын, ул.Победы (0)</v>
      </c>
    </row>
    <row r="4551" spans="1:18" hidden="1" x14ac:dyDescent="0.25">
      <c r="A4551" s="32">
        <v>166437</v>
      </c>
      <c r="B4551" s="31" t="s">
        <v>23141</v>
      </c>
      <c r="C4551" s="31" t="s">
        <v>23142</v>
      </c>
      <c r="D4551" s="31" t="s">
        <v>23143</v>
      </c>
      <c r="E4551" s="31" t="s">
        <v>135</v>
      </c>
      <c r="F4551" s="31" t="s">
        <v>122</v>
      </c>
      <c r="G4551" s="31" t="s">
        <v>107</v>
      </c>
      <c r="H4551" s="31" t="s">
        <v>108</v>
      </c>
      <c r="I4551" s="31"/>
      <c r="J4551" s="31"/>
      <c r="K4551" s="31" t="s">
        <v>106</v>
      </c>
      <c r="L4551" s="31" t="s">
        <v>23142</v>
      </c>
      <c r="M4551" s="31" t="s">
        <v>7</v>
      </c>
      <c r="N4551" s="31" t="s">
        <v>25930</v>
      </c>
      <c r="O4551" s="31" t="s">
        <v>25929</v>
      </c>
      <c r="P4551" s="32" t="s">
        <v>25948</v>
      </c>
      <c r="Q4551" s="32">
        <v>1</v>
      </c>
      <c r="R4551" t="str">
        <f t="shared" si="71"/>
        <v>Яременко О.М. ПП, маг.-бар "Перлина" р-н Полонский Район, с.Буртын, ул.Победы (0)</v>
      </c>
    </row>
    <row r="4552" spans="1:18" hidden="1" x14ac:dyDescent="0.25">
      <c r="A4552" s="32">
        <v>166439</v>
      </c>
      <c r="B4552" s="31" t="s">
        <v>23144</v>
      </c>
      <c r="C4552" s="31" t="s">
        <v>23145</v>
      </c>
      <c r="D4552" s="31" t="s">
        <v>23146</v>
      </c>
      <c r="E4552" s="31" t="s">
        <v>135</v>
      </c>
      <c r="F4552" s="31" t="s">
        <v>122</v>
      </c>
      <c r="G4552" s="31" t="s">
        <v>107</v>
      </c>
      <c r="H4552" s="31" t="s">
        <v>108</v>
      </c>
      <c r="I4552" s="31"/>
      <c r="J4552" s="31"/>
      <c r="K4552" s="31" t="s">
        <v>106</v>
      </c>
      <c r="L4552" s="31" t="s">
        <v>23145</v>
      </c>
      <c r="M4552" s="31" t="s">
        <v>8</v>
      </c>
      <c r="N4552" s="31" t="s">
        <v>25930</v>
      </c>
      <c r="O4552" s="31" t="s">
        <v>25929</v>
      </c>
      <c r="P4552" s="32" t="s">
        <v>25948</v>
      </c>
      <c r="Q4552" s="32">
        <v>1</v>
      </c>
      <c r="R4552" t="str">
        <f t="shared" si="71"/>
        <v>Яремчук В.А.ПП,маг."Світлана" р-н Славутский Район, с.Кутки, ул.Партизанская, д.1</v>
      </c>
    </row>
    <row r="4553" spans="1:18" hidden="1" x14ac:dyDescent="0.25">
      <c r="A4553" s="32">
        <v>166439</v>
      </c>
      <c r="B4553" s="31" t="s">
        <v>23144</v>
      </c>
      <c r="C4553" s="31" t="s">
        <v>23145</v>
      </c>
      <c r="D4553" s="31" t="s">
        <v>23146</v>
      </c>
      <c r="E4553" s="31" t="s">
        <v>135</v>
      </c>
      <c r="F4553" s="31" t="s">
        <v>122</v>
      </c>
      <c r="G4553" s="31" t="s">
        <v>107</v>
      </c>
      <c r="H4553" s="31" t="s">
        <v>108</v>
      </c>
      <c r="I4553" s="31" t="s">
        <v>23147</v>
      </c>
      <c r="J4553" s="31" t="s">
        <v>23148</v>
      </c>
      <c r="K4553" s="31" t="s">
        <v>106</v>
      </c>
      <c r="L4553" s="31" t="s">
        <v>23145</v>
      </c>
      <c r="M4553" s="31" t="s">
        <v>8</v>
      </c>
      <c r="N4553" s="31" t="s">
        <v>25930</v>
      </c>
      <c r="O4553" s="31" t="s">
        <v>25929</v>
      </c>
      <c r="P4553" s="32" t="s">
        <v>25948</v>
      </c>
      <c r="Q4553" s="32">
        <v>1</v>
      </c>
      <c r="R4553" t="str">
        <f t="shared" si="71"/>
        <v>Яремчук В.А.ПП,маг."Світлана" р-н Славутский Район, с.Кутки, ул.Партизанская, д.1</v>
      </c>
    </row>
    <row r="4554" spans="1:18" hidden="1" x14ac:dyDescent="0.25">
      <c r="A4554" s="32">
        <v>166441</v>
      </c>
      <c r="B4554" s="31" t="s">
        <v>23154</v>
      </c>
      <c r="C4554" s="31" t="s">
        <v>23150</v>
      </c>
      <c r="D4554" s="31" t="s">
        <v>5031</v>
      </c>
      <c r="E4554" s="31" t="s">
        <v>135</v>
      </c>
      <c r="F4554" s="31" t="s">
        <v>122</v>
      </c>
      <c r="G4554" s="31" t="s">
        <v>107</v>
      </c>
      <c r="H4554" s="31" t="s">
        <v>108</v>
      </c>
      <c r="I4554" s="31" t="s">
        <v>23152</v>
      </c>
      <c r="J4554" s="31" t="s">
        <v>23153</v>
      </c>
      <c r="K4554" s="31" t="s">
        <v>106</v>
      </c>
      <c r="L4554" s="31" t="s">
        <v>23150</v>
      </c>
      <c r="M4554" s="31" t="s">
        <v>9</v>
      </c>
      <c r="N4554" s="31" t="s">
        <v>25930</v>
      </c>
      <c r="O4554" s="31" t="s">
        <v>25929</v>
      </c>
      <c r="P4554" s="32" t="s">
        <v>25948</v>
      </c>
      <c r="Q4554" s="32">
        <v>1</v>
      </c>
      <c r="R4554" t="str">
        <f t="shared" si="71"/>
        <v>Яремчук В.М. ПП, маг. "Смак" р-н Белогорский Район, пгт.Белогорье, ул.Шевченко, д.57</v>
      </c>
    </row>
    <row r="4555" spans="1:18" hidden="1" x14ac:dyDescent="0.25">
      <c r="A4555" s="32">
        <v>166441</v>
      </c>
      <c r="B4555" s="31" t="s">
        <v>23154</v>
      </c>
      <c r="C4555" s="31" t="s">
        <v>23150</v>
      </c>
      <c r="D4555" s="31" t="s">
        <v>5031</v>
      </c>
      <c r="E4555" s="31" t="s">
        <v>135</v>
      </c>
      <c r="F4555" s="31" t="s">
        <v>122</v>
      </c>
      <c r="G4555" s="31" t="s">
        <v>107</v>
      </c>
      <c r="H4555" s="31" t="s">
        <v>108</v>
      </c>
      <c r="I4555" s="31"/>
      <c r="J4555" s="31"/>
      <c r="K4555" s="31" t="s">
        <v>106</v>
      </c>
      <c r="L4555" s="31" t="s">
        <v>23150</v>
      </c>
      <c r="M4555" s="31" t="s">
        <v>9</v>
      </c>
      <c r="N4555" s="31" t="s">
        <v>25930</v>
      </c>
      <c r="O4555" s="31" t="s">
        <v>25929</v>
      </c>
      <c r="P4555" s="32" t="s">
        <v>25948</v>
      </c>
      <c r="Q4555" s="32">
        <v>1</v>
      </c>
      <c r="R4555" t="str">
        <f t="shared" si="71"/>
        <v>Яремчук В.М. ПП, маг. "Смак" р-н Белогорский Район, пгт.Белогорье, ул.Шевченко, д.57</v>
      </c>
    </row>
    <row r="4556" spans="1:18" hidden="1" x14ac:dyDescent="0.25">
      <c r="A4556" s="32">
        <v>166444</v>
      </c>
      <c r="B4556" s="31" t="s">
        <v>23163</v>
      </c>
      <c r="C4556" s="31" t="s">
        <v>23164</v>
      </c>
      <c r="D4556" s="31" t="s">
        <v>23165</v>
      </c>
      <c r="E4556" s="31" t="s">
        <v>135</v>
      </c>
      <c r="F4556" s="31" t="s">
        <v>122</v>
      </c>
      <c r="G4556" s="31" t="s">
        <v>107</v>
      </c>
      <c r="H4556" s="31" t="s">
        <v>108</v>
      </c>
      <c r="I4556" s="31" t="s">
        <v>124</v>
      </c>
      <c r="J4556" s="31" t="s">
        <v>109</v>
      </c>
      <c r="K4556" s="31" t="s">
        <v>106</v>
      </c>
      <c r="L4556" s="31" t="s">
        <v>23164</v>
      </c>
      <c r="M4556" s="31" t="s">
        <v>9</v>
      </c>
      <c r="N4556" s="31" t="s">
        <v>25930</v>
      </c>
      <c r="O4556" s="31" t="s">
        <v>25929</v>
      </c>
      <c r="P4556" s="32" t="s">
        <v>25948</v>
      </c>
      <c r="Q4556" s="32">
        <v>1</v>
      </c>
      <c r="R4556" t="str">
        <f t="shared" si="71"/>
        <v>Яремчук О.М.ПП,маг "Смак" р-н Белогорский Район, с.Денисовка (0)</v>
      </c>
    </row>
    <row r="4557" spans="1:18" hidden="1" x14ac:dyDescent="0.25">
      <c r="A4557" s="32">
        <v>166445</v>
      </c>
      <c r="B4557" s="31" t="s">
        <v>23166</v>
      </c>
      <c r="C4557" s="31" t="s">
        <v>23164</v>
      </c>
      <c r="D4557" s="31" t="s">
        <v>13078</v>
      </c>
      <c r="E4557" s="31" t="s">
        <v>135</v>
      </c>
      <c r="F4557" s="31" t="s">
        <v>122</v>
      </c>
      <c r="G4557" s="31" t="s">
        <v>107</v>
      </c>
      <c r="H4557" s="31" t="s">
        <v>108</v>
      </c>
      <c r="I4557" s="31" t="s">
        <v>124</v>
      </c>
      <c r="J4557" s="31" t="s">
        <v>109</v>
      </c>
      <c r="K4557" s="31" t="s">
        <v>106</v>
      </c>
      <c r="L4557" s="31" t="s">
        <v>23164</v>
      </c>
      <c r="M4557" s="31" t="s">
        <v>9</v>
      </c>
      <c r="N4557" s="31" t="s">
        <v>25930</v>
      </c>
      <c r="O4557" s="31" t="s">
        <v>25929</v>
      </c>
      <c r="P4557" s="32" t="s">
        <v>25948</v>
      </c>
      <c r="Q4557" s="32">
        <v>1</v>
      </c>
      <c r="R4557" t="str">
        <f t="shared" si="71"/>
        <v>Яремчук О.М.ПП,маг "Смак" р-н Белогорский Район, пгт.Белогорье, д.1</v>
      </c>
    </row>
    <row r="4558" spans="1:18" hidden="1" x14ac:dyDescent="0.25">
      <c r="A4558" s="32">
        <v>166446</v>
      </c>
      <c r="B4558" s="31" t="s">
        <v>23167</v>
      </c>
      <c r="C4558" s="31" t="s">
        <v>23168</v>
      </c>
      <c r="D4558" s="31" t="s">
        <v>11701</v>
      </c>
      <c r="E4558" s="31" t="s">
        <v>135</v>
      </c>
      <c r="F4558" s="31" t="s">
        <v>122</v>
      </c>
      <c r="G4558" s="31" t="s">
        <v>107</v>
      </c>
      <c r="H4558" s="31" t="s">
        <v>108</v>
      </c>
      <c r="I4558" s="31" t="s">
        <v>124</v>
      </c>
      <c r="J4558" s="31" t="s">
        <v>109</v>
      </c>
      <c r="K4558" s="31" t="s">
        <v>106</v>
      </c>
      <c r="L4558" s="31" t="s">
        <v>23168</v>
      </c>
      <c r="M4558" s="31" t="s">
        <v>7</v>
      </c>
      <c r="N4558" s="31" t="s">
        <v>25930</v>
      </c>
      <c r="O4558" s="31" t="s">
        <v>25929</v>
      </c>
      <c r="P4558" s="32" t="s">
        <v>25948</v>
      </c>
      <c r="Q4558" s="32">
        <v>1</v>
      </c>
      <c r="R4558" t="str">
        <f t="shared" si="71"/>
        <v>Яремчук С.І. ПП, маг. "Світанок" г.Славута, ул.Привокзальная, д.1</v>
      </c>
    </row>
    <row r="4559" spans="1:18" hidden="1" x14ac:dyDescent="0.25">
      <c r="A4559" s="32">
        <v>166447</v>
      </c>
      <c r="B4559" s="31" t="s">
        <v>23169</v>
      </c>
      <c r="C4559" s="31" t="s">
        <v>23170</v>
      </c>
      <c r="D4559" s="31" t="s">
        <v>23171</v>
      </c>
      <c r="E4559" s="31" t="s">
        <v>145</v>
      </c>
      <c r="F4559" s="31" t="s">
        <v>122</v>
      </c>
      <c r="G4559" s="31" t="s">
        <v>107</v>
      </c>
      <c r="H4559" s="31" t="s">
        <v>108</v>
      </c>
      <c r="I4559" s="31" t="s">
        <v>23172</v>
      </c>
      <c r="J4559" s="31" t="s">
        <v>23173</v>
      </c>
      <c r="K4559" s="31" t="s">
        <v>106</v>
      </c>
      <c r="L4559" s="31" t="s">
        <v>23170</v>
      </c>
      <c r="M4559" s="31" t="s">
        <v>13</v>
      </c>
      <c r="N4559" s="31" t="s">
        <v>25931</v>
      </c>
      <c r="O4559" s="31" t="s">
        <v>25929</v>
      </c>
      <c r="P4559" s="32" t="s">
        <v>25948</v>
      </c>
      <c r="Q4559" s="32">
        <v>1</v>
      </c>
      <c r="R4559" t="str">
        <f t="shared" si="71"/>
        <v>Яржемська К.Ф. ПП, маг. "Продукти" р-н Волочисский Район, с.Писаревка, ул.Первомайская, д.1</v>
      </c>
    </row>
    <row r="4560" spans="1:18" hidden="1" x14ac:dyDescent="0.25">
      <c r="A4560" s="32">
        <v>166447</v>
      </c>
      <c r="B4560" s="31" t="s">
        <v>23169</v>
      </c>
      <c r="C4560" s="31" t="s">
        <v>23170</v>
      </c>
      <c r="D4560" s="31" t="s">
        <v>23171</v>
      </c>
      <c r="E4560" s="31" t="s">
        <v>145</v>
      </c>
      <c r="F4560" s="31" t="s">
        <v>122</v>
      </c>
      <c r="G4560" s="31" t="s">
        <v>107</v>
      </c>
      <c r="H4560" s="31" t="s">
        <v>108</v>
      </c>
      <c r="I4560" s="31"/>
      <c r="J4560" s="31"/>
      <c r="K4560" s="31" t="s">
        <v>106</v>
      </c>
      <c r="L4560" s="31" t="s">
        <v>23170</v>
      </c>
      <c r="M4560" s="31" t="s">
        <v>13</v>
      </c>
      <c r="N4560" s="31" t="s">
        <v>25931</v>
      </c>
      <c r="O4560" s="31" t="s">
        <v>25929</v>
      </c>
      <c r="P4560" s="32" t="s">
        <v>25948</v>
      </c>
      <c r="Q4560" s="32">
        <v>1</v>
      </c>
      <c r="R4560" t="str">
        <f t="shared" si="71"/>
        <v>Яржемська К.Ф. ПП, маг. "Продукти" р-н Волочисский Район, с.Писаревка, ул.Первомайская, д.1</v>
      </c>
    </row>
    <row r="4561" spans="1:18" hidden="1" x14ac:dyDescent="0.25">
      <c r="A4561" s="32">
        <v>166450</v>
      </c>
      <c r="B4561" s="31" t="s">
        <v>23184</v>
      </c>
      <c r="C4561" s="31" t="s">
        <v>23185</v>
      </c>
      <c r="D4561" s="31" t="s">
        <v>23186</v>
      </c>
      <c r="E4561" s="31" t="s">
        <v>145</v>
      </c>
      <c r="F4561" s="31" t="s">
        <v>122</v>
      </c>
      <c r="G4561" s="31" t="s">
        <v>107</v>
      </c>
      <c r="H4561" s="31" t="s">
        <v>108</v>
      </c>
      <c r="I4561" s="31" t="s">
        <v>124</v>
      </c>
      <c r="J4561" s="31" t="s">
        <v>109</v>
      </c>
      <c r="K4561" s="31" t="s">
        <v>106</v>
      </c>
      <c r="L4561" s="31" t="s">
        <v>23187</v>
      </c>
      <c r="M4561" s="31" t="s">
        <v>25936</v>
      </c>
      <c r="N4561" s="31" t="s">
        <v>25931</v>
      </c>
      <c r="O4561" s="31" t="s">
        <v>25929</v>
      </c>
      <c r="P4561" s="32" t="s">
        <v>25948</v>
      </c>
      <c r="Q4561" s="32">
        <v>1</v>
      </c>
      <c r="R4561" t="str">
        <f t="shared" si="71"/>
        <v>(КООП) Ярмолинецьке РСТ, гуртовня р-н Ярмолинецкий Район, пгт.Ярмолинцы, ул.Щорса, д.18</v>
      </c>
    </row>
    <row r="4562" spans="1:18" hidden="1" x14ac:dyDescent="0.25">
      <c r="A4562" s="32">
        <v>166862</v>
      </c>
      <c r="B4562" s="31" t="s">
        <v>392</v>
      </c>
      <c r="C4562" s="31" t="s">
        <v>393</v>
      </c>
      <c r="D4562" s="31" t="s">
        <v>394</v>
      </c>
      <c r="E4562" s="31" t="s">
        <v>145</v>
      </c>
      <c r="F4562" s="31" t="s">
        <v>122</v>
      </c>
      <c r="G4562" s="31" t="s">
        <v>107</v>
      </c>
      <c r="H4562" s="31" t="s">
        <v>108</v>
      </c>
      <c r="I4562" s="31"/>
      <c r="J4562" s="31"/>
      <c r="K4562" s="31" t="s">
        <v>106</v>
      </c>
      <c r="L4562" s="31" t="s">
        <v>393</v>
      </c>
      <c r="M4562" s="31" t="s">
        <v>14</v>
      </c>
      <c r="N4562" s="31" t="s">
        <v>25931</v>
      </c>
      <c r="O4562" s="31" t="s">
        <v>25929</v>
      </c>
      <c r="P4562" s="32" t="s">
        <v>25948</v>
      </c>
      <c r="Q4562" s="32">
        <v>1</v>
      </c>
      <c r="R4562" t="str">
        <f t="shared" si="71"/>
        <v>Демська А.Я. ПП, маг. "Продукти" (клуб) р-н Хмельницкий Район, с.Педосы, ул.Украинки Леси, д.1</v>
      </c>
    </row>
    <row r="4563" spans="1:18" hidden="1" x14ac:dyDescent="0.25">
      <c r="A4563" s="32">
        <v>166862</v>
      </c>
      <c r="B4563" s="31" t="s">
        <v>392</v>
      </c>
      <c r="C4563" s="31" t="s">
        <v>393</v>
      </c>
      <c r="D4563" s="31" t="s">
        <v>394</v>
      </c>
      <c r="E4563" s="31" t="s">
        <v>145</v>
      </c>
      <c r="F4563" s="31" t="s">
        <v>122</v>
      </c>
      <c r="G4563" s="31" t="s">
        <v>107</v>
      </c>
      <c r="H4563" s="31" t="s">
        <v>108</v>
      </c>
      <c r="I4563" s="31"/>
      <c r="J4563" s="31"/>
      <c r="K4563" s="31" t="s">
        <v>106</v>
      </c>
      <c r="L4563" s="31" t="s">
        <v>393</v>
      </c>
      <c r="M4563" s="31" t="s">
        <v>14</v>
      </c>
      <c r="N4563" s="31" t="s">
        <v>25931</v>
      </c>
      <c r="O4563" s="31" t="s">
        <v>25929</v>
      </c>
      <c r="P4563" s="32" t="s">
        <v>25948</v>
      </c>
      <c r="Q4563" s="32">
        <v>1</v>
      </c>
      <c r="R4563" t="str">
        <f t="shared" si="71"/>
        <v>Демська А.Я. ПП, маг. "Продукти" (клуб) р-н Хмельницкий Район, с.Педосы, ул.Украинки Леси, д.1</v>
      </c>
    </row>
    <row r="4564" spans="1:18" hidden="1" x14ac:dyDescent="0.25">
      <c r="A4564" s="32">
        <v>166969</v>
      </c>
      <c r="B4564" s="31" t="s">
        <v>23399</v>
      </c>
      <c r="C4564" s="31" t="s">
        <v>23400</v>
      </c>
      <c r="D4564" s="31" t="s">
        <v>23401</v>
      </c>
      <c r="E4564" s="31" t="s">
        <v>135</v>
      </c>
      <c r="F4564" s="31" t="s">
        <v>122</v>
      </c>
      <c r="G4564" s="31" t="s">
        <v>107</v>
      </c>
      <c r="H4564" s="31" t="s">
        <v>108</v>
      </c>
      <c r="I4564" s="31" t="s">
        <v>23402</v>
      </c>
      <c r="J4564" s="31" t="s">
        <v>23403</v>
      </c>
      <c r="K4564" s="31" t="s">
        <v>106</v>
      </c>
      <c r="L4564" s="31" t="s">
        <v>23400</v>
      </c>
      <c r="M4564" s="31" t="s">
        <v>7</v>
      </c>
      <c r="N4564" s="31" t="s">
        <v>25930</v>
      </c>
      <c r="O4564" s="31" t="s">
        <v>25929</v>
      </c>
      <c r="P4564" s="32" t="s">
        <v>25948</v>
      </c>
      <c r="Q4564" s="32">
        <v>1</v>
      </c>
      <c r="R4564" t="str">
        <f t="shared" si="71"/>
        <v>Агроюрконсалтинг ПВГОІ, маг. "Соціальний" г.Славута, ул.Хмельницкого Богдана, д.96</v>
      </c>
    </row>
    <row r="4565" spans="1:18" hidden="1" x14ac:dyDescent="0.25">
      <c r="A4565" s="32">
        <v>166969</v>
      </c>
      <c r="B4565" s="31" t="s">
        <v>23399</v>
      </c>
      <c r="C4565" s="31" t="s">
        <v>23400</v>
      </c>
      <c r="D4565" s="31" t="s">
        <v>23401</v>
      </c>
      <c r="E4565" s="31" t="s">
        <v>135</v>
      </c>
      <c r="F4565" s="31" t="s">
        <v>122</v>
      </c>
      <c r="G4565" s="31" t="s">
        <v>107</v>
      </c>
      <c r="H4565" s="31" t="s">
        <v>108</v>
      </c>
      <c r="I4565" s="31"/>
      <c r="J4565" s="31"/>
      <c r="K4565" s="31" t="s">
        <v>106</v>
      </c>
      <c r="L4565" s="31" t="s">
        <v>23400</v>
      </c>
      <c r="M4565" s="31" t="s">
        <v>7</v>
      </c>
      <c r="N4565" s="31" t="s">
        <v>25930</v>
      </c>
      <c r="O4565" s="31" t="s">
        <v>25929</v>
      </c>
      <c r="P4565" s="32" t="s">
        <v>25948</v>
      </c>
      <c r="Q4565" s="32">
        <v>1</v>
      </c>
      <c r="R4565" t="str">
        <f t="shared" si="71"/>
        <v>Агроюрконсалтинг ПВГОІ, маг. "Соціальний" г.Славута, ул.Хмельницкого Богдана, д.96</v>
      </c>
    </row>
    <row r="4566" spans="1:18" hidden="1" x14ac:dyDescent="0.25">
      <c r="A4566" s="32">
        <v>166971</v>
      </c>
      <c r="B4566" s="31" t="s">
        <v>1257</v>
      </c>
      <c r="C4566" s="31" t="s">
        <v>23404</v>
      </c>
      <c r="D4566" s="31" t="s">
        <v>23405</v>
      </c>
      <c r="E4566" s="31" t="s">
        <v>135</v>
      </c>
      <c r="F4566" s="31" t="s">
        <v>122</v>
      </c>
      <c r="G4566" s="31" t="s">
        <v>114</v>
      </c>
      <c r="H4566" s="31" t="s">
        <v>108</v>
      </c>
      <c r="I4566" s="31" t="s">
        <v>23406</v>
      </c>
      <c r="J4566" s="31" t="s">
        <v>23407</v>
      </c>
      <c r="K4566" s="31" t="s">
        <v>106</v>
      </c>
      <c r="L4566" s="31" t="s">
        <v>23404</v>
      </c>
      <c r="M4566" s="31" t="s">
        <v>10</v>
      </c>
      <c r="N4566" s="31" t="s">
        <v>25930</v>
      </c>
      <c r="O4566" s="31" t="s">
        <v>25929</v>
      </c>
      <c r="P4566" s="32" t="s">
        <v>25948</v>
      </c>
      <c r="Q4566" s="32">
        <v>1</v>
      </c>
      <c r="R4566" t="str">
        <f t="shared" si="71"/>
        <v>Ящук М.А. ПП, кафе "Сонет" р-н Славутский Район, с.Старый Кривин, ул.Ленина, д.81 (траса Славута-Остріг)</v>
      </c>
    </row>
    <row r="4567" spans="1:18" hidden="1" x14ac:dyDescent="0.25">
      <c r="A4567" s="32">
        <v>516741</v>
      </c>
      <c r="B4567" s="31" t="s">
        <v>23607</v>
      </c>
      <c r="C4567" s="31" t="s">
        <v>23608</v>
      </c>
      <c r="D4567" s="31" t="s">
        <v>23609</v>
      </c>
      <c r="E4567" s="31" t="s">
        <v>145</v>
      </c>
      <c r="F4567" s="31" t="s">
        <v>122</v>
      </c>
      <c r="G4567" s="31" t="s">
        <v>107</v>
      </c>
      <c r="H4567" s="31" t="s">
        <v>108</v>
      </c>
      <c r="I4567" s="31" t="s">
        <v>23610</v>
      </c>
      <c r="J4567" s="31" t="s">
        <v>23611</v>
      </c>
      <c r="K4567" s="31" t="s">
        <v>106</v>
      </c>
      <c r="L4567" s="31" t="s">
        <v>23608</v>
      </c>
      <c r="M4567" s="31" t="s">
        <v>16</v>
      </c>
      <c r="N4567" s="31" t="s">
        <v>25931</v>
      </c>
      <c r="O4567" s="31" t="s">
        <v>25929</v>
      </c>
      <c r="P4567" s="32" t="s">
        <v>25948</v>
      </c>
      <c r="Q4567" s="32">
        <v>1</v>
      </c>
      <c r="R4567" t="str">
        <f t="shared" si="71"/>
        <v>Задворна Г.В. ПП, маг. "Продукти" р-н Виньковецкий Район, пгт.Виньковцы, ул.Октябрьская, д.6</v>
      </c>
    </row>
    <row r="4568" spans="1:18" hidden="1" x14ac:dyDescent="0.25">
      <c r="A4568" s="32">
        <v>162437</v>
      </c>
      <c r="B4568" s="31" t="s">
        <v>14385</v>
      </c>
      <c r="C4568" s="31" t="s">
        <v>14386</v>
      </c>
      <c r="D4568" s="31" t="s">
        <v>14387</v>
      </c>
      <c r="E4568" s="31" t="s">
        <v>135</v>
      </c>
      <c r="F4568" s="31" t="s">
        <v>122</v>
      </c>
      <c r="G4568" s="31" t="s">
        <v>114</v>
      </c>
      <c r="H4568" s="31" t="s">
        <v>108</v>
      </c>
      <c r="I4568" s="31" t="s">
        <v>124</v>
      </c>
      <c r="J4568" s="31" t="s">
        <v>109</v>
      </c>
      <c r="K4568" s="31" t="s">
        <v>106</v>
      </c>
      <c r="L4568" s="31" t="s">
        <v>14386</v>
      </c>
      <c r="M4568" s="31" t="s">
        <v>11</v>
      </c>
      <c r="N4568" s="31" t="s">
        <v>25930</v>
      </c>
      <c r="O4568" s="31" t="s">
        <v>25929</v>
      </c>
      <c r="P4568" s="32" t="s">
        <v>25948</v>
      </c>
      <c r="Q4568" s="32">
        <v>1</v>
      </c>
      <c r="R4568" t="str">
        <f t="shared" si="71"/>
        <v>ЖД буфет г.Шепетовка, ул.1-я Привокзальная, д.1</v>
      </c>
    </row>
    <row r="4569" spans="1:18" hidden="1" x14ac:dyDescent="0.25">
      <c r="A4569" s="32">
        <v>162438</v>
      </c>
      <c r="B4569" s="31" t="s">
        <v>14388</v>
      </c>
      <c r="C4569" s="31" t="s">
        <v>14389</v>
      </c>
      <c r="D4569" s="31" t="s">
        <v>14390</v>
      </c>
      <c r="E4569" s="31" t="s">
        <v>135</v>
      </c>
      <c r="F4569" s="31" t="s">
        <v>122</v>
      </c>
      <c r="G4569" s="31" t="s">
        <v>107</v>
      </c>
      <c r="H4569" s="31" t="s">
        <v>108</v>
      </c>
      <c r="I4569" s="31" t="s">
        <v>124</v>
      </c>
      <c r="J4569" s="31" t="s">
        <v>109</v>
      </c>
      <c r="K4569" s="31" t="s">
        <v>106</v>
      </c>
      <c r="L4569" s="31" t="s">
        <v>14389</v>
      </c>
      <c r="M4569" s="31" t="s">
        <v>9</v>
      </c>
      <c r="N4569" s="31" t="s">
        <v>25930</v>
      </c>
      <c r="O4569" s="31" t="s">
        <v>25929</v>
      </c>
      <c r="P4569" s="32" t="s">
        <v>25948</v>
      </c>
      <c r="Q4569" s="32">
        <v>1</v>
      </c>
      <c r="R4569" t="str">
        <f t="shared" si="71"/>
        <v>Буцало C.О. ПП, маг. "Продукти" р-н Белогорский Район, с.Вязовец, ул.Центральная, д.3</v>
      </c>
    </row>
    <row r="4570" spans="1:18" hidden="1" x14ac:dyDescent="0.25">
      <c r="A4570" s="32">
        <v>162449</v>
      </c>
      <c r="B4570" s="31" t="s">
        <v>1917</v>
      </c>
      <c r="C4570" s="31" t="s">
        <v>1918</v>
      </c>
      <c r="D4570" s="31" t="s">
        <v>14401</v>
      </c>
      <c r="E4570" s="31" t="s">
        <v>135</v>
      </c>
      <c r="F4570" s="31" t="s">
        <v>122</v>
      </c>
      <c r="G4570" s="31" t="s">
        <v>107</v>
      </c>
      <c r="H4570" s="31" t="s">
        <v>108</v>
      </c>
      <c r="I4570" s="31" t="s">
        <v>14402</v>
      </c>
      <c r="J4570" s="31" t="s">
        <v>14403</v>
      </c>
      <c r="K4570" s="31" t="s">
        <v>106</v>
      </c>
      <c r="L4570" s="31" t="s">
        <v>1918</v>
      </c>
      <c r="M4570" s="31" t="s">
        <v>12</v>
      </c>
      <c r="N4570" s="31" t="s">
        <v>25930</v>
      </c>
      <c r="O4570" s="31" t="s">
        <v>25929</v>
      </c>
      <c r="P4570" s="32" t="s">
        <v>67</v>
      </c>
      <c r="Q4570" s="32">
        <v>1</v>
      </c>
      <c r="R4570" t="str">
        <f t="shared" si="71"/>
        <v>Валігура Л.І. ПП, маг. "Берізка" р-н Изяславский Район, г.Изяслав, пер.Гагарина, д.40а</v>
      </c>
    </row>
    <row r="4571" spans="1:18" hidden="1" x14ac:dyDescent="0.25">
      <c r="A4571" s="32">
        <v>162457</v>
      </c>
      <c r="B4571" s="31" t="s">
        <v>14415</v>
      </c>
      <c r="C4571" s="31" t="s">
        <v>14416</v>
      </c>
      <c r="D4571" s="31" t="s">
        <v>8747</v>
      </c>
      <c r="E4571" s="31" t="s">
        <v>145</v>
      </c>
      <c r="F4571" s="31" t="s">
        <v>122</v>
      </c>
      <c r="G4571" s="31" t="s">
        <v>107</v>
      </c>
      <c r="H4571" s="31" t="s">
        <v>108</v>
      </c>
      <c r="I4571" s="31" t="s">
        <v>124</v>
      </c>
      <c r="J4571" s="31" t="s">
        <v>109</v>
      </c>
      <c r="K4571" s="31" t="s">
        <v>106</v>
      </c>
      <c r="L4571" s="31" t="s">
        <v>14416</v>
      </c>
      <c r="M4571" s="31" t="s">
        <v>13</v>
      </c>
      <c r="N4571" s="31" t="s">
        <v>25931</v>
      </c>
      <c r="O4571" s="31" t="s">
        <v>25929</v>
      </c>
      <c r="P4571" s="32" t="s">
        <v>25948</v>
      </c>
      <c r="Q4571" s="32">
        <v>1</v>
      </c>
      <c r="R4571" t="str">
        <f t="shared" si="71"/>
        <v>Вандюк С.А. ПП, маг."Абсолют" Деражнянський Район, Деражня,</v>
      </c>
    </row>
    <row r="4572" spans="1:18" hidden="1" x14ac:dyDescent="0.25">
      <c r="A4572" s="32">
        <v>162483</v>
      </c>
      <c r="B4572" s="31" t="s">
        <v>14464</v>
      </c>
      <c r="C4572" s="31" t="s">
        <v>14465</v>
      </c>
      <c r="D4572" s="31" t="s">
        <v>14466</v>
      </c>
      <c r="E4572" s="31" t="s">
        <v>135</v>
      </c>
      <c r="F4572" s="31" t="s">
        <v>122</v>
      </c>
      <c r="G4572" s="31" t="s">
        <v>107</v>
      </c>
      <c r="H4572" s="31" t="s">
        <v>108</v>
      </c>
      <c r="I4572" s="31" t="s">
        <v>124</v>
      </c>
      <c r="J4572" s="31" t="s">
        <v>109</v>
      </c>
      <c r="K4572" s="31" t="s">
        <v>106</v>
      </c>
      <c r="L4572" s="31" t="s">
        <v>14465</v>
      </c>
      <c r="M4572" s="31" t="s">
        <v>10</v>
      </c>
      <c r="N4572" s="31" t="s">
        <v>25930</v>
      </c>
      <c r="O4572" s="31" t="s">
        <v>25929</v>
      </c>
      <c r="P4572" s="32" t="s">
        <v>25948</v>
      </c>
      <c r="Q4572" s="32">
        <v>1</v>
      </c>
      <c r="R4572" t="str">
        <f t="shared" si="71"/>
        <v>Кушнірук Т.М. ПП, маг. "Продукти" р-н Белогорский Район, с.Хорошев, ул.Центральная, д.12</v>
      </c>
    </row>
    <row r="4573" spans="1:18" hidden="1" x14ac:dyDescent="0.25">
      <c r="A4573" s="32">
        <v>166088</v>
      </c>
      <c r="B4573" s="31" t="s">
        <v>22285</v>
      </c>
      <c r="C4573" s="31" t="s">
        <v>22286</v>
      </c>
      <c r="D4573" s="31" t="s">
        <v>22287</v>
      </c>
      <c r="E4573" s="31" t="s">
        <v>135</v>
      </c>
      <c r="F4573" s="31" t="s">
        <v>122</v>
      </c>
      <c r="G4573" s="31" t="s">
        <v>107</v>
      </c>
      <c r="H4573" s="31" t="s">
        <v>108</v>
      </c>
      <c r="I4573" s="31" t="s">
        <v>22288</v>
      </c>
      <c r="J4573" s="31" t="s">
        <v>22289</v>
      </c>
      <c r="K4573" s="31" t="s">
        <v>106</v>
      </c>
      <c r="L4573" s="31" t="s">
        <v>22286</v>
      </c>
      <c r="M4573" s="31" t="s">
        <v>12</v>
      </c>
      <c r="N4573" s="31" t="s">
        <v>25930</v>
      </c>
      <c r="O4573" s="31" t="s">
        <v>25929</v>
      </c>
      <c r="P4573" s="32" t="s">
        <v>25948</v>
      </c>
      <c r="Q4573" s="32">
        <v>1</v>
      </c>
      <c r="R4573" t="str">
        <f t="shared" si="71"/>
        <v>Христофор В.І. ПП, маг."Продукти" р-н Полонский Район, г.Полонное, пер.Украинки Леси, д.121</v>
      </c>
    </row>
    <row r="4574" spans="1:18" hidden="1" x14ac:dyDescent="0.25">
      <c r="A4574" s="32">
        <v>166107</v>
      </c>
      <c r="B4574" s="31" t="s">
        <v>3685</v>
      </c>
      <c r="C4574" s="31" t="s">
        <v>22334</v>
      </c>
      <c r="D4574" s="31" t="s">
        <v>4654</v>
      </c>
      <c r="E4574" s="31" t="s">
        <v>135</v>
      </c>
      <c r="F4574" s="31" t="s">
        <v>122</v>
      </c>
      <c r="G4574" s="31" t="s">
        <v>115</v>
      </c>
      <c r="H4574" s="31" t="s">
        <v>116</v>
      </c>
      <c r="I4574" s="31" t="s">
        <v>124</v>
      </c>
      <c r="J4574" s="31" t="s">
        <v>109</v>
      </c>
      <c r="K4574" s="31" t="s">
        <v>106</v>
      </c>
      <c r="L4574" s="31" t="s">
        <v>3686</v>
      </c>
      <c r="M4574" s="31" t="s">
        <v>10</v>
      </c>
      <c r="N4574" s="31" t="s">
        <v>25930</v>
      </c>
      <c r="O4574" s="31" t="s">
        <v>25929</v>
      </c>
      <c r="P4574" s="32" t="s">
        <v>25948</v>
      </c>
      <c r="Q4574" s="32">
        <v>1</v>
      </c>
      <c r="R4574" t="str">
        <f t="shared" si="71"/>
        <v>(Сез ТРТ) Цилінська В.І.ПП,"Зелений ринок" г.Нетишин, просп Независимости, д.22</v>
      </c>
    </row>
    <row r="4575" spans="1:18" hidden="1" x14ac:dyDescent="0.25">
      <c r="A4575" s="32">
        <v>166108</v>
      </c>
      <c r="B4575" s="31" t="s">
        <v>22335</v>
      </c>
      <c r="C4575" s="31" t="s">
        <v>22336</v>
      </c>
      <c r="D4575" s="31" t="s">
        <v>22337</v>
      </c>
      <c r="E4575" s="31" t="s">
        <v>135</v>
      </c>
      <c r="F4575" s="31" t="s">
        <v>122</v>
      </c>
      <c r="G4575" s="31" t="s">
        <v>107</v>
      </c>
      <c r="H4575" s="31" t="s">
        <v>108</v>
      </c>
      <c r="I4575" s="31" t="s">
        <v>22338</v>
      </c>
      <c r="J4575" s="31" t="s">
        <v>22339</v>
      </c>
      <c r="K4575" s="31" t="s">
        <v>106</v>
      </c>
      <c r="L4575" s="31" t="s">
        <v>22336</v>
      </c>
      <c r="M4575" s="31" t="s">
        <v>9</v>
      </c>
      <c r="N4575" s="31" t="s">
        <v>25930</v>
      </c>
      <c r="O4575" s="31" t="s">
        <v>25929</v>
      </c>
      <c r="P4575" s="32" t="s">
        <v>25948</v>
      </c>
      <c r="Q4575" s="32">
        <v>1</v>
      </c>
      <c r="R4575" t="str">
        <f t="shared" si="71"/>
        <v>Цимбалюк В.Г. ПП, маг. "Продукти" р-н Старосинявский Район, с.Паньковцы, д.7 (вул. Шевченка, б. 7)</v>
      </c>
    </row>
    <row r="4576" spans="1:18" hidden="1" x14ac:dyDescent="0.25">
      <c r="A4576" s="32">
        <v>166139</v>
      </c>
      <c r="B4576" s="31" t="s">
        <v>22416</v>
      </c>
      <c r="C4576" s="31" t="s">
        <v>22417</v>
      </c>
      <c r="D4576" s="31" t="s">
        <v>22418</v>
      </c>
      <c r="E4576" s="31" t="s">
        <v>145</v>
      </c>
      <c r="F4576" s="31" t="s">
        <v>122</v>
      </c>
      <c r="G4576" s="31" t="s">
        <v>107</v>
      </c>
      <c r="H4576" s="31" t="s">
        <v>108</v>
      </c>
      <c r="I4576" s="31" t="s">
        <v>22419</v>
      </c>
      <c r="J4576" s="31" t="s">
        <v>22420</v>
      </c>
      <c r="K4576" s="31" t="s">
        <v>106</v>
      </c>
      <c r="L4576" s="31" t="s">
        <v>22417</v>
      </c>
      <c r="M4576" s="31" t="s">
        <v>16</v>
      </c>
      <c r="N4576" s="31" t="s">
        <v>25931</v>
      </c>
      <c r="O4576" s="31" t="s">
        <v>25929</v>
      </c>
      <c r="P4576" s="32" t="s">
        <v>25948</v>
      </c>
      <c r="Q4576" s="32">
        <v>1</v>
      </c>
      <c r="R4576" t="str">
        <f t="shared" si="71"/>
        <v>Чепка І.М. ПП, маг. "Продукти" р-н Виньковецкий Район, с.Зиньков, ул.Ленина, д.45а (біля маг. "Фортуна")</v>
      </c>
    </row>
    <row r="4577" spans="1:18" hidden="1" x14ac:dyDescent="0.25">
      <c r="A4577" s="32">
        <v>166139</v>
      </c>
      <c r="B4577" s="31" t="s">
        <v>22416</v>
      </c>
      <c r="C4577" s="31" t="s">
        <v>22417</v>
      </c>
      <c r="D4577" s="31" t="s">
        <v>22418</v>
      </c>
      <c r="E4577" s="31" t="s">
        <v>145</v>
      </c>
      <c r="F4577" s="31" t="s">
        <v>122</v>
      </c>
      <c r="G4577" s="31" t="s">
        <v>107</v>
      </c>
      <c r="H4577" s="31" t="s">
        <v>108</v>
      </c>
      <c r="I4577" s="31"/>
      <c r="J4577" s="31"/>
      <c r="K4577" s="31" t="s">
        <v>106</v>
      </c>
      <c r="L4577" s="31" t="s">
        <v>22417</v>
      </c>
      <c r="M4577" s="31" t="s">
        <v>16</v>
      </c>
      <c r="N4577" s="31" t="s">
        <v>25931</v>
      </c>
      <c r="O4577" s="31" t="s">
        <v>25929</v>
      </c>
      <c r="P4577" s="32" t="s">
        <v>25948</v>
      </c>
      <c r="Q4577" s="32">
        <v>1</v>
      </c>
      <c r="R4577" t="str">
        <f t="shared" si="71"/>
        <v>Чепка І.М. ПП, маг. "Продукти" р-н Виньковецкий Район, с.Зиньков, ул.Ленина, д.45а (біля маг. "Фортуна")</v>
      </c>
    </row>
    <row r="4578" spans="1:18" hidden="1" x14ac:dyDescent="0.25">
      <c r="A4578" s="32">
        <v>166141</v>
      </c>
      <c r="B4578" s="31" t="s">
        <v>22426</v>
      </c>
      <c r="C4578" s="31" t="s">
        <v>22427</v>
      </c>
      <c r="D4578" s="31" t="s">
        <v>22428</v>
      </c>
      <c r="E4578" s="31" t="s">
        <v>145</v>
      </c>
      <c r="F4578" s="31" t="s">
        <v>122</v>
      </c>
      <c r="G4578" s="31" t="s">
        <v>107</v>
      </c>
      <c r="H4578" s="31" t="s">
        <v>108</v>
      </c>
      <c r="I4578" s="31" t="s">
        <v>22429</v>
      </c>
      <c r="J4578" s="31" t="s">
        <v>22430</v>
      </c>
      <c r="K4578" s="31" t="s">
        <v>106</v>
      </c>
      <c r="L4578" s="31" t="s">
        <v>22427</v>
      </c>
      <c r="M4578" s="31" t="s">
        <v>25936</v>
      </c>
      <c r="N4578" s="31" t="s">
        <v>25931</v>
      </c>
      <c r="O4578" s="31" t="s">
        <v>25929</v>
      </c>
      <c r="P4578" s="32" t="s">
        <v>25948</v>
      </c>
      <c r="Q4578" s="32">
        <v>1</v>
      </c>
      <c r="R4578" t="str">
        <f t="shared" si="71"/>
        <v>Чепурна Н.І. ПП, маг. "Оленка" р-н Городокский Район, г.Городок, ул.Индустриальная, д.4</v>
      </c>
    </row>
    <row r="4579" spans="1:18" hidden="1" x14ac:dyDescent="0.25">
      <c r="A4579" s="32">
        <v>166161</v>
      </c>
      <c r="B4579" s="31" t="s">
        <v>22487</v>
      </c>
      <c r="C4579" s="31" t="s">
        <v>22488</v>
      </c>
      <c r="D4579" s="31" t="s">
        <v>20506</v>
      </c>
      <c r="E4579" s="31" t="s">
        <v>135</v>
      </c>
      <c r="F4579" s="31" t="s">
        <v>122</v>
      </c>
      <c r="G4579" s="31" t="s">
        <v>107</v>
      </c>
      <c r="H4579" s="31" t="s">
        <v>108</v>
      </c>
      <c r="I4579" s="31" t="s">
        <v>124</v>
      </c>
      <c r="J4579" s="31" t="s">
        <v>109</v>
      </c>
      <c r="K4579" s="31" t="s">
        <v>106</v>
      </c>
      <c r="L4579" s="31" t="s">
        <v>22488</v>
      </c>
      <c r="M4579" s="31" t="s">
        <v>9</v>
      </c>
      <c r="N4579" s="31" t="s">
        <v>25930</v>
      </c>
      <c r="O4579" s="31" t="s">
        <v>25929</v>
      </c>
      <c r="P4579" s="32" t="s">
        <v>25948</v>
      </c>
      <c r="Q4579" s="32">
        <v>1</v>
      </c>
      <c r="R4579" t="str">
        <f t="shared" si="71"/>
        <v>Чижик К.М. ПП, "Гуртовня" р-н Белогорский Район, пгт.Ямполь, ул.Чернавина, д.35</v>
      </c>
    </row>
    <row r="4580" spans="1:18" hidden="1" x14ac:dyDescent="0.25">
      <c r="A4580" s="32">
        <v>166162</v>
      </c>
      <c r="B4580" s="31" t="s">
        <v>22489</v>
      </c>
      <c r="C4580" s="31" t="s">
        <v>22490</v>
      </c>
      <c r="D4580" s="31" t="s">
        <v>619</v>
      </c>
      <c r="E4580" s="31" t="s">
        <v>135</v>
      </c>
      <c r="F4580" s="31" t="s">
        <v>122</v>
      </c>
      <c r="G4580" s="31" t="s">
        <v>107</v>
      </c>
      <c r="H4580" s="31" t="s">
        <v>108</v>
      </c>
      <c r="I4580" s="31" t="s">
        <v>124</v>
      </c>
      <c r="J4580" s="31" t="s">
        <v>109</v>
      </c>
      <c r="K4580" s="31" t="s">
        <v>106</v>
      </c>
      <c r="L4580" s="31" t="s">
        <v>22490</v>
      </c>
      <c r="M4580" s="31" t="s">
        <v>9</v>
      </c>
      <c r="N4580" s="31" t="s">
        <v>25930</v>
      </c>
      <c r="O4580" s="31" t="s">
        <v>25929</v>
      </c>
      <c r="P4580" s="32" t="s">
        <v>25948</v>
      </c>
      <c r="Q4580" s="32">
        <v>1</v>
      </c>
      <c r="R4580" t="str">
        <f t="shared" si="71"/>
        <v>Чижик К.М. ПП, маг. "Мрія" р-н Белогорский Район, пгт.Ямполь, ул.Чернавина, д.35а</v>
      </c>
    </row>
    <row r="4581" spans="1:18" hidden="1" x14ac:dyDescent="0.25">
      <c r="A4581" s="32">
        <v>166162</v>
      </c>
      <c r="B4581" s="31" t="s">
        <v>22489</v>
      </c>
      <c r="C4581" s="31" t="s">
        <v>22490</v>
      </c>
      <c r="D4581" s="31" t="s">
        <v>619</v>
      </c>
      <c r="E4581" s="31" t="s">
        <v>135</v>
      </c>
      <c r="F4581" s="31" t="s">
        <v>122</v>
      </c>
      <c r="G4581" s="31" t="s">
        <v>107</v>
      </c>
      <c r="H4581" s="31" t="s">
        <v>108</v>
      </c>
      <c r="I4581" s="31"/>
      <c r="J4581" s="31"/>
      <c r="K4581" s="31" t="s">
        <v>106</v>
      </c>
      <c r="L4581" s="31" t="s">
        <v>22490</v>
      </c>
      <c r="M4581" s="31" t="s">
        <v>9</v>
      </c>
      <c r="N4581" s="31" t="s">
        <v>25930</v>
      </c>
      <c r="O4581" s="31" t="s">
        <v>25929</v>
      </c>
      <c r="P4581" s="32" t="s">
        <v>25948</v>
      </c>
      <c r="Q4581" s="32">
        <v>1</v>
      </c>
      <c r="R4581" t="str">
        <f t="shared" si="71"/>
        <v>Чижик К.М. ПП, маг. "Мрія" р-н Белогорский Район, пгт.Ямполь, ул.Чернавина, д.35а</v>
      </c>
    </row>
    <row r="4582" spans="1:18" hidden="1" x14ac:dyDescent="0.25">
      <c r="A4582" s="32">
        <v>166167</v>
      </c>
      <c r="B4582" s="31" t="s">
        <v>22502</v>
      </c>
      <c r="C4582" s="31" t="s">
        <v>22503</v>
      </c>
      <c r="D4582" s="31" t="s">
        <v>22504</v>
      </c>
      <c r="E4582" s="31" t="s">
        <v>135</v>
      </c>
      <c r="F4582" s="31" t="s">
        <v>122</v>
      </c>
      <c r="G4582" s="31" t="s">
        <v>114</v>
      </c>
      <c r="H4582" s="31" t="s">
        <v>108</v>
      </c>
      <c r="I4582" s="31" t="s">
        <v>124</v>
      </c>
      <c r="J4582" s="31" t="s">
        <v>109</v>
      </c>
      <c r="K4582" s="31" t="s">
        <v>106</v>
      </c>
      <c r="L4582" s="31" t="s">
        <v>22503</v>
      </c>
      <c r="M4582" s="31" t="s">
        <v>10</v>
      </c>
      <c r="N4582" s="31" t="s">
        <v>25930</v>
      </c>
      <c r="O4582" s="31" t="s">
        <v>25929</v>
      </c>
      <c r="P4582" s="32" t="s">
        <v>25948</v>
      </c>
      <c r="Q4582" s="32">
        <v>1</v>
      </c>
      <c r="R4582" t="str">
        <f t="shared" si="71"/>
        <v>Чміль Т.П. ПП, кафе "До Івана" Нетішин, вул. Солов'ївська, б. 137,</v>
      </c>
    </row>
    <row r="4583" spans="1:18" hidden="1" x14ac:dyDescent="0.25">
      <c r="A4583" s="32">
        <v>166176</v>
      </c>
      <c r="B4583" s="31" t="s">
        <v>378</v>
      </c>
      <c r="C4583" s="31" t="s">
        <v>379</v>
      </c>
      <c r="D4583" s="31" t="s">
        <v>380</v>
      </c>
      <c r="E4583" s="31" t="s">
        <v>135</v>
      </c>
      <c r="F4583" s="31" t="s">
        <v>122</v>
      </c>
      <c r="G4583" s="31" t="s">
        <v>107</v>
      </c>
      <c r="H4583" s="31" t="s">
        <v>108</v>
      </c>
      <c r="I4583" s="31"/>
      <c r="J4583" s="31"/>
      <c r="K4583" s="31" t="s">
        <v>106</v>
      </c>
      <c r="L4583" s="31" t="s">
        <v>379</v>
      </c>
      <c r="M4583" s="31" t="s">
        <v>10</v>
      </c>
      <c r="N4583" s="31" t="s">
        <v>25930</v>
      </c>
      <c r="O4583" s="31" t="s">
        <v>25929</v>
      </c>
      <c r="P4583" s="32" t="s">
        <v>25948</v>
      </c>
      <c r="Q4583" s="32">
        <v>1</v>
      </c>
      <c r="R4583" t="str">
        <f t="shared" si="71"/>
        <v>Чорна Н.Г. ПП, маг. "Продукти" р-н Белогорский Район, с.Ставищаны, ул.Центральная, д.83</v>
      </c>
    </row>
    <row r="4584" spans="1:18" hidden="1" x14ac:dyDescent="0.25">
      <c r="A4584" s="32">
        <v>166176</v>
      </c>
      <c r="B4584" s="31" t="s">
        <v>378</v>
      </c>
      <c r="C4584" s="31" t="s">
        <v>379</v>
      </c>
      <c r="D4584" s="31" t="s">
        <v>380</v>
      </c>
      <c r="E4584" s="31" t="s">
        <v>135</v>
      </c>
      <c r="F4584" s="31" t="s">
        <v>122</v>
      </c>
      <c r="G4584" s="31" t="s">
        <v>107</v>
      </c>
      <c r="H4584" s="31" t="s">
        <v>108</v>
      </c>
      <c r="I4584" s="31"/>
      <c r="J4584" s="31"/>
      <c r="K4584" s="31" t="s">
        <v>106</v>
      </c>
      <c r="L4584" s="31" t="s">
        <v>379</v>
      </c>
      <c r="M4584" s="31" t="s">
        <v>10</v>
      </c>
      <c r="N4584" s="31" t="s">
        <v>25930</v>
      </c>
      <c r="O4584" s="31" t="s">
        <v>25929</v>
      </c>
      <c r="P4584" s="32" t="s">
        <v>25948</v>
      </c>
      <c r="Q4584" s="32">
        <v>1</v>
      </c>
      <c r="R4584" t="str">
        <f t="shared" si="71"/>
        <v>Чорна Н.Г. ПП, маг. "Продукти" р-н Белогорский Район, с.Ставищаны, ул.Центральная, д.83</v>
      </c>
    </row>
    <row r="4585" spans="1:18" hidden="1" x14ac:dyDescent="0.25">
      <c r="A4585" s="32">
        <v>166189</v>
      </c>
      <c r="B4585" s="31" t="s">
        <v>22544</v>
      </c>
      <c r="C4585" s="31" t="s">
        <v>22545</v>
      </c>
      <c r="D4585" s="31" t="s">
        <v>22546</v>
      </c>
      <c r="E4585" s="31" t="s">
        <v>145</v>
      </c>
      <c r="F4585" s="31" t="s">
        <v>122</v>
      </c>
      <c r="G4585" s="31" t="s">
        <v>107</v>
      </c>
      <c r="H4585" s="31" t="s">
        <v>108</v>
      </c>
      <c r="I4585" s="31" t="s">
        <v>124</v>
      </c>
      <c r="J4585" s="31" t="s">
        <v>109</v>
      </c>
      <c r="K4585" s="31" t="s">
        <v>106</v>
      </c>
      <c r="L4585" s="31" t="s">
        <v>22545</v>
      </c>
      <c r="M4585" s="31" t="s">
        <v>16</v>
      </c>
      <c r="N4585" s="31" t="s">
        <v>25931</v>
      </c>
      <c r="O4585" s="31" t="s">
        <v>25929</v>
      </c>
      <c r="P4585" s="32" t="s">
        <v>25948</v>
      </c>
      <c r="Q4585" s="32">
        <v>1</v>
      </c>
      <c r="R4585" t="str">
        <f t="shared" si="71"/>
        <v>Чорноострівське ТЗВП "Антонівка" р-н Хмельницкий Район, с.Антоновка, ул.Центральная, д.1</v>
      </c>
    </row>
    <row r="4586" spans="1:18" hidden="1" x14ac:dyDescent="0.25">
      <c r="A4586" s="32">
        <v>166192</v>
      </c>
      <c r="B4586" s="31" t="s">
        <v>22554</v>
      </c>
      <c r="C4586" s="31" t="s">
        <v>22555</v>
      </c>
      <c r="D4586" s="31" t="s">
        <v>22556</v>
      </c>
      <c r="E4586" s="31" t="s">
        <v>145</v>
      </c>
      <c r="F4586" s="31" t="s">
        <v>122</v>
      </c>
      <c r="G4586" s="31" t="s">
        <v>107</v>
      </c>
      <c r="H4586" s="31" t="s">
        <v>108</v>
      </c>
      <c r="I4586" s="31" t="s">
        <v>124</v>
      </c>
      <c r="J4586" s="31" t="s">
        <v>109</v>
      </c>
      <c r="K4586" s="31" t="s">
        <v>106</v>
      </c>
      <c r="L4586" s="31" t="s">
        <v>22557</v>
      </c>
      <c r="M4586" s="31" t="s">
        <v>16</v>
      </c>
      <c r="N4586" s="31" t="s">
        <v>25931</v>
      </c>
      <c r="O4586" s="31" t="s">
        <v>25929</v>
      </c>
      <c r="P4586" s="32" t="s">
        <v>25948</v>
      </c>
      <c r="Q4586" s="32">
        <v>1</v>
      </c>
      <c r="R4586" t="str">
        <f t="shared" si="71"/>
        <v>(КООП) Чорноострівське ТЗВП "Катеринівка" р-н Хмельницкий Район, с.Катериновка (0)</v>
      </c>
    </row>
    <row r="4587" spans="1:18" hidden="1" x14ac:dyDescent="0.25">
      <c r="A4587" s="32">
        <v>166194</v>
      </c>
      <c r="B4587" s="31" t="s">
        <v>22563</v>
      </c>
      <c r="C4587" s="31" t="s">
        <v>22564</v>
      </c>
      <c r="D4587" s="31" t="s">
        <v>22565</v>
      </c>
      <c r="E4587" s="31" t="s">
        <v>145</v>
      </c>
      <c r="F4587" s="31" t="s">
        <v>122</v>
      </c>
      <c r="G4587" s="31" t="s">
        <v>107</v>
      </c>
      <c r="H4587" s="31" t="s">
        <v>108</v>
      </c>
      <c r="I4587" s="31" t="s">
        <v>124</v>
      </c>
      <c r="J4587" s="31" t="s">
        <v>109</v>
      </c>
      <c r="K4587" s="31" t="s">
        <v>106</v>
      </c>
      <c r="L4587" s="31" t="s">
        <v>22564</v>
      </c>
      <c r="M4587" s="31" t="s">
        <v>16</v>
      </c>
      <c r="N4587" s="31" t="s">
        <v>25931</v>
      </c>
      <c r="O4587" s="31" t="s">
        <v>25929</v>
      </c>
      <c r="P4587" s="32" t="s">
        <v>25948</v>
      </c>
      <c r="Q4587" s="32">
        <v>1</v>
      </c>
      <c r="R4587" t="str">
        <f t="shared" si="71"/>
        <v>Чорноострівське ТЗВП "Миколаїв" р-н Хмельницкий Район, с.Николаев, д.4 (Красиловское шосе)</v>
      </c>
    </row>
    <row r="4588" spans="1:18" hidden="1" x14ac:dyDescent="0.25">
      <c r="A4588" s="32">
        <v>166195</v>
      </c>
      <c r="B4588" s="31" t="s">
        <v>22566</v>
      </c>
      <c r="C4588" s="31" t="s">
        <v>22567</v>
      </c>
      <c r="D4588" s="31" t="s">
        <v>10805</v>
      </c>
      <c r="E4588" s="31" t="s">
        <v>145</v>
      </c>
      <c r="F4588" s="31" t="s">
        <v>122</v>
      </c>
      <c r="G4588" s="31" t="s">
        <v>107</v>
      </c>
      <c r="H4588" s="31" t="s">
        <v>108</v>
      </c>
      <c r="I4588" s="31" t="s">
        <v>124</v>
      </c>
      <c r="J4588" s="31" t="s">
        <v>109</v>
      </c>
      <c r="K4588" s="31" t="s">
        <v>106</v>
      </c>
      <c r="L4588" s="31" t="s">
        <v>22567</v>
      </c>
      <c r="M4588" s="31" t="s">
        <v>13</v>
      </c>
      <c r="N4588" s="31" t="s">
        <v>25931</v>
      </c>
      <c r="O4588" s="31" t="s">
        <v>25929</v>
      </c>
      <c r="P4588" s="32" t="s">
        <v>25948</v>
      </c>
      <c r="Q4588" s="32">
        <v>1</v>
      </c>
      <c r="R4588" t="str">
        <f t="shared" si="71"/>
        <v>Чорноострівське ТЗВП "Осташківське" р-н Хмельницкий Район, с.Осташки, ул.Украинки Леси, д.66</v>
      </c>
    </row>
    <row r="4589" spans="1:18" hidden="1" x14ac:dyDescent="0.25">
      <c r="A4589" s="32">
        <v>166199</v>
      </c>
      <c r="B4589" s="31" t="s">
        <v>22571</v>
      </c>
      <c r="C4589" s="31" t="s">
        <v>13087</v>
      </c>
      <c r="D4589" s="31" t="s">
        <v>22572</v>
      </c>
      <c r="E4589" s="31" t="s">
        <v>145</v>
      </c>
      <c r="F4589" s="31" t="s">
        <v>122</v>
      </c>
      <c r="G4589" s="31" t="s">
        <v>107</v>
      </c>
      <c r="H4589" s="31" t="s">
        <v>108</v>
      </c>
      <c r="I4589" s="31" t="s">
        <v>124</v>
      </c>
      <c r="J4589" s="31" t="s">
        <v>109</v>
      </c>
      <c r="K4589" s="31" t="s">
        <v>106</v>
      </c>
      <c r="L4589" s="31" t="s">
        <v>13087</v>
      </c>
      <c r="M4589" s="31" t="s">
        <v>14</v>
      </c>
      <c r="N4589" s="31" t="s">
        <v>25931</v>
      </c>
      <c r="O4589" s="31" t="s">
        <v>25929</v>
      </c>
      <c r="P4589" s="32" t="s">
        <v>25948</v>
      </c>
      <c r="Q4589" s="32">
        <v>1</v>
      </c>
      <c r="R4589" t="str">
        <f t="shared" si="71"/>
        <v>Чорноострівське ТЗВП, маг. "Продукти" р-н Хмельницкий Район, с.Редкодубы, д.48 (Центральна)</v>
      </c>
    </row>
    <row r="4590" spans="1:18" hidden="1" x14ac:dyDescent="0.25">
      <c r="A4590" s="32">
        <v>166200</v>
      </c>
      <c r="B4590" s="31" t="s">
        <v>22573</v>
      </c>
      <c r="C4590" s="31" t="s">
        <v>22574</v>
      </c>
      <c r="D4590" s="31" t="s">
        <v>22575</v>
      </c>
      <c r="E4590" s="31" t="s">
        <v>145</v>
      </c>
      <c r="F4590" s="31" t="s">
        <v>122</v>
      </c>
      <c r="G4590" s="31" t="s">
        <v>107</v>
      </c>
      <c r="H4590" s="31" t="s">
        <v>108</v>
      </c>
      <c r="I4590" s="31" t="s">
        <v>22576</v>
      </c>
      <c r="J4590" s="31" t="s">
        <v>22577</v>
      </c>
      <c r="K4590" s="31" t="s">
        <v>106</v>
      </c>
      <c r="L4590" s="31" t="s">
        <v>22574</v>
      </c>
      <c r="M4590" s="31" t="s">
        <v>16</v>
      </c>
      <c r="N4590" s="31" t="s">
        <v>25931</v>
      </c>
      <c r="O4590" s="31" t="s">
        <v>25929</v>
      </c>
      <c r="P4590" s="32" t="s">
        <v>25948</v>
      </c>
      <c r="Q4590" s="32">
        <v>1</v>
      </c>
      <c r="R4590" t="str">
        <f t="shared" si="71"/>
        <v>Дяченко О.Б. ПП, маг. "Продукти" р-н Хмельницкий Район, с.Николаев (0)</v>
      </c>
    </row>
    <row r="4591" spans="1:18" hidden="1" x14ac:dyDescent="0.25">
      <c r="A4591" s="32">
        <v>166208</v>
      </c>
      <c r="B4591" s="31" t="s">
        <v>22594</v>
      </c>
      <c r="C4591" s="31" t="s">
        <v>22595</v>
      </c>
      <c r="D4591" s="31" t="s">
        <v>8352</v>
      </c>
      <c r="E4591" s="31" t="s">
        <v>135</v>
      </c>
      <c r="F4591" s="31" t="s">
        <v>122</v>
      </c>
      <c r="G4591" s="31" t="s">
        <v>107</v>
      </c>
      <c r="H4591" s="31" t="s">
        <v>108</v>
      </c>
      <c r="I4591" s="31" t="s">
        <v>22596</v>
      </c>
      <c r="J4591" s="31" t="s">
        <v>22597</v>
      </c>
      <c r="K4591" s="31" t="s">
        <v>106</v>
      </c>
      <c r="L4591" s="31" t="s">
        <v>22595</v>
      </c>
      <c r="M4591" s="31" t="s">
        <v>7</v>
      </c>
      <c r="N4591" s="31" t="s">
        <v>25930</v>
      </c>
      <c r="O4591" s="31" t="s">
        <v>25929</v>
      </c>
      <c r="P4591" s="32" t="s">
        <v>25948</v>
      </c>
      <c r="Q4591" s="32">
        <v>1</v>
      </c>
      <c r="R4591" t="str">
        <f t="shared" si="71"/>
        <v>Чумак С.І. ПП, маг. "Оазис" г.Славута, ул.Сокола, д.2а</v>
      </c>
    </row>
    <row r="4592" spans="1:18" hidden="1" x14ac:dyDescent="0.25">
      <c r="A4592" s="32">
        <v>166208</v>
      </c>
      <c r="B4592" s="31" t="s">
        <v>22594</v>
      </c>
      <c r="C4592" s="31" t="s">
        <v>22595</v>
      </c>
      <c r="D4592" s="31" t="s">
        <v>8352</v>
      </c>
      <c r="E4592" s="31" t="s">
        <v>135</v>
      </c>
      <c r="F4592" s="31" t="s">
        <v>122</v>
      </c>
      <c r="G4592" s="31" t="s">
        <v>107</v>
      </c>
      <c r="H4592" s="31" t="s">
        <v>108</v>
      </c>
      <c r="I4592" s="31"/>
      <c r="J4592" s="31"/>
      <c r="K4592" s="31" t="s">
        <v>106</v>
      </c>
      <c r="L4592" s="31" t="s">
        <v>22595</v>
      </c>
      <c r="M4592" s="31" t="s">
        <v>7</v>
      </c>
      <c r="N4592" s="31" t="s">
        <v>25930</v>
      </c>
      <c r="O4592" s="31" t="s">
        <v>25929</v>
      </c>
      <c r="P4592" s="32" t="s">
        <v>25948</v>
      </c>
      <c r="Q4592" s="32">
        <v>1</v>
      </c>
      <c r="R4592" t="str">
        <f t="shared" si="71"/>
        <v>Чумак С.І. ПП, маг. "Оазис" г.Славута, ул.Сокола, д.2а</v>
      </c>
    </row>
    <row r="4593" spans="1:18" hidden="1" x14ac:dyDescent="0.25">
      <c r="A4593" s="32">
        <v>166210</v>
      </c>
      <c r="B4593" s="31" t="s">
        <v>22599</v>
      </c>
      <c r="C4593" s="31" t="s">
        <v>22600</v>
      </c>
      <c r="D4593" s="31" t="s">
        <v>22601</v>
      </c>
      <c r="E4593" s="31" t="s">
        <v>145</v>
      </c>
      <c r="F4593" s="31" t="s">
        <v>122</v>
      </c>
      <c r="G4593" s="31" t="s">
        <v>107</v>
      </c>
      <c r="H4593" s="31" t="s">
        <v>108</v>
      </c>
      <c r="I4593" s="31" t="s">
        <v>124</v>
      </c>
      <c r="J4593" s="31" t="s">
        <v>109</v>
      </c>
      <c r="K4593" s="31" t="s">
        <v>106</v>
      </c>
      <c r="L4593" s="31" t="s">
        <v>22600</v>
      </c>
      <c r="M4593" s="31" t="s">
        <v>13</v>
      </c>
      <c r="N4593" s="31" t="s">
        <v>25931</v>
      </c>
      <c r="O4593" s="31" t="s">
        <v>25929</v>
      </c>
      <c r="P4593" s="32" t="s">
        <v>25948</v>
      </c>
      <c r="Q4593" s="32">
        <v>1</v>
      </c>
      <c r="R4593" t="str">
        <f t="shared" si="71"/>
        <v>Шабага О.М. ПП, маг. "Продукти" р-н Деражнянский Район, г.Деражня, ул.Заводская, д.2</v>
      </c>
    </row>
    <row r="4594" spans="1:18" hidden="1" x14ac:dyDescent="0.25">
      <c r="A4594" s="32">
        <v>166230</v>
      </c>
      <c r="B4594" s="31" t="s">
        <v>22650</v>
      </c>
      <c r="C4594" s="31" t="s">
        <v>22651</v>
      </c>
      <c r="D4594" s="31" t="s">
        <v>21142</v>
      </c>
      <c r="E4594" s="31" t="s">
        <v>135</v>
      </c>
      <c r="F4594" s="31" t="s">
        <v>122</v>
      </c>
      <c r="G4594" s="31" t="s">
        <v>107</v>
      </c>
      <c r="H4594" s="31" t="s">
        <v>108</v>
      </c>
      <c r="I4594" s="31" t="s">
        <v>124</v>
      </c>
      <c r="J4594" s="31" t="s">
        <v>109</v>
      </c>
      <c r="K4594" s="31" t="s">
        <v>106</v>
      </c>
      <c r="L4594" s="31" t="s">
        <v>22651</v>
      </c>
      <c r="M4594" s="31" t="s">
        <v>10</v>
      </c>
      <c r="N4594" s="31" t="s">
        <v>25930</v>
      </c>
      <c r="O4594" s="31" t="s">
        <v>25929</v>
      </c>
      <c r="P4594" s="32" t="s">
        <v>25948</v>
      </c>
      <c r="Q4594" s="32">
        <v>1</v>
      </c>
      <c r="R4594" t="str">
        <f t="shared" si="71"/>
        <v>Швець І.М.ПП,маг "М'ясо-риба" г.Нетишин, просп Независимости, д.19а</v>
      </c>
    </row>
    <row r="4595" spans="1:18" hidden="1" x14ac:dyDescent="0.25">
      <c r="A4595" s="32">
        <v>166234</v>
      </c>
      <c r="B4595" s="31" t="s">
        <v>2625</v>
      </c>
      <c r="C4595" s="31" t="s">
        <v>2626</v>
      </c>
      <c r="D4595" s="31" t="s">
        <v>2627</v>
      </c>
      <c r="E4595" s="31" t="s">
        <v>135</v>
      </c>
      <c r="F4595" s="31" t="s">
        <v>122</v>
      </c>
      <c r="G4595" s="31" t="s">
        <v>107</v>
      </c>
      <c r="H4595" s="31" t="s">
        <v>108</v>
      </c>
      <c r="I4595" s="31" t="s">
        <v>124</v>
      </c>
      <c r="J4595" s="31" t="s">
        <v>109</v>
      </c>
      <c r="K4595" s="31" t="s">
        <v>106</v>
      </c>
      <c r="L4595" s="31" t="s">
        <v>2626</v>
      </c>
      <c r="M4595" s="31" t="s">
        <v>11</v>
      </c>
      <c r="N4595" s="31" t="s">
        <v>25930</v>
      </c>
      <c r="O4595" s="31" t="s">
        <v>25929</v>
      </c>
      <c r="P4595" s="32" t="s">
        <v>25948</v>
      </c>
      <c r="Q4595" s="32">
        <v>1</v>
      </c>
      <c r="R4595" t="str">
        <f t="shared" si="71"/>
        <v>Шевченко В.А. ПП, маг. "Магазиніще" г.Шепетовка, просп Мира, д.13</v>
      </c>
    </row>
    <row r="4596" spans="1:18" hidden="1" x14ac:dyDescent="0.25">
      <c r="A4596" s="32">
        <v>166244</v>
      </c>
      <c r="B4596" s="31" t="s">
        <v>22672</v>
      </c>
      <c r="C4596" s="31" t="s">
        <v>22673</v>
      </c>
      <c r="D4596" s="31" t="s">
        <v>4654</v>
      </c>
      <c r="E4596" s="31" t="s">
        <v>135</v>
      </c>
      <c r="F4596" s="31" t="s">
        <v>122</v>
      </c>
      <c r="G4596" s="31" t="s">
        <v>113</v>
      </c>
      <c r="H4596" s="31" t="s">
        <v>108</v>
      </c>
      <c r="I4596" s="31" t="s">
        <v>22674</v>
      </c>
      <c r="J4596" s="31" t="s">
        <v>22675</v>
      </c>
      <c r="K4596" s="31" t="s">
        <v>106</v>
      </c>
      <c r="L4596" s="31" t="s">
        <v>22673</v>
      </c>
      <c r="M4596" s="31" t="s">
        <v>10</v>
      </c>
      <c r="N4596" s="31" t="s">
        <v>25930</v>
      </c>
      <c r="O4596" s="31" t="s">
        <v>25929</v>
      </c>
      <c r="P4596" s="32" t="s">
        <v>25948</v>
      </c>
      <c r="Q4596" s="32">
        <v>1</v>
      </c>
      <c r="R4596" t="str">
        <f t="shared" si="71"/>
        <v>Шевчук В.В. ПП, "Торговий центр" г.Нетишин, просп Независимости, д.22</v>
      </c>
    </row>
    <row r="4597" spans="1:18" hidden="1" x14ac:dyDescent="0.25">
      <c r="A4597" s="32">
        <v>166244</v>
      </c>
      <c r="B4597" s="31" t="s">
        <v>22672</v>
      </c>
      <c r="C4597" s="31" t="s">
        <v>22673</v>
      </c>
      <c r="D4597" s="31" t="s">
        <v>4654</v>
      </c>
      <c r="E4597" s="31" t="s">
        <v>135</v>
      </c>
      <c r="F4597" s="31" t="s">
        <v>122</v>
      </c>
      <c r="G4597" s="31" t="s">
        <v>113</v>
      </c>
      <c r="H4597" s="31" t="s">
        <v>108</v>
      </c>
      <c r="I4597" s="31"/>
      <c r="J4597" s="31"/>
      <c r="K4597" s="31" t="s">
        <v>106</v>
      </c>
      <c r="L4597" s="31" t="s">
        <v>22673</v>
      </c>
      <c r="M4597" s="31" t="s">
        <v>10</v>
      </c>
      <c r="N4597" s="31" t="s">
        <v>25930</v>
      </c>
      <c r="O4597" s="31" t="s">
        <v>25929</v>
      </c>
      <c r="P4597" s="32" t="s">
        <v>25948</v>
      </c>
      <c r="Q4597" s="32">
        <v>1</v>
      </c>
      <c r="R4597" t="str">
        <f t="shared" si="71"/>
        <v>Шевчук В.В. ПП, "Торговий центр" г.Нетишин, просп Независимости, д.22</v>
      </c>
    </row>
    <row r="4598" spans="1:18" hidden="1" x14ac:dyDescent="0.25">
      <c r="A4598" s="32">
        <v>166249</v>
      </c>
      <c r="B4598" s="31" t="s">
        <v>22680</v>
      </c>
      <c r="C4598" s="31" t="s">
        <v>22681</v>
      </c>
      <c r="D4598" s="31" t="s">
        <v>22682</v>
      </c>
      <c r="E4598" s="31" t="s">
        <v>135</v>
      </c>
      <c r="F4598" s="31" t="s">
        <v>122</v>
      </c>
      <c r="G4598" s="31" t="s">
        <v>113</v>
      </c>
      <c r="H4598" s="31" t="s">
        <v>108</v>
      </c>
      <c r="I4598" s="31" t="s">
        <v>22683</v>
      </c>
      <c r="J4598" s="31" t="s">
        <v>22684</v>
      </c>
      <c r="K4598" s="31" t="s">
        <v>106</v>
      </c>
      <c r="L4598" s="31" t="s">
        <v>22681</v>
      </c>
      <c r="M4598" s="31" t="s">
        <v>11</v>
      </c>
      <c r="N4598" s="31" t="s">
        <v>25930</v>
      </c>
      <c r="O4598" s="31" t="s">
        <v>25929</v>
      </c>
      <c r="P4598" s="32" t="s">
        <v>25948</v>
      </c>
      <c r="Q4598" s="32">
        <v>1</v>
      </c>
      <c r="R4598" t="str">
        <f t="shared" si="71"/>
        <v>Шевчук В.М. ПП, маг. "Нектар" г.Шепетовка, ул.Тургенева, д.33а</v>
      </c>
    </row>
    <row r="4599" spans="1:18" hidden="1" x14ac:dyDescent="0.25">
      <c r="A4599" s="32">
        <v>166251</v>
      </c>
      <c r="B4599" s="31" t="s">
        <v>22685</v>
      </c>
      <c r="C4599" s="31" t="s">
        <v>22686</v>
      </c>
      <c r="D4599" s="31" t="s">
        <v>22687</v>
      </c>
      <c r="E4599" s="31" t="s">
        <v>135</v>
      </c>
      <c r="F4599" s="31" t="s">
        <v>122</v>
      </c>
      <c r="G4599" s="31" t="s">
        <v>107</v>
      </c>
      <c r="H4599" s="31" t="s">
        <v>108</v>
      </c>
      <c r="I4599" s="31"/>
      <c r="J4599" s="31"/>
      <c r="K4599" s="31" t="s">
        <v>106</v>
      </c>
      <c r="L4599" s="31" t="s">
        <v>22686</v>
      </c>
      <c r="M4599" s="31" t="s">
        <v>10</v>
      </c>
      <c r="N4599" s="31" t="s">
        <v>25930</v>
      </c>
      <c r="O4599" s="31" t="s">
        <v>25929</v>
      </c>
      <c r="P4599" s="32" t="s">
        <v>25948</v>
      </c>
      <c r="Q4599" s="32">
        <v>1</v>
      </c>
      <c r="R4599" t="str">
        <f t="shared" si="71"/>
        <v>Шевчук Г.М. ПП, маг. "Софія" г.Нетишин, ул.Михайлова, д.18</v>
      </c>
    </row>
    <row r="4600" spans="1:18" hidden="1" x14ac:dyDescent="0.25">
      <c r="A4600" s="32">
        <v>166251</v>
      </c>
      <c r="B4600" s="31" t="s">
        <v>22685</v>
      </c>
      <c r="C4600" s="31" t="s">
        <v>22686</v>
      </c>
      <c r="D4600" s="31" t="s">
        <v>22687</v>
      </c>
      <c r="E4600" s="31" t="s">
        <v>135</v>
      </c>
      <c r="F4600" s="31" t="s">
        <v>122</v>
      </c>
      <c r="G4600" s="31" t="s">
        <v>107</v>
      </c>
      <c r="H4600" s="31" t="s">
        <v>108</v>
      </c>
      <c r="I4600" s="31" t="s">
        <v>22688</v>
      </c>
      <c r="J4600" s="31" t="s">
        <v>22689</v>
      </c>
      <c r="K4600" s="31" t="s">
        <v>106</v>
      </c>
      <c r="L4600" s="31" t="s">
        <v>22686</v>
      </c>
      <c r="M4600" s="31" t="s">
        <v>10</v>
      </c>
      <c r="N4600" s="31" t="s">
        <v>25930</v>
      </c>
      <c r="O4600" s="31" t="s">
        <v>25929</v>
      </c>
      <c r="P4600" s="32" t="s">
        <v>25948</v>
      </c>
      <c r="Q4600" s="32">
        <v>1</v>
      </c>
      <c r="R4600" t="str">
        <f t="shared" si="71"/>
        <v>Шевчук Г.М. ПП, маг. "Софія" г.Нетишин, ул.Михайлова, д.18</v>
      </c>
    </row>
    <row r="4601" spans="1:18" hidden="1" x14ac:dyDescent="0.25">
      <c r="A4601" s="32">
        <v>166278</v>
      </c>
      <c r="B4601" s="31" t="s">
        <v>22761</v>
      </c>
      <c r="C4601" s="31" t="s">
        <v>22762</v>
      </c>
      <c r="D4601" s="31" t="s">
        <v>13412</v>
      </c>
      <c r="E4601" s="31" t="s">
        <v>135</v>
      </c>
      <c r="F4601" s="31" t="s">
        <v>122</v>
      </c>
      <c r="G4601" s="31" t="s">
        <v>114</v>
      </c>
      <c r="H4601" s="31" t="s">
        <v>108</v>
      </c>
      <c r="I4601" s="31" t="s">
        <v>22763</v>
      </c>
      <c r="J4601" s="31" t="s">
        <v>22764</v>
      </c>
      <c r="K4601" s="31" t="s">
        <v>106</v>
      </c>
      <c r="L4601" s="31" t="s">
        <v>22765</v>
      </c>
      <c r="M4601" s="31" t="s">
        <v>11</v>
      </c>
      <c r="N4601" s="31" t="s">
        <v>25930</v>
      </c>
      <c r="O4601" s="31" t="s">
        <v>25929</v>
      </c>
      <c r="P4601" s="32" t="s">
        <v>25948</v>
      </c>
      <c r="Q4601" s="32">
        <v>1</v>
      </c>
      <c r="R4601" t="str">
        <f t="shared" si="71"/>
        <v>(Сез ТРТ) Булаєвський М.В. ПП, їдальня Шепетівського медичного училища г.Шепетовка, просп Мира, д.26</v>
      </c>
    </row>
    <row r="4602" spans="1:18" hidden="1" x14ac:dyDescent="0.25">
      <c r="A4602" s="32">
        <v>166278</v>
      </c>
      <c r="B4602" s="31" t="s">
        <v>22761</v>
      </c>
      <c r="C4602" s="31" t="s">
        <v>22762</v>
      </c>
      <c r="D4602" s="31" t="s">
        <v>13412</v>
      </c>
      <c r="E4602" s="31" t="s">
        <v>135</v>
      </c>
      <c r="F4602" s="31" t="s">
        <v>122</v>
      </c>
      <c r="G4602" s="31" t="s">
        <v>114</v>
      </c>
      <c r="H4602" s="31" t="s">
        <v>108</v>
      </c>
      <c r="I4602" s="31"/>
      <c r="J4602" s="31"/>
      <c r="K4602" s="31" t="s">
        <v>106</v>
      </c>
      <c r="L4602" s="31" t="s">
        <v>22765</v>
      </c>
      <c r="M4602" s="31" t="s">
        <v>11</v>
      </c>
      <c r="N4602" s="31" t="s">
        <v>25930</v>
      </c>
      <c r="O4602" s="31" t="s">
        <v>25929</v>
      </c>
      <c r="P4602" s="32" t="s">
        <v>25948</v>
      </c>
      <c r="Q4602" s="32">
        <v>1</v>
      </c>
      <c r="R4602" t="str">
        <f t="shared" si="71"/>
        <v>(Сез ТРТ) Булаєвський М.В. ПП, їдальня Шепетівського медичного училища г.Шепетовка, просп Мира, д.26</v>
      </c>
    </row>
    <row r="4603" spans="1:18" hidden="1" x14ac:dyDescent="0.25">
      <c r="A4603" s="32">
        <v>166290</v>
      </c>
      <c r="B4603" s="31" t="s">
        <v>22789</v>
      </c>
      <c r="C4603" s="31" t="s">
        <v>22790</v>
      </c>
      <c r="D4603" s="31" t="s">
        <v>22791</v>
      </c>
      <c r="E4603" s="31" t="s">
        <v>135</v>
      </c>
      <c r="F4603" s="31" t="s">
        <v>122</v>
      </c>
      <c r="G4603" s="31" t="s">
        <v>107</v>
      </c>
      <c r="H4603" s="31" t="s">
        <v>108</v>
      </c>
      <c r="I4603" s="31"/>
      <c r="J4603" s="31"/>
      <c r="K4603" s="31" t="s">
        <v>106</v>
      </c>
      <c r="L4603" s="31" t="s">
        <v>22792</v>
      </c>
      <c r="M4603" s="31" t="s">
        <v>7</v>
      </c>
      <c r="N4603" s="31" t="s">
        <v>25930</v>
      </c>
      <c r="O4603" s="31" t="s">
        <v>25929</v>
      </c>
      <c r="P4603" s="32" t="s">
        <v>25948</v>
      </c>
      <c r="Q4603" s="32">
        <v>1</v>
      </c>
      <c r="R4603" t="str">
        <f t="shared" si="71"/>
        <v>Шахнюк М.В. ПП, маг. "Марта" г.Славута, ул.Казацкая, д.46/23</v>
      </c>
    </row>
    <row r="4604" spans="1:18" hidden="1" x14ac:dyDescent="0.25">
      <c r="A4604" s="32">
        <v>166290</v>
      </c>
      <c r="B4604" s="31" t="s">
        <v>22789</v>
      </c>
      <c r="C4604" s="31" t="s">
        <v>22790</v>
      </c>
      <c r="D4604" s="31" t="s">
        <v>22791</v>
      </c>
      <c r="E4604" s="31" t="s">
        <v>135</v>
      </c>
      <c r="F4604" s="31" t="s">
        <v>122</v>
      </c>
      <c r="G4604" s="31" t="s">
        <v>107</v>
      </c>
      <c r="H4604" s="31" t="s">
        <v>108</v>
      </c>
      <c r="I4604" s="31" t="s">
        <v>22793</v>
      </c>
      <c r="J4604" s="31" t="s">
        <v>22794</v>
      </c>
      <c r="K4604" s="31" t="s">
        <v>106</v>
      </c>
      <c r="L4604" s="31" t="s">
        <v>22790</v>
      </c>
      <c r="M4604" s="31" t="s">
        <v>7</v>
      </c>
      <c r="N4604" s="31" t="s">
        <v>25930</v>
      </c>
      <c r="O4604" s="31" t="s">
        <v>25929</v>
      </c>
      <c r="P4604" s="32" t="s">
        <v>25948</v>
      </c>
      <c r="Q4604" s="32">
        <v>1</v>
      </c>
      <c r="R4604" t="str">
        <f t="shared" si="71"/>
        <v>Шахнюк М.В. ПП, маг. "Марта" г.Славута, ул.Казацкая, д.46/23</v>
      </c>
    </row>
    <row r="4605" spans="1:18" hidden="1" x14ac:dyDescent="0.25">
      <c r="A4605" s="32">
        <v>166297</v>
      </c>
      <c r="B4605" s="31" t="s">
        <v>22813</v>
      </c>
      <c r="C4605" s="31" t="s">
        <v>22814</v>
      </c>
      <c r="D4605" s="31" t="s">
        <v>22810</v>
      </c>
      <c r="E4605" s="31" t="s">
        <v>135</v>
      </c>
      <c r="F4605" s="31" t="s">
        <v>122</v>
      </c>
      <c r="G4605" s="31" t="s">
        <v>107</v>
      </c>
      <c r="H4605" s="31" t="s">
        <v>108</v>
      </c>
      <c r="I4605" s="31" t="s">
        <v>124</v>
      </c>
      <c r="J4605" s="31" t="s">
        <v>109</v>
      </c>
      <c r="K4605" s="31" t="s">
        <v>106</v>
      </c>
      <c r="L4605" s="31" t="s">
        <v>22814</v>
      </c>
      <c r="M4605" s="31" t="s">
        <v>9</v>
      </c>
      <c r="N4605" s="31" t="s">
        <v>25930</v>
      </c>
      <c r="O4605" s="31" t="s">
        <v>25929</v>
      </c>
      <c r="P4605" s="32" t="s">
        <v>25948</v>
      </c>
      <c r="Q4605" s="32">
        <v>1</v>
      </c>
      <c r="R4605" t="str">
        <f t="shared" si="71"/>
        <v>Шимко Л.В.ПП,маг "Оазіс" р-н Белогорский Район, пгт.Белогорье, ул.Шевченко, д.107а</v>
      </c>
    </row>
    <row r="4606" spans="1:18" hidden="1" x14ac:dyDescent="0.25">
      <c r="A4606" s="32">
        <v>166312</v>
      </c>
      <c r="B4606" s="31" t="s">
        <v>22851</v>
      </c>
      <c r="C4606" s="31" t="s">
        <v>22847</v>
      </c>
      <c r="D4606" s="31" t="s">
        <v>22852</v>
      </c>
      <c r="E4606" s="31" t="s">
        <v>135</v>
      </c>
      <c r="F4606" s="31" t="s">
        <v>122</v>
      </c>
      <c r="G4606" s="31" t="s">
        <v>107</v>
      </c>
      <c r="H4606" s="31" t="s">
        <v>108</v>
      </c>
      <c r="I4606" s="31" t="s">
        <v>22849</v>
      </c>
      <c r="J4606" s="31" t="s">
        <v>22850</v>
      </c>
      <c r="K4606" s="31" t="s">
        <v>106</v>
      </c>
      <c r="L4606" s="31" t="s">
        <v>22847</v>
      </c>
      <c r="M4606" s="31" t="s">
        <v>9</v>
      </c>
      <c r="N4606" s="31" t="s">
        <v>25930</v>
      </c>
      <c r="O4606" s="31" t="s">
        <v>25929</v>
      </c>
      <c r="P4606" s="32" t="s">
        <v>25948</v>
      </c>
      <c r="Q4606" s="32">
        <v>1</v>
      </c>
      <c r="R4606" t="str">
        <f t="shared" si="71"/>
        <v>Шост М.М. ПП, маг. "Продукти" р-н Белогорский Район, пгт.Дедковцы, ул.Грушевского, д.25</v>
      </c>
    </row>
    <row r="4607" spans="1:18" hidden="1" x14ac:dyDescent="0.25">
      <c r="A4607" s="32">
        <v>166312</v>
      </c>
      <c r="B4607" s="31" t="s">
        <v>22851</v>
      </c>
      <c r="C4607" s="31" t="s">
        <v>22847</v>
      </c>
      <c r="D4607" s="31" t="s">
        <v>22852</v>
      </c>
      <c r="E4607" s="31" t="s">
        <v>135</v>
      </c>
      <c r="F4607" s="31" t="s">
        <v>122</v>
      </c>
      <c r="G4607" s="31" t="s">
        <v>107</v>
      </c>
      <c r="H4607" s="31" t="s">
        <v>108</v>
      </c>
      <c r="I4607" s="31"/>
      <c r="J4607" s="31"/>
      <c r="K4607" s="31" t="s">
        <v>106</v>
      </c>
      <c r="L4607" s="31" t="s">
        <v>22847</v>
      </c>
      <c r="M4607" s="31" t="s">
        <v>9</v>
      </c>
      <c r="N4607" s="31" t="s">
        <v>25930</v>
      </c>
      <c r="O4607" s="31" t="s">
        <v>25929</v>
      </c>
      <c r="P4607" s="32" t="s">
        <v>25948</v>
      </c>
      <c r="Q4607" s="32">
        <v>1</v>
      </c>
      <c r="R4607" t="str">
        <f t="shared" si="71"/>
        <v>Шост М.М. ПП, маг. "Продукти" р-н Белогорский Район, пгт.Дедковцы, ул.Грушевского, д.25</v>
      </c>
    </row>
    <row r="4608" spans="1:18" hidden="1" x14ac:dyDescent="0.25">
      <c r="A4608" s="32">
        <v>166313</v>
      </c>
      <c r="B4608" s="31" t="s">
        <v>22853</v>
      </c>
      <c r="C4608" s="31" t="s">
        <v>22854</v>
      </c>
      <c r="D4608" s="31" t="s">
        <v>22855</v>
      </c>
      <c r="E4608" s="31" t="s">
        <v>135</v>
      </c>
      <c r="F4608" s="31" t="s">
        <v>122</v>
      </c>
      <c r="G4608" s="31" t="s">
        <v>107</v>
      </c>
      <c r="H4608" s="31" t="s">
        <v>108</v>
      </c>
      <c r="I4608" s="31" t="s">
        <v>124</v>
      </c>
      <c r="J4608" s="31" t="s">
        <v>109</v>
      </c>
      <c r="K4608" s="31" t="s">
        <v>106</v>
      </c>
      <c r="L4608" s="31" t="s">
        <v>22854</v>
      </c>
      <c r="M4608" s="31" t="s">
        <v>9</v>
      </c>
      <c r="N4608" s="31" t="s">
        <v>25930</v>
      </c>
      <c r="O4608" s="31" t="s">
        <v>25929</v>
      </c>
      <c r="P4608" s="32" t="s">
        <v>25948</v>
      </c>
      <c r="Q4608" s="32">
        <v>1</v>
      </c>
      <c r="R4608" t="str">
        <f t="shared" si="71"/>
        <v>Шост Т.В. ПП, маг. "Продукти" смт.Ямпіль с.Норилів, біля клубу</v>
      </c>
    </row>
    <row r="4609" spans="1:18" hidden="1" x14ac:dyDescent="0.25">
      <c r="A4609" s="32">
        <v>166322</v>
      </c>
      <c r="B4609" s="31" t="s">
        <v>22876</v>
      </c>
      <c r="C4609" s="31" t="s">
        <v>22877</v>
      </c>
      <c r="D4609" s="31" t="s">
        <v>22878</v>
      </c>
      <c r="E4609" s="31" t="s">
        <v>135</v>
      </c>
      <c r="F4609" s="31" t="s">
        <v>122</v>
      </c>
      <c r="G4609" s="31" t="s">
        <v>149</v>
      </c>
      <c r="H4609" s="31" t="s">
        <v>108</v>
      </c>
      <c r="I4609" s="31" t="s">
        <v>22879</v>
      </c>
      <c r="J4609" s="31" t="s">
        <v>22880</v>
      </c>
      <c r="K4609" s="31" t="s">
        <v>106</v>
      </c>
      <c r="L4609" s="31" t="s">
        <v>22877</v>
      </c>
      <c r="M4609" s="31" t="s">
        <v>10</v>
      </c>
      <c r="N4609" s="31" t="s">
        <v>25930</v>
      </c>
      <c r="O4609" s="31" t="s">
        <v>25929</v>
      </c>
      <c r="P4609" s="32" t="s">
        <v>67</v>
      </c>
      <c r="Q4609" s="32">
        <v>1</v>
      </c>
      <c r="R4609" t="str">
        <f t="shared" si="71"/>
        <v>Штиба О.С. ПП, к-к "Ірина" р-н Славутский Район, с.Старый Кривин, ул.Ленина, д.5а</v>
      </c>
    </row>
    <row r="4610" spans="1:18" hidden="1" x14ac:dyDescent="0.25">
      <c r="A4610" s="32">
        <v>166326</v>
      </c>
      <c r="B4610" s="31" t="s">
        <v>22886</v>
      </c>
      <c r="C4610" s="31" t="s">
        <v>22887</v>
      </c>
      <c r="D4610" s="31" t="s">
        <v>22888</v>
      </c>
      <c r="E4610" s="31" t="s">
        <v>135</v>
      </c>
      <c r="F4610" s="31" t="s">
        <v>122</v>
      </c>
      <c r="G4610" s="31" t="s">
        <v>107</v>
      </c>
      <c r="H4610" s="31" t="s">
        <v>108</v>
      </c>
      <c r="I4610" s="31" t="s">
        <v>22889</v>
      </c>
      <c r="J4610" s="31" t="s">
        <v>22890</v>
      </c>
      <c r="K4610" s="31" t="s">
        <v>106</v>
      </c>
      <c r="L4610" s="31" t="s">
        <v>22887</v>
      </c>
      <c r="M4610" s="31" t="s">
        <v>9</v>
      </c>
      <c r="N4610" s="31" t="s">
        <v>25930</v>
      </c>
      <c r="O4610" s="31" t="s">
        <v>25929</v>
      </c>
      <c r="P4610" s="32" t="s">
        <v>25948</v>
      </c>
      <c r="Q4610" s="32">
        <v>1</v>
      </c>
      <c r="R4610" t="str">
        <f t="shared" si="71"/>
        <v>Шубіна С.С. ПП, маг. "Віктор і Я" р-н Белогорский Район, пгт.Белогорье, ул.Бондарчука, д.33а</v>
      </c>
    </row>
    <row r="4611" spans="1:18" hidden="1" x14ac:dyDescent="0.25">
      <c r="A4611" s="32">
        <v>166326</v>
      </c>
      <c r="B4611" s="31" t="s">
        <v>22886</v>
      </c>
      <c r="C4611" s="31" t="s">
        <v>22887</v>
      </c>
      <c r="D4611" s="31" t="s">
        <v>22888</v>
      </c>
      <c r="E4611" s="31" t="s">
        <v>135</v>
      </c>
      <c r="F4611" s="31" t="s">
        <v>122</v>
      </c>
      <c r="G4611" s="31" t="s">
        <v>107</v>
      </c>
      <c r="H4611" s="31" t="s">
        <v>108</v>
      </c>
      <c r="I4611" s="31"/>
      <c r="J4611" s="31"/>
      <c r="K4611" s="31" t="s">
        <v>106</v>
      </c>
      <c r="L4611" s="31" t="s">
        <v>22887</v>
      </c>
      <c r="M4611" s="31" t="s">
        <v>9</v>
      </c>
      <c r="N4611" s="31" t="s">
        <v>25930</v>
      </c>
      <c r="O4611" s="31" t="s">
        <v>25929</v>
      </c>
      <c r="P4611" s="32" t="s">
        <v>25948</v>
      </c>
      <c r="Q4611" s="32">
        <v>1</v>
      </c>
      <c r="R4611" t="str">
        <f t="shared" ref="R4611:R4674" si="72">CONCATENATE(C4611," ",D4611)</f>
        <v>Шубіна С.С. ПП, маг. "Віктор і Я" р-н Белогорский Район, пгт.Белогорье, ул.Бондарчука, д.33а</v>
      </c>
    </row>
    <row r="4612" spans="1:18" hidden="1" x14ac:dyDescent="0.25">
      <c r="A4612" s="32">
        <v>166328</v>
      </c>
      <c r="B4612" s="31" t="s">
        <v>22895</v>
      </c>
      <c r="C4612" s="31" t="s">
        <v>22896</v>
      </c>
      <c r="D4612" s="31" t="s">
        <v>22897</v>
      </c>
      <c r="E4612" s="31" t="s">
        <v>135</v>
      </c>
      <c r="F4612" s="31" t="s">
        <v>122</v>
      </c>
      <c r="G4612" s="31" t="s">
        <v>107</v>
      </c>
      <c r="H4612" s="31" t="s">
        <v>108</v>
      </c>
      <c r="I4612" s="31" t="s">
        <v>124</v>
      </c>
      <c r="J4612" s="31" t="s">
        <v>109</v>
      </c>
      <c r="K4612" s="31" t="s">
        <v>106</v>
      </c>
      <c r="L4612" s="31" t="s">
        <v>11516</v>
      </c>
      <c r="M4612" s="31" t="s">
        <v>8</v>
      </c>
      <c r="N4612" s="31" t="s">
        <v>25930</v>
      </c>
      <c r="O4612" s="31" t="s">
        <v>25929</v>
      </c>
      <c r="P4612" s="32" t="s">
        <v>25948</v>
      </c>
      <c r="Q4612" s="32">
        <v>1</v>
      </c>
      <c r="R4612" t="str">
        <f t="shared" si="72"/>
        <v>Шудрак А.М. ПП, маг. "Берізка" р-н Шепетовский Район, с.Хролин, ул.Ленина, д.27а</v>
      </c>
    </row>
    <row r="4613" spans="1:18" hidden="1" x14ac:dyDescent="0.25">
      <c r="A4613" s="32">
        <v>166328</v>
      </c>
      <c r="B4613" s="31" t="s">
        <v>22898</v>
      </c>
      <c r="C4613" s="31" t="s">
        <v>22896</v>
      </c>
      <c r="D4613" s="31" t="s">
        <v>22897</v>
      </c>
      <c r="E4613" s="31" t="s">
        <v>135</v>
      </c>
      <c r="F4613" s="31" t="s">
        <v>122</v>
      </c>
      <c r="G4613" s="31" t="s">
        <v>107</v>
      </c>
      <c r="H4613" s="31" t="s">
        <v>108</v>
      </c>
      <c r="I4613" s="31" t="s">
        <v>4364</v>
      </c>
      <c r="J4613" s="31" t="s">
        <v>4365</v>
      </c>
      <c r="K4613" s="31" t="s">
        <v>106</v>
      </c>
      <c r="L4613" s="31" t="s">
        <v>22896</v>
      </c>
      <c r="M4613" s="31" t="s">
        <v>8</v>
      </c>
      <c r="N4613" s="31" t="s">
        <v>25930</v>
      </c>
      <c r="O4613" s="31" t="s">
        <v>25929</v>
      </c>
      <c r="P4613" s="32" t="s">
        <v>25948</v>
      </c>
      <c r="Q4613" s="32">
        <v>1</v>
      </c>
      <c r="R4613" t="str">
        <f t="shared" si="72"/>
        <v>Шудрак А.М. ПП, маг. "Берізка" р-н Шепетовский Район, с.Хролин, ул.Ленина, д.27а</v>
      </c>
    </row>
    <row r="4614" spans="1:18" hidden="1" x14ac:dyDescent="0.25">
      <c r="A4614" s="32">
        <v>166328</v>
      </c>
      <c r="B4614" s="31" t="s">
        <v>22898</v>
      </c>
      <c r="C4614" s="31" t="s">
        <v>22896</v>
      </c>
      <c r="D4614" s="31" t="s">
        <v>22897</v>
      </c>
      <c r="E4614" s="31" t="s">
        <v>135</v>
      </c>
      <c r="F4614" s="31" t="s">
        <v>122</v>
      </c>
      <c r="G4614" s="31" t="s">
        <v>107</v>
      </c>
      <c r="H4614" s="31" t="s">
        <v>108</v>
      </c>
      <c r="I4614" s="31"/>
      <c r="J4614" s="31"/>
      <c r="K4614" s="31" t="s">
        <v>106</v>
      </c>
      <c r="L4614" s="31" t="s">
        <v>22896</v>
      </c>
      <c r="M4614" s="31" t="s">
        <v>8</v>
      </c>
      <c r="N4614" s="31" t="s">
        <v>25930</v>
      </c>
      <c r="O4614" s="31" t="s">
        <v>25929</v>
      </c>
      <c r="P4614" s="32" t="s">
        <v>25948</v>
      </c>
      <c r="Q4614" s="32">
        <v>1</v>
      </c>
      <c r="R4614" t="str">
        <f t="shared" si="72"/>
        <v>Шудрак А.М. ПП, маг. "Берізка" р-н Шепетовский Район, с.Хролин, ул.Ленина, д.27а</v>
      </c>
    </row>
    <row r="4615" spans="1:18" hidden="1" x14ac:dyDescent="0.25">
      <c r="A4615" s="32">
        <v>165836</v>
      </c>
      <c r="B4615" s="31" t="s">
        <v>21743</v>
      </c>
      <c r="C4615" s="31" t="s">
        <v>21744</v>
      </c>
      <c r="D4615" s="31" t="s">
        <v>21745</v>
      </c>
      <c r="E4615" s="31" t="s">
        <v>145</v>
      </c>
      <c r="F4615" s="31" t="s">
        <v>122</v>
      </c>
      <c r="G4615" s="31" t="s">
        <v>107</v>
      </c>
      <c r="H4615" s="31" t="s">
        <v>108</v>
      </c>
      <c r="I4615" s="31"/>
      <c r="J4615" s="31"/>
      <c r="K4615" s="31" t="s">
        <v>106</v>
      </c>
      <c r="L4615" s="31" t="s">
        <v>21744</v>
      </c>
      <c r="M4615" s="31" t="s">
        <v>13</v>
      </c>
      <c r="N4615" s="31" t="s">
        <v>25931</v>
      </c>
      <c r="O4615" s="31" t="s">
        <v>25929</v>
      </c>
      <c r="P4615" s="32" t="s">
        <v>25948</v>
      </c>
      <c r="Q4615" s="32">
        <v>1</v>
      </c>
      <c r="R4615" t="str">
        <f t="shared" si="72"/>
        <v>Турянський В.В. ПП, маг. "Продукти" р-н Городокский Район, с.Веселец (дом культури)</v>
      </c>
    </row>
    <row r="4616" spans="1:18" hidden="1" x14ac:dyDescent="0.25">
      <c r="A4616" s="32">
        <v>165845</v>
      </c>
      <c r="B4616" s="31" t="s">
        <v>21775</v>
      </c>
      <c r="C4616" s="31" t="s">
        <v>21776</v>
      </c>
      <c r="D4616" s="31" t="s">
        <v>21777</v>
      </c>
      <c r="E4616" s="31" t="s">
        <v>135</v>
      </c>
      <c r="F4616" s="31" t="s">
        <v>122</v>
      </c>
      <c r="G4616" s="31" t="s">
        <v>107</v>
      </c>
      <c r="H4616" s="31" t="s">
        <v>108</v>
      </c>
      <c r="I4616" s="31" t="s">
        <v>124</v>
      </c>
      <c r="J4616" s="31" t="s">
        <v>109</v>
      </c>
      <c r="K4616" s="31" t="s">
        <v>106</v>
      </c>
      <c r="L4616" s="31" t="s">
        <v>21776</v>
      </c>
      <c r="M4616" s="31" t="s">
        <v>12</v>
      </c>
      <c r="N4616" s="31" t="s">
        <v>25930</v>
      </c>
      <c r="O4616" s="31" t="s">
        <v>25929</v>
      </c>
      <c r="P4616" s="32" t="s">
        <v>25948</v>
      </c>
      <c r="Q4616" s="32">
        <v>1</v>
      </c>
      <c r="R4616" t="str">
        <f t="shared" si="72"/>
        <v>Узкіх Л.М. ПП, маг. "Продукти" Полонський Район, Полонне, вул. Говоруна, б. 40,  біля</v>
      </c>
    </row>
    <row r="4617" spans="1:18" hidden="1" x14ac:dyDescent="0.25">
      <c r="A4617" s="32">
        <v>165851</v>
      </c>
      <c r="B4617" s="31" t="s">
        <v>21785</v>
      </c>
      <c r="C4617" s="31" t="s">
        <v>21786</v>
      </c>
      <c r="D4617" s="31" t="s">
        <v>21787</v>
      </c>
      <c r="E4617" s="31" t="s">
        <v>135</v>
      </c>
      <c r="F4617" s="31" t="s">
        <v>122</v>
      </c>
      <c r="G4617" s="31" t="s">
        <v>107</v>
      </c>
      <c r="H4617" s="31" t="s">
        <v>108</v>
      </c>
      <c r="I4617" s="31" t="s">
        <v>124</v>
      </c>
      <c r="J4617" s="31" t="s">
        <v>109</v>
      </c>
      <c r="K4617" s="31" t="s">
        <v>106</v>
      </c>
      <c r="L4617" s="31" t="s">
        <v>21786</v>
      </c>
      <c r="M4617" s="31" t="s">
        <v>9</v>
      </c>
      <c r="N4617" s="31" t="s">
        <v>25930</v>
      </c>
      <c r="O4617" s="31" t="s">
        <v>25929</v>
      </c>
      <c r="P4617" s="32" t="s">
        <v>25948</v>
      </c>
      <c r="Q4617" s="32">
        <v>1</v>
      </c>
      <c r="R4617" t="str">
        <f t="shared" si="72"/>
        <v>Українець Л.К. ПП, маг. "Продукти" р-н Белогорский Район, пгт.Ямполь, ул.Ленина, д.97</v>
      </c>
    </row>
    <row r="4618" spans="1:18" hidden="1" x14ac:dyDescent="0.25">
      <c r="A4618" s="32">
        <v>165867</v>
      </c>
      <c r="B4618" s="31" t="s">
        <v>21842</v>
      </c>
      <c r="C4618" s="31" t="s">
        <v>21843</v>
      </c>
      <c r="D4618" s="31" t="s">
        <v>21844</v>
      </c>
      <c r="E4618" s="31" t="s">
        <v>135</v>
      </c>
      <c r="F4618" s="31" t="s">
        <v>122</v>
      </c>
      <c r="G4618" s="31" t="s">
        <v>114</v>
      </c>
      <c r="H4618" s="31" t="s">
        <v>108</v>
      </c>
      <c r="I4618" s="31" t="s">
        <v>124</v>
      </c>
      <c r="J4618" s="31" t="s">
        <v>109</v>
      </c>
      <c r="K4618" s="31" t="s">
        <v>106</v>
      </c>
      <c r="L4618" s="31" t="s">
        <v>21845</v>
      </c>
      <c r="M4618" s="31" t="s">
        <v>7</v>
      </c>
      <c r="N4618" s="31" t="s">
        <v>25930</v>
      </c>
      <c r="O4618" s="31" t="s">
        <v>25929</v>
      </c>
      <c r="P4618" s="32" t="s">
        <v>25948</v>
      </c>
      <c r="Q4618" s="32">
        <v>1</v>
      </c>
      <c r="R4618" t="str">
        <f t="shared" si="72"/>
        <v>(КООП) Улашанівське КП, кафе "Супутник" г.Славута, ул.Мира, д.154</v>
      </c>
    </row>
    <row r="4619" spans="1:18" hidden="1" x14ac:dyDescent="0.25">
      <c r="A4619" s="32">
        <v>165868</v>
      </c>
      <c r="B4619" s="31" t="s">
        <v>21846</v>
      </c>
      <c r="C4619" s="31" t="s">
        <v>21847</v>
      </c>
      <c r="D4619" s="31" t="s">
        <v>4218</v>
      </c>
      <c r="E4619" s="31" t="s">
        <v>135</v>
      </c>
      <c r="F4619" s="31" t="s">
        <v>122</v>
      </c>
      <c r="G4619" s="31" t="s">
        <v>114</v>
      </c>
      <c r="H4619" s="31" t="s">
        <v>108</v>
      </c>
      <c r="I4619" s="31" t="s">
        <v>124</v>
      </c>
      <c r="J4619" s="31" t="s">
        <v>109</v>
      </c>
      <c r="K4619" s="31" t="s">
        <v>106</v>
      </c>
      <c r="L4619" s="31" t="s">
        <v>21848</v>
      </c>
      <c r="M4619" s="31" t="s">
        <v>7</v>
      </c>
      <c r="N4619" s="31" t="s">
        <v>25930</v>
      </c>
      <c r="O4619" s="31" t="s">
        <v>25929</v>
      </c>
      <c r="P4619" s="32" t="s">
        <v>25948</v>
      </c>
      <c r="Q4619" s="32">
        <v>1</v>
      </c>
      <c r="R4619" t="str">
        <f t="shared" si="72"/>
        <v>(КООП) Улашанівське КП, кафе №10 г.Славута, ул.Пригородняя, д.6</v>
      </c>
    </row>
    <row r="4620" spans="1:18" hidden="1" x14ac:dyDescent="0.25">
      <c r="A4620" s="32">
        <v>165869</v>
      </c>
      <c r="B4620" s="31" t="s">
        <v>21849</v>
      </c>
      <c r="C4620" s="31" t="s">
        <v>1065</v>
      </c>
      <c r="D4620" s="31" t="s">
        <v>4218</v>
      </c>
      <c r="E4620" s="31" t="s">
        <v>135</v>
      </c>
      <c r="F4620" s="31" t="s">
        <v>122</v>
      </c>
      <c r="G4620" s="31" t="s">
        <v>298</v>
      </c>
      <c r="H4620" s="31" t="s">
        <v>108</v>
      </c>
      <c r="I4620" s="31" t="s">
        <v>124</v>
      </c>
      <c r="J4620" s="31" t="s">
        <v>109</v>
      </c>
      <c r="K4620" s="31" t="s">
        <v>106</v>
      </c>
      <c r="L4620" s="31" t="s">
        <v>1067</v>
      </c>
      <c r="M4620" s="31" t="s">
        <v>7</v>
      </c>
      <c r="N4620" s="31" t="s">
        <v>25930</v>
      </c>
      <c r="O4620" s="31" t="s">
        <v>25929</v>
      </c>
      <c r="P4620" s="32" t="s">
        <v>25948</v>
      </c>
      <c r="Q4620" s="32">
        <v>1</v>
      </c>
      <c r="R4620" t="str">
        <f t="shared" si="72"/>
        <v>(КООП) Улашанівське КП, маг. г.Славута, ул.Пригородняя, д.6</v>
      </c>
    </row>
    <row r="4621" spans="1:18" hidden="1" x14ac:dyDescent="0.25">
      <c r="A4621" s="32">
        <v>165871</v>
      </c>
      <c r="B4621" s="31" t="s">
        <v>21851</v>
      </c>
      <c r="C4621" s="31" t="s">
        <v>21852</v>
      </c>
      <c r="D4621" s="31" t="s">
        <v>21853</v>
      </c>
      <c r="E4621" s="31" t="s">
        <v>135</v>
      </c>
      <c r="F4621" s="31" t="s">
        <v>122</v>
      </c>
      <c r="G4621" s="31" t="s">
        <v>107</v>
      </c>
      <c r="H4621" s="31" t="s">
        <v>108</v>
      </c>
      <c r="I4621" s="31" t="s">
        <v>124</v>
      </c>
      <c r="J4621" s="31" t="s">
        <v>109</v>
      </c>
      <c r="K4621" s="31" t="s">
        <v>106</v>
      </c>
      <c r="L4621" s="31" t="s">
        <v>21850</v>
      </c>
      <c r="M4621" s="31" t="s">
        <v>7</v>
      </c>
      <c r="N4621" s="31" t="s">
        <v>25930</v>
      </c>
      <c r="O4621" s="31" t="s">
        <v>25929</v>
      </c>
      <c r="P4621" s="32" t="s">
        <v>25948</v>
      </c>
      <c r="Q4621" s="32">
        <v>1</v>
      </c>
      <c r="R4621" t="str">
        <f t="shared" si="72"/>
        <v>(КООП) Улашанівське КП, маг. "Маркет" вул. Островського, Крупець, Славутський Район , Хмельницька Область</v>
      </c>
    </row>
    <row r="4622" spans="1:18" hidden="1" x14ac:dyDescent="0.25">
      <c r="A4622" s="32">
        <v>165872</v>
      </c>
      <c r="B4622" s="31" t="s">
        <v>21854</v>
      </c>
      <c r="C4622" s="31" t="s">
        <v>21855</v>
      </c>
      <c r="D4622" s="31" t="s">
        <v>21856</v>
      </c>
      <c r="E4622" s="31" t="s">
        <v>135</v>
      </c>
      <c r="F4622" s="31" t="s">
        <v>122</v>
      </c>
      <c r="G4622" s="31" t="s">
        <v>107</v>
      </c>
      <c r="H4622" s="31" t="s">
        <v>108</v>
      </c>
      <c r="I4622" s="31" t="s">
        <v>124</v>
      </c>
      <c r="J4622" s="31" t="s">
        <v>109</v>
      </c>
      <c r="K4622" s="31" t="s">
        <v>106</v>
      </c>
      <c r="L4622" s="31" t="s">
        <v>21857</v>
      </c>
      <c r="M4622" s="31" t="s">
        <v>7</v>
      </c>
      <c r="N4622" s="31" t="s">
        <v>25930</v>
      </c>
      <c r="O4622" s="31" t="s">
        <v>25929</v>
      </c>
      <c r="P4622" s="32" t="s">
        <v>25948</v>
      </c>
      <c r="Q4622" s="32">
        <v>1</v>
      </c>
      <c r="R4622" t="str">
        <f t="shared" si="72"/>
        <v>(КООП) Улашанівське КП, маг. "Надія" г.Славута, пер.Мичурина, д.17</v>
      </c>
    </row>
    <row r="4623" spans="1:18" hidden="1" x14ac:dyDescent="0.25">
      <c r="A4623" s="32">
        <v>165875</v>
      </c>
      <c r="B4623" s="31" t="s">
        <v>21858</v>
      </c>
      <c r="C4623" s="31" t="s">
        <v>21859</v>
      </c>
      <c r="D4623" s="31" t="s">
        <v>9962</v>
      </c>
      <c r="E4623" s="31" t="s">
        <v>135</v>
      </c>
      <c r="F4623" s="31" t="s">
        <v>122</v>
      </c>
      <c r="G4623" s="31" t="s">
        <v>107</v>
      </c>
      <c r="H4623" s="31" t="s">
        <v>108</v>
      </c>
      <c r="I4623" s="31" t="s">
        <v>124</v>
      </c>
      <c r="J4623" s="31" t="s">
        <v>109</v>
      </c>
      <c r="K4623" s="31" t="s">
        <v>106</v>
      </c>
      <c r="L4623" s="31" t="s">
        <v>21860</v>
      </c>
      <c r="M4623" s="31" t="s">
        <v>7</v>
      </c>
      <c r="N4623" s="31" t="s">
        <v>25930</v>
      </c>
      <c r="O4623" s="31" t="s">
        <v>25929</v>
      </c>
      <c r="P4623" s="32" t="s">
        <v>25948</v>
      </c>
      <c r="Q4623" s="32">
        <v>1</v>
      </c>
      <c r="R4623" t="str">
        <f t="shared" si="72"/>
        <v>(КООП) Улашанівське КП, міні-маркет "Зоря" г.Славута, пер.Хмельницкого Богдана, д.73</v>
      </c>
    </row>
    <row r="4624" spans="1:18" hidden="1" x14ac:dyDescent="0.25">
      <c r="A4624" s="32">
        <v>165876</v>
      </c>
      <c r="B4624" s="31" t="s">
        <v>21861</v>
      </c>
      <c r="C4624" s="31" t="s">
        <v>21862</v>
      </c>
      <c r="D4624" s="31" t="s">
        <v>4218</v>
      </c>
      <c r="E4624" s="31" t="s">
        <v>135</v>
      </c>
      <c r="F4624" s="31" t="s">
        <v>122</v>
      </c>
      <c r="G4624" s="31" t="s">
        <v>298</v>
      </c>
      <c r="H4624" s="31" t="s">
        <v>108</v>
      </c>
      <c r="I4624" s="31" t="s">
        <v>124</v>
      </c>
      <c r="J4624" s="31" t="s">
        <v>109</v>
      </c>
      <c r="K4624" s="31" t="s">
        <v>106</v>
      </c>
      <c r="L4624" s="31" t="s">
        <v>21863</v>
      </c>
      <c r="M4624" s="31" t="s">
        <v>7</v>
      </c>
      <c r="N4624" s="31" t="s">
        <v>25930</v>
      </c>
      <c r="O4624" s="31" t="s">
        <v>25929</v>
      </c>
      <c r="P4624" s="32" t="s">
        <v>25948</v>
      </c>
      <c r="Q4624" s="32">
        <v>1</v>
      </c>
      <c r="R4624" t="str">
        <f t="shared" si="72"/>
        <v>(КООП) Улашанівське КП, склад г.Славута, ул.Пригородняя, д.6</v>
      </c>
    </row>
    <row r="4625" spans="1:18" hidden="1" x14ac:dyDescent="0.25">
      <c r="A4625" s="32">
        <v>165904</v>
      </c>
      <c r="B4625" s="31" t="s">
        <v>21922</v>
      </c>
      <c r="C4625" s="31" t="s">
        <v>21923</v>
      </c>
      <c r="D4625" s="31" t="s">
        <v>10718</v>
      </c>
      <c r="E4625" s="31" t="s">
        <v>135</v>
      </c>
      <c r="F4625" s="31" t="s">
        <v>122</v>
      </c>
      <c r="G4625" s="31" t="s">
        <v>107</v>
      </c>
      <c r="H4625" s="31" t="s">
        <v>108</v>
      </c>
      <c r="I4625" s="31" t="s">
        <v>124</v>
      </c>
      <c r="J4625" s="31" t="s">
        <v>109</v>
      </c>
      <c r="K4625" s="31" t="s">
        <v>106</v>
      </c>
      <c r="L4625" s="31" t="s">
        <v>21923</v>
      </c>
      <c r="M4625" s="31" t="s">
        <v>11</v>
      </c>
      <c r="N4625" s="31" t="s">
        <v>25930</v>
      </c>
      <c r="O4625" s="31" t="s">
        <v>25929</v>
      </c>
      <c r="P4625" s="32" t="s">
        <v>25948</v>
      </c>
      <c r="Q4625" s="32">
        <v>1</v>
      </c>
      <c r="R4625" t="str">
        <f t="shared" si="72"/>
        <v>Ухарєва Н.В. ПП, маг. "Анна" Шепетівка, вул. Старокостянтинівське шосе,</v>
      </c>
    </row>
    <row r="4626" spans="1:18" hidden="1" x14ac:dyDescent="0.25">
      <c r="A4626" s="32">
        <v>165905</v>
      </c>
      <c r="B4626" s="31" t="s">
        <v>21924</v>
      </c>
      <c r="C4626" s="31" t="s">
        <v>21925</v>
      </c>
      <c r="D4626" s="31" t="s">
        <v>14946</v>
      </c>
      <c r="E4626" s="31" t="s">
        <v>135</v>
      </c>
      <c r="F4626" s="31" t="s">
        <v>122</v>
      </c>
      <c r="G4626" s="31" t="s">
        <v>107</v>
      </c>
      <c r="H4626" s="31" t="s">
        <v>108</v>
      </c>
      <c r="I4626" s="31" t="s">
        <v>124</v>
      </c>
      <c r="J4626" s="31" t="s">
        <v>109</v>
      </c>
      <c r="K4626" s="31" t="s">
        <v>106</v>
      </c>
      <c r="L4626" s="31" t="s">
        <v>21925</v>
      </c>
      <c r="M4626" s="31" t="s">
        <v>11</v>
      </c>
      <c r="N4626" s="31" t="s">
        <v>25930</v>
      </c>
      <c r="O4626" s="31" t="s">
        <v>25929</v>
      </c>
      <c r="P4626" s="32" t="s">
        <v>25948</v>
      </c>
      <c r="Q4626" s="32">
        <v>1</v>
      </c>
      <c r="R4626" t="str">
        <f t="shared" si="72"/>
        <v>Ухарєва Н.В. ПП, маг."Золотий колос" г.Шепетовка, ул.Маркса Карла, д.26</v>
      </c>
    </row>
    <row r="4627" spans="1:18" hidden="1" x14ac:dyDescent="0.25">
      <c r="A4627" s="32">
        <v>165933</v>
      </c>
      <c r="B4627" s="31" t="s">
        <v>21989</v>
      </c>
      <c r="C4627" s="31" t="s">
        <v>21990</v>
      </c>
      <c r="D4627" s="31" t="s">
        <v>21991</v>
      </c>
      <c r="E4627" s="31" t="s">
        <v>135</v>
      </c>
      <c r="F4627" s="31" t="s">
        <v>122</v>
      </c>
      <c r="G4627" s="31" t="s">
        <v>213</v>
      </c>
      <c r="H4627" s="31" t="s">
        <v>214</v>
      </c>
      <c r="I4627" s="31" t="s">
        <v>124</v>
      </c>
      <c r="J4627" s="31" t="s">
        <v>109</v>
      </c>
      <c r="K4627" s="31" t="s">
        <v>106</v>
      </c>
      <c r="L4627" s="31" t="s">
        <v>21990</v>
      </c>
      <c r="M4627" s="31" t="s">
        <v>12</v>
      </c>
      <c r="N4627" s="31" t="s">
        <v>25930</v>
      </c>
      <c r="O4627" s="31" t="s">
        <v>25929</v>
      </c>
      <c r="P4627" s="32" t="s">
        <v>25948</v>
      </c>
      <c r="Q4627" s="32">
        <v>1</v>
      </c>
      <c r="R4627" t="str">
        <f t="shared" si="72"/>
        <v>Фелонюк В.О. ПП, гуртовня р-н Полонский Район, г.Полонное, ул.Привокзальная, д.66</v>
      </c>
    </row>
    <row r="4628" spans="1:18" hidden="1" x14ac:dyDescent="0.25">
      <c r="A4628" s="32">
        <v>165933</v>
      </c>
      <c r="B4628" s="31" t="s">
        <v>21989</v>
      </c>
      <c r="C4628" s="31" t="s">
        <v>21990</v>
      </c>
      <c r="D4628" s="31" t="s">
        <v>21991</v>
      </c>
      <c r="E4628" s="31" t="s">
        <v>135</v>
      </c>
      <c r="F4628" s="31" t="s">
        <v>122</v>
      </c>
      <c r="G4628" s="31" t="s">
        <v>213</v>
      </c>
      <c r="H4628" s="31" t="s">
        <v>214</v>
      </c>
      <c r="I4628" s="31" t="s">
        <v>124</v>
      </c>
      <c r="J4628" s="31" t="s">
        <v>109</v>
      </c>
      <c r="K4628" s="31" t="s">
        <v>106</v>
      </c>
      <c r="L4628" s="31" t="s">
        <v>21990</v>
      </c>
      <c r="M4628" s="31" t="s">
        <v>12</v>
      </c>
      <c r="N4628" s="31" t="s">
        <v>25930</v>
      </c>
      <c r="O4628" s="31" t="s">
        <v>25929</v>
      </c>
      <c r="P4628" s="32" t="s">
        <v>25948</v>
      </c>
      <c r="Q4628" s="32">
        <v>1</v>
      </c>
      <c r="R4628" t="str">
        <f t="shared" si="72"/>
        <v>Фелонюк В.О. ПП, гуртовня р-н Полонский Район, г.Полонное, ул.Привокзальная, д.66</v>
      </c>
    </row>
    <row r="4629" spans="1:18" hidden="1" x14ac:dyDescent="0.25">
      <c r="A4629" s="32">
        <v>165941</v>
      </c>
      <c r="B4629" s="31" t="s">
        <v>22017</v>
      </c>
      <c r="C4629" s="31" t="s">
        <v>22018</v>
      </c>
      <c r="D4629" s="31" t="s">
        <v>22019</v>
      </c>
      <c r="E4629" s="31" t="s">
        <v>145</v>
      </c>
      <c r="F4629" s="31" t="s">
        <v>122</v>
      </c>
      <c r="G4629" s="31" t="s">
        <v>114</v>
      </c>
      <c r="H4629" s="31" t="s">
        <v>108</v>
      </c>
      <c r="I4629" s="31" t="s">
        <v>124</v>
      </c>
      <c r="J4629" s="31" t="s">
        <v>109</v>
      </c>
      <c r="K4629" s="31" t="s">
        <v>106</v>
      </c>
      <c r="L4629" s="31" t="s">
        <v>22018</v>
      </c>
      <c r="M4629" s="31" t="s">
        <v>13</v>
      </c>
      <c r="N4629" s="31" t="s">
        <v>25931</v>
      </c>
      <c r="O4629" s="31" t="s">
        <v>25929</v>
      </c>
      <c r="P4629" s="32" t="s">
        <v>25948</v>
      </c>
      <c r="Q4629" s="32">
        <v>1</v>
      </c>
      <c r="R4629" t="str">
        <f t="shared" si="72"/>
        <v>Фещук М.І. ПП, бар"Міф" р-н Деражнянский Район, г.Деражня, ул.Мира, д.7</v>
      </c>
    </row>
    <row r="4630" spans="1:18" hidden="1" x14ac:dyDescent="0.25">
      <c r="A4630" s="32">
        <v>165967</v>
      </c>
      <c r="B4630" s="31" t="s">
        <v>22078</v>
      </c>
      <c r="C4630" s="31" t="s">
        <v>22079</v>
      </c>
      <c r="D4630" s="31" t="s">
        <v>22080</v>
      </c>
      <c r="E4630" s="31" t="s">
        <v>145</v>
      </c>
      <c r="F4630" s="31" t="s">
        <v>122</v>
      </c>
      <c r="G4630" s="31" t="s">
        <v>107</v>
      </c>
      <c r="H4630" s="31" t="s">
        <v>108</v>
      </c>
      <c r="I4630" s="31"/>
      <c r="J4630" s="31"/>
      <c r="K4630" s="31" t="s">
        <v>106</v>
      </c>
      <c r="L4630" s="31" t="s">
        <v>22079</v>
      </c>
      <c r="M4630" s="31" t="s">
        <v>16</v>
      </c>
      <c r="N4630" s="31" t="s">
        <v>25931</v>
      </c>
      <c r="O4630" s="31" t="s">
        <v>25929</v>
      </c>
      <c r="P4630" s="32" t="s">
        <v>25948</v>
      </c>
      <c r="Q4630" s="32">
        <v>1</v>
      </c>
      <c r="R4630" t="str">
        <f t="shared" si="72"/>
        <v>Фурман І.П. ПП, маг. "Обрій" р-н Виньковецкий Район, пгт.Виньковцы, ул.Октябрьская, д.13/4</v>
      </c>
    </row>
    <row r="4631" spans="1:18" hidden="1" x14ac:dyDescent="0.25">
      <c r="A4631" s="32">
        <v>165967</v>
      </c>
      <c r="B4631" s="31" t="s">
        <v>22078</v>
      </c>
      <c r="C4631" s="31" t="s">
        <v>22079</v>
      </c>
      <c r="D4631" s="31" t="s">
        <v>22080</v>
      </c>
      <c r="E4631" s="31" t="s">
        <v>145</v>
      </c>
      <c r="F4631" s="31" t="s">
        <v>122</v>
      </c>
      <c r="G4631" s="31" t="s">
        <v>107</v>
      </c>
      <c r="H4631" s="31" t="s">
        <v>108</v>
      </c>
      <c r="I4631" s="31" t="s">
        <v>22081</v>
      </c>
      <c r="J4631" s="31" t="s">
        <v>22082</v>
      </c>
      <c r="K4631" s="31" t="s">
        <v>106</v>
      </c>
      <c r="L4631" s="31" t="s">
        <v>22079</v>
      </c>
      <c r="M4631" s="31" t="s">
        <v>16</v>
      </c>
      <c r="N4631" s="31" t="s">
        <v>25931</v>
      </c>
      <c r="O4631" s="31" t="s">
        <v>25929</v>
      </c>
      <c r="P4631" s="32" t="s">
        <v>25948</v>
      </c>
      <c r="Q4631" s="32">
        <v>1</v>
      </c>
      <c r="R4631" t="str">
        <f t="shared" si="72"/>
        <v>Фурман І.П. ПП, маг. "Обрій" р-н Виньковецкий Район, пгт.Виньковцы, ул.Октябрьская, д.13/4</v>
      </c>
    </row>
    <row r="4632" spans="1:18" hidden="1" x14ac:dyDescent="0.25">
      <c r="A4632" s="32">
        <v>165968</v>
      </c>
      <c r="B4632" s="31" t="s">
        <v>22083</v>
      </c>
      <c r="C4632" s="31" t="s">
        <v>22084</v>
      </c>
      <c r="D4632" s="31" t="s">
        <v>22085</v>
      </c>
      <c r="E4632" s="31" t="s">
        <v>145</v>
      </c>
      <c r="F4632" s="31" t="s">
        <v>122</v>
      </c>
      <c r="G4632" s="31" t="s">
        <v>107</v>
      </c>
      <c r="H4632" s="31" t="s">
        <v>108</v>
      </c>
      <c r="I4632" s="31" t="s">
        <v>124</v>
      </c>
      <c r="J4632" s="31" t="s">
        <v>109</v>
      </c>
      <c r="K4632" s="31" t="s">
        <v>106</v>
      </c>
      <c r="L4632" s="31" t="s">
        <v>22084</v>
      </c>
      <c r="M4632" s="31" t="s">
        <v>14</v>
      </c>
      <c r="N4632" s="31" t="s">
        <v>25931</v>
      </c>
      <c r="O4632" s="31" t="s">
        <v>25929</v>
      </c>
      <c r="P4632" s="32" t="s">
        <v>25948</v>
      </c>
      <c r="Q4632" s="32">
        <v>1</v>
      </c>
      <c r="R4632" t="str">
        <f t="shared" si="72"/>
        <v>Фурман П.І. ПП, маг. "Обрій" Віньковецький Район, Віньківці, вул. Східна, б. 5,</v>
      </c>
    </row>
    <row r="4633" spans="1:18" hidden="1" x14ac:dyDescent="0.25">
      <c r="A4633" s="32">
        <v>165978</v>
      </c>
      <c r="B4633" s="31" t="s">
        <v>22097</v>
      </c>
      <c r="C4633" s="31" t="s">
        <v>22098</v>
      </c>
      <c r="D4633" s="31" t="s">
        <v>4654</v>
      </c>
      <c r="E4633" s="31" t="s">
        <v>135</v>
      </c>
      <c r="F4633" s="31" t="s">
        <v>122</v>
      </c>
      <c r="G4633" s="31" t="s">
        <v>115</v>
      </c>
      <c r="H4633" s="31" t="s">
        <v>116</v>
      </c>
      <c r="I4633" s="31"/>
      <c r="J4633" s="31"/>
      <c r="K4633" s="31" t="s">
        <v>106</v>
      </c>
      <c r="L4633" s="31" t="s">
        <v>22098</v>
      </c>
      <c r="M4633" s="31" t="s">
        <v>10</v>
      </c>
      <c r="N4633" s="31" t="s">
        <v>25930</v>
      </c>
      <c r="O4633" s="31" t="s">
        <v>25929</v>
      </c>
      <c r="P4633" s="32" t="s">
        <v>25948</v>
      </c>
      <c r="Q4633" s="32">
        <v>1</v>
      </c>
      <c r="R4633" t="str">
        <f t="shared" si="72"/>
        <v>Халанчук О.І. ПП, ринок "Зелений" г.Нетишин, просп Независимости, д.22</v>
      </c>
    </row>
    <row r="4634" spans="1:18" hidden="1" x14ac:dyDescent="0.25">
      <c r="A4634" s="32">
        <v>165978</v>
      </c>
      <c r="B4634" s="31" t="s">
        <v>22097</v>
      </c>
      <c r="C4634" s="31" t="s">
        <v>22098</v>
      </c>
      <c r="D4634" s="31" t="s">
        <v>4654</v>
      </c>
      <c r="E4634" s="31" t="s">
        <v>135</v>
      </c>
      <c r="F4634" s="31" t="s">
        <v>122</v>
      </c>
      <c r="G4634" s="31" t="s">
        <v>115</v>
      </c>
      <c r="H4634" s="31" t="s">
        <v>116</v>
      </c>
      <c r="I4634" s="31" t="s">
        <v>22099</v>
      </c>
      <c r="J4634" s="31" t="s">
        <v>22100</v>
      </c>
      <c r="K4634" s="31" t="s">
        <v>106</v>
      </c>
      <c r="L4634" s="31" t="s">
        <v>22098</v>
      </c>
      <c r="M4634" s="31" t="s">
        <v>10</v>
      </c>
      <c r="N4634" s="31" t="s">
        <v>25930</v>
      </c>
      <c r="O4634" s="31" t="s">
        <v>25929</v>
      </c>
      <c r="P4634" s="32" t="s">
        <v>25948</v>
      </c>
      <c r="Q4634" s="32">
        <v>1</v>
      </c>
      <c r="R4634" t="str">
        <f t="shared" si="72"/>
        <v>Халанчук О.І. ПП, ринок "Зелений" г.Нетишин, просп Независимости, д.22</v>
      </c>
    </row>
    <row r="4635" spans="1:18" hidden="1" x14ac:dyDescent="0.25">
      <c r="A4635" s="32">
        <v>166001</v>
      </c>
      <c r="B4635" s="31" t="s">
        <v>22129</v>
      </c>
      <c r="C4635" s="31" t="s">
        <v>22130</v>
      </c>
      <c r="D4635" s="31" t="s">
        <v>22131</v>
      </c>
      <c r="E4635" s="31" t="s">
        <v>135</v>
      </c>
      <c r="F4635" s="31" t="s">
        <v>122</v>
      </c>
      <c r="G4635" s="31" t="s">
        <v>107</v>
      </c>
      <c r="H4635" s="31" t="s">
        <v>108</v>
      </c>
      <c r="I4635" s="31" t="s">
        <v>124</v>
      </c>
      <c r="J4635" s="31" t="s">
        <v>109</v>
      </c>
      <c r="K4635" s="31" t="s">
        <v>106</v>
      </c>
      <c r="L4635" s="31" t="s">
        <v>22130</v>
      </c>
      <c r="M4635" s="31" t="s">
        <v>11</v>
      </c>
      <c r="N4635" s="31" t="s">
        <v>25930</v>
      </c>
      <c r="O4635" s="31" t="s">
        <v>25929</v>
      </c>
      <c r="P4635" s="32" t="s">
        <v>25948</v>
      </c>
      <c r="Q4635" s="32">
        <v>1</v>
      </c>
      <c r="R4635" t="str">
        <f t="shared" si="72"/>
        <v>Хлібний Дар ТОВ СП.маг "Хлібний Дар" Шепетівка, вул. Маркса К, б. 27,  біля</v>
      </c>
    </row>
    <row r="4636" spans="1:18" hidden="1" x14ac:dyDescent="0.25">
      <c r="A4636" s="32">
        <v>166008</v>
      </c>
      <c r="B4636" s="31" t="s">
        <v>22136</v>
      </c>
      <c r="C4636" s="31" t="s">
        <v>22137</v>
      </c>
      <c r="D4636" s="31" t="s">
        <v>22138</v>
      </c>
      <c r="E4636" s="31" t="s">
        <v>135</v>
      </c>
      <c r="F4636" s="31" t="s">
        <v>122</v>
      </c>
      <c r="G4636" s="31" t="s">
        <v>107</v>
      </c>
      <c r="H4636" s="31" t="s">
        <v>108</v>
      </c>
      <c r="I4636" s="31" t="s">
        <v>124</v>
      </c>
      <c r="J4636" s="31" t="s">
        <v>109</v>
      </c>
      <c r="K4636" s="31" t="s">
        <v>106</v>
      </c>
      <c r="L4636" s="31" t="s">
        <v>22137</v>
      </c>
      <c r="M4636" s="31" t="s">
        <v>7</v>
      </c>
      <c r="N4636" s="31" t="s">
        <v>25930</v>
      </c>
      <c r="O4636" s="31" t="s">
        <v>25929</v>
      </c>
      <c r="P4636" s="32" t="s">
        <v>25948</v>
      </c>
      <c r="Q4636" s="32">
        <v>1</v>
      </c>
      <c r="R4636" t="str">
        <f t="shared" si="72"/>
        <v>Хм.кондитерська фабрика"Кондфіл" ЗАТ, маг. "Афродіта" г.Славута, д.4 (червона площа)</v>
      </c>
    </row>
    <row r="4637" spans="1:18" hidden="1" x14ac:dyDescent="0.25">
      <c r="A4637" s="32">
        <v>166018</v>
      </c>
      <c r="B4637" s="31" t="s">
        <v>22160</v>
      </c>
      <c r="C4637" s="31" t="s">
        <v>22161</v>
      </c>
      <c r="D4637" s="31" t="s">
        <v>22162</v>
      </c>
      <c r="E4637" s="31" t="s">
        <v>135</v>
      </c>
      <c r="F4637" s="31" t="s">
        <v>122</v>
      </c>
      <c r="G4637" s="31" t="s">
        <v>114</v>
      </c>
      <c r="H4637" s="31" t="s">
        <v>108</v>
      </c>
      <c r="I4637" s="31" t="s">
        <v>124</v>
      </c>
      <c r="J4637" s="31" t="s">
        <v>109</v>
      </c>
      <c r="K4637" s="31" t="s">
        <v>106</v>
      </c>
      <c r="L4637" s="31" t="s">
        <v>22161</v>
      </c>
      <c r="M4637" s="31" t="s">
        <v>11</v>
      </c>
      <c r="N4637" s="31" t="s">
        <v>25930</v>
      </c>
      <c r="O4637" s="31" t="s">
        <v>25929</v>
      </c>
      <c r="P4637" s="32" t="s">
        <v>25948</v>
      </c>
      <c r="Q4637" s="32">
        <v>1</v>
      </c>
      <c r="R4637" t="str">
        <f t="shared" si="72"/>
        <v>Хм.філія Концерну "Військторгсервіс", Солдатська чайна №5 г.Шепетовка, ул.Украинская, д.1</v>
      </c>
    </row>
    <row r="4638" spans="1:18" hidden="1" x14ac:dyDescent="0.25">
      <c r="A4638" s="32">
        <v>166019</v>
      </c>
      <c r="B4638" s="31" t="s">
        <v>22163</v>
      </c>
      <c r="C4638" s="31" t="s">
        <v>22164</v>
      </c>
      <c r="D4638" s="31" t="s">
        <v>22165</v>
      </c>
      <c r="E4638" s="31" t="s">
        <v>135</v>
      </c>
      <c r="F4638" s="31" t="s">
        <v>122</v>
      </c>
      <c r="G4638" s="31" t="s">
        <v>114</v>
      </c>
      <c r="H4638" s="31" t="s">
        <v>108</v>
      </c>
      <c r="I4638" s="31" t="s">
        <v>124</v>
      </c>
      <c r="J4638" s="31" t="s">
        <v>109</v>
      </c>
      <c r="K4638" s="31" t="s">
        <v>106</v>
      </c>
      <c r="L4638" s="31" t="s">
        <v>22164</v>
      </c>
      <c r="M4638" s="31" t="s">
        <v>11</v>
      </c>
      <c r="N4638" s="31" t="s">
        <v>25930</v>
      </c>
      <c r="O4638" s="31" t="s">
        <v>25929</v>
      </c>
      <c r="P4638" s="32" t="s">
        <v>25948</v>
      </c>
      <c r="Q4638" s="32">
        <v>1</v>
      </c>
      <c r="R4638" t="str">
        <f t="shared" si="72"/>
        <v>Хм.філія Концерну "Військторгсервіс", Солдатська чайна №6 Шепетівка, вул. Судилківська, ( Військова частина А3730 12-й городок)</v>
      </c>
    </row>
    <row r="4639" spans="1:18" hidden="1" x14ac:dyDescent="0.25">
      <c r="A4639" s="32">
        <v>166024</v>
      </c>
      <c r="B4639" s="31" t="s">
        <v>22166</v>
      </c>
      <c r="C4639" s="31" t="s">
        <v>636</v>
      </c>
      <c r="D4639" s="31" t="s">
        <v>22167</v>
      </c>
      <c r="E4639" s="31" t="s">
        <v>145</v>
      </c>
      <c r="F4639" s="31" t="s">
        <v>122</v>
      </c>
      <c r="G4639" s="31" t="s">
        <v>107</v>
      </c>
      <c r="H4639" s="31" t="s">
        <v>108</v>
      </c>
      <c r="I4639" s="31" t="s">
        <v>22168</v>
      </c>
      <c r="J4639" s="31" t="s">
        <v>22169</v>
      </c>
      <c r="K4639" s="31" t="s">
        <v>106</v>
      </c>
      <c r="L4639" s="31" t="s">
        <v>638</v>
      </c>
      <c r="M4639" s="31" t="s">
        <v>13</v>
      </c>
      <c r="N4639" s="31" t="s">
        <v>25931</v>
      </c>
      <c r="O4639" s="31" t="s">
        <v>25929</v>
      </c>
      <c r="P4639" s="32" t="s">
        <v>25948</v>
      </c>
      <c r="Q4639" s="32">
        <v>1</v>
      </c>
      <c r="R4639" t="str">
        <f t="shared" si="72"/>
        <v>(КООП) Хмельницька міжрайбаза облспоживспілки ДП ХО р-н Деражнянский Район, с.Шпычынци, ул.Шевченко, д.3/1</v>
      </c>
    </row>
    <row r="4640" spans="1:18" hidden="1" x14ac:dyDescent="0.25">
      <c r="A4640" s="32">
        <v>166025</v>
      </c>
      <c r="B4640" s="31" t="s">
        <v>22170</v>
      </c>
      <c r="C4640" s="31" t="s">
        <v>636</v>
      </c>
      <c r="D4640" s="31" t="s">
        <v>13339</v>
      </c>
      <c r="E4640" s="31" t="s">
        <v>145</v>
      </c>
      <c r="F4640" s="31" t="s">
        <v>122</v>
      </c>
      <c r="G4640" s="31" t="s">
        <v>107</v>
      </c>
      <c r="H4640" s="31" t="s">
        <v>108</v>
      </c>
      <c r="I4640" s="31" t="s">
        <v>124</v>
      </c>
      <c r="J4640" s="31" t="s">
        <v>109</v>
      </c>
      <c r="K4640" s="31" t="s">
        <v>106</v>
      </c>
      <c r="L4640" s="31" t="s">
        <v>638</v>
      </c>
      <c r="M4640" s="31" t="s">
        <v>14</v>
      </c>
      <c r="N4640" s="31" t="s">
        <v>25931</v>
      </c>
      <c r="O4640" s="31" t="s">
        <v>25929</v>
      </c>
      <c r="P4640" s="32" t="s">
        <v>25948</v>
      </c>
      <c r="Q4640" s="32">
        <v>1</v>
      </c>
      <c r="R4640" t="str">
        <f t="shared" si="72"/>
        <v>(КООП) Хмельницька міжрайбаза облспоживспілки ДП ХО р-н Ярмолинецкий Район, с.Сутковцы (0)</v>
      </c>
    </row>
    <row r="4641" spans="1:18" hidden="1" x14ac:dyDescent="0.25">
      <c r="A4641" s="32">
        <v>166026</v>
      </c>
      <c r="B4641" s="31" t="s">
        <v>22171</v>
      </c>
      <c r="C4641" s="31" t="s">
        <v>1069</v>
      </c>
      <c r="D4641" s="31" t="s">
        <v>22172</v>
      </c>
      <c r="E4641" s="31" t="s">
        <v>145</v>
      </c>
      <c r="F4641" s="31" t="s">
        <v>122</v>
      </c>
      <c r="G4641" s="31" t="s">
        <v>107</v>
      </c>
      <c r="H4641" s="31" t="s">
        <v>108</v>
      </c>
      <c r="I4641" s="31" t="s">
        <v>124</v>
      </c>
      <c r="J4641" s="31" t="s">
        <v>109</v>
      </c>
      <c r="K4641" s="31" t="s">
        <v>106</v>
      </c>
      <c r="L4641" s="31" t="s">
        <v>1071</v>
      </c>
      <c r="M4641" s="31" t="s">
        <v>16</v>
      </c>
      <c r="N4641" s="31" t="s">
        <v>25931</v>
      </c>
      <c r="O4641" s="31" t="s">
        <v>25929</v>
      </c>
      <c r="P4641" s="32" t="s">
        <v>25948</v>
      </c>
      <c r="Q4641" s="32">
        <v>1</v>
      </c>
      <c r="R4641" t="str">
        <f t="shared" si="72"/>
        <v>(КООП) Хмельницька міжрайбаза облспоживспілки ДП ХО, маг. р-н Деражнянский Район, пгт.Садовое, ул.Мира, д.34</v>
      </c>
    </row>
    <row r="4642" spans="1:18" hidden="1" x14ac:dyDescent="0.25">
      <c r="A4642" s="32">
        <v>166027</v>
      </c>
      <c r="B4642" s="31" t="s">
        <v>22173</v>
      </c>
      <c r="C4642" s="31" t="s">
        <v>1071</v>
      </c>
      <c r="D4642" s="31" t="s">
        <v>22174</v>
      </c>
      <c r="E4642" s="31" t="s">
        <v>145</v>
      </c>
      <c r="F4642" s="31" t="s">
        <v>122</v>
      </c>
      <c r="G4642" s="31" t="s">
        <v>107</v>
      </c>
      <c r="H4642" s="31" t="s">
        <v>108</v>
      </c>
      <c r="I4642" s="31" t="s">
        <v>124</v>
      </c>
      <c r="J4642" s="31" t="s">
        <v>109</v>
      </c>
      <c r="K4642" s="31" t="s">
        <v>106</v>
      </c>
      <c r="L4642" s="31" t="s">
        <v>1071</v>
      </c>
      <c r="M4642" s="31" t="s">
        <v>16</v>
      </c>
      <c r="N4642" s="31" t="s">
        <v>25931</v>
      </c>
      <c r="O4642" s="31" t="s">
        <v>25929</v>
      </c>
      <c r="P4642" s="32" t="s">
        <v>25948</v>
      </c>
      <c r="Q4642" s="32">
        <v>1</v>
      </c>
      <c r="R4642" t="str">
        <f t="shared" si="72"/>
        <v>Хмельницька міжрайбаза облспоживспілки ДП ХО, маг. р-н Деражнянский Район, пгт.Волковинцы, ул.Мира, д.16</v>
      </c>
    </row>
    <row r="4643" spans="1:18" hidden="1" x14ac:dyDescent="0.25">
      <c r="A4643" s="32">
        <v>166030</v>
      </c>
      <c r="B4643" s="31" t="s">
        <v>22180</v>
      </c>
      <c r="C4643" s="31" t="s">
        <v>1069</v>
      </c>
      <c r="D4643" s="31" t="s">
        <v>22181</v>
      </c>
      <c r="E4643" s="31" t="s">
        <v>145</v>
      </c>
      <c r="F4643" s="31" t="s">
        <v>122</v>
      </c>
      <c r="G4643" s="31" t="s">
        <v>107</v>
      </c>
      <c r="H4643" s="31" t="s">
        <v>108</v>
      </c>
      <c r="I4643" s="31" t="s">
        <v>124</v>
      </c>
      <c r="J4643" s="31" t="s">
        <v>109</v>
      </c>
      <c r="K4643" s="31" t="s">
        <v>106</v>
      </c>
      <c r="L4643" s="31" t="s">
        <v>1071</v>
      </c>
      <c r="M4643" s="31" t="s">
        <v>13</v>
      </c>
      <c r="N4643" s="31" t="s">
        <v>25931</v>
      </c>
      <c r="O4643" s="31" t="s">
        <v>25929</v>
      </c>
      <c r="P4643" s="32" t="s">
        <v>25948</v>
      </c>
      <c r="Q4643" s="32">
        <v>1</v>
      </c>
      <c r="R4643" t="str">
        <f t="shared" si="72"/>
        <v>(КООП) Хмельницька міжрайбаза облспоживспілки ДП ХО, маг. р-н Деражнянский Район, с.Копачовка, ул.Ленина, д.3</v>
      </c>
    </row>
    <row r="4644" spans="1:18" hidden="1" x14ac:dyDescent="0.25">
      <c r="A4644" s="32">
        <v>166032</v>
      </c>
      <c r="B4644" s="31" t="s">
        <v>22186</v>
      </c>
      <c r="C4644" s="31" t="s">
        <v>1069</v>
      </c>
      <c r="D4644" s="31" t="s">
        <v>3227</v>
      </c>
      <c r="E4644" s="31" t="s">
        <v>145</v>
      </c>
      <c r="F4644" s="31" t="s">
        <v>122</v>
      </c>
      <c r="G4644" s="31" t="s">
        <v>107</v>
      </c>
      <c r="H4644" s="31" t="s">
        <v>108</v>
      </c>
      <c r="I4644" s="31" t="s">
        <v>124</v>
      </c>
      <c r="J4644" s="31" t="s">
        <v>109</v>
      </c>
      <c r="K4644" s="31" t="s">
        <v>106</v>
      </c>
      <c r="L4644" s="31" t="s">
        <v>1071</v>
      </c>
      <c r="M4644" s="31" t="s">
        <v>16</v>
      </c>
      <c r="N4644" s="31" t="s">
        <v>25931</v>
      </c>
      <c r="O4644" s="31" t="s">
        <v>25929</v>
      </c>
      <c r="P4644" s="32" t="s">
        <v>25948</v>
      </c>
      <c r="Q4644" s="32">
        <v>1</v>
      </c>
      <c r="R4644" t="str">
        <f t="shared" si="72"/>
        <v>(КООП) Хмельницька міжрайбаза облспоживспілки ДП ХО, маг. р-н Деражнянский Район, с.Корычынци (0)</v>
      </c>
    </row>
    <row r="4645" spans="1:18" hidden="1" x14ac:dyDescent="0.25">
      <c r="A4645" s="32">
        <v>166033</v>
      </c>
      <c r="B4645" s="31" t="s">
        <v>22187</v>
      </c>
      <c r="C4645" s="31" t="s">
        <v>636</v>
      </c>
      <c r="D4645" s="31" t="s">
        <v>22188</v>
      </c>
      <c r="E4645" s="31" t="s">
        <v>145</v>
      </c>
      <c r="F4645" s="31" t="s">
        <v>122</v>
      </c>
      <c r="G4645" s="31" t="s">
        <v>107</v>
      </c>
      <c r="H4645" s="31" t="s">
        <v>108</v>
      </c>
      <c r="I4645" s="31" t="s">
        <v>124</v>
      </c>
      <c r="J4645" s="31" t="s">
        <v>109</v>
      </c>
      <c r="K4645" s="31" t="s">
        <v>106</v>
      </c>
      <c r="L4645" s="31" t="s">
        <v>638</v>
      </c>
      <c r="M4645" s="31" t="s">
        <v>13</v>
      </c>
      <c r="N4645" s="31" t="s">
        <v>25931</v>
      </c>
      <c r="O4645" s="31" t="s">
        <v>25929</v>
      </c>
      <c r="P4645" s="32" t="s">
        <v>25948</v>
      </c>
      <c r="Q4645" s="32">
        <v>1</v>
      </c>
      <c r="R4645" t="str">
        <f t="shared" si="72"/>
        <v>(КООП) Хмельницька міжрайбаза облспоживспілки ДП ХО р-н Деражнянский Район, с.Новосилка, ул.Советская, д.25а</v>
      </c>
    </row>
    <row r="4646" spans="1:18" hidden="1" x14ac:dyDescent="0.25">
      <c r="A4646" s="32">
        <v>166034</v>
      </c>
      <c r="B4646" s="31" t="s">
        <v>1977</v>
      </c>
      <c r="C4646" s="31" t="s">
        <v>636</v>
      </c>
      <c r="D4646" s="31" t="s">
        <v>22189</v>
      </c>
      <c r="E4646" s="31" t="s">
        <v>145</v>
      </c>
      <c r="F4646" s="31" t="s">
        <v>122</v>
      </c>
      <c r="G4646" s="31" t="s">
        <v>107</v>
      </c>
      <c r="H4646" s="31" t="s">
        <v>108</v>
      </c>
      <c r="I4646" s="31" t="s">
        <v>124</v>
      </c>
      <c r="J4646" s="31" t="s">
        <v>109</v>
      </c>
      <c r="K4646" s="31" t="s">
        <v>106</v>
      </c>
      <c r="L4646" s="31" t="s">
        <v>638</v>
      </c>
      <c r="M4646" s="31" t="s">
        <v>16</v>
      </c>
      <c r="N4646" s="31" t="s">
        <v>25931</v>
      </c>
      <c r="O4646" s="31" t="s">
        <v>25929</v>
      </c>
      <c r="P4646" s="32" t="s">
        <v>25948</v>
      </c>
      <c r="Q4646" s="32">
        <v>1</v>
      </c>
      <c r="R4646" t="str">
        <f t="shared" si="72"/>
        <v>(КООП) Хмельницька міжрайбаза облспоживспілки ДП ХО р-н Деражнянский Район, с.Шарки, д.11 (ул. Щорса)</v>
      </c>
    </row>
    <row r="4647" spans="1:18" hidden="1" x14ac:dyDescent="0.25">
      <c r="A4647" s="32">
        <v>166035</v>
      </c>
      <c r="B4647" s="31" t="s">
        <v>639</v>
      </c>
      <c r="C4647" s="31" t="s">
        <v>636</v>
      </c>
      <c r="D4647" s="31" t="s">
        <v>22190</v>
      </c>
      <c r="E4647" s="31" t="s">
        <v>145</v>
      </c>
      <c r="F4647" s="31" t="s">
        <v>122</v>
      </c>
      <c r="G4647" s="31" t="s">
        <v>107</v>
      </c>
      <c r="H4647" s="31" t="s">
        <v>108</v>
      </c>
      <c r="I4647" s="31" t="s">
        <v>22168</v>
      </c>
      <c r="J4647" s="31" t="s">
        <v>22169</v>
      </c>
      <c r="K4647" s="31" t="s">
        <v>106</v>
      </c>
      <c r="L4647" s="31" t="s">
        <v>638</v>
      </c>
      <c r="M4647" s="31" t="s">
        <v>13</v>
      </c>
      <c r="N4647" s="31" t="s">
        <v>25931</v>
      </c>
      <c r="O4647" s="31" t="s">
        <v>25929</v>
      </c>
      <c r="P4647" s="32" t="s">
        <v>25948</v>
      </c>
      <c r="Q4647" s="32">
        <v>1</v>
      </c>
      <c r="R4647" t="str">
        <f t="shared" si="72"/>
        <v>(КООП) Хмельницька міжрайбаза облспоживспілки ДП ХО р-н Деражнянский Район, с.Шелехово, ул.Шевченко, д.20/1</v>
      </c>
    </row>
    <row r="4648" spans="1:18" hidden="1" x14ac:dyDescent="0.25">
      <c r="A4648" s="32">
        <v>166036</v>
      </c>
      <c r="B4648" s="31" t="s">
        <v>22191</v>
      </c>
      <c r="C4648" s="31" t="s">
        <v>636</v>
      </c>
      <c r="D4648" s="31" t="s">
        <v>22192</v>
      </c>
      <c r="E4648" s="31" t="s">
        <v>145</v>
      </c>
      <c r="F4648" s="31" t="s">
        <v>122</v>
      </c>
      <c r="G4648" s="31" t="s">
        <v>107</v>
      </c>
      <c r="H4648" s="31" t="s">
        <v>108</v>
      </c>
      <c r="I4648" s="31" t="s">
        <v>124</v>
      </c>
      <c r="J4648" s="31" t="s">
        <v>109</v>
      </c>
      <c r="K4648" s="31" t="s">
        <v>106</v>
      </c>
      <c r="L4648" s="31" t="s">
        <v>638</v>
      </c>
      <c r="M4648" s="31" t="s">
        <v>13</v>
      </c>
      <c r="N4648" s="31" t="s">
        <v>25931</v>
      </c>
      <c r="O4648" s="31" t="s">
        <v>25929</v>
      </c>
      <c r="P4648" s="32" t="s">
        <v>25948</v>
      </c>
      <c r="Q4648" s="32">
        <v>1</v>
      </c>
      <c r="R4648" t="str">
        <f t="shared" si="72"/>
        <v>(КООП) Хмельницька міжрайбаза облспоживспілки ДП ХО р-н Деражнянский Район, с.Маныкивци, ул.Механизаторов, д.6/1</v>
      </c>
    </row>
    <row r="4649" spans="1:18" hidden="1" x14ac:dyDescent="0.25">
      <c r="A4649" s="32">
        <v>166038</v>
      </c>
      <c r="B4649" s="31" t="s">
        <v>22197</v>
      </c>
      <c r="C4649" s="31" t="s">
        <v>22194</v>
      </c>
      <c r="D4649" s="31" t="s">
        <v>22198</v>
      </c>
      <c r="E4649" s="31" t="s">
        <v>145</v>
      </c>
      <c r="F4649" s="31" t="s">
        <v>122</v>
      </c>
      <c r="G4649" s="31" t="s">
        <v>107</v>
      </c>
      <c r="H4649" s="31" t="s">
        <v>108</v>
      </c>
      <c r="I4649" s="31" t="s">
        <v>124</v>
      </c>
      <c r="J4649" s="31" t="s">
        <v>109</v>
      </c>
      <c r="K4649" s="31" t="s">
        <v>106</v>
      </c>
      <c r="L4649" s="31" t="s">
        <v>22196</v>
      </c>
      <c r="M4649" s="31" t="s">
        <v>13</v>
      </c>
      <c r="N4649" s="31" t="s">
        <v>25931</v>
      </c>
      <c r="O4649" s="31" t="s">
        <v>25929</v>
      </c>
      <c r="P4649" s="32" t="s">
        <v>25948</v>
      </c>
      <c r="Q4649" s="32">
        <v>1</v>
      </c>
      <c r="R4649" t="str">
        <f t="shared" si="72"/>
        <v>(КООП) Хмельницька міжрайбаза облспоживспілки ДП ХО, маг. "Маркет" р-н Деражнянский Район, г.Деражня, ул.Проскуровская, д.12</v>
      </c>
    </row>
    <row r="4650" spans="1:18" hidden="1" x14ac:dyDescent="0.25">
      <c r="A4650" s="32">
        <v>166047</v>
      </c>
      <c r="B4650" s="31" t="s">
        <v>22203</v>
      </c>
      <c r="C4650" s="31" t="s">
        <v>22204</v>
      </c>
      <c r="D4650" s="31" t="s">
        <v>15625</v>
      </c>
      <c r="E4650" s="31" t="s">
        <v>135</v>
      </c>
      <c r="F4650" s="31" t="s">
        <v>122</v>
      </c>
      <c r="G4650" s="31" t="s">
        <v>114</v>
      </c>
      <c r="H4650" s="31" t="s">
        <v>108</v>
      </c>
      <c r="I4650" s="31" t="s">
        <v>124</v>
      </c>
      <c r="J4650" s="31" t="s">
        <v>109</v>
      </c>
      <c r="K4650" s="31" t="s">
        <v>106</v>
      </c>
      <c r="L4650" s="31" t="s">
        <v>22204</v>
      </c>
      <c r="M4650" s="31" t="s">
        <v>11</v>
      </c>
      <c r="N4650" s="31" t="s">
        <v>25930</v>
      </c>
      <c r="O4650" s="31" t="s">
        <v>25929</v>
      </c>
      <c r="P4650" s="32" t="s">
        <v>25948</v>
      </c>
      <c r="Q4650" s="32">
        <v>1</v>
      </c>
      <c r="R4650" t="str">
        <f t="shared" si="72"/>
        <v>Хмельниччина авто ВАТкафе "Транзит" г.Шепетовка, ул.Тургенева, д.59</v>
      </c>
    </row>
    <row r="4651" spans="1:18" hidden="1" x14ac:dyDescent="0.25">
      <c r="A4651" s="32">
        <v>166077</v>
      </c>
      <c r="B4651" s="31" t="s">
        <v>22262</v>
      </c>
      <c r="C4651" s="31" t="s">
        <v>22258</v>
      </c>
      <c r="D4651" s="31" t="s">
        <v>22263</v>
      </c>
      <c r="E4651" s="31" t="s">
        <v>135</v>
      </c>
      <c r="F4651" s="31" t="s">
        <v>122</v>
      </c>
      <c r="G4651" s="31" t="s">
        <v>107</v>
      </c>
      <c r="H4651" s="31" t="s">
        <v>108</v>
      </c>
      <c r="I4651" s="31" t="s">
        <v>22260</v>
      </c>
      <c r="J4651" s="31" t="s">
        <v>22261</v>
      </c>
      <c r="K4651" s="31" t="s">
        <v>106</v>
      </c>
      <c r="L4651" s="31" t="s">
        <v>3168</v>
      </c>
      <c r="M4651" s="31" t="s">
        <v>8</v>
      </c>
      <c r="N4651" s="31" t="s">
        <v>25930</v>
      </c>
      <c r="O4651" s="31" t="s">
        <v>25929</v>
      </c>
      <c r="P4651" s="32" t="s">
        <v>25948</v>
      </c>
      <c r="Q4651" s="32">
        <v>1</v>
      </c>
      <c r="R4651" t="str">
        <f t="shared" si="72"/>
        <v>(КООП) Хоростоцьке КП СРСТ, маг. "Маркет" р-н Славутский Район, с.Мирутин, ул.Центральная, д.18</v>
      </c>
    </row>
    <row r="4652" spans="1:18" hidden="1" x14ac:dyDescent="0.25">
      <c r="A4652" s="32">
        <v>166078</v>
      </c>
      <c r="B4652" s="31" t="s">
        <v>22264</v>
      </c>
      <c r="C4652" s="31" t="s">
        <v>22265</v>
      </c>
      <c r="D4652" s="31" t="s">
        <v>22266</v>
      </c>
      <c r="E4652" s="31" t="s">
        <v>135</v>
      </c>
      <c r="F4652" s="31" t="s">
        <v>122</v>
      </c>
      <c r="G4652" s="31" t="s">
        <v>107</v>
      </c>
      <c r="H4652" s="31" t="s">
        <v>108</v>
      </c>
      <c r="I4652" s="31" t="s">
        <v>124</v>
      </c>
      <c r="J4652" s="31" t="s">
        <v>109</v>
      </c>
      <c r="K4652" s="31" t="s">
        <v>106</v>
      </c>
      <c r="L4652" s="31" t="s">
        <v>22267</v>
      </c>
      <c r="M4652" s="31" t="s">
        <v>8</v>
      </c>
      <c r="N4652" s="31" t="s">
        <v>25930</v>
      </c>
      <c r="O4652" s="31" t="s">
        <v>25929</v>
      </c>
      <c r="P4652" s="32" t="s">
        <v>25948</v>
      </c>
      <c r="Q4652" s="32">
        <v>1</v>
      </c>
      <c r="R4652" t="str">
        <f t="shared" si="72"/>
        <v>(КООП) Хоростоцьке КП СРСТ, маг. "Продукти" р-н Славутский Район, с.Хоросток, ул.Гагарина, д.1</v>
      </c>
    </row>
    <row r="4653" spans="1:18" hidden="1" x14ac:dyDescent="0.25">
      <c r="A4653" s="32">
        <v>166079</v>
      </c>
      <c r="B4653" s="31" t="s">
        <v>22268</v>
      </c>
      <c r="C4653" s="31" t="s">
        <v>22265</v>
      </c>
      <c r="D4653" s="31" t="s">
        <v>22269</v>
      </c>
      <c r="E4653" s="31" t="s">
        <v>135</v>
      </c>
      <c r="F4653" s="31" t="s">
        <v>122</v>
      </c>
      <c r="G4653" s="31" t="s">
        <v>107</v>
      </c>
      <c r="H4653" s="31" t="s">
        <v>108</v>
      </c>
      <c r="I4653" s="31" t="s">
        <v>124</v>
      </c>
      <c r="J4653" s="31" t="s">
        <v>109</v>
      </c>
      <c r="K4653" s="31" t="s">
        <v>106</v>
      </c>
      <c r="L4653" s="31" t="s">
        <v>22267</v>
      </c>
      <c r="M4653" s="31" t="s">
        <v>7</v>
      </c>
      <c r="N4653" s="31" t="s">
        <v>25930</v>
      </c>
      <c r="O4653" s="31" t="s">
        <v>25929</v>
      </c>
      <c r="P4653" s="32" t="s">
        <v>25948</v>
      </c>
      <c r="Q4653" s="32">
        <v>1</v>
      </c>
      <c r="R4653" t="str">
        <f t="shared" si="72"/>
        <v>(КООП) Хоростоцьке КП СРСТ, маг. "Продукти" р-н Славутский Район, с.Плоская, ул.Победы, д.17</v>
      </c>
    </row>
    <row r="4654" spans="1:18" hidden="1" x14ac:dyDescent="0.25">
      <c r="A4654" s="32">
        <v>166083</v>
      </c>
      <c r="B4654" s="31" t="s">
        <v>22270</v>
      </c>
      <c r="C4654" s="31" t="s">
        <v>22271</v>
      </c>
      <c r="D4654" s="31" t="s">
        <v>22272</v>
      </c>
      <c r="E4654" s="31" t="s">
        <v>135</v>
      </c>
      <c r="F4654" s="31" t="s">
        <v>122</v>
      </c>
      <c r="G4654" s="31" t="s">
        <v>107</v>
      </c>
      <c r="H4654" s="31" t="s">
        <v>108</v>
      </c>
      <c r="I4654" s="31" t="s">
        <v>22273</v>
      </c>
      <c r="J4654" s="31" t="s">
        <v>22274</v>
      </c>
      <c r="K4654" s="31" t="s">
        <v>106</v>
      </c>
      <c r="L4654" s="31" t="s">
        <v>22275</v>
      </c>
      <c r="M4654" s="31" t="s">
        <v>10</v>
      </c>
      <c r="N4654" s="31" t="s">
        <v>25930</v>
      </c>
      <c r="O4654" s="31" t="s">
        <v>25929</v>
      </c>
      <c r="P4654" s="32" t="s">
        <v>25948</v>
      </c>
      <c r="Q4654" s="32">
        <v>1</v>
      </c>
      <c r="R4654" t="str">
        <f t="shared" si="72"/>
        <v>(КООП) Хорошів ГТП, маг. "Продтовари" р-н Белогорский Район, с.Зиньки (В центрі села біля зупинки)</v>
      </c>
    </row>
    <row r="4655" spans="1:18" hidden="1" x14ac:dyDescent="0.25">
      <c r="A4655" s="32">
        <v>166084</v>
      </c>
      <c r="B4655" s="31" t="s">
        <v>22276</v>
      </c>
      <c r="C4655" s="31" t="s">
        <v>22271</v>
      </c>
      <c r="D4655" s="31" t="s">
        <v>9735</v>
      </c>
      <c r="E4655" s="31" t="s">
        <v>135</v>
      </c>
      <c r="F4655" s="31" t="s">
        <v>122</v>
      </c>
      <c r="G4655" s="31" t="s">
        <v>107</v>
      </c>
      <c r="H4655" s="31" t="s">
        <v>108</v>
      </c>
      <c r="I4655" s="31" t="s">
        <v>124</v>
      </c>
      <c r="J4655" s="31" t="s">
        <v>109</v>
      </c>
      <c r="K4655" s="31" t="s">
        <v>106</v>
      </c>
      <c r="L4655" s="31" t="s">
        <v>22275</v>
      </c>
      <c r="M4655" s="31" t="s">
        <v>10</v>
      </c>
      <c r="N4655" s="31" t="s">
        <v>25930</v>
      </c>
      <c r="O4655" s="31" t="s">
        <v>25929</v>
      </c>
      <c r="P4655" s="32" t="s">
        <v>25948</v>
      </c>
      <c r="Q4655" s="32">
        <v>1</v>
      </c>
      <c r="R4655" t="str">
        <f t="shared" si="72"/>
        <v>(КООП) Хорошів ГТП, маг. "Продтовари" р-н Белогорский Район, с.Великая Боровица, ул.Шевченко, д.36</v>
      </c>
    </row>
    <row r="4656" spans="1:18" hidden="1" x14ac:dyDescent="0.25">
      <c r="A4656" s="32">
        <v>166085</v>
      </c>
      <c r="B4656" s="31" t="s">
        <v>22277</v>
      </c>
      <c r="C4656" s="31" t="s">
        <v>22278</v>
      </c>
      <c r="D4656" s="31" t="s">
        <v>2561</v>
      </c>
      <c r="E4656" s="31" t="s">
        <v>135</v>
      </c>
      <c r="F4656" s="31" t="s">
        <v>122</v>
      </c>
      <c r="G4656" s="31" t="s">
        <v>107</v>
      </c>
      <c r="H4656" s="31" t="s">
        <v>108</v>
      </c>
      <c r="I4656" s="31" t="s">
        <v>124</v>
      </c>
      <c r="J4656" s="31" t="s">
        <v>109</v>
      </c>
      <c r="K4656" s="31" t="s">
        <v>106</v>
      </c>
      <c r="L4656" s="31" t="s">
        <v>22279</v>
      </c>
      <c r="M4656" s="31" t="s">
        <v>9</v>
      </c>
      <c r="N4656" s="31" t="s">
        <v>25930</v>
      </c>
      <c r="O4656" s="31" t="s">
        <v>25929</v>
      </c>
      <c r="P4656" s="32" t="s">
        <v>25948</v>
      </c>
      <c r="Q4656" s="32">
        <v>1</v>
      </c>
      <c r="R4656" t="str">
        <f t="shared" si="72"/>
        <v>(КООП) Хорошів ГТП, маг. "Продукти" Білогірський Район, Степанівка,</v>
      </c>
    </row>
    <row r="4657" spans="1:18" hidden="1" x14ac:dyDescent="0.25">
      <c r="A4657" s="32">
        <v>166086</v>
      </c>
      <c r="B4657" s="31" t="s">
        <v>22280</v>
      </c>
      <c r="C4657" s="31" t="s">
        <v>22281</v>
      </c>
      <c r="D4657" s="31" t="s">
        <v>22282</v>
      </c>
      <c r="E4657" s="31" t="s">
        <v>135</v>
      </c>
      <c r="F4657" s="31" t="s">
        <v>122</v>
      </c>
      <c r="G4657" s="31" t="s">
        <v>107</v>
      </c>
      <c r="H4657" s="31" t="s">
        <v>108</v>
      </c>
      <c r="I4657" s="31" t="s">
        <v>22283</v>
      </c>
      <c r="J4657" s="31" t="s">
        <v>22284</v>
      </c>
      <c r="K4657" s="31" t="s">
        <v>106</v>
      </c>
      <c r="L4657" s="31" t="s">
        <v>22281</v>
      </c>
      <c r="M4657" s="31" t="s">
        <v>7</v>
      </c>
      <c r="N4657" s="31" t="s">
        <v>25930</v>
      </c>
      <c r="O4657" s="31" t="s">
        <v>25929</v>
      </c>
      <c r="P4657" s="32" t="s">
        <v>25948</v>
      </c>
      <c r="Q4657" s="32">
        <v>1</v>
      </c>
      <c r="R4657" t="str">
        <f t="shared" si="72"/>
        <v>Хорошун А.П. ПП, бар-маг. "Лагуна" р-н Изяславский Район, с.Рипки, ул.Колхозная, д.5а</v>
      </c>
    </row>
    <row r="4658" spans="1:18" hidden="1" x14ac:dyDescent="0.25">
      <c r="A4658" s="32">
        <v>166086</v>
      </c>
      <c r="B4658" s="31" t="s">
        <v>22280</v>
      </c>
      <c r="C4658" s="31" t="s">
        <v>22281</v>
      </c>
      <c r="D4658" s="31" t="s">
        <v>22282</v>
      </c>
      <c r="E4658" s="31" t="s">
        <v>135</v>
      </c>
      <c r="F4658" s="31" t="s">
        <v>122</v>
      </c>
      <c r="G4658" s="31" t="s">
        <v>107</v>
      </c>
      <c r="H4658" s="31" t="s">
        <v>108</v>
      </c>
      <c r="I4658" s="31"/>
      <c r="J4658" s="31"/>
      <c r="K4658" s="31" t="s">
        <v>106</v>
      </c>
      <c r="L4658" s="31" t="s">
        <v>22281</v>
      </c>
      <c r="M4658" s="31" t="s">
        <v>7</v>
      </c>
      <c r="N4658" s="31" t="s">
        <v>25930</v>
      </c>
      <c r="O4658" s="31" t="s">
        <v>25929</v>
      </c>
      <c r="P4658" s="32" t="s">
        <v>25948</v>
      </c>
      <c r="Q4658" s="32">
        <v>1</v>
      </c>
      <c r="R4658" t="str">
        <f t="shared" si="72"/>
        <v>Хорошун А.П. ПП, бар-маг. "Лагуна" р-н Изяславский Район, с.Рипки, ул.Колхозная, д.5а</v>
      </c>
    </row>
    <row r="4659" spans="1:18" hidden="1" x14ac:dyDescent="0.25">
      <c r="A4659" s="32">
        <v>165508</v>
      </c>
      <c r="B4659" s="31" t="s">
        <v>21076</v>
      </c>
      <c r="C4659" s="31" t="s">
        <v>21077</v>
      </c>
      <c r="D4659" s="31" t="s">
        <v>19850</v>
      </c>
      <c r="E4659" s="31" t="s">
        <v>135</v>
      </c>
      <c r="F4659" s="31" t="s">
        <v>122</v>
      </c>
      <c r="G4659" s="31" t="s">
        <v>114</v>
      </c>
      <c r="H4659" s="31" t="s">
        <v>108</v>
      </c>
      <c r="I4659" s="31"/>
      <c r="J4659" s="31"/>
      <c r="K4659" s="31" t="s">
        <v>106</v>
      </c>
      <c r="L4659" s="31" t="s">
        <v>21077</v>
      </c>
      <c r="M4659" s="31" t="s">
        <v>9</v>
      </c>
      <c r="N4659" s="31" t="s">
        <v>25930</v>
      </c>
      <c r="O4659" s="31" t="s">
        <v>25929</v>
      </c>
      <c r="P4659" s="32" t="s">
        <v>25948</v>
      </c>
      <c r="Q4659" s="32">
        <v>1</v>
      </c>
      <c r="R4659" t="str">
        <f t="shared" si="72"/>
        <v>Смажна Ю.І. ПП, кафе "Закусочна" р-н Шепетовский Район, с.Ленковцы (0)</v>
      </c>
    </row>
    <row r="4660" spans="1:18" hidden="1" x14ac:dyDescent="0.25">
      <c r="A4660" s="32">
        <v>165535</v>
      </c>
      <c r="B4660" s="31" t="s">
        <v>21140</v>
      </c>
      <c r="C4660" s="31" t="s">
        <v>21141</v>
      </c>
      <c r="D4660" s="31" t="s">
        <v>21142</v>
      </c>
      <c r="E4660" s="31" t="s">
        <v>135</v>
      </c>
      <c r="F4660" s="31" t="s">
        <v>122</v>
      </c>
      <c r="G4660" s="31" t="s">
        <v>107</v>
      </c>
      <c r="H4660" s="31" t="s">
        <v>108</v>
      </c>
      <c r="I4660" s="31" t="s">
        <v>21143</v>
      </c>
      <c r="J4660" s="31" t="s">
        <v>21144</v>
      </c>
      <c r="K4660" s="31" t="s">
        <v>106</v>
      </c>
      <c r="L4660" s="31" t="s">
        <v>21141</v>
      </c>
      <c r="M4660" s="31" t="s">
        <v>10</v>
      </c>
      <c r="N4660" s="31" t="s">
        <v>25930</v>
      </c>
      <c r="O4660" s="31" t="s">
        <v>25929</v>
      </c>
      <c r="P4660" s="32" t="s">
        <v>25948</v>
      </c>
      <c r="Q4660" s="32">
        <v>1</v>
      </c>
      <c r="R4660" t="str">
        <f t="shared" si="72"/>
        <v>Соколець Н.В. ПП, маг. "М"ясо-риба" г.Нетишин, просп Независимости, д.19а</v>
      </c>
    </row>
    <row r="4661" spans="1:18" hidden="1" x14ac:dyDescent="0.25">
      <c r="A4661" s="32">
        <v>165541</v>
      </c>
      <c r="B4661" s="31" t="s">
        <v>21157</v>
      </c>
      <c r="C4661" s="31" t="s">
        <v>21158</v>
      </c>
      <c r="D4661" s="31" t="s">
        <v>21159</v>
      </c>
      <c r="E4661" s="31" t="s">
        <v>135</v>
      </c>
      <c r="F4661" s="31" t="s">
        <v>122</v>
      </c>
      <c r="G4661" s="31" t="s">
        <v>113</v>
      </c>
      <c r="H4661" s="31" t="s">
        <v>108</v>
      </c>
      <c r="I4661" s="31" t="s">
        <v>124</v>
      </c>
      <c r="J4661" s="31" t="s">
        <v>109</v>
      </c>
      <c r="K4661" s="31" t="s">
        <v>106</v>
      </c>
      <c r="L4661" s="31" t="s">
        <v>21158</v>
      </c>
      <c r="M4661" s="31" t="s">
        <v>9</v>
      </c>
      <c r="N4661" s="31" t="s">
        <v>25930</v>
      </c>
      <c r="O4661" s="31" t="s">
        <v>25929</v>
      </c>
      <c r="P4661" s="32" t="s">
        <v>25948</v>
      </c>
      <c r="Q4661" s="32">
        <v>1</v>
      </c>
      <c r="R4661" t="str">
        <f t="shared" si="72"/>
        <v>Солодка Л.І. ПП, к-к р-н Полонский Район, с.Блыдни, ул.Малиновского, д.8</v>
      </c>
    </row>
    <row r="4662" spans="1:18" hidden="1" x14ac:dyDescent="0.25">
      <c r="A4662" s="32">
        <v>165543</v>
      </c>
      <c r="B4662" s="31" t="s">
        <v>21165</v>
      </c>
      <c r="C4662" s="31" t="s">
        <v>21166</v>
      </c>
      <c r="D4662" s="31" t="s">
        <v>21167</v>
      </c>
      <c r="E4662" s="31" t="s">
        <v>135</v>
      </c>
      <c r="F4662" s="31" t="s">
        <v>122</v>
      </c>
      <c r="G4662" s="31" t="s">
        <v>107</v>
      </c>
      <c r="H4662" s="31" t="s">
        <v>108</v>
      </c>
      <c r="I4662" s="31" t="s">
        <v>21163</v>
      </c>
      <c r="J4662" s="31" t="s">
        <v>21164</v>
      </c>
      <c r="K4662" s="31" t="s">
        <v>106</v>
      </c>
      <c r="L4662" s="31" t="s">
        <v>21166</v>
      </c>
      <c r="M4662" s="31" t="s">
        <v>9</v>
      </c>
      <c r="N4662" s="31" t="s">
        <v>25930</v>
      </c>
      <c r="O4662" s="31" t="s">
        <v>25929</v>
      </c>
      <c r="P4662" s="32" t="s">
        <v>25948</v>
      </c>
      <c r="Q4662" s="32">
        <v>1</v>
      </c>
      <c r="R4662" t="str">
        <f t="shared" si="72"/>
        <v>Солодка Л.І. ПП, маг."Продукти" р-н Полонский Район, с.Котюржинцы, ул.Заречная, д.7</v>
      </c>
    </row>
    <row r="4663" spans="1:18" hidden="1" x14ac:dyDescent="0.25">
      <c r="A4663" s="32">
        <v>165563</v>
      </c>
      <c r="B4663" s="31" t="s">
        <v>21196</v>
      </c>
      <c r="C4663" s="31" t="s">
        <v>21197</v>
      </c>
      <c r="D4663" s="31" t="s">
        <v>21198</v>
      </c>
      <c r="E4663" s="31" t="s">
        <v>135</v>
      </c>
      <c r="F4663" s="31" t="s">
        <v>122</v>
      </c>
      <c r="G4663" s="31" t="s">
        <v>107</v>
      </c>
      <c r="H4663" s="31" t="s">
        <v>108</v>
      </c>
      <c r="I4663" s="31" t="s">
        <v>21199</v>
      </c>
      <c r="J4663" s="31" t="s">
        <v>21200</v>
      </c>
      <c r="K4663" s="31" t="s">
        <v>106</v>
      </c>
      <c r="L4663" s="31" t="s">
        <v>21197</v>
      </c>
      <c r="M4663" s="31" t="s">
        <v>11</v>
      </c>
      <c r="N4663" s="31" t="s">
        <v>25930</v>
      </c>
      <c r="O4663" s="31" t="s">
        <v>25929</v>
      </c>
      <c r="P4663" s="32" t="s">
        <v>25948</v>
      </c>
      <c r="Q4663" s="32">
        <v>1</v>
      </c>
      <c r="R4663" t="str">
        <f t="shared" si="72"/>
        <v>Сосновський В.О. ПП, маг. "Граніт" г.Шепетовка, ул.Промышленная, д.1а</v>
      </c>
    </row>
    <row r="4664" spans="1:18" hidden="1" x14ac:dyDescent="0.25">
      <c r="A4664" s="32">
        <v>165563</v>
      </c>
      <c r="B4664" s="31" t="s">
        <v>21196</v>
      </c>
      <c r="C4664" s="31" t="s">
        <v>21197</v>
      </c>
      <c r="D4664" s="31" t="s">
        <v>21198</v>
      </c>
      <c r="E4664" s="31" t="s">
        <v>135</v>
      </c>
      <c r="F4664" s="31" t="s">
        <v>122</v>
      </c>
      <c r="G4664" s="31" t="s">
        <v>107</v>
      </c>
      <c r="H4664" s="31" t="s">
        <v>108</v>
      </c>
      <c r="I4664" s="31"/>
      <c r="J4664" s="31"/>
      <c r="K4664" s="31" t="s">
        <v>106</v>
      </c>
      <c r="L4664" s="31" t="s">
        <v>21197</v>
      </c>
      <c r="M4664" s="31" t="s">
        <v>11</v>
      </c>
      <c r="N4664" s="31" t="s">
        <v>25930</v>
      </c>
      <c r="O4664" s="31" t="s">
        <v>25929</v>
      </c>
      <c r="P4664" s="32" t="s">
        <v>25948</v>
      </c>
      <c r="Q4664" s="32">
        <v>1</v>
      </c>
      <c r="R4664" t="str">
        <f t="shared" si="72"/>
        <v>Сосновський В.О. ПП, маг. "Граніт" г.Шепетовка, ул.Промышленная, д.1а</v>
      </c>
    </row>
    <row r="4665" spans="1:18" hidden="1" x14ac:dyDescent="0.25">
      <c r="A4665" s="32">
        <v>165564</v>
      </c>
      <c r="B4665" s="31" t="s">
        <v>21201</v>
      </c>
      <c r="C4665" s="31" t="s">
        <v>21202</v>
      </c>
      <c r="D4665" s="31" t="s">
        <v>21203</v>
      </c>
      <c r="E4665" s="31" t="s">
        <v>135</v>
      </c>
      <c r="F4665" s="31" t="s">
        <v>122</v>
      </c>
      <c r="G4665" s="31" t="s">
        <v>113</v>
      </c>
      <c r="H4665" s="31" t="s">
        <v>108</v>
      </c>
      <c r="I4665" s="31" t="s">
        <v>124</v>
      </c>
      <c r="J4665" s="31" t="s">
        <v>109</v>
      </c>
      <c r="K4665" s="31" t="s">
        <v>106</v>
      </c>
      <c r="L4665" s="31" t="s">
        <v>21202</v>
      </c>
      <c r="M4665" s="31" t="s">
        <v>9</v>
      </c>
      <c r="N4665" s="31" t="s">
        <v>25930</v>
      </c>
      <c r="O4665" s="31" t="s">
        <v>25929</v>
      </c>
      <c r="P4665" s="32" t="s">
        <v>25948</v>
      </c>
      <c r="Q4665" s="32">
        <v>1</v>
      </c>
      <c r="R4665" t="str">
        <f t="shared" si="72"/>
        <v>Сосун О.В. ПП, маг. "Янтар №2" р-н Полонский Район, с.Котелянка, ул.Шевченко, д.13</v>
      </c>
    </row>
    <row r="4666" spans="1:18" hidden="1" x14ac:dyDescent="0.25">
      <c r="A4666" s="32">
        <v>165564</v>
      </c>
      <c r="B4666" s="31" t="s">
        <v>21201</v>
      </c>
      <c r="C4666" s="31" t="s">
        <v>21202</v>
      </c>
      <c r="D4666" s="31" t="s">
        <v>21203</v>
      </c>
      <c r="E4666" s="31" t="s">
        <v>135</v>
      </c>
      <c r="F4666" s="31" t="s">
        <v>122</v>
      </c>
      <c r="G4666" s="31" t="s">
        <v>113</v>
      </c>
      <c r="H4666" s="31" t="s">
        <v>108</v>
      </c>
      <c r="I4666" s="31"/>
      <c r="J4666" s="31"/>
      <c r="K4666" s="31" t="s">
        <v>106</v>
      </c>
      <c r="L4666" s="31" t="s">
        <v>21202</v>
      </c>
      <c r="M4666" s="31" t="s">
        <v>9</v>
      </c>
      <c r="N4666" s="31" t="s">
        <v>25930</v>
      </c>
      <c r="O4666" s="31" t="s">
        <v>25929</v>
      </c>
      <c r="P4666" s="32" t="s">
        <v>25948</v>
      </c>
      <c r="Q4666" s="32">
        <v>1</v>
      </c>
      <c r="R4666" t="str">
        <f t="shared" si="72"/>
        <v>Сосун О.В. ПП, маг. "Янтар №2" р-н Полонский Район, с.Котелянка, ул.Шевченко, д.13</v>
      </c>
    </row>
    <row r="4667" spans="1:18" hidden="1" x14ac:dyDescent="0.25">
      <c r="A4667" s="32">
        <v>165566</v>
      </c>
      <c r="B4667" s="31" t="s">
        <v>21204</v>
      </c>
      <c r="C4667" s="31" t="s">
        <v>21205</v>
      </c>
      <c r="D4667" s="31" t="s">
        <v>21206</v>
      </c>
      <c r="E4667" s="31" t="s">
        <v>135</v>
      </c>
      <c r="F4667" s="31" t="s">
        <v>122</v>
      </c>
      <c r="G4667" s="31" t="s">
        <v>107</v>
      </c>
      <c r="H4667" s="31" t="s">
        <v>108</v>
      </c>
      <c r="I4667" s="31" t="s">
        <v>124</v>
      </c>
      <c r="J4667" s="31" t="s">
        <v>109</v>
      </c>
      <c r="K4667" s="31" t="s">
        <v>106</v>
      </c>
      <c r="L4667" s="31" t="s">
        <v>21205</v>
      </c>
      <c r="M4667" s="31" t="s">
        <v>7</v>
      </c>
      <c r="N4667" s="31" t="s">
        <v>25930</v>
      </c>
      <c r="O4667" s="31" t="s">
        <v>25929</v>
      </c>
      <c r="P4667" s="32" t="s">
        <v>25948</v>
      </c>
      <c r="Q4667" s="32">
        <v>1</v>
      </c>
      <c r="R4667" t="str">
        <f t="shared" si="72"/>
        <v>Сосун О.В. ПП, маг. "Янтар №4" Полонський Район, Варварівка,</v>
      </c>
    </row>
    <row r="4668" spans="1:18" hidden="1" x14ac:dyDescent="0.25">
      <c r="A4668" s="32">
        <v>165604</v>
      </c>
      <c r="B4668" s="31" t="s">
        <v>21270</v>
      </c>
      <c r="C4668" s="31" t="s">
        <v>21271</v>
      </c>
      <c r="D4668" s="31" t="s">
        <v>21272</v>
      </c>
      <c r="E4668" s="31" t="s">
        <v>135</v>
      </c>
      <c r="F4668" s="31" t="s">
        <v>122</v>
      </c>
      <c r="G4668" s="31" t="s">
        <v>113</v>
      </c>
      <c r="H4668" s="31" t="s">
        <v>108</v>
      </c>
      <c r="I4668" s="31" t="s">
        <v>124</v>
      </c>
      <c r="J4668" s="31" t="s">
        <v>109</v>
      </c>
      <c r="K4668" s="31" t="s">
        <v>106</v>
      </c>
      <c r="L4668" s="31" t="s">
        <v>21271</v>
      </c>
      <c r="M4668" s="31" t="s">
        <v>10</v>
      </c>
      <c r="N4668" s="31" t="s">
        <v>25930</v>
      </c>
      <c r="O4668" s="31" t="s">
        <v>25929</v>
      </c>
      <c r="P4668" s="32" t="s">
        <v>25948</v>
      </c>
      <c r="Q4668" s="32">
        <v>1</v>
      </c>
      <c r="R4668" t="str">
        <f t="shared" si="72"/>
        <v>Стасишен М.І.ПП,маг "Надія" г.Нетишин, просп Независимости, д.30</v>
      </c>
    </row>
    <row r="4669" spans="1:18" hidden="1" x14ac:dyDescent="0.25">
      <c r="A4669" s="32">
        <v>165605</v>
      </c>
      <c r="B4669" s="31" t="s">
        <v>21273</v>
      </c>
      <c r="C4669" s="31" t="s">
        <v>21274</v>
      </c>
      <c r="D4669" s="31" t="s">
        <v>21272</v>
      </c>
      <c r="E4669" s="31" t="s">
        <v>135</v>
      </c>
      <c r="F4669" s="31" t="s">
        <v>122</v>
      </c>
      <c r="G4669" s="31" t="s">
        <v>107</v>
      </c>
      <c r="H4669" s="31" t="s">
        <v>108</v>
      </c>
      <c r="I4669" s="31" t="s">
        <v>124</v>
      </c>
      <c r="J4669" s="31" t="s">
        <v>109</v>
      </c>
      <c r="K4669" s="31" t="s">
        <v>106</v>
      </c>
      <c r="L4669" s="31" t="s">
        <v>21274</v>
      </c>
      <c r="M4669" s="31" t="s">
        <v>10</v>
      </c>
      <c r="N4669" s="31" t="s">
        <v>25930</v>
      </c>
      <c r="O4669" s="31" t="s">
        <v>25929</v>
      </c>
      <c r="P4669" s="32" t="s">
        <v>25948</v>
      </c>
      <c r="Q4669" s="32">
        <v>1</v>
      </c>
      <c r="R4669" t="str">
        <f t="shared" si="72"/>
        <v>Стасишина Н.П. ПП, маг. "Надія" г.Нетишин, просп Независимости, д.30</v>
      </c>
    </row>
    <row r="4670" spans="1:18" hidden="1" x14ac:dyDescent="0.25">
      <c r="A4670" s="32">
        <v>165608</v>
      </c>
      <c r="B4670" s="31" t="s">
        <v>21283</v>
      </c>
      <c r="C4670" s="31" t="s">
        <v>12464</v>
      </c>
      <c r="D4670" s="31" t="s">
        <v>21284</v>
      </c>
      <c r="E4670" s="31" t="s">
        <v>145</v>
      </c>
      <c r="F4670" s="31" t="s">
        <v>122</v>
      </c>
      <c r="G4670" s="31" t="s">
        <v>107</v>
      </c>
      <c r="H4670" s="31" t="s">
        <v>108</v>
      </c>
      <c r="I4670" s="31" t="s">
        <v>124</v>
      </c>
      <c r="J4670" s="31" t="s">
        <v>109</v>
      </c>
      <c r="K4670" s="31" t="s">
        <v>106</v>
      </c>
      <c r="L4670" s="31" t="s">
        <v>12464</v>
      </c>
      <c r="M4670" s="31" t="s">
        <v>14</v>
      </c>
      <c r="N4670" s="31" t="s">
        <v>25931</v>
      </c>
      <c r="O4670" s="31" t="s">
        <v>25929</v>
      </c>
      <c r="P4670" s="32" t="s">
        <v>25948</v>
      </c>
      <c r="Q4670" s="32">
        <v>1</v>
      </c>
      <c r="R4670" t="str">
        <f t="shared" si="72"/>
        <v>Стахов П.Г. ПП, маг. "Продукти" р-н Ярмолинецкий Район, с.Соколовка, ул.Школьная, д.3</v>
      </c>
    </row>
    <row r="4671" spans="1:18" hidden="1" x14ac:dyDescent="0.25">
      <c r="A4671" s="32">
        <v>165609</v>
      </c>
      <c r="B4671" s="31" t="s">
        <v>21285</v>
      </c>
      <c r="C4671" s="31" t="s">
        <v>21286</v>
      </c>
      <c r="D4671" s="31" t="s">
        <v>21287</v>
      </c>
      <c r="E4671" s="31" t="s">
        <v>145</v>
      </c>
      <c r="F4671" s="31" t="s">
        <v>122</v>
      </c>
      <c r="G4671" s="31" t="s">
        <v>107</v>
      </c>
      <c r="H4671" s="31" t="s">
        <v>108</v>
      </c>
      <c r="I4671" s="31" t="s">
        <v>124</v>
      </c>
      <c r="J4671" s="31" t="s">
        <v>109</v>
      </c>
      <c r="K4671" s="31" t="s">
        <v>106</v>
      </c>
      <c r="L4671" s="31" t="s">
        <v>21286</v>
      </c>
      <c r="M4671" s="31" t="s">
        <v>25936</v>
      </c>
      <c r="N4671" s="31" t="s">
        <v>25931</v>
      </c>
      <c r="O4671" s="31" t="s">
        <v>25929</v>
      </c>
      <c r="P4671" s="32" t="s">
        <v>25948</v>
      </c>
      <c r="Q4671" s="32">
        <v>1</v>
      </c>
      <c r="R4671" t="str">
        <f t="shared" si="72"/>
        <v>Стахова Н.Б. ПП, маг. "Продукти" р-н Ярмолинецкий Район, с.Новое Село, ул.Ленина, д.87</v>
      </c>
    </row>
    <row r="4672" spans="1:18" hidden="1" x14ac:dyDescent="0.25">
      <c r="A4672" s="32">
        <v>165610</v>
      </c>
      <c r="B4672" s="31" t="s">
        <v>21288</v>
      </c>
      <c r="C4672" s="31" t="s">
        <v>21286</v>
      </c>
      <c r="D4672" s="31" t="s">
        <v>21289</v>
      </c>
      <c r="E4672" s="31" t="s">
        <v>145</v>
      </c>
      <c r="F4672" s="31" t="s">
        <v>122</v>
      </c>
      <c r="G4672" s="31" t="s">
        <v>107</v>
      </c>
      <c r="H4672" s="31" t="s">
        <v>108</v>
      </c>
      <c r="I4672" s="31" t="s">
        <v>21290</v>
      </c>
      <c r="J4672" s="31" t="s">
        <v>21291</v>
      </c>
      <c r="K4672" s="31" t="s">
        <v>106</v>
      </c>
      <c r="L4672" s="31" t="s">
        <v>21286</v>
      </c>
      <c r="M4672" s="31" t="s">
        <v>16</v>
      </c>
      <c r="N4672" s="31" t="s">
        <v>25931</v>
      </c>
      <c r="O4672" s="31" t="s">
        <v>25929</v>
      </c>
      <c r="P4672" s="32" t="s">
        <v>25948</v>
      </c>
      <c r="Q4672" s="32">
        <v>1</v>
      </c>
      <c r="R4672" t="str">
        <f t="shared" si="72"/>
        <v>Стахова Н.Б. ПП, маг. "Продукти" р-н Ярмолинецкий Район, с.Соколовка, ул.Центральная (1)</v>
      </c>
    </row>
    <row r="4673" spans="1:18" hidden="1" x14ac:dyDescent="0.25">
      <c r="A4673" s="32">
        <v>165620</v>
      </c>
      <c r="B4673" s="31" t="s">
        <v>21303</v>
      </c>
      <c r="C4673" s="31" t="s">
        <v>21304</v>
      </c>
      <c r="D4673" s="31" t="s">
        <v>21305</v>
      </c>
      <c r="E4673" s="31" t="s">
        <v>135</v>
      </c>
      <c r="F4673" s="31" t="s">
        <v>122</v>
      </c>
      <c r="G4673" s="31" t="s">
        <v>114</v>
      </c>
      <c r="H4673" s="31" t="s">
        <v>108</v>
      </c>
      <c r="I4673" s="31" t="s">
        <v>124</v>
      </c>
      <c r="J4673" s="31" t="s">
        <v>109</v>
      </c>
      <c r="K4673" s="31" t="s">
        <v>106</v>
      </c>
      <c r="L4673" s="31" t="s">
        <v>21304</v>
      </c>
      <c r="M4673" s="31" t="s">
        <v>11</v>
      </c>
      <c r="N4673" s="31" t="s">
        <v>25930</v>
      </c>
      <c r="O4673" s="31" t="s">
        <v>25929</v>
      </c>
      <c r="P4673" s="32" t="s">
        <v>25948</v>
      </c>
      <c r="Q4673" s="32">
        <v>1</v>
      </c>
      <c r="R4673" t="str">
        <f t="shared" si="72"/>
        <v>Стельмах ПП, бар "Магніт" г.Шепетовка, ул.Горбатюка, д.35</v>
      </c>
    </row>
    <row r="4674" spans="1:18" hidden="1" x14ac:dyDescent="0.25">
      <c r="A4674" s="32">
        <v>165622</v>
      </c>
      <c r="B4674" s="31" t="s">
        <v>21306</v>
      </c>
      <c r="C4674" s="31" t="s">
        <v>21307</v>
      </c>
      <c r="D4674" s="31" t="s">
        <v>7175</v>
      </c>
      <c r="E4674" s="31" t="s">
        <v>135</v>
      </c>
      <c r="F4674" s="31" t="s">
        <v>122</v>
      </c>
      <c r="G4674" s="31" t="s">
        <v>107</v>
      </c>
      <c r="H4674" s="31" t="s">
        <v>108</v>
      </c>
      <c r="I4674" s="31" t="s">
        <v>21308</v>
      </c>
      <c r="J4674" s="31" t="s">
        <v>21309</v>
      </c>
      <c r="K4674" s="31" t="s">
        <v>106</v>
      </c>
      <c r="L4674" s="31" t="s">
        <v>21307</v>
      </c>
      <c r="M4674" s="31" t="s">
        <v>7</v>
      </c>
      <c r="N4674" s="31" t="s">
        <v>25930</v>
      </c>
      <c r="O4674" s="31" t="s">
        <v>25929</v>
      </c>
      <c r="P4674" s="32" t="s">
        <v>25948</v>
      </c>
      <c r="Q4674" s="32">
        <v>1</v>
      </c>
      <c r="R4674" t="str">
        <f t="shared" si="72"/>
        <v>Степанець Г.М. ПП, маг. "Десерт" г.Славута (ринкова площа)</v>
      </c>
    </row>
    <row r="4675" spans="1:18" hidden="1" x14ac:dyDescent="0.25">
      <c r="A4675" s="32">
        <v>165622</v>
      </c>
      <c r="B4675" s="31" t="s">
        <v>21306</v>
      </c>
      <c r="C4675" s="31" t="s">
        <v>21307</v>
      </c>
      <c r="D4675" s="31" t="s">
        <v>7175</v>
      </c>
      <c r="E4675" s="31" t="s">
        <v>135</v>
      </c>
      <c r="F4675" s="31" t="s">
        <v>122</v>
      </c>
      <c r="G4675" s="31" t="s">
        <v>107</v>
      </c>
      <c r="H4675" s="31" t="s">
        <v>108</v>
      </c>
      <c r="I4675" s="31"/>
      <c r="J4675" s="31"/>
      <c r="K4675" s="31" t="s">
        <v>106</v>
      </c>
      <c r="L4675" s="31" t="s">
        <v>21307</v>
      </c>
      <c r="M4675" s="31" t="s">
        <v>7</v>
      </c>
      <c r="N4675" s="31" t="s">
        <v>25930</v>
      </c>
      <c r="O4675" s="31" t="s">
        <v>25929</v>
      </c>
      <c r="P4675" s="32" t="s">
        <v>25948</v>
      </c>
      <c r="Q4675" s="32">
        <v>1</v>
      </c>
      <c r="R4675" t="str">
        <f t="shared" ref="R4675:R4738" si="73">CONCATENATE(C4675," ",D4675)</f>
        <v>Степанець Г.М. ПП, маг. "Десерт" г.Славута (ринкова площа)</v>
      </c>
    </row>
    <row r="4676" spans="1:18" hidden="1" x14ac:dyDescent="0.25">
      <c r="A4676" s="32">
        <v>165630</v>
      </c>
      <c r="B4676" s="31" t="s">
        <v>21322</v>
      </c>
      <c r="C4676" s="31" t="s">
        <v>12485</v>
      </c>
      <c r="D4676" s="31" t="s">
        <v>21323</v>
      </c>
      <c r="E4676" s="31" t="s">
        <v>135</v>
      </c>
      <c r="F4676" s="31" t="s">
        <v>122</v>
      </c>
      <c r="G4676" s="31" t="s">
        <v>107</v>
      </c>
      <c r="H4676" s="31" t="s">
        <v>108</v>
      </c>
      <c r="I4676" s="31" t="s">
        <v>5188</v>
      </c>
      <c r="J4676" s="31" t="s">
        <v>5189</v>
      </c>
      <c r="K4676" s="31" t="s">
        <v>106</v>
      </c>
      <c r="L4676" s="31" t="s">
        <v>12485</v>
      </c>
      <c r="M4676" s="31" t="s">
        <v>12</v>
      </c>
      <c r="N4676" s="31" t="s">
        <v>25930</v>
      </c>
      <c r="O4676" s="31" t="s">
        <v>25929</v>
      </c>
      <c r="P4676" s="32" t="s">
        <v>25948</v>
      </c>
      <c r="Q4676" s="32">
        <v>1</v>
      </c>
      <c r="R4676" t="str">
        <f t="shared" si="73"/>
        <v>Степанчук О.О. ПП, маг. "Берізка" р-н Полонский Район, г.Полонное, ул.Победы (0)</v>
      </c>
    </row>
    <row r="4677" spans="1:18" hidden="1" x14ac:dyDescent="0.25">
      <c r="A4677" s="32">
        <v>165639</v>
      </c>
      <c r="B4677" s="31" t="s">
        <v>21345</v>
      </c>
      <c r="C4677" s="31" t="s">
        <v>21346</v>
      </c>
      <c r="D4677" s="31" t="s">
        <v>21347</v>
      </c>
      <c r="E4677" s="31" t="s">
        <v>135</v>
      </c>
      <c r="F4677" s="31" t="s">
        <v>122</v>
      </c>
      <c r="G4677" s="31" t="s">
        <v>107</v>
      </c>
      <c r="H4677" s="31" t="s">
        <v>108</v>
      </c>
      <c r="I4677" s="31" t="s">
        <v>124</v>
      </c>
      <c r="J4677" s="31" t="s">
        <v>109</v>
      </c>
      <c r="K4677" s="31" t="s">
        <v>106</v>
      </c>
      <c r="L4677" s="31" t="s">
        <v>21346</v>
      </c>
      <c r="M4677" s="31" t="s">
        <v>10</v>
      </c>
      <c r="N4677" s="31" t="s">
        <v>25930</v>
      </c>
      <c r="O4677" s="31" t="s">
        <v>25929</v>
      </c>
      <c r="P4677" s="32" t="s">
        <v>25948</v>
      </c>
      <c r="Q4677" s="32">
        <v>1</v>
      </c>
      <c r="R4677" t="str">
        <f t="shared" si="73"/>
        <v>Степанюк Л.С.ПП,маг "Консул" Нетішин, вул. Висоцького біля, б. 1,</v>
      </c>
    </row>
    <row r="4678" spans="1:18" hidden="1" x14ac:dyDescent="0.25">
      <c r="A4678" s="32">
        <v>165641</v>
      </c>
      <c r="B4678" s="31" t="s">
        <v>21348</v>
      </c>
      <c r="C4678" s="31" t="s">
        <v>21349</v>
      </c>
      <c r="D4678" s="31" t="s">
        <v>21350</v>
      </c>
      <c r="E4678" s="31" t="s">
        <v>135</v>
      </c>
      <c r="F4678" s="31" t="s">
        <v>122</v>
      </c>
      <c r="G4678" s="31" t="s">
        <v>115</v>
      </c>
      <c r="H4678" s="31" t="s">
        <v>116</v>
      </c>
      <c r="I4678" s="31"/>
      <c r="J4678" s="31"/>
      <c r="K4678" s="31" t="s">
        <v>106</v>
      </c>
      <c r="L4678" s="31" t="s">
        <v>21349</v>
      </c>
      <c r="M4678" s="31" t="s">
        <v>7</v>
      </c>
      <c r="N4678" s="31" t="s">
        <v>25930</v>
      </c>
      <c r="O4678" s="31" t="s">
        <v>25929</v>
      </c>
      <c r="P4678" s="32" t="s">
        <v>67</v>
      </c>
      <c r="Q4678" s="32">
        <v>1</v>
      </c>
      <c r="R4678" t="str">
        <f t="shared" si="73"/>
        <v>Степанюк Т.В. ПП, лоток г.Славута (біля Бершеди)</v>
      </c>
    </row>
    <row r="4679" spans="1:18" hidden="1" x14ac:dyDescent="0.25">
      <c r="A4679" s="32">
        <v>165641</v>
      </c>
      <c r="B4679" s="31" t="s">
        <v>21348</v>
      </c>
      <c r="C4679" s="31" t="s">
        <v>21349</v>
      </c>
      <c r="D4679" s="31" t="s">
        <v>21350</v>
      </c>
      <c r="E4679" s="31" t="s">
        <v>135</v>
      </c>
      <c r="F4679" s="31" t="s">
        <v>122</v>
      </c>
      <c r="G4679" s="31" t="s">
        <v>115</v>
      </c>
      <c r="H4679" s="31" t="s">
        <v>116</v>
      </c>
      <c r="I4679" s="31" t="s">
        <v>21351</v>
      </c>
      <c r="J4679" s="31" t="s">
        <v>21352</v>
      </c>
      <c r="K4679" s="31" t="s">
        <v>106</v>
      </c>
      <c r="L4679" s="31" t="s">
        <v>21349</v>
      </c>
      <c r="M4679" s="31" t="s">
        <v>7</v>
      </c>
      <c r="N4679" s="31" t="s">
        <v>25930</v>
      </c>
      <c r="O4679" s="31" t="s">
        <v>25929</v>
      </c>
      <c r="P4679" s="32" t="s">
        <v>67</v>
      </c>
      <c r="Q4679" s="32">
        <v>1</v>
      </c>
      <c r="R4679" t="str">
        <f t="shared" si="73"/>
        <v>Степанюк Т.В. ПП, лоток г.Славута (біля Бершеди)</v>
      </c>
    </row>
    <row r="4680" spans="1:18" hidden="1" x14ac:dyDescent="0.25">
      <c r="A4680" s="32">
        <v>165662</v>
      </c>
      <c r="B4680" s="31" t="s">
        <v>21370</v>
      </c>
      <c r="C4680" s="31" t="s">
        <v>21371</v>
      </c>
      <c r="D4680" s="31" t="s">
        <v>21372</v>
      </c>
      <c r="E4680" s="31" t="s">
        <v>135</v>
      </c>
      <c r="F4680" s="31" t="s">
        <v>122</v>
      </c>
      <c r="G4680" s="31" t="s">
        <v>107</v>
      </c>
      <c r="H4680" s="31" t="s">
        <v>108</v>
      </c>
      <c r="I4680" s="31" t="s">
        <v>12502</v>
      </c>
      <c r="J4680" s="31" t="s">
        <v>12503</v>
      </c>
      <c r="K4680" s="31" t="s">
        <v>106</v>
      </c>
      <c r="L4680" s="31" t="s">
        <v>21371</v>
      </c>
      <c r="M4680" s="31" t="s">
        <v>11</v>
      </c>
      <c r="N4680" s="31" t="s">
        <v>25930</v>
      </c>
      <c r="O4680" s="31" t="s">
        <v>25929</v>
      </c>
      <c r="P4680" s="32" t="s">
        <v>25948</v>
      </c>
      <c r="Q4680" s="32">
        <v>1</v>
      </c>
      <c r="R4680" t="str">
        <f t="shared" si="73"/>
        <v>Сторожук Н.І. ПП, маг. "Атлант" г.Шепетовка, ул.Шешукова, д.13</v>
      </c>
    </row>
    <row r="4681" spans="1:18" hidden="1" x14ac:dyDescent="0.25">
      <c r="A4681" s="32">
        <v>165663</v>
      </c>
      <c r="B4681" s="31" t="s">
        <v>21373</v>
      </c>
      <c r="C4681" s="31" t="s">
        <v>21374</v>
      </c>
      <c r="D4681" s="31" t="s">
        <v>21375</v>
      </c>
      <c r="E4681" s="31" t="s">
        <v>135</v>
      </c>
      <c r="F4681" s="31" t="s">
        <v>122</v>
      </c>
      <c r="G4681" s="31" t="s">
        <v>107</v>
      </c>
      <c r="H4681" s="31" t="s">
        <v>108</v>
      </c>
      <c r="I4681" s="31" t="s">
        <v>12502</v>
      </c>
      <c r="J4681" s="31" t="s">
        <v>12503</v>
      </c>
      <c r="K4681" s="31" t="s">
        <v>106</v>
      </c>
      <c r="L4681" s="31" t="s">
        <v>21374</v>
      </c>
      <c r="M4681" s="31" t="s">
        <v>11</v>
      </c>
      <c r="N4681" s="31" t="s">
        <v>25930</v>
      </c>
      <c r="O4681" s="31" t="s">
        <v>25929</v>
      </c>
      <c r="P4681" s="32" t="s">
        <v>25948</v>
      </c>
      <c r="Q4681" s="32">
        <v>1</v>
      </c>
      <c r="R4681" t="str">
        <f t="shared" si="73"/>
        <v>Сторожук Н.І. ПП, маг. "Міні-Маркет" г.Шепетовка, ул.Украинская, д.104а</v>
      </c>
    </row>
    <row r="4682" spans="1:18" hidden="1" x14ac:dyDescent="0.25">
      <c r="A4682" s="32">
        <v>165666</v>
      </c>
      <c r="B4682" s="31" t="s">
        <v>21378</v>
      </c>
      <c r="C4682" s="31" t="s">
        <v>21379</v>
      </c>
      <c r="D4682" s="31" t="s">
        <v>8999</v>
      </c>
      <c r="E4682" s="31" t="s">
        <v>135</v>
      </c>
      <c r="F4682" s="31" t="s">
        <v>122</v>
      </c>
      <c r="G4682" s="31" t="s">
        <v>107</v>
      </c>
      <c r="H4682" s="31" t="s">
        <v>108</v>
      </c>
      <c r="I4682" s="31" t="s">
        <v>124</v>
      </c>
      <c r="J4682" s="31" t="s">
        <v>109</v>
      </c>
      <c r="K4682" s="31" t="s">
        <v>106</v>
      </c>
      <c r="L4682" s="31" t="s">
        <v>21379</v>
      </c>
      <c r="M4682" s="31" t="s">
        <v>12</v>
      </c>
      <c r="N4682" s="31" t="s">
        <v>25930</v>
      </c>
      <c r="O4682" s="31" t="s">
        <v>25929</v>
      </c>
      <c r="P4682" s="32" t="s">
        <v>25948</v>
      </c>
      <c r="Q4682" s="32">
        <v>1</v>
      </c>
      <c r="R4682" t="str">
        <f t="shared" si="73"/>
        <v>Стрельченко А.В. ПП, маг. "Продукти" Полонський Район, Понінка, вул. Щорса,</v>
      </c>
    </row>
    <row r="4683" spans="1:18" hidden="1" x14ac:dyDescent="0.25">
      <c r="A4683" s="32">
        <v>165687</v>
      </c>
      <c r="B4683" s="31" t="s">
        <v>21423</v>
      </c>
      <c r="C4683" s="31" t="s">
        <v>21424</v>
      </c>
      <c r="D4683" s="31" t="s">
        <v>21425</v>
      </c>
      <c r="E4683" s="31" t="s">
        <v>135</v>
      </c>
      <c r="F4683" s="31" t="s">
        <v>122</v>
      </c>
      <c r="G4683" s="31" t="s">
        <v>107</v>
      </c>
      <c r="H4683" s="31" t="s">
        <v>108</v>
      </c>
      <c r="I4683" s="31" t="s">
        <v>124</v>
      </c>
      <c r="J4683" s="31" t="s">
        <v>109</v>
      </c>
      <c r="K4683" s="31" t="s">
        <v>106</v>
      </c>
      <c r="L4683" s="31" t="s">
        <v>21424</v>
      </c>
      <c r="M4683" s="31" t="s">
        <v>11</v>
      </c>
      <c r="N4683" s="31" t="s">
        <v>25930</v>
      </c>
      <c r="O4683" s="31" t="s">
        <v>25929</v>
      </c>
      <c r="P4683" s="32" t="s">
        <v>25948</v>
      </c>
      <c r="Q4683" s="32">
        <v>1</v>
      </c>
      <c r="R4683" t="str">
        <f t="shared" si="73"/>
        <v>Суліма В.К.ПП,маг "Кошик" Шепетівка, вул. Островського, б. 5,</v>
      </c>
    </row>
    <row r="4684" spans="1:18" hidden="1" x14ac:dyDescent="0.25">
      <c r="A4684" s="32">
        <v>165691</v>
      </c>
      <c r="B4684" s="31" t="s">
        <v>21429</v>
      </c>
      <c r="C4684" s="31" t="s">
        <v>21430</v>
      </c>
      <c r="D4684" s="31" t="s">
        <v>14526</v>
      </c>
      <c r="E4684" s="31" t="s">
        <v>135</v>
      </c>
      <c r="F4684" s="31" t="s">
        <v>122</v>
      </c>
      <c r="G4684" s="31" t="s">
        <v>107</v>
      </c>
      <c r="H4684" s="31" t="s">
        <v>108</v>
      </c>
      <c r="I4684" s="31" t="s">
        <v>21431</v>
      </c>
      <c r="J4684" s="31" t="s">
        <v>21432</v>
      </c>
      <c r="K4684" s="31" t="s">
        <v>106</v>
      </c>
      <c r="L4684" s="31" t="s">
        <v>21430</v>
      </c>
      <c r="M4684" s="31" t="s">
        <v>11</v>
      </c>
      <c r="N4684" s="31" t="s">
        <v>25930</v>
      </c>
      <c r="O4684" s="31" t="s">
        <v>25929</v>
      </c>
      <c r="P4684" s="32" t="s">
        <v>25948</v>
      </c>
      <c r="Q4684" s="32">
        <v>1</v>
      </c>
      <c r="R4684" t="str">
        <f t="shared" si="73"/>
        <v>Супрун Ю.Д. ПП, маг. "ЛС" г.Шепетовка, ул.Маркса Карла, д.70</v>
      </c>
    </row>
    <row r="4685" spans="1:18" hidden="1" x14ac:dyDescent="0.25">
      <c r="A4685" s="32">
        <v>165691</v>
      </c>
      <c r="B4685" s="31" t="s">
        <v>21429</v>
      </c>
      <c r="C4685" s="31" t="s">
        <v>21430</v>
      </c>
      <c r="D4685" s="31" t="s">
        <v>14526</v>
      </c>
      <c r="E4685" s="31" t="s">
        <v>135</v>
      </c>
      <c r="F4685" s="31" t="s">
        <v>122</v>
      </c>
      <c r="G4685" s="31" t="s">
        <v>107</v>
      </c>
      <c r="H4685" s="31" t="s">
        <v>108</v>
      </c>
      <c r="I4685" s="31"/>
      <c r="J4685" s="31"/>
      <c r="K4685" s="31" t="s">
        <v>106</v>
      </c>
      <c r="L4685" s="31" t="s">
        <v>21430</v>
      </c>
      <c r="M4685" s="31" t="s">
        <v>11</v>
      </c>
      <c r="N4685" s="31" t="s">
        <v>25930</v>
      </c>
      <c r="O4685" s="31" t="s">
        <v>25929</v>
      </c>
      <c r="P4685" s="32" t="s">
        <v>25948</v>
      </c>
      <c r="Q4685" s="32">
        <v>1</v>
      </c>
      <c r="R4685" t="str">
        <f t="shared" si="73"/>
        <v>Супрун Ю.Д. ПП, маг. "ЛС" г.Шепетовка, ул.Маркса Карла, д.70</v>
      </c>
    </row>
    <row r="4686" spans="1:18" hidden="1" x14ac:dyDescent="0.25">
      <c r="A4686" s="32">
        <v>165710</v>
      </c>
      <c r="B4686" s="31" t="s">
        <v>21479</v>
      </c>
      <c r="C4686" s="31" t="s">
        <v>21480</v>
      </c>
      <c r="D4686" s="31" t="s">
        <v>21481</v>
      </c>
      <c r="E4686" s="31" t="s">
        <v>135</v>
      </c>
      <c r="F4686" s="31" t="s">
        <v>122</v>
      </c>
      <c r="G4686" s="31" t="s">
        <v>107</v>
      </c>
      <c r="H4686" s="31" t="s">
        <v>108</v>
      </c>
      <c r="I4686" s="31"/>
      <c r="J4686" s="31"/>
      <c r="K4686" s="31" t="s">
        <v>106</v>
      </c>
      <c r="L4686" s="31" t="s">
        <v>21480</v>
      </c>
      <c r="M4686" s="31" t="s">
        <v>11</v>
      </c>
      <c r="N4686" s="31" t="s">
        <v>25930</v>
      </c>
      <c r="O4686" s="31" t="s">
        <v>25929</v>
      </c>
      <c r="P4686" s="32" t="s">
        <v>25948</v>
      </c>
      <c r="Q4686" s="32">
        <v>1</v>
      </c>
      <c r="R4686" t="str">
        <f t="shared" si="73"/>
        <v>Тарасюк Р.І. ПП, маг. "Мегіон" г.Шепетовка, пер.Ленина, д.14</v>
      </c>
    </row>
    <row r="4687" spans="1:18" hidden="1" x14ac:dyDescent="0.25">
      <c r="A4687" s="32">
        <v>165710</v>
      </c>
      <c r="B4687" s="31" t="s">
        <v>21479</v>
      </c>
      <c r="C4687" s="31" t="s">
        <v>21480</v>
      </c>
      <c r="D4687" s="31" t="s">
        <v>21481</v>
      </c>
      <c r="E4687" s="31" t="s">
        <v>135</v>
      </c>
      <c r="F4687" s="31" t="s">
        <v>122</v>
      </c>
      <c r="G4687" s="31" t="s">
        <v>107</v>
      </c>
      <c r="H4687" s="31" t="s">
        <v>108</v>
      </c>
      <c r="I4687" s="31" t="s">
        <v>124</v>
      </c>
      <c r="J4687" s="31" t="s">
        <v>109</v>
      </c>
      <c r="K4687" s="31" t="s">
        <v>106</v>
      </c>
      <c r="L4687" s="31" t="s">
        <v>21480</v>
      </c>
      <c r="M4687" s="31" t="s">
        <v>11</v>
      </c>
      <c r="N4687" s="31" t="s">
        <v>25930</v>
      </c>
      <c r="O4687" s="31" t="s">
        <v>25929</v>
      </c>
      <c r="P4687" s="32" t="s">
        <v>25948</v>
      </c>
      <c r="Q4687" s="32">
        <v>1</v>
      </c>
      <c r="R4687" t="str">
        <f t="shared" si="73"/>
        <v>Тарасюк Р.І. ПП, маг. "Мегіон" г.Шепетовка, пер.Ленина, д.14</v>
      </c>
    </row>
    <row r="4688" spans="1:18" hidden="1" x14ac:dyDescent="0.25">
      <c r="A4688" s="32">
        <v>165719</v>
      </c>
      <c r="B4688" s="31" t="s">
        <v>21512</v>
      </c>
      <c r="C4688" s="31" t="s">
        <v>21513</v>
      </c>
      <c r="D4688" s="31" t="s">
        <v>21514</v>
      </c>
      <c r="E4688" s="31" t="s">
        <v>145</v>
      </c>
      <c r="F4688" s="31" t="s">
        <v>122</v>
      </c>
      <c r="G4688" s="31" t="s">
        <v>107</v>
      </c>
      <c r="H4688" s="31" t="s">
        <v>108</v>
      </c>
      <c r="I4688" s="31" t="s">
        <v>21515</v>
      </c>
      <c r="J4688" s="31" t="s">
        <v>21516</v>
      </c>
      <c r="K4688" s="31" t="s">
        <v>106</v>
      </c>
      <c r="L4688" s="31" t="s">
        <v>21513</v>
      </c>
      <c r="M4688" s="31" t="s">
        <v>25936</v>
      </c>
      <c r="N4688" s="31" t="s">
        <v>25931</v>
      </c>
      <c r="O4688" s="31" t="s">
        <v>25929</v>
      </c>
      <c r="P4688" s="32" t="s">
        <v>25948</v>
      </c>
      <c r="Q4688" s="32">
        <v>1</v>
      </c>
      <c r="R4688" t="str">
        <f t="shared" si="73"/>
        <v>Твардовська Н.С. ПП, маг. "Асорті" р-н Ярмолинецкий Район, пгт.Ярмолинцы, ул.Хмельницкая, д.1а/3</v>
      </c>
    </row>
    <row r="4689" spans="1:18" hidden="1" x14ac:dyDescent="0.25">
      <c r="A4689" s="32">
        <v>165727</v>
      </c>
      <c r="B4689" s="31" t="s">
        <v>21529</v>
      </c>
      <c r="C4689" s="31" t="s">
        <v>21530</v>
      </c>
      <c r="D4689" s="31" t="s">
        <v>21531</v>
      </c>
      <c r="E4689" s="31" t="s">
        <v>145</v>
      </c>
      <c r="F4689" s="31" t="s">
        <v>122</v>
      </c>
      <c r="G4689" s="31" t="s">
        <v>107</v>
      </c>
      <c r="H4689" s="31" t="s">
        <v>108</v>
      </c>
      <c r="I4689" s="31" t="s">
        <v>124</v>
      </c>
      <c r="J4689" s="31" t="s">
        <v>109</v>
      </c>
      <c r="K4689" s="31" t="s">
        <v>106</v>
      </c>
      <c r="L4689" s="31" t="s">
        <v>21530</v>
      </c>
      <c r="M4689" s="31" t="s">
        <v>14</v>
      </c>
      <c r="N4689" s="31" t="s">
        <v>25931</v>
      </c>
      <c r="O4689" s="31" t="s">
        <v>25929</v>
      </c>
      <c r="P4689" s="32" t="s">
        <v>25948</v>
      </c>
      <c r="Q4689" s="32">
        <v>1</v>
      </c>
      <c r="R4689" t="str">
        <f t="shared" si="73"/>
        <v>Терещенко А.М. ПП, маг. "Продукти" р-н Хмельницкий Район, с.Скаржинцы, ул.Октябрьская, д.12/1</v>
      </c>
    </row>
    <row r="4690" spans="1:18" hidden="1" x14ac:dyDescent="0.25">
      <c r="A4690" s="32">
        <v>165734</v>
      </c>
      <c r="B4690" s="31" t="s">
        <v>21545</v>
      </c>
      <c r="C4690" s="31" t="s">
        <v>21546</v>
      </c>
      <c r="D4690" s="31" t="s">
        <v>1717</v>
      </c>
      <c r="E4690" s="31" t="s">
        <v>145</v>
      </c>
      <c r="F4690" s="31" t="s">
        <v>122</v>
      </c>
      <c r="G4690" s="31" t="s">
        <v>107</v>
      </c>
      <c r="H4690" s="31" t="s">
        <v>108</v>
      </c>
      <c r="I4690" s="31" t="s">
        <v>124</v>
      </c>
      <c r="J4690" s="31" t="s">
        <v>109</v>
      </c>
      <c r="K4690" s="31" t="s">
        <v>106</v>
      </c>
      <c r="L4690" s="31" t="s">
        <v>21546</v>
      </c>
      <c r="M4690" s="31" t="s">
        <v>16</v>
      </c>
      <c r="N4690" s="31" t="s">
        <v>25931</v>
      </c>
      <c r="O4690" s="31" t="s">
        <v>25929</v>
      </c>
      <c r="P4690" s="32" t="s">
        <v>25948</v>
      </c>
      <c r="Q4690" s="32">
        <v>1</v>
      </c>
      <c r="R4690" t="str">
        <f t="shared" si="73"/>
        <v>Теслюк В.А. ПП, маг. "Коричанка" р-н Деражнянский Район, с.Корычынци, ул.Ленина, д.1</v>
      </c>
    </row>
    <row r="4691" spans="1:18" hidden="1" x14ac:dyDescent="0.25">
      <c r="A4691" s="32">
        <v>165738</v>
      </c>
      <c r="B4691" s="31" t="s">
        <v>21550</v>
      </c>
      <c r="C4691" s="31" t="s">
        <v>21551</v>
      </c>
      <c r="D4691" s="31" t="s">
        <v>21552</v>
      </c>
      <c r="E4691" s="31" t="s">
        <v>145</v>
      </c>
      <c r="F4691" s="31" t="s">
        <v>122</v>
      </c>
      <c r="G4691" s="31" t="s">
        <v>107</v>
      </c>
      <c r="H4691" s="31" t="s">
        <v>108</v>
      </c>
      <c r="I4691" s="31" t="s">
        <v>21553</v>
      </c>
      <c r="J4691" s="31" t="s">
        <v>21554</v>
      </c>
      <c r="K4691" s="31" t="s">
        <v>106</v>
      </c>
      <c r="L4691" s="31" t="s">
        <v>21551</v>
      </c>
      <c r="M4691" s="31" t="s">
        <v>13</v>
      </c>
      <c r="N4691" s="31" t="s">
        <v>25931</v>
      </c>
      <c r="O4691" s="31" t="s">
        <v>25929</v>
      </c>
      <c r="P4691" s="32" t="s">
        <v>25948</v>
      </c>
      <c r="Q4691" s="32">
        <v>1</v>
      </c>
      <c r="R4691" t="str">
        <f t="shared" si="73"/>
        <v>Тетяніна Л.О. ПП, маг. "Продукти" р-н Городокский Район, с.Сатановка (біля школи, зупинка)</v>
      </c>
    </row>
    <row r="4692" spans="1:18" hidden="1" x14ac:dyDescent="0.25">
      <c r="A4692" s="32">
        <v>165756</v>
      </c>
      <c r="B4692" s="31" t="s">
        <v>21602</v>
      </c>
      <c r="C4692" s="31" t="s">
        <v>21603</v>
      </c>
      <c r="D4692" s="31" t="s">
        <v>4437</v>
      </c>
      <c r="E4692" s="31" t="s">
        <v>135</v>
      </c>
      <c r="F4692" s="31" t="s">
        <v>122</v>
      </c>
      <c r="G4692" s="31" t="s">
        <v>107</v>
      </c>
      <c r="H4692" s="31" t="s">
        <v>108</v>
      </c>
      <c r="I4692" s="31" t="s">
        <v>124</v>
      </c>
      <c r="J4692" s="31" t="s">
        <v>109</v>
      </c>
      <c r="K4692" s="31" t="s">
        <v>106</v>
      </c>
      <c r="L4692" s="31" t="s">
        <v>21603</v>
      </c>
      <c r="M4692" s="31" t="s">
        <v>11</v>
      </c>
      <c r="N4692" s="31" t="s">
        <v>25930</v>
      </c>
      <c r="O4692" s="31" t="s">
        <v>25929</v>
      </c>
      <c r="P4692" s="32" t="s">
        <v>25948</v>
      </c>
      <c r="Q4692" s="32">
        <v>1</v>
      </c>
      <c r="R4692" t="str">
        <f t="shared" si="73"/>
        <v>Ткач А.В. ПП, маг."Дольче-Віта" г.Шепетовка, ул.Шешукова, д.8</v>
      </c>
    </row>
    <row r="4693" spans="1:18" hidden="1" x14ac:dyDescent="0.25">
      <c r="A4693" s="32">
        <v>165757</v>
      </c>
      <c r="B4693" s="31" t="s">
        <v>21604</v>
      </c>
      <c r="C4693" s="31" t="s">
        <v>21605</v>
      </c>
      <c r="D4693" s="31" t="s">
        <v>21606</v>
      </c>
      <c r="E4693" s="31" t="s">
        <v>135</v>
      </c>
      <c r="F4693" s="31" t="s">
        <v>122</v>
      </c>
      <c r="G4693" s="31" t="s">
        <v>115</v>
      </c>
      <c r="H4693" s="31" t="s">
        <v>116</v>
      </c>
      <c r="I4693" s="31" t="s">
        <v>124</v>
      </c>
      <c r="J4693" s="31" t="s">
        <v>109</v>
      </c>
      <c r="K4693" s="31" t="s">
        <v>106</v>
      </c>
      <c r="L4693" s="31" t="s">
        <v>21605</v>
      </c>
      <c r="M4693" s="31" t="s">
        <v>11</v>
      </c>
      <c r="N4693" s="31" t="s">
        <v>25930</v>
      </c>
      <c r="O4693" s="31" t="s">
        <v>25929</v>
      </c>
      <c r="P4693" s="32" t="s">
        <v>25948</v>
      </c>
      <c r="Q4693" s="32">
        <v>1</v>
      </c>
      <c r="R4693" t="str">
        <f t="shared" si="73"/>
        <v>Ткач А.В. ПП, палатка Шепетівка, вул. Пліщинська, б. 166,  біля</v>
      </c>
    </row>
    <row r="4694" spans="1:18" hidden="1" x14ac:dyDescent="0.25">
      <c r="A4694" s="32">
        <v>165770</v>
      </c>
      <c r="B4694" s="31" t="s">
        <v>21630</v>
      </c>
      <c r="C4694" s="31" t="s">
        <v>21631</v>
      </c>
      <c r="D4694" s="31" t="s">
        <v>14662</v>
      </c>
      <c r="E4694" s="31" t="s">
        <v>145</v>
      </c>
      <c r="F4694" s="31" t="s">
        <v>122</v>
      </c>
      <c r="G4694" s="31" t="s">
        <v>107</v>
      </c>
      <c r="H4694" s="31" t="s">
        <v>108</v>
      </c>
      <c r="I4694" s="31" t="s">
        <v>21632</v>
      </c>
      <c r="J4694" s="31" t="s">
        <v>21633</v>
      </c>
      <c r="K4694" s="31" t="s">
        <v>106</v>
      </c>
      <c r="L4694" s="31" t="s">
        <v>21631</v>
      </c>
      <c r="M4694" s="31" t="s">
        <v>15</v>
      </c>
      <c r="N4694" s="31" t="s">
        <v>25931</v>
      </c>
      <c r="O4694" s="31" t="s">
        <v>25929</v>
      </c>
      <c r="P4694" s="32" t="s">
        <v>25948</v>
      </c>
      <c r="Q4694" s="32">
        <v>1</v>
      </c>
      <c r="R4694" t="str">
        <f t="shared" si="73"/>
        <v>Ткачук О.С. ПП, маг. "Їжко" р-н Волочисский Район, г.Волочиск, ул.Независимости, д.11</v>
      </c>
    </row>
    <row r="4695" spans="1:18" hidden="1" x14ac:dyDescent="0.25">
      <c r="A4695" s="32">
        <v>165770</v>
      </c>
      <c r="B4695" s="31" t="s">
        <v>21630</v>
      </c>
      <c r="C4695" s="31" t="s">
        <v>21631</v>
      </c>
      <c r="D4695" s="31" t="s">
        <v>14662</v>
      </c>
      <c r="E4695" s="31" t="s">
        <v>145</v>
      </c>
      <c r="F4695" s="31" t="s">
        <v>122</v>
      </c>
      <c r="G4695" s="31" t="s">
        <v>107</v>
      </c>
      <c r="H4695" s="31" t="s">
        <v>108</v>
      </c>
      <c r="I4695" s="31"/>
      <c r="J4695" s="31"/>
      <c r="K4695" s="31" t="s">
        <v>106</v>
      </c>
      <c r="L4695" s="31" t="s">
        <v>21631</v>
      </c>
      <c r="M4695" s="31" t="s">
        <v>15</v>
      </c>
      <c r="N4695" s="31" t="s">
        <v>25931</v>
      </c>
      <c r="O4695" s="31" t="s">
        <v>25929</v>
      </c>
      <c r="P4695" s="32" t="s">
        <v>25948</v>
      </c>
      <c r="Q4695" s="32">
        <v>1</v>
      </c>
      <c r="R4695" t="str">
        <f t="shared" si="73"/>
        <v>Ткачук О.С. ПП, маг. "Їжко" р-н Волочисский Район, г.Волочиск, ул.Независимости, д.11</v>
      </c>
    </row>
    <row r="4696" spans="1:18" hidden="1" x14ac:dyDescent="0.25">
      <c r="A4696" s="32">
        <v>165771</v>
      </c>
      <c r="B4696" s="31" t="s">
        <v>21634</v>
      </c>
      <c r="C4696" s="31" t="s">
        <v>21635</v>
      </c>
      <c r="D4696" s="31" t="s">
        <v>21636</v>
      </c>
      <c r="E4696" s="31" t="s">
        <v>145</v>
      </c>
      <c r="F4696" s="31" t="s">
        <v>122</v>
      </c>
      <c r="G4696" s="31" t="s">
        <v>107</v>
      </c>
      <c r="H4696" s="31" t="s">
        <v>108</v>
      </c>
      <c r="I4696" s="31" t="s">
        <v>21632</v>
      </c>
      <c r="J4696" s="31" t="s">
        <v>21633</v>
      </c>
      <c r="K4696" s="31" t="s">
        <v>106</v>
      </c>
      <c r="L4696" s="31" t="s">
        <v>21635</v>
      </c>
      <c r="M4696" s="31" t="s">
        <v>15</v>
      </c>
      <c r="N4696" s="31" t="s">
        <v>25931</v>
      </c>
      <c r="O4696" s="31" t="s">
        <v>25929</v>
      </c>
      <c r="P4696" s="32" t="s">
        <v>25948</v>
      </c>
      <c r="Q4696" s="32">
        <v>1</v>
      </c>
      <c r="R4696" t="str">
        <f t="shared" si="73"/>
        <v>Ткачук О.С. ПП, маг. "Маркет-Берізка" р-н Волочисский Район, г.Волочиск, ул.Независимости, д.25</v>
      </c>
    </row>
    <row r="4697" spans="1:18" hidden="1" x14ac:dyDescent="0.25">
      <c r="A4697" s="32">
        <v>165771</v>
      </c>
      <c r="B4697" s="31" t="s">
        <v>21634</v>
      </c>
      <c r="C4697" s="31" t="s">
        <v>21635</v>
      </c>
      <c r="D4697" s="31" t="s">
        <v>21636</v>
      </c>
      <c r="E4697" s="31" t="s">
        <v>145</v>
      </c>
      <c r="F4697" s="31" t="s">
        <v>122</v>
      </c>
      <c r="G4697" s="31" t="s">
        <v>107</v>
      </c>
      <c r="H4697" s="31" t="s">
        <v>108</v>
      </c>
      <c r="I4697" s="31"/>
      <c r="J4697" s="31"/>
      <c r="K4697" s="31" t="s">
        <v>106</v>
      </c>
      <c r="L4697" s="31" t="s">
        <v>21635</v>
      </c>
      <c r="M4697" s="31" t="s">
        <v>15</v>
      </c>
      <c r="N4697" s="31" t="s">
        <v>25931</v>
      </c>
      <c r="O4697" s="31" t="s">
        <v>25929</v>
      </c>
      <c r="P4697" s="32" t="s">
        <v>25948</v>
      </c>
      <c r="Q4697" s="32">
        <v>1</v>
      </c>
      <c r="R4697" t="str">
        <f t="shared" si="73"/>
        <v>Ткачук О.С. ПП, маг. "Маркет-Берізка" р-н Волочисский Район, г.Волочиск, ул.Независимости, д.25</v>
      </c>
    </row>
    <row r="4698" spans="1:18" hidden="1" x14ac:dyDescent="0.25">
      <c r="A4698" s="32">
        <v>165774</v>
      </c>
      <c r="B4698" s="31" t="s">
        <v>21640</v>
      </c>
      <c r="C4698" s="31" t="s">
        <v>21641</v>
      </c>
      <c r="D4698" s="31" t="s">
        <v>21642</v>
      </c>
      <c r="E4698" s="31" t="s">
        <v>135</v>
      </c>
      <c r="F4698" s="31" t="s">
        <v>122</v>
      </c>
      <c r="G4698" s="31" t="s">
        <v>107</v>
      </c>
      <c r="H4698" s="31" t="s">
        <v>108</v>
      </c>
      <c r="I4698" s="31" t="s">
        <v>124</v>
      </c>
      <c r="J4698" s="31" t="s">
        <v>109</v>
      </c>
      <c r="K4698" s="31" t="s">
        <v>106</v>
      </c>
      <c r="L4698" s="31" t="s">
        <v>21641</v>
      </c>
      <c r="M4698" s="31" t="s">
        <v>7</v>
      </c>
      <c r="N4698" s="31" t="s">
        <v>25930</v>
      </c>
      <c r="O4698" s="31" t="s">
        <v>25929</v>
      </c>
      <c r="P4698" s="32" t="s">
        <v>25948</v>
      </c>
      <c r="Q4698" s="32">
        <v>1</v>
      </c>
      <c r="R4698" t="str">
        <f t="shared" si="73"/>
        <v>Ткачук С.А. ПП, маг. "Родзинка" г.Славута, д.1 (ул. Дзержинского)</v>
      </c>
    </row>
    <row r="4699" spans="1:18" hidden="1" x14ac:dyDescent="0.25">
      <c r="A4699" s="32">
        <v>165774</v>
      </c>
      <c r="B4699" s="31" t="s">
        <v>21640</v>
      </c>
      <c r="C4699" s="31" t="s">
        <v>21641</v>
      </c>
      <c r="D4699" s="31" t="s">
        <v>21642</v>
      </c>
      <c r="E4699" s="31" t="s">
        <v>135</v>
      </c>
      <c r="F4699" s="31" t="s">
        <v>122</v>
      </c>
      <c r="G4699" s="31" t="s">
        <v>107</v>
      </c>
      <c r="H4699" s="31" t="s">
        <v>108</v>
      </c>
      <c r="I4699" s="31"/>
      <c r="J4699" s="31"/>
      <c r="K4699" s="31" t="s">
        <v>106</v>
      </c>
      <c r="L4699" s="31" t="s">
        <v>21641</v>
      </c>
      <c r="M4699" s="31" t="s">
        <v>7</v>
      </c>
      <c r="N4699" s="31" t="s">
        <v>25930</v>
      </c>
      <c r="O4699" s="31" t="s">
        <v>25929</v>
      </c>
      <c r="P4699" s="32" t="s">
        <v>25948</v>
      </c>
      <c r="Q4699" s="32">
        <v>1</v>
      </c>
      <c r="R4699" t="str">
        <f t="shared" si="73"/>
        <v>Ткачук С.А. ПП, маг. "Родзинка" г.Славута, д.1 (ул. Дзержинского)</v>
      </c>
    </row>
    <row r="4700" spans="1:18" hidden="1" x14ac:dyDescent="0.25">
      <c r="A4700" s="32">
        <v>165835</v>
      </c>
      <c r="B4700" s="31" t="s">
        <v>1484</v>
      </c>
      <c r="C4700" s="31" t="s">
        <v>1485</v>
      </c>
      <c r="D4700" s="31" t="s">
        <v>21740</v>
      </c>
      <c r="E4700" s="31" t="s">
        <v>135</v>
      </c>
      <c r="F4700" s="31" t="s">
        <v>122</v>
      </c>
      <c r="G4700" s="31" t="s">
        <v>149</v>
      </c>
      <c r="H4700" s="31" t="s">
        <v>108</v>
      </c>
      <c r="I4700" s="31" t="s">
        <v>21741</v>
      </c>
      <c r="J4700" s="31" t="s">
        <v>21742</v>
      </c>
      <c r="K4700" s="31" t="s">
        <v>106</v>
      </c>
      <c r="L4700" s="31" t="s">
        <v>1485</v>
      </c>
      <c r="M4700" s="31" t="s">
        <v>7</v>
      </c>
      <c r="N4700" s="31" t="s">
        <v>25930</v>
      </c>
      <c r="O4700" s="31" t="s">
        <v>25929</v>
      </c>
      <c r="P4700" s="32" t="s">
        <v>25948</v>
      </c>
      <c r="Q4700" s="32">
        <v>1</v>
      </c>
      <c r="R4700" t="str">
        <f t="shared" si="73"/>
        <v>Турчина С.І. ПП, маг. "Світанок" г.Славута, ул.Привокзальная, д.47а (на вокзалі)</v>
      </c>
    </row>
    <row r="4701" spans="1:18" hidden="1" x14ac:dyDescent="0.25">
      <c r="A4701" s="32">
        <v>165836</v>
      </c>
      <c r="B4701" s="31" t="s">
        <v>21743</v>
      </c>
      <c r="C4701" s="31" t="s">
        <v>21744</v>
      </c>
      <c r="D4701" s="31" t="s">
        <v>21745</v>
      </c>
      <c r="E4701" s="31" t="s">
        <v>145</v>
      </c>
      <c r="F4701" s="31" t="s">
        <v>122</v>
      </c>
      <c r="G4701" s="31" t="s">
        <v>107</v>
      </c>
      <c r="H4701" s="31" t="s">
        <v>108</v>
      </c>
      <c r="I4701" s="31" t="s">
        <v>21746</v>
      </c>
      <c r="J4701" s="31" t="s">
        <v>21747</v>
      </c>
      <c r="K4701" s="31" t="s">
        <v>106</v>
      </c>
      <c r="L4701" s="31" t="s">
        <v>21744</v>
      </c>
      <c r="M4701" s="31" t="s">
        <v>13</v>
      </c>
      <c r="N4701" s="31" t="s">
        <v>25931</v>
      </c>
      <c r="O4701" s="31" t="s">
        <v>25929</v>
      </c>
      <c r="P4701" s="32" t="s">
        <v>25948</v>
      </c>
      <c r="Q4701" s="32">
        <v>1</v>
      </c>
      <c r="R4701" t="str">
        <f t="shared" si="73"/>
        <v>Турянський В.В. ПП, маг. "Продукти" р-н Городокский Район, с.Веселец (дом культури)</v>
      </c>
    </row>
    <row r="4702" spans="1:18" hidden="1" x14ac:dyDescent="0.25">
      <c r="A4702" s="32">
        <v>165215</v>
      </c>
      <c r="B4702" s="31" t="s">
        <v>20413</v>
      </c>
      <c r="C4702" s="31" t="s">
        <v>20414</v>
      </c>
      <c r="D4702" s="31" t="s">
        <v>2595</v>
      </c>
      <c r="E4702" s="31" t="s">
        <v>135</v>
      </c>
      <c r="F4702" s="31" t="s">
        <v>122</v>
      </c>
      <c r="G4702" s="31" t="s">
        <v>107</v>
      </c>
      <c r="H4702" s="31" t="s">
        <v>108</v>
      </c>
      <c r="I4702" s="31" t="s">
        <v>124</v>
      </c>
      <c r="J4702" s="31" t="s">
        <v>109</v>
      </c>
      <c r="K4702" s="31" t="s">
        <v>106</v>
      </c>
      <c r="L4702" s="31" t="s">
        <v>20414</v>
      </c>
      <c r="M4702" s="31" t="s">
        <v>11</v>
      </c>
      <c r="N4702" s="31" t="s">
        <v>25930</v>
      </c>
      <c r="O4702" s="31" t="s">
        <v>25929</v>
      </c>
      <c r="P4702" s="32" t="s">
        <v>25948</v>
      </c>
      <c r="Q4702" s="32">
        <v>1</v>
      </c>
      <c r="R4702" t="str">
        <f t="shared" si="73"/>
        <v>Роїк М.В. ПП, маг. "Пріма" г.Шепетовка, ул.Рыбака, д.2</v>
      </c>
    </row>
    <row r="4703" spans="1:18" hidden="1" x14ac:dyDescent="0.25">
      <c r="A4703" s="32">
        <v>165219</v>
      </c>
      <c r="B4703" s="31" t="s">
        <v>20424</v>
      </c>
      <c r="C4703" s="31" t="s">
        <v>20425</v>
      </c>
      <c r="D4703" s="31" t="s">
        <v>20426</v>
      </c>
      <c r="E4703" s="31" t="s">
        <v>145</v>
      </c>
      <c r="F4703" s="31" t="s">
        <v>122</v>
      </c>
      <c r="G4703" s="31" t="s">
        <v>107</v>
      </c>
      <c r="H4703" s="31" t="s">
        <v>108</v>
      </c>
      <c r="I4703" s="31" t="s">
        <v>20427</v>
      </c>
      <c r="J4703" s="31" t="s">
        <v>20428</v>
      </c>
      <c r="K4703" s="31" t="s">
        <v>106</v>
      </c>
      <c r="L4703" s="31" t="s">
        <v>20425</v>
      </c>
      <c r="M4703" s="31" t="s">
        <v>16</v>
      </c>
      <c r="N4703" s="31" t="s">
        <v>25931</v>
      </c>
      <c r="O4703" s="31" t="s">
        <v>25929</v>
      </c>
      <c r="P4703" s="32" t="s">
        <v>25948</v>
      </c>
      <c r="Q4703" s="32">
        <v>1</v>
      </c>
      <c r="R4703" t="str">
        <f t="shared" si="73"/>
        <v>Романов Л.Л. ПП, маг. "Продукти" р-н Деражнянский Район, пгт.Волковинцы, ул.Вокзальная, д.12</v>
      </c>
    </row>
    <row r="4704" spans="1:18" hidden="1" x14ac:dyDescent="0.25">
      <c r="A4704" s="32">
        <v>165227</v>
      </c>
      <c r="B4704" s="31" t="s">
        <v>20441</v>
      </c>
      <c r="C4704" s="31" t="s">
        <v>20442</v>
      </c>
      <c r="D4704" s="31" t="s">
        <v>20443</v>
      </c>
      <c r="E4704" s="31" t="s">
        <v>135</v>
      </c>
      <c r="F4704" s="31" t="s">
        <v>122</v>
      </c>
      <c r="G4704" s="31" t="s">
        <v>113</v>
      </c>
      <c r="H4704" s="31" t="s">
        <v>108</v>
      </c>
      <c r="I4704" s="31" t="s">
        <v>20444</v>
      </c>
      <c r="J4704" s="31" t="s">
        <v>20445</v>
      </c>
      <c r="K4704" s="31" t="s">
        <v>106</v>
      </c>
      <c r="L4704" s="31" t="s">
        <v>20442</v>
      </c>
      <c r="M4704" s="31" t="s">
        <v>12</v>
      </c>
      <c r="N4704" s="31" t="s">
        <v>25930</v>
      </c>
      <c r="O4704" s="31" t="s">
        <v>25929</v>
      </c>
      <c r="P4704" s="32" t="s">
        <v>25948</v>
      </c>
      <c r="Q4704" s="32">
        <v>1</v>
      </c>
      <c r="R4704" t="str">
        <f t="shared" si="73"/>
        <v>Романюк В.М. ПП, маг. "Продукти" р-н Изяславский Район, г.Изяслав, ул.Независимости, д.14А</v>
      </c>
    </row>
    <row r="4705" spans="1:18" hidden="1" x14ac:dyDescent="0.25">
      <c r="A4705" s="32">
        <v>165228</v>
      </c>
      <c r="B4705" s="31" t="s">
        <v>20446</v>
      </c>
      <c r="C4705" s="31" t="s">
        <v>20447</v>
      </c>
      <c r="D4705" s="31" t="s">
        <v>20448</v>
      </c>
      <c r="E4705" s="31" t="s">
        <v>135</v>
      </c>
      <c r="F4705" s="31" t="s">
        <v>122</v>
      </c>
      <c r="G4705" s="31" t="s">
        <v>107</v>
      </c>
      <c r="H4705" s="31" t="s">
        <v>108</v>
      </c>
      <c r="I4705" s="31"/>
      <c r="J4705" s="31"/>
      <c r="K4705" s="31" t="s">
        <v>106</v>
      </c>
      <c r="L4705" s="31" t="s">
        <v>20447</v>
      </c>
      <c r="M4705" s="31" t="s">
        <v>9</v>
      </c>
      <c r="N4705" s="31" t="s">
        <v>25930</v>
      </c>
      <c r="O4705" s="31" t="s">
        <v>25929</v>
      </c>
      <c r="P4705" s="32" t="s">
        <v>25948</v>
      </c>
      <c r="Q4705" s="32">
        <v>1</v>
      </c>
      <c r="R4705" t="str">
        <f t="shared" si="73"/>
        <v>Романюк К.О. ПП, маг. "Продукти" р-н Изяславский Район, с.Клубивка, ул.Кирпы, д.77а</v>
      </c>
    </row>
    <row r="4706" spans="1:18" hidden="1" x14ac:dyDescent="0.25">
      <c r="A4706" s="32">
        <v>165228</v>
      </c>
      <c r="B4706" s="31" t="s">
        <v>20446</v>
      </c>
      <c r="C4706" s="31" t="s">
        <v>20447</v>
      </c>
      <c r="D4706" s="31" t="s">
        <v>20448</v>
      </c>
      <c r="E4706" s="31" t="s">
        <v>135</v>
      </c>
      <c r="F4706" s="31" t="s">
        <v>122</v>
      </c>
      <c r="G4706" s="31" t="s">
        <v>107</v>
      </c>
      <c r="H4706" s="31" t="s">
        <v>108</v>
      </c>
      <c r="I4706" s="31" t="s">
        <v>20449</v>
      </c>
      <c r="J4706" s="31" t="s">
        <v>20450</v>
      </c>
      <c r="K4706" s="31" t="s">
        <v>106</v>
      </c>
      <c r="L4706" s="31" t="s">
        <v>20447</v>
      </c>
      <c r="M4706" s="31" t="s">
        <v>9</v>
      </c>
      <c r="N4706" s="31" t="s">
        <v>25930</v>
      </c>
      <c r="O4706" s="31" t="s">
        <v>25929</v>
      </c>
      <c r="P4706" s="32" t="s">
        <v>25948</v>
      </c>
      <c r="Q4706" s="32">
        <v>1</v>
      </c>
      <c r="R4706" t="str">
        <f t="shared" si="73"/>
        <v>Романюк К.О. ПП, маг. "Продукти" р-н Изяславский Район, с.Клубивка, ул.Кирпы, д.77а</v>
      </c>
    </row>
    <row r="4707" spans="1:18" hidden="1" x14ac:dyDescent="0.25">
      <c r="A4707" s="32">
        <v>165235</v>
      </c>
      <c r="B4707" s="31" t="s">
        <v>20457</v>
      </c>
      <c r="C4707" s="31" t="s">
        <v>20458</v>
      </c>
      <c r="D4707" s="31" t="s">
        <v>20459</v>
      </c>
      <c r="E4707" s="31" t="s">
        <v>135</v>
      </c>
      <c r="F4707" s="31" t="s">
        <v>122</v>
      </c>
      <c r="G4707" s="31" t="s">
        <v>111</v>
      </c>
      <c r="H4707" s="31" t="s">
        <v>112</v>
      </c>
      <c r="I4707" s="31" t="s">
        <v>20460</v>
      </c>
      <c r="J4707" s="31" t="s">
        <v>20461</v>
      </c>
      <c r="K4707" s="31" t="s">
        <v>106</v>
      </c>
      <c r="L4707" s="31" t="s">
        <v>20458</v>
      </c>
      <c r="M4707" s="31" t="s">
        <v>9</v>
      </c>
      <c r="N4707" s="31" t="s">
        <v>25930</v>
      </c>
      <c r="O4707" s="31" t="s">
        <v>25929</v>
      </c>
      <c r="P4707" s="32" t="s">
        <v>25948</v>
      </c>
      <c r="Q4707" s="32">
        <v>1</v>
      </c>
      <c r="R4707" t="str">
        <f t="shared" si="73"/>
        <v>Романюк С.В. ПП, школа р-н Белогорский Район, пгт.Белогорье, ул.Шевченко, д.87 (школа)</v>
      </c>
    </row>
    <row r="4708" spans="1:18" hidden="1" x14ac:dyDescent="0.25">
      <c r="A4708" s="32">
        <v>165235</v>
      </c>
      <c r="B4708" s="31" t="s">
        <v>20457</v>
      </c>
      <c r="C4708" s="31" t="s">
        <v>20458</v>
      </c>
      <c r="D4708" s="31" t="s">
        <v>20459</v>
      </c>
      <c r="E4708" s="31" t="s">
        <v>135</v>
      </c>
      <c r="F4708" s="31" t="s">
        <v>122</v>
      </c>
      <c r="G4708" s="31" t="s">
        <v>111</v>
      </c>
      <c r="H4708" s="31" t="s">
        <v>112</v>
      </c>
      <c r="I4708" s="31"/>
      <c r="J4708" s="31"/>
      <c r="K4708" s="31" t="s">
        <v>106</v>
      </c>
      <c r="L4708" s="31" t="s">
        <v>20458</v>
      </c>
      <c r="M4708" s="31" t="s">
        <v>9</v>
      </c>
      <c r="N4708" s="31" t="s">
        <v>25930</v>
      </c>
      <c r="O4708" s="31" t="s">
        <v>25929</v>
      </c>
      <c r="P4708" s="32" t="s">
        <v>25948</v>
      </c>
      <c r="Q4708" s="32">
        <v>1</v>
      </c>
      <c r="R4708" t="str">
        <f t="shared" si="73"/>
        <v>Романюк С.В. ПП, школа р-н Белогорский Район, пгт.Белогорье, ул.Шевченко, д.87 (школа)</v>
      </c>
    </row>
    <row r="4709" spans="1:18" hidden="1" x14ac:dyDescent="0.25">
      <c r="A4709" s="32">
        <v>165245</v>
      </c>
      <c r="B4709" s="31" t="s">
        <v>20480</v>
      </c>
      <c r="C4709" s="31" t="s">
        <v>20481</v>
      </c>
      <c r="D4709" s="31" t="s">
        <v>20482</v>
      </c>
      <c r="E4709" s="31" t="s">
        <v>135</v>
      </c>
      <c r="F4709" s="31" t="s">
        <v>122</v>
      </c>
      <c r="G4709" s="31" t="s">
        <v>107</v>
      </c>
      <c r="H4709" s="31" t="s">
        <v>108</v>
      </c>
      <c r="I4709" s="31" t="s">
        <v>124</v>
      </c>
      <c r="J4709" s="31" t="s">
        <v>109</v>
      </c>
      <c r="K4709" s="31" t="s">
        <v>106</v>
      </c>
      <c r="L4709" s="31" t="s">
        <v>20481</v>
      </c>
      <c r="M4709" s="31" t="s">
        <v>8</v>
      </c>
      <c r="N4709" s="31" t="s">
        <v>25930</v>
      </c>
      <c r="O4709" s="31" t="s">
        <v>25929</v>
      </c>
      <c r="P4709" s="32" t="s">
        <v>25948</v>
      </c>
      <c r="Q4709" s="32">
        <v>1</v>
      </c>
      <c r="R4709" t="str">
        <f t="shared" si="73"/>
        <v>Руденко В.А. ПП, к-к р-н Славутский Район, с.Берездов, ул.Октябрьская, д.27</v>
      </c>
    </row>
    <row r="4710" spans="1:18" hidden="1" x14ac:dyDescent="0.25">
      <c r="A4710" s="32">
        <v>165245</v>
      </c>
      <c r="B4710" s="31" t="s">
        <v>20480</v>
      </c>
      <c r="C4710" s="31" t="s">
        <v>20481</v>
      </c>
      <c r="D4710" s="31" t="s">
        <v>20482</v>
      </c>
      <c r="E4710" s="31" t="s">
        <v>135</v>
      </c>
      <c r="F4710" s="31" t="s">
        <v>122</v>
      </c>
      <c r="G4710" s="31" t="s">
        <v>107</v>
      </c>
      <c r="H4710" s="31" t="s">
        <v>108</v>
      </c>
      <c r="I4710" s="31"/>
      <c r="J4710" s="31"/>
      <c r="K4710" s="31" t="s">
        <v>106</v>
      </c>
      <c r="L4710" s="31" t="s">
        <v>20481</v>
      </c>
      <c r="M4710" s="31" t="s">
        <v>8</v>
      </c>
      <c r="N4710" s="31" t="s">
        <v>25930</v>
      </c>
      <c r="O4710" s="31" t="s">
        <v>25929</v>
      </c>
      <c r="P4710" s="32" t="s">
        <v>25948</v>
      </c>
      <c r="Q4710" s="32">
        <v>1</v>
      </c>
      <c r="R4710" t="str">
        <f t="shared" si="73"/>
        <v>Руденко В.А. ПП, к-к р-н Славутский Район, с.Берездов, ул.Октябрьская, д.27</v>
      </c>
    </row>
    <row r="4711" spans="1:18" hidden="1" x14ac:dyDescent="0.25">
      <c r="A4711" s="32">
        <v>165246</v>
      </c>
      <c r="B4711" s="31" t="s">
        <v>20483</v>
      </c>
      <c r="C4711" s="31" t="s">
        <v>20484</v>
      </c>
      <c r="D4711" s="31" t="s">
        <v>20485</v>
      </c>
      <c r="E4711" s="31" t="s">
        <v>135</v>
      </c>
      <c r="F4711" s="31" t="s">
        <v>122</v>
      </c>
      <c r="G4711" s="31" t="s">
        <v>107</v>
      </c>
      <c r="H4711" s="31" t="s">
        <v>108</v>
      </c>
      <c r="I4711" s="31" t="s">
        <v>124</v>
      </c>
      <c r="J4711" s="31" t="s">
        <v>109</v>
      </c>
      <c r="K4711" s="31" t="s">
        <v>106</v>
      </c>
      <c r="L4711" s="31" t="s">
        <v>20484</v>
      </c>
      <c r="M4711" s="31" t="s">
        <v>8</v>
      </c>
      <c r="N4711" s="31" t="s">
        <v>25930</v>
      </c>
      <c r="O4711" s="31" t="s">
        <v>25929</v>
      </c>
      <c r="P4711" s="32" t="s">
        <v>25948</v>
      </c>
      <c r="Q4711" s="32">
        <v>1</v>
      </c>
      <c r="R4711" t="str">
        <f t="shared" si="73"/>
        <v>Руденко В.А. ПП, маг. "Ветеран" р-н Славутский Район, с.Берездов, ул.Октябрьская, д.14</v>
      </c>
    </row>
    <row r="4712" spans="1:18" hidden="1" x14ac:dyDescent="0.25">
      <c r="A4712" s="32">
        <v>165246</v>
      </c>
      <c r="B4712" s="31" t="s">
        <v>20483</v>
      </c>
      <c r="C4712" s="31" t="s">
        <v>20484</v>
      </c>
      <c r="D4712" s="31" t="s">
        <v>20485</v>
      </c>
      <c r="E4712" s="31" t="s">
        <v>135</v>
      </c>
      <c r="F4712" s="31" t="s">
        <v>122</v>
      </c>
      <c r="G4712" s="31" t="s">
        <v>107</v>
      </c>
      <c r="H4712" s="31" t="s">
        <v>108</v>
      </c>
      <c r="I4712" s="31"/>
      <c r="J4712" s="31"/>
      <c r="K4712" s="31" t="s">
        <v>106</v>
      </c>
      <c r="L4712" s="31" t="s">
        <v>20484</v>
      </c>
      <c r="M4712" s="31" t="s">
        <v>8</v>
      </c>
      <c r="N4712" s="31" t="s">
        <v>25930</v>
      </c>
      <c r="O4712" s="31" t="s">
        <v>25929</v>
      </c>
      <c r="P4712" s="32" t="s">
        <v>25948</v>
      </c>
      <c r="Q4712" s="32">
        <v>1</v>
      </c>
      <c r="R4712" t="str">
        <f t="shared" si="73"/>
        <v>Руденко В.А. ПП, маг. "Ветеран" р-н Славутский Район, с.Берездов, ул.Октябрьская, д.14</v>
      </c>
    </row>
    <row r="4713" spans="1:18" hidden="1" x14ac:dyDescent="0.25">
      <c r="A4713" s="32">
        <v>165254</v>
      </c>
      <c r="B4713" s="31" t="s">
        <v>20499</v>
      </c>
      <c r="C4713" s="31" t="s">
        <v>20500</v>
      </c>
      <c r="D4713" s="31" t="s">
        <v>20501</v>
      </c>
      <c r="E4713" s="31" t="s">
        <v>145</v>
      </c>
      <c r="F4713" s="31" t="s">
        <v>122</v>
      </c>
      <c r="G4713" s="31" t="s">
        <v>107</v>
      </c>
      <c r="H4713" s="31" t="s">
        <v>108</v>
      </c>
      <c r="I4713" s="31" t="s">
        <v>20502</v>
      </c>
      <c r="J4713" s="31" t="s">
        <v>20503</v>
      </c>
      <c r="K4713" s="31" t="s">
        <v>106</v>
      </c>
      <c r="L4713" s="31" t="s">
        <v>20500</v>
      </c>
      <c r="M4713" s="31" t="s">
        <v>14</v>
      </c>
      <c r="N4713" s="31" t="s">
        <v>25931</v>
      </c>
      <c r="O4713" s="31" t="s">
        <v>25929</v>
      </c>
      <c r="P4713" s="32" t="s">
        <v>25948</v>
      </c>
      <c r="Q4713" s="32">
        <v>1</v>
      </c>
      <c r="R4713" t="str">
        <f t="shared" si="73"/>
        <v>Рудь В.М. ПП, маг. "Дар" р-н Ярмолинецкий Район, с.Правдовка, ул.Центральная, д.230</v>
      </c>
    </row>
    <row r="4714" spans="1:18" hidden="1" x14ac:dyDescent="0.25">
      <c r="A4714" s="32">
        <v>165255</v>
      </c>
      <c r="B4714" s="31" t="s">
        <v>20504</v>
      </c>
      <c r="C4714" s="31" t="s">
        <v>20505</v>
      </c>
      <c r="D4714" s="31" t="s">
        <v>20506</v>
      </c>
      <c r="E4714" s="31" t="s">
        <v>135</v>
      </c>
      <c r="F4714" s="31" t="s">
        <v>122</v>
      </c>
      <c r="G4714" s="31" t="s">
        <v>107</v>
      </c>
      <c r="H4714" s="31" t="s">
        <v>108</v>
      </c>
      <c r="I4714" s="31" t="s">
        <v>124</v>
      </c>
      <c r="J4714" s="31" t="s">
        <v>109</v>
      </c>
      <c r="K4714" s="31" t="s">
        <v>106</v>
      </c>
      <c r="L4714" s="31" t="s">
        <v>20505</v>
      </c>
      <c r="M4714" s="31" t="s">
        <v>9</v>
      </c>
      <c r="N4714" s="31" t="s">
        <v>25930</v>
      </c>
      <c r="O4714" s="31" t="s">
        <v>25929</v>
      </c>
      <c r="P4714" s="32" t="s">
        <v>25948</v>
      </c>
      <c r="Q4714" s="32">
        <v>1</v>
      </c>
      <c r="R4714" t="str">
        <f t="shared" si="73"/>
        <v>Рудь Н.В. ПП, маг. "Марія" р-н Белогорский Район, пгт.Ямполь, ул.Чернавина, д.35</v>
      </c>
    </row>
    <row r="4715" spans="1:18" hidden="1" x14ac:dyDescent="0.25">
      <c r="A4715" s="32">
        <v>165256</v>
      </c>
      <c r="B4715" s="31" t="s">
        <v>20507</v>
      </c>
      <c r="C4715" s="31" t="s">
        <v>20508</v>
      </c>
      <c r="D4715" s="31" t="s">
        <v>20509</v>
      </c>
      <c r="E4715" s="31" t="s">
        <v>135</v>
      </c>
      <c r="F4715" s="31" t="s">
        <v>122</v>
      </c>
      <c r="G4715" s="31" t="s">
        <v>111</v>
      </c>
      <c r="H4715" s="31" t="s">
        <v>112</v>
      </c>
      <c r="I4715" s="31" t="s">
        <v>124</v>
      </c>
      <c r="J4715" s="31" t="s">
        <v>109</v>
      </c>
      <c r="K4715" s="31" t="s">
        <v>106</v>
      </c>
      <c r="L4715" s="31" t="s">
        <v>20508</v>
      </c>
      <c r="M4715" s="31" t="s">
        <v>9</v>
      </c>
      <c r="N4715" s="31" t="s">
        <v>25930</v>
      </c>
      <c r="O4715" s="31" t="s">
        <v>25929</v>
      </c>
      <c r="P4715" s="32" t="s">
        <v>25948</v>
      </c>
      <c r="Q4715" s="32">
        <v>1</v>
      </c>
      <c r="R4715" t="str">
        <f t="shared" si="73"/>
        <v>Рудь О.В. ПП, школа-буфет р-н Белогорский Район, пгт.Ямполь, ул.Ленина, д.34</v>
      </c>
    </row>
    <row r="4716" spans="1:18" hidden="1" x14ac:dyDescent="0.25">
      <c r="A4716" s="32">
        <v>165258</v>
      </c>
      <c r="B4716" s="31" t="s">
        <v>20510</v>
      </c>
      <c r="C4716" s="31" t="s">
        <v>20511</v>
      </c>
      <c r="D4716" s="31" t="s">
        <v>20512</v>
      </c>
      <c r="E4716" s="31" t="s">
        <v>135</v>
      </c>
      <c r="F4716" s="31" t="s">
        <v>122</v>
      </c>
      <c r="G4716" s="31" t="s">
        <v>107</v>
      </c>
      <c r="H4716" s="31" t="s">
        <v>108</v>
      </c>
      <c r="I4716" s="31" t="s">
        <v>124</v>
      </c>
      <c r="J4716" s="31" t="s">
        <v>109</v>
      </c>
      <c r="K4716" s="31" t="s">
        <v>106</v>
      </c>
      <c r="L4716" s="31" t="s">
        <v>20511</v>
      </c>
      <c r="M4716" s="31" t="s">
        <v>10</v>
      </c>
      <c r="N4716" s="31" t="s">
        <v>25930</v>
      </c>
      <c r="O4716" s="31" t="s">
        <v>25929</v>
      </c>
      <c r="P4716" s="32" t="s">
        <v>25948</v>
      </c>
      <c r="Q4716" s="32">
        <v>1</v>
      </c>
      <c r="R4716" t="str">
        <f t="shared" si="73"/>
        <v>Рудюк К.М. ПП, маг. "Продукти" г.Нетишин, ул.Варшавская, д.11 (На тер. бетонного заводу)</v>
      </c>
    </row>
    <row r="4717" spans="1:18" hidden="1" x14ac:dyDescent="0.25">
      <c r="A4717" s="32">
        <v>165258</v>
      </c>
      <c r="B4717" s="31" t="s">
        <v>20510</v>
      </c>
      <c r="C4717" s="31" t="s">
        <v>20511</v>
      </c>
      <c r="D4717" s="31" t="s">
        <v>20512</v>
      </c>
      <c r="E4717" s="31" t="s">
        <v>135</v>
      </c>
      <c r="F4717" s="31" t="s">
        <v>122</v>
      </c>
      <c r="G4717" s="31" t="s">
        <v>107</v>
      </c>
      <c r="H4717" s="31" t="s">
        <v>108</v>
      </c>
      <c r="I4717" s="31"/>
      <c r="J4717" s="31"/>
      <c r="K4717" s="31" t="s">
        <v>106</v>
      </c>
      <c r="L4717" s="31" t="s">
        <v>20511</v>
      </c>
      <c r="M4717" s="31" t="s">
        <v>10</v>
      </c>
      <c r="N4717" s="31" t="s">
        <v>25930</v>
      </c>
      <c r="O4717" s="31" t="s">
        <v>25929</v>
      </c>
      <c r="P4717" s="32" t="s">
        <v>25948</v>
      </c>
      <c r="Q4717" s="32">
        <v>1</v>
      </c>
      <c r="R4717" t="str">
        <f t="shared" si="73"/>
        <v>Рудюк К.М. ПП, маг. "Продукти" г.Нетишин, ул.Варшавская, д.11 (На тер. бетонного заводу)</v>
      </c>
    </row>
    <row r="4718" spans="1:18" hidden="1" x14ac:dyDescent="0.25">
      <c r="A4718" s="32">
        <v>165268</v>
      </c>
      <c r="B4718" s="31" t="s">
        <v>20533</v>
      </c>
      <c r="C4718" s="31" t="s">
        <v>11949</v>
      </c>
      <c r="D4718" s="31" t="s">
        <v>20534</v>
      </c>
      <c r="E4718" s="31" t="s">
        <v>135</v>
      </c>
      <c r="F4718" s="31" t="s">
        <v>122</v>
      </c>
      <c r="G4718" s="31" t="s">
        <v>107</v>
      </c>
      <c r="H4718" s="31" t="s">
        <v>108</v>
      </c>
      <c r="I4718" s="31"/>
      <c r="J4718" s="31"/>
      <c r="K4718" s="31" t="s">
        <v>106</v>
      </c>
      <c r="L4718" s="31" t="s">
        <v>11949</v>
      </c>
      <c r="M4718" s="31" t="s">
        <v>12</v>
      </c>
      <c r="N4718" s="31" t="s">
        <v>25930</v>
      </c>
      <c r="O4718" s="31" t="s">
        <v>25929</v>
      </c>
      <c r="P4718" s="32" t="s">
        <v>25948</v>
      </c>
      <c r="Q4718" s="32">
        <v>1</v>
      </c>
      <c r="R4718" t="str">
        <f t="shared" si="73"/>
        <v>Рябко К.І. ПП, маг. "Міні-маркет" р-н Полонский Район, г.Полонное, ул.Герасимчука (біля АЗС)</v>
      </c>
    </row>
    <row r="4719" spans="1:18" hidden="1" x14ac:dyDescent="0.25">
      <c r="A4719" s="32">
        <v>165268</v>
      </c>
      <c r="B4719" s="31" t="s">
        <v>20533</v>
      </c>
      <c r="C4719" s="31" t="s">
        <v>11949</v>
      </c>
      <c r="D4719" s="31" t="s">
        <v>20534</v>
      </c>
      <c r="E4719" s="31" t="s">
        <v>135</v>
      </c>
      <c r="F4719" s="31" t="s">
        <v>122</v>
      </c>
      <c r="G4719" s="31" t="s">
        <v>107</v>
      </c>
      <c r="H4719" s="31" t="s">
        <v>108</v>
      </c>
      <c r="I4719" s="31" t="s">
        <v>124</v>
      </c>
      <c r="J4719" s="31" t="s">
        <v>109</v>
      </c>
      <c r="K4719" s="31" t="s">
        <v>106</v>
      </c>
      <c r="L4719" s="31" t="s">
        <v>11949</v>
      </c>
      <c r="M4719" s="31" t="s">
        <v>12</v>
      </c>
      <c r="N4719" s="31" t="s">
        <v>25930</v>
      </c>
      <c r="O4719" s="31" t="s">
        <v>25929</v>
      </c>
      <c r="P4719" s="32" t="s">
        <v>25948</v>
      </c>
      <c r="Q4719" s="32">
        <v>1</v>
      </c>
      <c r="R4719" t="str">
        <f t="shared" si="73"/>
        <v>Рябко К.І. ПП, маг. "Міні-маркет" р-н Полонский Район, г.Полонное, ул.Герасимчука (біля АЗС)</v>
      </c>
    </row>
    <row r="4720" spans="1:18" hidden="1" x14ac:dyDescent="0.25">
      <c r="A4720" s="32">
        <v>165277</v>
      </c>
      <c r="B4720" s="31" t="s">
        <v>20552</v>
      </c>
      <c r="C4720" s="31" t="s">
        <v>20553</v>
      </c>
      <c r="D4720" s="31" t="s">
        <v>20554</v>
      </c>
      <c r="E4720" s="31" t="s">
        <v>145</v>
      </c>
      <c r="F4720" s="31" t="s">
        <v>122</v>
      </c>
      <c r="G4720" s="31" t="s">
        <v>107</v>
      </c>
      <c r="H4720" s="31" t="s">
        <v>108</v>
      </c>
      <c r="I4720" s="31" t="s">
        <v>20555</v>
      </c>
      <c r="J4720" s="31" t="s">
        <v>20556</v>
      </c>
      <c r="K4720" s="31" t="s">
        <v>106</v>
      </c>
      <c r="L4720" s="31" t="s">
        <v>20553</v>
      </c>
      <c r="M4720" s="31" t="s">
        <v>16</v>
      </c>
      <c r="N4720" s="31" t="s">
        <v>25931</v>
      </c>
      <c r="O4720" s="31" t="s">
        <v>25929</v>
      </c>
      <c r="P4720" s="32" t="s">
        <v>25948</v>
      </c>
      <c r="Q4720" s="32">
        <v>1</v>
      </c>
      <c r="R4720" t="str">
        <f t="shared" si="73"/>
        <v>Савіцька Р.А. ПП, маг. "Продукти" р-н Ярмолинецкий Район, с.Соколовка, ул.Центральная, д.18</v>
      </c>
    </row>
    <row r="4721" spans="1:18" hidden="1" x14ac:dyDescent="0.25">
      <c r="A4721" s="32">
        <v>165279</v>
      </c>
      <c r="B4721" s="31" t="s">
        <v>20562</v>
      </c>
      <c r="C4721" s="31" t="s">
        <v>20563</v>
      </c>
      <c r="D4721" s="31" t="s">
        <v>3944</v>
      </c>
      <c r="E4721" s="31" t="s">
        <v>135</v>
      </c>
      <c r="F4721" s="31" t="s">
        <v>122</v>
      </c>
      <c r="G4721" s="31" t="s">
        <v>107</v>
      </c>
      <c r="H4721" s="31" t="s">
        <v>108</v>
      </c>
      <c r="I4721" s="31" t="s">
        <v>124</v>
      </c>
      <c r="J4721" s="31" t="s">
        <v>109</v>
      </c>
      <c r="K4721" s="31" t="s">
        <v>106</v>
      </c>
      <c r="L4721" s="31" t="s">
        <v>20563</v>
      </c>
      <c r="M4721" s="31" t="s">
        <v>7</v>
      </c>
      <c r="N4721" s="31" t="s">
        <v>25930</v>
      </c>
      <c r="O4721" s="31" t="s">
        <v>25929</v>
      </c>
      <c r="P4721" s="32" t="s">
        <v>25948</v>
      </c>
      <c r="Q4721" s="32">
        <v>1</v>
      </c>
      <c r="R4721" t="str">
        <f t="shared" si="73"/>
        <v>Савкіна О.А. ПП, маг. "Артеміда" г.Славута, ул.Садовая, д.5</v>
      </c>
    </row>
    <row r="4722" spans="1:18" hidden="1" x14ac:dyDescent="0.25">
      <c r="A4722" s="32">
        <v>165281</v>
      </c>
      <c r="B4722" s="31" t="s">
        <v>20564</v>
      </c>
      <c r="C4722" s="31" t="s">
        <v>20565</v>
      </c>
      <c r="D4722" s="31" t="s">
        <v>20566</v>
      </c>
      <c r="E4722" s="31" t="s">
        <v>135</v>
      </c>
      <c r="F4722" s="31" t="s">
        <v>122</v>
      </c>
      <c r="G4722" s="31" t="s">
        <v>164</v>
      </c>
      <c r="H4722" s="31" t="s">
        <v>108</v>
      </c>
      <c r="I4722" s="31" t="s">
        <v>124</v>
      </c>
      <c r="J4722" s="31" t="s">
        <v>109</v>
      </c>
      <c r="K4722" s="31" t="s">
        <v>106</v>
      </c>
      <c r="L4722" s="31" t="s">
        <v>20565</v>
      </c>
      <c r="M4722" s="31" t="s">
        <v>11</v>
      </c>
      <c r="N4722" s="31" t="s">
        <v>25930</v>
      </c>
      <c r="O4722" s="31" t="s">
        <v>25929</v>
      </c>
      <c r="P4722" s="32" t="s">
        <v>25948</v>
      </c>
      <c r="Q4722" s="32">
        <v>1</v>
      </c>
      <c r="R4722" t="str">
        <f t="shared" si="73"/>
        <v>Савосік О.В. ПП, маг. г.Шепетовка, ул.Тургенева, д.2 (АЗС)</v>
      </c>
    </row>
    <row r="4723" spans="1:18" hidden="1" x14ac:dyDescent="0.25">
      <c r="A4723" s="32">
        <v>165311</v>
      </c>
      <c r="B4723" s="31" t="s">
        <v>20636</v>
      </c>
      <c r="C4723" s="31" t="s">
        <v>20637</v>
      </c>
      <c r="D4723" s="31" t="s">
        <v>20638</v>
      </c>
      <c r="E4723" s="31" t="s">
        <v>135</v>
      </c>
      <c r="F4723" s="31" t="s">
        <v>122</v>
      </c>
      <c r="G4723" s="31" t="s">
        <v>113</v>
      </c>
      <c r="H4723" s="31" t="s">
        <v>108</v>
      </c>
      <c r="I4723" s="31" t="s">
        <v>20639</v>
      </c>
      <c r="J4723" s="31" t="s">
        <v>20640</v>
      </c>
      <c r="K4723" s="31" t="s">
        <v>106</v>
      </c>
      <c r="L4723" s="31" t="s">
        <v>20637</v>
      </c>
      <c r="M4723" s="31" t="s">
        <v>10</v>
      </c>
      <c r="N4723" s="31" t="s">
        <v>25930</v>
      </c>
      <c r="O4723" s="31" t="s">
        <v>25929</v>
      </c>
      <c r="P4723" s="32" t="s">
        <v>25948</v>
      </c>
      <c r="Q4723" s="32">
        <v>1</v>
      </c>
      <c r="R4723" t="str">
        <f t="shared" si="73"/>
        <v>Самоцький О.І. ПП, маг. "Продукти" р-н Изяславский Район, с.Кунив, ул.Октябрьская, д.23а</v>
      </c>
    </row>
    <row r="4724" spans="1:18" hidden="1" x14ac:dyDescent="0.25">
      <c r="A4724" s="32">
        <v>165311</v>
      </c>
      <c r="B4724" s="31" t="s">
        <v>20636</v>
      </c>
      <c r="C4724" s="31" t="s">
        <v>20637</v>
      </c>
      <c r="D4724" s="31" t="s">
        <v>20638</v>
      </c>
      <c r="E4724" s="31" t="s">
        <v>135</v>
      </c>
      <c r="F4724" s="31" t="s">
        <v>122</v>
      </c>
      <c r="G4724" s="31" t="s">
        <v>113</v>
      </c>
      <c r="H4724" s="31" t="s">
        <v>108</v>
      </c>
      <c r="I4724" s="31"/>
      <c r="J4724" s="31"/>
      <c r="K4724" s="31" t="s">
        <v>106</v>
      </c>
      <c r="L4724" s="31" t="s">
        <v>20637</v>
      </c>
      <c r="M4724" s="31" t="s">
        <v>10</v>
      </c>
      <c r="N4724" s="31" t="s">
        <v>25930</v>
      </c>
      <c r="O4724" s="31" t="s">
        <v>25929</v>
      </c>
      <c r="P4724" s="32" t="s">
        <v>25948</v>
      </c>
      <c r="Q4724" s="32">
        <v>1</v>
      </c>
      <c r="R4724" t="str">
        <f t="shared" si="73"/>
        <v>Самоцький О.І. ПП, маг. "Продукти" р-н Изяславский Район, с.Кунив, ул.Октябрьская, д.23а</v>
      </c>
    </row>
    <row r="4725" spans="1:18" hidden="1" x14ac:dyDescent="0.25">
      <c r="A4725" s="32">
        <v>165312</v>
      </c>
      <c r="B4725" s="31" t="s">
        <v>20641</v>
      </c>
      <c r="C4725" s="31" t="s">
        <v>20642</v>
      </c>
      <c r="D4725" s="31" t="s">
        <v>20643</v>
      </c>
      <c r="E4725" s="31" t="s">
        <v>135</v>
      </c>
      <c r="F4725" s="31" t="s">
        <v>122</v>
      </c>
      <c r="G4725" s="31" t="s">
        <v>107</v>
      </c>
      <c r="H4725" s="31" t="s">
        <v>108</v>
      </c>
      <c r="I4725" s="31" t="s">
        <v>124</v>
      </c>
      <c r="J4725" s="31" t="s">
        <v>109</v>
      </c>
      <c r="K4725" s="31" t="s">
        <v>106</v>
      </c>
      <c r="L4725" s="31" t="s">
        <v>20642</v>
      </c>
      <c r="M4725" s="31" t="s">
        <v>10</v>
      </c>
      <c r="N4725" s="31" t="s">
        <v>25930</v>
      </c>
      <c r="O4725" s="31" t="s">
        <v>25929</v>
      </c>
      <c r="P4725" s="32" t="s">
        <v>25948</v>
      </c>
      <c r="Q4725" s="32">
        <v>1</v>
      </c>
      <c r="R4725" t="str">
        <f t="shared" si="73"/>
        <v>Самоцький О.І. ПП, маг.-кафетерій" р-н Изяславский Район, с.Кунив, ул.Лисовской, д.8а</v>
      </c>
    </row>
    <row r="4726" spans="1:18" hidden="1" x14ac:dyDescent="0.25">
      <c r="A4726" s="32">
        <v>165312</v>
      </c>
      <c r="B4726" s="31" t="s">
        <v>20641</v>
      </c>
      <c r="C4726" s="31" t="s">
        <v>20642</v>
      </c>
      <c r="D4726" s="31" t="s">
        <v>20643</v>
      </c>
      <c r="E4726" s="31" t="s">
        <v>135</v>
      </c>
      <c r="F4726" s="31" t="s">
        <v>122</v>
      </c>
      <c r="G4726" s="31" t="s">
        <v>107</v>
      </c>
      <c r="H4726" s="31" t="s">
        <v>108</v>
      </c>
      <c r="I4726" s="31"/>
      <c r="J4726" s="31"/>
      <c r="K4726" s="31" t="s">
        <v>106</v>
      </c>
      <c r="L4726" s="31" t="s">
        <v>20642</v>
      </c>
      <c r="M4726" s="31" t="s">
        <v>10</v>
      </c>
      <c r="N4726" s="31" t="s">
        <v>25930</v>
      </c>
      <c r="O4726" s="31" t="s">
        <v>25929</v>
      </c>
      <c r="P4726" s="32" t="s">
        <v>25948</v>
      </c>
      <c r="Q4726" s="32">
        <v>1</v>
      </c>
      <c r="R4726" t="str">
        <f t="shared" si="73"/>
        <v>Самоцький О.І. ПП, маг.-кафетерій" р-н Изяславский Район, с.Кунив, ул.Лисовской, д.8а</v>
      </c>
    </row>
    <row r="4727" spans="1:18" hidden="1" x14ac:dyDescent="0.25">
      <c r="A4727" s="32">
        <v>165325</v>
      </c>
      <c r="B4727" s="31" t="s">
        <v>20657</v>
      </c>
      <c r="C4727" s="31" t="s">
        <v>20658</v>
      </c>
      <c r="D4727" s="31" t="s">
        <v>15451</v>
      </c>
      <c r="E4727" s="31" t="s">
        <v>135</v>
      </c>
      <c r="F4727" s="31" t="s">
        <v>122</v>
      </c>
      <c r="G4727" s="31" t="s">
        <v>113</v>
      </c>
      <c r="H4727" s="31" t="s">
        <v>108</v>
      </c>
      <c r="I4727" s="31" t="s">
        <v>124</v>
      </c>
      <c r="J4727" s="31" t="s">
        <v>109</v>
      </c>
      <c r="K4727" s="31" t="s">
        <v>106</v>
      </c>
      <c r="L4727" s="31" t="s">
        <v>20658</v>
      </c>
      <c r="M4727" s="31" t="s">
        <v>11</v>
      </c>
      <c r="N4727" s="31" t="s">
        <v>25930</v>
      </c>
      <c r="O4727" s="31" t="s">
        <v>25929</v>
      </c>
      <c r="P4727" s="32" t="s">
        <v>25948</v>
      </c>
      <c r="Q4727" s="32">
        <v>1</v>
      </c>
      <c r="R4727" t="str">
        <f t="shared" si="73"/>
        <v>Сандул В.О.ПП,м-н "Олімп" Шепетівка, вул. Промислова, б. 1,</v>
      </c>
    </row>
    <row r="4728" spans="1:18" hidden="1" x14ac:dyDescent="0.25">
      <c r="A4728" s="32">
        <v>165326</v>
      </c>
      <c r="B4728" s="31" t="s">
        <v>20659</v>
      </c>
      <c r="C4728" s="31" t="s">
        <v>20660</v>
      </c>
      <c r="D4728" s="31" t="s">
        <v>20661</v>
      </c>
      <c r="E4728" s="31" t="s">
        <v>135</v>
      </c>
      <c r="F4728" s="31" t="s">
        <v>122</v>
      </c>
      <c r="G4728" s="31" t="s">
        <v>107</v>
      </c>
      <c r="H4728" s="31" t="s">
        <v>108</v>
      </c>
      <c r="I4728" s="31" t="s">
        <v>124</v>
      </c>
      <c r="J4728" s="31" t="s">
        <v>109</v>
      </c>
      <c r="K4728" s="31" t="s">
        <v>106</v>
      </c>
      <c r="L4728" s="31" t="s">
        <v>20660</v>
      </c>
      <c r="M4728" s="31" t="s">
        <v>12</v>
      </c>
      <c r="N4728" s="31" t="s">
        <v>25930</v>
      </c>
      <c r="O4728" s="31" t="s">
        <v>25929</v>
      </c>
      <c r="P4728" s="32" t="s">
        <v>25948</v>
      </c>
      <c r="Q4728" s="32">
        <v>1</v>
      </c>
      <c r="R4728" t="str">
        <f t="shared" si="73"/>
        <v>Сарнацька Н.О. ПП, маг. "Продукти" р-н Полонский Район, г.Полонное, ул.Худякова (0)</v>
      </c>
    </row>
    <row r="4729" spans="1:18" hidden="1" x14ac:dyDescent="0.25">
      <c r="A4729" s="32">
        <v>165327</v>
      </c>
      <c r="B4729" s="31" t="s">
        <v>20662</v>
      </c>
      <c r="C4729" s="31" t="s">
        <v>20660</v>
      </c>
      <c r="D4729" s="31" t="s">
        <v>20663</v>
      </c>
      <c r="E4729" s="31" t="s">
        <v>135</v>
      </c>
      <c r="F4729" s="31" t="s">
        <v>122</v>
      </c>
      <c r="G4729" s="31" t="s">
        <v>107</v>
      </c>
      <c r="H4729" s="31" t="s">
        <v>108</v>
      </c>
      <c r="I4729" s="31" t="s">
        <v>124</v>
      </c>
      <c r="J4729" s="31" t="s">
        <v>109</v>
      </c>
      <c r="K4729" s="31" t="s">
        <v>106</v>
      </c>
      <c r="L4729" s="31" t="s">
        <v>20660</v>
      </c>
      <c r="M4729" s="31" t="s">
        <v>12</v>
      </c>
      <c r="N4729" s="31" t="s">
        <v>25930</v>
      </c>
      <c r="O4729" s="31" t="s">
        <v>25929</v>
      </c>
      <c r="P4729" s="32" t="s">
        <v>25948</v>
      </c>
      <c r="Q4729" s="32">
        <v>1</v>
      </c>
      <c r="R4729" t="str">
        <f t="shared" si="73"/>
        <v>Сарнацька Н.О. ПП, маг. "Продукти" р-н Полонский Район, г.Полонное, ул.Герасимчука, д.А</v>
      </c>
    </row>
    <row r="4730" spans="1:18" hidden="1" x14ac:dyDescent="0.25">
      <c r="A4730" s="32">
        <v>165347</v>
      </c>
      <c r="B4730" s="31" t="s">
        <v>20706</v>
      </c>
      <c r="C4730" s="31" t="s">
        <v>20707</v>
      </c>
      <c r="D4730" s="31" t="s">
        <v>20708</v>
      </c>
      <c r="E4730" s="31" t="s">
        <v>145</v>
      </c>
      <c r="F4730" s="31" t="s">
        <v>122</v>
      </c>
      <c r="G4730" s="31" t="s">
        <v>107</v>
      </c>
      <c r="H4730" s="31" t="s">
        <v>108</v>
      </c>
      <c r="I4730" s="31" t="s">
        <v>124</v>
      </c>
      <c r="J4730" s="31" t="s">
        <v>109</v>
      </c>
      <c r="K4730" s="31" t="s">
        <v>106</v>
      </c>
      <c r="L4730" s="31" t="s">
        <v>20707</v>
      </c>
      <c r="M4730" s="31" t="s">
        <v>13</v>
      </c>
      <c r="N4730" s="31" t="s">
        <v>25931</v>
      </c>
      <c r="O4730" s="31" t="s">
        <v>25929</v>
      </c>
      <c r="P4730" s="32" t="s">
        <v>25948</v>
      </c>
      <c r="Q4730" s="32">
        <v>1</v>
      </c>
      <c r="R4730" t="str">
        <f t="shared" si="73"/>
        <v>Світлана ГВП ПП,маг "Продукти" р-н Волочисский Район, с.Ожиговцы (0)</v>
      </c>
    </row>
    <row r="4731" spans="1:18" hidden="1" x14ac:dyDescent="0.25">
      <c r="A4731" s="32">
        <v>165365</v>
      </c>
      <c r="B4731" s="31" t="s">
        <v>20761</v>
      </c>
      <c r="C4731" s="31" t="s">
        <v>20762</v>
      </c>
      <c r="D4731" s="31" t="s">
        <v>18078</v>
      </c>
      <c r="E4731" s="31" t="s">
        <v>135</v>
      </c>
      <c r="F4731" s="31" t="s">
        <v>122</v>
      </c>
      <c r="G4731" s="31" t="s">
        <v>213</v>
      </c>
      <c r="H4731" s="31" t="s">
        <v>214</v>
      </c>
      <c r="I4731" s="31" t="s">
        <v>124</v>
      </c>
      <c r="J4731" s="31" t="s">
        <v>109</v>
      </c>
      <c r="K4731" s="31" t="s">
        <v>106</v>
      </c>
      <c r="L4731" s="31" t="s">
        <v>20762</v>
      </c>
      <c r="M4731" s="31" t="s">
        <v>11</v>
      </c>
      <c r="N4731" s="31" t="s">
        <v>25930</v>
      </c>
      <c r="O4731" s="31" t="s">
        <v>25929</v>
      </c>
      <c r="P4731" s="32" t="s">
        <v>25948</v>
      </c>
      <c r="Q4731" s="32">
        <v>1</v>
      </c>
      <c r="R4731" t="str">
        <f t="shared" si="73"/>
        <v>Семенюк І.Л. ПП, "Гурт" г.Шепетовка, ул.Линника, д.76</v>
      </c>
    </row>
    <row r="4732" spans="1:18" hidden="1" x14ac:dyDescent="0.25">
      <c r="A4732" s="32">
        <v>165365</v>
      </c>
      <c r="B4732" s="31" t="s">
        <v>20761</v>
      </c>
      <c r="C4732" s="31" t="s">
        <v>20762</v>
      </c>
      <c r="D4732" s="31" t="s">
        <v>18078</v>
      </c>
      <c r="E4732" s="31" t="s">
        <v>135</v>
      </c>
      <c r="F4732" s="31" t="s">
        <v>122</v>
      </c>
      <c r="G4732" s="31" t="s">
        <v>213</v>
      </c>
      <c r="H4732" s="31" t="s">
        <v>214</v>
      </c>
      <c r="I4732" s="31"/>
      <c r="J4732" s="31"/>
      <c r="K4732" s="31" t="s">
        <v>106</v>
      </c>
      <c r="L4732" s="31" t="s">
        <v>20762</v>
      </c>
      <c r="M4732" s="31" t="s">
        <v>11</v>
      </c>
      <c r="N4732" s="31" t="s">
        <v>25930</v>
      </c>
      <c r="O4732" s="31" t="s">
        <v>25929</v>
      </c>
      <c r="P4732" s="32" t="s">
        <v>25948</v>
      </c>
      <c r="Q4732" s="32">
        <v>1</v>
      </c>
      <c r="R4732" t="str">
        <f t="shared" si="73"/>
        <v>Семенюк І.Л. ПП, "Гурт" г.Шепетовка, ул.Линника, д.76</v>
      </c>
    </row>
    <row r="4733" spans="1:18" hidden="1" x14ac:dyDescent="0.25">
      <c r="A4733" s="32">
        <v>165366</v>
      </c>
      <c r="B4733" s="31" t="s">
        <v>20763</v>
      </c>
      <c r="C4733" s="31" t="s">
        <v>20764</v>
      </c>
      <c r="D4733" s="31" t="s">
        <v>20765</v>
      </c>
      <c r="E4733" s="31" t="s">
        <v>135</v>
      </c>
      <c r="F4733" s="31" t="s">
        <v>122</v>
      </c>
      <c r="G4733" s="31" t="s">
        <v>113</v>
      </c>
      <c r="H4733" s="31" t="s">
        <v>108</v>
      </c>
      <c r="I4733" s="31" t="s">
        <v>20766</v>
      </c>
      <c r="J4733" s="31" t="s">
        <v>20767</v>
      </c>
      <c r="K4733" s="31" t="s">
        <v>106</v>
      </c>
      <c r="L4733" s="31" t="s">
        <v>20764</v>
      </c>
      <c r="M4733" s="31" t="s">
        <v>7</v>
      </c>
      <c r="N4733" s="31" t="s">
        <v>25930</v>
      </c>
      <c r="O4733" s="31" t="s">
        <v>25929</v>
      </c>
      <c r="P4733" s="32" t="s">
        <v>25948</v>
      </c>
      <c r="Q4733" s="32">
        <v>1</v>
      </c>
      <c r="R4733" t="str">
        <f t="shared" si="73"/>
        <v>Семенюк О.П. ПП, маг. "Світанок" р-н Славутский Район, с.Коломье, ул.Ленина, д.1</v>
      </c>
    </row>
    <row r="4734" spans="1:18" hidden="1" x14ac:dyDescent="0.25">
      <c r="A4734" s="32">
        <v>165366</v>
      </c>
      <c r="B4734" s="31" t="s">
        <v>20763</v>
      </c>
      <c r="C4734" s="31" t="s">
        <v>20764</v>
      </c>
      <c r="D4734" s="31" t="s">
        <v>20765</v>
      </c>
      <c r="E4734" s="31" t="s">
        <v>135</v>
      </c>
      <c r="F4734" s="31" t="s">
        <v>122</v>
      </c>
      <c r="G4734" s="31" t="s">
        <v>113</v>
      </c>
      <c r="H4734" s="31" t="s">
        <v>108</v>
      </c>
      <c r="I4734" s="31"/>
      <c r="J4734" s="31"/>
      <c r="K4734" s="31" t="s">
        <v>106</v>
      </c>
      <c r="L4734" s="31" t="s">
        <v>20764</v>
      </c>
      <c r="M4734" s="31" t="s">
        <v>7</v>
      </c>
      <c r="N4734" s="31" t="s">
        <v>25930</v>
      </c>
      <c r="O4734" s="31" t="s">
        <v>25929</v>
      </c>
      <c r="P4734" s="32" t="s">
        <v>25948</v>
      </c>
      <c r="Q4734" s="32">
        <v>1</v>
      </c>
      <c r="R4734" t="str">
        <f t="shared" si="73"/>
        <v>Семенюк О.П. ПП, маг. "Світанок" р-н Славутский Район, с.Коломье, ул.Ленина, д.1</v>
      </c>
    </row>
    <row r="4735" spans="1:18" hidden="1" x14ac:dyDescent="0.25">
      <c r="A4735" s="32">
        <v>165368</v>
      </c>
      <c r="B4735" s="31" t="s">
        <v>20773</v>
      </c>
      <c r="C4735" s="31" t="s">
        <v>20774</v>
      </c>
      <c r="D4735" s="31" t="s">
        <v>20775</v>
      </c>
      <c r="E4735" s="31" t="s">
        <v>135</v>
      </c>
      <c r="F4735" s="31" t="s">
        <v>122</v>
      </c>
      <c r="G4735" s="31" t="s">
        <v>213</v>
      </c>
      <c r="H4735" s="31" t="s">
        <v>214</v>
      </c>
      <c r="I4735" s="31" t="s">
        <v>124</v>
      </c>
      <c r="J4735" s="31" t="s">
        <v>109</v>
      </c>
      <c r="K4735" s="31" t="s">
        <v>106</v>
      </c>
      <c r="L4735" s="31" t="s">
        <v>20774</v>
      </c>
      <c r="M4735" s="31" t="s">
        <v>11</v>
      </c>
      <c r="N4735" s="31" t="s">
        <v>25930</v>
      </c>
      <c r="O4735" s="31" t="s">
        <v>25929</v>
      </c>
      <c r="P4735" s="32" t="s">
        <v>25948</v>
      </c>
      <c r="Q4735" s="32">
        <v>1</v>
      </c>
      <c r="R4735" t="str">
        <f t="shared" si="73"/>
        <v>Семенюк С.В. ПП, "Гуртовня" г.Шепетовка, ул.Ватутина, д.1</v>
      </c>
    </row>
    <row r="4736" spans="1:18" hidden="1" x14ac:dyDescent="0.25">
      <c r="A4736" s="32">
        <v>165369</v>
      </c>
      <c r="B4736" s="31" t="s">
        <v>20776</v>
      </c>
      <c r="C4736" s="31" t="s">
        <v>20777</v>
      </c>
      <c r="D4736" s="31" t="s">
        <v>20778</v>
      </c>
      <c r="E4736" s="31" t="s">
        <v>135</v>
      </c>
      <c r="F4736" s="31" t="s">
        <v>122</v>
      </c>
      <c r="G4736" s="31" t="s">
        <v>107</v>
      </c>
      <c r="H4736" s="31" t="s">
        <v>108</v>
      </c>
      <c r="I4736" s="31" t="s">
        <v>124</v>
      </c>
      <c r="J4736" s="31" t="s">
        <v>109</v>
      </c>
      <c r="K4736" s="31" t="s">
        <v>106</v>
      </c>
      <c r="L4736" s="31" t="s">
        <v>20777</v>
      </c>
      <c r="M4736" s="31" t="s">
        <v>11</v>
      </c>
      <c r="N4736" s="31" t="s">
        <v>25930</v>
      </c>
      <c r="O4736" s="31" t="s">
        <v>25929</v>
      </c>
      <c r="P4736" s="32" t="s">
        <v>25948</v>
      </c>
      <c r="Q4736" s="32">
        <v>1</v>
      </c>
      <c r="R4736" t="str">
        <f t="shared" si="73"/>
        <v>Семенюк Ю.В. ПП, маг. "Для вас" г.Шепетовка, просп Мира, д.7</v>
      </c>
    </row>
    <row r="4737" spans="1:18" hidden="1" x14ac:dyDescent="0.25">
      <c r="A4737" s="32">
        <v>165388</v>
      </c>
      <c r="B4737" s="31" t="s">
        <v>20822</v>
      </c>
      <c r="C4737" s="31" t="s">
        <v>20823</v>
      </c>
      <c r="D4737" s="31" t="s">
        <v>20824</v>
      </c>
      <c r="E4737" s="31" t="s">
        <v>135</v>
      </c>
      <c r="F4737" s="31" t="s">
        <v>122</v>
      </c>
      <c r="G4737" s="31" t="s">
        <v>115</v>
      </c>
      <c r="H4737" s="31" t="s">
        <v>116</v>
      </c>
      <c r="I4737" s="31" t="s">
        <v>124</v>
      </c>
      <c r="J4737" s="31" t="s">
        <v>109</v>
      </c>
      <c r="K4737" s="31" t="s">
        <v>106</v>
      </c>
      <c r="L4737" s="31" t="s">
        <v>20823</v>
      </c>
      <c r="M4737" s="31" t="s">
        <v>11</v>
      </c>
      <c r="N4737" s="31" t="s">
        <v>25930</v>
      </c>
      <c r="O4737" s="31" t="s">
        <v>25929</v>
      </c>
      <c r="P4737" s="32" t="s">
        <v>25948</v>
      </c>
      <c r="Q4737" s="32">
        <v>1</v>
      </c>
      <c r="R4737" t="str">
        <f t="shared" si="73"/>
        <v>Комлочук Н.В. ПП,  "Лоток" г.Шепетовка, ул.Маркса Карла, д.23/2</v>
      </c>
    </row>
    <row r="4738" spans="1:18" hidden="1" x14ac:dyDescent="0.25">
      <c r="A4738" s="32">
        <v>165389</v>
      </c>
      <c r="B4738" s="31" t="s">
        <v>20825</v>
      </c>
      <c r="C4738" s="31" t="s">
        <v>20826</v>
      </c>
      <c r="D4738" s="31" t="s">
        <v>1664</v>
      </c>
      <c r="E4738" s="31" t="s">
        <v>135</v>
      </c>
      <c r="F4738" s="31" t="s">
        <v>122</v>
      </c>
      <c r="G4738" s="31" t="s">
        <v>107</v>
      </c>
      <c r="H4738" s="31" t="s">
        <v>108</v>
      </c>
      <c r="I4738" s="31" t="s">
        <v>124</v>
      </c>
      <c r="J4738" s="31" t="s">
        <v>109</v>
      </c>
      <c r="K4738" s="31" t="s">
        <v>106</v>
      </c>
      <c r="L4738" s="31" t="s">
        <v>20826</v>
      </c>
      <c r="M4738" s="31" t="s">
        <v>11</v>
      </c>
      <c r="N4738" s="31" t="s">
        <v>25930</v>
      </c>
      <c r="O4738" s="31" t="s">
        <v>25929</v>
      </c>
      <c r="P4738" s="32" t="s">
        <v>25948</v>
      </c>
      <c r="Q4738" s="32">
        <v>1</v>
      </c>
      <c r="R4738" t="str">
        <f t="shared" si="73"/>
        <v>Комлочук Н.В. ПП,  маг. "Долче Віта" г.Шепетовка, ул.Шешукова, д.8б</v>
      </c>
    </row>
    <row r="4739" spans="1:18" hidden="1" x14ac:dyDescent="0.25">
      <c r="A4739" s="32">
        <v>165463</v>
      </c>
      <c r="B4739" s="31" t="s">
        <v>1993</v>
      </c>
      <c r="C4739" s="31" t="s">
        <v>1994</v>
      </c>
      <c r="D4739" s="31" t="s">
        <v>20983</v>
      </c>
      <c r="E4739" s="31" t="s">
        <v>135</v>
      </c>
      <c r="F4739" s="31" t="s">
        <v>122</v>
      </c>
      <c r="G4739" s="31" t="s">
        <v>107</v>
      </c>
      <c r="H4739" s="31" t="s">
        <v>108</v>
      </c>
      <c r="I4739" s="31" t="s">
        <v>124</v>
      </c>
      <c r="J4739" s="31" t="s">
        <v>109</v>
      </c>
      <c r="K4739" s="31" t="s">
        <v>106</v>
      </c>
      <c r="L4739" s="31" t="s">
        <v>1994</v>
      </c>
      <c r="M4739" s="31" t="s">
        <v>10</v>
      </c>
      <c r="N4739" s="31" t="s">
        <v>25930</v>
      </c>
      <c r="O4739" s="31" t="s">
        <v>25929</v>
      </c>
      <c r="P4739" s="32" t="s">
        <v>25948</v>
      </c>
      <c r="Q4739" s="32">
        <v>1</v>
      </c>
      <c r="R4739" t="str">
        <f t="shared" ref="R4739:R4802" si="74">CONCATENATE(C4739," ",D4739)</f>
        <v>Скрипнюк В.В. ПП, маг. "С.Влад" р-н Славутский Район, с.Улашановка, д.1</v>
      </c>
    </row>
    <row r="4740" spans="1:18" hidden="1" x14ac:dyDescent="0.25">
      <c r="A4740" s="32">
        <v>165466</v>
      </c>
      <c r="B4740" s="31" t="s">
        <v>20984</v>
      </c>
      <c r="C4740" s="31" t="s">
        <v>20985</v>
      </c>
      <c r="D4740" s="31" t="s">
        <v>20986</v>
      </c>
      <c r="E4740" s="31" t="s">
        <v>135</v>
      </c>
      <c r="F4740" s="31" t="s">
        <v>122</v>
      </c>
      <c r="G4740" s="31" t="s">
        <v>107</v>
      </c>
      <c r="H4740" s="31" t="s">
        <v>108</v>
      </c>
      <c r="I4740" s="31" t="s">
        <v>124</v>
      </c>
      <c r="J4740" s="31" t="s">
        <v>109</v>
      </c>
      <c r="K4740" s="31" t="s">
        <v>106</v>
      </c>
      <c r="L4740" s="31" t="s">
        <v>20985</v>
      </c>
      <c r="M4740" s="31" t="s">
        <v>7</v>
      </c>
      <c r="N4740" s="31" t="s">
        <v>25930</v>
      </c>
      <c r="O4740" s="31" t="s">
        <v>25929</v>
      </c>
      <c r="P4740" s="32" t="s">
        <v>25948</v>
      </c>
      <c r="Q4740" s="32">
        <v>1</v>
      </c>
      <c r="R4740" t="str">
        <f t="shared" si="74"/>
        <v>Скрипнюк Т.О. ПП, маг. "Свіжа курочка" г.Славута, ул.Ярослава Мудрого (1)</v>
      </c>
    </row>
    <row r="4741" spans="1:18" hidden="1" x14ac:dyDescent="0.25">
      <c r="A4741" s="32">
        <v>165466</v>
      </c>
      <c r="B4741" s="31" t="s">
        <v>20984</v>
      </c>
      <c r="C4741" s="31" t="s">
        <v>20985</v>
      </c>
      <c r="D4741" s="31" t="s">
        <v>20986</v>
      </c>
      <c r="E4741" s="31" t="s">
        <v>135</v>
      </c>
      <c r="F4741" s="31" t="s">
        <v>122</v>
      </c>
      <c r="G4741" s="31" t="s">
        <v>107</v>
      </c>
      <c r="H4741" s="31" t="s">
        <v>108</v>
      </c>
      <c r="I4741" s="31"/>
      <c r="J4741" s="31"/>
      <c r="K4741" s="31" t="s">
        <v>106</v>
      </c>
      <c r="L4741" s="31" t="s">
        <v>20985</v>
      </c>
      <c r="M4741" s="31" t="s">
        <v>7</v>
      </c>
      <c r="N4741" s="31" t="s">
        <v>25930</v>
      </c>
      <c r="O4741" s="31" t="s">
        <v>25929</v>
      </c>
      <c r="P4741" s="32" t="s">
        <v>25948</v>
      </c>
      <c r="Q4741" s="32">
        <v>1</v>
      </c>
      <c r="R4741" t="str">
        <f t="shared" si="74"/>
        <v>Скрипнюк Т.О. ПП, маг. "Свіжа курочка" г.Славута, ул.Ярослава Мудрого (1)</v>
      </c>
    </row>
    <row r="4742" spans="1:18" hidden="1" x14ac:dyDescent="0.25">
      <c r="A4742" s="32">
        <v>165474</v>
      </c>
      <c r="B4742" s="31" t="s">
        <v>20992</v>
      </c>
      <c r="C4742" s="31" t="s">
        <v>20993</v>
      </c>
      <c r="D4742" s="31" t="s">
        <v>20994</v>
      </c>
      <c r="E4742" s="31" t="s">
        <v>135</v>
      </c>
      <c r="F4742" s="31" t="s">
        <v>122</v>
      </c>
      <c r="G4742" s="31" t="s">
        <v>111</v>
      </c>
      <c r="H4742" s="31" t="s">
        <v>112</v>
      </c>
      <c r="I4742" s="31" t="s">
        <v>20993</v>
      </c>
      <c r="J4742" s="31" t="s">
        <v>109</v>
      </c>
      <c r="K4742" s="31" t="s">
        <v>106</v>
      </c>
      <c r="L4742" s="31" t="s">
        <v>20993</v>
      </c>
      <c r="M4742" s="31" t="s">
        <v>7</v>
      </c>
      <c r="N4742" s="31" t="s">
        <v>25930</v>
      </c>
      <c r="O4742" s="31" t="s">
        <v>25929</v>
      </c>
      <c r="P4742" s="32" t="s">
        <v>25948</v>
      </c>
      <c r="Q4742" s="32">
        <v>1</v>
      </c>
      <c r="R4742" t="str">
        <f t="shared" si="74"/>
        <v>Славутський РВ УМВС Славута, вул. Дзержинського,</v>
      </c>
    </row>
    <row r="4743" spans="1:18" hidden="1" x14ac:dyDescent="0.25">
      <c r="A4743" s="32">
        <v>165487</v>
      </c>
      <c r="B4743" s="31" t="s">
        <v>21032</v>
      </c>
      <c r="C4743" s="31" t="s">
        <v>21033</v>
      </c>
      <c r="D4743" s="31" t="s">
        <v>21034</v>
      </c>
      <c r="E4743" s="31" t="s">
        <v>135</v>
      </c>
      <c r="F4743" s="31" t="s">
        <v>122</v>
      </c>
      <c r="G4743" s="31" t="s">
        <v>107</v>
      </c>
      <c r="H4743" s="31" t="s">
        <v>108</v>
      </c>
      <c r="I4743" s="31" t="s">
        <v>21035</v>
      </c>
      <c r="J4743" s="31" t="s">
        <v>21036</v>
      </c>
      <c r="K4743" s="31" t="s">
        <v>106</v>
      </c>
      <c r="L4743" s="31" t="s">
        <v>21033</v>
      </c>
      <c r="M4743" s="31" t="s">
        <v>10</v>
      </c>
      <c r="N4743" s="31" t="s">
        <v>25930</v>
      </c>
      <c r="O4743" s="31" t="s">
        <v>25929</v>
      </c>
      <c r="P4743" s="32" t="s">
        <v>25948</v>
      </c>
      <c r="Q4743" s="32">
        <v>1</v>
      </c>
      <c r="R4743" t="str">
        <f t="shared" si="74"/>
        <v>Слига Л.Д. ПП, маг. "Крамниця" р-н Белогорский Район, с.Великие Калетинцы, ул.Центральная, д.1</v>
      </c>
    </row>
    <row r="4744" spans="1:18" hidden="1" x14ac:dyDescent="0.25">
      <c r="A4744" s="32">
        <v>165491</v>
      </c>
      <c r="B4744" s="31" t="s">
        <v>21037</v>
      </c>
      <c r="C4744" s="31" t="s">
        <v>21038</v>
      </c>
      <c r="D4744" s="31" t="s">
        <v>21039</v>
      </c>
      <c r="E4744" s="31" t="s">
        <v>135</v>
      </c>
      <c r="F4744" s="31" t="s">
        <v>122</v>
      </c>
      <c r="G4744" s="31" t="s">
        <v>107</v>
      </c>
      <c r="H4744" s="31" t="s">
        <v>108</v>
      </c>
      <c r="I4744" s="31" t="s">
        <v>21040</v>
      </c>
      <c r="J4744" s="31" t="s">
        <v>21041</v>
      </c>
      <c r="K4744" s="31" t="s">
        <v>106</v>
      </c>
      <c r="L4744" s="31" t="s">
        <v>21038</v>
      </c>
      <c r="M4744" s="31" t="s">
        <v>11</v>
      </c>
      <c r="N4744" s="31" t="s">
        <v>25930</v>
      </c>
      <c r="O4744" s="31" t="s">
        <v>25929</v>
      </c>
      <c r="P4744" s="32" t="s">
        <v>25948</v>
      </c>
      <c r="Q4744" s="32">
        <v>1</v>
      </c>
      <c r="R4744" t="str">
        <f t="shared" si="74"/>
        <v>Слісарчук А.С. ПП, маг. "Дар" г.Шепетовка, ул.Судилковская, д.106а</v>
      </c>
    </row>
    <row r="4745" spans="1:18" hidden="1" x14ac:dyDescent="0.25">
      <c r="A4745" s="32">
        <v>165491</v>
      </c>
      <c r="B4745" s="31" t="s">
        <v>21037</v>
      </c>
      <c r="C4745" s="31" t="s">
        <v>21038</v>
      </c>
      <c r="D4745" s="31" t="s">
        <v>21039</v>
      </c>
      <c r="E4745" s="31" t="s">
        <v>135</v>
      </c>
      <c r="F4745" s="31" t="s">
        <v>122</v>
      </c>
      <c r="G4745" s="31" t="s">
        <v>107</v>
      </c>
      <c r="H4745" s="31" t="s">
        <v>108</v>
      </c>
      <c r="I4745" s="31"/>
      <c r="J4745" s="31"/>
      <c r="K4745" s="31" t="s">
        <v>106</v>
      </c>
      <c r="L4745" s="31" t="s">
        <v>21042</v>
      </c>
      <c r="M4745" s="31" t="s">
        <v>11</v>
      </c>
      <c r="N4745" s="31" t="s">
        <v>25930</v>
      </c>
      <c r="O4745" s="31" t="s">
        <v>25929</v>
      </c>
      <c r="P4745" s="32" t="s">
        <v>25948</v>
      </c>
      <c r="Q4745" s="32">
        <v>1</v>
      </c>
      <c r="R4745" t="str">
        <f t="shared" si="74"/>
        <v>Слісарчук А.С. ПП, маг. "Дар" г.Шепетовка, ул.Судилковская, д.106а</v>
      </c>
    </row>
    <row r="4746" spans="1:18" hidden="1" x14ac:dyDescent="0.25">
      <c r="A4746" s="32">
        <v>165508</v>
      </c>
      <c r="B4746" s="31" t="s">
        <v>21076</v>
      </c>
      <c r="C4746" s="31" t="s">
        <v>21077</v>
      </c>
      <c r="D4746" s="31" t="s">
        <v>19850</v>
      </c>
      <c r="E4746" s="31" t="s">
        <v>135</v>
      </c>
      <c r="F4746" s="31" t="s">
        <v>122</v>
      </c>
      <c r="G4746" s="31" t="s">
        <v>114</v>
      </c>
      <c r="H4746" s="31" t="s">
        <v>108</v>
      </c>
      <c r="I4746" s="31" t="s">
        <v>21078</v>
      </c>
      <c r="J4746" s="31" t="s">
        <v>21079</v>
      </c>
      <c r="K4746" s="31" t="s">
        <v>106</v>
      </c>
      <c r="L4746" s="31" t="s">
        <v>21077</v>
      </c>
      <c r="M4746" s="31" t="s">
        <v>9</v>
      </c>
      <c r="N4746" s="31" t="s">
        <v>25930</v>
      </c>
      <c r="O4746" s="31" t="s">
        <v>25929</v>
      </c>
      <c r="P4746" s="32" t="s">
        <v>25948</v>
      </c>
      <c r="Q4746" s="32">
        <v>1</v>
      </c>
      <c r="R4746" t="str">
        <f t="shared" si="74"/>
        <v>Смажна Ю.І. ПП, кафе "Закусочна" р-н Шепетовский Район, с.Ленковцы (0)</v>
      </c>
    </row>
    <row r="4747" spans="1:18" hidden="1" x14ac:dyDescent="0.25">
      <c r="A4747" s="32">
        <v>164723</v>
      </c>
      <c r="B4747" s="31" t="s">
        <v>19363</v>
      </c>
      <c r="C4747" s="31" t="s">
        <v>19364</v>
      </c>
      <c r="D4747" s="31" t="s">
        <v>14710</v>
      </c>
      <c r="E4747" s="31" t="s">
        <v>135</v>
      </c>
      <c r="F4747" s="31" t="s">
        <v>122</v>
      </c>
      <c r="G4747" s="31" t="s">
        <v>107</v>
      </c>
      <c r="H4747" s="31" t="s">
        <v>108</v>
      </c>
      <c r="I4747" s="31" t="s">
        <v>124</v>
      </c>
      <c r="J4747" s="31" t="s">
        <v>109</v>
      </c>
      <c r="K4747" s="31" t="s">
        <v>106</v>
      </c>
      <c r="L4747" s="31" t="s">
        <v>19364</v>
      </c>
      <c r="M4747" s="31" t="s">
        <v>11</v>
      </c>
      <c r="N4747" s="31" t="s">
        <v>25930</v>
      </c>
      <c r="O4747" s="31" t="s">
        <v>25929</v>
      </c>
      <c r="P4747" s="32" t="s">
        <v>25948</v>
      </c>
      <c r="Q4747" s="32">
        <v>1</v>
      </c>
      <c r="R4747" t="str">
        <f t="shared" si="74"/>
        <v>Павонський П.В. ПП, маг. "Крамниця" Шепетівка, вул. Пр-т Миру, б. 20,</v>
      </c>
    </row>
    <row r="4748" spans="1:18" hidden="1" x14ac:dyDescent="0.25">
      <c r="A4748" s="32">
        <v>164742</v>
      </c>
      <c r="B4748" s="31" t="s">
        <v>19394</v>
      </c>
      <c r="C4748" s="31" t="s">
        <v>19395</v>
      </c>
      <c r="D4748" s="31" t="s">
        <v>19396</v>
      </c>
      <c r="E4748" s="31" t="s">
        <v>135</v>
      </c>
      <c r="F4748" s="31" t="s">
        <v>122</v>
      </c>
      <c r="G4748" s="31" t="s">
        <v>107</v>
      </c>
      <c r="H4748" s="31" t="s">
        <v>108</v>
      </c>
      <c r="I4748" s="31" t="s">
        <v>124</v>
      </c>
      <c r="J4748" s="31" t="s">
        <v>109</v>
      </c>
      <c r="K4748" s="31" t="s">
        <v>106</v>
      </c>
      <c r="L4748" s="31" t="s">
        <v>19395</v>
      </c>
      <c r="M4748" s="31" t="s">
        <v>7</v>
      </c>
      <c r="N4748" s="31" t="s">
        <v>25930</v>
      </c>
      <c r="O4748" s="31" t="s">
        <v>25929</v>
      </c>
      <c r="P4748" s="32" t="s">
        <v>25948</v>
      </c>
      <c r="Q4748" s="32">
        <v>1</v>
      </c>
      <c r="R4748" t="str">
        <f t="shared" si="74"/>
        <v>Палій О.М. ПП, маг. "Світанок" г.Славута, д.14 (ул. Маяковского)</v>
      </c>
    </row>
    <row r="4749" spans="1:18" hidden="1" x14ac:dyDescent="0.25">
      <c r="A4749" s="32">
        <v>164744</v>
      </c>
      <c r="B4749" s="31" t="s">
        <v>19407</v>
      </c>
      <c r="C4749" s="31" t="s">
        <v>19408</v>
      </c>
      <c r="D4749" s="31" t="s">
        <v>4454</v>
      </c>
      <c r="E4749" s="31" t="s">
        <v>145</v>
      </c>
      <c r="F4749" s="31" t="s">
        <v>122</v>
      </c>
      <c r="G4749" s="31" t="s">
        <v>115</v>
      </c>
      <c r="H4749" s="31" t="s">
        <v>116</v>
      </c>
      <c r="I4749" s="31" t="s">
        <v>19409</v>
      </c>
      <c r="J4749" s="31" t="s">
        <v>19410</v>
      </c>
      <c r="K4749" s="31" t="s">
        <v>106</v>
      </c>
      <c r="L4749" s="31" t="s">
        <v>19408</v>
      </c>
      <c r="M4749" s="31" t="s">
        <v>15</v>
      </c>
      <c r="N4749" s="31" t="s">
        <v>25931</v>
      </c>
      <c r="O4749" s="31" t="s">
        <v>25929</v>
      </c>
      <c r="P4749" s="32" t="s">
        <v>25948</v>
      </c>
      <c r="Q4749" s="32">
        <v>1</v>
      </c>
      <c r="R4749" t="str">
        <f t="shared" si="74"/>
        <v>Палюх С.В. ПП, к-к №57 р-н Волочисский Район, г.Волочиск (центральний ринок)</v>
      </c>
    </row>
    <row r="4750" spans="1:18" hidden="1" x14ac:dyDescent="0.25">
      <c r="A4750" s="32">
        <v>164748</v>
      </c>
      <c r="B4750" s="31" t="s">
        <v>19417</v>
      </c>
      <c r="C4750" s="31" t="s">
        <v>19418</v>
      </c>
      <c r="D4750" s="31" t="s">
        <v>19419</v>
      </c>
      <c r="E4750" s="31" t="s">
        <v>135</v>
      </c>
      <c r="F4750" s="31" t="s">
        <v>122</v>
      </c>
      <c r="G4750" s="31" t="s">
        <v>115</v>
      </c>
      <c r="H4750" s="31" t="s">
        <v>116</v>
      </c>
      <c r="I4750" s="31" t="s">
        <v>124</v>
      </c>
      <c r="J4750" s="31" t="s">
        <v>109</v>
      </c>
      <c r="K4750" s="31" t="s">
        <v>106</v>
      </c>
      <c r="L4750" s="31" t="s">
        <v>19418</v>
      </c>
      <c r="M4750" s="31" t="s">
        <v>11</v>
      </c>
      <c r="N4750" s="31" t="s">
        <v>25930</v>
      </c>
      <c r="O4750" s="31" t="s">
        <v>25929</v>
      </c>
      <c r="P4750" s="32" t="s">
        <v>25948</v>
      </c>
      <c r="Q4750" s="32">
        <v>1</v>
      </c>
      <c r="R4750" t="str">
        <f t="shared" si="74"/>
        <v>Панасюк С.В. ПП, к-к "№99" Шепетівка, вул. Привокзальна площа,</v>
      </c>
    </row>
    <row r="4751" spans="1:18" hidden="1" x14ac:dyDescent="0.25">
      <c r="A4751" s="32">
        <v>164756</v>
      </c>
      <c r="B4751" s="31" t="s">
        <v>19439</v>
      </c>
      <c r="C4751" s="31" t="s">
        <v>19440</v>
      </c>
      <c r="D4751" s="31" t="s">
        <v>19436</v>
      </c>
      <c r="E4751" s="31" t="s">
        <v>135</v>
      </c>
      <c r="F4751" s="31" t="s">
        <v>122</v>
      </c>
      <c r="G4751" s="31" t="s">
        <v>107</v>
      </c>
      <c r="H4751" s="31" t="s">
        <v>108</v>
      </c>
      <c r="I4751" s="31" t="s">
        <v>124</v>
      </c>
      <c r="J4751" s="31" t="s">
        <v>109</v>
      </c>
      <c r="K4751" s="31" t="s">
        <v>106</v>
      </c>
      <c r="L4751" s="31" t="s">
        <v>19440</v>
      </c>
      <c r="M4751" s="31" t="s">
        <v>8</v>
      </c>
      <c r="N4751" s="31" t="s">
        <v>25930</v>
      </c>
      <c r="O4751" s="31" t="s">
        <v>25929</v>
      </c>
      <c r="P4751" s="32" t="s">
        <v>25948</v>
      </c>
      <c r="Q4751" s="32">
        <v>1</v>
      </c>
      <c r="R4751" t="str">
        <f t="shared" si="74"/>
        <v>Панчук А.Ф. ПП, маг. "Продукти" р-н Шепетовский Район, с.Великая Шкаровка, ул.Школьная, д.1</v>
      </c>
    </row>
    <row r="4752" spans="1:18" hidden="1" x14ac:dyDescent="0.25">
      <c r="A4752" s="32">
        <v>164766</v>
      </c>
      <c r="B4752" s="31" t="s">
        <v>19463</v>
      </c>
      <c r="C4752" s="31" t="s">
        <v>19464</v>
      </c>
      <c r="D4752" s="31" t="s">
        <v>18078</v>
      </c>
      <c r="E4752" s="31" t="s">
        <v>135</v>
      </c>
      <c r="F4752" s="31" t="s">
        <v>122</v>
      </c>
      <c r="G4752" s="31" t="s">
        <v>213</v>
      </c>
      <c r="H4752" s="31" t="s">
        <v>214</v>
      </c>
      <c r="I4752" s="31" t="s">
        <v>124</v>
      </c>
      <c r="J4752" s="31" t="s">
        <v>109</v>
      </c>
      <c r="K4752" s="31" t="s">
        <v>106</v>
      </c>
      <c r="L4752" s="31" t="s">
        <v>19464</v>
      </c>
      <c r="M4752" s="31" t="s">
        <v>11</v>
      </c>
      <c r="N4752" s="31" t="s">
        <v>25930</v>
      </c>
      <c r="O4752" s="31" t="s">
        <v>25929</v>
      </c>
      <c r="P4752" s="32" t="s">
        <v>25948</v>
      </c>
      <c r="Q4752" s="32">
        <v>1</v>
      </c>
      <c r="R4752" t="str">
        <f t="shared" si="74"/>
        <v>Паразінський В.А. ПП, склад г.Шепетовка, ул.Линника, д.76</v>
      </c>
    </row>
    <row r="4753" spans="1:18" hidden="1" x14ac:dyDescent="0.25">
      <c r="A4753" s="32">
        <v>164809</v>
      </c>
      <c r="B4753" s="31" t="s">
        <v>19562</v>
      </c>
      <c r="C4753" s="31" t="s">
        <v>19563</v>
      </c>
      <c r="D4753" s="31" t="s">
        <v>19564</v>
      </c>
      <c r="E4753" s="31" t="s">
        <v>145</v>
      </c>
      <c r="F4753" s="31" t="s">
        <v>122</v>
      </c>
      <c r="G4753" s="31" t="s">
        <v>107</v>
      </c>
      <c r="H4753" s="31" t="s">
        <v>108</v>
      </c>
      <c r="I4753" s="31" t="s">
        <v>124</v>
      </c>
      <c r="J4753" s="31" t="s">
        <v>109</v>
      </c>
      <c r="K4753" s="31" t="s">
        <v>106</v>
      </c>
      <c r="L4753" s="31" t="s">
        <v>19563</v>
      </c>
      <c r="M4753" s="31" t="s">
        <v>14</v>
      </c>
      <c r="N4753" s="31" t="s">
        <v>25931</v>
      </c>
      <c r="O4753" s="31" t="s">
        <v>25929</v>
      </c>
      <c r="P4753" s="32" t="s">
        <v>25948</v>
      </c>
      <c r="Q4753" s="32">
        <v>1</v>
      </c>
      <c r="R4753" t="str">
        <f t="shared" si="74"/>
        <v>Пелех В.Й. ПП, маг. "Нептун" р-н Виньковецкий Район, пгт.Виньковцы, ул.Котляревского, д.31</v>
      </c>
    </row>
    <row r="4754" spans="1:18" hidden="1" x14ac:dyDescent="0.25">
      <c r="A4754" s="32">
        <v>164809</v>
      </c>
      <c r="B4754" s="31" t="s">
        <v>19562</v>
      </c>
      <c r="C4754" s="31" t="s">
        <v>19563</v>
      </c>
      <c r="D4754" s="31" t="s">
        <v>19564</v>
      </c>
      <c r="E4754" s="31" t="s">
        <v>145</v>
      </c>
      <c r="F4754" s="31" t="s">
        <v>122</v>
      </c>
      <c r="G4754" s="31" t="s">
        <v>107</v>
      </c>
      <c r="H4754" s="31" t="s">
        <v>108</v>
      </c>
      <c r="I4754" s="31"/>
      <c r="J4754" s="31"/>
      <c r="K4754" s="31" t="s">
        <v>106</v>
      </c>
      <c r="L4754" s="31" t="s">
        <v>19563</v>
      </c>
      <c r="M4754" s="31" t="s">
        <v>14</v>
      </c>
      <c r="N4754" s="31" t="s">
        <v>25931</v>
      </c>
      <c r="O4754" s="31" t="s">
        <v>25929</v>
      </c>
      <c r="P4754" s="32" t="s">
        <v>25948</v>
      </c>
      <c r="Q4754" s="32">
        <v>1</v>
      </c>
      <c r="R4754" t="str">
        <f t="shared" si="74"/>
        <v>Пелех В.Й. ПП, маг. "Нептун" р-н Виньковецкий Район, пгт.Виньковцы, ул.Котляревского, д.31</v>
      </c>
    </row>
    <row r="4755" spans="1:18" hidden="1" x14ac:dyDescent="0.25">
      <c r="A4755" s="32">
        <v>164815</v>
      </c>
      <c r="B4755" s="31" t="s">
        <v>19575</v>
      </c>
      <c r="C4755" s="31" t="s">
        <v>19576</v>
      </c>
      <c r="D4755" s="31" t="s">
        <v>19577</v>
      </c>
      <c r="E4755" s="31" t="s">
        <v>135</v>
      </c>
      <c r="F4755" s="31" t="s">
        <v>122</v>
      </c>
      <c r="G4755" s="31" t="s">
        <v>107</v>
      </c>
      <c r="H4755" s="31" t="s">
        <v>108</v>
      </c>
      <c r="I4755" s="31" t="s">
        <v>124</v>
      </c>
      <c r="J4755" s="31" t="s">
        <v>109</v>
      </c>
      <c r="K4755" s="31" t="s">
        <v>106</v>
      </c>
      <c r="L4755" s="31" t="s">
        <v>19576</v>
      </c>
      <c r="M4755" s="31" t="s">
        <v>11</v>
      </c>
      <c r="N4755" s="31" t="s">
        <v>25930</v>
      </c>
      <c r="O4755" s="31" t="s">
        <v>25929</v>
      </c>
      <c r="P4755" s="32" t="s">
        <v>25948</v>
      </c>
      <c r="Q4755" s="32">
        <v>1</v>
      </c>
      <c r="R4755" t="str">
        <f t="shared" si="74"/>
        <v>Первин.проф.орг.Шепетівської дистанції сигналізації і звязку г.Шепетовка, ул.Хвильового, д.5</v>
      </c>
    </row>
    <row r="4756" spans="1:18" hidden="1" x14ac:dyDescent="0.25">
      <c r="A4756" s="32">
        <v>164858</v>
      </c>
      <c r="B4756" s="31" t="s">
        <v>19636</v>
      </c>
      <c r="C4756" s="31" t="s">
        <v>19637</v>
      </c>
      <c r="D4756" s="31" t="s">
        <v>19638</v>
      </c>
      <c r="E4756" s="31" t="s">
        <v>135</v>
      </c>
      <c r="F4756" s="31" t="s">
        <v>122</v>
      </c>
      <c r="G4756" s="31" t="s">
        <v>107</v>
      </c>
      <c r="H4756" s="31" t="s">
        <v>108</v>
      </c>
      <c r="I4756" s="31"/>
      <c r="J4756" s="31"/>
      <c r="K4756" s="31" t="s">
        <v>106</v>
      </c>
      <c r="L4756" s="31" t="s">
        <v>19637</v>
      </c>
      <c r="M4756" s="31" t="s">
        <v>10</v>
      </c>
      <c r="N4756" s="31" t="s">
        <v>25930</v>
      </c>
      <c r="O4756" s="31" t="s">
        <v>25929</v>
      </c>
      <c r="P4756" s="32" t="s">
        <v>25948</v>
      </c>
      <c r="Q4756" s="32">
        <v>1</v>
      </c>
      <c r="R4756" t="str">
        <f t="shared" si="74"/>
        <v>Стельмах М.Л. ПП, маг. "Соломон" р-н Славутский Район, с.Аннополь, ул.Буденного, д.9</v>
      </c>
    </row>
    <row r="4757" spans="1:18" hidden="1" x14ac:dyDescent="0.25">
      <c r="A4757" s="32">
        <v>164858</v>
      </c>
      <c r="B4757" s="31" t="s">
        <v>19636</v>
      </c>
      <c r="C4757" s="31" t="s">
        <v>19637</v>
      </c>
      <c r="D4757" s="31" t="s">
        <v>19638</v>
      </c>
      <c r="E4757" s="31" t="s">
        <v>135</v>
      </c>
      <c r="F4757" s="31" t="s">
        <v>122</v>
      </c>
      <c r="G4757" s="31" t="s">
        <v>107</v>
      </c>
      <c r="H4757" s="31" t="s">
        <v>108</v>
      </c>
      <c r="I4757" s="31" t="s">
        <v>124</v>
      </c>
      <c r="J4757" s="31" t="s">
        <v>109</v>
      </c>
      <c r="K4757" s="31" t="s">
        <v>106</v>
      </c>
      <c r="L4757" s="31" t="s">
        <v>19637</v>
      </c>
      <c r="M4757" s="31" t="s">
        <v>10</v>
      </c>
      <c r="N4757" s="31" t="s">
        <v>25930</v>
      </c>
      <c r="O4757" s="31" t="s">
        <v>25929</v>
      </c>
      <c r="P4757" s="32" t="s">
        <v>25948</v>
      </c>
      <c r="Q4757" s="32">
        <v>1</v>
      </c>
      <c r="R4757" t="str">
        <f t="shared" si="74"/>
        <v>Стельмах М.Л. ПП, маг. "Соломон" р-н Славутский Район, с.Аннополь, ул.Буденного, д.9</v>
      </c>
    </row>
    <row r="4758" spans="1:18" hidden="1" x14ac:dyDescent="0.25">
      <c r="A4758" s="32">
        <v>164860</v>
      </c>
      <c r="B4758" s="31" t="s">
        <v>2706</v>
      </c>
      <c r="C4758" s="31" t="s">
        <v>2707</v>
      </c>
      <c r="D4758" s="31" t="s">
        <v>11332</v>
      </c>
      <c r="E4758" s="31" t="s">
        <v>135</v>
      </c>
      <c r="F4758" s="31" t="s">
        <v>122</v>
      </c>
      <c r="G4758" s="31" t="s">
        <v>107</v>
      </c>
      <c r="H4758" s="31" t="s">
        <v>108</v>
      </c>
      <c r="I4758" s="31" t="s">
        <v>124</v>
      </c>
      <c r="J4758" s="31" t="s">
        <v>109</v>
      </c>
      <c r="K4758" s="31" t="s">
        <v>106</v>
      </c>
      <c r="L4758" s="31" t="s">
        <v>2707</v>
      </c>
      <c r="M4758" s="31" t="s">
        <v>8</v>
      </c>
      <c r="N4758" s="31" t="s">
        <v>25930</v>
      </c>
      <c r="O4758" s="31" t="s">
        <v>25929</v>
      </c>
      <c r="P4758" s="32" t="s">
        <v>25948</v>
      </c>
      <c r="Q4758" s="32">
        <v>1</v>
      </c>
      <c r="R4758" t="str">
        <f t="shared" si="74"/>
        <v>Петрук ПП, маг."Самсон" р-н Славутский Район, с.Берездов, ул.Ленина, д.1</v>
      </c>
    </row>
    <row r="4759" spans="1:18" hidden="1" x14ac:dyDescent="0.25">
      <c r="A4759" s="32">
        <v>164876</v>
      </c>
      <c r="B4759" s="31" t="s">
        <v>19675</v>
      </c>
      <c r="C4759" s="31" t="s">
        <v>19676</v>
      </c>
      <c r="D4759" s="31" t="s">
        <v>19677</v>
      </c>
      <c r="E4759" s="31" t="s">
        <v>135</v>
      </c>
      <c r="F4759" s="31" t="s">
        <v>122</v>
      </c>
      <c r="G4759" s="31" t="s">
        <v>113</v>
      </c>
      <c r="H4759" s="31" t="s">
        <v>108</v>
      </c>
      <c r="I4759" s="31" t="s">
        <v>19678</v>
      </c>
      <c r="J4759" s="31" t="s">
        <v>19679</v>
      </c>
      <c r="K4759" s="31" t="s">
        <v>106</v>
      </c>
      <c r="L4759" s="31" t="s">
        <v>19676</v>
      </c>
      <c r="M4759" s="31" t="s">
        <v>11</v>
      </c>
      <c r="N4759" s="31" t="s">
        <v>25930</v>
      </c>
      <c r="O4759" s="31" t="s">
        <v>25929</v>
      </c>
      <c r="P4759" s="32" t="s">
        <v>25948</v>
      </c>
      <c r="Q4759" s="32">
        <v>1</v>
      </c>
      <c r="R4759" t="str">
        <f t="shared" si="74"/>
        <v>Пирожок О.Т. ПП, маг. "Транзіт" г.Шепетовка, ул.Тургенева, д.9а</v>
      </c>
    </row>
    <row r="4760" spans="1:18" hidden="1" x14ac:dyDescent="0.25">
      <c r="A4760" s="32">
        <v>164931</v>
      </c>
      <c r="B4760" s="31" t="s">
        <v>19793</v>
      </c>
      <c r="C4760" s="31" t="s">
        <v>19794</v>
      </c>
      <c r="D4760" s="31" t="s">
        <v>19795</v>
      </c>
      <c r="E4760" s="31" t="s">
        <v>135</v>
      </c>
      <c r="F4760" s="31" t="s">
        <v>122</v>
      </c>
      <c r="G4760" s="31" t="s">
        <v>107</v>
      </c>
      <c r="H4760" s="31" t="s">
        <v>108</v>
      </c>
      <c r="I4760" s="31" t="s">
        <v>19781</v>
      </c>
      <c r="J4760" s="31" t="s">
        <v>19782</v>
      </c>
      <c r="K4760" s="31" t="s">
        <v>106</v>
      </c>
      <c r="L4760" s="31" t="s">
        <v>19796</v>
      </c>
      <c r="M4760" s="31" t="s">
        <v>7</v>
      </c>
      <c r="N4760" s="31" t="s">
        <v>25930</v>
      </c>
      <c r="O4760" s="31" t="s">
        <v>25929</v>
      </c>
      <c r="P4760" s="32" t="s">
        <v>25948</v>
      </c>
      <c r="Q4760" s="32">
        <v>1</v>
      </c>
      <c r="R4760" t="str">
        <f t="shared" si="74"/>
        <v>(КООП) Плужне КП, маг. "Мрія" р-н Изяславский Район, с.Мякоты (0)</v>
      </c>
    </row>
    <row r="4761" spans="1:18" hidden="1" x14ac:dyDescent="0.25">
      <c r="A4761" s="32">
        <v>164933</v>
      </c>
      <c r="B4761" s="31" t="s">
        <v>19797</v>
      </c>
      <c r="C4761" s="31" t="s">
        <v>19798</v>
      </c>
      <c r="D4761" s="31" t="s">
        <v>19799</v>
      </c>
      <c r="E4761" s="31" t="s">
        <v>135</v>
      </c>
      <c r="F4761" s="31" t="s">
        <v>122</v>
      </c>
      <c r="G4761" s="31" t="s">
        <v>107</v>
      </c>
      <c r="H4761" s="31" t="s">
        <v>108</v>
      </c>
      <c r="I4761" s="31" t="s">
        <v>124</v>
      </c>
      <c r="J4761" s="31" t="s">
        <v>109</v>
      </c>
      <c r="K4761" s="31" t="s">
        <v>106</v>
      </c>
      <c r="L4761" s="31" t="s">
        <v>19800</v>
      </c>
      <c r="M4761" s="31" t="s">
        <v>9</v>
      </c>
      <c r="N4761" s="31" t="s">
        <v>25930</v>
      </c>
      <c r="O4761" s="31" t="s">
        <v>25929</v>
      </c>
      <c r="P4761" s="32" t="s">
        <v>25948</v>
      </c>
      <c r="Q4761" s="32">
        <v>1</v>
      </c>
      <c r="R4761" t="str">
        <f t="shared" si="74"/>
        <v>(КООП) Плужне КП, маг. "Продукти" (Коломійчук Н.І.) Ізясловскій р-н с.Коміни-Білотин вул.Островського 1</v>
      </c>
    </row>
    <row r="4762" spans="1:18" hidden="1" x14ac:dyDescent="0.25">
      <c r="A4762" s="32">
        <v>164952</v>
      </c>
      <c r="B4762" s="31" t="s">
        <v>19854</v>
      </c>
      <c r="C4762" s="31" t="s">
        <v>19855</v>
      </c>
      <c r="D4762" s="31" t="s">
        <v>19856</v>
      </c>
      <c r="E4762" s="31" t="s">
        <v>135</v>
      </c>
      <c r="F4762" s="31" t="s">
        <v>122</v>
      </c>
      <c r="G4762" s="31" t="s">
        <v>155</v>
      </c>
      <c r="H4762" s="31" t="s">
        <v>108</v>
      </c>
      <c r="I4762" s="31" t="s">
        <v>124</v>
      </c>
      <c r="J4762" s="31" t="s">
        <v>109</v>
      </c>
      <c r="K4762" s="31" t="s">
        <v>106</v>
      </c>
      <c r="L4762" s="31" t="s">
        <v>19855</v>
      </c>
      <c r="M4762" s="31" t="s">
        <v>12</v>
      </c>
      <c r="N4762" s="31" t="s">
        <v>25930</v>
      </c>
      <c r="O4762" s="31" t="s">
        <v>25929</v>
      </c>
      <c r="P4762" s="32" t="s">
        <v>25948</v>
      </c>
      <c r="Q4762" s="32">
        <v>1</v>
      </c>
      <c r="R4762" t="str">
        <f t="shared" si="74"/>
        <v>Поділля-Холдинг ЛТД СТ р-н Изяславский Район, г.Изяслав, пер.Шевченко, д.28</v>
      </c>
    </row>
    <row r="4763" spans="1:18" hidden="1" x14ac:dyDescent="0.25">
      <c r="A4763" s="32">
        <v>164990</v>
      </c>
      <c r="B4763" s="31" t="s">
        <v>19929</v>
      </c>
      <c r="C4763" s="31" t="s">
        <v>19930</v>
      </c>
      <c r="D4763" s="31" t="s">
        <v>19931</v>
      </c>
      <c r="E4763" s="31" t="s">
        <v>145</v>
      </c>
      <c r="F4763" s="31" t="s">
        <v>122</v>
      </c>
      <c r="G4763" s="31" t="s">
        <v>149</v>
      </c>
      <c r="H4763" s="31" t="s">
        <v>108</v>
      </c>
      <c r="I4763" s="31" t="s">
        <v>124</v>
      </c>
      <c r="J4763" s="31" t="s">
        <v>109</v>
      </c>
      <c r="K4763" s="31" t="s">
        <v>106</v>
      </c>
      <c r="L4763" s="31" t="s">
        <v>19930</v>
      </c>
      <c r="M4763" s="31" t="s">
        <v>15</v>
      </c>
      <c r="N4763" s="31" t="s">
        <v>25931</v>
      </c>
      <c r="O4763" s="31" t="s">
        <v>25929</v>
      </c>
      <c r="P4763" s="32" t="s">
        <v>25948</v>
      </c>
      <c r="Q4763" s="32">
        <v>1</v>
      </c>
      <c r="R4763" t="str">
        <f t="shared" si="74"/>
        <v>Поліщук Н.П.ПП "кіоск" р-н Волочисский Район, г.Волочиск (р-к Центральний)</v>
      </c>
    </row>
    <row r="4764" spans="1:18" hidden="1" x14ac:dyDescent="0.25">
      <c r="A4764" s="32">
        <v>164991</v>
      </c>
      <c r="B4764" s="31" t="s">
        <v>19932</v>
      </c>
      <c r="C4764" s="31" t="s">
        <v>19933</v>
      </c>
      <c r="D4764" s="31" t="s">
        <v>19934</v>
      </c>
      <c r="E4764" s="31" t="s">
        <v>135</v>
      </c>
      <c r="F4764" s="31" t="s">
        <v>122</v>
      </c>
      <c r="G4764" s="31" t="s">
        <v>107</v>
      </c>
      <c r="H4764" s="31" t="s">
        <v>108</v>
      </c>
      <c r="I4764" s="31" t="s">
        <v>124</v>
      </c>
      <c r="J4764" s="31" t="s">
        <v>109</v>
      </c>
      <c r="K4764" s="31" t="s">
        <v>106</v>
      </c>
      <c r="L4764" s="31" t="s">
        <v>19933</v>
      </c>
      <c r="M4764" s="31" t="s">
        <v>8</v>
      </c>
      <c r="N4764" s="31" t="s">
        <v>25930</v>
      </c>
      <c r="O4764" s="31" t="s">
        <v>25929</v>
      </c>
      <c r="P4764" s="32" t="s">
        <v>25948</v>
      </c>
      <c r="Q4764" s="32">
        <v>1</v>
      </c>
      <c r="R4764" t="str">
        <f t="shared" si="74"/>
        <v>Поліщук С.М. ПП, маг. "Хортиця" р-н Шепетовский Район, с.Судилков, ул.Энгельса, д.1А</v>
      </c>
    </row>
    <row r="4765" spans="1:18" hidden="1" x14ac:dyDescent="0.25">
      <c r="A4765" s="32">
        <v>164991</v>
      </c>
      <c r="B4765" s="31" t="s">
        <v>19932</v>
      </c>
      <c r="C4765" s="31" t="s">
        <v>19933</v>
      </c>
      <c r="D4765" s="31" t="s">
        <v>19934</v>
      </c>
      <c r="E4765" s="31" t="s">
        <v>135</v>
      </c>
      <c r="F4765" s="31" t="s">
        <v>122</v>
      </c>
      <c r="G4765" s="31" t="s">
        <v>107</v>
      </c>
      <c r="H4765" s="31" t="s">
        <v>108</v>
      </c>
      <c r="I4765" s="31"/>
      <c r="J4765" s="31"/>
      <c r="K4765" s="31" t="s">
        <v>106</v>
      </c>
      <c r="L4765" s="31" t="s">
        <v>19933</v>
      </c>
      <c r="M4765" s="31" t="s">
        <v>8</v>
      </c>
      <c r="N4765" s="31" t="s">
        <v>25930</v>
      </c>
      <c r="O4765" s="31" t="s">
        <v>25929</v>
      </c>
      <c r="P4765" s="32" t="s">
        <v>25948</v>
      </c>
      <c r="Q4765" s="32">
        <v>1</v>
      </c>
      <c r="R4765" t="str">
        <f t="shared" si="74"/>
        <v>Поліщук С.М. ПП, маг. "Хортиця" р-н Шепетовский Район, с.Судилков, ул.Энгельса, д.1А</v>
      </c>
    </row>
    <row r="4766" spans="1:18" hidden="1" x14ac:dyDescent="0.25">
      <c r="A4766" s="32">
        <v>165001</v>
      </c>
      <c r="B4766" s="31" t="s">
        <v>19950</v>
      </c>
      <c r="C4766" s="31" t="s">
        <v>19951</v>
      </c>
      <c r="D4766" s="31" t="s">
        <v>19952</v>
      </c>
      <c r="E4766" s="31" t="s">
        <v>145</v>
      </c>
      <c r="F4766" s="31" t="s">
        <v>122</v>
      </c>
      <c r="G4766" s="31" t="s">
        <v>107</v>
      </c>
      <c r="H4766" s="31" t="s">
        <v>108</v>
      </c>
      <c r="I4766" s="31" t="s">
        <v>19953</v>
      </c>
      <c r="J4766" s="31" t="s">
        <v>19954</v>
      </c>
      <c r="K4766" s="31" t="s">
        <v>106</v>
      </c>
      <c r="L4766" s="31" t="s">
        <v>19951</v>
      </c>
      <c r="M4766" s="31" t="s">
        <v>15</v>
      </c>
      <c r="N4766" s="31" t="s">
        <v>25931</v>
      </c>
      <c r="O4766" s="31" t="s">
        <v>25929</v>
      </c>
      <c r="P4766" s="32" t="s">
        <v>25948</v>
      </c>
      <c r="Q4766" s="32">
        <v>1</v>
      </c>
      <c r="R4766" t="str">
        <f t="shared" si="74"/>
        <v>Ящук Т.Р. ПП, маг. "Смак" р-н Волочисский Район, г.Волочиск, ул.Независимости, д.47а</v>
      </c>
    </row>
    <row r="4767" spans="1:18" hidden="1" x14ac:dyDescent="0.25">
      <c r="A4767" s="32">
        <v>165001</v>
      </c>
      <c r="B4767" s="31" t="s">
        <v>19950</v>
      </c>
      <c r="C4767" s="31" t="s">
        <v>19951</v>
      </c>
      <c r="D4767" s="31" t="s">
        <v>19952</v>
      </c>
      <c r="E4767" s="31" t="s">
        <v>145</v>
      </c>
      <c r="F4767" s="31" t="s">
        <v>122</v>
      </c>
      <c r="G4767" s="31" t="s">
        <v>107</v>
      </c>
      <c r="H4767" s="31" t="s">
        <v>108</v>
      </c>
      <c r="I4767" s="31"/>
      <c r="J4767" s="31"/>
      <c r="K4767" s="31" t="s">
        <v>106</v>
      </c>
      <c r="L4767" s="31" t="s">
        <v>19955</v>
      </c>
      <c r="M4767" s="31" t="s">
        <v>15</v>
      </c>
      <c r="N4767" s="31" t="s">
        <v>25931</v>
      </c>
      <c r="O4767" s="31" t="s">
        <v>25929</v>
      </c>
      <c r="P4767" s="32" t="s">
        <v>25948</v>
      </c>
      <c r="Q4767" s="32">
        <v>1</v>
      </c>
      <c r="R4767" t="str">
        <f t="shared" si="74"/>
        <v>Ящук Т.Р. ПП, маг. "Смак" р-н Волочисский Район, г.Волочиск, ул.Независимости, д.47а</v>
      </c>
    </row>
    <row r="4768" spans="1:18" hidden="1" x14ac:dyDescent="0.25">
      <c r="A4768" s="32">
        <v>165015</v>
      </c>
      <c r="B4768" s="31" t="s">
        <v>19979</v>
      </c>
      <c r="C4768" s="31" t="s">
        <v>19980</v>
      </c>
      <c r="D4768" s="31" t="s">
        <v>19981</v>
      </c>
      <c r="E4768" s="31" t="s">
        <v>135</v>
      </c>
      <c r="F4768" s="31" t="s">
        <v>122</v>
      </c>
      <c r="G4768" s="31" t="s">
        <v>107</v>
      </c>
      <c r="H4768" s="31" t="s">
        <v>108</v>
      </c>
      <c r="I4768" s="31" t="s">
        <v>124</v>
      </c>
      <c r="J4768" s="31" t="s">
        <v>109</v>
      </c>
      <c r="K4768" s="31" t="s">
        <v>106</v>
      </c>
      <c r="L4768" s="31" t="s">
        <v>19980</v>
      </c>
      <c r="M4768" s="31" t="s">
        <v>10</v>
      </c>
      <c r="N4768" s="31" t="s">
        <v>25930</v>
      </c>
      <c r="O4768" s="31" t="s">
        <v>25929</v>
      </c>
      <c r="P4768" s="32" t="s">
        <v>25948</v>
      </c>
      <c r="Q4768" s="32">
        <v>1</v>
      </c>
      <c r="R4768" t="str">
        <f t="shared" si="74"/>
        <v>Поривай С.Ю. ПП, "Зелений ринок" г.Нетишин, просп Независимости, д.22 (ринок біля ТЦ)</v>
      </c>
    </row>
    <row r="4769" spans="1:18" hidden="1" x14ac:dyDescent="0.25">
      <c r="A4769" s="32">
        <v>165022</v>
      </c>
      <c r="B4769" s="31" t="s">
        <v>20000</v>
      </c>
      <c r="C4769" s="31" t="s">
        <v>20001</v>
      </c>
      <c r="D4769" s="31" t="s">
        <v>19323</v>
      </c>
      <c r="E4769" s="31" t="s">
        <v>135</v>
      </c>
      <c r="F4769" s="31" t="s">
        <v>122</v>
      </c>
      <c r="G4769" s="31" t="s">
        <v>107</v>
      </c>
      <c r="H4769" s="31" t="s">
        <v>108</v>
      </c>
      <c r="I4769" s="31"/>
      <c r="J4769" s="31"/>
      <c r="K4769" s="31" t="s">
        <v>106</v>
      </c>
      <c r="L4769" s="31" t="s">
        <v>20001</v>
      </c>
      <c r="M4769" s="31" t="s">
        <v>10</v>
      </c>
      <c r="N4769" s="31" t="s">
        <v>25930</v>
      </c>
      <c r="O4769" s="31" t="s">
        <v>25929</v>
      </c>
      <c r="P4769" s="32" t="s">
        <v>25948</v>
      </c>
      <c r="Q4769" s="32">
        <v>1</v>
      </c>
      <c r="R4769" t="str">
        <f t="shared" si="74"/>
        <v>Потопа Л.А. ПП, маг. "Поліся" г.Нетишин, просп Независимости, д.21а</v>
      </c>
    </row>
    <row r="4770" spans="1:18" hidden="1" x14ac:dyDescent="0.25">
      <c r="A4770" s="32">
        <v>165022</v>
      </c>
      <c r="B4770" s="31" t="s">
        <v>20000</v>
      </c>
      <c r="C4770" s="31" t="s">
        <v>20001</v>
      </c>
      <c r="D4770" s="31" t="s">
        <v>19323</v>
      </c>
      <c r="E4770" s="31" t="s">
        <v>135</v>
      </c>
      <c r="F4770" s="31" t="s">
        <v>122</v>
      </c>
      <c r="G4770" s="31" t="s">
        <v>107</v>
      </c>
      <c r="H4770" s="31" t="s">
        <v>108</v>
      </c>
      <c r="I4770" s="31" t="s">
        <v>20002</v>
      </c>
      <c r="J4770" s="31" t="s">
        <v>20003</v>
      </c>
      <c r="K4770" s="31" t="s">
        <v>106</v>
      </c>
      <c r="L4770" s="31" t="s">
        <v>20001</v>
      </c>
      <c r="M4770" s="31" t="s">
        <v>10</v>
      </c>
      <c r="N4770" s="31" t="s">
        <v>25930</v>
      </c>
      <c r="O4770" s="31" t="s">
        <v>25929</v>
      </c>
      <c r="P4770" s="32" t="s">
        <v>25948</v>
      </c>
      <c r="Q4770" s="32">
        <v>1</v>
      </c>
      <c r="R4770" t="str">
        <f t="shared" si="74"/>
        <v>Потопа Л.А. ПП, маг. "Поліся" г.Нетишин, просп Независимости, д.21а</v>
      </c>
    </row>
    <row r="4771" spans="1:18" hidden="1" x14ac:dyDescent="0.25">
      <c r="A4771" s="32">
        <v>165050</v>
      </c>
      <c r="B4771" s="31" t="s">
        <v>20077</v>
      </c>
      <c r="C4771" s="31" t="s">
        <v>20078</v>
      </c>
      <c r="D4771" s="31" t="s">
        <v>20079</v>
      </c>
      <c r="E4771" s="31" t="s">
        <v>135</v>
      </c>
      <c r="F4771" s="31" t="s">
        <v>122</v>
      </c>
      <c r="G4771" s="31" t="s">
        <v>213</v>
      </c>
      <c r="H4771" s="31" t="s">
        <v>214</v>
      </c>
      <c r="I4771" s="31" t="s">
        <v>124</v>
      </c>
      <c r="J4771" s="31" t="s">
        <v>109</v>
      </c>
      <c r="K4771" s="31" t="s">
        <v>106</v>
      </c>
      <c r="L4771" s="31" t="s">
        <v>20078</v>
      </c>
      <c r="M4771" s="31" t="s">
        <v>7</v>
      </c>
      <c r="N4771" s="31" t="s">
        <v>25930</v>
      </c>
      <c r="O4771" s="31" t="s">
        <v>25929</v>
      </c>
      <c r="P4771" s="32" t="s">
        <v>25948</v>
      </c>
      <c r="Q4771" s="32">
        <v>1</v>
      </c>
      <c r="R4771" t="str">
        <f t="shared" si="74"/>
        <v>Прилуцька І.С. ПП, гуртовня г.Славута, ул.Первомайская, д.6</v>
      </c>
    </row>
    <row r="4772" spans="1:18" hidden="1" x14ac:dyDescent="0.25">
      <c r="A4772" s="32">
        <v>165053</v>
      </c>
      <c r="B4772" s="31" t="s">
        <v>20084</v>
      </c>
      <c r="C4772" s="31" t="s">
        <v>20085</v>
      </c>
      <c r="D4772" s="31" t="s">
        <v>20079</v>
      </c>
      <c r="E4772" s="31" t="s">
        <v>135</v>
      </c>
      <c r="F4772" s="31" t="s">
        <v>122</v>
      </c>
      <c r="G4772" s="31" t="s">
        <v>213</v>
      </c>
      <c r="H4772" s="31" t="s">
        <v>214</v>
      </c>
      <c r="I4772" s="31" t="s">
        <v>124</v>
      </c>
      <c r="J4772" s="31" t="s">
        <v>109</v>
      </c>
      <c r="K4772" s="31" t="s">
        <v>106</v>
      </c>
      <c r="L4772" s="31" t="s">
        <v>20085</v>
      </c>
      <c r="M4772" s="31" t="s">
        <v>7</v>
      </c>
      <c r="N4772" s="31" t="s">
        <v>25930</v>
      </c>
      <c r="O4772" s="31" t="s">
        <v>25929</v>
      </c>
      <c r="P4772" s="32" t="s">
        <v>25948</v>
      </c>
      <c r="Q4772" s="32">
        <v>1</v>
      </c>
      <c r="R4772" t="str">
        <f t="shared" si="74"/>
        <v>Прилуцькій В.С. ПП, Гурт г.Славута, ул.Первомайская, д.6</v>
      </c>
    </row>
    <row r="4773" spans="1:18" hidden="1" x14ac:dyDescent="0.25">
      <c r="A4773" s="32">
        <v>165071</v>
      </c>
      <c r="B4773" s="31" t="s">
        <v>20121</v>
      </c>
      <c r="C4773" s="31" t="s">
        <v>20122</v>
      </c>
      <c r="D4773" s="31" t="s">
        <v>5616</v>
      </c>
      <c r="E4773" s="31" t="s">
        <v>145</v>
      </c>
      <c r="F4773" s="31" t="s">
        <v>122</v>
      </c>
      <c r="G4773" s="31" t="s">
        <v>107</v>
      </c>
      <c r="H4773" s="31" t="s">
        <v>108</v>
      </c>
      <c r="I4773" s="31" t="s">
        <v>20123</v>
      </c>
      <c r="J4773" s="31" t="s">
        <v>20124</v>
      </c>
      <c r="K4773" s="31" t="s">
        <v>106</v>
      </c>
      <c r="L4773" s="31" t="s">
        <v>20122</v>
      </c>
      <c r="M4773" s="31" t="s">
        <v>25936</v>
      </c>
      <c r="N4773" s="31" t="s">
        <v>25931</v>
      </c>
      <c r="O4773" s="31" t="s">
        <v>25929</v>
      </c>
      <c r="P4773" s="32" t="s">
        <v>67</v>
      </c>
      <c r="Q4773" s="32">
        <v>1</v>
      </c>
      <c r="R4773" t="str">
        <f t="shared" si="74"/>
        <v>Прокопчук О.О. ПП, маг. "Буринецький" р-н Ярмолинецкий Район, пгт.Ярмолинцы, пер.Чапаева, д.57</v>
      </c>
    </row>
    <row r="4774" spans="1:18" hidden="1" x14ac:dyDescent="0.25">
      <c r="A4774" s="32">
        <v>165073</v>
      </c>
      <c r="B4774" s="31" t="s">
        <v>20125</v>
      </c>
      <c r="C4774" s="31" t="s">
        <v>20126</v>
      </c>
      <c r="D4774" s="31" t="s">
        <v>20127</v>
      </c>
      <c r="E4774" s="31" t="s">
        <v>145</v>
      </c>
      <c r="F4774" s="31" t="s">
        <v>122</v>
      </c>
      <c r="G4774" s="31" t="s">
        <v>107</v>
      </c>
      <c r="H4774" s="31" t="s">
        <v>108</v>
      </c>
      <c r="I4774" s="31" t="s">
        <v>124</v>
      </c>
      <c r="J4774" s="31" t="s">
        <v>109</v>
      </c>
      <c r="K4774" s="31" t="s">
        <v>106</v>
      </c>
      <c r="L4774" s="31" t="s">
        <v>20126</v>
      </c>
      <c r="M4774" s="31" t="s">
        <v>25936</v>
      </c>
      <c r="N4774" s="31" t="s">
        <v>25931</v>
      </c>
      <c r="O4774" s="31" t="s">
        <v>25929</v>
      </c>
      <c r="P4774" s="32" t="s">
        <v>25948</v>
      </c>
      <c r="Q4774" s="32">
        <v>1</v>
      </c>
      <c r="R4774" t="str">
        <f t="shared" si="74"/>
        <v>Прокопчук Т.П. ПП, маг. "Продукти" р-н Ярмолинецкий Район, пгт.Ярмолинцы (Круг Ярмолинці)</v>
      </c>
    </row>
    <row r="4775" spans="1:18" hidden="1" x14ac:dyDescent="0.25">
      <c r="A4775" s="32">
        <v>165076</v>
      </c>
      <c r="B4775" s="31" t="s">
        <v>20128</v>
      </c>
      <c r="C4775" s="31" t="s">
        <v>20129</v>
      </c>
      <c r="D4775" s="31" t="s">
        <v>20130</v>
      </c>
      <c r="E4775" s="31" t="s">
        <v>145</v>
      </c>
      <c r="F4775" s="31" t="s">
        <v>122</v>
      </c>
      <c r="G4775" s="31" t="s">
        <v>107</v>
      </c>
      <c r="H4775" s="31" t="s">
        <v>108</v>
      </c>
      <c r="I4775" s="31" t="s">
        <v>124</v>
      </c>
      <c r="J4775" s="31" t="s">
        <v>109</v>
      </c>
      <c r="K4775" s="31" t="s">
        <v>106</v>
      </c>
      <c r="L4775" s="31" t="s">
        <v>20129</v>
      </c>
      <c r="M4775" s="31" t="s">
        <v>14</v>
      </c>
      <c r="N4775" s="31" t="s">
        <v>25931</v>
      </c>
      <c r="O4775" s="31" t="s">
        <v>25929</v>
      </c>
      <c r="P4775" s="32" t="s">
        <v>25948</v>
      </c>
      <c r="Q4775" s="32">
        <v>1</v>
      </c>
      <c r="R4775" t="str">
        <f t="shared" si="74"/>
        <v>Просвітлюк І.П. ПП, маг. р-н Виньковецкий Район, с.Ломачинцы, ул.Гагарина, д.1</v>
      </c>
    </row>
    <row r="4776" spans="1:18" hidden="1" x14ac:dyDescent="0.25">
      <c r="A4776" s="32">
        <v>165083</v>
      </c>
      <c r="B4776" s="31" t="s">
        <v>20141</v>
      </c>
      <c r="C4776" s="31" t="s">
        <v>20142</v>
      </c>
      <c r="D4776" s="31" t="s">
        <v>20143</v>
      </c>
      <c r="E4776" s="31" t="s">
        <v>135</v>
      </c>
      <c r="F4776" s="31" t="s">
        <v>122</v>
      </c>
      <c r="G4776" s="31" t="s">
        <v>107</v>
      </c>
      <c r="H4776" s="31" t="s">
        <v>108</v>
      </c>
      <c r="I4776" s="31" t="s">
        <v>124</v>
      </c>
      <c r="J4776" s="31" t="s">
        <v>109</v>
      </c>
      <c r="K4776" s="31" t="s">
        <v>106</v>
      </c>
      <c r="L4776" s="31" t="s">
        <v>20142</v>
      </c>
      <c r="M4776" s="31" t="s">
        <v>7</v>
      </c>
      <c r="N4776" s="31" t="s">
        <v>25930</v>
      </c>
      <c r="O4776" s="31" t="s">
        <v>25929</v>
      </c>
      <c r="P4776" s="32" t="s">
        <v>25948</v>
      </c>
      <c r="Q4776" s="32">
        <v>1</v>
      </c>
      <c r="R4776" t="str">
        <f t="shared" si="74"/>
        <v>Просянюк Т.І. ПП, маг.  "Кошик" р-н Изяславский Район, с.Плужное, ул.Островского Николая, д.20</v>
      </c>
    </row>
    <row r="4777" spans="1:18" hidden="1" x14ac:dyDescent="0.25">
      <c r="A4777" s="32">
        <v>165083</v>
      </c>
      <c r="B4777" s="31" t="s">
        <v>20141</v>
      </c>
      <c r="C4777" s="31" t="s">
        <v>20142</v>
      </c>
      <c r="D4777" s="31" t="s">
        <v>20143</v>
      </c>
      <c r="E4777" s="31" t="s">
        <v>135</v>
      </c>
      <c r="F4777" s="31" t="s">
        <v>122</v>
      </c>
      <c r="G4777" s="31" t="s">
        <v>107</v>
      </c>
      <c r="H4777" s="31" t="s">
        <v>108</v>
      </c>
      <c r="I4777" s="31"/>
      <c r="J4777" s="31"/>
      <c r="K4777" s="31" t="s">
        <v>106</v>
      </c>
      <c r="L4777" s="31" t="s">
        <v>20142</v>
      </c>
      <c r="M4777" s="31" t="s">
        <v>7</v>
      </c>
      <c r="N4777" s="31" t="s">
        <v>25930</v>
      </c>
      <c r="O4777" s="31" t="s">
        <v>25929</v>
      </c>
      <c r="P4777" s="32" t="s">
        <v>25948</v>
      </c>
      <c r="Q4777" s="32">
        <v>1</v>
      </c>
      <c r="R4777" t="str">
        <f t="shared" si="74"/>
        <v>Просянюк Т.І. ПП, маг.  "Кошик" р-н Изяславский Район, с.Плужное, ул.Островского Николая, д.20</v>
      </c>
    </row>
    <row r="4778" spans="1:18" hidden="1" x14ac:dyDescent="0.25">
      <c r="A4778" s="32">
        <v>165102</v>
      </c>
      <c r="B4778" s="31" t="s">
        <v>20183</v>
      </c>
      <c r="C4778" s="31" t="s">
        <v>20184</v>
      </c>
      <c r="D4778" s="31" t="s">
        <v>20185</v>
      </c>
      <c r="E4778" s="31" t="s">
        <v>135</v>
      </c>
      <c r="F4778" s="31" t="s">
        <v>122</v>
      </c>
      <c r="G4778" s="31" t="s">
        <v>107</v>
      </c>
      <c r="H4778" s="31" t="s">
        <v>108</v>
      </c>
      <c r="I4778" s="31" t="s">
        <v>124</v>
      </c>
      <c r="J4778" s="31" t="s">
        <v>109</v>
      </c>
      <c r="K4778" s="31" t="s">
        <v>106</v>
      </c>
      <c r="L4778" s="31" t="s">
        <v>20184</v>
      </c>
      <c r="M4778" s="31" t="s">
        <v>9</v>
      </c>
      <c r="N4778" s="31" t="s">
        <v>25930</v>
      </c>
      <c r="O4778" s="31" t="s">
        <v>25929</v>
      </c>
      <c r="P4778" s="32" t="s">
        <v>25948</v>
      </c>
      <c r="Q4778" s="32">
        <v>1</v>
      </c>
      <c r="R4778" t="str">
        <f t="shared" si="74"/>
        <v>Пуля Л.В. ПП, к-к"Берізка" р-н Изяславский Район, с.Клубивка, ул.Кирпы, д.52</v>
      </c>
    </row>
    <row r="4779" spans="1:18" hidden="1" x14ac:dyDescent="0.25">
      <c r="A4779" s="32">
        <v>165124</v>
      </c>
      <c r="B4779" s="31" t="s">
        <v>20223</v>
      </c>
      <c r="C4779" s="31" t="s">
        <v>20224</v>
      </c>
      <c r="D4779" s="31" t="s">
        <v>20225</v>
      </c>
      <c r="E4779" s="31" t="s">
        <v>145</v>
      </c>
      <c r="F4779" s="31" t="s">
        <v>122</v>
      </c>
      <c r="G4779" s="31" t="s">
        <v>107</v>
      </c>
      <c r="H4779" s="31" t="s">
        <v>108</v>
      </c>
      <c r="I4779" s="31" t="s">
        <v>124</v>
      </c>
      <c r="J4779" s="31" t="s">
        <v>109</v>
      </c>
      <c r="K4779" s="31" t="s">
        <v>106</v>
      </c>
      <c r="L4779" s="31" t="s">
        <v>20224</v>
      </c>
      <c r="M4779" s="31" t="s">
        <v>25936</v>
      </c>
      <c r="N4779" s="31" t="s">
        <v>25931</v>
      </c>
      <c r="O4779" s="31" t="s">
        <v>25929</v>
      </c>
      <c r="P4779" s="32" t="s">
        <v>25948</v>
      </c>
      <c r="Q4779" s="32">
        <v>1</v>
      </c>
      <c r="R4779" t="str">
        <f t="shared" si="74"/>
        <v>Рабцун М.М. ПП, маг. "Аннушка" р-н Городокский Район, г.Городок, ул.Шевченко, д.39а</v>
      </c>
    </row>
    <row r="4780" spans="1:18" hidden="1" x14ac:dyDescent="0.25">
      <c r="A4780" s="32">
        <v>165137</v>
      </c>
      <c r="B4780" s="31" t="s">
        <v>20251</v>
      </c>
      <c r="C4780" s="31" t="s">
        <v>20252</v>
      </c>
      <c r="D4780" s="31" t="s">
        <v>11588</v>
      </c>
      <c r="E4780" s="31" t="s">
        <v>135</v>
      </c>
      <c r="F4780" s="31" t="s">
        <v>122</v>
      </c>
      <c r="G4780" s="31" t="s">
        <v>114</v>
      </c>
      <c r="H4780" s="31" t="s">
        <v>108</v>
      </c>
      <c r="I4780" s="31" t="s">
        <v>124</v>
      </c>
      <c r="J4780" s="31" t="s">
        <v>109</v>
      </c>
      <c r="K4780" s="31" t="s">
        <v>106</v>
      </c>
      <c r="L4780" s="31" t="s">
        <v>20252</v>
      </c>
      <c r="M4780" s="31" t="s">
        <v>11</v>
      </c>
      <c r="N4780" s="31" t="s">
        <v>25930</v>
      </c>
      <c r="O4780" s="31" t="s">
        <v>25929</v>
      </c>
      <c r="P4780" s="32" t="s">
        <v>25948</v>
      </c>
      <c r="Q4780" s="32">
        <v>1</v>
      </c>
      <c r="R4780" t="str">
        <f t="shared" si="74"/>
        <v>РайСпоживСпілка, закусочна г.Шепетовка, ул.Маркса Карла, д.1</v>
      </c>
    </row>
    <row r="4781" spans="1:18" hidden="1" x14ac:dyDescent="0.25">
      <c r="A4781" s="32">
        <v>165138</v>
      </c>
      <c r="B4781" s="31" t="s">
        <v>20253</v>
      </c>
      <c r="C4781" s="31" t="s">
        <v>20254</v>
      </c>
      <c r="D4781" s="31" t="s">
        <v>20255</v>
      </c>
      <c r="E4781" s="31" t="s">
        <v>135</v>
      </c>
      <c r="F4781" s="31" t="s">
        <v>122</v>
      </c>
      <c r="G4781" s="31" t="s">
        <v>107</v>
      </c>
      <c r="H4781" s="31" t="s">
        <v>108</v>
      </c>
      <c r="I4781" s="31" t="s">
        <v>124</v>
      </c>
      <c r="J4781" s="31" t="s">
        <v>109</v>
      </c>
      <c r="K4781" s="31" t="s">
        <v>106</v>
      </c>
      <c r="L4781" s="31" t="s">
        <v>20256</v>
      </c>
      <c r="M4781" s="31" t="s">
        <v>11</v>
      </c>
      <c r="N4781" s="31" t="s">
        <v>25930</v>
      </c>
      <c r="O4781" s="31" t="s">
        <v>25929</v>
      </c>
      <c r="P4781" s="32" t="s">
        <v>25948</v>
      </c>
      <c r="Q4781" s="32">
        <v>1</v>
      </c>
      <c r="R4781" t="str">
        <f t="shared" si="74"/>
        <v>(КООП) РайСпоживСпілка, маг. "Кооператор" Шепетівка, вул. Пр-т Миру, б. 33,</v>
      </c>
    </row>
    <row r="4782" spans="1:18" hidden="1" x14ac:dyDescent="0.25">
      <c r="A4782" s="32">
        <v>165152</v>
      </c>
      <c r="B4782" s="31" t="s">
        <v>20293</v>
      </c>
      <c r="C4782" s="31" t="s">
        <v>20294</v>
      </c>
      <c r="D4782" s="31" t="s">
        <v>20295</v>
      </c>
      <c r="E4782" s="31" t="s">
        <v>135</v>
      </c>
      <c r="F4782" s="31" t="s">
        <v>122</v>
      </c>
      <c r="G4782" s="31" t="s">
        <v>107</v>
      </c>
      <c r="H4782" s="31" t="s">
        <v>108</v>
      </c>
      <c r="I4782" s="31" t="s">
        <v>124</v>
      </c>
      <c r="J4782" s="31" t="s">
        <v>109</v>
      </c>
      <c r="K4782" s="31" t="s">
        <v>106</v>
      </c>
      <c r="L4782" s="31" t="s">
        <v>20294</v>
      </c>
      <c r="M4782" s="31" t="s">
        <v>11</v>
      </c>
      <c r="N4782" s="31" t="s">
        <v>25930</v>
      </c>
      <c r="O4782" s="31" t="s">
        <v>25929</v>
      </c>
      <c r="P4782" s="32" t="s">
        <v>25948</v>
      </c>
      <c r="Q4782" s="32">
        <v>1</v>
      </c>
      <c r="R4782" t="str">
        <f t="shared" si="74"/>
        <v>Ратушний Р.В. ПП, маг. "Продтовари" г.Шепетовка, ул.Стуса, д.11</v>
      </c>
    </row>
    <row r="4783" spans="1:18" hidden="1" x14ac:dyDescent="0.25">
      <c r="A4783" s="32">
        <v>165184</v>
      </c>
      <c r="B4783" s="31" t="s">
        <v>389</v>
      </c>
      <c r="C4783" s="31" t="s">
        <v>390</v>
      </c>
      <c r="D4783" s="31" t="s">
        <v>391</v>
      </c>
      <c r="E4783" s="31" t="s">
        <v>135</v>
      </c>
      <c r="F4783" s="31" t="s">
        <v>122</v>
      </c>
      <c r="G4783" s="31" t="s">
        <v>107</v>
      </c>
      <c r="H4783" s="31" t="s">
        <v>108</v>
      </c>
      <c r="I4783" s="31" t="s">
        <v>124</v>
      </c>
      <c r="J4783" s="31" t="s">
        <v>109</v>
      </c>
      <c r="K4783" s="31" t="s">
        <v>106</v>
      </c>
      <c r="L4783" s="31" t="s">
        <v>390</v>
      </c>
      <c r="M4783" s="31" t="s">
        <v>12</v>
      </c>
      <c r="N4783" s="31" t="s">
        <v>25930</v>
      </c>
      <c r="O4783" s="31" t="s">
        <v>25929</v>
      </c>
      <c r="P4783" s="32" t="s">
        <v>25948</v>
      </c>
      <c r="Q4783" s="32">
        <v>1</v>
      </c>
      <c r="R4783" t="str">
        <f t="shared" si="74"/>
        <v>Рижик ПП, к-к р-н Полонский Район, пгт.Понинка, ул.Победы, д.34а</v>
      </c>
    </row>
    <row r="4784" spans="1:18" hidden="1" x14ac:dyDescent="0.25">
      <c r="A4784" s="32">
        <v>165184</v>
      </c>
      <c r="B4784" s="31" t="s">
        <v>389</v>
      </c>
      <c r="C4784" s="31" t="s">
        <v>390</v>
      </c>
      <c r="D4784" s="31" t="s">
        <v>391</v>
      </c>
      <c r="E4784" s="31" t="s">
        <v>135</v>
      </c>
      <c r="F4784" s="31" t="s">
        <v>122</v>
      </c>
      <c r="G4784" s="31" t="s">
        <v>107</v>
      </c>
      <c r="H4784" s="31" t="s">
        <v>108</v>
      </c>
      <c r="I4784" s="31"/>
      <c r="J4784" s="31"/>
      <c r="K4784" s="31" t="s">
        <v>106</v>
      </c>
      <c r="L4784" s="31" t="s">
        <v>390</v>
      </c>
      <c r="M4784" s="31" t="s">
        <v>12</v>
      </c>
      <c r="N4784" s="31" t="s">
        <v>25930</v>
      </c>
      <c r="O4784" s="31" t="s">
        <v>25929</v>
      </c>
      <c r="P4784" s="32" t="s">
        <v>25948</v>
      </c>
      <c r="Q4784" s="32">
        <v>1</v>
      </c>
      <c r="R4784" t="str">
        <f t="shared" si="74"/>
        <v>Рижик ПП, к-к р-н Полонский Район, пгт.Понинка, ул.Победы, д.34а</v>
      </c>
    </row>
    <row r="4785" spans="1:18" hidden="1" x14ac:dyDescent="0.25">
      <c r="A4785" s="32">
        <v>165187</v>
      </c>
      <c r="B4785" s="31" t="s">
        <v>20368</v>
      </c>
      <c r="C4785" s="31" t="s">
        <v>20369</v>
      </c>
      <c r="D4785" s="31" t="s">
        <v>18848</v>
      </c>
      <c r="E4785" s="31" t="s">
        <v>145</v>
      </c>
      <c r="F4785" s="31" t="s">
        <v>122</v>
      </c>
      <c r="G4785" s="31" t="s">
        <v>107</v>
      </c>
      <c r="H4785" s="31" t="s">
        <v>108</v>
      </c>
      <c r="I4785" s="31" t="s">
        <v>124</v>
      </c>
      <c r="J4785" s="31" t="s">
        <v>109</v>
      </c>
      <c r="K4785" s="31" t="s">
        <v>106</v>
      </c>
      <c r="L4785" s="31" t="s">
        <v>20369</v>
      </c>
      <c r="M4785" s="31" t="s">
        <v>14</v>
      </c>
      <c r="N4785" s="31" t="s">
        <v>25931</v>
      </c>
      <c r="O4785" s="31" t="s">
        <v>25929</v>
      </c>
      <c r="P4785" s="32" t="s">
        <v>25948</v>
      </c>
      <c r="Q4785" s="32">
        <v>1</v>
      </c>
      <c r="R4785" t="str">
        <f t="shared" si="74"/>
        <v>Римарович В.В. ПП, маг. "Валентина" р-н Виньковецкий Район, пгт.Виньковцы, ул.Владимирская, д.12</v>
      </c>
    </row>
    <row r="4786" spans="1:18" hidden="1" x14ac:dyDescent="0.25">
      <c r="A4786" s="32">
        <v>165194</v>
      </c>
      <c r="B4786" s="31" t="s">
        <v>20380</v>
      </c>
      <c r="C4786" s="31" t="s">
        <v>20379</v>
      </c>
      <c r="D4786" s="31" t="s">
        <v>20381</v>
      </c>
      <c r="E4786" s="31" t="s">
        <v>135</v>
      </c>
      <c r="F4786" s="31" t="s">
        <v>122</v>
      </c>
      <c r="G4786" s="31" t="s">
        <v>107</v>
      </c>
      <c r="H4786" s="31" t="s">
        <v>108</v>
      </c>
      <c r="I4786" s="31" t="s">
        <v>124</v>
      </c>
      <c r="J4786" s="31" t="s">
        <v>109</v>
      </c>
      <c r="K4786" s="31" t="s">
        <v>106</v>
      </c>
      <c r="L4786" s="31" t="s">
        <v>20379</v>
      </c>
      <c r="M4786" s="31" t="s">
        <v>9</v>
      </c>
      <c r="N4786" s="31" t="s">
        <v>25930</v>
      </c>
      <c r="O4786" s="31" t="s">
        <v>25929</v>
      </c>
      <c r="P4786" s="32" t="s">
        <v>25948</v>
      </c>
      <c r="Q4786" s="32">
        <v>1</v>
      </c>
      <c r="R4786" t="str">
        <f t="shared" si="74"/>
        <v>Ринок КВП, маг. "Продукти" р-н Шепетовский Район, с.Белополь, ул.Ленина, д.1</v>
      </c>
    </row>
    <row r="4787" spans="1:18" hidden="1" x14ac:dyDescent="0.25">
      <c r="A4787" s="32">
        <v>165196</v>
      </c>
      <c r="B4787" s="31" t="s">
        <v>20382</v>
      </c>
      <c r="C4787" s="31" t="s">
        <v>20383</v>
      </c>
      <c r="D4787" s="31" t="s">
        <v>20384</v>
      </c>
      <c r="E4787" s="31" t="s">
        <v>135</v>
      </c>
      <c r="F4787" s="31" t="s">
        <v>122</v>
      </c>
      <c r="G4787" s="31" t="s">
        <v>107</v>
      </c>
      <c r="H4787" s="31" t="s">
        <v>108</v>
      </c>
      <c r="I4787" s="31" t="s">
        <v>124</v>
      </c>
      <c r="J4787" s="31" t="s">
        <v>109</v>
      </c>
      <c r="K4787" s="31" t="s">
        <v>106</v>
      </c>
      <c r="L4787" s="31" t="s">
        <v>20385</v>
      </c>
      <c r="M4787" s="31" t="s">
        <v>9</v>
      </c>
      <c r="N4787" s="31" t="s">
        <v>25930</v>
      </c>
      <c r="O4787" s="31" t="s">
        <v>25929</v>
      </c>
      <c r="P4787" s="32" t="s">
        <v>25948</v>
      </c>
      <c r="Q4787" s="32">
        <v>1</v>
      </c>
      <c r="R4787" t="str">
        <f t="shared" si="74"/>
        <v>(КООП) Ринок КП.маг "Молоко" смт.Білогір'я вул.Шевченка (напр.банку Аваль)</v>
      </c>
    </row>
    <row r="4788" spans="1:18" hidden="1" x14ac:dyDescent="0.25">
      <c r="A4788" s="32">
        <v>164354</v>
      </c>
      <c r="B4788" s="31" t="s">
        <v>18534</v>
      </c>
      <c r="C4788" s="31" t="s">
        <v>18535</v>
      </c>
      <c r="D4788" s="31" t="s">
        <v>18536</v>
      </c>
      <c r="E4788" s="31" t="s">
        <v>135</v>
      </c>
      <c r="F4788" s="31" t="s">
        <v>122</v>
      </c>
      <c r="G4788" s="31" t="s">
        <v>107</v>
      </c>
      <c r="H4788" s="31" t="s">
        <v>108</v>
      </c>
      <c r="I4788" s="31" t="s">
        <v>124</v>
      </c>
      <c r="J4788" s="31" t="s">
        <v>109</v>
      </c>
      <c r="K4788" s="31" t="s">
        <v>106</v>
      </c>
      <c r="L4788" s="31" t="s">
        <v>18537</v>
      </c>
      <c r="M4788" s="31" t="s">
        <v>8</v>
      </c>
      <c r="N4788" s="31" t="s">
        <v>25930</v>
      </c>
      <c r="O4788" s="31" t="s">
        <v>25929</v>
      </c>
      <c r="P4788" s="32" t="s">
        <v>25948</v>
      </c>
      <c r="Q4788" s="32">
        <v>1</v>
      </c>
      <c r="R4788" t="str">
        <f t="shared" si="74"/>
        <v>(ремонт) Ментух І.П. ПП, маг. "Єлена" р-н Шепетовский Район, с.Орлинцы, ул.Садовая, д.1</v>
      </c>
    </row>
    <row r="4789" spans="1:18" hidden="1" x14ac:dyDescent="0.25">
      <c r="A4789" s="32">
        <v>164366</v>
      </c>
      <c r="B4789" s="31" t="s">
        <v>18559</v>
      </c>
      <c r="C4789" s="31" t="s">
        <v>18560</v>
      </c>
      <c r="D4789" s="31" t="s">
        <v>18561</v>
      </c>
      <c r="E4789" s="31" t="s">
        <v>135</v>
      </c>
      <c r="F4789" s="31" t="s">
        <v>122</v>
      </c>
      <c r="G4789" s="31" t="s">
        <v>114</v>
      </c>
      <c r="H4789" s="31" t="s">
        <v>108</v>
      </c>
      <c r="I4789" s="31" t="s">
        <v>124</v>
      </c>
      <c r="J4789" s="31" t="s">
        <v>109</v>
      </c>
      <c r="K4789" s="31" t="s">
        <v>106</v>
      </c>
      <c r="L4789" s="31" t="s">
        <v>18560</v>
      </c>
      <c r="M4789" s="31" t="s">
        <v>11</v>
      </c>
      <c r="N4789" s="31" t="s">
        <v>25930</v>
      </c>
      <c r="O4789" s="31" t="s">
        <v>25929</v>
      </c>
      <c r="P4789" s="32" t="s">
        <v>25948</v>
      </c>
      <c r="Q4789" s="32">
        <v>1</v>
      </c>
      <c r="R4789" t="str">
        <f t="shared" si="74"/>
        <v>Мирончук В.І. ПП, кафе "Хвилинка" г.Шепетовка, ул.Маркса Карла, д.81</v>
      </c>
    </row>
    <row r="4790" spans="1:18" hidden="1" x14ac:dyDescent="0.25">
      <c r="A4790" s="32">
        <v>164367</v>
      </c>
      <c r="B4790" s="31" t="s">
        <v>18562</v>
      </c>
      <c r="C4790" s="31" t="s">
        <v>18563</v>
      </c>
      <c r="D4790" s="31" t="s">
        <v>18076</v>
      </c>
      <c r="E4790" s="31" t="s">
        <v>135</v>
      </c>
      <c r="F4790" s="31" t="s">
        <v>122</v>
      </c>
      <c r="G4790" s="31" t="s">
        <v>107</v>
      </c>
      <c r="H4790" s="31" t="s">
        <v>108</v>
      </c>
      <c r="I4790" s="31" t="s">
        <v>124</v>
      </c>
      <c r="J4790" s="31" t="s">
        <v>109</v>
      </c>
      <c r="K4790" s="31" t="s">
        <v>106</v>
      </c>
      <c r="L4790" s="31" t="s">
        <v>18564</v>
      </c>
      <c r="M4790" s="31" t="s">
        <v>11</v>
      </c>
      <c r="N4790" s="31" t="s">
        <v>25930</v>
      </c>
      <c r="O4790" s="31" t="s">
        <v>25929</v>
      </c>
      <c r="P4790" s="32" t="s">
        <v>25948</v>
      </c>
      <c r="Q4790" s="32">
        <v>1</v>
      </c>
      <c r="R4790" t="str">
        <f t="shared" si="74"/>
        <v>(КООП) Мирончук КВТП. "Подоляни" г.Шепетовка, ул.Шешукова, д.3</v>
      </c>
    </row>
    <row r="4791" spans="1:18" hidden="1" x14ac:dyDescent="0.25">
      <c r="A4791" s="32">
        <v>164372</v>
      </c>
      <c r="B4791" s="31" t="s">
        <v>18573</v>
      </c>
      <c r="C4791" s="31" t="s">
        <v>18574</v>
      </c>
      <c r="D4791" s="31" t="s">
        <v>18575</v>
      </c>
      <c r="E4791" s="31" t="s">
        <v>135</v>
      </c>
      <c r="F4791" s="31" t="s">
        <v>122</v>
      </c>
      <c r="G4791" s="31" t="s">
        <v>107</v>
      </c>
      <c r="H4791" s="31" t="s">
        <v>108</v>
      </c>
      <c r="I4791" s="31" t="s">
        <v>124</v>
      </c>
      <c r="J4791" s="31" t="s">
        <v>109</v>
      </c>
      <c r="K4791" s="31" t="s">
        <v>106</v>
      </c>
      <c r="L4791" s="31" t="s">
        <v>18574</v>
      </c>
      <c r="M4791" s="31" t="s">
        <v>7</v>
      </c>
      <c r="N4791" s="31" t="s">
        <v>25930</v>
      </c>
      <c r="O4791" s="31" t="s">
        <v>25929</v>
      </c>
      <c r="P4791" s="32" t="s">
        <v>25948</v>
      </c>
      <c r="Q4791" s="32">
        <v>1</v>
      </c>
      <c r="R4791" t="str">
        <f t="shared" si="74"/>
        <v>Митюк В.М. ПП, маг. "Сузір'я" г.Славута, ул.Лесная, д.19</v>
      </c>
    </row>
    <row r="4792" spans="1:18" hidden="1" x14ac:dyDescent="0.25">
      <c r="A4792" s="32">
        <v>164383</v>
      </c>
      <c r="B4792" s="31" t="s">
        <v>1443</v>
      </c>
      <c r="C4792" s="31" t="s">
        <v>1444</v>
      </c>
      <c r="D4792" s="31" t="s">
        <v>18592</v>
      </c>
      <c r="E4792" s="31" t="s">
        <v>145</v>
      </c>
      <c r="F4792" s="31" t="s">
        <v>122</v>
      </c>
      <c r="G4792" s="31" t="s">
        <v>149</v>
      </c>
      <c r="H4792" s="31" t="s">
        <v>108</v>
      </c>
      <c r="I4792" s="31" t="s">
        <v>18593</v>
      </c>
      <c r="J4792" s="31" t="s">
        <v>18594</v>
      </c>
      <c r="K4792" s="31" t="s">
        <v>106</v>
      </c>
      <c r="L4792" s="31" t="s">
        <v>1444</v>
      </c>
      <c r="M4792" s="31" t="s">
        <v>16</v>
      </c>
      <c r="N4792" s="31" t="s">
        <v>25931</v>
      </c>
      <c r="O4792" s="31" t="s">
        <v>25929</v>
      </c>
      <c r="P4792" s="32" t="s">
        <v>25948</v>
      </c>
      <c r="Q4792" s="32">
        <v>1</v>
      </c>
      <c r="R4792" t="str">
        <f t="shared" si="74"/>
        <v>Михальова М.Є. ПП, к-к р-н Хмельницкий Район, с.Маниловка, д.4а (центр)</v>
      </c>
    </row>
    <row r="4793" spans="1:18" hidden="1" x14ac:dyDescent="0.25">
      <c r="A4793" s="32">
        <v>164388</v>
      </c>
      <c r="B4793" s="31" t="s">
        <v>18600</v>
      </c>
      <c r="C4793" s="31" t="s">
        <v>18601</v>
      </c>
      <c r="D4793" s="31" t="s">
        <v>18602</v>
      </c>
      <c r="E4793" s="31" t="s">
        <v>135</v>
      </c>
      <c r="F4793" s="31" t="s">
        <v>122</v>
      </c>
      <c r="G4793" s="31" t="s">
        <v>107</v>
      </c>
      <c r="H4793" s="31" t="s">
        <v>108</v>
      </c>
      <c r="I4793" s="31" t="s">
        <v>124</v>
      </c>
      <c r="J4793" s="31" t="s">
        <v>109</v>
      </c>
      <c r="K4793" s="31" t="s">
        <v>106</v>
      </c>
      <c r="L4793" s="31" t="s">
        <v>18601</v>
      </c>
      <c r="M4793" s="31" t="s">
        <v>12</v>
      </c>
      <c r="N4793" s="31" t="s">
        <v>25930</v>
      </c>
      <c r="O4793" s="31" t="s">
        <v>25929</v>
      </c>
      <c r="P4793" s="32" t="s">
        <v>25948</v>
      </c>
      <c r="Q4793" s="32">
        <v>1</v>
      </c>
      <c r="R4793" t="str">
        <f t="shared" si="74"/>
        <v>Михнюк В.М. ПП, маг. "АБС" р-н Полонский Район, г.Полонное, пер.Украинки Леси, д.103</v>
      </c>
    </row>
    <row r="4794" spans="1:18" hidden="1" x14ac:dyDescent="0.25">
      <c r="A4794" s="32">
        <v>164408</v>
      </c>
      <c r="B4794" s="31" t="s">
        <v>18644</v>
      </c>
      <c r="C4794" s="31" t="s">
        <v>18645</v>
      </c>
      <c r="D4794" s="31" t="s">
        <v>18646</v>
      </c>
      <c r="E4794" s="31" t="s">
        <v>135</v>
      </c>
      <c r="F4794" s="31" t="s">
        <v>122</v>
      </c>
      <c r="G4794" s="31" t="s">
        <v>107</v>
      </c>
      <c r="H4794" s="31" t="s">
        <v>108</v>
      </c>
      <c r="I4794" s="31" t="s">
        <v>124</v>
      </c>
      <c r="J4794" s="31" t="s">
        <v>109</v>
      </c>
      <c r="K4794" s="31" t="s">
        <v>106</v>
      </c>
      <c r="L4794" s="31" t="s">
        <v>18645</v>
      </c>
      <c r="M4794" s="31" t="s">
        <v>10</v>
      </c>
      <c r="N4794" s="31" t="s">
        <v>25930</v>
      </c>
      <c r="O4794" s="31" t="s">
        <v>25929</v>
      </c>
      <c r="P4794" s="32" t="s">
        <v>25948</v>
      </c>
      <c r="Q4794" s="32">
        <v>1</v>
      </c>
      <c r="R4794" t="str">
        <f t="shared" si="74"/>
        <v>м-н "Берізка" Нетішин, вул. Шевченка, б. 24,  112</v>
      </c>
    </row>
    <row r="4795" spans="1:18" hidden="1" x14ac:dyDescent="0.25">
      <c r="A4795" s="32">
        <v>164414</v>
      </c>
      <c r="B4795" s="31" t="s">
        <v>18654</v>
      </c>
      <c r="C4795" s="31" t="s">
        <v>18655</v>
      </c>
      <c r="D4795" s="31" t="s">
        <v>14775</v>
      </c>
      <c r="E4795" s="31" t="s">
        <v>135</v>
      </c>
      <c r="F4795" s="31" t="s">
        <v>122</v>
      </c>
      <c r="G4795" s="31" t="s">
        <v>107</v>
      </c>
      <c r="H4795" s="31" t="s">
        <v>108</v>
      </c>
      <c r="I4795" s="31" t="s">
        <v>124</v>
      </c>
      <c r="J4795" s="31" t="s">
        <v>109</v>
      </c>
      <c r="K4795" s="31" t="s">
        <v>106</v>
      </c>
      <c r="L4795" s="31" t="s">
        <v>18655</v>
      </c>
      <c r="M4795" s="31" t="s">
        <v>10</v>
      </c>
      <c r="N4795" s="31" t="s">
        <v>25930</v>
      </c>
      <c r="O4795" s="31" t="s">
        <v>25929</v>
      </c>
      <c r="P4795" s="32" t="s">
        <v>25948</v>
      </c>
      <c r="Q4795" s="32">
        <v>1</v>
      </c>
      <c r="R4795" t="str">
        <f t="shared" si="74"/>
        <v>м-н "Ока" г.Нетишин, просп Независимости, д.1</v>
      </c>
    </row>
    <row r="4796" spans="1:18" hidden="1" x14ac:dyDescent="0.25">
      <c r="A4796" s="32">
        <v>164445</v>
      </c>
      <c r="B4796" s="31" t="s">
        <v>18716</v>
      </c>
      <c r="C4796" s="31" t="s">
        <v>18717</v>
      </c>
      <c r="D4796" s="31" t="s">
        <v>18718</v>
      </c>
      <c r="E4796" s="31" t="s">
        <v>145</v>
      </c>
      <c r="F4796" s="31" t="s">
        <v>122</v>
      </c>
      <c r="G4796" s="31" t="s">
        <v>107</v>
      </c>
      <c r="H4796" s="31" t="s">
        <v>108</v>
      </c>
      <c r="I4796" s="31" t="s">
        <v>18719</v>
      </c>
      <c r="J4796" s="31" t="s">
        <v>18720</v>
      </c>
      <c r="K4796" s="31" t="s">
        <v>106</v>
      </c>
      <c r="L4796" s="31" t="s">
        <v>18717</v>
      </c>
      <c r="M4796" s="31" t="s">
        <v>15</v>
      </c>
      <c r="N4796" s="31" t="s">
        <v>25931</v>
      </c>
      <c r="O4796" s="31" t="s">
        <v>25929</v>
      </c>
      <c r="P4796" s="32" t="s">
        <v>25948</v>
      </c>
      <c r="Q4796" s="32">
        <v>1</v>
      </c>
      <c r="R4796" t="str">
        <f t="shared" si="74"/>
        <v>Мосціпан Л.М. ПП, маг. "Любе" р-н Волочисский Район, г.Волочиск, ул.Фридриховская, д.9а</v>
      </c>
    </row>
    <row r="4797" spans="1:18" hidden="1" x14ac:dyDescent="0.25">
      <c r="A4797" s="32">
        <v>164445</v>
      </c>
      <c r="B4797" s="31" t="s">
        <v>18716</v>
      </c>
      <c r="C4797" s="31" t="s">
        <v>18717</v>
      </c>
      <c r="D4797" s="31" t="s">
        <v>18718</v>
      </c>
      <c r="E4797" s="31" t="s">
        <v>145</v>
      </c>
      <c r="F4797" s="31" t="s">
        <v>122</v>
      </c>
      <c r="G4797" s="31" t="s">
        <v>107</v>
      </c>
      <c r="H4797" s="31" t="s">
        <v>108</v>
      </c>
      <c r="I4797" s="31" t="s">
        <v>18719</v>
      </c>
      <c r="J4797" s="31" t="s">
        <v>18720</v>
      </c>
      <c r="K4797" s="31" t="s">
        <v>106</v>
      </c>
      <c r="L4797" s="31" t="s">
        <v>18717</v>
      </c>
      <c r="M4797" s="31" t="s">
        <v>15</v>
      </c>
      <c r="N4797" s="31" t="s">
        <v>25931</v>
      </c>
      <c r="O4797" s="31" t="s">
        <v>25929</v>
      </c>
      <c r="P4797" s="32" t="s">
        <v>25948</v>
      </c>
      <c r="Q4797" s="32">
        <v>1</v>
      </c>
      <c r="R4797" t="str">
        <f t="shared" si="74"/>
        <v>Мосціпан Л.М. ПП, маг. "Любе" р-н Волочисский Район, г.Волочиск, ул.Фридриховская, д.9а</v>
      </c>
    </row>
    <row r="4798" spans="1:18" hidden="1" x14ac:dyDescent="0.25">
      <c r="A4798" s="32">
        <v>164476</v>
      </c>
      <c r="B4798" s="31" t="s">
        <v>18788</v>
      </c>
      <c r="C4798" s="31" t="s">
        <v>18789</v>
      </c>
      <c r="D4798" s="31" t="s">
        <v>18790</v>
      </c>
      <c r="E4798" s="31" t="s">
        <v>135</v>
      </c>
      <c r="F4798" s="31" t="s">
        <v>122</v>
      </c>
      <c r="G4798" s="31" t="s">
        <v>107</v>
      </c>
      <c r="H4798" s="31" t="s">
        <v>108</v>
      </c>
      <c r="I4798" s="31" t="s">
        <v>124</v>
      </c>
      <c r="J4798" s="31" t="s">
        <v>109</v>
      </c>
      <c r="K4798" s="31" t="s">
        <v>106</v>
      </c>
      <c r="L4798" s="31" t="s">
        <v>18789</v>
      </c>
      <c r="M4798" s="31" t="s">
        <v>7</v>
      </c>
      <c r="N4798" s="31" t="s">
        <v>25930</v>
      </c>
      <c r="O4798" s="31" t="s">
        <v>25929</v>
      </c>
      <c r="P4798" s="32" t="s">
        <v>25948</v>
      </c>
      <c r="Q4798" s="32">
        <v>1</v>
      </c>
      <c r="R4798" t="str">
        <f t="shared" si="74"/>
        <v>М'якоти ВТК, бар р-н Изяславский Район, с.Мякоты, ул.Мира (центр)</v>
      </c>
    </row>
    <row r="4799" spans="1:18" hidden="1" x14ac:dyDescent="0.25">
      <c r="A4799" s="32">
        <v>164477</v>
      </c>
      <c r="B4799" s="31" t="s">
        <v>18791</v>
      </c>
      <c r="C4799" s="31" t="s">
        <v>18792</v>
      </c>
      <c r="D4799" s="31" t="s">
        <v>18793</v>
      </c>
      <c r="E4799" s="31" t="s">
        <v>135</v>
      </c>
      <c r="F4799" s="31" t="s">
        <v>122</v>
      </c>
      <c r="G4799" s="31" t="s">
        <v>107</v>
      </c>
      <c r="H4799" s="31" t="s">
        <v>108</v>
      </c>
      <c r="I4799" s="31" t="s">
        <v>124</v>
      </c>
      <c r="J4799" s="31" t="s">
        <v>109</v>
      </c>
      <c r="K4799" s="31" t="s">
        <v>106</v>
      </c>
      <c r="L4799" s="31" t="s">
        <v>18792</v>
      </c>
      <c r="M4799" s="31" t="s">
        <v>7</v>
      </c>
      <c r="N4799" s="31" t="s">
        <v>25930</v>
      </c>
      <c r="O4799" s="31" t="s">
        <v>25929</v>
      </c>
      <c r="P4799" s="32" t="s">
        <v>25948</v>
      </c>
      <c r="Q4799" s="32">
        <v>1</v>
      </c>
      <c r="R4799" t="str">
        <f t="shared" si="74"/>
        <v>М'якоти ВТК, маг. "Продтовари" р-н Изяславский Район, с.Мякоты, ул.Фестивальная, д.3</v>
      </c>
    </row>
    <row r="4800" spans="1:18" hidden="1" x14ac:dyDescent="0.25">
      <c r="A4800" s="32">
        <v>164477</v>
      </c>
      <c r="B4800" s="31" t="s">
        <v>18791</v>
      </c>
      <c r="C4800" s="31" t="s">
        <v>18792</v>
      </c>
      <c r="D4800" s="31" t="s">
        <v>18793</v>
      </c>
      <c r="E4800" s="31" t="s">
        <v>135</v>
      </c>
      <c r="F4800" s="31" t="s">
        <v>122</v>
      </c>
      <c r="G4800" s="31" t="s">
        <v>107</v>
      </c>
      <c r="H4800" s="31" t="s">
        <v>108</v>
      </c>
      <c r="I4800" s="31"/>
      <c r="J4800" s="31"/>
      <c r="K4800" s="31" t="s">
        <v>106</v>
      </c>
      <c r="L4800" s="31" t="s">
        <v>18792</v>
      </c>
      <c r="M4800" s="31" t="s">
        <v>7</v>
      </c>
      <c r="N4800" s="31" t="s">
        <v>25930</v>
      </c>
      <c r="O4800" s="31" t="s">
        <v>25929</v>
      </c>
      <c r="P4800" s="32" t="s">
        <v>25948</v>
      </c>
      <c r="Q4800" s="32">
        <v>1</v>
      </c>
      <c r="R4800" t="str">
        <f t="shared" si="74"/>
        <v>М'якоти ВТК, маг. "Продтовари" р-н Изяславский Район, с.Мякоты, ул.Фестивальная, д.3</v>
      </c>
    </row>
    <row r="4801" spans="1:18" hidden="1" x14ac:dyDescent="0.25">
      <c r="A4801" s="32">
        <v>164478</v>
      </c>
      <c r="B4801" s="31" t="s">
        <v>18794</v>
      </c>
      <c r="C4801" s="31" t="s">
        <v>18795</v>
      </c>
      <c r="D4801" s="31" t="s">
        <v>18796</v>
      </c>
      <c r="E4801" s="31" t="s">
        <v>135</v>
      </c>
      <c r="F4801" s="31" t="s">
        <v>122</v>
      </c>
      <c r="G4801" s="31" t="s">
        <v>107</v>
      </c>
      <c r="H4801" s="31" t="s">
        <v>108</v>
      </c>
      <c r="I4801" s="31" t="s">
        <v>18797</v>
      </c>
      <c r="J4801" s="31" t="s">
        <v>18798</v>
      </c>
      <c r="K4801" s="31" t="s">
        <v>106</v>
      </c>
      <c r="L4801" s="31" t="s">
        <v>18795</v>
      </c>
      <c r="M4801" s="31" t="s">
        <v>7</v>
      </c>
      <c r="N4801" s="31" t="s">
        <v>25930</v>
      </c>
      <c r="O4801" s="31" t="s">
        <v>25929</v>
      </c>
      <c r="P4801" s="32" t="s">
        <v>25948</v>
      </c>
      <c r="Q4801" s="32">
        <v>1</v>
      </c>
      <c r="R4801" t="str">
        <f t="shared" si="74"/>
        <v>Мякоти ВТК.маг "1001 дрібниця" р-н Изяславский Район, с.Мякоты (центр)</v>
      </c>
    </row>
    <row r="4802" spans="1:18" hidden="1" x14ac:dyDescent="0.25">
      <c r="A4802" s="32">
        <v>164478</v>
      </c>
      <c r="B4802" s="31" t="s">
        <v>18794</v>
      </c>
      <c r="C4802" s="31" t="s">
        <v>18795</v>
      </c>
      <c r="D4802" s="31" t="s">
        <v>18796</v>
      </c>
      <c r="E4802" s="31" t="s">
        <v>135</v>
      </c>
      <c r="F4802" s="31" t="s">
        <v>122</v>
      </c>
      <c r="G4802" s="31" t="s">
        <v>107</v>
      </c>
      <c r="H4802" s="31" t="s">
        <v>108</v>
      </c>
      <c r="I4802" s="31"/>
      <c r="J4802" s="31"/>
      <c r="K4802" s="31" t="s">
        <v>106</v>
      </c>
      <c r="L4802" s="31" t="s">
        <v>18795</v>
      </c>
      <c r="M4802" s="31" t="s">
        <v>7</v>
      </c>
      <c r="N4802" s="31" t="s">
        <v>25930</v>
      </c>
      <c r="O4802" s="31" t="s">
        <v>25929</v>
      </c>
      <c r="P4802" s="32" t="s">
        <v>25948</v>
      </c>
      <c r="Q4802" s="32">
        <v>1</v>
      </c>
      <c r="R4802" t="str">
        <f t="shared" si="74"/>
        <v>Мякоти ВТК.маг "1001 дрібниця" р-н Изяславский Район, с.Мякоты (центр)</v>
      </c>
    </row>
    <row r="4803" spans="1:18" hidden="1" x14ac:dyDescent="0.25">
      <c r="A4803" s="32">
        <v>164485</v>
      </c>
      <c r="B4803" s="31" t="s">
        <v>18803</v>
      </c>
      <c r="C4803" s="31" t="s">
        <v>18804</v>
      </c>
      <c r="D4803" s="31" t="s">
        <v>18805</v>
      </c>
      <c r="E4803" s="31" t="s">
        <v>135</v>
      </c>
      <c r="F4803" s="31" t="s">
        <v>122</v>
      </c>
      <c r="G4803" s="31" t="s">
        <v>107</v>
      </c>
      <c r="H4803" s="31" t="s">
        <v>108</v>
      </c>
      <c r="I4803" s="31"/>
      <c r="J4803" s="31"/>
      <c r="K4803" s="31" t="s">
        <v>106</v>
      </c>
      <c r="L4803" s="31" t="s">
        <v>18806</v>
      </c>
      <c r="M4803" s="31" t="s">
        <v>10</v>
      </c>
      <c r="N4803" s="31" t="s">
        <v>25930</v>
      </c>
      <c r="O4803" s="31" t="s">
        <v>25929</v>
      </c>
      <c r="P4803" s="32" t="s">
        <v>25948</v>
      </c>
      <c r="Q4803" s="32">
        <v>1</v>
      </c>
      <c r="R4803" t="str">
        <f t="shared" ref="R4803:R4866" si="75">CONCATENATE(C4803," ",D4803)</f>
        <v>(Ремонт) Наголюк Н.Б. ПП, маг. "Продтовари" р-н Белогорский Район, с.Великая Боровица, ул.Шевченко, д.4</v>
      </c>
    </row>
    <row r="4804" spans="1:18" hidden="1" x14ac:dyDescent="0.25">
      <c r="A4804" s="32">
        <v>164485</v>
      </c>
      <c r="B4804" s="31" t="s">
        <v>18803</v>
      </c>
      <c r="C4804" s="31" t="s">
        <v>18804</v>
      </c>
      <c r="D4804" s="31" t="s">
        <v>18805</v>
      </c>
      <c r="E4804" s="31" t="s">
        <v>135</v>
      </c>
      <c r="F4804" s="31" t="s">
        <v>122</v>
      </c>
      <c r="G4804" s="31" t="s">
        <v>107</v>
      </c>
      <c r="H4804" s="31" t="s">
        <v>108</v>
      </c>
      <c r="I4804" s="31" t="s">
        <v>3269</v>
      </c>
      <c r="J4804" s="31" t="s">
        <v>3270</v>
      </c>
      <c r="K4804" s="31" t="s">
        <v>106</v>
      </c>
      <c r="L4804" s="31" t="s">
        <v>18806</v>
      </c>
      <c r="M4804" s="31" t="s">
        <v>10</v>
      </c>
      <c r="N4804" s="31" t="s">
        <v>25930</v>
      </c>
      <c r="O4804" s="31" t="s">
        <v>25929</v>
      </c>
      <c r="P4804" s="32" t="s">
        <v>25948</v>
      </c>
      <c r="Q4804" s="32">
        <v>1</v>
      </c>
      <c r="R4804" t="str">
        <f t="shared" si="75"/>
        <v>(Ремонт) Наголюк Н.Б. ПП, маг. "Продтовари" р-н Белогорский Район, с.Великая Боровица, ул.Шевченко, д.4</v>
      </c>
    </row>
    <row r="4805" spans="1:18" hidden="1" x14ac:dyDescent="0.25">
      <c r="A4805" s="32">
        <v>164500</v>
      </c>
      <c r="B4805" s="31" t="s">
        <v>18840</v>
      </c>
      <c r="C4805" s="31" t="s">
        <v>18841</v>
      </c>
      <c r="D4805" s="31" t="s">
        <v>18842</v>
      </c>
      <c r="E4805" s="31" t="s">
        <v>135</v>
      </c>
      <c r="F4805" s="31" t="s">
        <v>122</v>
      </c>
      <c r="G4805" s="31" t="s">
        <v>107</v>
      </c>
      <c r="H4805" s="31" t="s">
        <v>108</v>
      </c>
      <c r="I4805" s="31" t="s">
        <v>124</v>
      </c>
      <c r="J4805" s="31" t="s">
        <v>109</v>
      </c>
      <c r="K4805" s="31" t="s">
        <v>106</v>
      </c>
      <c r="L4805" s="31" t="s">
        <v>18841</v>
      </c>
      <c r="M4805" s="31" t="s">
        <v>8</v>
      </c>
      <c r="N4805" s="31" t="s">
        <v>25930</v>
      </c>
      <c r="O4805" s="31" t="s">
        <v>25929</v>
      </c>
      <c r="P4805" s="32" t="s">
        <v>25948</v>
      </c>
      <c r="Q4805" s="32">
        <v>1</v>
      </c>
      <c r="R4805" t="str">
        <f t="shared" si="75"/>
        <v>Наметченюк Н.Г. ПП, маг. "Продукти" Шепетівський Район, Орлинці,</v>
      </c>
    </row>
    <row r="4806" spans="1:18" hidden="1" x14ac:dyDescent="0.25">
      <c r="A4806" s="32">
        <v>164501</v>
      </c>
      <c r="B4806" s="31" t="s">
        <v>18843</v>
      </c>
      <c r="C4806" s="31" t="s">
        <v>18844</v>
      </c>
      <c r="D4806" s="31" t="s">
        <v>18845</v>
      </c>
      <c r="E4806" s="31" t="s">
        <v>145</v>
      </c>
      <c r="F4806" s="31" t="s">
        <v>122</v>
      </c>
      <c r="G4806" s="31" t="s">
        <v>107</v>
      </c>
      <c r="H4806" s="31" t="s">
        <v>108</v>
      </c>
      <c r="I4806" s="31" t="s">
        <v>124</v>
      </c>
      <c r="J4806" s="31" t="s">
        <v>109</v>
      </c>
      <c r="K4806" s="31" t="s">
        <v>106</v>
      </c>
      <c r="L4806" s="31" t="s">
        <v>10873</v>
      </c>
      <c r="M4806" s="31" t="s">
        <v>14</v>
      </c>
      <c r="N4806" s="31" t="s">
        <v>25931</v>
      </c>
      <c r="O4806" s="31" t="s">
        <v>25929</v>
      </c>
      <c r="P4806" s="32" t="s">
        <v>25948</v>
      </c>
      <c r="Q4806" s="32">
        <v>1</v>
      </c>
      <c r="R4806" t="str">
        <f t="shared" si="75"/>
        <v>(КООП) Наркевицьке КП, маг. "Продукти" р-н Волочисский Район, пгт.Юхимовцы, ул.Октябрьская, д.30 (центр)</v>
      </c>
    </row>
    <row r="4807" spans="1:18" hidden="1" x14ac:dyDescent="0.25">
      <c r="A4807" s="32">
        <v>164523</v>
      </c>
      <c r="B4807" s="31" t="s">
        <v>18901</v>
      </c>
      <c r="C4807" s="31" t="s">
        <v>18902</v>
      </c>
      <c r="D4807" s="31" t="s">
        <v>18903</v>
      </c>
      <c r="E4807" s="31" t="s">
        <v>135</v>
      </c>
      <c r="F4807" s="31" t="s">
        <v>122</v>
      </c>
      <c r="G4807" s="31" t="s">
        <v>213</v>
      </c>
      <c r="H4807" s="31" t="s">
        <v>214</v>
      </c>
      <c r="I4807" s="31" t="s">
        <v>124</v>
      </c>
      <c r="J4807" s="31" t="s">
        <v>109</v>
      </c>
      <c r="K4807" s="31" t="s">
        <v>106</v>
      </c>
      <c r="L4807" s="31" t="s">
        <v>18902</v>
      </c>
      <c r="M4807" s="31" t="s">
        <v>9</v>
      </c>
      <c r="N4807" s="31" t="s">
        <v>25930</v>
      </c>
      <c r="O4807" s="31" t="s">
        <v>25929</v>
      </c>
      <c r="P4807" s="32" t="s">
        <v>25948</v>
      </c>
      <c r="Q4807" s="32">
        <v>1</v>
      </c>
      <c r="R4807" t="str">
        <f t="shared" si="75"/>
        <v>Недашківський В.І. ПП, гурт м.Славута, вул.Сокола 33</v>
      </c>
    </row>
    <row r="4808" spans="1:18" hidden="1" x14ac:dyDescent="0.25">
      <c r="A4808" s="32">
        <v>164540</v>
      </c>
      <c r="B4808" s="31" t="s">
        <v>18933</v>
      </c>
      <c r="C4808" s="31" t="s">
        <v>18934</v>
      </c>
      <c r="D4808" s="31" t="s">
        <v>18935</v>
      </c>
      <c r="E4808" s="31" t="s">
        <v>135</v>
      </c>
      <c r="F4808" s="31" t="s">
        <v>122</v>
      </c>
      <c r="G4808" s="31" t="s">
        <v>115</v>
      </c>
      <c r="H4808" s="31" t="s">
        <v>116</v>
      </c>
      <c r="I4808" s="31" t="s">
        <v>124</v>
      </c>
      <c r="J4808" s="31" t="s">
        <v>109</v>
      </c>
      <c r="K4808" s="31" t="s">
        <v>106</v>
      </c>
      <c r="L4808" s="31" t="s">
        <v>18934</v>
      </c>
      <c r="M4808" s="31" t="s">
        <v>12</v>
      </c>
      <c r="N4808" s="31" t="s">
        <v>25930</v>
      </c>
      <c r="O4808" s="31" t="s">
        <v>25929</v>
      </c>
      <c r="P4808" s="32" t="s">
        <v>25948</v>
      </c>
      <c r="Q4808" s="32">
        <v>1</v>
      </c>
      <c r="R4808" t="str">
        <f t="shared" si="75"/>
        <v>Нечаєва Н.А. ПП, лоток р-н Полонский Район, пгт.Понинка, ул.Победы (0)</v>
      </c>
    </row>
    <row r="4809" spans="1:18" hidden="1" x14ac:dyDescent="0.25">
      <c r="A4809" s="32">
        <v>164541</v>
      </c>
      <c r="B4809" s="31" t="s">
        <v>542</v>
      </c>
      <c r="C4809" s="31" t="s">
        <v>543</v>
      </c>
      <c r="D4809" s="31" t="s">
        <v>18936</v>
      </c>
      <c r="E4809" s="31" t="s">
        <v>135</v>
      </c>
      <c r="F4809" s="31" t="s">
        <v>122</v>
      </c>
      <c r="G4809" s="31" t="s">
        <v>107</v>
      </c>
      <c r="H4809" s="31" t="s">
        <v>108</v>
      </c>
      <c r="I4809" s="31" t="s">
        <v>124</v>
      </c>
      <c r="J4809" s="31" t="s">
        <v>109</v>
      </c>
      <c r="K4809" s="31" t="s">
        <v>106</v>
      </c>
      <c r="L4809" s="31" t="s">
        <v>543</v>
      </c>
      <c r="M4809" s="31" t="s">
        <v>10</v>
      </c>
      <c r="N4809" s="31" t="s">
        <v>25930</v>
      </c>
      <c r="O4809" s="31" t="s">
        <v>25929</v>
      </c>
      <c r="P4809" s="32" t="s">
        <v>25948</v>
      </c>
      <c r="Q4809" s="32">
        <v>1</v>
      </c>
      <c r="R4809" t="str">
        <f t="shared" si="75"/>
        <v>Нечай О.С.ПП,маг "Пролісок- кафе" р-н Славутский Район, с.Крупец, ул.Ленина, д.21</v>
      </c>
    </row>
    <row r="4810" spans="1:18" hidden="1" x14ac:dyDescent="0.25">
      <c r="A4810" s="32">
        <v>164548</v>
      </c>
      <c r="B4810" s="31" t="s">
        <v>18945</v>
      </c>
      <c r="C4810" s="31" t="s">
        <v>18946</v>
      </c>
      <c r="D4810" s="31" t="s">
        <v>3297</v>
      </c>
      <c r="E4810" s="31" t="s">
        <v>145</v>
      </c>
      <c r="F4810" s="31" t="s">
        <v>122</v>
      </c>
      <c r="G4810" s="31" t="s">
        <v>107</v>
      </c>
      <c r="H4810" s="31" t="s">
        <v>108</v>
      </c>
      <c r="I4810" s="31" t="s">
        <v>124</v>
      </c>
      <c r="J4810" s="31" t="s">
        <v>109</v>
      </c>
      <c r="K4810" s="31" t="s">
        <v>106</v>
      </c>
      <c r="L4810" s="31" t="s">
        <v>18946</v>
      </c>
      <c r="M4810" s="31" t="s">
        <v>14</v>
      </c>
      <c r="N4810" s="31" t="s">
        <v>25931</v>
      </c>
      <c r="O4810" s="31" t="s">
        <v>25929</v>
      </c>
      <c r="P4810" s="32" t="s">
        <v>25948</v>
      </c>
      <c r="Q4810" s="32">
        <v>1</v>
      </c>
      <c r="R4810" t="str">
        <f t="shared" si="75"/>
        <v>Нєдєліна Т.М.ПП,маг "Продукти" р-н Ярмолинецкий Район, с.Скаржинцы (0)</v>
      </c>
    </row>
    <row r="4811" spans="1:18" hidden="1" x14ac:dyDescent="0.25">
      <c r="A4811" s="32">
        <v>164557</v>
      </c>
      <c r="B4811" s="31" t="s">
        <v>18962</v>
      </c>
      <c r="C4811" s="31" t="s">
        <v>18963</v>
      </c>
      <c r="D4811" s="31" t="s">
        <v>18964</v>
      </c>
      <c r="E4811" s="31" t="s">
        <v>135</v>
      </c>
      <c r="F4811" s="31" t="s">
        <v>122</v>
      </c>
      <c r="G4811" s="31" t="s">
        <v>107</v>
      </c>
      <c r="H4811" s="31" t="s">
        <v>108</v>
      </c>
      <c r="I4811" s="31" t="s">
        <v>18965</v>
      </c>
      <c r="J4811" s="31" t="s">
        <v>18966</v>
      </c>
      <c r="K4811" s="31" t="s">
        <v>106</v>
      </c>
      <c r="L4811" s="31" t="s">
        <v>18963</v>
      </c>
      <c r="M4811" s="31" t="s">
        <v>9</v>
      </c>
      <c r="N4811" s="31" t="s">
        <v>25930</v>
      </c>
      <c r="O4811" s="31" t="s">
        <v>25929</v>
      </c>
      <c r="P4811" s="32" t="s">
        <v>25948</v>
      </c>
      <c r="Q4811" s="32">
        <v>1</v>
      </c>
      <c r="R4811" t="str">
        <f t="shared" si="75"/>
        <v>Ніколайчук В.П. ПП, маг. "У Ніни" р-н Полонский Район, с.Сягрив, ул.Украинки Леси, д.2</v>
      </c>
    </row>
    <row r="4812" spans="1:18" hidden="1" x14ac:dyDescent="0.25">
      <c r="A4812" s="32">
        <v>164557</v>
      </c>
      <c r="B4812" s="31" t="s">
        <v>18962</v>
      </c>
      <c r="C4812" s="31" t="s">
        <v>18963</v>
      </c>
      <c r="D4812" s="31" t="s">
        <v>18964</v>
      </c>
      <c r="E4812" s="31" t="s">
        <v>135</v>
      </c>
      <c r="F4812" s="31" t="s">
        <v>122</v>
      </c>
      <c r="G4812" s="31" t="s">
        <v>107</v>
      </c>
      <c r="H4812" s="31" t="s">
        <v>108</v>
      </c>
      <c r="I4812" s="31"/>
      <c r="J4812" s="31"/>
      <c r="K4812" s="31" t="s">
        <v>106</v>
      </c>
      <c r="L4812" s="31" t="s">
        <v>18963</v>
      </c>
      <c r="M4812" s="31" t="s">
        <v>9</v>
      </c>
      <c r="N4812" s="31" t="s">
        <v>25930</v>
      </c>
      <c r="O4812" s="31" t="s">
        <v>25929</v>
      </c>
      <c r="P4812" s="32" t="s">
        <v>25948</v>
      </c>
      <c r="Q4812" s="32">
        <v>1</v>
      </c>
      <c r="R4812" t="str">
        <f t="shared" si="75"/>
        <v>Ніколайчук В.П. ПП, маг. "У Ніни" р-н Полонский Район, с.Сягрив, ул.Украинки Леси, д.2</v>
      </c>
    </row>
    <row r="4813" spans="1:18" hidden="1" x14ac:dyDescent="0.25">
      <c r="A4813" s="32">
        <v>164574</v>
      </c>
      <c r="B4813" s="31" t="s">
        <v>19005</v>
      </c>
      <c r="C4813" s="31" t="s">
        <v>19006</v>
      </c>
      <c r="D4813" s="31" t="s">
        <v>19007</v>
      </c>
      <c r="E4813" s="31" t="s">
        <v>135</v>
      </c>
      <c r="F4813" s="31" t="s">
        <v>122</v>
      </c>
      <c r="G4813" s="31" t="s">
        <v>298</v>
      </c>
      <c r="H4813" s="31" t="s">
        <v>108</v>
      </c>
      <c r="I4813" s="31" t="s">
        <v>19008</v>
      </c>
      <c r="J4813" s="31" t="s">
        <v>19009</v>
      </c>
      <c r="K4813" s="31" t="s">
        <v>106</v>
      </c>
      <c r="L4813" s="31" t="s">
        <v>19010</v>
      </c>
      <c r="M4813" s="31" t="s">
        <v>9</v>
      </c>
      <c r="N4813" s="31" t="s">
        <v>25930</v>
      </c>
      <c r="O4813" s="31" t="s">
        <v>25929</v>
      </c>
      <c r="P4813" s="32" t="s">
        <v>67</v>
      </c>
      <c r="Q4813" s="32">
        <v>1</v>
      </c>
      <c r="R4813" t="str">
        <f t="shared" si="75"/>
        <v>(КООП) Новолабунське ССТ, гуртовня р-н Полонский Район, с.Новолабунь, ул.Центральная (0)</v>
      </c>
    </row>
    <row r="4814" spans="1:18" hidden="1" x14ac:dyDescent="0.25">
      <c r="A4814" s="32">
        <v>164574</v>
      </c>
      <c r="B4814" s="31" t="s">
        <v>19005</v>
      </c>
      <c r="C4814" s="31" t="s">
        <v>19006</v>
      </c>
      <c r="D4814" s="31" t="s">
        <v>19007</v>
      </c>
      <c r="E4814" s="31" t="s">
        <v>135</v>
      </c>
      <c r="F4814" s="31" t="s">
        <v>122</v>
      </c>
      <c r="G4814" s="31" t="s">
        <v>298</v>
      </c>
      <c r="H4814" s="31" t="s">
        <v>108</v>
      </c>
      <c r="I4814" s="31" t="s">
        <v>19008</v>
      </c>
      <c r="J4814" s="31" t="s">
        <v>19009</v>
      </c>
      <c r="K4814" s="31" t="s">
        <v>106</v>
      </c>
      <c r="L4814" s="31" t="s">
        <v>19010</v>
      </c>
      <c r="M4814" s="31" t="s">
        <v>9</v>
      </c>
      <c r="N4814" s="31" t="s">
        <v>25930</v>
      </c>
      <c r="O4814" s="31" t="s">
        <v>25929</v>
      </c>
      <c r="P4814" s="32" t="s">
        <v>67</v>
      </c>
      <c r="Q4814" s="32">
        <v>1</v>
      </c>
      <c r="R4814" t="str">
        <f t="shared" si="75"/>
        <v>(КООП) Новолабунське ССТ, гуртовня р-н Полонский Район, с.Новолабунь, ул.Центральная (0)</v>
      </c>
    </row>
    <row r="4815" spans="1:18" hidden="1" x14ac:dyDescent="0.25">
      <c r="A4815" s="32">
        <v>164590</v>
      </c>
      <c r="B4815" s="31" t="s">
        <v>19047</v>
      </c>
      <c r="C4815" s="31" t="s">
        <v>19048</v>
      </c>
      <c r="D4815" s="31" t="s">
        <v>19049</v>
      </c>
      <c r="E4815" s="31" t="s">
        <v>135</v>
      </c>
      <c r="F4815" s="31" t="s">
        <v>122</v>
      </c>
      <c r="G4815" s="31" t="s">
        <v>107</v>
      </c>
      <c r="H4815" s="31" t="s">
        <v>108</v>
      </c>
      <c r="I4815" s="31" t="s">
        <v>124</v>
      </c>
      <c r="J4815" s="31" t="s">
        <v>109</v>
      </c>
      <c r="K4815" s="31" t="s">
        <v>106</v>
      </c>
      <c r="L4815" s="31" t="s">
        <v>19048</v>
      </c>
      <c r="M4815" s="31" t="s">
        <v>12</v>
      </c>
      <c r="N4815" s="31" t="s">
        <v>25930</v>
      </c>
      <c r="O4815" s="31" t="s">
        <v>25929</v>
      </c>
      <c r="P4815" s="32" t="s">
        <v>25948</v>
      </c>
      <c r="Q4815" s="32">
        <v>1</v>
      </c>
      <c r="R4815" t="str">
        <f t="shared" si="75"/>
        <v>Носач В.В. ПП, маг."Продукти" р-н Полонский Район, г.Полонное, ул.Спутника, д.18</v>
      </c>
    </row>
    <row r="4816" spans="1:18" hidden="1" x14ac:dyDescent="0.25">
      <c r="A4816" s="32">
        <v>164598</v>
      </c>
      <c r="B4816" s="31" t="s">
        <v>19070</v>
      </c>
      <c r="C4816" s="31" t="s">
        <v>19071</v>
      </c>
      <c r="D4816" s="31" t="s">
        <v>3219</v>
      </c>
      <c r="E4816" s="31" t="s">
        <v>135</v>
      </c>
      <c r="F4816" s="31" t="s">
        <v>122</v>
      </c>
      <c r="G4816" s="31" t="s">
        <v>107</v>
      </c>
      <c r="H4816" s="31" t="s">
        <v>108</v>
      </c>
      <c r="I4816" s="31" t="s">
        <v>19072</v>
      </c>
      <c r="J4816" s="31" t="s">
        <v>19073</v>
      </c>
      <c r="K4816" s="31" t="s">
        <v>106</v>
      </c>
      <c r="L4816" s="31" t="s">
        <v>19074</v>
      </c>
      <c r="M4816" s="31" t="s">
        <v>8</v>
      </c>
      <c r="N4816" s="31" t="s">
        <v>25930</v>
      </c>
      <c r="O4816" s="31" t="s">
        <v>25929</v>
      </c>
      <c r="P4816" s="32" t="s">
        <v>25948</v>
      </c>
      <c r="Q4816" s="32">
        <v>1</v>
      </c>
      <c r="R4816" t="str">
        <f t="shared" si="75"/>
        <v>Обрій ФГ, маг. "Обрій" р-н Славутский Район, с.Великий Правутин (0)</v>
      </c>
    </row>
    <row r="4817" spans="1:18" hidden="1" x14ac:dyDescent="0.25">
      <c r="A4817" s="32">
        <v>164609</v>
      </c>
      <c r="B4817" s="31" t="s">
        <v>19094</v>
      </c>
      <c r="C4817" s="31" t="s">
        <v>19095</v>
      </c>
      <c r="D4817" s="31" t="s">
        <v>12373</v>
      </c>
      <c r="E4817" s="31" t="s">
        <v>135</v>
      </c>
      <c r="F4817" s="31" t="s">
        <v>122</v>
      </c>
      <c r="G4817" s="31" t="s">
        <v>115</v>
      </c>
      <c r="H4817" s="31" t="s">
        <v>116</v>
      </c>
      <c r="I4817" s="31" t="s">
        <v>124</v>
      </c>
      <c r="J4817" s="31" t="s">
        <v>109</v>
      </c>
      <c r="K4817" s="31" t="s">
        <v>106</v>
      </c>
      <c r="L4817" s="31" t="s">
        <v>19095</v>
      </c>
      <c r="M4817" s="31" t="s">
        <v>12</v>
      </c>
      <c r="N4817" s="31" t="s">
        <v>25930</v>
      </c>
      <c r="O4817" s="31" t="s">
        <v>25929</v>
      </c>
      <c r="P4817" s="32" t="s">
        <v>25948</v>
      </c>
      <c r="Q4817" s="32">
        <v>1</v>
      </c>
      <c r="R4817" t="str">
        <f t="shared" si="75"/>
        <v>Огойко Л.В. ПП, лоток Полонський Район, Полонне,</v>
      </c>
    </row>
    <row r="4818" spans="1:18" hidden="1" x14ac:dyDescent="0.25">
      <c r="A4818" s="32">
        <v>164632</v>
      </c>
      <c r="B4818" s="31" t="s">
        <v>19144</v>
      </c>
      <c r="C4818" s="31" t="s">
        <v>19145</v>
      </c>
      <c r="D4818" s="31" t="s">
        <v>19146</v>
      </c>
      <c r="E4818" s="31" t="s">
        <v>145</v>
      </c>
      <c r="F4818" s="31" t="s">
        <v>122</v>
      </c>
      <c r="G4818" s="31" t="s">
        <v>114</v>
      </c>
      <c r="H4818" s="31" t="s">
        <v>108</v>
      </c>
      <c r="I4818" s="31" t="s">
        <v>124</v>
      </c>
      <c r="J4818" s="31" t="s">
        <v>109</v>
      </c>
      <c r="K4818" s="31" t="s">
        <v>106</v>
      </c>
      <c r="L4818" s="31" t="s">
        <v>19145</v>
      </c>
      <c r="M4818" s="31" t="s">
        <v>25936</v>
      </c>
      <c r="N4818" s="31" t="s">
        <v>25931</v>
      </c>
      <c r="O4818" s="31" t="s">
        <v>25929</v>
      </c>
      <c r="P4818" s="32" t="s">
        <v>25948</v>
      </c>
      <c r="Q4818" s="32">
        <v>1</v>
      </c>
      <c r="R4818" t="str">
        <f t="shared" si="75"/>
        <v>Олійник В.П. ПП, бар "Андрій" р-н Ярмолинецкий Район, пгт.Ярмолинцы, ул.Хмельницкая, д.4</v>
      </c>
    </row>
    <row r="4819" spans="1:18" hidden="1" x14ac:dyDescent="0.25">
      <c r="A4819" s="32">
        <v>164633</v>
      </c>
      <c r="B4819" s="31" t="s">
        <v>19147</v>
      </c>
      <c r="C4819" s="31" t="s">
        <v>19148</v>
      </c>
      <c r="D4819" s="31" t="s">
        <v>13744</v>
      </c>
      <c r="E4819" s="31" t="s">
        <v>145</v>
      </c>
      <c r="F4819" s="31" t="s">
        <v>122</v>
      </c>
      <c r="G4819" s="31" t="s">
        <v>114</v>
      </c>
      <c r="H4819" s="31" t="s">
        <v>108</v>
      </c>
      <c r="I4819" s="31" t="s">
        <v>124</v>
      </c>
      <c r="J4819" s="31" t="s">
        <v>109</v>
      </c>
      <c r="K4819" s="31" t="s">
        <v>106</v>
      </c>
      <c r="L4819" s="31" t="s">
        <v>19148</v>
      </c>
      <c r="M4819" s="31" t="s">
        <v>25936</v>
      </c>
      <c r="N4819" s="31" t="s">
        <v>25931</v>
      </c>
      <c r="O4819" s="31" t="s">
        <v>25929</v>
      </c>
      <c r="P4819" s="32" t="s">
        <v>25948</v>
      </c>
      <c r="Q4819" s="32">
        <v>1</v>
      </c>
      <c r="R4819" t="str">
        <f t="shared" si="75"/>
        <v>Олійник В.П. ПП, бар "Ірина" р-н Ярмолинецкий Район, пгт.Ярмолинцы, ул.Хмельницкая, д.3</v>
      </c>
    </row>
    <row r="4820" spans="1:18" hidden="1" x14ac:dyDescent="0.25">
      <c r="A4820" s="32">
        <v>164654</v>
      </c>
      <c r="B4820" s="31" t="s">
        <v>19200</v>
      </c>
      <c r="C4820" s="31" t="s">
        <v>19201</v>
      </c>
      <c r="D4820" s="31" t="s">
        <v>19202</v>
      </c>
      <c r="E4820" s="31" t="s">
        <v>135</v>
      </c>
      <c r="F4820" s="31" t="s">
        <v>122</v>
      </c>
      <c r="G4820" s="31" t="s">
        <v>107</v>
      </c>
      <c r="H4820" s="31" t="s">
        <v>108</v>
      </c>
      <c r="I4820" s="31" t="s">
        <v>124</v>
      </c>
      <c r="J4820" s="31" t="s">
        <v>109</v>
      </c>
      <c r="K4820" s="31" t="s">
        <v>106</v>
      </c>
      <c r="L4820" s="31" t="s">
        <v>19201</v>
      </c>
      <c r="M4820" s="31" t="s">
        <v>11</v>
      </c>
      <c r="N4820" s="31" t="s">
        <v>25930</v>
      </c>
      <c r="O4820" s="31" t="s">
        <v>25929</v>
      </c>
      <c r="P4820" s="32" t="s">
        <v>25948</v>
      </c>
      <c r="Q4820" s="32">
        <v>1</v>
      </c>
      <c r="R4820" t="str">
        <f t="shared" si="75"/>
        <v>Омельчук Ю.П. ПП, маг."Продтовари" г.Шепетовка, ул.Маркса Карла, д.23, оф.</v>
      </c>
    </row>
    <row r="4821" spans="1:18" hidden="1" x14ac:dyDescent="0.25">
      <c r="A4821" s="32">
        <v>164656</v>
      </c>
      <c r="B4821" s="31" t="s">
        <v>19205</v>
      </c>
      <c r="C4821" s="31" t="s">
        <v>19206</v>
      </c>
      <c r="D4821" s="31" t="s">
        <v>19207</v>
      </c>
      <c r="E4821" s="31" t="s">
        <v>135</v>
      </c>
      <c r="F4821" s="31" t="s">
        <v>122</v>
      </c>
      <c r="G4821" s="31" t="s">
        <v>107</v>
      </c>
      <c r="H4821" s="31" t="s">
        <v>108</v>
      </c>
      <c r="I4821" s="31" t="s">
        <v>124</v>
      </c>
      <c r="J4821" s="31" t="s">
        <v>109</v>
      </c>
      <c r="K4821" s="31" t="s">
        <v>106</v>
      </c>
      <c r="L4821" s="31" t="s">
        <v>19206</v>
      </c>
      <c r="M4821" s="31" t="s">
        <v>11</v>
      </c>
      <c r="N4821" s="31" t="s">
        <v>25930</v>
      </c>
      <c r="O4821" s="31" t="s">
        <v>25929</v>
      </c>
      <c r="P4821" s="32" t="s">
        <v>25948</v>
      </c>
      <c r="Q4821" s="32">
        <v>1</v>
      </c>
      <c r="R4821" t="str">
        <f t="shared" si="75"/>
        <v>Онищук В.І. ПП, маг. "Ужгород" г.Шепетовка, ул.Добровольского, д.1</v>
      </c>
    </row>
    <row r="4822" spans="1:18" hidden="1" x14ac:dyDescent="0.25">
      <c r="A4822" s="32">
        <v>164665</v>
      </c>
      <c r="B4822" s="31" t="s">
        <v>19226</v>
      </c>
      <c r="C4822" s="31" t="s">
        <v>19227</v>
      </c>
      <c r="D4822" s="31" t="s">
        <v>16815</v>
      </c>
      <c r="E4822" s="31" t="s">
        <v>135</v>
      </c>
      <c r="F4822" s="31" t="s">
        <v>122</v>
      </c>
      <c r="G4822" s="31" t="s">
        <v>213</v>
      </c>
      <c r="H4822" s="31" t="s">
        <v>214</v>
      </c>
      <c r="I4822" s="31" t="s">
        <v>124</v>
      </c>
      <c r="J4822" s="31" t="s">
        <v>109</v>
      </c>
      <c r="K4822" s="31" t="s">
        <v>106</v>
      </c>
      <c r="L4822" s="31" t="s">
        <v>19227</v>
      </c>
      <c r="M4822" s="31" t="s">
        <v>7</v>
      </c>
      <c r="N4822" s="31" t="s">
        <v>25930</v>
      </c>
      <c r="O4822" s="31" t="s">
        <v>25929</v>
      </c>
      <c r="P4822" s="32" t="s">
        <v>25948</v>
      </c>
      <c r="Q4822" s="32">
        <v>1</v>
      </c>
      <c r="R4822" t="str">
        <f t="shared" si="75"/>
        <v>Онопрійчук М.І. ПП, гуртовня "Деметра" Славута, вул. Червона площа, б. 4,</v>
      </c>
    </row>
    <row r="4823" spans="1:18" hidden="1" x14ac:dyDescent="0.25">
      <c r="A4823" s="32">
        <v>164665</v>
      </c>
      <c r="B4823" s="31" t="s">
        <v>19226</v>
      </c>
      <c r="C4823" s="31" t="s">
        <v>19227</v>
      </c>
      <c r="D4823" s="31" t="s">
        <v>16815</v>
      </c>
      <c r="E4823" s="31" t="s">
        <v>135</v>
      </c>
      <c r="F4823" s="31" t="s">
        <v>122</v>
      </c>
      <c r="G4823" s="31" t="s">
        <v>213</v>
      </c>
      <c r="H4823" s="31" t="s">
        <v>214</v>
      </c>
      <c r="I4823" s="31"/>
      <c r="J4823" s="31"/>
      <c r="K4823" s="31" t="s">
        <v>106</v>
      </c>
      <c r="L4823" s="31" t="s">
        <v>19227</v>
      </c>
      <c r="M4823" s="31" t="s">
        <v>7</v>
      </c>
      <c r="N4823" s="31" t="s">
        <v>25930</v>
      </c>
      <c r="O4823" s="31" t="s">
        <v>25929</v>
      </c>
      <c r="P4823" s="32" t="s">
        <v>25948</v>
      </c>
      <c r="Q4823" s="32">
        <v>1</v>
      </c>
      <c r="R4823" t="str">
        <f t="shared" si="75"/>
        <v>Онопрійчук М.І. ПП, гуртовня "Деметра" Славута, вул. Червона площа, б. 4,</v>
      </c>
    </row>
    <row r="4824" spans="1:18" hidden="1" x14ac:dyDescent="0.25">
      <c r="A4824" s="32">
        <v>164673</v>
      </c>
      <c r="B4824" s="31" t="s">
        <v>19236</v>
      </c>
      <c r="C4824" s="31" t="s">
        <v>19237</v>
      </c>
      <c r="D4824" s="31" t="s">
        <v>19238</v>
      </c>
      <c r="E4824" s="31" t="s">
        <v>135</v>
      </c>
      <c r="F4824" s="31" t="s">
        <v>122</v>
      </c>
      <c r="G4824" s="31" t="s">
        <v>115</v>
      </c>
      <c r="H4824" s="31" t="s">
        <v>116</v>
      </c>
      <c r="I4824" s="31" t="s">
        <v>19239</v>
      </c>
      <c r="J4824" s="31" t="s">
        <v>19240</v>
      </c>
      <c r="K4824" s="31" t="s">
        <v>106</v>
      </c>
      <c r="L4824" s="31" t="s">
        <v>19237</v>
      </c>
      <c r="M4824" s="31" t="s">
        <v>7</v>
      </c>
      <c r="N4824" s="31" t="s">
        <v>25930</v>
      </c>
      <c r="O4824" s="31" t="s">
        <v>25929</v>
      </c>
      <c r="P4824" s="32" t="s">
        <v>67</v>
      </c>
      <c r="Q4824" s="32">
        <v>1</v>
      </c>
      <c r="R4824" t="str">
        <f t="shared" si="75"/>
        <v>Опанасюк Н.В. ПП, лоток "№48" г.Славута (базарна площа)</v>
      </c>
    </row>
    <row r="4825" spans="1:18" hidden="1" x14ac:dyDescent="0.25">
      <c r="A4825" s="32">
        <v>164696</v>
      </c>
      <c r="B4825" s="31" t="s">
        <v>19293</v>
      </c>
      <c r="C4825" s="31" t="s">
        <v>19294</v>
      </c>
      <c r="D4825" s="31" t="s">
        <v>19295</v>
      </c>
      <c r="E4825" s="31" t="s">
        <v>135</v>
      </c>
      <c r="F4825" s="31" t="s">
        <v>122</v>
      </c>
      <c r="G4825" s="31" t="s">
        <v>113</v>
      </c>
      <c r="H4825" s="31" t="s">
        <v>108</v>
      </c>
      <c r="I4825" s="31" t="s">
        <v>19296</v>
      </c>
      <c r="J4825" s="31" t="s">
        <v>19297</v>
      </c>
      <c r="K4825" s="31" t="s">
        <v>106</v>
      </c>
      <c r="L4825" s="31" t="s">
        <v>19298</v>
      </c>
      <c r="M4825" s="31" t="s">
        <v>11</v>
      </c>
      <c r="N4825" s="31" t="s">
        <v>25930</v>
      </c>
      <c r="O4825" s="31" t="s">
        <v>25929</v>
      </c>
      <c r="P4825" s="32" t="s">
        <v>25948</v>
      </c>
      <c r="Q4825" s="32">
        <v>1</v>
      </c>
      <c r="R4825" t="str">
        <f t="shared" si="75"/>
        <v>Остапенко В.М. ПП, маг. "Водограй" г.Шепетовка, пер.Пролетарский, д.2</v>
      </c>
    </row>
    <row r="4826" spans="1:18" hidden="1" x14ac:dyDescent="0.25">
      <c r="A4826" s="32">
        <v>164696</v>
      </c>
      <c r="B4826" s="31" t="s">
        <v>19293</v>
      </c>
      <c r="C4826" s="31" t="s">
        <v>19294</v>
      </c>
      <c r="D4826" s="31" t="s">
        <v>19295</v>
      </c>
      <c r="E4826" s="31" t="s">
        <v>135</v>
      </c>
      <c r="F4826" s="31" t="s">
        <v>122</v>
      </c>
      <c r="G4826" s="31" t="s">
        <v>113</v>
      </c>
      <c r="H4826" s="31" t="s">
        <v>108</v>
      </c>
      <c r="I4826" s="31"/>
      <c r="J4826" s="31"/>
      <c r="K4826" s="31" t="s">
        <v>106</v>
      </c>
      <c r="L4826" s="31" t="s">
        <v>19294</v>
      </c>
      <c r="M4826" s="31" t="s">
        <v>11</v>
      </c>
      <c r="N4826" s="31" t="s">
        <v>25930</v>
      </c>
      <c r="O4826" s="31" t="s">
        <v>25929</v>
      </c>
      <c r="P4826" s="32" t="s">
        <v>25948</v>
      </c>
      <c r="Q4826" s="32">
        <v>1</v>
      </c>
      <c r="R4826" t="str">
        <f t="shared" si="75"/>
        <v>Остапенко В.М. ПП, маг. "Водограй" г.Шепетовка, пер.Пролетарский, д.2</v>
      </c>
    </row>
    <row r="4827" spans="1:18" hidden="1" x14ac:dyDescent="0.25">
      <c r="A4827" s="32">
        <v>164708</v>
      </c>
      <c r="B4827" s="31" t="s">
        <v>19318</v>
      </c>
      <c r="C4827" s="31" t="s">
        <v>19319</v>
      </c>
      <c r="D4827" s="31" t="s">
        <v>19320</v>
      </c>
      <c r="E4827" s="31" t="s">
        <v>135</v>
      </c>
      <c r="F4827" s="31" t="s">
        <v>122</v>
      </c>
      <c r="G4827" s="31" t="s">
        <v>107</v>
      </c>
      <c r="H4827" s="31" t="s">
        <v>108</v>
      </c>
      <c r="I4827" s="31" t="s">
        <v>124</v>
      </c>
      <c r="J4827" s="31" t="s">
        <v>109</v>
      </c>
      <c r="K4827" s="31" t="s">
        <v>106</v>
      </c>
      <c r="L4827" s="31" t="s">
        <v>19319</v>
      </c>
      <c r="M4827" s="31" t="s">
        <v>9</v>
      </c>
      <c r="N4827" s="31" t="s">
        <v>25930</v>
      </c>
      <c r="O4827" s="31" t="s">
        <v>25929</v>
      </c>
      <c r="P4827" s="32" t="s">
        <v>25948</v>
      </c>
      <c r="Q4827" s="32">
        <v>1</v>
      </c>
      <c r="R4827" t="str">
        <f t="shared" si="75"/>
        <v>Павленко Н.Я. ПП, маг. "Крамниця" р-н Белогорский Район, пгт.Белогорье, ул.Железнодорожная, д.12</v>
      </c>
    </row>
    <row r="4828" spans="1:18" hidden="1" x14ac:dyDescent="0.25">
      <c r="A4828" s="32">
        <v>164709</v>
      </c>
      <c r="B4828" s="31" t="s">
        <v>19321</v>
      </c>
      <c r="C4828" s="31" t="s">
        <v>19322</v>
      </c>
      <c r="D4828" s="31" t="s">
        <v>19323</v>
      </c>
      <c r="E4828" s="31" t="s">
        <v>135</v>
      </c>
      <c r="F4828" s="31" t="s">
        <v>122</v>
      </c>
      <c r="G4828" s="31" t="s">
        <v>107</v>
      </c>
      <c r="H4828" s="31" t="s">
        <v>108</v>
      </c>
      <c r="I4828" s="31" t="s">
        <v>124</v>
      </c>
      <c r="J4828" s="31" t="s">
        <v>109</v>
      </c>
      <c r="K4828" s="31" t="s">
        <v>106</v>
      </c>
      <c r="L4828" s="31" t="s">
        <v>19322</v>
      </c>
      <c r="M4828" s="31" t="s">
        <v>10</v>
      </c>
      <c r="N4828" s="31" t="s">
        <v>25930</v>
      </c>
      <c r="O4828" s="31" t="s">
        <v>25929</v>
      </c>
      <c r="P4828" s="32" t="s">
        <v>25948</v>
      </c>
      <c r="Q4828" s="32">
        <v>1</v>
      </c>
      <c r="R4828" t="str">
        <f t="shared" si="75"/>
        <v>Павлова В.М.ПП,маг "Дана" г.Нетишин, просп Независимости, д.21а</v>
      </c>
    </row>
    <row r="4829" spans="1:18" hidden="1" x14ac:dyDescent="0.25">
      <c r="A4829" s="32">
        <v>164720</v>
      </c>
      <c r="B4829" s="31" t="s">
        <v>19353</v>
      </c>
      <c r="C4829" s="31" t="s">
        <v>19354</v>
      </c>
      <c r="D4829" s="31" t="s">
        <v>19355</v>
      </c>
      <c r="E4829" s="31" t="s">
        <v>135</v>
      </c>
      <c r="F4829" s="31" t="s">
        <v>122</v>
      </c>
      <c r="G4829" s="31" t="s">
        <v>107</v>
      </c>
      <c r="H4829" s="31" t="s">
        <v>108</v>
      </c>
      <c r="I4829" s="31" t="s">
        <v>19356</v>
      </c>
      <c r="J4829" s="31" t="s">
        <v>19357</v>
      </c>
      <c r="K4829" s="31" t="s">
        <v>106</v>
      </c>
      <c r="L4829" s="31" t="s">
        <v>19354</v>
      </c>
      <c r="M4829" s="31" t="s">
        <v>7</v>
      </c>
      <c r="N4829" s="31" t="s">
        <v>25930</v>
      </c>
      <c r="O4829" s="31" t="s">
        <v>25929</v>
      </c>
      <c r="P4829" s="32" t="s">
        <v>25948</v>
      </c>
      <c r="Q4829" s="32">
        <v>1</v>
      </c>
      <c r="R4829" t="str">
        <f t="shared" si="75"/>
        <v>Павлюк Л.А. ПП, маг. "Сатурн" г.Славута, ул.Победы, д.150</v>
      </c>
    </row>
    <row r="4830" spans="1:18" hidden="1" x14ac:dyDescent="0.25">
      <c r="A4830" s="32">
        <v>438285</v>
      </c>
      <c r="B4830" s="31" t="s">
        <v>23734</v>
      </c>
      <c r="C4830" s="31" t="s">
        <v>23735</v>
      </c>
      <c r="D4830" s="31" t="s">
        <v>14637</v>
      </c>
      <c r="E4830" s="31" t="s">
        <v>145</v>
      </c>
      <c r="F4830" s="31" t="s">
        <v>122</v>
      </c>
      <c r="G4830" s="31" t="s">
        <v>107</v>
      </c>
      <c r="H4830" s="31" t="s">
        <v>108</v>
      </c>
      <c r="I4830" s="31" t="s">
        <v>124</v>
      </c>
      <c r="J4830" s="31" t="s">
        <v>109</v>
      </c>
      <c r="K4830" s="31" t="s">
        <v>106</v>
      </c>
      <c r="L4830" s="31" t="s">
        <v>23735</v>
      </c>
      <c r="M4830" s="31" t="s">
        <v>16</v>
      </c>
      <c r="N4830" s="31" t="s">
        <v>25931</v>
      </c>
      <c r="O4830" s="31" t="s">
        <v>25929</v>
      </c>
      <c r="P4830" s="32" t="s">
        <v>25948</v>
      </c>
      <c r="Q4830" s="32">
        <v>1</v>
      </c>
      <c r="R4830" t="str">
        <f t="shared" si="75"/>
        <v>Стецюк Т.І. ПП, кафе-бар "Ольга" р-н Хмельницкий Район, пгт.Марьяновка, ул.Щорса, д.9</v>
      </c>
    </row>
    <row r="4831" spans="1:18" hidden="1" x14ac:dyDescent="0.25">
      <c r="A4831" s="32">
        <v>731043</v>
      </c>
      <c r="B4831" s="31" t="s">
        <v>23772</v>
      </c>
      <c r="C4831" s="31" t="s">
        <v>23773</v>
      </c>
      <c r="D4831" s="31" t="s">
        <v>9011</v>
      </c>
      <c r="E4831" s="31" t="s">
        <v>135</v>
      </c>
      <c r="F4831" s="31" t="s">
        <v>122</v>
      </c>
      <c r="G4831" s="31" t="s">
        <v>107</v>
      </c>
      <c r="H4831" s="31" t="s">
        <v>108</v>
      </c>
      <c r="I4831" s="31" t="s">
        <v>23774</v>
      </c>
      <c r="J4831" s="31" t="s">
        <v>23775</v>
      </c>
      <c r="K4831" s="31" t="s">
        <v>106</v>
      </c>
      <c r="L4831" s="31" t="s">
        <v>23773</v>
      </c>
      <c r="M4831" s="31" t="s">
        <v>7</v>
      </c>
      <c r="N4831" s="31" t="s">
        <v>25930</v>
      </c>
      <c r="O4831" s="31" t="s">
        <v>25929</v>
      </c>
      <c r="P4831" s="32" t="s">
        <v>25948</v>
      </c>
      <c r="Q4831" s="32">
        <v>1</v>
      </c>
      <c r="R4831" t="str">
        <f t="shared" si="75"/>
        <v>Попова О.Д. ПП, маг. "Гурман" г.Славута (Базарна площа)</v>
      </c>
    </row>
    <row r="4832" spans="1:18" hidden="1" x14ac:dyDescent="0.25">
      <c r="A4832" s="32">
        <v>731045</v>
      </c>
      <c r="B4832" s="31" t="s">
        <v>23776</v>
      </c>
      <c r="C4832" s="31" t="s">
        <v>23777</v>
      </c>
      <c r="D4832" s="31" t="s">
        <v>23778</v>
      </c>
      <c r="E4832" s="31" t="s">
        <v>135</v>
      </c>
      <c r="F4832" s="31" t="s">
        <v>122</v>
      </c>
      <c r="G4832" s="31" t="s">
        <v>107</v>
      </c>
      <c r="H4832" s="31" t="s">
        <v>108</v>
      </c>
      <c r="I4832" s="31" t="s">
        <v>23779</v>
      </c>
      <c r="J4832" s="31" t="s">
        <v>23780</v>
      </c>
      <c r="K4832" s="31" t="s">
        <v>106</v>
      </c>
      <c r="L4832" s="31" t="s">
        <v>23777</v>
      </c>
      <c r="M4832" s="31" t="s">
        <v>12</v>
      </c>
      <c r="N4832" s="31" t="s">
        <v>25930</v>
      </c>
      <c r="O4832" s="31" t="s">
        <v>25929</v>
      </c>
      <c r="P4832" s="32" t="s">
        <v>25948</v>
      </c>
      <c r="Q4832" s="32">
        <v>1</v>
      </c>
      <c r="R4832" t="str">
        <f t="shared" si="75"/>
        <v>Понятовський М.М. ПП, маг. "У дяді Міші" р-н Полонский Район, г.Полонное, пер.Кирова, д.239</v>
      </c>
    </row>
    <row r="4833" spans="1:18" hidden="1" x14ac:dyDescent="0.25">
      <c r="A4833" s="32">
        <v>731050</v>
      </c>
      <c r="B4833" s="31" t="s">
        <v>23791</v>
      </c>
      <c r="C4833" s="31" t="s">
        <v>23792</v>
      </c>
      <c r="D4833" s="31" t="s">
        <v>23793</v>
      </c>
      <c r="E4833" s="31" t="s">
        <v>145</v>
      </c>
      <c r="F4833" s="31" t="s">
        <v>122</v>
      </c>
      <c r="G4833" s="31" t="s">
        <v>107</v>
      </c>
      <c r="H4833" s="31" t="s">
        <v>108</v>
      </c>
      <c r="I4833" s="31" t="s">
        <v>23794</v>
      </c>
      <c r="J4833" s="31" t="s">
        <v>23795</v>
      </c>
      <c r="K4833" s="31" t="s">
        <v>106</v>
      </c>
      <c r="L4833" s="31" t="s">
        <v>23792</v>
      </c>
      <c r="M4833" s="31" t="s">
        <v>16</v>
      </c>
      <c r="N4833" s="31" t="s">
        <v>25931</v>
      </c>
      <c r="O4833" s="31" t="s">
        <v>25929</v>
      </c>
      <c r="P4833" s="32" t="s">
        <v>25948</v>
      </c>
      <c r="Q4833" s="32">
        <v>1</v>
      </c>
      <c r="R4833" t="str">
        <f t="shared" si="75"/>
        <v>Алфйоров С.Г. ПП, маг. "Пиріжкова хата" р-н Хмельницкий Район, с.Червоная Зирка, ул.Олимпийского Огня, д.36а</v>
      </c>
    </row>
    <row r="4834" spans="1:18" hidden="1" x14ac:dyDescent="0.25">
      <c r="A4834" s="32">
        <v>491785</v>
      </c>
      <c r="B4834" s="31" t="s">
        <v>23847</v>
      </c>
      <c r="C4834" s="31" t="s">
        <v>23848</v>
      </c>
      <c r="D4834" s="31" t="s">
        <v>23849</v>
      </c>
      <c r="E4834" s="31" t="s">
        <v>135</v>
      </c>
      <c r="F4834" s="31" t="s">
        <v>122</v>
      </c>
      <c r="G4834" s="31" t="s">
        <v>107</v>
      </c>
      <c r="H4834" s="31" t="s">
        <v>108</v>
      </c>
      <c r="I4834" s="31" t="s">
        <v>124</v>
      </c>
      <c r="J4834" s="31" t="s">
        <v>109</v>
      </c>
      <c r="K4834" s="31" t="s">
        <v>106</v>
      </c>
      <c r="L4834" s="31" t="s">
        <v>23848</v>
      </c>
      <c r="M4834" s="31" t="s">
        <v>10</v>
      </c>
      <c r="N4834" s="31" t="s">
        <v>25930</v>
      </c>
      <c r="O4834" s="31" t="s">
        <v>25929</v>
      </c>
      <c r="P4834" s="32" t="s">
        <v>25948</v>
      </c>
      <c r="Q4834" s="32">
        <v>1</v>
      </c>
      <c r="R4834" t="str">
        <f t="shared" si="75"/>
        <v>Антонюк О.С. ПП, маг. "Продукти" р-н Изяславский Район, с.Путринцы, д.1 (ул. А. Сошенской)</v>
      </c>
    </row>
    <row r="4835" spans="1:18" hidden="1" x14ac:dyDescent="0.25">
      <c r="A4835" s="32">
        <v>455557</v>
      </c>
      <c r="B4835" s="31" t="s">
        <v>24131</v>
      </c>
      <c r="C4835" s="31" t="s">
        <v>24132</v>
      </c>
      <c r="D4835" s="31" t="s">
        <v>13036</v>
      </c>
      <c r="E4835" s="31" t="s">
        <v>145</v>
      </c>
      <c r="F4835" s="31" t="s">
        <v>122</v>
      </c>
      <c r="G4835" s="31" t="s">
        <v>115</v>
      </c>
      <c r="H4835" s="31" t="s">
        <v>116</v>
      </c>
      <c r="I4835" s="31" t="s">
        <v>24133</v>
      </c>
      <c r="J4835" s="31" t="s">
        <v>24134</v>
      </c>
      <c r="K4835" s="31" t="s">
        <v>106</v>
      </c>
      <c r="L4835" s="31" t="s">
        <v>24132</v>
      </c>
      <c r="M4835" s="31" t="s">
        <v>25936</v>
      </c>
      <c r="N4835" s="31" t="s">
        <v>25931</v>
      </c>
      <c r="O4835" s="31" t="s">
        <v>25929</v>
      </c>
      <c r="P4835" s="32" t="s">
        <v>25948</v>
      </c>
      <c r="Q4835" s="32">
        <v>1</v>
      </c>
      <c r="R4835" t="str">
        <f t="shared" si="75"/>
        <v>Миханчук Н.Ю. ПП, лоток р-н Городокский Район, г.Городок, пер.Базарный (ринок)</v>
      </c>
    </row>
    <row r="4836" spans="1:18" hidden="1" x14ac:dyDescent="0.25">
      <c r="A4836" s="32">
        <v>823468</v>
      </c>
      <c r="B4836" s="31" t="s">
        <v>24411</v>
      </c>
      <c r="C4836" s="31" t="s">
        <v>24412</v>
      </c>
      <c r="D4836" s="31" t="s">
        <v>24413</v>
      </c>
      <c r="E4836" s="31" t="s">
        <v>145</v>
      </c>
      <c r="F4836" s="31" t="s">
        <v>122</v>
      </c>
      <c r="G4836" s="31" t="s">
        <v>107</v>
      </c>
      <c r="H4836" s="31" t="s">
        <v>108</v>
      </c>
      <c r="I4836" s="31" t="s">
        <v>124</v>
      </c>
      <c r="J4836" s="31" t="s">
        <v>109</v>
      </c>
      <c r="K4836" s="31" t="s">
        <v>106</v>
      </c>
      <c r="L4836" s="31" t="s">
        <v>24412</v>
      </c>
      <c r="M4836" s="31" t="s">
        <v>13</v>
      </c>
      <c r="N4836" s="31" t="s">
        <v>25931</v>
      </c>
      <c r="O4836" s="31" t="s">
        <v>25929</v>
      </c>
      <c r="P4836" s="32" t="s">
        <v>25948</v>
      </c>
      <c r="Q4836" s="32">
        <v>1</v>
      </c>
      <c r="R4836" t="str">
        <f t="shared" si="75"/>
        <v>Банделюк Ж.В. ПП, маг. "Продукти" р-н Деражнянский Район, с.Волосское, д.1 (біля церкви)</v>
      </c>
    </row>
    <row r="4837" spans="1:18" hidden="1" x14ac:dyDescent="0.25">
      <c r="A4837" s="32">
        <v>435211</v>
      </c>
      <c r="B4837" s="31" t="s">
        <v>24435</v>
      </c>
      <c r="C4837" s="31" t="s">
        <v>7182</v>
      </c>
      <c r="D4837" s="31" t="s">
        <v>7183</v>
      </c>
      <c r="E4837" s="31" t="s">
        <v>145</v>
      </c>
      <c r="F4837" s="31" t="s">
        <v>122</v>
      </c>
      <c r="G4837" s="31" t="s">
        <v>107</v>
      </c>
      <c r="H4837" s="31" t="s">
        <v>108</v>
      </c>
      <c r="I4837" s="31" t="s">
        <v>124</v>
      </c>
      <c r="J4837" s="31" t="s">
        <v>109</v>
      </c>
      <c r="K4837" s="31" t="s">
        <v>106</v>
      </c>
      <c r="L4837" s="31" t="s">
        <v>7182</v>
      </c>
      <c r="M4837" s="31" t="s">
        <v>13</v>
      </c>
      <c r="N4837" s="31" t="s">
        <v>25931</v>
      </c>
      <c r="O4837" s="31" t="s">
        <v>25929</v>
      </c>
      <c r="P4837" s="32" t="s">
        <v>25948</v>
      </c>
      <c r="Q4837" s="32">
        <v>1</v>
      </c>
      <c r="R4837" t="str">
        <f t="shared" si="75"/>
        <v>Познанська О.А. ПП, маг. "Продукти" р-н Волочисский Район, с.Ожиговцы, д.3 (ул. Центральная)</v>
      </c>
    </row>
    <row r="4838" spans="1:18" hidden="1" x14ac:dyDescent="0.25">
      <c r="A4838" s="32">
        <v>163520</v>
      </c>
      <c r="B4838" s="31" t="s">
        <v>16631</v>
      </c>
      <c r="C4838" s="31" t="s">
        <v>16632</v>
      </c>
      <c r="D4838" s="31" t="s">
        <v>16633</v>
      </c>
      <c r="E4838" s="31" t="s">
        <v>145</v>
      </c>
      <c r="F4838" s="31" t="s">
        <v>122</v>
      </c>
      <c r="G4838" s="31" t="s">
        <v>107</v>
      </c>
      <c r="H4838" s="31" t="s">
        <v>108</v>
      </c>
      <c r="I4838" s="31" t="s">
        <v>124</v>
      </c>
      <c r="J4838" s="31" t="s">
        <v>109</v>
      </c>
      <c r="K4838" s="31" t="s">
        <v>106</v>
      </c>
      <c r="L4838" s="31" t="s">
        <v>16632</v>
      </c>
      <c r="M4838" s="31" t="s">
        <v>25936</v>
      </c>
      <c r="N4838" s="31" t="s">
        <v>25931</v>
      </c>
      <c r="O4838" s="31" t="s">
        <v>25929</v>
      </c>
      <c r="P4838" s="32" t="s">
        <v>25948</v>
      </c>
      <c r="Q4838" s="32">
        <v>1</v>
      </c>
      <c r="R4838" t="str">
        <f t="shared" si="75"/>
        <v>Клепач В.А. ПП, маг. "Продукти" р-н Ярмолинецкий Район, пгт.Ярмолинцы, д.7а, оф.</v>
      </c>
    </row>
    <row r="4839" spans="1:18" hidden="1" x14ac:dyDescent="0.25">
      <c r="A4839" s="32">
        <v>163530</v>
      </c>
      <c r="B4839" s="31" t="s">
        <v>16647</v>
      </c>
      <c r="C4839" s="31" t="s">
        <v>16648</v>
      </c>
      <c r="D4839" s="31" t="s">
        <v>16649</v>
      </c>
      <c r="E4839" s="31" t="s">
        <v>145</v>
      </c>
      <c r="F4839" s="31" t="s">
        <v>122</v>
      </c>
      <c r="G4839" s="31" t="s">
        <v>107</v>
      </c>
      <c r="H4839" s="31" t="s">
        <v>108</v>
      </c>
      <c r="I4839" s="31" t="s">
        <v>9451</v>
      </c>
      <c r="J4839" s="31" t="s">
        <v>9452</v>
      </c>
      <c r="K4839" s="31" t="s">
        <v>106</v>
      </c>
      <c r="L4839" s="31" t="s">
        <v>16648</v>
      </c>
      <c r="M4839" s="31" t="s">
        <v>15</v>
      </c>
      <c r="N4839" s="31" t="s">
        <v>25931</v>
      </c>
      <c r="O4839" s="31" t="s">
        <v>25929</v>
      </c>
      <c r="P4839" s="32" t="s">
        <v>25948</v>
      </c>
      <c r="Q4839" s="32">
        <v>1</v>
      </c>
      <c r="R4839" t="str">
        <f t="shared" si="75"/>
        <v>Клімова О.М. ПП, маг. "Перлина" р-н Волочисский Район, г.Волочиск, ул.Независимости, д.41а</v>
      </c>
    </row>
    <row r="4840" spans="1:18" hidden="1" x14ac:dyDescent="0.25">
      <c r="A4840" s="32">
        <v>163530</v>
      </c>
      <c r="B4840" s="31" t="s">
        <v>16647</v>
      </c>
      <c r="C4840" s="31" t="s">
        <v>16648</v>
      </c>
      <c r="D4840" s="31" t="s">
        <v>16649</v>
      </c>
      <c r="E4840" s="31" t="s">
        <v>145</v>
      </c>
      <c r="F4840" s="31" t="s">
        <v>122</v>
      </c>
      <c r="G4840" s="31" t="s">
        <v>107</v>
      </c>
      <c r="H4840" s="31" t="s">
        <v>108</v>
      </c>
      <c r="I4840" s="31"/>
      <c r="J4840" s="31"/>
      <c r="K4840" s="31" t="s">
        <v>106</v>
      </c>
      <c r="L4840" s="31" t="s">
        <v>16648</v>
      </c>
      <c r="M4840" s="31" t="s">
        <v>15</v>
      </c>
      <c r="N4840" s="31" t="s">
        <v>25931</v>
      </c>
      <c r="O4840" s="31" t="s">
        <v>25929</v>
      </c>
      <c r="P4840" s="32" t="s">
        <v>25948</v>
      </c>
      <c r="Q4840" s="32">
        <v>1</v>
      </c>
      <c r="R4840" t="str">
        <f t="shared" si="75"/>
        <v>Клімова О.М. ПП, маг. "Перлина" р-н Волочисский Район, г.Волочиск, ул.Независимости, д.41а</v>
      </c>
    </row>
    <row r="4841" spans="1:18" hidden="1" x14ac:dyDescent="0.25">
      <c r="A4841" s="32">
        <v>163531</v>
      </c>
      <c r="B4841" s="31" t="s">
        <v>16650</v>
      </c>
      <c r="C4841" s="31" t="s">
        <v>16651</v>
      </c>
      <c r="D4841" s="31" t="s">
        <v>9445</v>
      </c>
      <c r="E4841" s="31" t="s">
        <v>145</v>
      </c>
      <c r="F4841" s="31" t="s">
        <v>122</v>
      </c>
      <c r="G4841" s="31" t="s">
        <v>107</v>
      </c>
      <c r="H4841" s="31" t="s">
        <v>108</v>
      </c>
      <c r="I4841" s="31" t="s">
        <v>124</v>
      </c>
      <c r="J4841" s="31" t="s">
        <v>109</v>
      </c>
      <c r="K4841" s="31" t="s">
        <v>106</v>
      </c>
      <c r="L4841" s="31" t="s">
        <v>16651</v>
      </c>
      <c r="M4841" s="31" t="s">
        <v>15</v>
      </c>
      <c r="N4841" s="31" t="s">
        <v>25931</v>
      </c>
      <c r="O4841" s="31" t="s">
        <v>25929</v>
      </c>
      <c r="P4841" s="32" t="s">
        <v>25948</v>
      </c>
      <c r="Q4841" s="32">
        <v>1</v>
      </c>
      <c r="R4841" t="str">
        <f t="shared" si="75"/>
        <v>Клімова О.М. ПП, маг. "Тріумф" р-н Волочисский Район, г.Волочиск, ул.Починка, д.5/4</v>
      </c>
    </row>
    <row r="4842" spans="1:18" hidden="1" x14ac:dyDescent="0.25">
      <c r="A4842" s="32">
        <v>163537</v>
      </c>
      <c r="B4842" s="31" t="s">
        <v>16657</v>
      </c>
      <c r="C4842" s="31" t="s">
        <v>16658</v>
      </c>
      <c r="D4842" s="31" t="s">
        <v>16659</v>
      </c>
      <c r="E4842" s="31" t="s">
        <v>135</v>
      </c>
      <c r="F4842" s="31" t="s">
        <v>122</v>
      </c>
      <c r="G4842" s="31" t="s">
        <v>213</v>
      </c>
      <c r="H4842" s="31" t="s">
        <v>214</v>
      </c>
      <c r="I4842" s="31" t="s">
        <v>124</v>
      </c>
      <c r="J4842" s="31" t="s">
        <v>109</v>
      </c>
      <c r="K4842" s="31" t="s">
        <v>106</v>
      </c>
      <c r="L4842" s="31" t="s">
        <v>16658</v>
      </c>
      <c r="M4842" s="31" t="s">
        <v>12</v>
      </c>
      <c r="N4842" s="31" t="s">
        <v>25930</v>
      </c>
      <c r="O4842" s="31" t="s">
        <v>25929</v>
      </c>
      <c r="P4842" s="32" t="s">
        <v>25948</v>
      </c>
      <c r="Q4842" s="32">
        <v>1</v>
      </c>
      <c r="R4842" t="str">
        <f t="shared" si="75"/>
        <v>Кліпков І.В. ПП, гуртовня р-н Изяславский Район, г.Изяслав, пер.Шевченко, д.16</v>
      </c>
    </row>
    <row r="4843" spans="1:18" hidden="1" x14ac:dyDescent="0.25">
      <c r="A4843" s="32">
        <v>163584</v>
      </c>
      <c r="B4843" s="31" t="s">
        <v>16768</v>
      </c>
      <c r="C4843" s="31" t="s">
        <v>16769</v>
      </c>
      <c r="D4843" s="31" t="s">
        <v>11514</v>
      </c>
      <c r="E4843" s="31" t="s">
        <v>135</v>
      </c>
      <c r="F4843" s="31" t="s">
        <v>122</v>
      </c>
      <c r="G4843" s="31" t="s">
        <v>115</v>
      </c>
      <c r="H4843" s="31" t="s">
        <v>116</v>
      </c>
      <c r="I4843" s="31" t="s">
        <v>124</v>
      </c>
      <c r="J4843" s="31" t="s">
        <v>109</v>
      </c>
      <c r="K4843" s="31" t="s">
        <v>106</v>
      </c>
      <c r="L4843" s="31" t="s">
        <v>16769</v>
      </c>
      <c r="M4843" s="31" t="s">
        <v>12</v>
      </c>
      <c r="N4843" s="31" t="s">
        <v>25930</v>
      </c>
      <c r="O4843" s="31" t="s">
        <v>25929</v>
      </c>
      <c r="P4843" s="32" t="s">
        <v>25948</v>
      </c>
      <c r="Q4843" s="32">
        <v>1</v>
      </c>
      <c r="R4843" t="str">
        <f t="shared" si="75"/>
        <v>Ковальчук Ж.П. ПП, маг."Економ" Полонський Район, Полонне, вул. Ринкова площа,</v>
      </c>
    </row>
    <row r="4844" spans="1:18" hidden="1" x14ac:dyDescent="0.25">
      <c r="A4844" s="32">
        <v>163602</v>
      </c>
      <c r="B4844" s="31" t="s">
        <v>16816</v>
      </c>
      <c r="C4844" s="31" t="s">
        <v>16814</v>
      </c>
      <c r="D4844" s="31" t="s">
        <v>1622</v>
      </c>
      <c r="E4844" s="31" t="s">
        <v>135</v>
      </c>
      <c r="F4844" s="31" t="s">
        <v>122</v>
      </c>
      <c r="G4844" s="31" t="s">
        <v>107</v>
      </c>
      <c r="H4844" s="31" t="s">
        <v>108</v>
      </c>
      <c r="I4844" s="31" t="s">
        <v>124</v>
      </c>
      <c r="J4844" s="31" t="s">
        <v>109</v>
      </c>
      <c r="K4844" s="31" t="s">
        <v>106</v>
      </c>
      <c r="L4844" s="31" t="s">
        <v>16814</v>
      </c>
      <c r="M4844" s="31" t="s">
        <v>11</v>
      </c>
      <c r="N4844" s="31" t="s">
        <v>25930</v>
      </c>
      <c r="O4844" s="31" t="s">
        <v>25929</v>
      </c>
      <c r="P4844" s="32" t="s">
        <v>25948</v>
      </c>
      <c r="Q4844" s="32">
        <v>1</v>
      </c>
      <c r="R4844" t="str">
        <f t="shared" si="75"/>
        <v>Ковтонюк О.З. ПП, маг. "Обжора" Шепетівка, вул. Островського, б. 81,</v>
      </c>
    </row>
    <row r="4845" spans="1:18" hidden="1" x14ac:dyDescent="0.25">
      <c r="A4845" s="32">
        <v>163623</v>
      </c>
      <c r="B4845" s="31" t="s">
        <v>3711</v>
      </c>
      <c r="C4845" s="31" t="s">
        <v>3712</v>
      </c>
      <c r="D4845" s="31" t="s">
        <v>7973</v>
      </c>
      <c r="E4845" s="31" t="s">
        <v>135</v>
      </c>
      <c r="F4845" s="31" t="s">
        <v>122</v>
      </c>
      <c r="G4845" s="31" t="s">
        <v>113</v>
      </c>
      <c r="H4845" s="31" t="s">
        <v>108</v>
      </c>
      <c r="I4845" s="31" t="s">
        <v>124</v>
      </c>
      <c r="J4845" s="31" t="s">
        <v>109</v>
      </c>
      <c r="K4845" s="31" t="s">
        <v>106</v>
      </c>
      <c r="L4845" s="31" t="s">
        <v>3712</v>
      </c>
      <c r="M4845" s="31" t="s">
        <v>7</v>
      </c>
      <c r="N4845" s="31" t="s">
        <v>25930</v>
      </c>
      <c r="O4845" s="31" t="s">
        <v>25929</v>
      </c>
      <c r="P4845" s="32" t="s">
        <v>25948</v>
      </c>
      <c r="Q4845" s="32">
        <v>1</v>
      </c>
      <c r="R4845" t="str">
        <f t="shared" si="75"/>
        <v>Козел В.П. ПП, маг. "Серпанок" г.Славута, ул.Ярослава Мудрого (0)</v>
      </c>
    </row>
    <row r="4846" spans="1:18" hidden="1" x14ac:dyDescent="0.25">
      <c r="A4846" s="32">
        <v>163625</v>
      </c>
      <c r="B4846" s="31" t="s">
        <v>16860</v>
      </c>
      <c r="C4846" s="31" t="s">
        <v>16861</v>
      </c>
      <c r="D4846" s="31" t="s">
        <v>16862</v>
      </c>
      <c r="E4846" s="31" t="s">
        <v>145</v>
      </c>
      <c r="F4846" s="31" t="s">
        <v>122</v>
      </c>
      <c r="G4846" s="31" t="s">
        <v>114</v>
      </c>
      <c r="H4846" s="31" t="s">
        <v>108</v>
      </c>
      <c r="I4846" s="31" t="s">
        <v>124</v>
      </c>
      <c r="J4846" s="31" t="s">
        <v>109</v>
      </c>
      <c r="K4846" s="31" t="s">
        <v>106</v>
      </c>
      <c r="L4846" s="31" t="s">
        <v>16861</v>
      </c>
      <c r="M4846" s="31" t="s">
        <v>25936</v>
      </c>
      <c r="N4846" s="31" t="s">
        <v>25931</v>
      </c>
      <c r="O4846" s="31" t="s">
        <v>25929</v>
      </c>
      <c r="P4846" s="32" t="s">
        <v>25948</v>
      </c>
      <c r="Q4846" s="32">
        <v>1</v>
      </c>
      <c r="R4846" t="str">
        <f t="shared" si="75"/>
        <v>Козинець М.М. ПП, кафе "Клуб-Нічка" р-н Ярмолинецкий Район, пгт.Ярмолинцы, ул.Щорса, д.7</v>
      </c>
    </row>
    <row r="4847" spans="1:18" hidden="1" x14ac:dyDescent="0.25">
      <c r="A4847" s="32">
        <v>163646</v>
      </c>
      <c r="B4847" s="31" t="s">
        <v>16908</v>
      </c>
      <c r="C4847" s="31" t="s">
        <v>16909</v>
      </c>
      <c r="D4847" s="31" t="s">
        <v>16910</v>
      </c>
      <c r="E4847" s="31" t="s">
        <v>135</v>
      </c>
      <c r="F4847" s="31" t="s">
        <v>122</v>
      </c>
      <c r="G4847" s="31" t="s">
        <v>107</v>
      </c>
      <c r="H4847" s="31" t="s">
        <v>108</v>
      </c>
      <c r="I4847" s="31" t="s">
        <v>16911</v>
      </c>
      <c r="J4847" s="31" t="s">
        <v>16912</v>
      </c>
      <c r="K4847" s="31" t="s">
        <v>106</v>
      </c>
      <c r="L4847" s="31" t="s">
        <v>16909</v>
      </c>
      <c r="M4847" s="31" t="s">
        <v>9</v>
      </c>
      <c r="N4847" s="31" t="s">
        <v>25930</v>
      </c>
      <c r="O4847" s="31" t="s">
        <v>25929</v>
      </c>
      <c r="P4847" s="32" t="s">
        <v>25948</v>
      </c>
      <c r="Q4847" s="32">
        <v>1</v>
      </c>
      <c r="R4847" t="str">
        <f t="shared" si="75"/>
        <v>Коломійчук Л.В. ПП, маг. "Центр" р-н Шепетовский Район, с.Пашуки, ул.Центральная, д.5</v>
      </c>
    </row>
    <row r="4848" spans="1:18" hidden="1" x14ac:dyDescent="0.25">
      <c r="A4848" s="32">
        <v>163646</v>
      </c>
      <c r="B4848" s="31" t="s">
        <v>16908</v>
      </c>
      <c r="C4848" s="31" t="s">
        <v>16909</v>
      </c>
      <c r="D4848" s="31" t="s">
        <v>16910</v>
      </c>
      <c r="E4848" s="31" t="s">
        <v>135</v>
      </c>
      <c r="F4848" s="31" t="s">
        <v>122</v>
      </c>
      <c r="G4848" s="31" t="s">
        <v>107</v>
      </c>
      <c r="H4848" s="31" t="s">
        <v>108</v>
      </c>
      <c r="I4848" s="31"/>
      <c r="J4848" s="31"/>
      <c r="K4848" s="31" t="s">
        <v>106</v>
      </c>
      <c r="L4848" s="31" t="s">
        <v>16909</v>
      </c>
      <c r="M4848" s="31" t="s">
        <v>9</v>
      </c>
      <c r="N4848" s="31" t="s">
        <v>25930</v>
      </c>
      <c r="O4848" s="31" t="s">
        <v>25929</v>
      </c>
      <c r="P4848" s="32" t="s">
        <v>25948</v>
      </c>
      <c r="Q4848" s="32">
        <v>1</v>
      </c>
      <c r="R4848" t="str">
        <f t="shared" si="75"/>
        <v>Коломійчук Л.В. ПП, маг. "Центр" р-н Шепетовский Район, с.Пашуки, ул.Центральная, д.5</v>
      </c>
    </row>
    <row r="4849" spans="1:18" hidden="1" x14ac:dyDescent="0.25">
      <c r="A4849" s="32">
        <v>163648</v>
      </c>
      <c r="B4849" s="31" t="s">
        <v>16916</v>
      </c>
      <c r="C4849" s="31" t="s">
        <v>16917</v>
      </c>
      <c r="D4849" s="31" t="s">
        <v>3344</v>
      </c>
      <c r="E4849" s="31" t="s">
        <v>135</v>
      </c>
      <c r="F4849" s="31" t="s">
        <v>122</v>
      </c>
      <c r="G4849" s="31" t="s">
        <v>107</v>
      </c>
      <c r="H4849" s="31" t="s">
        <v>108</v>
      </c>
      <c r="I4849" s="31" t="s">
        <v>124</v>
      </c>
      <c r="J4849" s="31" t="s">
        <v>109</v>
      </c>
      <c r="K4849" s="31" t="s">
        <v>106</v>
      </c>
      <c r="L4849" s="31" t="s">
        <v>16917</v>
      </c>
      <c r="M4849" s="31" t="s">
        <v>8</v>
      </c>
      <c r="N4849" s="31" t="s">
        <v>25930</v>
      </c>
      <c r="O4849" s="31" t="s">
        <v>25929</v>
      </c>
      <c r="P4849" s="32" t="s">
        <v>25948</v>
      </c>
      <c r="Q4849" s="32">
        <v>1</v>
      </c>
      <c r="R4849" t="str">
        <f t="shared" si="75"/>
        <v>Колос Л.І. ПП, маг. "Продукти" р-н Шепетовский Район, с.Траулин, ул.Ленина, д.18</v>
      </c>
    </row>
    <row r="4850" spans="1:18" hidden="1" x14ac:dyDescent="0.25">
      <c r="A4850" s="32">
        <v>163648</v>
      </c>
      <c r="B4850" s="31" t="s">
        <v>16916</v>
      </c>
      <c r="C4850" s="31" t="s">
        <v>16917</v>
      </c>
      <c r="D4850" s="31" t="s">
        <v>3344</v>
      </c>
      <c r="E4850" s="31" t="s">
        <v>135</v>
      </c>
      <c r="F4850" s="31" t="s">
        <v>122</v>
      </c>
      <c r="G4850" s="31" t="s">
        <v>107</v>
      </c>
      <c r="H4850" s="31" t="s">
        <v>108</v>
      </c>
      <c r="I4850" s="31"/>
      <c r="J4850" s="31"/>
      <c r="K4850" s="31" t="s">
        <v>106</v>
      </c>
      <c r="L4850" s="31" t="s">
        <v>16917</v>
      </c>
      <c r="M4850" s="31" t="s">
        <v>8</v>
      </c>
      <c r="N4850" s="31" t="s">
        <v>25930</v>
      </c>
      <c r="O4850" s="31" t="s">
        <v>25929</v>
      </c>
      <c r="P4850" s="32" t="s">
        <v>25948</v>
      </c>
      <c r="Q4850" s="32">
        <v>1</v>
      </c>
      <c r="R4850" t="str">
        <f t="shared" si="75"/>
        <v>Колос Л.І. ПП, маг. "Продукти" р-н Шепетовский Район, с.Траулин, ул.Ленина, д.18</v>
      </c>
    </row>
    <row r="4851" spans="1:18" hidden="1" x14ac:dyDescent="0.25">
      <c r="A4851" s="32">
        <v>163650</v>
      </c>
      <c r="B4851" s="31" t="s">
        <v>16920</v>
      </c>
      <c r="C4851" s="31" t="s">
        <v>16921</v>
      </c>
      <c r="D4851" s="31" t="s">
        <v>16922</v>
      </c>
      <c r="E4851" s="31" t="s">
        <v>135</v>
      </c>
      <c r="F4851" s="31" t="s">
        <v>122</v>
      </c>
      <c r="G4851" s="31" t="s">
        <v>107</v>
      </c>
      <c r="H4851" s="31" t="s">
        <v>108</v>
      </c>
      <c r="I4851" s="31" t="s">
        <v>124</v>
      </c>
      <c r="J4851" s="31" t="s">
        <v>109</v>
      </c>
      <c r="K4851" s="31" t="s">
        <v>106</v>
      </c>
      <c r="L4851" s="31" t="s">
        <v>16921</v>
      </c>
      <c r="M4851" s="31" t="s">
        <v>9</v>
      </c>
      <c r="N4851" s="31" t="s">
        <v>25930</v>
      </c>
      <c r="O4851" s="31" t="s">
        <v>25929</v>
      </c>
      <c r="P4851" s="32" t="s">
        <v>25948</v>
      </c>
      <c r="Q4851" s="32">
        <v>1</v>
      </c>
      <c r="R4851" t="str">
        <f t="shared" si="75"/>
        <v>Колч Т.І. ПП, маг. "Продукти" р-н Полонский Район, с.Новоселица, ул.Октябрьская, д.5</v>
      </c>
    </row>
    <row r="4852" spans="1:18" hidden="1" x14ac:dyDescent="0.25">
      <c r="A4852" s="32">
        <v>163650</v>
      </c>
      <c r="B4852" s="31" t="s">
        <v>16920</v>
      </c>
      <c r="C4852" s="31" t="s">
        <v>16921</v>
      </c>
      <c r="D4852" s="31" t="s">
        <v>16922</v>
      </c>
      <c r="E4852" s="31" t="s">
        <v>135</v>
      </c>
      <c r="F4852" s="31" t="s">
        <v>122</v>
      </c>
      <c r="G4852" s="31" t="s">
        <v>107</v>
      </c>
      <c r="H4852" s="31" t="s">
        <v>108</v>
      </c>
      <c r="I4852" s="31"/>
      <c r="J4852" s="31"/>
      <c r="K4852" s="31" t="s">
        <v>106</v>
      </c>
      <c r="L4852" s="31" t="s">
        <v>16921</v>
      </c>
      <c r="M4852" s="31" t="s">
        <v>9</v>
      </c>
      <c r="N4852" s="31" t="s">
        <v>25930</v>
      </c>
      <c r="O4852" s="31" t="s">
        <v>25929</v>
      </c>
      <c r="P4852" s="32" t="s">
        <v>25948</v>
      </c>
      <c r="Q4852" s="32">
        <v>1</v>
      </c>
      <c r="R4852" t="str">
        <f t="shared" si="75"/>
        <v>Колч Т.І. ПП, маг. "Продукти" р-н Полонский Район, с.Новоселица, ул.Октябрьская, д.5</v>
      </c>
    </row>
    <row r="4853" spans="1:18" hidden="1" x14ac:dyDescent="0.25">
      <c r="A4853" s="32">
        <v>163660</v>
      </c>
      <c r="B4853" s="31" t="s">
        <v>16944</v>
      </c>
      <c r="C4853" s="31" t="s">
        <v>16945</v>
      </c>
      <c r="D4853" s="31" t="s">
        <v>16946</v>
      </c>
      <c r="E4853" s="31" t="s">
        <v>135</v>
      </c>
      <c r="F4853" s="31" t="s">
        <v>122</v>
      </c>
      <c r="G4853" s="31" t="s">
        <v>164</v>
      </c>
      <c r="H4853" s="31" t="s">
        <v>108</v>
      </c>
      <c r="I4853" s="31"/>
      <c r="J4853" s="31"/>
      <c r="K4853" s="31" t="s">
        <v>106</v>
      </c>
      <c r="L4853" s="31" t="s">
        <v>16945</v>
      </c>
      <c r="M4853" s="31" t="s">
        <v>10</v>
      </c>
      <c r="N4853" s="31" t="s">
        <v>25930</v>
      </c>
      <c r="O4853" s="31" t="s">
        <v>25929</v>
      </c>
      <c r="P4853" s="32" t="s">
        <v>25948</v>
      </c>
      <c r="Q4853" s="32">
        <v>1</v>
      </c>
      <c r="R4853" t="str">
        <f t="shared" si="75"/>
        <v>Кондратюк Н.М. ПП, маг. "Продукти" р-н Белогорский Район, с.Малая Боровица, ул.Лесная, д.8а (на заправці)</v>
      </c>
    </row>
    <row r="4854" spans="1:18" hidden="1" x14ac:dyDescent="0.25">
      <c r="A4854" s="32">
        <v>163660</v>
      </c>
      <c r="B4854" s="31" t="s">
        <v>16944</v>
      </c>
      <c r="C4854" s="31" t="s">
        <v>16945</v>
      </c>
      <c r="D4854" s="31" t="s">
        <v>16946</v>
      </c>
      <c r="E4854" s="31" t="s">
        <v>135</v>
      </c>
      <c r="F4854" s="31" t="s">
        <v>122</v>
      </c>
      <c r="G4854" s="31" t="s">
        <v>164</v>
      </c>
      <c r="H4854" s="31" t="s">
        <v>108</v>
      </c>
      <c r="I4854" s="31" t="s">
        <v>16947</v>
      </c>
      <c r="J4854" s="31" t="s">
        <v>16948</v>
      </c>
      <c r="K4854" s="31" t="s">
        <v>106</v>
      </c>
      <c r="L4854" s="31" t="s">
        <v>16945</v>
      </c>
      <c r="M4854" s="31" t="s">
        <v>10</v>
      </c>
      <c r="N4854" s="31" t="s">
        <v>25930</v>
      </c>
      <c r="O4854" s="31" t="s">
        <v>25929</v>
      </c>
      <c r="P4854" s="32" t="s">
        <v>25948</v>
      </c>
      <c r="Q4854" s="32">
        <v>1</v>
      </c>
      <c r="R4854" t="str">
        <f t="shared" si="75"/>
        <v>Кондратюк Н.М. ПП, маг. "Продукти" р-н Белогорский Район, с.Малая Боровица, ул.Лесная, д.8а (на заправці)</v>
      </c>
    </row>
    <row r="4855" spans="1:18" hidden="1" x14ac:dyDescent="0.25">
      <c r="A4855" s="32">
        <v>163678</v>
      </c>
      <c r="B4855" s="31" t="s">
        <v>16977</v>
      </c>
      <c r="C4855" s="31" t="s">
        <v>16978</v>
      </c>
      <c r="D4855" s="31" t="s">
        <v>16979</v>
      </c>
      <c r="E4855" s="31" t="s">
        <v>135</v>
      </c>
      <c r="F4855" s="31" t="s">
        <v>122</v>
      </c>
      <c r="G4855" s="31" t="s">
        <v>113</v>
      </c>
      <c r="H4855" s="31" t="s">
        <v>108</v>
      </c>
      <c r="I4855" s="31" t="s">
        <v>124</v>
      </c>
      <c r="J4855" s="31" t="s">
        <v>109</v>
      </c>
      <c r="K4855" s="31" t="s">
        <v>106</v>
      </c>
      <c r="L4855" s="31" t="s">
        <v>16978</v>
      </c>
      <c r="M4855" s="31" t="s">
        <v>8</v>
      </c>
      <c r="N4855" s="31" t="s">
        <v>25930</v>
      </c>
      <c r="O4855" s="31" t="s">
        <v>25929</v>
      </c>
      <c r="P4855" s="32" t="s">
        <v>25948</v>
      </c>
      <c r="Q4855" s="32">
        <v>1</v>
      </c>
      <c r="R4855" t="str">
        <f t="shared" si="75"/>
        <v>Кооператив Електросила, маг."Продукти" р-н Шепетовский Район, с.Хролин, ул.Ватутина (0)</v>
      </c>
    </row>
    <row r="4856" spans="1:18" hidden="1" x14ac:dyDescent="0.25">
      <c r="A4856" s="32">
        <v>163679</v>
      </c>
      <c r="B4856" s="31" t="s">
        <v>16980</v>
      </c>
      <c r="C4856" s="31" t="s">
        <v>16981</v>
      </c>
      <c r="D4856" s="31" t="s">
        <v>16982</v>
      </c>
      <c r="E4856" s="31" t="s">
        <v>135</v>
      </c>
      <c r="F4856" s="31" t="s">
        <v>122</v>
      </c>
      <c r="G4856" s="31" t="s">
        <v>155</v>
      </c>
      <c r="H4856" s="31" t="s">
        <v>108</v>
      </c>
      <c r="I4856" s="31" t="s">
        <v>124</v>
      </c>
      <c r="J4856" s="31" t="s">
        <v>109</v>
      </c>
      <c r="K4856" s="31" t="s">
        <v>106</v>
      </c>
      <c r="L4856" s="31" t="s">
        <v>16981</v>
      </c>
      <c r="M4856" s="31" t="s">
        <v>7</v>
      </c>
      <c r="N4856" s="31" t="s">
        <v>25930</v>
      </c>
      <c r="O4856" s="31" t="s">
        <v>25929</v>
      </c>
      <c r="P4856" s="32" t="s">
        <v>25948</v>
      </c>
      <c r="Q4856" s="32">
        <v>1</v>
      </c>
      <c r="R4856" t="str">
        <f t="shared" si="75"/>
        <v>Кооперативне Підприемство "Маркет" маг."Маркет" р-н Изяславский Район, с.Плужное, ул.Островского Николая, д.3</v>
      </c>
    </row>
    <row r="4857" spans="1:18" hidden="1" x14ac:dyDescent="0.25">
      <c r="A4857" s="32">
        <v>163683</v>
      </c>
      <c r="B4857" s="31" t="s">
        <v>16986</v>
      </c>
      <c r="C4857" s="31" t="s">
        <v>16987</v>
      </c>
      <c r="D4857" s="31" t="s">
        <v>16988</v>
      </c>
      <c r="E4857" s="31" t="s">
        <v>145</v>
      </c>
      <c r="F4857" s="31" t="s">
        <v>122</v>
      </c>
      <c r="G4857" s="31" t="s">
        <v>107</v>
      </c>
      <c r="H4857" s="31" t="s">
        <v>108</v>
      </c>
      <c r="I4857" s="31" t="s">
        <v>16989</v>
      </c>
      <c r="J4857" s="31" t="s">
        <v>16990</v>
      </c>
      <c r="K4857" s="31" t="s">
        <v>106</v>
      </c>
      <c r="L4857" s="31" t="s">
        <v>16987</v>
      </c>
      <c r="M4857" s="31" t="s">
        <v>14</v>
      </c>
      <c r="N4857" s="31" t="s">
        <v>25931</v>
      </c>
      <c r="O4857" s="31" t="s">
        <v>25929</v>
      </c>
      <c r="P4857" s="32" t="s">
        <v>25948</v>
      </c>
      <c r="Q4857" s="32">
        <v>1</v>
      </c>
      <c r="R4857" t="str">
        <f t="shared" si="75"/>
        <v>Копаничук Г.В. ПП, маг. "Маркет" р-н Волочисский Район, с.Крыштоповка, ул.Мира, д.17</v>
      </c>
    </row>
    <row r="4858" spans="1:18" hidden="1" x14ac:dyDescent="0.25">
      <c r="A4858" s="32">
        <v>163701</v>
      </c>
      <c r="B4858" s="31" t="s">
        <v>17041</v>
      </c>
      <c r="C4858" s="31" t="s">
        <v>17042</v>
      </c>
      <c r="D4858" s="31" t="s">
        <v>17043</v>
      </c>
      <c r="E4858" s="31" t="s">
        <v>135</v>
      </c>
      <c r="F4858" s="31" t="s">
        <v>122</v>
      </c>
      <c r="G4858" s="31" t="s">
        <v>107</v>
      </c>
      <c r="H4858" s="31" t="s">
        <v>108</v>
      </c>
      <c r="I4858" s="31" t="s">
        <v>124</v>
      </c>
      <c r="J4858" s="31" t="s">
        <v>109</v>
      </c>
      <c r="K4858" s="31" t="s">
        <v>106</v>
      </c>
      <c r="L4858" s="31" t="s">
        <v>17042</v>
      </c>
      <c r="M4858" s="31" t="s">
        <v>12</v>
      </c>
      <c r="N4858" s="31" t="s">
        <v>25930</v>
      </c>
      <c r="O4858" s="31" t="s">
        <v>25929</v>
      </c>
      <c r="P4858" s="32" t="s">
        <v>25948</v>
      </c>
      <c r="Q4858" s="32">
        <v>1</v>
      </c>
      <c r="R4858" t="str">
        <f t="shared" si="75"/>
        <v>Корінець О.Г. ПП, маг."Лаванда" р-н Изяславский Район, с.Билево, ул.Шевченко, д.1</v>
      </c>
    </row>
    <row r="4859" spans="1:18" hidden="1" x14ac:dyDescent="0.25">
      <c r="A4859" s="32">
        <v>163750</v>
      </c>
      <c r="B4859" s="31" t="s">
        <v>17138</v>
      </c>
      <c r="C4859" s="31" t="s">
        <v>17139</v>
      </c>
      <c r="D4859" s="31" t="s">
        <v>17140</v>
      </c>
      <c r="E4859" s="31" t="s">
        <v>135</v>
      </c>
      <c r="F4859" s="31" t="s">
        <v>122</v>
      </c>
      <c r="G4859" s="31" t="s">
        <v>149</v>
      </c>
      <c r="H4859" s="31" t="s">
        <v>108</v>
      </c>
      <c r="I4859" s="31" t="s">
        <v>124</v>
      </c>
      <c r="J4859" s="31" t="s">
        <v>109</v>
      </c>
      <c r="K4859" s="31" t="s">
        <v>106</v>
      </c>
      <c r="L4859" s="31" t="s">
        <v>17139</v>
      </c>
      <c r="M4859" s="31" t="s">
        <v>9</v>
      </c>
      <c r="N4859" s="31" t="s">
        <v>25930</v>
      </c>
      <c r="O4859" s="31" t="s">
        <v>25929</v>
      </c>
      <c r="P4859" s="32" t="s">
        <v>25948</v>
      </c>
      <c r="Q4859" s="32">
        <v>1</v>
      </c>
      <c r="R4859" t="str">
        <f t="shared" si="75"/>
        <v>Костюк Ю.А. ПП, к-к р-н Белогорский Район, пгт.Ямполь, ул.Молодежная, д.2</v>
      </c>
    </row>
    <row r="4860" spans="1:18" hidden="1" x14ac:dyDescent="0.25">
      <c r="A4860" s="32">
        <v>163753</v>
      </c>
      <c r="B4860" s="31" t="s">
        <v>17146</v>
      </c>
      <c r="C4860" s="31" t="s">
        <v>17147</v>
      </c>
      <c r="D4860" s="31" t="s">
        <v>17143</v>
      </c>
      <c r="E4860" s="31" t="s">
        <v>135</v>
      </c>
      <c r="F4860" s="31" t="s">
        <v>122</v>
      </c>
      <c r="G4860" s="31" t="s">
        <v>213</v>
      </c>
      <c r="H4860" s="31" t="s">
        <v>214</v>
      </c>
      <c r="I4860" s="31" t="s">
        <v>17148</v>
      </c>
      <c r="J4860" s="31" t="s">
        <v>17149</v>
      </c>
      <c r="K4860" s="31" t="s">
        <v>106</v>
      </c>
      <c r="L4860" s="31" t="s">
        <v>17147</v>
      </c>
      <c r="M4860" s="31" t="s">
        <v>11</v>
      </c>
      <c r="N4860" s="31" t="s">
        <v>25930</v>
      </c>
      <c r="O4860" s="31" t="s">
        <v>25929</v>
      </c>
      <c r="P4860" s="32" t="s">
        <v>25948</v>
      </c>
      <c r="Q4860" s="32">
        <v>1</v>
      </c>
      <c r="R4860" t="str">
        <f t="shared" si="75"/>
        <v>Косуха С.П. ПП, гуртовня г.Шепетовка, ул.Островского Николая, д.52</v>
      </c>
    </row>
    <row r="4861" spans="1:18" hidden="1" x14ac:dyDescent="0.25">
      <c r="A4861" s="32">
        <v>163753</v>
      </c>
      <c r="B4861" s="31" t="s">
        <v>17146</v>
      </c>
      <c r="C4861" s="31" t="s">
        <v>17147</v>
      </c>
      <c r="D4861" s="31" t="s">
        <v>17143</v>
      </c>
      <c r="E4861" s="31" t="s">
        <v>135</v>
      </c>
      <c r="F4861" s="31" t="s">
        <v>122</v>
      </c>
      <c r="G4861" s="31" t="s">
        <v>213</v>
      </c>
      <c r="H4861" s="31" t="s">
        <v>214</v>
      </c>
      <c r="I4861" s="31"/>
      <c r="J4861" s="31"/>
      <c r="K4861" s="31" t="s">
        <v>106</v>
      </c>
      <c r="L4861" s="31" t="s">
        <v>17147</v>
      </c>
      <c r="M4861" s="31" t="s">
        <v>11</v>
      </c>
      <c r="N4861" s="31" t="s">
        <v>25930</v>
      </c>
      <c r="O4861" s="31" t="s">
        <v>25929</v>
      </c>
      <c r="P4861" s="32" t="s">
        <v>25948</v>
      </c>
      <c r="Q4861" s="32">
        <v>1</v>
      </c>
      <c r="R4861" t="str">
        <f t="shared" si="75"/>
        <v>Косуха С.П. ПП, гуртовня г.Шепетовка, ул.Островского Николая, д.52</v>
      </c>
    </row>
    <row r="4862" spans="1:18" hidden="1" x14ac:dyDescent="0.25">
      <c r="A4862" s="32">
        <v>163775</v>
      </c>
      <c r="B4862" s="31" t="s">
        <v>17214</v>
      </c>
      <c r="C4862" s="31" t="s">
        <v>17215</v>
      </c>
      <c r="D4862" s="31" t="s">
        <v>17216</v>
      </c>
      <c r="E4862" s="31" t="s">
        <v>145</v>
      </c>
      <c r="F4862" s="31" t="s">
        <v>122</v>
      </c>
      <c r="G4862" s="31" t="s">
        <v>107</v>
      </c>
      <c r="H4862" s="31" t="s">
        <v>108</v>
      </c>
      <c r="I4862" s="31" t="s">
        <v>124</v>
      </c>
      <c r="J4862" s="31" t="s">
        <v>109</v>
      </c>
      <c r="K4862" s="31" t="s">
        <v>106</v>
      </c>
      <c r="L4862" s="31" t="s">
        <v>17217</v>
      </c>
      <c r="M4862" s="31" t="s">
        <v>25936</v>
      </c>
      <c r="N4862" s="31" t="s">
        <v>25931</v>
      </c>
      <c r="O4862" s="31" t="s">
        <v>25929</v>
      </c>
      <c r="P4862" s="32" t="s">
        <v>25948</v>
      </c>
      <c r="Q4862" s="32">
        <v>1</v>
      </c>
      <c r="R4862" t="str">
        <f t="shared" si="75"/>
        <v>(КООП) КП "Ярмолинецький кооператор" р-н Ярмолинецкий Район, пгт.Ярмолинцы, пер.Чапаева, д.57б</v>
      </c>
    </row>
    <row r="4863" spans="1:18" hidden="1" x14ac:dyDescent="0.25">
      <c r="A4863" s="32">
        <v>163778</v>
      </c>
      <c r="B4863" s="31" t="s">
        <v>17222</v>
      </c>
      <c r="C4863" s="31" t="s">
        <v>17223</v>
      </c>
      <c r="D4863" s="31" t="s">
        <v>10884</v>
      </c>
      <c r="E4863" s="31" t="s">
        <v>135</v>
      </c>
      <c r="F4863" s="31" t="s">
        <v>122</v>
      </c>
      <c r="G4863" s="31" t="s">
        <v>107</v>
      </c>
      <c r="H4863" s="31" t="s">
        <v>108</v>
      </c>
      <c r="I4863" s="31" t="s">
        <v>124</v>
      </c>
      <c r="J4863" s="31" t="s">
        <v>109</v>
      </c>
      <c r="K4863" s="31" t="s">
        <v>106</v>
      </c>
      <c r="L4863" s="31" t="s">
        <v>17224</v>
      </c>
      <c r="M4863" s="31" t="s">
        <v>12</v>
      </c>
      <c r="N4863" s="31" t="s">
        <v>25930</v>
      </c>
      <c r="O4863" s="31" t="s">
        <v>25929</v>
      </c>
      <c r="P4863" s="32" t="s">
        <v>25948</v>
      </c>
      <c r="Q4863" s="32">
        <v>1</v>
      </c>
      <c r="R4863" t="str">
        <f t="shared" si="75"/>
        <v>(КООП) КПРЗК Ринок маг."Продукти" р-н Изяславский Район, г.Изяслав, ул.Вокзальная, д.9</v>
      </c>
    </row>
    <row r="4864" spans="1:18" hidden="1" x14ac:dyDescent="0.25">
      <c r="A4864" s="32">
        <v>163785</v>
      </c>
      <c r="B4864" s="31" t="s">
        <v>17237</v>
      </c>
      <c r="C4864" s="31" t="s">
        <v>17238</v>
      </c>
      <c r="D4864" s="31" t="s">
        <v>9743</v>
      </c>
      <c r="E4864" s="31" t="s">
        <v>145</v>
      </c>
      <c r="F4864" s="31" t="s">
        <v>122</v>
      </c>
      <c r="G4864" s="31" t="s">
        <v>107</v>
      </c>
      <c r="H4864" s="31" t="s">
        <v>108</v>
      </c>
      <c r="I4864" s="31" t="s">
        <v>124</v>
      </c>
      <c r="J4864" s="31" t="s">
        <v>109</v>
      </c>
      <c r="K4864" s="31" t="s">
        <v>106</v>
      </c>
      <c r="L4864" s="31" t="s">
        <v>17238</v>
      </c>
      <c r="M4864" s="31" t="s">
        <v>25936</v>
      </c>
      <c r="N4864" s="31" t="s">
        <v>25931</v>
      </c>
      <c r="O4864" s="31" t="s">
        <v>25929</v>
      </c>
      <c r="P4864" s="32" t="s">
        <v>25948</v>
      </c>
      <c r="Q4864" s="32">
        <v>1</v>
      </c>
      <c r="R4864" t="str">
        <f t="shared" si="75"/>
        <v>Кравцова Т.М. ПП, маг. "№12" р-н Городокский Район, г.Городок, ул.Терешковой, д.5</v>
      </c>
    </row>
    <row r="4865" spans="1:18" hidden="1" x14ac:dyDescent="0.25">
      <c r="A4865" s="32">
        <v>163794</v>
      </c>
      <c r="B4865" s="31" t="s">
        <v>17265</v>
      </c>
      <c r="C4865" s="31" t="s">
        <v>17266</v>
      </c>
      <c r="D4865" s="31" t="s">
        <v>17267</v>
      </c>
      <c r="E4865" s="31" t="s">
        <v>135</v>
      </c>
      <c r="F4865" s="31" t="s">
        <v>122</v>
      </c>
      <c r="G4865" s="31" t="s">
        <v>107</v>
      </c>
      <c r="H4865" s="31" t="s">
        <v>108</v>
      </c>
      <c r="I4865" s="31" t="s">
        <v>17268</v>
      </c>
      <c r="J4865" s="31" t="s">
        <v>17269</v>
      </c>
      <c r="K4865" s="31" t="s">
        <v>106</v>
      </c>
      <c r="L4865" s="31" t="s">
        <v>17266</v>
      </c>
      <c r="M4865" s="31" t="s">
        <v>7</v>
      </c>
      <c r="N4865" s="31" t="s">
        <v>25930</v>
      </c>
      <c r="O4865" s="31" t="s">
        <v>25929</v>
      </c>
      <c r="P4865" s="32" t="s">
        <v>67</v>
      </c>
      <c r="Q4865" s="32">
        <v>1</v>
      </c>
      <c r="R4865" t="str">
        <f t="shared" si="75"/>
        <v>Кравчук Л.В. ПП, маг. "Сатурн" г.Славута, ул.Мира, д.150</v>
      </c>
    </row>
    <row r="4866" spans="1:18" hidden="1" x14ac:dyDescent="0.25">
      <c r="A4866" s="32">
        <v>163812</v>
      </c>
      <c r="B4866" s="31" t="s">
        <v>17308</v>
      </c>
      <c r="C4866" s="31" t="s">
        <v>17309</v>
      </c>
      <c r="D4866" s="31" t="s">
        <v>17310</v>
      </c>
      <c r="E4866" s="31" t="s">
        <v>135</v>
      </c>
      <c r="F4866" s="31" t="s">
        <v>122</v>
      </c>
      <c r="G4866" s="31" t="s">
        <v>107</v>
      </c>
      <c r="H4866" s="31" t="s">
        <v>108</v>
      </c>
      <c r="I4866" s="31" t="s">
        <v>17311</v>
      </c>
      <c r="J4866" s="31" t="s">
        <v>17312</v>
      </c>
      <c r="K4866" s="31" t="s">
        <v>106</v>
      </c>
      <c r="L4866" s="31" t="s">
        <v>17309</v>
      </c>
      <c r="M4866" s="31" t="s">
        <v>8</v>
      </c>
      <c r="N4866" s="31" t="s">
        <v>25930</v>
      </c>
      <c r="O4866" s="31" t="s">
        <v>25929</v>
      </c>
      <c r="P4866" s="32" t="s">
        <v>25948</v>
      </c>
      <c r="Q4866" s="32">
        <v>1</v>
      </c>
      <c r="R4866" t="str">
        <f t="shared" si="75"/>
        <v>Крижанівська Л.В. ПП, павільйон р-н Шепетовский Район, пгт.Грицев, пер.Терешковой, д.11</v>
      </c>
    </row>
    <row r="4867" spans="1:18" hidden="1" x14ac:dyDescent="0.25">
      <c r="A4867" s="32">
        <v>163824</v>
      </c>
      <c r="B4867" s="31" t="s">
        <v>17333</v>
      </c>
      <c r="C4867" s="31" t="s">
        <v>17334</v>
      </c>
      <c r="D4867" s="31" t="s">
        <v>17335</v>
      </c>
      <c r="E4867" s="31" t="s">
        <v>135</v>
      </c>
      <c r="F4867" s="31" t="s">
        <v>122</v>
      </c>
      <c r="G4867" s="31" t="s">
        <v>107</v>
      </c>
      <c r="H4867" s="31" t="s">
        <v>108</v>
      </c>
      <c r="I4867" s="31" t="s">
        <v>124</v>
      </c>
      <c r="J4867" s="31" t="s">
        <v>109</v>
      </c>
      <c r="K4867" s="31" t="s">
        <v>106</v>
      </c>
      <c r="L4867" s="31" t="s">
        <v>17334</v>
      </c>
      <c r="M4867" s="31" t="s">
        <v>10</v>
      </c>
      <c r="N4867" s="31" t="s">
        <v>25930</v>
      </c>
      <c r="O4867" s="31" t="s">
        <v>25929</v>
      </c>
      <c r="P4867" s="32" t="s">
        <v>25948</v>
      </c>
      <c r="Q4867" s="32">
        <v>1</v>
      </c>
      <c r="R4867" t="str">
        <f t="shared" ref="R4867:R4930" si="76">CONCATENATE(C4867," ",D4867)</f>
        <v>Крута Н.Д.ПП,маг "Софія " г.Нетишин, ул.Михайлова, д.18а</v>
      </c>
    </row>
    <row r="4868" spans="1:18" hidden="1" x14ac:dyDescent="0.25">
      <c r="A4868" s="32">
        <v>163851</v>
      </c>
      <c r="B4868" s="31" t="s">
        <v>17379</v>
      </c>
      <c r="C4868" s="31" t="s">
        <v>17380</v>
      </c>
      <c r="D4868" s="31" t="s">
        <v>17381</v>
      </c>
      <c r="E4868" s="31" t="s">
        <v>135</v>
      </c>
      <c r="F4868" s="31" t="s">
        <v>122</v>
      </c>
      <c r="G4868" s="31" t="s">
        <v>107</v>
      </c>
      <c r="H4868" s="31" t="s">
        <v>108</v>
      </c>
      <c r="I4868" s="31" t="s">
        <v>17382</v>
      </c>
      <c r="J4868" s="31" t="s">
        <v>17383</v>
      </c>
      <c r="K4868" s="31" t="s">
        <v>106</v>
      </c>
      <c r="L4868" s="31" t="s">
        <v>17380</v>
      </c>
      <c r="M4868" s="31" t="s">
        <v>9</v>
      </c>
      <c r="N4868" s="31" t="s">
        <v>25930</v>
      </c>
      <c r="O4868" s="31" t="s">
        <v>25929</v>
      </c>
      <c r="P4868" s="32" t="s">
        <v>25948</v>
      </c>
      <c r="Q4868" s="32">
        <v>1</v>
      </c>
      <c r="R4868" t="str">
        <f t="shared" si="76"/>
        <v>Куліковський О.В. ПП, маг. "Продукти" р-н Шепетовский Район, с.Жилинцы, д.2 (Гагарина)</v>
      </c>
    </row>
    <row r="4869" spans="1:18" hidden="1" x14ac:dyDescent="0.25">
      <c r="A4869" s="32">
        <v>163851</v>
      </c>
      <c r="B4869" s="31" t="s">
        <v>17379</v>
      </c>
      <c r="C4869" s="31" t="s">
        <v>17380</v>
      </c>
      <c r="D4869" s="31" t="s">
        <v>17381</v>
      </c>
      <c r="E4869" s="31" t="s">
        <v>135</v>
      </c>
      <c r="F4869" s="31" t="s">
        <v>122</v>
      </c>
      <c r="G4869" s="31" t="s">
        <v>107</v>
      </c>
      <c r="H4869" s="31" t="s">
        <v>108</v>
      </c>
      <c r="I4869" s="31"/>
      <c r="J4869" s="31"/>
      <c r="K4869" s="31" t="s">
        <v>106</v>
      </c>
      <c r="L4869" s="31" t="s">
        <v>17380</v>
      </c>
      <c r="M4869" s="31" t="s">
        <v>9</v>
      </c>
      <c r="N4869" s="31" t="s">
        <v>25930</v>
      </c>
      <c r="O4869" s="31" t="s">
        <v>25929</v>
      </c>
      <c r="P4869" s="32" t="s">
        <v>25948</v>
      </c>
      <c r="Q4869" s="32">
        <v>1</v>
      </c>
      <c r="R4869" t="str">
        <f t="shared" si="76"/>
        <v>Куліковський О.В. ПП, маг. "Продукти" р-н Шепетовский Район, с.Жилинцы, д.2 (Гагарина)</v>
      </c>
    </row>
    <row r="4870" spans="1:18" hidden="1" x14ac:dyDescent="0.25">
      <c r="A4870" s="32">
        <v>163852</v>
      </c>
      <c r="B4870" s="31" t="s">
        <v>17384</v>
      </c>
      <c r="C4870" s="31" t="s">
        <v>17385</v>
      </c>
      <c r="D4870" s="31" t="s">
        <v>7973</v>
      </c>
      <c r="E4870" s="31" t="s">
        <v>135</v>
      </c>
      <c r="F4870" s="31" t="s">
        <v>122</v>
      </c>
      <c r="G4870" s="31" t="s">
        <v>107</v>
      </c>
      <c r="H4870" s="31" t="s">
        <v>108</v>
      </c>
      <c r="I4870" s="31" t="s">
        <v>124</v>
      </c>
      <c r="J4870" s="31" t="s">
        <v>109</v>
      </c>
      <c r="K4870" s="31" t="s">
        <v>106</v>
      </c>
      <c r="L4870" s="31" t="s">
        <v>17385</v>
      </c>
      <c r="M4870" s="31" t="s">
        <v>7</v>
      </c>
      <c r="N4870" s="31" t="s">
        <v>25930</v>
      </c>
      <c r="O4870" s="31" t="s">
        <v>25929</v>
      </c>
      <c r="P4870" s="32" t="s">
        <v>25948</v>
      </c>
      <c r="Q4870" s="32">
        <v>1</v>
      </c>
      <c r="R4870" t="str">
        <f t="shared" si="76"/>
        <v>Куліш В.С. ПП, маг. "Смак" г.Славута, ул.Ярослава Мудрого (0)</v>
      </c>
    </row>
    <row r="4871" spans="1:18" hidden="1" x14ac:dyDescent="0.25">
      <c r="A4871" s="32">
        <v>163856</v>
      </c>
      <c r="B4871" s="31" t="s">
        <v>17395</v>
      </c>
      <c r="C4871" s="31" t="s">
        <v>17396</v>
      </c>
      <c r="D4871" s="31" t="s">
        <v>17397</v>
      </c>
      <c r="E4871" s="31" t="s">
        <v>135</v>
      </c>
      <c r="F4871" s="31" t="s">
        <v>122</v>
      </c>
      <c r="G4871" s="31" t="s">
        <v>107</v>
      </c>
      <c r="H4871" s="31" t="s">
        <v>108</v>
      </c>
      <c r="I4871" s="31" t="s">
        <v>17398</v>
      </c>
      <c r="J4871" s="31" t="s">
        <v>17399</v>
      </c>
      <c r="K4871" s="31" t="s">
        <v>106</v>
      </c>
      <c r="L4871" s="31" t="s">
        <v>17396</v>
      </c>
      <c r="M4871" s="31" t="s">
        <v>7</v>
      </c>
      <c r="N4871" s="31" t="s">
        <v>25930</v>
      </c>
      <c r="O4871" s="31" t="s">
        <v>25929</v>
      </c>
      <c r="P4871" s="32" t="s">
        <v>25948</v>
      </c>
      <c r="Q4871" s="32">
        <v>1</v>
      </c>
      <c r="R4871" t="str">
        <f t="shared" si="76"/>
        <v>Кундик А.О. ПП, маг. "Едельвейс" г.Славута, ул.Сокола, д.2,а</v>
      </c>
    </row>
    <row r="4872" spans="1:18" hidden="1" x14ac:dyDescent="0.25">
      <c r="A4872" s="32">
        <v>163856</v>
      </c>
      <c r="B4872" s="31" t="s">
        <v>17395</v>
      </c>
      <c r="C4872" s="31" t="s">
        <v>17396</v>
      </c>
      <c r="D4872" s="31" t="s">
        <v>17397</v>
      </c>
      <c r="E4872" s="31" t="s">
        <v>135</v>
      </c>
      <c r="F4872" s="31" t="s">
        <v>122</v>
      </c>
      <c r="G4872" s="31" t="s">
        <v>107</v>
      </c>
      <c r="H4872" s="31" t="s">
        <v>108</v>
      </c>
      <c r="I4872" s="31"/>
      <c r="J4872" s="31"/>
      <c r="K4872" s="31" t="s">
        <v>106</v>
      </c>
      <c r="L4872" s="31" t="s">
        <v>17396</v>
      </c>
      <c r="M4872" s="31" t="s">
        <v>7</v>
      </c>
      <c r="N4872" s="31" t="s">
        <v>25930</v>
      </c>
      <c r="O4872" s="31" t="s">
        <v>25929</v>
      </c>
      <c r="P4872" s="32" t="s">
        <v>25948</v>
      </c>
      <c r="Q4872" s="32">
        <v>1</v>
      </c>
      <c r="R4872" t="str">
        <f t="shared" si="76"/>
        <v>Кундик А.О. ПП, маг. "Едельвейс" г.Славута, ул.Сокола, д.2,а</v>
      </c>
    </row>
    <row r="4873" spans="1:18" hidden="1" x14ac:dyDescent="0.25">
      <c r="A4873" s="32">
        <v>163858</v>
      </c>
      <c r="B4873" s="31" t="s">
        <v>17404</v>
      </c>
      <c r="C4873" s="31" t="s">
        <v>17405</v>
      </c>
      <c r="D4873" s="31" t="s">
        <v>17406</v>
      </c>
      <c r="E4873" s="31" t="s">
        <v>135</v>
      </c>
      <c r="F4873" s="31" t="s">
        <v>122</v>
      </c>
      <c r="G4873" s="31" t="s">
        <v>107</v>
      </c>
      <c r="H4873" s="31" t="s">
        <v>108</v>
      </c>
      <c r="I4873" s="31" t="s">
        <v>17407</v>
      </c>
      <c r="J4873" s="31" t="s">
        <v>17408</v>
      </c>
      <c r="K4873" s="31" t="s">
        <v>106</v>
      </c>
      <c r="L4873" s="31" t="s">
        <v>17405</v>
      </c>
      <c r="M4873" s="31" t="s">
        <v>10</v>
      </c>
      <c r="N4873" s="31" t="s">
        <v>25930</v>
      </c>
      <c r="O4873" s="31" t="s">
        <v>25929</v>
      </c>
      <c r="P4873" s="32" t="s">
        <v>25948</v>
      </c>
      <c r="Q4873" s="32">
        <v>1</v>
      </c>
      <c r="R4873" t="str">
        <f t="shared" si="76"/>
        <v>Кунівське ТОВ, маг. "Продукти" р-н Изяславский Район, с.Кунив, ул.Октябрьская, д.1а</v>
      </c>
    </row>
    <row r="4874" spans="1:18" hidden="1" x14ac:dyDescent="0.25">
      <c r="A4874" s="32">
        <v>164168</v>
      </c>
      <c r="B4874" s="31" t="s">
        <v>18057</v>
      </c>
      <c r="C4874" s="31" t="s">
        <v>18058</v>
      </c>
      <c r="D4874" s="31" t="s">
        <v>18059</v>
      </c>
      <c r="E4874" s="31" t="s">
        <v>145</v>
      </c>
      <c r="F4874" s="31" t="s">
        <v>122</v>
      </c>
      <c r="G4874" s="31" t="s">
        <v>107</v>
      </c>
      <c r="H4874" s="31" t="s">
        <v>108</v>
      </c>
      <c r="I4874" s="31" t="s">
        <v>124</v>
      </c>
      <c r="J4874" s="31" t="s">
        <v>109</v>
      </c>
      <c r="K4874" s="31" t="s">
        <v>106</v>
      </c>
      <c r="L4874" s="31" t="s">
        <v>18058</v>
      </c>
      <c r="M4874" s="31" t="s">
        <v>13</v>
      </c>
      <c r="N4874" s="31" t="s">
        <v>25931</v>
      </c>
      <c r="O4874" s="31" t="s">
        <v>25929</v>
      </c>
      <c r="P4874" s="32" t="s">
        <v>25948</v>
      </c>
      <c r="Q4874" s="32">
        <v>1</v>
      </c>
      <c r="R4874" t="str">
        <f t="shared" si="76"/>
        <v>Мазяр О.В. ПП, маг. "Світлана" р-н Хмельницкий Район, с.Осташки, ул.Ленина, д.1</v>
      </c>
    </row>
    <row r="4875" spans="1:18" hidden="1" x14ac:dyDescent="0.25">
      <c r="A4875" s="32">
        <v>164168</v>
      </c>
      <c r="B4875" s="31" t="s">
        <v>18057</v>
      </c>
      <c r="C4875" s="31" t="s">
        <v>18058</v>
      </c>
      <c r="D4875" s="31" t="s">
        <v>18059</v>
      </c>
      <c r="E4875" s="31" t="s">
        <v>145</v>
      </c>
      <c r="F4875" s="31" t="s">
        <v>122</v>
      </c>
      <c r="G4875" s="31" t="s">
        <v>107</v>
      </c>
      <c r="H4875" s="31" t="s">
        <v>108</v>
      </c>
      <c r="I4875" s="31"/>
      <c r="J4875" s="31"/>
      <c r="K4875" s="31" t="s">
        <v>106</v>
      </c>
      <c r="L4875" s="31" t="s">
        <v>18058</v>
      </c>
      <c r="M4875" s="31" t="s">
        <v>13</v>
      </c>
      <c r="N4875" s="31" t="s">
        <v>25931</v>
      </c>
      <c r="O4875" s="31" t="s">
        <v>25929</v>
      </c>
      <c r="P4875" s="32" t="s">
        <v>25948</v>
      </c>
      <c r="Q4875" s="32">
        <v>1</v>
      </c>
      <c r="R4875" t="str">
        <f t="shared" si="76"/>
        <v>Мазяр О.В. ПП, маг. "Світлана" р-н Хмельницкий Район, с.Осташки, ул.Ленина, д.1</v>
      </c>
    </row>
    <row r="4876" spans="1:18" hidden="1" x14ac:dyDescent="0.25">
      <c r="A4876" s="32">
        <v>164174</v>
      </c>
      <c r="B4876" s="31" t="s">
        <v>18077</v>
      </c>
      <c r="C4876" s="31" t="s">
        <v>18075</v>
      </c>
      <c r="D4876" s="31" t="s">
        <v>18078</v>
      </c>
      <c r="E4876" s="31" t="s">
        <v>135</v>
      </c>
      <c r="F4876" s="31" t="s">
        <v>122</v>
      </c>
      <c r="G4876" s="31" t="s">
        <v>107</v>
      </c>
      <c r="H4876" s="31" t="s">
        <v>108</v>
      </c>
      <c r="I4876" s="31" t="s">
        <v>18072</v>
      </c>
      <c r="J4876" s="31" t="s">
        <v>18073</v>
      </c>
      <c r="K4876" s="31" t="s">
        <v>106</v>
      </c>
      <c r="L4876" s="31" t="s">
        <v>18075</v>
      </c>
      <c r="M4876" s="31" t="s">
        <v>11</v>
      </c>
      <c r="N4876" s="31" t="s">
        <v>25930</v>
      </c>
      <c r="O4876" s="31" t="s">
        <v>25929</v>
      </c>
      <c r="P4876" s="32" t="s">
        <v>25948</v>
      </c>
      <c r="Q4876" s="32">
        <v>1</v>
      </c>
      <c r="R4876" t="str">
        <f t="shared" si="76"/>
        <v>Майданець В.І. ПП, маг.  "Продукти" г.Шепетовка, ул.Линника, д.76</v>
      </c>
    </row>
    <row r="4877" spans="1:18" hidden="1" x14ac:dyDescent="0.25">
      <c r="A4877" s="32">
        <v>164193</v>
      </c>
      <c r="B4877" s="31" t="s">
        <v>18110</v>
      </c>
      <c r="C4877" s="31" t="s">
        <v>18111</v>
      </c>
      <c r="D4877" s="31" t="s">
        <v>6487</v>
      </c>
      <c r="E4877" s="31" t="s">
        <v>135</v>
      </c>
      <c r="F4877" s="31" t="s">
        <v>122</v>
      </c>
      <c r="G4877" s="31" t="s">
        <v>155</v>
      </c>
      <c r="H4877" s="31" t="s">
        <v>108</v>
      </c>
      <c r="I4877" s="31" t="s">
        <v>124</v>
      </c>
      <c r="J4877" s="31" t="s">
        <v>109</v>
      </c>
      <c r="K4877" s="31" t="s">
        <v>106</v>
      </c>
      <c r="L4877" s="31" t="s">
        <v>18111</v>
      </c>
      <c r="M4877" s="31" t="s">
        <v>9</v>
      </c>
      <c r="N4877" s="31" t="s">
        <v>25930</v>
      </c>
      <c r="O4877" s="31" t="s">
        <v>25929</v>
      </c>
      <c r="P4877" s="32" t="s">
        <v>25948</v>
      </c>
      <c r="Q4877" s="32">
        <v>1</v>
      </c>
      <c r="R4877" t="str">
        <f t="shared" si="76"/>
        <v>Максимум плюс ПП, супермаркет "Наш край" р-н Белогорский Район, пгт.Белогорье, ул.Шевченко, д.69</v>
      </c>
    </row>
    <row r="4878" spans="1:18" hidden="1" x14ac:dyDescent="0.25">
      <c r="A4878" s="32">
        <v>164200</v>
      </c>
      <c r="B4878" s="31" t="s">
        <v>18131</v>
      </c>
      <c r="C4878" s="31" t="s">
        <v>18132</v>
      </c>
      <c r="D4878" s="31" t="s">
        <v>18133</v>
      </c>
      <c r="E4878" s="31" t="s">
        <v>135</v>
      </c>
      <c r="F4878" s="31" t="s">
        <v>122</v>
      </c>
      <c r="G4878" s="31" t="s">
        <v>107</v>
      </c>
      <c r="H4878" s="31" t="s">
        <v>108</v>
      </c>
      <c r="I4878" s="31" t="s">
        <v>18134</v>
      </c>
      <c r="J4878" s="31" t="s">
        <v>18135</v>
      </c>
      <c r="K4878" s="31" t="s">
        <v>106</v>
      </c>
      <c r="L4878" s="31" t="s">
        <v>18136</v>
      </c>
      <c r="M4878" s="31" t="s">
        <v>8</v>
      </c>
      <c r="N4878" s="31" t="s">
        <v>25930</v>
      </c>
      <c r="O4878" s="31" t="s">
        <v>25929</v>
      </c>
      <c r="P4878" s="32" t="s">
        <v>25948</v>
      </c>
      <c r="Q4878" s="32">
        <v>1</v>
      </c>
      <c r="R4878" t="str">
        <f t="shared" si="76"/>
        <v>(КООП) Малоскнитське КП СРСТ, тпп р-н Славутский Район, с.Малый Скнит, ул.Родниковая, д.1</v>
      </c>
    </row>
    <row r="4879" spans="1:18" hidden="1" x14ac:dyDescent="0.25">
      <c r="A4879" s="32">
        <v>164200</v>
      </c>
      <c r="B4879" s="31" t="s">
        <v>18131</v>
      </c>
      <c r="C4879" s="31" t="s">
        <v>18132</v>
      </c>
      <c r="D4879" s="31" t="s">
        <v>18133</v>
      </c>
      <c r="E4879" s="31" t="s">
        <v>135</v>
      </c>
      <c r="F4879" s="31" t="s">
        <v>122</v>
      </c>
      <c r="G4879" s="31" t="s">
        <v>107</v>
      </c>
      <c r="H4879" s="31" t="s">
        <v>108</v>
      </c>
      <c r="I4879" s="31"/>
      <c r="J4879" s="31"/>
      <c r="K4879" s="31" t="s">
        <v>106</v>
      </c>
      <c r="L4879" s="31" t="s">
        <v>18136</v>
      </c>
      <c r="M4879" s="31" t="s">
        <v>8</v>
      </c>
      <c r="N4879" s="31" t="s">
        <v>25930</v>
      </c>
      <c r="O4879" s="31" t="s">
        <v>25929</v>
      </c>
      <c r="P4879" s="32" t="s">
        <v>25948</v>
      </c>
      <c r="Q4879" s="32">
        <v>1</v>
      </c>
      <c r="R4879" t="str">
        <f t="shared" si="76"/>
        <v>(КООП) Малоскнитське КП СРСТ, тпп р-н Славутский Район, с.Малый Скнит, ул.Родниковая, д.1</v>
      </c>
    </row>
    <row r="4880" spans="1:18" hidden="1" x14ac:dyDescent="0.25">
      <c r="A4880" s="32">
        <v>164211</v>
      </c>
      <c r="B4880" s="31" t="s">
        <v>18159</v>
      </c>
      <c r="C4880" s="31" t="s">
        <v>18160</v>
      </c>
      <c r="D4880" s="31" t="s">
        <v>18161</v>
      </c>
      <c r="E4880" s="31" t="s">
        <v>135</v>
      </c>
      <c r="F4880" s="31" t="s">
        <v>122</v>
      </c>
      <c r="G4880" s="31" t="s">
        <v>115</v>
      </c>
      <c r="H4880" s="31" t="s">
        <v>116</v>
      </c>
      <c r="I4880" s="31" t="s">
        <v>18157</v>
      </c>
      <c r="J4880" s="31" t="s">
        <v>18158</v>
      </c>
      <c r="K4880" s="31" t="s">
        <v>106</v>
      </c>
      <c r="L4880" s="31" t="s">
        <v>18160</v>
      </c>
      <c r="M4880" s="31" t="s">
        <v>12</v>
      </c>
      <c r="N4880" s="31" t="s">
        <v>25930</v>
      </c>
      <c r="O4880" s="31" t="s">
        <v>25929</v>
      </c>
      <c r="P4880" s="32" t="s">
        <v>25948</v>
      </c>
      <c r="Q4880" s="32">
        <v>1</v>
      </c>
      <c r="R4880" t="str">
        <f t="shared" si="76"/>
        <v>Маняк Л.В. ПП,маг."Люкс" р-н Изяславский Район, г.Изяслав, пер.Спортивный, д.2</v>
      </c>
    </row>
    <row r="4881" spans="1:18" hidden="1" x14ac:dyDescent="0.25">
      <c r="A4881" s="32">
        <v>164218</v>
      </c>
      <c r="B4881" s="31" t="s">
        <v>18178</v>
      </c>
      <c r="C4881" s="31" t="s">
        <v>18179</v>
      </c>
      <c r="D4881" s="31" t="s">
        <v>18180</v>
      </c>
      <c r="E4881" s="31" t="s">
        <v>145</v>
      </c>
      <c r="F4881" s="31" t="s">
        <v>122</v>
      </c>
      <c r="G4881" s="31" t="s">
        <v>299</v>
      </c>
      <c r="H4881" s="31" t="s">
        <v>108</v>
      </c>
      <c r="I4881" s="31" t="s">
        <v>18181</v>
      </c>
      <c r="J4881" s="31" t="s">
        <v>18182</v>
      </c>
      <c r="K4881" s="31" t="s">
        <v>106</v>
      </c>
      <c r="L4881" s="31" t="s">
        <v>18179</v>
      </c>
      <c r="M4881" s="31" t="s">
        <v>25936</v>
      </c>
      <c r="N4881" s="31" t="s">
        <v>25931</v>
      </c>
      <c r="O4881" s="31" t="s">
        <v>25929</v>
      </c>
      <c r="P4881" s="32" t="s">
        <v>67</v>
      </c>
      <c r="Q4881" s="32">
        <v>1</v>
      </c>
      <c r="R4881" t="str">
        <f t="shared" si="76"/>
        <v>Думанська А.В. ПП, маг. "Маркет" р-н Городокский Район, г.Городок, ул.Грушевского, д.88б</v>
      </c>
    </row>
    <row r="4882" spans="1:18" hidden="1" x14ac:dyDescent="0.25">
      <c r="A4882" s="32">
        <v>164218</v>
      </c>
      <c r="B4882" s="31" t="s">
        <v>18178</v>
      </c>
      <c r="C4882" s="31" t="s">
        <v>18179</v>
      </c>
      <c r="D4882" s="31" t="s">
        <v>18180</v>
      </c>
      <c r="E4882" s="31" t="s">
        <v>145</v>
      </c>
      <c r="F4882" s="31" t="s">
        <v>122</v>
      </c>
      <c r="G4882" s="31" t="s">
        <v>299</v>
      </c>
      <c r="H4882" s="31" t="s">
        <v>108</v>
      </c>
      <c r="I4882" s="31"/>
      <c r="J4882" s="31"/>
      <c r="K4882" s="31" t="s">
        <v>106</v>
      </c>
      <c r="L4882" s="31" t="s">
        <v>18183</v>
      </c>
      <c r="M4882" s="31" t="s">
        <v>25936</v>
      </c>
      <c r="N4882" s="31" t="s">
        <v>25931</v>
      </c>
      <c r="O4882" s="31" t="s">
        <v>25929</v>
      </c>
      <c r="P4882" s="32" t="s">
        <v>67</v>
      </c>
      <c r="Q4882" s="32">
        <v>1</v>
      </c>
      <c r="R4882" t="str">
        <f t="shared" si="76"/>
        <v>Думанська А.В. ПП, маг. "Маркет" р-н Городокский Район, г.Городок, ул.Грушевского, д.88б</v>
      </c>
    </row>
    <row r="4883" spans="1:18" hidden="1" x14ac:dyDescent="0.25">
      <c r="A4883" s="32">
        <v>164219</v>
      </c>
      <c r="B4883" s="31" t="s">
        <v>18184</v>
      </c>
      <c r="C4883" s="31" t="s">
        <v>18183</v>
      </c>
      <c r="D4883" s="31" t="s">
        <v>179</v>
      </c>
      <c r="E4883" s="31" t="s">
        <v>145</v>
      </c>
      <c r="F4883" s="31" t="s">
        <v>122</v>
      </c>
      <c r="G4883" s="31" t="s">
        <v>155</v>
      </c>
      <c r="H4883" s="31" t="s">
        <v>108</v>
      </c>
      <c r="I4883" s="31" t="s">
        <v>18185</v>
      </c>
      <c r="J4883" s="31" t="s">
        <v>18186</v>
      </c>
      <c r="K4883" s="31" t="s">
        <v>106</v>
      </c>
      <c r="L4883" s="31" t="s">
        <v>18183</v>
      </c>
      <c r="M4883" s="31" t="s">
        <v>25936</v>
      </c>
      <c r="N4883" s="31" t="s">
        <v>25931</v>
      </c>
      <c r="O4883" s="31" t="s">
        <v>25929</v>
      </c>
      <c r="P4883" s="32" t="s">
        <v>25948</v>
      </c>
      <c r="Q4883" s="32">
        <v>1</v>
      </c>
      <c r="R4883" t="str">
        <f t="shared" si="76"/>
        <v>Маркет Центр ПСК р-н Городокский Район, г.Городок, ул.Гончара Олеся, д.3</v>
      </c>
    </row>
    <row r="4884" spans="1:18" hidden="1" x14ac:dyDescent="0.25">
      <c r="A4884" s="32">
        <v>164219</v>
      </c>
      <c r="B4884" s="31" t="s">
        <v>18184</v>
      </c>
      <c r="C4884" s="31" t="s">
        <v>18183</v>
      </c>
      <c r="D4884" s="31" t="s">
        <v>179</v>
      </c>
      <c r="E4884" s="31" t="s">
        <v>145</v>
      </c>
      <c r="F4884" s="31" t="s">
        <v>122</v>
      </c>
      <c r="G4884" s="31" t="s">
        <v>155</v>
      </c>
      <c r="H4884" s="31" t="s">
        <v>108</v>
      </c>
      <c r="I4884" s="31" t="s">
        <v>124</v>
      </c>
      <c r="J4884" s="31" t="s">
        <v>109</v>
      </c>
      <c r="K4884" s="31" t="s">
        <v>106</v>
      </c>
      <c r="L4884" s="31" t="s">
        <v>18183</v>
      </c>
      <c r="M4884" s="31" t="s">
        <v>25936</v>
      </c>
      <c r="N4884" s="31" t="s">
        <v>25931</v>
      </c>
      <c r="O4884" s="31" t="s">
        <v>25929</v>
      </c>
      <c r="P4884" s="32" t="s">
        <v>25948</v>
      </c>
      <c r="Q4884" s="32">
        <v>1</v>
      </c>
      <c r="R4884" t="str">
        <f t="shared" si="76"/>
        <v>Маркет Центр ПСК р-н Городокский Район, г.Городок, ул.Гончара Олеся, д.3</v>
      </c>
    </row>
    <row r="4885" spans="1:18" hidden="1" x14ac:dyDescent="0.25">
      <c r="A4885" s="32">
        <v>164220</v>
      </c>
      <c r="B4885" s="31" t="s">
        <v>18187</v>
      </c>
      <c r="C4885" s="31" t="s">
        <v>18188</v>
      </c>
      <c r="D4885" s="31" t="s">
        <v>18189</v>
      </c>
      <c r="E4885" s="31" t="s">
        <v>145</v>
      </c>
      <c r="F4885" s="31" t="s">
        <v>122</v>
      </c>
      <c r="G4885" s="31" t="s">
        <v>107</v>
      </c>
      <c r="H4885" s="31" t="s">
        <v>108</v>
      </c>
      <c r="I4885" s="31" t="s">
        <v>18190</v>
      </c>
      <c r="J4885" s="31" t="s">
        <v>18191</v>
      </c>
      <c r="K4885" s="31" t="s">
        <v>106</v>
      </c>
      <c r="L4885" s="31" t="s">
        <v>18188</v>
      </c>
      <c r="M4885" s="31" t="s">
        <v>16</v>
      </c>
      <c r="N4885" s="31" t="s">
        <v>25931</v>
      </c>
      <c r="O4885" s="31" t="s">
        <v>25929</v>
      </c>
      <c r="P4885" s="32" t="s">
        <v>25948</v>
      </c>
      <c r="Q4885" s="32">
        <v>1</v>
      </c>
      <c r="R4885" t="str">
        <f t="shared" si="76"/>
        <v>Шкробот А.М. ПП, маг. "Маркет-Центр" р-н Городокский Район, с.Кременная, ул.Октябрьская, д.52</v>
      </c>
    </row>
    <row r="4886" spans="1:18" hidden="1" x14ac:dyDescent="0.25">
      <c r="A4886" s="32">
        <v>164227</v>
      </c>
      <c r="B4886" s="31" t="s">
        <v>18208</v>
      </c>
      <c r="C4886" s="31" t="s">
        <v>18209</v>
      </c>
      <c r="D4886" s="31" t="s">
        <v>18210</v>
      </c>
      <c r="E4886" s="31" t="s">
        <v>145</v>
      </c>
      <c r="F4886" s="31" t="s">
        <v>122</v>
      </c>
      <c r="G4886" s="31" t="s">
        <v>107</v>
      </c>
      <c r="H4886" s="31" t="s">
        <v>108</v>
      </c>
      <c r="I4886" s="31" t="s">
        <v>18185</v>
      </c>
      <c r="J4886" s="31" t="s">
        <v>18186</v>
      </c>
      <c r="K4886" s="31" t="s">
        <v>106</v>
      </c>
      <c r="L4886" s="31" t="s">
        <v>18209</v>
      </c>
      <c r="M4886" s="31" t="s">
        <v>13</v>
      </c>
      <c r="N4886" s="31" t="s">
        <v>25931</v>
      </c>
      <c r="O4886" s="31" t="s">
        <v>25929</v>
      </c>
      <c r="P4886" s="32" t="s">
        <v>25948</v>
      </c>
      <c r="Q4886" s="32">
        <v>1</v>
      </c>
      <c r="R4886" t="str">
        <f t="shared" si="76"/>
        <v>Маркет-Центр ПСК, маг. "Товтри" р-н Городокский Район, пгт.Сатанов, ул.Курортная, д.40</v>
      </c>
    </row>
    <row r="4887" spans="1:18" hidden="1" x14ac:dyDescent="0.25">
      <c r="A4887" s="32">
        <v>164231</v>
      </c>
      <c r="B4887" s="31" t="s">
        <v>18221</v>
      </c>
      <c r="C4887" s="31" t="s">
        <v>18222</v>
      </c>
      <c r="D4887" s="31" t="s">
        <v>18223</v>
      </c>
      <c r="E4887" s="31" t="s">
        <v>145</v>
      </c>
      <c r="F4887" s="31" t="s">
        <v>122</v>
      </c>
      <c r="G4887" s="31" t="s">
        <v>107</v>
      </c>
      <c r="H4887" s="31" t="s">
        <v>108</v>
      </c>
      <c r="I4887" s="31" t="s">
        <v>18224</v>
      </c>
      <c r="J4887" s="31" t="s">
        <v>18225</v>
      </c>
      <c r="K4887" s="31" t="s">
        <v>106</v>
      </c>
      <c r="L4887" s="31" t="s">
        <v>18222</v>
      </c>
      <c r="M4887" s="31" t="s">
        <v>14</v>
      </c>
      <c r="N4887" s="31" t="s">
        <v>25931</v>
      </c>
      <c r="O4887" s="31" t="s">
        <v>25929</v>
      </c>
      <c r="P4887" s="32" t="s">
        <v>25948</v>
      </c>
      <c r="Q4887" s="32">
        <v>1</v>
      </c>
      <c r="R4887" t="str">
        <f t="shared" si="76"/>
        <v>Мартинова М.В. ПП, маг. "Продукти" р-н Ярмолинецкий Район, с.Шаровка, ул.Ленина (около аптеки)</v>
      </c>
    </row>
    <row r="4888" spans="1:18" hidden="1" x14ac:dyDescent="0.25">
      <c r="A4888" s="32">
        <v>164247</v>
      </c>
      <c r="B4888" s="31" t="s">
        <v>18264</v>
      </c>
      <c r="C4888" s="31" t="s">
        <v>18265</v>
      </c>
      <c r="D4888" s="31" t="s">
        <v>18266</v>
      </c>
      <c r="E4888" s="31" t="s">
        <v>135</v>
      </c>
      <c r="F4888" s="31" t="s">
        <v>122</v>
      </c>
      <c r="G4888" s="31" t="s">
        <v>115</v>
      </c>
      <c r="H4888" s="31" t="s">
        <v>116</v>
      </c>
      <c r="I4888" s="31" t="s">
        <v>124</v>
      </c>
      <c r="J4888" s="31" t="s">
        <v>109</v>
      </c>
      <c r="K4888" s="31" t="s">
        <v>106</v>
      </c>
      <c r="L4888" s="31" t="s">
        <v>18265</v>
      </c>
      <c r="M4888" s="31" t="s">
        <v>7</v>
      </c>
      <c r="N4888" s="31" t="s">
        <v>25930</v>
      </c>
      <c r="O4888" s="31" t="s">
        <v>25929</v>
      </c>
      <c r="P4888" s="32" t="s">
        <v>25948</v>
      </c>
      <c r="Q4888" s="32">
        <v>1</v>
      </c>
      <c r="R4888" t="str">
        <f t="shared" si="76"/>
        <v>Марценюк І.В. ПП, лоток г.Славута, ул.Правды (рынок)</v>
      </c>
    </row>
    <row r="4889" spans="1:18" hidden="1" x14ac:dyDescent="0.25">
      <c r="A4889" s="32">
        <v>164247</v>
      </c>
      <c r="B4889" s="31" t="s">
        <v>18264</v>
      </c>
      <c r="C4889" s="31" t="s">
        <v>18265</v>
      </c>
      <c r="D4889" s="31" t="s">
        <v>18266</v>
      </c>
      <c r="E4889" s="31" t="s">
        <v>135</v>
      </c>
      <c r="F4889" s="31" t="s">
        <v>122</v>
      </c>
      <c r="G4889" s="31" t="s">
        <v>115</v>
      </c>
      <c r="H4889" s="31" t="s">
        <v>116</v>
      </c>
      <c r="I4889" s="31"/>
      <c r="J4889" s="31"/>
      <c r="K4889" s="31" t="s">
        <v>106</v>
      </c>
      <c r="L4889" s="31" t="s">
        <v>18265</v>
      </c>
      <c r="M4889" s="31" t="s">
        <v>7</v>
      </c>
      <c r="N4889" s="31" t="s">
        <v>25930</v>
      </c>
      <c r="O4889" s="31" t="s">
        <v>25929</v>
      </c>
      <c r="P4889" s="32" t="s">
        <v>25948</v>
      </c>
      <c r="Q4889" s="32">
        <v>1</v>
      </c>
      <c r="R4889" t="str">
        <f t="shared" si="76"/>
        <v>Марценюк І.В. ПП, лоток г.Славута, ул.Правды (рынок)</v>
      </c>
    </row>
    <row r="4890" spans="1:18" hidden="1" x14ac:dyDescent="0.25">
      <c r="A4890" s="32">
        <v>164248</v>
      </c>
      <c r="B4890" s="31" t="s">
        <v>18267</v>
      </c>
      <c r="C4890" s="31" t="s">
        <v>18268</v>
      </c>
      <c r="D4890" s="31" t="s">
        <v>18269</v>
      </c>
      <c r="E4890" s="31" t="s">
        <v>135</v>
      </c>
      <c r="F4890" s="31" t="s">
        <v>122</v>
      </c>
      <c r="G4890" s="31" t="s">
        <v>113</v>
      </c>
      <c r="H4890" s="31" t="s">
        <v>108</v>
      </c>
      <c r="I4890" s="31"/>
      <c r="J4890" s="31"/>
      <c r="K4890" s="31" t="s">
        <v>106</v>
      </c>
      <c r="L4890" s="31" t="s">
        <v>18268</v>
      </c>
      <c r="M4890" s="31" t="s">
        <v>7</v>
      </c>
      <c r="N4890" s="31" t="s">
        <v>25930</v>
      </c>
      <c r="O4890" s="31" t="s">
        <v>25929</v>
      </c>
      <c r="P4890" s="32" t="s">
        <v>25948</v>
      </c>
      <c r="Q4890" s="32">
        <v>1</v>
      </c>
      <c r="R4890" t="str">
        <f t="shared" si="76"/>
        <v>Марценюк С.В. ПП, маг. "Ванесса" г.Славута, ул.Грушевского Михаила, д.50/1</v>
      </c>
    </row>
    <row r="4891" spans="1:18" hidden="1" x14ac:dyDescent="0.25">
      <c r="A4891" s="32">
        <v>164248</v>
      </c>
      <c r="B4891" s="31" t="s">
        <v>18267</v>
      </c>
      <c r="C4891" s="31" t="s">
        <v>18268</v>
      </c>
      <c r="D4891" s="31" t="s">
        <v>18269</v>
      </c>
      <c r="E4891" s="31" t="s">
        <v>135</v>
      </c>
      <c r="F4891" s="31" t="s">
        <v>122</v>
      </c>
      <c r="G4891" s="31" t="s">
        <v>113</v>
      </c>
      <c r="H4891" s="31" t="s">
        <v>108</v>
      </c>
      <c r="I4891" s="31" t="s">
        <v>18270</v>
      </c>
      <c r="J4891" s="31" t="s">
        <v>18271</v>
      </c>
      <c r="K4891" s="31" t="s">
        <v>106</v>
      </c>
      <c r="L4891" s="31" t="s">
        <v>18268</v>
      </c>
      <c r="M4891" s="31" t="s">
        <v>7</v>
      </c>
      <c r="N4891" s="31" t="s">
        <v>25930</v>
      </c>
      <c r="O4891" s="31" t="s">
        <v>25929</v>
      </c>
      <c r="P4891" s="32" t="s">
        <v>25948</v>
      </c>
      <c r="Q4891" s="32">
        <v>1</v>
      </c>
      <c r="R4891" t="str">
        <f t="shared" si="76"/>
        <v>Марценюк С.В. ПП, маг. "Ванесса" г.Славута, ул.Грушевского Михаила, д.50/1</v>
      </c>
    </row>
    <row r="4892" spans="1:18" hidden="1" x14ac:dyDescent="0.25">
      <c r="A4892" s="32">
        <v>164259</v>
      </c>
      <c r="B4892" s="31" t="s">
        <v>18295</v>
      </c>
      <c r="C4892" s="31" t="s">
        <v>18296</v>
      </c>
      <c r="D4892" s="31" t="s">
        <v>18297</v>
      </c>
      <c r="E4892" s="31" t="s">
        <v>145</v>
      </c>
      <c r="F4892" s="31" t="s">
        <v>122</v>
      </c>
      <c r="G4892" s="31" t="s">
        <v>107</v>
      </c>
      <c r="H4892" s="31" t="s">
        <v>108</v>
      </c>
      <c r="I4892" s="31" t="s">
        <v>18298</v>
      </c>
      <c r="J4892" s="31" t="s">
        <v>18299</v>
      </c>
      <c r="K4892" s="31" t="s">
        <v>106</v>
      </c>
      <c r="L4892" s="31" t="s">
        <v>18296</v>
      </c>
      <c r="M4892" s="31" t="s">
        <v>14</v>
      </c>
      <c r="N4892" s="31" t="s">
        <v>25931</v>
      </c>
      <c r="O4892" s="31" t="s">
        <v>25929</v>
      </c>
      <c r="P4892" s="32" t="s">
        <v>67</v>
      </c>
      <c r="Q4892" s="32">
        <v>1</v>
      </c>
      <c r="R4892" t="str">
        <f t="shared" si="76"/>
        <v>Марчук Г.С. ПП,  маг. "Продукти" р-н Хмельницкий Район, с.Райковцы, ул.Подольская, д.59</v>
      </c>
    </row>
    <row r="4893" spans="1:18" hidden="1" x14ac:dyDescent="0.25">
      <c r="A4893" s="32">
        <v>164268</v>
      </c>
      <c r="B4893" s="31" t="s">
        <v>18314</v>
      </c>
      <c r="C4893" s="31" t="s">
        <v>18315</v>
      </c>
      <c r="D4893" s="31" t="s">
        <v>7754</v>
      </c>
      <c r="E4893" s="31" t="s">
        <v>135</v>
      </c>
      <c r="F4893" s="31" t="s">
        <v>122</v>
      </c>
      <c r="G4893" s="31" t="s">
        <v>107</v>
      </c>
      <c r="H4893" s="31" t="s">
        <v>108</v>
      </c>
      <c r="I4893" s="31" t="s">
        <v>124</v>
      </c>
      <c r="J4893" s="31" t="s">
        <v>109</v>
      </c>
      <c r="K4893" s="31" t="s">
        <v>106</v>
      </c>
      <c r="L4893" s="31" t="s">
        <v>18315</v>
      </c>
      <c r="M4893" s="31" t="s">
        <v>10</v>
      </c>
      <c r="N4893" s="31" t="s">
        <v>25930</v>
      </c>
      <c r="O4893" s="31" t="s">
        <v>25929</v>
      </c>
      <c r="P4893" s="32" t="s">
        <v>25948</v>
      </c>
      <c r="Q4893" s="32">
        <v>1</v>
      </c>
      <c r="R4893" t="str">
        <f t="shared" si="76"/>
        <v>Марчук Ю.Ю. ПП, маг. "Продукти" г.Нетишин, ул.Высоцкого, д.3а</v>
      </c>
    </row>
    <row r="4894" spans="1:18" hidden="1" x14ac:dyDescent="0.25">
      <c r="A4894" s="32">
        <v>164270</v>
      </c>
      <c r="B4894" s="31" t="s">
        <v>18321</v>
      </c>
      <c r="C4894" s="31" t="s">
        <v>18322</v>
      </c>
      <c r="D4894" s="31" t="s">
        <v>18323</v>
      </c>
      <c r="E4894" s="31" t="s">
        <v>145</v>
      </c>
      <c r="F4894" s="31" t="s">
        <v>122</v>
      </c>
      <c r="G4894" s="31" t="s">
        <v>113</v>
      </c>
      <c r="H4894" s="31" t="s">
        <v>108</v>
      </c>
      <c r="I4894" s="31" t="s">
        <v>18324</v>
      </c>
      <c r="J4894" s="31" t="s">
        <v>18325</v>
      </c>
      <c r="K4894" s="31" t="s">
        <v>106</v>
      </c>
      <c r="L4894" s="31" t="s">
        <v>18322</v>
      </c>
      <c r="M4894" s="31" t="s">
        <v>14</v>
      </c>
      <c r="N4894" s="31" t="s">
        <v>25931</v>
      </c>
      <c r="O4894" s="31" t="s">
        <v>25929</v>
      </c>
      <c r="P4894" s="32" t="s">
        <v>25948</v>
      </c>
      <c r="Q4894" s="32">
        <v>1</v>
      </c>
      <c r="R4894" t="str">
        <f t="shared" si="76"/>
        <v>Масний В.М. ПП, маг. "Берізка" р-н Виньковецкий Район, с.Дашковцы, ул.Затонского, д.27</v>
      </c>
    </row>
    <row r="4895" spans="1:18" hidden="1" x14ac:dyDescent="0.25">
      <c r="A4895" s="32">
        <v>164270</v>
      </c>
      <c r="B4895" s="31" t="s">
        <v>18321</v>
      </c>
      <c r="C4895" s="31" t="s">
        <v>18322</v>
      </c>
      <c r="D4895" s="31" t="s">
        <v>18323</v>
      </c>
      <c r="E4895" s="31" t="s">
        <v>145</v>
      </c>
      <c r="F4895" s="31" t="s">
        <v>122</v>
      </c>
      <c r="G4895" s="31" t="s">
        <v>113</v>
      </c>
      <c r="H4895" s="31" t="s">
        <v>108</v>
      </c>
      <c r="I4895" s="31"/>
      <c r="J4895" s="31"/>
      <c r="K4895" s="31" t="s">
        <v>106</v>
      </c>
      <c r="L4895" s="31" t="s">
        <v>18322</v>
      </c>
      <c r="M4895" s="31" t="s">
        <v>14</v>
      </c>
      <c r="N4895" s="31" t="s">
        <v>25931</v>
      </c>
      <c r="O4895" s="31" t="s">
        <v>25929</v>
      </c>
      <c r="P4895" s="32" t="s">
        <v>25948</v>
      </c>
      <c r="Q4895" s="32">
        <v>1</v>
      </c>
      <c r="R4895" t="str">
        <f t="shared" si="76"/>
        <v>Масний В.М. ПП, маг. "Берізка" р-н Виньковецкий Район, с.Дашковцы, ул.Затонского, д.27</v>
      </c>
    </row>
    <row r="4896" spans="1:18" hidden="1" x14ac:dyDescent="0.25">
      <c r="A4896" s="32">
        <v>164273</v>
      </c>
      <c r="B4896" s="31" t="s">
        <v>18329</v>
      </c>
      <c r="C4896" s="31" t="s">
        <v>18330</v>
      </c>
      <c r="D4896" s="31" t="s">
        <v>18331</v>
      </c>
      <c r="E4896" s="31" t="s">
        <v>145</v>
      </c>
      <c r="F4896" s="31" t="s">
        <v>122</v>
      </c>
      <c r="G4896" s="31" t="s">
        <v>107</v>
      </c>
      <c r="H4896" s="31" t="s">
        <v>108</v>
      </c>
      <c r="I4896" s="31" t="s">
        <v>18332</v>
      </c>
      <c r="J4896" s="31" t="s">
        <v>18333</v>
      </c>
      <c r="K4896" s="31" t="s">
        <v>106</v>
      </c>
      <c r="L4896" s="31" t="s">
        <v>18330</v>
      </c>
      <c r="M4896" s="31" t="s">
        <v>13</v>
      </c>
      <c r="N4896" s="31" t="s">
        <v>25931</v>
      </c>
      <c r="O4896" s="31" t="s">
        <v>25929</v>
      </c>
      <c r="P4896" s="32" t="s">
        <v>25948</v>
      </c>
      <c r="Q4896" s="32">
        <v>1</v>
      </c>
      <c r="R4896" t="str">
        <f t="shared" si="76"/>
        <v>Матвєєва О.В. ПП, вагончик р-н Ярмолинецкий Район, с.Иванковцы (вагончик, центр)</v>
      </c>
    </row>
    <row r="4897" spans="1:18" hidden="1" x14ac:dyDescent="0.25">
      <c r="A4897" s="32">
        <v>164276</v>
      </c>
      <c r="B4897" s="31" t="s">
        <v>18339</v>
      </c>
      <c r="C4897" s="31" t="s">
        <v>18340</v>
      </c>
      <c r="D4897" s="31" t="s">
        <v>18341</v>
      </c>
      <c r="E4897" s="31" t="s">
        <v>135</v>
      </c>
      <c r="F4897" s="31" t="s">
        <v>122</v>
      </c>
      <c r="G4897" s="31" t="s">
        <v>107</v>
      </c>
      <c r="H4897" s="31" t="s">
        <v>108</v>
      </c>
      <c r="I4897" s="31" t="s">
        <v>18342</v>
      </c>
      <c r="J4897" s="31" t="s">
        <v>18343</v>
      </c>
      <c r="K4897" s="31" t="s">
        <v>106</v>
      </c>
      <c r="L4897" s="31" t="s">
        <v>18340</v>
      </c>
      <c r="M4897" s="31" t="s">
        <v>9</v>
      </c>
      <c r="N4897" s="31" t="s">
        <v>25930</v>
      </c>
      <c r="O4897" s="31" t="s">
        <v>25929</v>
      </c>
      <c r="P4897" s="32" t="s">
        <v>25948</v>
      </c>
      <c r="Q4897" s="32">
        <v>1</v>
      </c>
      <c r="R4897" t="str">
        <f t="shared" si="76"/>
        <v>Матвієць Т.Е. ПП, маг. "Все для дому" р-н Белогорский Район, пгт.Белогорье, ул.Мира, д.10</v>
      </c>
    </row>
    <row r="4898" spans="1:18" hidden="1" x14ac:dyDescent="0.25">
      <c r="A4898" s="32">
        <v>164276</v>
      </c>
      <c r="B4898" s="31" t="s">
        <v>18339</v>
      </c>
      <c r="C4898" s="31" t="s">
        <v>18340</v>
      </c>
      <c r="D4898" s="31" t="s">
        <v>18341</v>
      </c>
      <c r="E4898" s="31" t="s">
        <v>135</v>
      </c>
      <c r="F4898" s="31" t="s">
        <v>122</v>
      </c>
      <c r="G4898" s="31" t="s">
        <v>107</v>
      </c>
      <c r="H4898" s="31" t="s">
        <v>108</v>
      </c>
      <c r="I4898" s="31"/>
      <c r="J4898" s="31"/>
      <c r="K4898" s="31" t="s">
        <v>106</v>
      </c>
      <c r="L4898" s="31" t="s">
        <v>18340</v>
      </c>
      <c r="M4898" s="31" t="s">
        <v>9</v>
      </c>
      <c r="N4898" s="31" t="s">
        <v>25930</v>
      </c>
      <c r="O4898" s="31" t="s">
        <v>25929</v>
      </c>
      <c r="P4898" s="32" t="s">
        <v>25948</v>
      </c>
      <c r="Q4898" s="32">
        <v>1</v>
      </c>
      <c r="R4898" t="str">
        <f t="shared" si="76"/>
        <v>Матвієць Т.Е. ПП, маг. "Все для дому" р-н Белогорский Район, пгт.Белогорье, ул.Мира, д.10</v>
      </c>
    </row>
    <row r="4899" spans="1:18" hidden="1" x14ac:dyDescent="0.25">
      <c r="A4899" s="32">
        <v>164279</v>
      </c>
      <c r="B4899" s="31" t="s">
        <v>418</v>
      </c>
      <c r="C4899" s="31" t="s">
        <v>419</v>
      </c>
      <c r="D4899" s="31" t="s">
        <v>18354</v>
      </c>
      <c r="E4899" s="31" t="s">
        <v>135</v>
      </c>
      <c r="F4899" s="31" t="s">
        <v>122</v>
      </c>
      <c r="G4899" s="31" t="s">
        <v>107</v>
      </c>
      <c r="H4899" s="31" t="s">
        <v>108</v>
      </c>
      <c r="I4899" s="31" t="s">
        <v>18355</v>
      </c>
      <c r="J4899" s="31" t="s">
        <v>18356</v>
      </c>
      <c r="K4899" s="31" t="s">
        <v>106</v>
      </c>
      <c r="L4899" s="31" t="s">
        <v>419</v>
      </c>
      <c r="M4899" s="31" t="s">
        <v>7</v>
      </c>
      <c r="N4899" s="31" t="s">
        <v>25930</v>
      </c>
      <c r="O4899" s="31" t="s">
        <v>25929</v>
      </c>
      <c r="P4899" s="32" t="s">
        <v>25948</v>
      </c>
      <c r="Q4899" s="32">
        <v>1</v>
      </c>
      <c r="R4899" t="str">
        <f t="shared" si="76"/>
        <v>Матвійчук Н.Д. ПП, маг. "Кам'янка" р-н Славутский Район, с.Каменка, д.62/2 (вул. Визволителів)</v>
      </c>
    </row>
    <row r="4900" spans="1:18" hidden="1" x14ac:dyDescent="0.25">
      <c r="A4900" s="32">
        <v>164279</v>
      </c>
      <c r="B4900" s="31" t="s">
        <v>418</v>
      </c>
      <c r="C4900" s="31" t="s">
        <v>419</v>
      </c>
      <c r="D4900" s="31" t="s">
        <v>18354</v>
      </c>
      <c r="E4900" s="31" t="s">
        <v>135</v>
      </c>
      <c r="F4900" s="31" t="s">
        <v>122</v>
      </c>
      <c r="G4900" s="31" t="s">
        <v>107</v>
      </c>
      <c r="H4900" s="31" t="s">
        <v>108</v>
      </c>
      <c r="I4900" s="31"/>
      <c r="J4900" s="31"/>
      <c r="K4900" s="31" t="s">
        <v>106</v>
      </c>
      <c r="L4900" s="31" t="s">
        <v>419</v>
      </c>
      <c r="M4900" s="31" t="s">
        <v>7</v>
      </c>
      <c r="N4900" s="31" t="s">
        <v>25930</v>
      </c>
      <c r="O4900" s="31" t="s">
        <v>25929</v>
      </c>
      <c r="P4900" s="32" t="s">
        <v>25948</v>
      </c>
      <c r="Q4900" s="32">
        <v>1</v>
      </c>
      <c r="R4900" t="str">
        <f t="shared" si="76"/>
        <v>Матвійчук Н.Д. ПП, маг. "Кам'янка" р-н Славутский Район, с.Каменка, д.62/2 (вул. Визволителів)</v>
      </c>
    </row>
    <row r="4901" spans="1:18" hidden="1" x14ac:dyDescent="0.25">
      <c r="A4901" s="32">
        <v>164280</v>
      </c>
      <c r="B4901" s="31" t="s">
        <v>18357</v>
      </c>
      <c r="C4901" s="31" t="s">
        <v>18358</v>
      </c>
      <c r="D4901" s="31" t="s">
        <v>18359</v>
      </c>
      <c r="E4901" s="31" t="s">
        <v>135</v>
      </c>
      <c r="F4901" s="31" t="s">
        <v>122</v>
      </c>
      <c r="G4901" s="31" t="s">
        <v>155</v>
      </c>
      <c r="H4901" s="31" t="s">
        <v>108</v>
      </c>
      <c r="I4901" s="31" t="s">
        <v>18355</v>
      </c>
      <c r="J4901" s="31" t="s">
        <v>18356</v>
      </c>
      <c r="K4901" s="31" t="s">
        <v>106</v>
      </c>
      <c r="L4901" s="31" t="s">
        <v>18358</v>
      </c>
      <c r="M4901" s="31" t="s">
        <v>10</v>
      </c>
      <c r="N4901" s="31" t="s">
        <v>25930</v>
      </c>
      <c r="O4901" s="31" t="s">
        <v>25929</v>
      </c>
      <c r="P4901" s="32" t="s">
        <v>25948</v>
      </c>
      <c r="Q4901" s="32">
        <v>1</v>
      </c>
      <c r="R4901" t="str">
        <f t="shared" si="76"/>
        <v>Матвійчук Н.Д. ПП, маг. "Крупець" р-н Славутский Район, с.Крупец, д.13а (ул. хмельницкого)</v>
      </c>
    </row>
    <row r="4902" spans="1:18" hidden="1" x14ac:dyDescent="0.25">
      <c r="A4902" s="32">
        <v>164280</v>
      </c>
      <c r="B4902" s="31" t="s">
        <v>18357</v>
      </c>
      <c r="C4902" s="31" t="s">
        <v>18358</v>
      </c>
      <c r="D4902" s="31" t="s">
        <v>18359</v>
      </c>
      <c r="E4902" s="31" t="s">
        <v>135</v>
      </c>
      <c r="F4902" s="31" t="s">
        <v>122</v>
      </c>
      <c r="G4902" s="31" t="s">
        <v>155</v>
      </c>
      <c r="H4902" s="31" t="s">
        <v>108</v>
      </c>
      <c r="I4902" s="31"/>
      <c r="J4902" s="31"/>
      <c r="K4902" s="31" t="s">
        <v>106</v>
      </c>
      <c r="L4902" s="31" t="s">
        <v>18358</v>
      </c>
      <c r="M4902" s="31" t="s">
        <v>10</v>
      </c>
      <c r="N4902" s="31" t="s">
        <v>25930</v>
      </c>
      <c r="O4902" s="31" t="s">
        <v>25929</v>
      </c>
      <c r="P4902" s="32" t="s">
        <v>25948</v>
      </c>
      <c r="Q4902" s="32">
        <v>1</v>
      </c>
      <c r="R4902" t="str">
        <f t="shared" si="76"/>
        <v>Матвійчук Н.Д. ПП, маг. "Крупець" р-н Славутский Район, с.Крупец, д.13а (ул. хмельницкого)</v>
      </c>
    </row>
    <row r="4903" spans="1:18" hidden="1" x14ac:dyDescent="0.25">
      <c r="A4903" s="32">
        <v>164281</v>
      </c>
      <c r="B4903" s="31" t="s">
        <v>18360</v>
      </c>
      <c r="C4903" s="31" t="s">
        <v>18361</v>
      </c>
      <c r="D4903" s="31" t="s">
        <v>18362</v>
      </c>
      <c r="E4903" s="31" t="s">
        <v>135</v>
      </c>
      <c r="F4903" s="31" t="s">
        <v>122</v>
      </c>
      <c r="G4903" s="31" t="s">
        <v>107</v>
      </c>
      <c r="H4903" s="31" t="s">
        <v>108</v>
      </c>
      <c r="I4903" s="31" t="s">
        <v>124</v>
      </c>
      <c r="J4903" s="31" t="s">
        <v>109</v>
      </c>
      <c r="K4903" s="31" t="s">
        <v>106</v>
      </c>
      <c r="L4903" s="31" t="s">
        <v>18361</v>
      </c>
      <c r="M4903" s="31" t="s">
        <v>7</v>
      </c>
      <c r="N4903" s="31" t="s">
        <v>25930</v>
      </c>
      <c r="O4903" s="31" t="s">
        <v>25929</v>
      </c>
      <c r="P4903" s="32" t="s">
        <v>25948</v>
      </c>
      <c r="Q4903" s="32">
        <v>1</v>
      </c>
      <c r="R4903" t="str">
        <f t="shared" si="76"/>
        <v>Матвійчук Н.Д. ПП,маг."Надія" р-н Славутский Район, с.Цветоха, д.6 (в сторону военного городка)</v>
      </c>
    </row>
    <row r="4904" spans="1:18" hidden="1" x14ac:dyDescent="0.25">
      <c r="A4904" s="32">
        <v>164281</v>
      </c>
      <c r="B4904" s="31" t="s">
        <v>18360</v>
      </c>
      <c r="C4904" s="31" t="s">
        <v>18361</v>
      </c>
      <c r="D4904" s="31" t="s">
        <v>18362</v>
      </c>
      <c r="E4904" s="31" t="s">
        <v>135</v>
      </c>
      <c r="F4904" s="31" t="s">
        <v>122</v>
      </c>
      <c r="G4904" s="31" t="s">
        <v>107</v>
      </c>
      <c r="H4904" s="31" t="s">
        <v>108</v>
      </c>
      <c r="I4904" s="31"/>
      <c r="J4904" s="31"/>
      <c r="K4904" s="31" t="s">
        <v>106</v>
      </c>
      <c r="L4904" s="31" t="s">
        <v>18361</v>
      </c>
      <c r="M4904" s="31" t="s">
        <v>7</v>
      </c>
      <c r="N4904" s="31" t="s">
        <v>25930</v>
      </c>
      <c r="O4904" s="31" t="s">
        <v>25929</v>
      </c>
      <c r="P4904" s="32" t="s">
        <v>25948</v>
      </c>
      <c r="Q4904" s="32">
        <v>1</v>
      </c>
      <c r="R4904" t="str">
        <f t="shared" si="76"/>
        <v>Матвійчук Н.Д. ПП,маг."Надія" р-н Славутский Район, с.Цветоха, д.6 (в сторону военного городка)</v>
      </c>
    </row>
    <row r="4905" spans="1:18" hidden="1" x14ac:dyDescent="0.25">
      <c r="A4905" s="32">
        <v>164284</v>
      </c>
      <c r="B4905" s="31" t="s">
        <v>18368</v>
      </c>
      <c r="C4905" s="31" t="s">
        <v>18369</v>
      </c>
      <c r="D4905" s="31" t="s">
        <v>18370</v>
      </c>
      <c r="E4905" s="31" t="s">
        <v>135</v>
      </c>
      <c r="F4905" s="31" t="s">
        <v>122</v>
      </c>
      <c r="G4905" s="31" t="s">
        <v>107</v>
      </c>
      <c r="H4905" s="31" t="s">
        <v>108</v>
      </c>
      <c r="I4905" s="31" t="s">
        <v>124</v>
      </c>
      <c r="J4905" s="31" t="s">
        <v>109</v>
      </c>
      <c r="K4905" s="31" t="s">
        <v>106</v>
      </c>
      <c r="L4905" s="31" t="s">
        <v>18369</v>
      </c>
      <c r="M4905" s="31" t="s">
        <v>12</v>
      </c>
      <c r="N4905" s="31" t="s">
        <v>25930</v>
      </c>
      <c r="O4905" s="31" t="s">
        <v>25929</v>
      </c>
      <c r="P4905" s="32" t="s">
        <v>25948</v>
      </c>
      <c r="Q4905" s="32">
        <v>1</v>
      </c>
      <c r="R4905" t="str">
        <f t="shared" si="76"/>
        <v>Матвіюк Л.А. ПП, маг. "Едельвейс" Полонський Район, Понінка, вул. Перемоги, б. 28а,</v>
      </c>
    </row>
    <row r="4906" spans="1:18" hidden="1" x14ac:dyDescent="0.25">
      <c r="A4906" s="32">
        <v>164286</v>
      </c>
      <c r="B4906" s="31" t="s">
        <v>410</v>
      </c>
      <c r="C4906" s="31" t="s">
        <v>411</v>
      </c>
      <c r="D4906" s="31" t="s">
        <v>200</v>
      </c>
      <c r="E4906" s="31" t="s">
        <v>135</v>
      </c>
      <c r="F4906" s="31" t="s">
        <v>122</v>
      </c>
      <c r="G4906" s="31" t="s">
        <v>107</v>
      </c>
      <c r="H4906" s="31" t="s">
        <v>108</v>
      </c>
      <c r="I4906" s="31" t="s">
        <v>18371</v>
      </c>
      <c r="J4906" s="31" t="s">
        <v>18372</v>
      </c>
      <c r="K4906" s="31" t="s">
        <v>106</v>
      </c>
      <c r="L4906" s="31" t="s">
        <v>411</v>
      </c>
      <c r="M4906" s="31" t="s">
        <v>11</v>
      </c>
      <c r="N4906" s="31" t="s">
        <v>25930</v>
      </c>
      <c r="O4906" s="31" t="s">
        <v>25929</v>
      </c>
      <c r="P4906" s="32" t="s">
        <v>25948</v>
      </c>
      <c r="Q4906" s="32">
        <v>1</v>
      </c>
      <c r="R4906" t="str">
        <f t="shared" si="76"/>
        <v>Матіяш Ж.В. ПП, маг. "Таміла" г.Шепетовка, ул.Мира, д.14</v>
      </c>
    </row>
    <row r="4907" spans="1:18" hidden="1" x14ac:dyDescent="0.25">
      <c r="A4907" s="32">
        <v>164286</v>
      </c>
      <c r="B4907" s="31" t="s">
        <v>410</v>
      </c>
      <c r="C4907" s="31" t="s">
        <v>411</v>
      </c>
      <c r="D4907" s="31" t="s">
        <v>200</v>
      </c>
      <c r="E4907" s="31" t="s">
        <v>135</v>
      </c>
      <c r="F4907" s="31" t="s">
        <v>122</v>
      </c>
      <c r="G4907" s="31" t="s">
        <v>107</v>
      </c>
      <c r="H4907" s="31" t="s">
        <v>108</v>
      </c>
      <c r="I4907" s="31"/>
      <c r="J4907" s="31"/>
      <c r="K4907" s="31" t="s">
        <v>106</v>
      </c>
      <c r="L4907" s="31" t="s">
        <v>411</v>
      </c>
      <c r="M4907" s="31" t="s">
        <v>11</v>
      </c>
      <c r="N4907" s="31" t="s">
        <v>25930</v>
      </c>
      <c r="O4907" s="31" t="s">
        <v>25929</v>
      </c>
      <c r="P4907" s="32" t="s">
        <v>25948</v>
      </c>
      <c r="Q4907" s="32">
        <v>1</v>
      </c>
      <c r="R4907" t="str">
        <f t="shared" si="76"/>
        <v>Матіяш Ж.В. ПП, маг. "Таміла" г.Шепетовка, ул.Мира, д.14</v>
      </c>
    </row>
    <row r="4908" spans="1:18" hidden="1" x14ac:dyDescent="0.25">
      <c r="A4908" s="32">
        <v>164290</v>
      </c>
      <c r="B4908" s="31" t="s">
        <v>18381</v>
      </c>
      <c r="C4908" s="31" t="s">
        <v>18382</v>
      </c>
      <c r="D4908" s="31" t="s">
        <v>12501</v>
      </c>
      <c r="E4908" s="31" t="s">
        <v>135</v>
      </c>
      <c r="F4908" s="31" t="s">
        <v>122</v>
      </c>
      <c r="G4908" s="31" t="s">
        <v>107</v>
      </c>
      <c r="H4908" s="31" t="s">
        <v>108</v>
      </c>
      <c r="I4908" s="31" t="s">
        <v>18383</v>
      </c>
      <c r="J4908" s="31" t="s">
        <v>18384</v>
      </c>
      <c r="K4908" s="31" t="s">
        <v>106</v>
      </c>
      <c r="L4908" s="31" t="s">
        <v>18382</v>
      </c>
      <c r="M4908" s="31" t="s">
        <v>11</v>
      </c>
      <c r="N4908" s="31" t="s">
        <v>25930</v>
      </c>
      <c r="O4908" s="31" t="s">
        <v>25929</v>
      </c>
      <c r="P4908" s="32" t="s">
        <v>25948</v>
      </c>
      <c r="Q4908" s="32">
        <v>1</v>
      </c>
      <c r="R4908" t="str">
        <f t="shared" si="76"/>
        <v>Матусевич Л.М. ПП, маг. "Веснянка" г.Шепетовка, ул.Красная, д.1</v>
      </c>
    </row>
    <row r="4909" spans="1:18" hidden="1" x14ac:dyDescent="0.25">
      <c r="A4909" s="32">
        <v>164290</v>
      </c>
      <c r="B4909" s="31" t="s">
        <v>18381</v>
      </c>
      <c r="C4909" s="31" t="s">
        <v>18382</v>
      </c>
      <c r="D4909" s="31" t="s">
        <v>12501</v>
      </c>
      <c r="E4909" s="31" t="s">
        <v>135</v>
      </c>
      <c r="F4909" s="31" t="s">
        <v>122</v>
      </c>
      <c r="G4909" s="31" t="s">
        <v>107</v>
      </c>
      <c r="H4909" s="31" t="s">
        <v>108</v>
      </c>
      <c r="I4909" s="31"/>
      <c r="J4909" s="31"/>
      <c r="K4909" s="31" t="s">
        <v>106</v>
      </c>
      <c r="L4909" s="31" t="s">
        <v>18382</v>
      </c>
      <c r="M4909" s="31" t="s">
        <v>11</v>
      </c>
      <c r="N4909" s="31" t="s">
        <v>25930</v>
      </c>
      <c r="O4909" s="31" t="s">
        <v>25929</v>
      </c>
      <c r="P4909" s="32" t="s">
        <v>25948</v>
      </c>
      <c r="Q4909" s="32">
        <v>1</v>
      </c>
      <c r="R4909" t="str">
        <f t="shared" si="76"/>
        <v>Матусевич Л.М. ПП, маг. "Веснянка" г.Шепетовка, ул.Красная, д.1</v>
      </c>
    </row>
    <row r="4910" spans="1:18" hidden="1" x14ac:dyDescent="0.25">
      <c r="A4910" s="32">
        <v>164319</v>
      </c>
      <c r="B4910" s="31" t="s">
        <v>18444</v>
      </c>
      <c r="C4910" s="31" t="s">
        <v>18445</v>
      </c>
      <c r="D4910" s="31" t="s">
        <v>18446</v>
      </c>
      <c r="E4910" s="31" t="s">
        <v>145</v>
      </c>
      <c r="F4910" s="31" t="s">
        <v>122</v>
      </c>
      <c r="G4910" s="31" t="s">
        <v>107</v>
      </c>
      <c r="H4910" s="31" t="s">
        <v>108</v>
      </c>
      <c r="I4910" s="31" t="s">
        <v>124</v>
      </c>
      <c r="J4910" s="31" t="s">
        <v>109</v>
      </c>
      <c r="K4910" s="31" t="s">
        <v>106</v>
      </c>
      <c r="L4910" s="31" t="s">
        <v>18445</v>
      </c>
      <c r="M4910" s="31" t="s">
        <v>13</v>
      </c>
      <c r="N4910" s="31" t="s">
        <v>25931</v>
      </c>
      <c r="O4910" s="31" t="s">
        <v>25929</v>
      </c>
      <c r="P4910" s="32" t="s">
        <v>25948</v>
      </c>
      <c r="Q4910" s="32">
        <v>1</v>
      </c>
      <c r="R4910" t="str">
        <f t="shared" si="76"/>
        <v>Мельник І.М. ПП, маг. "ДАНТ" р-н Городокский Район, с.Лесоводы, ул.Ткачука, д.42</v>
      </c>
    </row>
    <row r="4911" spans="1:18" hidden="1" x14ac:dyDescent="0.25">
      <c r="A4911" s="32">
        <v>164319</v>
      </c>
      <c r="B4911" s="31" t="s">
        <v>18444</v>
      </c>
      <c r="C4911" s="31" t="s">
        <v>18445</v>
      </c>
      <c r="D4911" s="31" t="s">
        <v>18446</v>
      </c>
      <c r="E4911" s="31" t="s">
        <v>145</v>
      </c>
      <c r="F4911" s="31" t="s">
        <v>122</v>
      </c>
      <c r="G4911" s="31" t="s">
        <v>107</v>
      </c>
      <c r="H4911" s="31" t="s">
        <v>108</v>
      </c>
      <c r="I4911" s="31"/>
      <c r="J4911" s="31"/>
      <c r="K4911" s="31" t="s">
        <v>106</v>
      </c>
      <c r="L4911" s="31" t="s">
        <v>18445</v>
      </c>
      <c r="M4911" s="31" t="s">
        <v>13</v>
      </c>
      <c r="N4911" s="31" t="s">
        <v>25931</v>
      </c>
      <c r="O4911" s="31" t="s">
        <v>25929</v>
      </c>
      <c r="P4911" s="32" t="s">
        <v>25948</v>
      </c>
      <c r="Q4911" s="32">
        <v>1</v>
      </c>
      <c r="R4911" t="str">
        <f t="shared" si="76"/>
        <v>Мельник І.М. ПП, маг. "ДАНТ" р-н Городокский Район, с.Лесоводы, ул.Ткачука, д.42</v>
      </c>
    </row>
    <row r="4912" spans="1:18" hidden="1" x14ac:dyDescent="0.25">
      <c r="A4912" s="32">
        <v>164328</v>
      </c>
      <c r="B4912" s="31" t="s">
        <v>18459</v>
      </c>
      <c r="C4912" s="31" t="s">
        <v>18460</v>
      </c>
      <c r="D4912" s="31" t="s">
        <v>9627</v>
      </c>
      <c r="E4912" s="31" t="s">
        <v>135</v>
      </c>
      <c r="F4912" s="31" t="s">
        <v>122</v>
      </c>
      <c r="G4912" s="31" t="s">
        <v>111</v>
      </c>
      <c r="H4912" s="31" t="s">
        <v>112</v>
      </c>
      <c r="I4912" s="31" t="s">
        <v>18461</v>
      </c>
      <c r="J4912" s="31" t="s">
        <v>18462</v>
      </c>
      <c r="K4912" s="31" t="s">
        <v>106</v>
      </c>
      <c r="L4912" s="31" t="s">
        <v>18460</v>
      </c>
      <c r="M4912" s="31" t="s">
        <v>10</v>
      </c>
      <c r="N4912" s="31" t="s">
        <v>25930</v>
      </c>
      <c r="O4912" s="31" t="s">
        <v>25929</v>
      </c>
      <c r="P4912" s="32" t="s">
        <v>25948</v>
      </c>
      <c r="Q4912" s="32">
        <v>1</v>
      </c>
      <c r="R4912" t="str">
        <f t="shared" si="76"/>
        <v>Мельник Н.П. ПП, "Школа №1" г.Нетишин, просп Независимости, д.7</v>
      </c>
    </row>
    <row r="4913" spans="1:18" hidden="1" x14ac:dyDescent="0.25">
      <c r="A4913" s="32">
        <v>164329</v>
      </c>
      <c r="B4913" s="31" t="s">
        <v>18463</v>
      </c>
      <c r="C4913" s="31" t="s">
        <v>18464</v>
      </c>
      <c r="D4913" s="31" t="s">
        <v>18465</v>
      </c>
      <c r="E4913" s="31" t="s">
        <v>135</v>
      </c>
      <c r="F4913" s="31" t="s">
        <v>122</v>
      </c>
      <c r="G4913" s="31" t="s">
        <v>111</v>
      </c>
      <c r="H4913" s="31" t="s">
        <v>112</v>
      </c>
      <c r="I4913" s="31" t="s">
        <v>18461</v>
      </c>
      <c r="J4913" s="31" t="s">
        <v>18462</v>
      </c>
      <c r="K4913" s="31" t="s">
        <v>106</v>
      </c>
      <c r="L4913" s="31" t="s">
        <v>18464</v>
      </c>
      <c r="M4913" s="31" t="s">
        <v>10</v>
      </c>
      <c r="N4913" s="31" t="s">
        <v>25930</v>
      </c>
      <c r="O4913" s="31" t="s">
        <v>25929</v>
      </c>
      <c r="P4913" s="32" t="s">
        <v>25948</v>
      </c>
      <c r="Q4913" s="32">
        <v>1</v>
      </c>
      <c r="R4913" t="str">
        <f t="shared" si="76"/>
        <v>Мельник Н.П. ПП, "Школа №2" г.Нетишин, ул.Строителей, д.5</v>
      </c>
    </row>
    <row r="4914" spans="1:18" hidden="1" x14ac:dyDescent="0.25">
      <c r="A4914" s="32">
        <v>164330</v>
      </c>
      <c r="B4914" s="31" t="s">
        <v>18466</v>
      </c>
      <c r="C4914" s="31" t="s">
        <v>18467</v>
      </c>
      <c r="D4914" s="31" t="s">
        <v>18468</v>
      </c>
      <c r="E4914" s="31" t="s">
        <v>135</v>
      </c>
      <c r="F4914" s="31" t="s">
        <v>122</v>
      </c>
      <c r="G4914" s="31" t="s">
        <v>111</v>
      </c>
      <c r="H4914" s="31" t="s">
        <v>112</v>
      </c>
      <c r="I4914" s="31" t="s">
        <v>18461</v>
      </c>
      <c r="J4914" s="31" t="s">
        <v>18462</v>
      </c>
      <c r="K4914" s="31" t="s">
        <v>106</v>
      </c>
      <c r="L4914" s="31" t="s">
        <v>18467</v>
      </c>
      <c r="M4914" s="31" t="s">
        <v>10</v>
      </c>
      <c r="N4914" s="31" t="s">
        <v>25930</v>
      </c>
      <c r="O4914" s="31" t="s">
        <v>25929</v>
      </c>
      <c r="P4914" s="32" t="s">
        <v>25948</v>
      </c>
      <c r="Q4914" s="32">
        <v>1</v>
      </c>
      <c r="R4914" t="str">
        <f t="shared" si="76"/>
        <v>Мельник Н.П. ПП, "Школа №3" г.Нетишин, пер.Мира, д.5</v>
      </c>
    </row>
    <row r="4915" spans="1:18" hidden="1" x14ac:dyDescent="0.25">
      <c r="A4915" s="32">
        <v>164331</v>
      </c>
      <c r="B4915" s="31" t="s">
        <v>18469</v>
      </c>
      <c r="C4915" s="31" t="s">
        <v>18470</v>
      </c>
      <c r="D4915" s="31" t="s">
        <v>18471</v>
      </c>
      <c r="E4915" s="31" t="s">
        <v>135</v>
      </c>
      <c r="F4915" s="31" t="s">
        <v>122</v>
      </c>
      <c r="G4915" s="31" t="s">
        <v>111</v>
      </c>
      <c r="H4915" s="31" t="s">
        <v>112</v>
      </c>
      <c r="I4915" s="31" t="s">
        <v>18461</v>
      </c>
      <c r="J4915" s="31" t="s">
        <v>18462</v>
      </c>
      <c r="K4915" s="31" t="s">
        <v>106</v>
      </c>
      <c r="L4915" s="31" t="s">
        <v>18470</v>
      </c>
      <c r="M4915" s="31" t="s">
        <v>10</v>
      </c>
      <c r="N4915" s="31" t="s">
        <v>25930</v>
      </c>
      <c r="O4915" s="31" t="s">
        <v>25929</v>
      </c>
      <c r="P4915" s="32" t="s">
        <v>25948</v>
      </c>
      <c r="Q4915" s="32">
        <v>1</v>
      </c>
      <c r="R4915" t="str">
        <f t="shared" si="76"/>
        <v>Мельник Н.П. ПП, "Школа №4" г.Нетишин, ул.Энергетиков, д.3</v>
      </c>
    </row>
    <row r="4916" spans="1:18" hidden="1" x14ac:dyDescent="0.25">
      <c r="A4916" s="32">
        <v>164333</v>
      </c>
      <c r="B4916" s="31" t="s">
        <v>18475</v>
      </c>
      <c r="C4916" s="31" t="s">
        <v>18476</v>
      </c>
      <c r="D4916" s="31" t="s">
        <v>18477</v>
      </c>
      <c r="E4916" s="31" t="s">
        <v>145</v>
      </c>
      <c r="F4916" s="31" t="s">
        <v>122</v>
      </c>
      <c r="G4916" s="31" t="s">
        <v>107</v>
      </c>
      <c r="H4916" s="31" t="s">
        <v>108</v>
      </c>
      <c r="I4916" s="31" t="s">
        <v>18478</v>
      </c>
      <c r="J4916" s="31" t="s">
        <v>18479</v>
      </c>
      <c r="K4916" s="31" t="s">
        <v>106</v>
      </c>
      <c r="L4916" s="31" t="s">
        <v>18476</v>
      </c>
      <c r="M4916" s="31" t="s">
        <v>14</v>
      </c>
      <c r="N4916" s="31" t="s">
        <v>25931</v>
      </c>
      <c r="O4916" s="31" t="s">
        <v>25929</v>
      </c>
      <c r="P4916" s="32" t="s">
        <v>25948</v>
      </c>
      <c r="Q4916" s="32">
        <v>1</v>
      </c>
      <c r="R4916" t="str">
        <f t="shared" si="76"/>
        <v>Мельник Н.П. ПП, маг. "Злагода" р-н Виньковецкий Район, пгт.Виньковцы, ул.Владимирская, д.15/1</v>
      </c>
    </row>
    <row r="4917" spans="1:18" hidden="1" x14ac:dyDescent="0.25">
      <c r="A4917" s="32">
        <v>164337</v>
      </c>
      <c r="B4917" s="31" t="s">
        <v>18488</v>
      </c>
      <c r="C4917" s="31" t="s">
        <v>18489</v>
      </c>
      <c r="D4917" s="31" t="s">
        <v>18490</v>
      </c>
      <c r="E4917" s="31" t="s">
        <v>135</v>
      </c>
      <c r="F4917" s="31" t="s">
        <v>122</v>
      </c>
      <c r="G4917" s="31" t="s">
        <v>107</v>
      </c>
      <c r="H4917" s="31" t="s">
        <v>108</v>
      </c>
      <c r="I4917" s="31" t="s">
        <v>124</v>
      </c>
      <c r="J4917" s="31" t="s">
        <v>109</v>
      </c>
      <c r="K4917" s="31" t="s">
        <v>106</v>
      </c>
      <c r="L4917" s="31" t="s">
        <v>18489</v>
      </c>
      <c r="M4917" s="31" t="s">
        <v>10</v>
      </c>
      <c r="N4917" s="31" t="s">
        <v>25930</v>
      </c>
      <c r="O4917" s="31" t="s">
        <v>25929</v>
      </c>
      <c r="P4917" s="32" t="s">
        <v>25948</v>
      </c>
      <c r="Q4917" s="32">
        <v>1</v>
      </c>
      <c r="R4917" t="str">
        <f t="shared" si="76"/>
        <v>Мельник О.В. ПП, маг. "Візит" р-н Изяславский Район, с.Кунив, ул.Октябрьская, д.20</v>
      </c>
    </row>
    <row r="4918" spans="1:18" hidden="1" x14ac:dyDescent="0.25">
      <c r="A4918" s="32">
        <v>164337</v>
      </c>
      <c r="B4918" s="31" t="s">
        <v>18488</v>
      </c>
      <c r="C4918" s="31" t="s">
        <v>18489</v>
      </c>
      <c r="D4918" s="31" t="s">
        <v>18490</v>
      </c>
      <c r="E4918" s="31" t="s">
        <v>135</v>
      </c>
      <c r="F4918" s="31" t="s">
        <v>122</v>
      </c>
      <c r="G4918" s="31" t="s">
        <v>107</v>
      </c>
      <c r="H4918" s="31" t="s">
        <v>108</v>
      </c>
      <c r="I4918" s="31"/>
      <c r="J4918" s="31"/>
      <c r="K4918" s="31" t="s">
        <v>106</v>
      </c>
      <c r="L4918" s="31" t="s">
        <v>18489</v>
      </c>
      <c r="M4918" s="31" t="s">
        <v>10</v>
      </c>
      <c r="N4918" s="31" t="s">
        <v>25930</v>
      </c>
      <c r="O4918" s="31" t="s">
        <v>25929</v>
      </c>
      <c r="P4918" s="32" t="s">
        <v>25948</v>
      </c>
      <c r="Q4918" s="32">
        <v>1</v>
      </c>
      <c r="R4918" t="str">
        <f t="shared" si="76"/>
        <v>Мельник О.В. ПП, маг. "Візит" р-н Изяславский Район, с.Кунив, ул.Октябрьская, д.20</v>
      </c>
    </row>
    <row r="4919" spans="1:18" hidden="1" x14ac:dyDescent="0.25">
      <c r="A4919" s="32">
        <v>164344</v>
      </c>
      <c r="B4919" s="31" t="s">
        <v>18509</v>
      </c>
      <c r="C4919" s="31" t="s">
        <v>18510</v>
      </c>
      <c r="D4919" s="31" t="s">
        <v>18511</v>
      </c>
      <c r="E4919" s="31" t="s">
        <v>135</v>
      </c>
      <c r="F4919" s="31" t="s">
        <v>122</v>
      </c>
      <c r="G4919" s="31" t="s">
        <v>107</v>
      </c>
      <c r="H4919" s="31" t="s">
        <v>108</v>
      </c>
      <c r="I4919" s="31" t="s">
        <v>124</v>
      </c>
      <c r="J4919" s="31" t="s">
        <v>109</v>
      </c>
      <c r="K4919" s="31" t="s">
        <v>106</v>
      </c>
      <c r="L4919" s="31" t="s">
        <v>18510</v>
      </c>
      <c r="M4919" s="31" t="s">
        <v>9</v>
      </c>
      <c r="N4919" s="31" t="s">
        <v>25930</v>
      </c>
      <c r="O4919" s="31" t="s">
        <v>25929</v>
      </c>
      <c r="P4919" s="32" t="s">
        <v>25948</v>
      </c>
      <c r="Q4919" s="32">
        <v>1</v>
      </c>
      <c r="R4919" t="str">
        <f t="shared" si="76"/>
        <v>Мельник Т.Ф. ПП, маг. "Світанок-2" р-н Белогорский Район, пгт.Ямполь, ул.Ленина, д.93</v>
      </c>
    </row>
    <row r="4920" spans="1:18" hidden="1" x14ac:dyDescent="0.25">
      <c r="A4920" s="32">
        <v>164346</v>
      </c>
      <c r="B4920" s="31" t="s">
        <v>18517</v>
      </c>
      <c r="C4920" s="31" t="s">
        <v>18518</v>
      </c>
      <c r="D4920" s="31" t="s">
        <v>18519</v>
      </c>
      <c r="E4920" s="31" t="s">
        <v>135</v>
      </c>
      <c r="F4920" s="31" t="s">
        <v>122</v>
      </c>
      <c r="G4920" s="31" t="s">
        <v>107</v>
      </c>
      <c r="H4920" s="31" t="s">
        <v>108</v>
      </c>
      <c r="I4920" s="31" t="s">
        <v>124</v>
      </c>
      <c r="J4920" s="31" t="s">
        <v>109</v>
      </c>
      <c r="K4920" s="31" t="s">
        <v>106</v>
      </c>
      <c r="L4920" s="31" t="s">
        <v>18518</v>
      </c>
      <c r="M4920" s="31" t="s">
        <v>9</v>
      </c>
      <c r="N4920" s="31" t="s">
        <v>25930</v>
      </c>
      <c r="O4920" s="31" t="s">
        <v>25929</v>
      </c>
      <c r="P4920" s="32" t="s">
        <v>25948</v>
      </c>
      <c r="Q4920" s="32">
        <v>1</v>
      </c>
      <c r="R4920" t="str">
        <f t="shared" si="76"/>
        <v>Мельниченко Г.Г. ПП, маг. "Зустріч" р-н Белогорский Район, пгт.Ямполь, ул.Чернавина, д.62</v>
      </c>
    </row>
    <row r="4921" spans="1:18" hidden="1" x14ac:dyDescent="0.25">
      <c r="A4921" s="32">
        <v>163858</v>
      </c>
      <c r="B4921" s="31" t="s">
        <v>17404</v>
      </c>
      <c r="C4921" s="31" t="s">
        <v>17405</v>
      </c>
      <c r="D4921" s="31" t="s">
        <v>17406</v>
      </c>
      <c r="E4921" s="31" t="s">
        <v>135</v>
      </c>
      <c r="F4921" s="31" t="s">
        <v>122</v>
      </c>
      <c r="G4921" s="31" t="s">
        <v>107</v>
      </c>
      <c r="H4921" s="31" t="s">
        <v>108</v>
      </c>
      <c r="I4921" s="31"/>
      <c r="J4921" s="31"/>
      <c r="K4921" s="31" t="s">
        <v>106</v>
      </c>
      <c r="L4921" s="31" t="s">
        <v>17405</v>
      </c>
      <c r="M4921" s="31" t="s">
        <v>10</v>
      </c>
      <c r="N4921" s="31" t="s">
        <v>25930</v>
      </c>
      <c r="O4921" s="31" t="s">
        <v>25929</v>
      </c>
      <c r="P4921" s="32" t="s">
        <v>25948</v>
      </c>
      <c r="Q4921" s="32">
        <v>1</v>
      </c>
      <c r="R4921" t="str">
        <f t="shared" si="76"/>
        <v>Кунівське ТОВ, маг. "Продукти" р-н Изяславский Район, с.Кунив, ул.Октябрьская, д.1а</v>
      </c>
    </row>
    <row r="4922" spans="1:18" hidden="1" x14ac:dyDescent="0.25">
      <c r="A4922" s="32">
        <v>163870</v>
      </c>
      <c r="B4922" s="31" t="s">
        <v>17429</v>
      </c>
      <c r="C4922" s="31" t="s">
        <v>17430</v>
      </c>
      <c r="D4922" s="31" t="s">
        <v>17431</v>
      </c>
      <c r="E4922" s="31" t="s">
        <v>135</v>
      </c>
      <c r="F4922" s="31" t="s">
        <v>122</v>
      </c>
      <c r="G4922" s="31" t="s">
        <v>107</v>
      </c>
      <c r="H4922" s="31" t="s">
        <v>108</v>
      </c>
      <c r="I4922" s="31" t="s">
        <v>124</v>
      </c>
      <c r="J4922" s="31" t="s">
        <v>109</v>
      </c>
      <c r="K4922" s="31" t="s">
        <v>106</v>
      </c>
      <c r="L4922" s="31" t="s">
        <v>17430</v>
      </c>
      <c r="M4922" s="31" t="s">
        <v>11</v>
      </c>
      <c r="N4922" s="31" t="s">
        <v>25930</v>
      </c>
      <c r="O4922" s="31" t="s">
        <v>25929</v>
      </c>
      <c r="P4922" s="32" t="s">
        <v>25948</v>
      </c>
      <c r="Q4922" s="32">
        <v>1</v>
      </c>
      <c r="R4922" t="str">
        <f t="shared" si="76"/>
        <v>Лютовська А.П. ПП, маг. "SV" г.Шепетовка, ул.Маркса Карла, д.35</v>
      </c>
    </row>
    <row r="4923" spans="1:18" hidden="1" x14ac:dyDescent="0.25">
      <c r="A4923" s="32">
        <v>163889</v>
      </c>
      <c r="B4923" s="31" t="s">
        <v>17467</v>
      </c>
      <c r="C4923" s="31" t="s">
        <v>17468</v>
      </c>
      <c r="D4923" s="31" t="s">
        <v>4218</v>
      </c>
      <c r="E4923" s="31" t="s">
        <v>135</v>
      </c>
      <c r="F4923" s="31" t="s">
        <v>122</v>
      </c>
      <c r="G4923" s="31" t="s">
        <v>298</v>
      </c>
      <c r="H4923" s="31" t="s">
        <v>108</v>
      </c>
      <c r="I4923" s="31" t="s">
        <v>124</v>
      </c>
      <c r="J4923" s="31" t="s">
        <v>109</v>
      </c>
      <c r="K4923" s="31" t="s">
        <v>106</v>
      </c>
      <c r="L4923" s="31" t="s">
        <v>17468</v>
      </c>
      <c r="M4923" s="31" t="s">
        <v>7</v>
      </c>
      <c r="N4923" s="31" t="s">
        <v>25930</v>
      </c>
      <c r="O4923" s="31" t="s">
        <v>25929</v>
      </c>
      <c r="P4923" s="32" t="s">
        <v>25948</v>
      </c>
      <c r="Q4923" s="32">
        <v>1</v>
      </c>
      <c r="R4923" t="str">
        <f t="shared" si="76"/>
        <v>Куцик В.І. ПП, склад г.Славута, ул.Пригородняя, д.6</v>
      </c>
    </row>
    <row r="4924" spans="1:18" hidden="1" x14ac:dyDescent="0.25">
      <c r="A4924" s="32">
        <v>163889</v>
      </c>
      <c r="B4924" s="31" t="s">
        <v>17467</v>
      </c>
      <c r="C4924" s="31" t="s">
        <v>17468</v>
      </c>
      <c r="D4924" s="31" t="s">
        <v>4218</v>
      </c>
      <c r="E4924" s="31" t="s">
        <v>135</v>
      </c>
      <c r="F4924" s="31" t="s">
        <v>122</v>
      </c>
      <c r="G4924" s="31" t="s">
        <v>298</v>
      </c>
      <c r="H4924" s="31" t="s">
        <v>108</v>
      </c>
      <c r="I4924" s="31"/>
      <c r="J4924" s="31"/>
      <c r="K4924" s="31" t="s">
        <v>106</v>
      </c>
      <c r="L4924" s="31" t="s">
        <v>17468</v>
      </c>
      <c r="M4924" s="31" t="s">
        <v>7</v>
      </c>
      <c r="N4924" s="31" t="s">
        <v>25930</v>
      </c>
      <c r="O4924" s="31" t="s">
        <v>25929</v>
      </c>
      <c r="P4924" s="32" t="s">
        <v>25948</v>
      </c>
      <c r="Q4924" s="32">
        <v>1</v>
      </c>
      <c r="R4924" t="str">
        <f t="shared" si="76"/>
        <v>Куцик В.І. ПП, склад г.Славута, ул.Пригородняя, д.6</v>
      </c>
    </row>
    <row r="4925" spans="1:18" hidden="1" x14ac:dyDescent="0.25">
      <c r="A4925" s="32">
        <v>163897</v>
      </c>
      <c r="B4925" s="31" t="s">
        <v>17483</v>
      </c>
      <c r="C4925" s="31" t="s">
        <v>9973</v>
      </c>
      <c r="D4925" s="31" t="s">
        <v>7682</v>
      </c>
      <c r="E4925" s="31" t="s">
        <v>145</v>
      </c>
      <c r="F4925" s="31" t="s">
        <v>122</v>
      </c>
      <c r="G4925" s="31" t="s">
        <v>298</v>
      </c>
      <c r="H4925" s="31" t="s">
        <v>108</v>
      </c>
      <c r="I4925" s="31" t="s">
        <v>17484</v>
      </c>
      <c r="J4925" s="31" t="s">
        <v>17485</v>
      </c>
      <c r="K4925" s="31" t="s">
        <v>106</v>
      </c>
      <c r="L4925" s="31" t="s">
        <v>9973</v>
      </c>
      <c r="M4925" s="31" t="s">
        <v>25936</v>
      </c>
      <c r="N4925" s="31" t="s">
        <v>25931</v>
      </c>
      <c r="O4925" s="31" t="s">
        <v>25929</v>
      </c>
      <c r="P4925" s="32" t="s">
        <v>25948</v>
      </c>
      <c r="Q4925" s="32">
        <v>1</v>
      </c>
      <c r="R4925" t="str">
        <f t="shared" si="76"/>
        <v>Кучеренко А.В. ПП, маг. "Продукти" р-н Городокский Район, г.Городок, пер.Чернышевского, д.47</v>
      </c>
    </row>
    <row r="4926" spans="1:18" hidden="1" x14ac:dyDescent="0.25">
      <c r="A4926" s="32">
        <v>163897</v>
      </c>
      <c r="B4926" s="31" t="s">
        <v>17483</v>
      </c>
      <c r="C4926" s="31" t="s">
        <v>9973</v>
      </c>
      <c r="D4926" s="31" t="s">
        <v>7682</v>
      </c>
      <c r="E4926" s="31" t="s">
        <v>145</v>
      </c>
      <c r="F4926" s="31" t="s">
        <v>122</v>
      </c>
      <c r="G4926" s="31" t="s">
        <v>298</v>
      </c>
      <c r="H4926" s="31" t="s">
        <v>108</v>
      </c>
      <c r="I4926" s="31"/>
      <c r="J4926" s="31"/>
      <c r="K4926" s="31" t="s">
        <v>106</v>
      </c>
      <c r="L4926" s="31" t="s">
        <v>9973</v>
      </c>
      <c r="M4926" s="31" t="s">
        <v>25936</v>
      </c>
      <c r="N4926" s="31" t="s">
        <v>25931</v>
      </c>
      <c r="O4926" s="31" t="s">
        <v>25929</v>
      </c>
      <c r="P4926" s="32" t="s">
        <v>25948</v>
      </c>
      <c r="Q4926" s="32">
        <v>1</v>
      </c>
      <c r="R4926" t="str">
        <f t="shared" si="76"/>
        <v>Кучеренко А.В. ПП, маг. "Продукти" р-н Городокский Район, г.Городок, пер.Чернышевского, д.47</v>
      </c>
    </row>
    <row r="4927" spans="1:18" hidden="1" x14ac:dyDescent="0.25">
      <c r="A4927" s="32">
        <v>163936</v>
      </c>
      <c r="B4927" s="31" t="s">
        <v>17546</v>
      </c>
      <c r="C4927" s="31" t="s">
        <v>17547</v>
      </c>
      <c r="D4927" s="31" t="s">
        <v>11814</v>
      </c>
      <c r="E4927" s="31" t="s">
        <v>135</v>
      </c>
      <c r="F4927" s="31" t="s">
        <v>122</v>
      </c>
      <c r="G4927" s="31" t="s">
        <v>107</v>
      </c>
      <c r="H4927" s="31" t="s">
        <v>108</v>
      </c>
      <c r="I4927" s="31" t="s">
        <v>124</v>
      </c>
      <c r="J4927" s="31" t="s">
        <v>109</v>
      </c>
      <c r="K4927" s="31" t="s">
        <v>106</v>
      </c>
      <c r="L4927" s="31" t="s">
        <v>17547</v>
      </c>
      <c r="M4927" s="31" t="s">
        <v>12</v>
      </c>
      <c r="N4927" s="31" t="s">
        <v>25930</v>
      </c>
      <c r="O4927" s="31" t="s">
        <v>25929</v>
      </c>
      <c r="P4927" s="32" t="s">
        <v>25948</v>
      </c>
      <c r="Q4927" s="32">
        <v>1</v>
      </c>
      <c r="R4927" t="str">
        <f t="shared" si="76"/>
        <v>Лавринчук В.Е. ПП, маг. "Свіжий хліб" Полонський Район, Понінка, вул. Перемоги, б. 31,</v>
      </c>
    </row>
    <row r="4928" spans="1:18" hidden="1" x14ac:dyDescent="0.25">
      <c r="A4928" s="32">
        <v>163943</v>
      </c>
      <c r="B4928" s="31" t="s">
        <v>1189</v>
      </c>
      <c r="C4928" s="31" t="s">
        <v>1190</v>
      </c>
      <c r="D4928" s="31" t="s">
        <v>6487</v>
      </c>
      <c r="E4928" s="31" t="s">
        <v>135</v>
      </c>
      <c r="F4928" s="31" t="s">
        <v>122</v>
      </c>
      <c r="G4928" s="31" t="s">
        <v>155</v>
      </c>
      <c r="H4928" s="31" t="s">
        <v>108</v>
      </c>
      <c r="I4928" s="31" t="s">
        <v>17571</v>
      </c>
      <c r="J4928" s="31" t="s">
        <v>17572</v>
      </c>
      <c r="K4928" s="31" t="s">
        <v>106</v>
      </c>
      <c r="L4928" s="31" t="s">
        <v>1190</v>
      </c>
      <c r="M4928" s="31" t="s">
        <v>9</v>
      </c>
      <c r="N4928" s="31" t="s">
        <v>25930</v>
      </c>
      <c r="O4928" s="31" t="s">
        <v>25929</v>
      </c>
      <c r="P4928" s="32" t="s">
        <v>25948</v>
      </c>
      <c r="Q4928" s="32">
        <v>1</v>
      </c>
      <c r="R4928" t="str">
        <f t="shared" si="76"/>
        <v>Возна О.В. ПП, супермаркет "Наш край" р-н Белогорский Район, пгт.Белогорье, ул.Шевченко, д.69</v>
      </c>
    </row>
    <row r="4929" spans="1:18" hidden="1" x14ac:dyDescent="0.25">
      <c r="A4929" s="32">
        <v>163948</v>
      </c>
      <c r="B4929" s="31" t="s">
        <v>17579</v>
      </c>
      <c r="C4929" s="31" t="s">
        <v>17580</v>
      </c>
      <c r="D4929" s="31" t="s">
        <v>17581</v>
      </c>
      <c r="E4929" s="31" t="s">
        <v>145</v>
      </c>
      <c r="F4929" s="31" t="s">
        <v>122</v>
      </c>
      <c r="G4929" s="31" t="s">
        <v>107</v>
      </c>
      <c r="H4929" s="31" t="s">
        <v>108</v>
      </c>
      <c r="I4929" s="31" t="s">
        <v>17582</v>
      </c>
      <c r="J4929" s="31" t="s">
        <v>17583</v>
      </c>
      <c r="K4929" s="31" t="s">
        <v>106</v>
      </c>
      <c r="L4929" s="31" t="s">
        <v>17580</v>
      </c>
      <c r="M4929" s="31" t="s">
        <v>25936</v>
      </c>
      <c r="N4929" s="31" t="s">
        <v>25931</v>
      </c>
      <c r="O4929" s="31" t="s">
        <v>25929</v>
      </c>
      <c r="P4929" s="32" t="s">
        <v>25948</v>
      </c>
      <c r="Q4929" s="32">
        <v>1</v>
      </c>
      <c r="R4929" t="str">
        <f t="shared" si="76"/>
        <v>Лапко Т.М. ПП, к-к р-н Ярмолинецкий Район, пгт.Ярмолинцы, пер.Чапаева (ринок)</v>
      </c>
    </row>
    <row r="4930" spans="1:18" hidden="1" x14ac:dyDescent="0.25">
      <c r="A4930" s="32">
        <v>163958</v>
      </c>
      <c r="B4930" s="31" t="s">
        <v>17594</v>
      </c>
      <c r="C4930" s="31" t="s">
        <v>17595</v>
      </c>
      <c r="D4930" s="31" t="s">
        <v>17596</v>
      </c>
      <c r="E4930" s="31" t="s">
        <v>135</v>
      </c>
      <c r="F4930" s="31" t="s">
        <v>122</v>
      </c>
      <c r="G4930" s="31" t="s">
        <v>213</v>
      </c>
      <c r="H4930" s="31" t="s">
        <v>214</v>
      </c>
      <c r="I4930" s="31"/>
      <c r="J4930" s="31"/>
      <c r="K4930" s="31" t="s">
        <v>106</v>
      </c>
      <c r="L4930" s="31" t="s">
        <v>17595</v>
      </c>
      <c r="M4930" s="31" t="s">
        <v>12</v>
      </c>
      <c r="N4930" s="31" t="s">
        <v>25930</v>
      </c>
      <c r="O4930" s="31" t="s">
        <v>25929</v>
      </c>
      <c r="P4930" s="32" t="s">
        <v>25948</v>
      </c>
      <c r="Q4930" s="32">
        <v>1</v>
      </c>
      <c r="R4930" t="str">
        <f t="shared" si="76"/>
        <v>Лебеденко Л.І. ПП,  гуртовня "Калина" р-н Полонский Район, г.Полонное, ул.Петровского, д.37</v>
      </c>
    </row>
    <row r="4931" spans="1:18" hidden="1" x14ac:dyDescent="0.25">
      <c r="A4931" s="32">
        <v>163958</v>
      </c>
      <c r="B4931" s="31" t="s">
        <v>17594</v>
      </c>
      <c r="C4931" s="31" t="s">
        <v>17595</v>
      </c>
      <c r="D4931" s="31" t="s">
        <v>17596</v>
      </c>
      <c r="E4931" s="31" t="s">
        <v>135</v>
      </c>
      <c r="F4931" s="31" t="s">
        <v>122</v>
      </c>
      <c r="G4931" s="31" t="s">
        <v>213</v>
      </c>
      <c r="H4931" s="31" t="s">
        <v>214</v>
      </c>
      <c r="I4931" s="31" t="s">
        <v>124</v>
      </c>
      <c r="J4931" s="31" t="s">
        <v>109</v>
      </c>
      <c r="K4931" s="31" t="s">
        <v>106</v>
      </c>
      <c r="L4931" s="31" t="s">
        <v>17595</v>
      </c>
      <c r="M4931" s="31" t="s">
        <v>12</v>
      </c>
      <c r="N4931" s="31" t="s">
        <v>25930</v>
      </c>
      <c r="O4931" s="31" t="s">
        <v>25929</v>
      </c>
      <c r="P4931" s="32" t="s">
        <v>25948</v>
      </c>
      <c r="Q4931" s="32">
        <v>1</v>
      </c>
      <c r="R4931" t="str">
        <f t="shared" ref="R4931:R4994" si="77">CONCATENATE(C4931," ",D4931)</f>
        <v>Лебеденко Л.І. ПП,  гуртовня "Калина" р-н Полонский Район, г.Полонное, ул.Петровского, д.37</v>
      </c>
    </row>
    <row r="4932" spans="1:18" hidden="1" x14ac:dyDescent="0.25">
      <c r="A4932" s="32">
        <v>163968</v>
      </c>
      <c r="B4932" s="31" t="s">
        <v>17618</v>
      </c>
      <c r="C4932" s="31" t="s">
        <v>17619</v>
      </c>
      <c r="D4932" s="31" t="s">
        <v>17620</v>
      </c>
      <c r="E4932" s="31" t="s">
        <v>145</v>
      </c>
      <c r="F4932" s="31" t="s">
        <v>122</v>
      </c>
      <c r="G4932" s="31" t="s">
        <v>107</v>
      </c>
      <c r="H4932" s="31" t="s">
        <v>108</v>
      </c>
      <c r="I4932" s="31" t="s">
        <v>17621</v>
      </c>
      <c r="J4932" s="31" t="s">
        <v>17622</v>
      </c>
      <c r="K4932" s="31" t="s">
        <v>106</v>
      </c>
      <c r="L4932" s="31" t="s">
        <v>17619</v>
      </c>
      <c r="M4932" s="31" t="s">
        <v>14</v>
      </c>
      <c r="N4932" s="31" t="s">
        <v>25931</v>
      </c>
      <c r="O4932" s="31" t="s">
        <v>25929</v>
      </c>
      <c r="P4932" s="32" t="s">
        <v>67</v>
      </c>
      <c r="Q4932" s="32">
        <v>1</v>
      </c>
      <c r="R4932" t="str">
        <f t="shared" si="77"/>
        <v>Тарасюк Д.В. ПП, маг. "Продукти" р-н Виньковецкий Район, с.Майдан-Александровский, ул.Октябрьская, д.1</v>
      </c>
    </row>
    <row r="4933" spans="1:18" hidden="1" x14ac:dyDescent="0.25">
      <c r="A4933" s="32">
        <v>163968</v>
      </c>
      <c r="B4933" s="31" t="s">
        <v>17618</v>
      </c>
      <c r="C4933" s="31" t="s">
        <v>17619</v>
      </c>
      <c r="D4933" s="31" t="s">
        <v>17620</v>
      </c>
      <c r="E4933" s="31" t="s">
        <v>145</v>
      </c>
      <c r="F4933" s="31" t="s">
        <v>122</v>
      </c>
      <c r="G4933" s="31" t="s">
        <v>107</v>
      </c>
      <c r="H4933" s="31" t="s">
        <v>108</v>
      </c>
      <c r="I4933" s="31"/>
      <c r="J4933" s="31"/>
      <c r="K4933" s="31" t="s">
        <v>106</v>
      </c>
      <c r="L4933" s="31" t="s">
        <v>17623</v>
      </c>
      <c r="M4933" s="31" t="s">
        <v>14</v>
      </c>
      <c r="N4933" s="31" t="s">
        <v>25931</v>
      </c>
      <c r="O4933" s="31" t="s">
        <v>25929</v>
      </c>
      <c r="P4933" s="32" t="s">
        <v>67</v>
      </c>
      <c r="Q4933" s="32">
        <v>1</v>
      </c>
      <c r="R4933" t="str">
        <f t="shared" si="77"/>
        <v>Тарасюк Д.В. ПП, маг. "Продукти" р-н Виньковецкий Район, с.Майдан-Александровский, ул.Октябрьская, д.1</v>
      </c>
    </row>
    <row r="4934" spans="1:18" hidden="1" x14ac:dyDescent="0.25">
      <c r="A4934" s="32">
        <v>163977</v>
      </c>
      <c r="B4934" s="31" t="s">
        <v>17643</v>
      </c>
      <c r="C4934" s="31" t="s">
        <v>17644</v>
      </c>
      <c r="D4934" s="31" t="s">
        <v>5809</v>
      </c>
      <c r="E4934" s="31" t="s">
        <v>135</v>
      </c>
      <c r="F4934" s="31" t="s">
        <v>122</v>
      </c>
      <c r="G4934" s="31" t="s">
        <v>149</v>
      </c>
      <c r="H4934" s="31" t="s">
        <v>108</v>
      </c>
      <c r="I4934" s="31" t="s">
        <v>124</v>
      </c>
      <c r="J4934" s="31" t="s">
        <v>109</v>
      </c>
      <c r="K4934" s="31" t="s">
        <v>106</v>
      </c>
      <c r="L4934" s="31" t="s">
        <v>17644</v>
      </c>
      <c r="M4934" s="31" t="s">
        <v>12</v>
      </c>
      <c r="N4934" s="31" t="s">
        <v>25930</v>
      </c>
      <c r="O4934" s="31" t="s">
        <v>25929</v>
      </c>
      <c r="P4934" s="32" t="s">
        <v>25948</v>
      </c>
      <c r="Q4934" s="32">
        <v>1</v>
      </c>
      <c r="R4934" t="str">
        <f t="shared" si="77"/>
        <v>Левчук Н.Д. ПП, маг. "Транзит" р-н Изяславский Район, г.Изяслав, ул.Онищука, д.11</v>
      </c>
    </row>
    <row r="4935" spans="1:18" hidden="1" x14ac:dyDescent="0.25">
      <c r="A4935" s="32">
        <v>163977</v>
      </c>
      <c r="B4935" s="31" t="s">
        <v>17643</v>
      </c>
      <c r="C4935" s="31" t="s">
        <v>17644</v>
      </c>
      <c r="D4935" s="31" t="s">
        <v>5809</v>
      </c>
      <c r="E4935" s="31" t="s">
        <v>135</v>
      </c>
      <c r="F4935" s="31" t="s">
        <v>122</v>
      </c>
      <c r="G4935" s="31" t="s">
        <v>149</v>
      </c>
      <c r="H4935" s="31" t="s">
        <v>108</v>
      </c>
      <c r="I4935" s="31"/>
      <c r="J4935" s="31"/>
      <c r="K4935" s="31" t="s">
        <v>106</v>
      </c>
      <c r="L4935" s="31" t="s">
        <v>17644</v>
      </c>
      <c r="M4935" s="31" t="s">
        <v>12</v>
      </c>
      <c r="N4935" s="31" t="s">
        <v>25930</v>
      </c>
      <c r="O4935" s="31" t="s">
        <v>25929</v>
      </c>
      <c r="P4935" s="32" t="s">
        <v>25948</v>
      </c>
      <c r="Q4935" s="32">
        <v>1</v>
      </c>
      <c r="R4935" t="str">
        <f t="shared" si="77"/>
        <v>Левчук Н.Д. ПП, маг. "Транзит" р-н Изяславский Район, г.Изяслав, ул.Онищука, д.11</v>
      </c>
    </row>
    <row r="4936" spans="1:18" hidden="1" x14ac:dyDescent="0.25">
      <c r="A4936" s="32">
        <v>163980</v>
      </c>
      <c r="B4936" s="31" t="s">
        <v>17655</v>
      </c>
      <c r="C4936" s="31" t="s">
        <v>17656</v>
      </c>
      <c r="D4936" s="31" t="s">
        <v>17657</v>
      </c>
      <c r="E4936" s="31" t="s">
        <v>135</v>
      </c>
      <c r="F4936" s="31" t="s">
        <v>122</v>
      </c>
      <c r="G4936" s="31" t="s">
        <v>107</v>
      </c>
      <c r="H4936" s="31" t="s">
        <v>108</v>
      </c>
      <c r="I4936" s="31" t="s">
        <v>124</v>
      </c>
      <c r="J4936" s="31" t="s">
        <v>109</v>
      </c>
      <c r="K4936" s="31" t="s">
        <v>106</v>
      </c>
      <c r="L4936" s="31" t="s">
        <v>17656</v>
      </c>
      <c r="M4936" s="31" t="s">
        <v>10</v>
      </c>
      <c r="N4936" s="31" t="s">
        <v>25930</v>
      </c>
      <c r="O4936" s="31" t="s">
        <v>25929</v>
      </c>
      <c r="P4936" s="32" t="s">
        <v>25948</v>
      </c>
      <c r="Q4936" s="32">
        <v>1</v>
      </c>
      <c r="R4936" t="str">
        <f t="shared" si="77"/>
        <v>Левчунець В.В. ПП,  маг. "Три лева" р-н Славутский Район, с.Улашановка, ул.Ульяновых, д.104</v>
      </c>
    </row>
    <row r="4937" spans="1:18" hidden="1" x14ac:dyDescent="0.25">
      <c r="A4937" s="32">
        <v>163981</v>
      </c>
      <c r="B4937" s="31" t="s">
        <v>17658</v>
      </c>
      <c r="C4937" s="31" t="s">
        <v>17656</v>
      </c>
      <c r="D4937" s="31" t="s">
        <v>17659</v>
      </c>
      <c r="E4937" s="31" t="s">
        <v>135</v>
      </c>
      <c r="F4937" s="31" t="s">
        <v>122</v>
      </c>
      <c r="G4937" s="31" t="s">
        <v>107</v>
      </c>
      <c r="H4937" s="31" t="s">
        <v>108</v>
      </c>
      <c r="I4937" s="31" t="s">
        <v>124</v>
      </c>
      <c r="J4937" s="31" t="s">
        <v>109</v>
      </c>
      <c r="K4937" s="31" t="s">
        <v>106</v>
      </c>
      <c r="L4937" s="31" t="s">
        <v>17656</v>
      </c>
      <c r="M4937" s="31" t="s">
        <v>7</v>
      </c>
      <c r="N4937" s="31" t="s">
        <v>25930</v>
      </c>
      <c r="O4937" s="31" t="s">
        <v>25929</v>
      </c>
      <c r="P4937" s="32" t="s">
        <v>25948</v>
      </c>
      <c r="Q4937" s="32">
        <v>1</v>
      </c>
      <c r="R4937" t="str">
        <f t="shared" si="77"/>
        <v>Левчунець В.В. ПП,  маг. "Три лева" г.Славута, ул.Хмельницкого Богдана, д.20а</v>
      </c>
    </row>
    <row r="4938" spans="1:18" hidden="1" x14ac:dyDescent="0.25">
      <c r="A4938" s="32">
        <v>163999</v>
      </c>
      <c r="B4938" s="31" t="s">
        <v>17687</v>
      </c>
      <c r="C4938" s="31" t="s">
        <v>17688</v>
      </c>
      <c r="D4938" s="31" t="s">
        <v>17689</v>
      </c>
      <c r="E4938" s="31" t="s">
        <v>135</v>
      </c>
      <c r="F4938" s="31" t="s">
        <v>122</v>
      </c>
      <c r="G4938" s="31" t="s">
        <v>107</v>
      </c>
      <c r="H4938" s="31" t="s">
        <v>108</v>
      </c>
      <c r="I4938" s="31" t="s">
        <v>17690</v>
      </c>
      <c r="J4938" s="31" t="s">
        <v>17691</v>
      </c>
      <c r="K4938" s="31" t="s">
        <v>106</v>
      </c>
      <c r="L4938" s="31" t="s">
        <v>17688</v>
      </c>
      <c r="M4938" s="31" t="s">
        <v>8</v>
      </c>
      <c r="N4938" s="31" t="s">
        <v>25930</v>
      </c>
      <c r="O4938" s="31" t="s">
        <v>25929</v>
      </c>
      <c r="P4938" s="32" t="s">
        <v>25948</v>
      </c>
      <c r="Q4938" s="32">
        <v>1</v>
      </c>
      <c r="R4938" t="str">
        <f t="shared" si="77"/>
        <v>Ливчук М.Й. ПП, маг. "Тетяна" р-н Славутский Район, с.Семаки, ул.Набережная, д.2</v>
      </c>
    </row>
    <row r="4939" spans="1:18" hidden="1" x14ac:dyDescent="0.25">
      <c r="A4939" s="32">
        <v>164019</v>
      </c>
      <c r="B4939" s="31" t="s">
        <v>17704</v>
      </c>
      <c r="C4939" s="31" t="s">
        <v>17705</v>
      </c>
      <c r="D4939" s="31" t="s">
        <v>17706</v>
      </c>
      <c r="E4939" s="31" t="s">
        <v>135</v>
      </c>
      <c r="F4939" s="31" t="s">
        <v>122</v>
      </c>
      <c r="G4939" s="31" t="s">
        <v>113</v>
      </c>
      <c r="H4939" s="31" t="s">
        <v>108</v>
      </c>
      <c r="I4939" s="31" t="s">
        <v>124</v>
      </c>
      <c r="J4939" s="31" t="s">
        <v>109</v>
      </c>
      <c r="K4939" s="31" t="s">
        <v>106</v>
      </c>
      <c r="L4939" s="31" t="s">
        <v>17705</v>
      </c>
      <c r="M4939" s="31" t="s">
        <v>12</v>
      </c>
      <c r="N4939" s="31" t="s">
        <v>25930</v>
      </c>
      <c r="O4939" s="31" t="s">
        <v>25929</v>
      </c>
      <c r="P4939" s="32" t="s">
        <v>25948</v>
      </c>
      <c r="Q4939" s="32">
        <v>1</v>
      </c>
      <c r="R4939" t="str">
        <f t="shared" si="77"/>
        <v>Лисюк А.М. ПП, маг. "Павільйон" Полонський Район, Понінка, вул. Щорса, б. 78,</v>
      </c>
    </row>
    <row r="4940" spans="1:18" hidden="1" x14ac:dyDescent="0.25">
      <c r="A4940" s="32">
        <v>164020</v>
      </c>
      <c r="B4940" s="31" t="s">
        <v>17707</v>
      </c>
      <c r="C4940" s="31" t="s">
        <v>17708</v>
      </c>
      <c r="D4940" s="31" t="s">
        <v>17709</v>
      </c>
      <c r="E4940" s="31" t="s">
        <v>135</v>
      </c>
      <c r="F4940" s="31" t="s">
        <v>122</v>
      </c>
      <c r="G4940" s="31" t="s">
        <v>107</v>
      </c>
      <c r="H4940" s="31" t="s">
        <v>108</v>
      </c>
      <c r="I4940" s="31"/>
      <c r="J4940" s="31"/>
      <c r="K4940" s="31" t="s">
        <v>106</v>
      </c>
      <c r="L4940" s="31" t="s">
        <v>17708</v>
      </c>
      <c r="M4940" s="31" t="s">
        <v>9</v>
      </c>
      <c r="N4940" s="31" t="s">
        <v>25930</v>
      </c>
      <c r="O4940" s="31" t="s">
        <v>25929</v>
      </c>
      <c r="P4940" s="32" t="s">
        <v>25948</v>
      </c>
      <c r="Q4940" s="32">
        <v>1</v>
      </c>
      <c r="R4940" t="str">
        <f t="shared" si="77"/>
        <v>Лисюк З.А. ПП, маг. "Продукти" р-н Белогорский Район, с.Степановка, ул.Центральная, д.69</v>
      </c>
    </row>
    <row r="4941" spans="1:18" hidden="1" x14ac:dyDescent="0.25">
      <c r="A4941" s="32">
        <v>164020</v>
      </c>
      <c r="B4941" s="31" t="s">
        <v>17707</v>
      </c>
      <c r="C4941" s="31" t="s">
        <v>17708</v>
      </c>
      <c r="D4941" s="31" t="s">
        <v>17709</v>
      </c>
      <c r="E4941" s="31" t="s">
        <v>135</v>
      </c>
      <c r="F4941" s="31" t="s">
        <v>122</v>
      </c>
      <c r="G4941" s="31" t="s">
        <v>107</v>
      </c>
      <c r="H4941" s="31" t="s">
        <v>108</v>
      </c>
      <c r="I4941" s="31" t="s">
        <v>17710</v>
      </c>
      <c r="J4941" s="31" t="s">
        <v>17711</v>
      </c>
      <c r="K4941" s="31" t="s">
        <v>106</v>
      </c>
      <c r="L4941" s="31" t="s">
        <v>17708</v>
      </c>
      <c r="M4941" s="31" t="s">
        <v>9</v>
      </c>
      <c r="N4941" s="31" t="s">
        <v>25930</v>
      </c>
      <c r="O4941" s="31" t="s">
        <v>25929</v>
      </c>
      <c r="P4941" s="32" t="s">
        <v>25948</v>
      </c>
      <c r="Q4941" s="32">
        <v>1</v>
      </c>
      <c r="R4941" t="str">
        <f t="shared" si="77"/>
        <v>Лисюк З.А. ПП, маг. "Продукти" р-н Белогорский Район, с.Степановка, ул.Центральная, д.69</v>
      </c>
    </row>
    <row r="4942" spans="1:18" hidden="1" x14ac:dyDescent="0.25">
      <c r="A4942" s="32">
        <v>164031</v>
      </c>
      <c r="B4942" s="31" t="s">
        <v>1976</v>
      </c>
      <c r="C4942" s="31" t="s">
        <v>17735</v>
      </c>
      <c r="D4942" s="31" t="s">
        <v>3944</v>
      </c>
      <c r="E4942" s="31" t="s">
        <v>135</v>
      </c>
      <c r="F4942" s="31" t="s">
        <v>122</v>
      </c>
      <c r="G4942" s="31" t="s">
        <v>107</v>
      </c>
      <c r="H4942" s="31" t="s">
        <v>108</v>
      </c>
      <c r="I4942" s="31" t="s">
        <v>17736</v>
      </c>
      <c r="J4942" s="31" t="s">
        <v>17737</v>
      </c>
      <c r="K4942" s="31" t="s">
        <v>106</v>
      </c>
      <c r="L4942" s="31" t="s">
        <v>17738</v>
      </c>
      <c r="M4942" s="31" t="s">
        <v>7</v>
      </c>
      <c r="N4942" s="31" t="s">
        <v>25930</v>
      </c>
      <c r="O4942" s="31" t="s">
        <v>25929</v>
      </c>
      <c r="P4942" s="32" t="s">
        <v>25948</v>
      </c>
      <c r="Q4942" s="32">
        <v>1</v>
      </c>
      <c r="R4942" t="str">
        <f t="shared" si="77"/>
        <v>(РЦ) Лівчук В.Я. ПП, маг. "Артеміда" г.Славута, ул.Садовая, д.5</v>
      </c>
    </row>
    <row r="4943" spans="1:18" hidden="1" x14ac:dyDescent="0.25">
      <c r="A4943" s="32">
        <v>164043</v>
      </c>
      <c r="B4943" s="31" t="s">
        <v>17766</v>
      </c>
      <c r="C4943" s="31" t="s">
        <v>17767</v>
      </c>
      <c r="D4943" s="31" t="s">
        <v>17768</v>
      </c>
      <c r="E4943" s="31" t="s">
        <v>145</v>
      </c>
      <c r="F4943" s="31" t="s">
        <v>122</v>
      </c>
      <c r="G4943" s="31" t="s">
        <v>107</v>
      </c>
      <c r="H4943" s="31" t="s">
        <v>108</v>
      </c>
      <c r="I4943" s="31" t="s">
        <v>124</v>
      </c>
      <c r="J4943" s="31" t="s">
        <v>109</v>
      </c>
      <c r="K4943" s="31" t="s">
        <v>106</v>
      </c>
      <c r="L4943" s="31" t="s">
        <v>17767</v>
      </c>
      <c r="M4943" s="31" t="s">
        <v>14</v>
      </c>
      <c r="N4943" s="31" t="s">
        <v>25931</v>
      </c>
      <c r="O4943" s="31" t="s">
        <v>25929</v>
      </c>
      <c r="P4943" s="32" t="s">
        <v>67</v>
      </c>
      <c r="Q4943" s="32">
        <v>1</v>
      </c>
      <c r="R4943" t="str">
        <f t="shared" si="77"/>
        <v>Ліпінська ПП, маг. "Продукти" р-н Волочисский Район, с.Лозовая, ул.Первомайская, д.89</v>
      </c>
    </row>
    <row r="4944" spans="1:18" hidden="1" x14ac:dyDescent="0.25">
      <c r="A4944" s="32">
        <v>164043</v>
      </c>
      <c r="B4944" s="31" t="s">
        <v>17766</v>
      </c>
      <c r="C4944" s="31" t="s">
        <v>17767</v>
      </c>
      <c r="D4944" s="31" t="s">
        <v>17768</v>
      </c>
      <c r="E4944" s="31" t="s">
        <v>145</v>
      </c>
      <c r="F4944" s="31" t="s">
        <v>122</v>
      </c>
      <c r="G4944" s="31" t="s">
        <v>107</v>
      </c>
      <c r="H4944" s="31" t="s">
        <v>108</v>
      </c>
      <c r="I4944" s="31"/>
      <c r="J4944" s="31"/>
      <c r="K4944" s="31" t="s">
        <v>106</v>
      </c>
      <c r="L4944" s="31" t="s">
        <v>17767</v>
      </c>
      <c r="M4944" s="31" t="s">
        <v>14</v>
      </c>
      <c r="N4944" s="31" t="s">
        <v>25931</v>
      </c>
      <c r="O4944" s="31" t="s">
        <v>25929</v>
      </c>
      <c r="P4944" s="32" t="s">
        <v>67</v>
      </c>
      <c r="Q4944" s="32">
        <v>1</v>
      </c>
      <c r="R4944" t="str">
        <f t="shared" si="77"/>
        <v>Ліпінська ПП, маг. "Продукти" р-н Волочисский Район, с.Лозовая, ул.Первомайская, д.89</v>
      </c>
    </row>
    <row r="4945" spans="1:18" hidden="1" x14ac:dyDescent="0.25">
      <c r="A4945" s="32">
        <v>164044</v>
      </c>
      <c r="B4945" s="31" t="s">
        <v>17769</v>
      </c>
      <c r="C4945" s="31" t="s">
        <v>17770</v>
      </c>
      <c r="D4945" s="31" t="s">
        <v>17771</v>
      </c>
      <c r="E4945" s="31" t="s">
        <v>145</v>
      </c>
      <c r="F4945" s="31" t="s">
        <v>122</v>
      </c>
      <c r="G4945" s="31" t="s">
        <v>113</v>
      </c>
      <c r="H4945" s="31" t="s">
        <v>108</v>
      </c>
      <c r="I4945" s="31" t="s">
        <v>17772</v>
      </c>
      <c r="J4945" s="31" t="s">
        <v>17773</v>
      </c>
      <c r="K4945" s="31" t="s">
        <v>106</v>
      </c>
      <c r="L4945" s="31" t="s">
        <v>17770</v>
      </c>
      <c r="M4945" s="31" t="s">
        <v>16</v>
      </c>
      <c r="N4945" s="31" t="s">
        <v>25931</v>
      </c>
      <c r="O4945" s="31" t="s">
        <v>25929</v>
      </c>
      <c r="P4945" s="32" t="s">
        <v>25948</v>
      </c>
      <c r="Q4945" s="32">
        <v>1</v>
      </c>
      <c r="R4945" t="str">
        <f t="shared" si="77"/>
        <v>Ліпський П.Г. ПП, "Вагончик" р-н Хмельницкий Район, пгт.Марьяновка, ул.Чапаева, д.3</v>
      </c>
    </row>
    <row r="4946" spans="1:18" hidden="1" x14ac:dyDescent="0.25">
      <c r="A4946" s="32">
        <v>164044</v>
      </c>
      <c r="B4946" s="31" t="s">
        <v>17769</v>
      </c>
      <c r="C4946" s="31" t="s">
        <v>17770</v>
      </c>
      <c r="D4946" s="31" t="s">
        <v>17771</v>
      </c>
      <c r="E4946" s="31" t="s">
        <v>145</v>
      </c>
      <c r="F4946" s="31" t="s">
        <v>122</v>
      </c>
      <c r="G4946" s="31" t="s">
        <v>113</v>
      </c>
      <c r="H4946" s="31" t="s">
        <v>108</v>
      </c>
      <c r="I4946" s="31"/>
      <c r="J4946" s="31"/>
      <c r="K4946" s="31" t="s">
        <v>106</v>
      </c>
      <c r="L4946" s="31" t="s">
        <v>17770</v>
      </c>
      <c r="M4946" s="31" t="s">
        <v>16</v>
      </c>
      <c r="N4946" s="31" t="s">
        <v>25931</v>
      </c>
      <c r="O4946" s="31" t="s">
        <v>25929</v>
      </c>
      <c r="P4946" s="32" t="s">
        <v>25948</v>
      </c>
      <c r="Q4946" s="32">
        <v>1</v>
      </c>
      <c r="R4946" t="str">
        <f t="shared" si="77"/>
        <v>Ліпський П.Г. ПП, "Вагончик" р-н Хмельницкий Район, пгт.Марьяновка, ул.Чапаева, д.3</v>
      </c>
    </row>
    <row r="4947" spans="1:18" hidden="1" x14ac:dyDescent="0.25">
      <c r="A4947" s="32">
        <v>164045</v>
      </c>
      <c r="B4947" s="31" t="s">
        <v>17774</v>
      </c>
      <c r="C4947" s="31" t="s">
        <v>17775</v>
      </c>
      <c r="D4947" s="31" t="s">
        <v>17776</v>
      </c>
      <c r="E4947" s="31" t="s">
        <v>145</v>
      </c>
      <c r="F4947" s="31" t="s">
        <v>122</v>
      </c>
      <c r="G4947" s="31" t="s">
        <v>107</v>
      </c>
      <c r="H4947" s="31" t="s">
        <v>108</v>
      </c>
      <c r="I4947" s="31" t="s">
        <v>17772</v>
      </c>
      <c r="J4947" s="31" t="s">
        <v>17773</v>
      </c>
      <c r="K4947" s="31" t="s">
        <v>106</v>
      </c>
      <c r="L4947" s="31" t="s">
        <v>17775</v>
      </c>
      <c r="M4947" s="31" t="s">
        <v>16</v>
      </c>
      <c r="N4947" s="31" t="s">
        <v>25931</v>
      </c>
      <c r="O4947" s="31" t="s">
        <v>25929</v>
      </c>
      <c r="P4947" s="32" t="s">
        <v>25948</v>
      </c>
      <c r="Q4947" s="32">
        <v>1</v>
      </c>
      <c r="R4947" t="str">
        <f t="shared" si="77"/>
        <v>Ліпський П.Г. ПП, вагончик р-н Хмельницкий Район, пгт.Волчья Гора, ул.Артиллерийская, д.10</v>
      </c>
    </row>
    <row r="4948" spans="1:18" hidden="1" x14ac:dyDescent="0.25">
      <c r="A4948" s="32">
        <v>164045</v>
      </c>
      <c r="B4948" s="31" t="s">
        <v>17774</v>
      </c>
      <c r="C4948" s="31" t="s">
        <v>17775</v>
      </c>
      <c r="D4948" s="31" t="s">
        <v>17776</v>
      </c>
      <c r="E4948" s="31" t="s">
        <v>145</v>
      </c>
      <c r="F4948" s="31" t="s">
        <v>122</v>
      </c>
      <c r="G4948" s="31" t="s">
        <v>107</v>
      </c>
      <c r="H4948" s="31" t="s">
        <v>108</v>
      </c>
      <c r="I4948" s="31"/>
      <c r="J4948" s="31"/>
      <c r="K4948" s="31" t="s">
        <v>106</v>
      </c>
      <c r="L4948" s="31" t="s">
        <v>17775</v>
      </c>
      <c r="M4948" s="31" t="s">
        <v>16</v>
      </c>
      <c r="N4948" s="31" t="s">
        <v>25931</v>
      </c>
      <c r="O4948" s="31" t="s">
        <v>25929</v>
      </c>
      <c r="P4948" s="32" t="s">
        <v>25948</v>
      </c>
      <c r="Q4948" s="32">
        <v>1</v>
      </c>
      <c r="R4948" t="str">
        <f t="shared" si="77"/>
        <v>Ліпський П.Г. ПП, вагончик р-н Хмельницкий Район, пгт.Волчья Гора, ул.Артиллерийская, д.10</v>
      </c>
    </row>
    <row r="4949" spans="1:18" hidden="1" x14ac:dyDescent="0.25">
      <c r="A4949" s="32">
        <v>164052</v>
      </c>
      <c r="B4949" s="31" t="s">
        <v>3355</v>
      </c>
      <c r="C4949" s="31" t="s">
        <v>3356</v>
      </c>
      <c r="D4949" s="31" t="s">
        <v>17784</v>
      </c>
      <c r="E4949" s="31" t="s">
        <v>135</v>
      </c>
      <c r="F4949" s="31" t="s">
        <v>122</v>
      </c>
      <c r="G4949" s="31" t="s">
        <v>107</v>
      </c>
      <c r="H4949" s="31" t="s">
        <v>108</v>
      </c>
      <c r="I4949" s="31" t="s">
        <v>124</v>
      </c>
      <c r="J4949" s="31" t="s">
        <v>109</v>
      </c>
      <c r="K4949" s="31" t="s">
        <v>106</v>
      </c>
      <c r="L4949" s="31" t="s">
        <v>3356</v>
      </c>
      <c r="M4949" s="31" t="s">
        <v>10</v>
      </c>
      <c r="N4949" s="31" t="s">
        <v>25930</v>
      </c>
      <c r="O4949" s="31" t="s">
        <v>25929</v>
      </c>
      <c r="P4949" s="32" t="s">
        <v>25948</v>
      </c>
      <c r="Q4949" s="32">
        <v>1</v>
      </c>
      <c r="R4949" t="str">
        <f t="shared" si="77"/>
        <v>Лісничук О.В. ПП, маг. "Торговий центр" г.Нетишин, просп Независимости, д.11</v>
      </c>
    </row>
    <row r="4950" spans="1:18" hidden="1" x14ac:dyDescent="0.25">
      <c r="A4950" s="32">
        <v>164054</v>
      </c>
      <c r="B4950" s="31" t="s">
        <v>17790</v>
      </c>
      <c r="C4950" s="31" t="s">
        <v>17791</v>
      </c>
      <c r="D4950" s="31" t="s">
        <v>4654</v>
      </c>
      <c r="E4950" s="31" t="s">
        <v>135</v>
      </c>
      <c r="F4950" s="31" t="s">
        <v>122</v>
      </c>
      <c r="G4950" s="31" t="s">
        <v>113</v>
      </c>
      <c r="H4950" s="31" t="s">
        <v>108</v>
      </c>
      <c r="I4950" s="31" t="s">
        <v>17792</v>
      </c>
      <c r="J4950" s="31" t="s">
        <v>17793</v>
      </c>
      <c r="K4950" s="31" t="s">
        <v>106</v>
      </c>
      <c r="L4950" s="31" t="s">
        <v>17791</v>
      </c>
      <c r="M4950" s="31" t="s">
        <v>10</v>
      </c>
      <c r="N4950" s="31" t="s">
        <v>25930</v>
      </c>
      <c r="O4950" s="31" t="s">
        <v>25929</v>
      </c>
      <c r="P4950" s="32" t="s">
        <v>67</v>
      </c>
      <c r="Q4950" s="32">
        <v>1</v>
      </c>
      <c r="R4950" t="str">
        <f t="shared" si="77"/>
        <v>Ліснічук М.О. ПП, лоток г.Нетишин, просп Независимости, д.22</v>
      </c>
    </row>
    <row r="4951" spans="1:18" hidden="1" x14ac:dyDescent="0.25">
      <c r="A4951" s="32">
        <v>164054</v>
      </c>
      <c r="B4951" s="31" t="s">
        <v>17790</v>
      </c>
      <c r="C4951" s="31" t="s">
        <v>17791</v>
      </c>
      <c r="D4951" s="31" t="s">
        <v>4654</v>
      </c>
      <c r="E4951" s="31" t="s">
        <v>135</v>
      </c>
      <c r="F4951" s="31" t="s">
        <v>122</v>
      </c>
      <c r="G4951" s="31" t="s">
        <v>113</v>
      </c>
      <c r="H4951" s="31" t="s">
        <v>108</v>
      </c>
      <c r="I4951" s="31"/>
      <c r="J4951" s="31"/>
      <c r="K4951" s="31" t="s">
        <v>106</v>
      </c>
      <c r="L4951" s="31" t="s">
        <v>17791</v>
      </c>
      <c r="M4951" s="31" t="s">
        <v>10</v>
      </c>
      <c r="N4951" s="31" t="s">
        <v>25930</v>
      </c>
      <c r="O4951" s="31" t="s">
        <v>25929</v>
      </c>
      <c r="P4951" s="32" t="s">
        <v>67</v>
      </c>
      <c r="Q4951" s="32">
        <v>1</v>
      </c>
      <c r="R4951" t="str">
        <f t="shared" si="77"/>
        <v>Ліснічук М.О. ПП, лоток г.Нетишин, просп Независимости, д.22</v>
      </c>
    </row>
    <row r="4952" spans="1:18" hidden="1" x14ac:dyDescent="0.25">
      <c r="A4952" s="32">
        <v>164055</v>
      </c>
      <c r="B4952" s="31" t="s">
        <v>17794</v>
      </c>
      <c r="C4952" s="31" t="s">
        <v>17795</v>
      </c>
      <c r="D4952" s="31" t="s">
        <v>17796</v>
      </c>
      <c r="E4952" s="31" t="s">
        <v>135</v>
      </c>
      <c r="F4952" s="31" t="s">
        <v>122</v>
      </c>
      <c r="G4952" s="31" t="s">
        <v>107</v>
      </c>
      <c r="H4952" s="31" t="s">
        <v>108</v>
      </c>
      <c r="I4952" s="31" t="s">
        <v>17792</v>
      </c>
      <c r="J4952" s="31" t="s">
        <v>17793</v>
      </c>
      <c r="K4952" s="31" t="s">
        <v>106</v>
      </c>
      <c r="L4952" s="31" t="s">
        <v>17795</v>
      </c>
      <c r="M4952" s="31" t="s">
        <v>10</v>
      </c>
      <c r="N4952" s="31" t="s">
        <v>25930</v>
      </c>
      <c r="O4952" s="31" t="s">
        <v>25929</v>
      </c>
      <c r="P4952" s="32" t="s">
        <v>67</v>
      </c>
      <c r="Q4952" s="32">
        <v>1</v>
      </c>
      <c r="R4952" t="str">
        <f t="shared" si="77"/>
        <v>Ліснічук М.О. ПП, маг. "Візит" г.Нетишин, просп Независимости, д.11 (ЛПР Зінаїда Петрівна)</v>
      </c>
    </row>
    <row r="4953" spans="1:18" hidden="1" x14ac:dyDescent="0.25">
      <c r="A4953" s="32">
        <v>164055</v>
      </c>
      <c r="B4953" s="31" t="s">
        <v>17794</v>
      </c>
      <c r="C4953" s="31" t="s">
        <v>17795</v>
      </c>
      <c r="D4953" s="31" t="s">
        <v>17796</v>
      </c>
      <c r="E4953" s="31" t="s">
        <v>135</v>
      </c>
      <c r="F4953" s="31" t="s">
        <v>122</v>
      </c>
      <c r="G4953" s="31" t="s">
        <v>107</v>
      </c>
      <c r="H4953" s="31" t="s">
        <v>108</v>
      </c>
      <c r="I4953" s="31"/>
      <c r="J4953" s="31"/>
      <c r="K4953" s="31" t="s">
        <v>106</v>
      </c>
      <c r="L4953" s="31" t="s">
        <v>17795</v>
      </c>
      <c r="M4953" s="31" t="s">
        <v>10</v>
      </c>
      <c r="N4953" s="31" t="s">
        <v>25930</v>
      </c>
      <c r="O4953" s="31" t="s">
        <v>25929</v>
      </c>
      <c r="P4953" s="32" t="s">
        <v>67</v>
      </c>
      <c r="Q4953" s="32">
        <v>1</v>
      </c>
      <c r="R4953" t="str">
        <f t="shared" si="77"/>
        <v>Ліснічук М.О. ПП, маг. "Візит" г.Нетишин, просп Независимости, д.11 (ЛПР Зінаїда Петрівна)</v>
      </c>
    </row>
    <row r="4954" spans="1:18" hidden="1" x14ac:dyDescent="0.25">
      <c r="A4954" s="32">
        <v>164060</v>
      </c>
      <c r="B4954" s="31" t="s">
        <v>17806</v>
      </c>
      <c r="C4954" s="31" t="s">
        <v>17807</v>
      </c>
      <c r="D4954" s="31" t="s">
        <v>17808</v>
      </c>
      <c r="E4954" s="31" t="s">
        <v>145</v>
      </c>
      <c r="F4954" s="31" t="s">
        <v>122</v>
      </c>
      <c r="G4954" s="31" t="s">
        <v>107</v>
      </c>
      <c r="H4954" s="31" t="s">
        <v>108</v>
      </c>
      <c r="I4954" s="31" t="s">
        <v>10137</v>
      </c>
      <c r="J4954" s="31" t="s">
        <v>10138</v>
      </c>
      <c r="K4954" s="31" t="s">
        <v>106</v>
      </c>
      <c r="L4954" s="31" t="s">
        <v>17809</v>
      </c>
      <c r="M4954" s="31" t="s">
        <v>25936</v>
      </c>
      <c r="N4954" s="31" t="s">
        <v>25931</v>
      </c>
      <c r="O4954" s="31" t="s">
        <v>25929</v>
      </c>
      <c r="P4954" s="32" t="s">
        <v>25948</v>
      </c>
      <c r="Q4954" s="32">
        <v>1</v>
      </c>
      <c r="R4954" t="str">
        <f t="shared" si="77"/>
        <v>(КООП) Лісоводське КП, маг. "Продукти" р-н Городокский Район, с.Подлесный Алексинец, ул.Ленина (.)</v>
      </c>
    </row>
    <row r="4955" spans="1:18" hidden="1" x14ac:dyDescent="0.25">
      <c r="A4955" s="32">
        <v>164068</v>
      </c>
      <c r="B4955" s="31" t="s">
        <v>17828</v>
      </c>
      <c r="C4955" s="31" t="s">
        <v>17829</v>
      </c>
      <c r="D4955" s="31" t="s">
        <v>17830</v>
      </c>
      <c r="E4955" s="31" t="s">
        <v>145</v>
      </c>
      <c r="F4955" s="31" t="s">
        <v>122</v>
      </c>
      <c r="G4955" s="31" t="s">
        <v>113</v>
      </c>
      <c r="H4955" s="31" t="s">
        <v>108</v>
      </c>
      <c r="I4955" s="31" t="s">
        <v>124</v>
      </c>
      <c r="J4955" s="31" t="s">
        <v>109</v>
      </c>
      <c r="K4955" s="31" t="s">
        <v>106</v>
      </c>
      <c r="L4955" s="31" t="s">
        <v>17829</v>
      </c>
      <c r="M4955" s="31" t="s">
        <v>13</v>
      </c>
      <c r="N4955" s="31" t="s">
        <v>25931</v>
      </c>
      <c r="O4955" s="31" t="s">
        <v>25929</v>
      </c>
      <c r="P4955" s="32" t="s">
        <v>25948</v>
      </c>
      <c r="Q4955" s="32">
        <v>1</v>
      </c>
      <c r="R4955" t="str">
        <f t="shared" si="77"/>
        <v>Ліхоша В.В. ПП, маг. "Віктор" р-н Деражнянский Район, с.Яськивци (0)</v>
      </c>
    </row>
    <row r="4956" spans="1:18" hidden="1" x14ac:dyDescent="0.25">
      <c r="A4956" s="32">
        <v>164070</v>
      </c>
      <c r="B4956" s="31" t="s">
        <v>17831</v>
      </c>
      <c r="C4956" s="31" t="s">
        <v>17832</v>
      </c>
      <c r="D4956" s="31" t="s">
        <v>17833</v>
      </c>
      <c r="E4956" s="31" t="s">
        <v>135</v>
      </c>
      <c r="F4956" s="31" t="s">
        <v>122</v>
      </c>
      <c r="G4956" s="31" t="s">
        <v>107</v>
      </c>
      <c r="H4956" s="31" t="s">
        <v>108</v>
      </c>
      <c r="I4956" s="31" t="s">
        <v>17834</v>
      </c>
      <c r="J4956" s="31" t="s">
        <v>17835</v>
      </c>
      <c r="K4956" s="31" t="s">
        <v>106</v>
      </c>
      <c r="L4956" s="31" t="s">
        <v>17832</v>
      </c>
      <c r="M4956" s="31" t="s">
        <v>8</v>
      </c>
      <c r="N4956" s="31" t="s">
        <v>25930</v>
      </c>
      <c r="O4956" s="31" t="s">
        <v>25929</v>
      </c>
      <c r="P4956" s="32" t="s">
        <v>25948</v>
      </c>
      <c r="Q4956" s="32">
        <v>1</v>
      </c>
      <c r="R4956" t="str">
        <f t="shared" si="77"/>
        <v>Ліщук В.С. ПП, маг. "Борис" р-н Славутский Район, с.Красностав, ул.Ленина, д.11</v>
      </c>
    </row>
    <row r="4957" spans="1:18" hidden="1" x14ac:dyDescent="0.25">
      <c r="A4957" s="32">
        <v>164077</v>
      </c>
      <c r="B4957" s="31" t="s">
        <v>17857</v>
      </c>
      <c r="C4957" s="31" t="s">
        <v>17858</v>
      </c>
      <c r="D4957" s="31" t="s">
        <v>17859</v>
      </c>
      <c r="E4957" s="31" t="s">
        <v>145</v>
      </c>
      <c r="F4957" s="31" t="s">
        <v>122</v>
      </c>
      <c r="G4957" s="31" t="s">
        <v>107</v>
      </c>
      <c r="H4957" s="31" t="s">
        <v>108</v>
      </c>
      <c r="I4957" s="31" t="s">
        <v>17860</v>
      </c>
      <c r="J4957" s="31" t="s">
        <v>17861</v>
      </c>
      <c r="K4957" s="31" t="s">
        <v>106</v>
      </c>
      <c r="L4957" s="31" t="s">
        <v>17858</v>
      </c>
      <c r="M4957" s="31" t="s">
        <v>15</v>
      </c>
      <c r="N4957" s="31" t="s">
        <v>25931</v>
      </c>
      <c r="O4957" s="31" t="s">
        <v>25929</v>
      </c>
      <c r="P4957" s="32" t="s">
        <v>25948</v>
      </c>
      <c r="Q4957" s="32">
        <v>1</v>
      </c>
      <c r="R4957" t="str">
        <f t="shared" si="77"/>
        <v>Лобачевський В.А. ПП, маг. "Асторія" р-н Волочисский Район, г.Волочиск, ул.Независимости, д.70а</v>
      </c>
    </row>
    <row r="4958" spans="1:18" hidden="1" x14ac:dyDescent="0.25">
      <c r="A4958" s="32">
        <v>164123</v>
      </c>
      <c r="B4958" s="31" t="s">
        <v>17945</v>
      </c>
      <c r="C4958" s="31" t="s">
        <v>17946</v>
      </c>
      <c r="D4958" s="31" t="s">
        <v>17947</v>
      </c>
      <c r="E4958" s="31" t="s">
        <v>145</v>
      </c>
      <c r="F4958" s="31" t="s">
        <v>122</v>
      </c>
      <c r="G4958" s="31" t="s">
        <v>164</v>
      </c>
      <c r="H4958" s="31" t="s">
        <v>108</v>
      </c>
      <c r="I4958" s="31" t="s">
        <v>10226</v>
      </c>
      <c r="J4958" s="31" t="s">
        <v>10227</v>
      </c>
      <c r="K4958" s="31" t="s">
        <v>106</v>
      </c>
      <c r="L4958" s="31" t="s">
        <v>17946</v>
      </c>
      <c r="M4958" s="31" t="s">
        <v>14</v>
      </c>
      <c r="N4958" s="31" t="s">
        <v>25931</v>
      </c>
      <c r="O4958" s="31" t="s">
        <v>25929</v>
      </c>
      <c r="P4958" s="32" t="s">
        <v>25948</v>
      </c>
      <c r="Q4958" s="32">
        <v>1</v>
      </c>
      <c r="R4958" t="str">
        <f t="shared" si="77"/>
        <v>Лукойл-Україна Заправка "Лукойл-Україна" 23-04 р-н Хмельницкий Район, с.Шаровечка, д.1 (центр)</v>
      </c>
    </row>
    <row r="4959" spans="1:18" hidden="1" x14ac:dyDescent="0.25">
      <c r="A4959" s="32">
        <v>164129</v>
      </c>
      <c r="B4959" s="31" t="s">
        <v>17962</v>
      </c>
      <c r="C4959" s="31" t="s">
        <v>17963</v>
      </c>
      <c r="D4959" s="31" t="s">
        <v>10233</v>
      </c>
      <c r="E4959" s="31" t="s">
        <v>135</v>
      </c>
      <c r="F4959" s="31" t="s">
        <v>122</v>
      </c>
      <c r="G4959" s="31" t="s">
        <v>107</v>
      </c>
      <c r="H4959" s="31" t="s">
        <v>108</v>
      </c>
      <c r="I4959" s="31" t="s">
        <v>124</v>
      </c>
      <c r="J4959" s="31" t="s">
        <v>109</v>
      </c>
      <c r="K4959" s="31" t="s">
        <v>106</v>
      </c>
      <c r="L4959" s="31" t="s">
        <v>17963</v>
      </c>
      <c r="M4959" s="31" t="s">
        <v>10</v>
      </c>
      <c r="N4959" s="31" t="s">
        <v>25930</v>
      </c>
      <c r="O4959" s="31" t="s">
        <v>25929</v>
      </c>
      <c r="P4959" s="32" t="s">
        <v>25948</v>
      </c>
      <c r="Q4959" s="32">
        <v>1</v>
      </c>
      <c r="R4959" t="str">
        <f t="shared" si="77"/>
        <v>Луцюк Н.А. ПП, маг. "Маркет" р-н Изяславский Район, с.Телижинци (0)</v>
      </c>
    </row>
    <row r="4960" spans="1:18" hidden="1" x14ac:dyDescent="0.25">
      <c r="A4960" s="32">
        <v>164130</v>
      </c>
      <c r="B4960" s="31" t="s">
        <v>17964</v>
      </c>
      <c r="C4960" s="31" t="s">
        <v>17965</v>
      </c>
      <c r="D4960" s="31" t="s">
        <v>17966</v>
      </c>
      <c r="E4960" s="31" t="s">
        <v>135</v>
      </c>
      <c r="F4960" s="31" t="s">
        <v>122</v>
      </c>
      <c r="G4960" s="31" t="s">
        <v>107</v>
      </c>
      <c r="H4960" s="31" t="s">
        <v>108</v>
      </c>
      <c r="I4960" s="31" t="s">
        <v>124</v>
      </c>
      <c r="J4960" s="31" t="s">
        <v>109</v>
      </c>
      <c r="K4960" s="31" t="s">
        <v>106</v>
      </c>
      <c r="L4960" s="31" t="s">
        <v>17965</v>
      </c>
      <c r="M4960" s="31" t="s">
        <v>10</v>
      </c>
      <c r="N4960" s="31" t="s">
        <v>25930</v>
      </c>
      <c r="O4960" s="31" t="s">
        <v>25929</v>
      </c>
      <c r="P4960" s="32" t="s">
        <v>25948</v>
      </c>
      <c r="Q4960" s="32">
        <v>1</v>
      </c>
      <c r="R4960" t="str">
        <f t="shared" si="77"/>
        <v>Луцюк Н.А. ПП, маг. "Продукти" р-н Изяславский Район, с.Телижинци (центр)</v>
      </c>
    </row>
    <row r="4961" spans="1:18" hidden="1" x14ac:dyDescent="0.25">
      <c r="A4961" s="32">
        <v>164135</v>
      </c>
      <c r="B4961" s="31" t="s">
        <v>17976</v>
      </c>
      <c r="C4961" s="31" t="s">
        <v>17977</v>
      </c>
      <c r="D4961" s="31" t="s">
        <v>10239</v>
      </c>
      <c r="E4961" s="31" t="s">
        <v>135</v>
      </c>
      <c r="F4961" s="31" t="s">
        <v>122</v>
      </c>
      <c r="G4961" s="31" t="s">
        <v>107</v>
      </c>
      <c r="H4961" s="31" t="s">
        <v>108</v>
      </c>
      <c r="I4961" s="31" t="s">
        <v>124</v>
      </c>
      <c r="J4961" s="31" t="s">
        <v>109</v>
      </c>
      <c r="K4961" s="31" t="s">
        <v>106</v>
      </c>
      <c r="L4961" s="31" t="s">
        <v>17977</v>
      </c>
      <c r="M4961" s="31" t="s">
        <v>9</v>
      </c>
      <c r="N4961" s="31" t="s">
        <v>25930</v>
      </c>
      <c r="O4961" s="31" t="s">
        <v>25929</v>
      </c>
      <c r="P4961" s="32" t="s">
        <v>25948</v>
      </c>
      <c r="Q4961" s="32">
        <v>1</v>
      </c>
      <c r="R4961" t="str">
        <f t="shared" si="77"/>
        <v>Любашевський ПП, маг. "Продукти" р-н Шепетовский Район, с.Городище, ул.Пяскерского, д.53а</v>
      </c>
    </row>
    <row r="4962" spans="1:18" hidden="1" x14ac:dyDescent="0.25">
      <c r="A4962" s="32">
        <v>164142</v>
      </c>
      <c r="B4962" s="31" t="s">
        <v>17987</v>
      </c>
      <c r="C4962" s="31" t="s">
        <v>17988</v>
      </c>
      <c r="D4962" s="31" t="s">
        <v>17989</v>
      </c>
      <c r="E4962" s="31" t="s">
        <v>135</v>
      </c>
      <c r="F4962" s="31" t="s">
        <v>122</v>
      </c>
      <c r="G4962" s="31" t="s">
        <v>107</v>
      </c>
      <c r="H4962" s="31" t="s">
        <v>108</v>
      </c>
      <c r="I4962" s="31" t="s">
        <v>124</v>
      </c>
      <c r="J4962" s="31" t="s">
        <v>109</v>
      </c>
      <c r="K4962" s="31" t="s">
        <v>106</v>
      </c>
      <c r="L4962" s="31" t="s">
        <v>17988</v>
      </c>
      <c r="M4962" s="31" t="s">
        <v>9</v>
      </c>
      <c r="N4962" s="31" t="s">
        <v>25930</v>
      </c>
      <c r="O4962" s="31" t="s">
        <v>25929</v>
      </c>
      <c r="P4962" s="32" t="s">
        <v>25948</v>
      </c>
      <c r="Q4962" s="32">
        <v>1</v>
      </c>
      <c r="R4962" t="str">
        <f t="shared" si="77"/>
        <v>Люлік Т.Л.ПП,маг "Продукти" р-н Белогорский Район, с.Семенов, ул.Центральная, д.2</v>
      </c>
    </row>
    <row r="4963" spans="1:18" hidden="1" x14ac:dyDescent="0.25">
      <c r="A4963" s="32">
        <v>164142</v>
      </c>
      <c r="B4963" s="31" t="s">
        <v>17987</v>
      </c>
      <c r="C4963" s="31" t="s">
        <v>17988</v>
      </c>
      <c r="D4963" s="31" t="s">
        <v>17989</v>
      </c>
      <c r="E4963" s="31" t="s">
        <v>135</v>
      </c>
      <c r="F4963" s="31" t="s">
        <v>122</v>
      </c>
      <c r="G4963" s="31" t="s">
        <v>107</v>
      </c>
      <c r="H4963" s="31" t="s">
        <v>108</v>
      </c>
      <c r="I4963" s="31"/>
      <c r="J4963" s="31"/>
      <c r="K4963" s="31" t="s">
        <v>106</v>
      </c>
      <c r="L4963" s="31" t="s">
        <v>17988</v>
      </c>
      <c r="M4963" s="31" t="s">
        <v>9</v>
      </c>
      <c r="N4963" s="31" t="s">
        <v>25930</v>
      </c>
      <c r="O4963" s="31" t="s">
        <v>25929</v>
      </c>
      <c r="P4963" s="32" t="s">
        <v>25948</v>
      </c>
      <c r="Q4963" s="32">
        <v>1</v>
      </c>
      <c r="R4963" t="str">
        <f t="shared" si="77"/>
        <v>Люлік Т.Л.ПП,маг "Продукти" р-н Белогорский Район, с.Семенов, ул.Центральная, д.2</v>
      </c>
    </row>
    <row r="4964" spans="1:18" hidden="1" x14ac:dyDescent="0.25">
      <c r="A4964" s="32">
        <v>163187</v>
      </c>
      <c r="B4964" s="31" t="s">
        <v>15951</v>
      </c>
      <c r="C4964" s="31" t="s">
        <v>15952</v>
      </c>
      <c r="D4964" s="31" t="s">
        <v>4654</v>
      </c>
      <c r="E4964" s="31" t="s">
        <v>135</v>
      </c>
      <c r="F4964" s="31" t="s">
        <v>122</v>
      </c>
      <c r="G4964" s="31" t="s">
        <v>107</v>
      </c>
      <c r="H4964" s="31" t="s">
        <v>108</v>
      </c>
      <c r="I4964" s="31" t="s">
        <v>124</v>
      </c>
      <c r="J4964" s="31" t="s">
        <v>109</v>
      </c>
      <c r="K4964" s="31" t="s">
        <v>106</v>
      </c>
      <c r="L4964" s="31" t="s">
        <v>15952</v>
      </c>
      <c r="M4964" s="31" t="s">
        <v>10</v>
      </c>
      <c r="N4964" s="31" t="s">
        <v>25930</v>
      </c>
      <c r="O4964" s="31" t="s">
        <v>25929</v>
      </c>
      <c r="P4964" s="32" t="s">
        <v>25948</v>
      </c>
      <c r="Q4964" s="32">
        <v>1</v>
      </c>
      <c r="R4964" t="str">
        <f t="shared" si="77"/>
        <v>Ємець Л.Н.ПП,"склад"/торговий центр/ г.Нетишин, просп Независимости, д.22</v>
      </c>
    </row>
    <row r="4965" spans="1:18" hidden="1" x14ac:dyDescent="0.25">
      <c r="A4965" s="32">
        <v>163190</v>
      </c>
      <c r="B4965" s="31" t="s">
        <v>2554</v>
      </c>
      <c r="C4965" s="31" t="s">
        <v>2555</v>
      </c>
      <c r="D4965" s="31" t="s">
        <v>15953</v>
      </c>
      <c r="E4965" s="31" t="s">
        <v>135</v>
      </c>
      <c r="F4965" s="31" t="s">
        <v>122</v>
      </c>
      <c r="G4965" s="31" t="s">
        <v>107</v>
      </c>
      <c r="H4965" s="31" t="s">
        <v>108</v>
      </c>
      <c r="I4965" s="31" t="s">
        <v>124</v>
      </c>
      <c r="J4965" s="31" t="s">
        <v>109</v>
      </c>
      <c r="K4965" s="31" t="s">
        <v>106</v>
      </c>
      <c r="L4965" s="31" t="s">
        <v>2555</v>
      </c>
      <c r="M4965" s="31" t="s">
        <v>10</v>
      </c>
      <c r="N4965" s="31" t="s">
        <v>25930</v>
      </c>
      <c r="O4965" s="31" t="s">
        <v>25929</v>
      </c>
      <c r="P4965" s="32" t="s">
        <v>25948</v>
      </c>
      <c r="Q4965" s="32">
        <v>1</v>
      </c>
      <c r="R4965" t="str">
        <f t="shared" si="77"/>
        <v>Єфімчук О.С.ПП,"Торг.Центр" г.Нетишин, просп Независимости, д.22, оф. (ТЦ)</v>
      </c>
    </row>
    <row r="4966" spans="1:18" hidden="1" x14ac:dyDescent="0.25">
      <c r="A4966" s="32">
        <v>163201</v>
      </c>
      <c r="B4966" s="31" t="s">
        <v>15984</v>
      </c>
      <c r="C4966" s="31" t="s">
        <v>15985</v>
      </c>
      <c r="D4966" s="31" t="s">
        <v>15986</v>
      </c>
      <c r="E4966" s="31" t="s">
        <v>135</v>
      </c>
      <c r="F4966" s="31" t="s">
        <v>122</v>
      </c>
      <c r="G4966" s="31" t="s">
        <v>107</v>
      </c>
      <c r="H4966" s="31" t="s">
        <v>108</v>
      </c>
      <c r="I4966" s="31" t="s">
        <v>15987</v>
      </c>
      <c r="J4966" s="31" t="s">
        <v>15988</v>
      </c>
      <c r="K4966" s="31" t="s">
        <v>106</v>
      </c>
      <c r="L4966" s="31" t="s">
        <v>15985</v>
      </c>
      <c r="M4966" s="31" t="s">
        <v>9</v>
      </c>
      <c r="N4966" s="31" t="s">
        <v>25930</v>
      </c>
      <c r="O4966" s="31" t="s">
        <v>25929</v>
      </c>
      <c r="P4966" s="32" t="s">
        <v>25948</v>
      </c>
      <c r="Q4966" s="32">
        <v>1</v>
      </c>
      <c r="R4966" t="str">
        <f t="shared" si="77"/>
        <v>Жеребцов Ю.П. ПП, маг.  "Спокуса" р-н Шепетовский Район, с.Плесна, ул.Молодежная, д.29</v>
      </c>
    </row>
    <row r="4967" spans="1:18" hidden="1" x14ac:dyDescent="0.25">
      <c r="A4967" s="32">
        <v>163201</v>
      </c>
      <c r="B4967" s="31" t="s">
        <v>15984</v>
      </c>
      <c r="C4967" s="31" t="s">
        <v>15985</v>
      </c>
      <c r="D4967" s="31" t="s">
        <v>15986</v>
      </c>
      <c r="E4967" s="31" t="s">
        <v>135</v>
      </c>
      <c r="F4967" s="31" t="s">
        <v>122</v>
      </c>
      <c r="G4967" s="31" t="s">
        <v>107</v>
      </c>
      <c r="H4967" s="31" t="s">
        <v>108</v>
      </c>
      <c r="I4967" s="31"/>
      <c r="J4967" s="31"/>
      <c r="K4967" s="31" t="s">
        <v>106</v>
      </c>
      <c r="L4967" s="31" t="s">
        <v>15985</v>
      </c>
      <c r="M4967" s="31" t="s">
        <v>9</v>
      </c>
      <c r="N4967" s="31" t="s">
        <v>25930</v>
      </c>
      <c r="O4967" s="31" t="s">
        <v>25929</v>
      </c>
      <c r="P4967" s="32" t="s">
        <v>25948</v>
      </c>
      <c r="Q4967" s="32">
        <v>1</v>
      </c>
      <c r="R4967" t="str">
        <f t="shared" si="77"/>
        <v>Жеребцов Ю.П. ПП, маг.  "Спокуса" р-н Шепетовский Район, с.Плесна, ул.Молодежная, д.29</v>
      </c>
    </row>
    <row r="4968" spans="1:18" hidden="1" x14ac:dyDescent="0.25">
      <c r="A4968" s="32">
        <v>163233</v>
      </c>
      <c r="B4968" s="31" t="s">
        <v>16048</v>
      </c>
      <c r="C4968" s="31" t="s">
        <v>16049</v>
      </c>
      <c r="D4968" s="31" t="s">
        <v>16050</v>
      </c>
      <c r="E4968" s="31" t="s">
        <v>145</v>
      </c>
      <c r="F4968" s="31" t="s">
        <v>122</v>
      </c>
      <c r="G4968" s="31" t="s">
        <v>107</v>
      </c>
      <c r="H4968" s="31" t="s">
        <v>108</v>
      </c>
      <c r="I4968" s="31" t="s">
        <v>16051</v>
      </c>
      <c r="J4968" s="31" t="s">
        <v>16052</v>
      </c>
      <c r="K4968" s="31" t="s">
        <v>106</v>
      </c>
      <c r="L4968" s="31" t="s">
        <v>16049</v>
      </c>
      <c r="M4968" s="31" t="s">
        <v>14</v>
      </c>
      <c r="N4968" s="31" t="s">
        <v>25931</v>
      </c>
      <c r="O4968" s="31" t="s">
        <v>25929</v>
      </c>
      <c r="P4968" s="32" t="s">
        <v>67</v>
      </c>
      <c r="Q4968" s="32">
        <v>1</v>
      </c>
      <c r="R4968" t="str">
        <f t="shared" si="77"/>
        <v>Загуровський С.О. ПП, маг. "Ольга" р-н Хмельницкий Район, с.Гвардейское (територія лікарні)</v>
      </c>
    </row>
    <row r="4969" spans="1:18" hidden="1" x14ac:dyDescent="0.25">
      <c r="A4969" s="32">
        <v>163233</v>
      </c>
      <c r="B4969" s="31" t="s">
        <v>16048</v>
      </c>
      <c r="C4969" s="31" t="s">
        <v>16049</v>
      </c>
      <c r="D4969" s="31" t="s">
        <v>16050</v>
      </c>
      <c r="E4969" s="31" t="s">
        <v>145</v>
      </c>
      <c r="F4969" s="31" t="s">
        <v>122</v>
      </c>
      <c r="G4969" s="31" t="s">
        <v>107</v>
      </c>
      <c r="H4969" s="31" t="s">
        <v>108</v>
      </c>
      <c r="I4969" s="31"/>
      <c r="J4969" s="31"/>
      <c r="K4969" s="31" t="s">
        <v>106</v>
      </c>
      <c r="L4969" s="31" t="s">
        <v>16049</v>
      </c>
      <c r="M4969" s="31" t="s">
        <v>14</v>
      </c>
      <c r="N4969" s="31" t="s">
        <v>25931</v>
      </c>
      <c r="O4969" s="31" t="s">
        <v>25929</v>
      </c>
      <c r="P4969" s="32" t="s">
        <v>67</v>
      </c>
      <c r="Q4969" s="32">
        <v>1</v>
      </c>
      <c r="R4969" t="str">
        <f t="shared" si="77"/>
        <v>Загуровський С.О. ПП, маг. "Ольга" р-н Хмельницкий Район, с.Гвардейское (територія лікарні)</v>
      </c>
    </row>
    <row r="4970" spans="1:18" hidden="1" x14ac:dyDescent="0.25">
      <c r="A4970" s="32">
        <v>163251</v>
      </c>
      <c r="B4970" s="31" t="s">
        <v>16094</v>
      </c>
      <c r="C4970" s="31" t="s">
        <v>16095</v>
      </c>
      <c r="D4970" s="31" t="s">
        <v>16096</v>
      </c>
      <c r="E4970" s="31" t="s">
        <v>145</v>
      </c>
      <c r="F4970" s="31" t="s">
        <v>122</v>
      </c>
      <c r="G4970" s="31" t="s">
        <v>149</v>
      </c>
      <c r="H4970" s="31" t="s">
        <v>108</v>
      </c>
      <c r="I4970" s="31" t="s">
        <v>124</v>
      </c>
      <c r="J4970" s="31" t="s">
        <v>109</v>
      </c>
      <c r="K4970" s="31" t="s">
        <v>106</v>
      </c>
      <c r="L4970" s="31" t="s">
        <v>16095</v>
      </c>
      <c r="M4970" s="31" t="s">
        <v>13</v>
      </c>
      <c r="N4970" s="31" t="s">
        <v>25931</v>
      </c>
      <c r="O4970" s="31" t="s">
        <v>25929</v>
      </c>
      <c r="P4970" s="32" t="s">
        <v>25948</v>
      </c>
      <c r="Q4970" s="32">
        <v>1</v>
      </c>
      <c r="R4970" t="str">
        <f t="shared" si="77"/>
        <v>Залізко В.Ф. ПП, к-к р-н Деражнянский Район, г.Деражня, д.2</v>
      </c>
    </row>
    <row r="4971" spans="1:18" hidden="1" x14ac:dyDescent="0.25">
      <c r="A4971" s="32">
        <v>163253</v>
      </c>
      <c r="B4971" s="31" t="s">
        <v>16097</v>
      </c>
      <c r="C4971" s="31" t="s">
        <v>1959</v>
      </c>
      <c r="D4971" s="31" t="s">
        <v>16098</v>
      </c>
      <c r="E4971" s="31" t="s">
        <v>135</v>
      </c>
      <c r="F4971" s="31" t="s">
        <v>122</v>
      </c>
      <c r="G4971" s="31" t="s">
        <v>107</v>
      </c>
      <c r="H4971" s="31" t="s">
        <v>108</v>
      </c>
      <c r="I4971" s="31" t="s">
        <v>9088</v>
      </c>
      <c r="J4971" s="31" t="s">
        <v>9089</v>
      </c>
      <c r="K4971" s="31" t="s">
        <v>106</v>
      </c>
      <c r="L4971" s="31" t="s">
        <v>1959</v>
      </c>
      <c r="M4971" s="31" t="s">
        <v>10</v>
      </c>
      <c r="N4971" s="31" t="s">
        <v>25930</v>
      </c>
      <c r="O4971" s="31" t="s">
        <v>25929</v>
      </c>
      <c r="P4971" s="32" t="s">
        <v>25948</v>
      </c>
      <c r="Q4971" s="32">
        <v>1</v>
      </c>
      <c r="R4971" t="str">
        <f t="shared" si="77"/>
        <v>Залужжя ГТП, маг."Продукти" р-н Белогорский Район, с.Залужье, ул.Долинная, д.29а</v>
      </c>
    </row>
    <row r="4972" spans="1:18" hidden="1" x14ac:dyDescent="0.25">
      <c r="A4972" s="32">
        <v>163253</v>
      </c>
      <c r="B4972" s="31" t="s">
        <v>16097</v>
      </c>
      <c r="C4972" s="31" t="s">
        <v>1959</v>
      </c>
      <c r="D4972" s="31" t="s">
        <v>16098</v>
      </c>
      <c r="E4972" s="31" t="s">
        <v>135</v>
      </c>
      <c r="F4972" s="31" t="s">
        <v>122</v>
      </c>
      <c r="G4972" s="31" t="s">
        <v>107</v>
      </c>
      <c r="H4972" s="31" t="s">
        <v>108</v>
      </c>
      <c r="I4972" s="31"/>
      <c r="J4972" s="31"/>
      <c r="K4972" s="31" t="s">
        <v>106</v>
      </c>
      <c r="L4972" s="31" t="s">
        <v>1959</v>
      </c>
      <c r="M4972" s="31" t="s">
        <v>10</v>
      </c>
      <c r="N4972" s="31" t="s">
        <v>25930</v>
      </c>
      <c r="O4972" s="31" t="s">
        <v>25929</v>
      </c>
      <c r="P4972" s="32" t="s">
        <v>25948</v>
      </c>
      <c r="Q4972" s="32">
        <v>1</v>
      </c>
      <c r="R4972" t="str">
        <f t="shared" si="77"/>
        <v>Залужжя ГТП, маг."Продукти" р-н Белогорский Район, с.Залужье, ул.Долинная, д.29а</v>
      </c>
    </row>
    <row r="4973" spans="1:18" hidden="1" x14ac:dyDescent="0.25">
      <c r="A4973" s="32">
        <v>163258</v>
      </c>
      <c r="B4973" s="31" t="s">
        <v>16099</v>
      </c>
      <c r="C4973" s="31" t="s">
        <v>16100</v>
      </c>
      <c r="D4973" s="31" t="s">
        <v>16101</v>
      </c>
      <c r="E4973" s="31" t="s">
        <v>145</v>
      </c>
      <c r="F4973" s="31" t="s">
        <v>122</v>
      </c>
      <c r="G4973" s="31" t="s">
        <v>115</v>
      </c>
      <c r="H4973" s="31" t="s">
        <v>116</v>
      </c>
      <c r="I4973" s="31" t="s">
        <v>124</v>
      </c>
      <c r="J4973" s="31" t="s">
        <v>109</v>
      </c>
      <c r="K4973" s="31" t="s">
        <v>106</v>
      </c>
      <c r="L4973" s="31" t="s">
        <v>16100</v>
      </c>
      <c r="M4973" s="31" t="s">
        <v>25936</v>
      </c>
      <c r="N4973" s="31" t="s">
        <v>25931</v>
      </c>
      <c r="O4973" s="31" t="s">
        <v>25929</v>
      </c>
      <c r="P4973" s="32" t="s">
        <v>25948</v>
      </c>
      <c r="Q4973" s="32">
        <v>1</v>
      </c>
      <c r="R4973" t="str">
        <f t="shared" si="77"/>
        <v>Заокотнюк З.В.ПП,"Базар" р-н Ярмолинецкий Район, пгт.Ярмолинцы, ул.Чапаева, д.52</v>
      </c>
    </row>
    <row r="4974" spans="1:18" hidden="1" x14ac:dyDescent="0.25">
      <c r="A4974" s="32">
        <v>163312</v>
      </c>
      <c r="B4974" s="31" t="s">
        <v>16204</v>
      </c>
      <c r="C4974" s="31" t="s">
        <v>16205</v>
      </c>
      <c r="D4974" s="31" t="s">
        <v>16206</v>
      </c>
      <c r="E4974" s="31" t="s">
        <v>135</v>
      </c>
      <c r="F4974" s="31" t="s">
        <v>122</v>
      </c>
      <c r="G4974" s="31" t="s">
        <v>149</v>
      </c>
      <c r="H4974" s="31" t="s">
        <v>108</v>
      </c>
      <c r="I4974" s="31" t="s">
        <v>124</v>
      </c>
      <c r="J4974" s="31" t="s">
        <v>109</v>
      </c>
      <c r="K4974" s="31" t="s">
        <v>106</v>
      </c>
      <c r="L4974" s="31" t="s">
        <v>16205</v>
      </c>
      <c r="M4974" s="31" t="s">
        <v>9</v>
      </c>
      <c r="N4974" s="31" t="s">
        <v>25930</v>
      </c>
      <c r="O4974" s="31" t="s">
        <v>25929</v>
      </c>
      <c r="P4974" s="32" t="s">
        <v>25948</v>
      </c>
      <c r="Q4974" s="32">
        <v>1</v>
      </c>
      <c r="R4974" t="str">
        <f t="shared" si="77"/>
        <v>Зінчук Л.П. ПП, кіоск синій р-н Белогорский Район, с.Мокроволя, ул.Украинки Леси, д.26а</v>
      </c>
    </row>
    <row r="4975" spans="1:18" hidden="1" x14ac:dyDescent="0.25">
      <c r="A4975" s="32">
        <v>163312</v>
      </c>
      <c r="B4975" s="31" t="s">
        <v>16204</v>
      </c>
      <c r="C4975" s="31" t="s">
        <v>16205</v>
      </c>
      <c r="D4975" s="31" t="s">
        <v>16206</v>
      </c>
      <c r="E4975" s="31" t="s">
        <v>135</v>
      </c>
      <c r="F4975" s="31" t="s">
        <v>122</v>
      </c>
      <c r="G4975" s="31" t="s">
        <v>149</v>
      </c>
      <c r="H4975" s="31" t="s">
        <v>108</v>
      </c>
      <c r="I4975" s="31"/>
      <c r="J4975" s="31"/>
      <c r="K4975" s="31" t="s">
        <v>106</v>
      </c>
      <c r="L4975" s="31" t="s">
        <v>16205</v>
      </c>
      <c r="M4975" s="31" t="s">
        <v>9</v>
      </c>
      <c r="N4975" s="31" t="s">
        <v>25930</v>
      </c>
      <c r="O4975" s="31" t="s">
        <v>25929</v>
      </c>
      <c r="P4975" s="32" t="s">
        <v>25948</v>
      </c>
      <c r="Q4975" s="32">
        <v>1</v>
      </c>
      <c r="R4975" t="str">
        <f t="shared" si="77"/>
        <v>Зінчук Л.П. ПП, кіоск синій р-н Белогорский Район, с.Мокроволя, ул.Украинки Леси, д.26а</v>
      </c>
    </row>
    <row r="4976" spans="1:18" hidden="1" x14ac:dyDescent="0.25">
      <c r="A4976" s="32">
        <v>163320</v>
      </c>
      <c r="B4976" s="31" t="s">
        <v>16222</v>
      </c>
      <c r="C4976" s="31" t="s">
        <v>16223</v>
      </c>
      <c r="D4976" s="31" t="s">
        <v>16224</v>
      </c>
      <c r="E4976" s="31" t="s">
        <v>135</v>
      </c>
      <c r="F4976" s="31" t="s">
        <v>122</v>
      </c>
      <c r="G4976" s="31" t="s">
        <v>107</v>
      </c>
      <c r="H4976" s="31" t="s">
        <v>108</v>
      </c>
      <c r="I4976" s="31" t="s">
        <v>16225</v>
      </c>
      <c r="J4976" s="31" t="s">
        <v>16226</v>
      </c>
      <c r="K4976" s="31" t="s">
        <v>106</v>
      </c>
      <c r="L4976" s="31" t="s">
        <v>16227</v>
      </c>
      <c r="M4976" s="31" t="s">
        <v>9</v>
      </c>
      <c r="N4976" s="31" t="s">
        <v>25930</v>
      </c>
      <c r="O4976" s="31" t="s">
        <v>25929</v>
      </c>
      <c r="P4976" s="32" t="s">
        <v>25948</v>
      </c>
      <c r="Q4976" s="32">
        <v>1</v>
      </c>
      <c r="R4976" t="str">
        <f t="shared" si="77"/>
        <v>(КООП) Зоря СВК, маг. "Янтар" р-н Полонский Район, с.Котелянка, ул.Шевченко, д.14</v>
      </c>
    </row>
    <row r="4977" spans="1:18" hidden="1" x14ac:dyDescent="0.25">
      <c r="A4977" s="32">
        <v>163320</v>
      </c>
      <c r="B4977" s="31" t="s">
        <v>16222</v>
      </c>
      <c r="C4977" s="31" t="s">
        <v>16223</v>
      </c>
      <c r="D4977" s="31" t="s">
        <v>16224</v>
      </c>
      <c r="E4977" s="31" t="s">
        <v>135</v>
      </c>
      <c r="F4977" s="31" t="s">
        <v>122</v>
      </c>
      <c r="G4977" s="31" t="s">
        <v>107</v>
      </c>
      <c r="H4977" s="31" t="s">
        <v>108</v>
      </c>
      <c r="I4977" s="31"/>
      <c r="J4977" s="31"/>
      <c r="K4977" s="31" t="s">
        <v>106</v>
      </c>
      <c r="L4977" s="31" t="s">
        <v>16227</v>
      </c>
      <c r="M4977" s="31" t="s">
        <v>9</v>
      </c>
      <c r="N4977" s="31" t="s">
        <v>25930</v>
      </c>
      <c r="O4977" s="31" t="s">
        <v>25929</v>
      </c>
      <c r="P4977" s="32" t="s">
        <v>25948</v>
      </c>
      <c r="Q4977" s="32">
        <v>1</v>
      </c>
      <c r="R4977" t="str">
        <f t="shared" si="77"/>
        <v>(КООП) Зоря СВК, маг. "Янтар" р-н Полонский Район, с.Котелянка, ул.Шевченко, д.14</v>
      </c>
    </row>
    <row r="4978" spans="1:18" hidden="1" x14ac:dyDescent="0.25">
      <c r="A4978" s="32">
        <v>163327</v>
      </c>
      <c r="B4978" s="31" t="s">
        <v>16243</v>
      </c>
      <c r="C4978" s="31" t="s">
        <v>16244</v>
      </c>
      <c r="D4978" s="31" t="s">
        <v>16245</v>
      </c>
      <c r="E4978" s="31" t="s">
        <v>135</v>
      </c>
      <c r="F4978" s="31" t="s">
        <v>122</v>
      </c>
      <c r="G4978" s="31" t="s">
        <v>107</v>
      </c>
      <c r="H4978" s="31" t="s">
        <v>108</v>
      </c>
      <c r="I4978" s="31" t="s">
        <v>124</v>
      </c>
      <c r="J4978" s="31" t="s">
        <v>109</v>
      </c>
      <c r="K4978" s="31" t="s">
        <v>106</v>
      </c>
      <c r="L4978" s="31" t="s">
        <v>16244</v>
      </c>
      <c r="M4978" s="31" t="s">
        <v>10</v>
      </c>
      <c r="N4978" s="31" t="s">
        <v>25930</v>
      </c>
      <c r="O4978" s="31" t="s">
        <v>25929</v>
      </c>
      <c r="P4978" s="32" t="s">
        <v>25948</v>
      </c>
      <c r="Q4978" s="32">
        <v>1</v>
      </c>
      <c r="R4978" t="str">
        <f t="shared" si="77"/>
        <v>Зяркевич Г.М.ПП,маг "Сам" г.Нетишин, просп Независимости, д.25</v>
      </c>
    </row>
    <row r="4979" spans="1:18" hidden="1" x14ac:dyDescent="0.25">
      <c r="A4979" s="32">
        <v>163328</v>
      </c>
      <c r="B4979" s="31" t="s">
        <v>16246</v>
      </c>
      <c r="C4979" s="31" t="s">
        <v>16247</v>
      </c>
      <c r="D4979" s="31" t="s">
        <v>16248</v>
      </c>
      <c r="E4979" s="31" t="s">
        <v>135</v>
      </c>
      <c r="F4979" s="31" t="s">
        <v>122</v>
      </c>
      <c r="G4979" s="31" t="s">
        <v>107</v>
      </c>
      <c r="H4979" s="31" t="s">
        <v>108</v>
      </c>
      <c r="I4979" s="31" t="s">
        <v>16249</v>
      </c>
      <c r="J4979" s="31" t="s">
        <v>16250</v>
      </c>
      <c r="K4979" s="31" t="s">
        <v>106</v>
      </c>
      <c r="L4979" s="31" t="s">
        <v>16247</v>
      </c>
      <c r="M4979" s="31" t="s">
        <v>9</v>
      </c>
      <c r="N4979" s="31" t="s">
        <v>25930</v>
      </c>
      <c r="O4979" s="31" t="s">
        <v>25929</v>
      </c>
      <c r="P4979" s="32" t="s">
        <v>25948</v>
      </c>
      <c r="Q4979" s="32">
        <v>1</v>
      </c>
      <c r="R4979" t="str">
        <f t="shared" si="77"/>
        <v>Іванець Н.І. ПП, маг. "Продукти" р-н Шепетовский Район, с.Городище, ул.Котика Вали, д.18</v>
      </c>
    </row>
    <row r="4980" spans="1:18" hidden="1" x14ac:dyDescent="0.25">
      <c r="A4980" s="32">
        <v>163339</v>
      </c>
      <c r="B4980" s="31" t="s">
        <v>16269</v>
      </c>
      <c r="C4980" s="31" t="s">
        <v>16270</v>
      </c>
      <c r="D4980" s="31" t="s">
        <v>16271</v>
      </c>
      <c r="E4980" s="31" t="s">
        <v>135</v>
      </c>
      <c r="F4980" s="31" t="s">
        <v>122</v>
      </c>
      <c r="G4980" s="31" t="s">
        <v>114</v>
      </c>
      <c r="H4980" s="31" t="s">
        <v>108</v>
      </c>
      <c r="I4980" s="31" t="s">
        <v>16272</v>
      </c>
      <c r="J4980" s="31" t="s">
        <v>16273</v>
      </c>
      <c r="K4980" s="31" t="s">
        <v>106</v>
      </c>
      <c r="L4980" s="31" t="s">
        <v>16270</v>
      </c>
      <c r="M4980" s="31" t="s">
        <v>7</v>
      </c>
      <c r="N4980" s="31" t="s">
        <v>25930</v>
      </c>
      <c r="O4980" s="31" t="s">
        <v>25929</v>
      </c>
      <c r="P4980" s="32" t="s">
        <v>25948</v>
      </c>
      <c r="Q4980" s="32">
        <v>1</v>
      </c>
      <c r="R4980" t="str">
        <f t="shared" si="77"/>
        <v>Іванюк В.В. ПП, кафе"Харчевня" г.Славута, ул.Церковная, д.45</v>
      </c>
    </row>
    <row r="4981" spans="1:18" hidden="1" x14ac:dyDescent="0.25">
      <c r="A4981" s="32">
        <v>163347</v>
      </c>
      <c r="B4981" s="31" t="s">
        <v>16289</v>
      </c>
      <c r="C4981" s="31" t="s">
        <v>9223</v>
      </c>
      <c r="D4981" s="31" t="s">
        <v>16290</v>
      </c>
      <c r="E4981" s="31" t="s">
        <v>135</v>
      </c>
      <c r="F4981" s="31" t="s">
        <v>122</v>
      </c>
      <c r="G4981" s="31" t="s">
        <v>111</v>
      </c>
      <c r="H4981" s="31" t="s">
        <v>112</v>
      </c>
      <c r="I4981" s="31" t="s">
        <v>16291</v>
      </c>
      <c r="J4981" s="31" t="s">
        <v>9227</v>
      </c>
      <c r="K4981" s="31" t="s">
        <v>106</v>
      </c>
      <c r="L4981" s="31" t="s">
        <v>9223</v>
      </c>
      <c r="M4981" s="31" t="s">
        <v>9</v>
      </c>
      <c r="N4981" s="31" t="s">
        <v>25930</v>
      </c>
      <c r="O4981" s="31" t="s">
        <v>25929</v>
      </c>
      <c r="P4981" s="32" t="s">
        <v>25948</v>
      </c>
      <c r="Q4981" s="32">
        <v>1</v>
      </c>
      <c r="R4981" t="str">
        <f t="shared" si="77"/>
        <v>ІВК "Рідний край" ТОВ, маг. "Продукти" р-н Белогорский Район, с.Квитневое, ул.Садовая, д.1а</v>
      </c>
    </row>
    <row r="4982" spans="1:18" hidden="1" x14ac:dyDescent="0.25">
      <c r="A4982" s="32">
        <v>163347</v>
      </c>
      <c r="B4982" s="31" t="s">
        <v>16289</v>
      </c>
      <c r="C4982" s="31" t="s">
        <v>9223</v>
      </c>
      <c r="D4982" s="31" t="s">
        <v>16290</v>
      </c>
      <c r="E4982" s="31" t="s">
        <v>135</v>
      </c>
      <c r="F4982" s="31" t="s">
        <v>122</v>
      </c>
      <c r="G4982" s="31" t="s">
        <v>111</v>
      </c>
      <c r="H4982" s="31" t="s">
        <v>112</v>
      </c>
      <c r="I4982" s="31"/>
      <c r="J4982" s="31"/>
      <c r="K4982" s="31" t="s">
        <v>106</v>
      </c>
      <c r="L4982" s="31" t="s">
        <v>9223</v>
      </c>
      <c r="M4982" s="31" t="s">
        <v>9</v>
      </c>
      <c r="N4982" s="31" t="s">
        <v>25930</v>
      </c>
      <c r="O4982" s="31" t="s">
        <v>25929</v>
      </c>
      <c r="P4982" s="32" t="s">
        <v>25948</v>
      </c>
      <c r="Q4982" s="32">
        <v>1</v>
      </c>
      <c r="R4982" t="str">
        <f t="shared" si="77"/>
        <v>ІВК "Рідний край" ТОВ, маг. "Продукти" р-н Белогорский Район, с.Квитневое, ул.Садовая, д.1а</v>
      </c>
    </row>
    <row r="4983" spans="1:18" hidden="1" x14ac:dyDescent="0.25">
      <c r="A4983" s="32">
        <v>163352</v>
      </c>
      <c r="B4983" s="31" t="s">
        <v>16292</v>
      </c>
      <c r="C4983" s="31" t="s">
        <v>16293</v>
      </c>
      <c r="D4983" s="31" t="s">
        <v>16294</v>
      </c>
      <c r="E4983" s="31" t="s">
        <v>135</v>
      </c>
      <c r="F4983" s="31" t="s">
        <v>122</v>
      </c>
      <c r="G4983" s="31" t="s">
        <v>213</v>
      </c>
      <c r="H4983" s="31" t="s">
        <v>214</v>
      </c>
      <c r="I4983" s="31" t="s">
        <v>124</v>
      </c>
      <c r="J4983" s="31" t="s">
        <v>109</v>
      </c>
      <c r="K4983" s="31" t="s">
        <v>106</v>
      </c>
      <c r="L4983" s="31" t="s">
        <v>16295</v>
      </c>
      <c r="M4983" s="31" t="s">
        <v>9</v>
      </c>
      <c r="N4983" s="31" t="s">
        <v>25930</v>
      </c>
      <c r="O4983" s="31" t="s">
        <v>25929</v>
      </c>
      <c r="P4983" s="32" t="s">
        <v>25948</v>
      </c>
      <c r="Q4983" s="32">
        <v>1</v>
      </c>
      <c r="R4983" t="str">
        <f t="shared" si="77"/>
        <v>(КООП) Ізяславська міжрайбаза ВКП р-н Изяславский Район, с.Телижинци, ул.Ленина, д.35 (Шевченка)</v>
      </c>
    </row>
    <row r="4984" spans="1:18" hidden="1" x14ac:dyDescent="0.25">
      <c r="A4984" s="32">
        <v>163382</v>
      </c>
      <c r="B4984" s="31" t="s">
        <v>16346</v>
      </c>
      <c r="C4984" s="31" t="s">
        <v>16347</v>
      </c>
      <c r="D4984" s="31" t="s">
        <v>16348</v>
      </c>
      <c r="E4984" s="31" t="s">
        <v>135</v>
      </c>
      <c r="F4984" s="31" t="s">
        <v>122</v>
      </c>
      <c r="G4984" s="31" t="s">
        <v>107</v>
      </c>
      <c r="H4984" s="31" t="s">
        <v>108</v>
      </c>
      <c r="I4984" s="31" t="s">
        <v>124</v>
      </c>
      <c r="J4984" s="31" t="s">
        <v>109</v>
      </c>
      <c r="K4984" s="31" t="s">
        <v>106</v>
      </c>
      <c r="L4984" s="31" t="s">
        <v>16347</v>
      </c>
      <c r="M4984" s="31" t="s">
        <v>7</v>
      </c>
      <c r="N4984" s="31" t="s">
        <v>25930</v>
      </c>
      <c r="O4984" s="31" t="s">
        <v>25929</v>
      </c>
      <c r="P4984" s="32" t="s">
        <v>25948</v>
      </c>
      <c r="Q4984" s="32">
        <v>1</v>
      </c>
      <c r="R4984" t="str">
        <f t="shared" si="77"/>
        <v>Кавунець Л.І. ПП, маг. "Продукти" г.Славута, ул.Мира, д.77а</v>
      </c>
    </row>
    <row r="4985" spans="1:18" hidden="1" x14ac:dyDescent="0.25">
      <c r="A4985" s="32">
        <v>163388</v>
      </c>
      <c r="B4985" s="31" t="s">
        <v>3369</v>
      </c>
      <c r="C4985" s="31" t="s">
        <v>3370</v>
      </c>
      <c r="D4985" s="31" t="s">
        <v>3371</v>
      </c>
      <c r="E4985" s="31" t="s">
        <v>135</v>
      </c>
      <c r="F4985" s="31" t="s">
        <v>122</v>
      </c>
      <c r="G4985" s="31" t="s">
        <v>107</v>
      </c>
      <c r="H4985" s="31" t="s">
        <v>108</v>
      </c>
      <c r="I4985" s="31" t="s">
        <v>16362</v>
      </c>
      <c r="J4985" s="31" t="s">
        <v>16363</v>
      </c>
      <c r="K4985" s="31" t="s">
        <v>106</v>
      </c>
      <c r="L4985" s="31" t="s">
        <v>3370</v>
      </c>
      <c r="M4985" s="31" t="s">
        <v>9</v>
      </c>
      <c r="N4985" s="31" t="s">
        <v>25930</v>
      </c>
      <c r="O4985" s="31" t="s">
        <v>25929</v>
      </c>
      <c r="P4985" s="32" t="s">
        <v>25948</v>
      </c>
      <c r="Q4985" s="32">
        <v>1</v>
      </c>
      <c r="R4985" t="str">
        <f t="shared" si="77"/>
        <v>Каленикова Н.А. ПП, маг. "Відпочинок" р-н Шепетовский Район, с.Плесна, ул.Шепетовская, д.52</v>
      </c>
    </row>
    <row r="4986" spans="1:18" hidden="1" x14ac:dyDescent="0.25">
      <c r="A4986" s="32">
        <v>163393</v>
      </c>
      <c r="B4986" s="31" t="s">
        <v>16375</v>
      </c>
      <c r="C4986" s="31" t="s">
        <v>16376</v>
      </c>
      <c r="D4986" s="31" t="s">
        <v>8691</v>
      </c>
      <c r="E4986" s="31" t="s">
        <v>135</v>
      </c>
      <c r="F4986" s="31" t="s">
        <v>122</v>
      </c>
      <c r="G4986" s="31" t="s">
        <v>107</v>
      </c>
      <c r="H4986" s="31" t="s">
        <v>108</v>
      </c>
      <c r="I4986" s="31" t="s">
        <v>124</v>
      </c>
      <c r="J4986" s="31" t="s">
        <v>109</v>
      </c>
      <c r="K4986" s="31" t="s">
        <v>106</v>
      </c>
      <c r="L4986" s="31" t="s">
        <v>16376</v>
      </c>
      <c r="M4986" s="31" t="s">
        <v>11</v>
      </c>
      <c r="N4986" s="31" t="s">
        <v>25930</v>
      </c>
      <c r="O4986" s="31" t="s">
        <v>25929</v>
      </c>
      <c r="P4986" s="32" t="s">
        <v>25948</v>
      </c>
      <c r="Q4986" s="32">
        <v>1</v>
      </c>
      <c r="R4986" t="str">
        <f t="shared" si="77"/>
        <v>Лозінський Ю.В. ПП, маг. "Колібрі" г.Шепетовка, ул.Маркса Карла, д.31</v>
      </c>
    </row>
    <row r="4987" spans="1:18" hidden="1" x14ac:dyDescent="0.25">
      <c r="A4987" s="32">
        <v>163396</v>
      </c>
      <c r="B4987" s="31" t="s">
        <v>16379</v>
      </c>
      <c r="C4987" s="31" t="s">
        <v>16380</v>
      </c>
      <c r="D4987" s="31" t="s">
        <v>16381</v>
      </c>
      <c r="E4987" s="31" t="s">
        <v>135</v>
      </c>
      <c r="F4987" s="31" t="s">
        <v>122</v>
      </c>
      <c r="G4987" s="31" t="s">
        <v>107</v>
      </c>
      <c r="H4987" s="31" t="s">
        <v>108</v>
      </c>
      <c r="I4987" s="31" t="s">
        <v>16382</v>
      </c>
      <c r="J4987" s="31" t="s">
        <v>16383</v>
      </c>
      <c r="K4987" s="31" t="s">
        <v>106</v>
      </c>
      <c r="L4987" s="31" t="s">
        <v>16380</v>
      </c>
      <c r="M4987" s="31" t="s">
        <v>10</v>
      </c>
      <c r="N4987" s="31" t="s">
        <v>25930</v>
      </c>
      <c r="O4987" s="31" t="s">
        <v>25929</v>
      </c>
      <c r="P4987" s="32" t="s">
        <v>25948</v>
      </c>
      <c r="Q4987" s="32">
        <v>1</v>
      </c>
      <c r="R4987" t="str">
        <f t="shared" si="77"/>
        <v>Камінська Г.А. ПП, маг. "Агро-Веста" р-н Изяславский Район, с.Влашановка, д.6 (центр)</v>
      </c>
    </row>
    <row r="4988" spans="1:18" hidden="1" x14ac:dyDescent="0.25">
      <c r="A4988" s="32">
        <v>163405</v>
      </c>
      <c r="B4988" s="31" t="s">
        <v>16405</v>
      </c>
      <c r="C4988" s="31" t="s">
        <v>16406</v>
      </c>
      <c r="D4988" s="31" t="s">
        <v>15956</v>
      </c>
      <c r="E4988" s="31" t="s">
        <v>135</v>
      </c>
      <c r="F4988" s="31" t="s">
        <v>122</v>
      </c>
      <c r="G4988" s="31" t="s">
        <v>107</v>
      </c>
      <c r="H4988" s="31" t="s">
        <v>108</v>
      </c>
      <c r="I4988" s="31" t="s">
        <v>124</v>
      </c>
      <c r="J4988" s="31" t="s">
        <v>109</v>
      </c>
      <c r="K4988" s="31" t="s">
        <v>106</v>
      </c>
      <c r="L4988" s="31" t="s">
        <v>16406</v>
      </c>
      <c r="M4988" s="31" t="s">
        <v>10</v>
      </c>
      <c r="N4988" s="31" t="s">
        <v>25930</v>
      </c>
      <c r="O4988" s="31" t="s">
        <v>25929</v>
      </c>
      <c r="P4988" s="32" t="s">
        <v>25948</v>
      </c>
      <c r="Q4988" s="32">
        <v>1</v>
      </c>
      <c r="R4988" t="str">
        <f t="shared" si="77"/>
        <v>Кандабаева Л.І.ПП,маг "Бірюза" г.Нетишин, просп Курчатова, д.3</v>
      </c>
    </row>
    <row r="4989" spans="1:18" hidden="1" x14ac:dyDescent="0.25">
      <c r="A4989" s="32">
        <v>163426</v>
      </c>
      <c r="B4989" s="31" t="s">
        <v>16449</v>
      </c>
      <c r="C4989" s="31" t="s">
        <v>16450</v>
      </c>
      <c r="D4989" s="31" t="s">
        <v>16451</v>
      </c>
      <c r="E4989" s="31" t="s">
        <v>135</v>
      </c>
      <c r="F4989" s="31" t="s">
        <v>122</v>
      </c>
      <c r="G4989" s="31" t="s">
        <v>107</v>
      </c>
      <c r="H4989" s="31" t="s">
        <v>108</v>
      </c>
      <c r="I4989" s="31" t="s">
        <v>124</v>
      </c>
      <c r="J4989" s="31" t="s">
        <v>109</v>
      </c>
      <c r="K4989" s="31" t="s">
        <v>106</v>
      </c>
      <c r="L4989" s="31" t="s">
        <v>16450</v>
      </c>
      <c r="M4989" s="31" t="s">
        <v>11</v>
      </c>
      <c r="N4989" s="31" t="s">
        <v>25930</v>
      </c>
      <c r="O4989" s="31" t="s">
        <v>25929</v>
      </c>
      <c r="P4989" s="32" t="s">
        <v>25948</v>
      </c>
      <c r="Q4989" s="32">
        <v>1</v>
      </c>
      <c r="R4989" t="str">
        <f t="shared" si="77"/>
        <v>Карнатовська О.Ю. ПП, маг. "Світанок" г.Шепетовка, ул.Громовой Ульяны, д.2</v>
      </c>
    </row>
    <row r="4990" spans="1:18" hidden="1" x14ac:dyDescent="0.25">
      <c r="A4990" s="32">
        <v>163426</v>
      </c>
      <c r="B4990" s="31" t="s">
        <v>16449</v>
      </c>
      <c r="C4990" s="31" t="s">
        <v>16450</v>
      </c>
      <c r="D4990" s="31" t="s">
        <v>16451</v>
      </c>
      <c r="E4990" s="31" t="s">
        <v>135</v>
      </c>
      <c r="F4990" s="31" t="s">
        <v>122</v>
      </c>
      <c r="G4990" s="31" t="s">
        <v>107</v>
      </c>
      <c r="H4990" s="31" t="s">
        <v>108</v>
      </c>
      <c r="I4990" s="31"/>
      <c r="J4990" s="31"/>
      <c r="K4990" s="31" t="s">
        <v>106</v>
      </c>
      <c r="L4990" s="31" t="s">
        <v>16450</v>
      </c>
      <c r="M4990" s="31" t="s">
        <v>11</v>
      </c>
      <c r="N4990" s="31" t="s">
        <v>25930</v>
      </c>
      <c r="O4990" s="31" t="s">
        <v>25929</v>
      </c>
      <c r="P4990" s="32" t="s">
        <v>25948</v>
      </c>
      <c r="Q4990" s="32">
        <v>1</v>
      </c>
      <c r="R4990" t="str">
        <f t="shared" si="77"/>
        <v>Карнатовська О.Ю. ПП, маг. "Світанок" г.Шепетовка, ул.Громовой Ульяны, д.2</v>
      </c>
    </row>
    <row r="4991" spans="1:18" hidden="1" x14ac:dyDescent="0.25">
      <c r="A4991" s="32">
        <v>163430</v>
      </c>
      <c r="B4991" s="31" t="s">
        <v>16458</v>
      </c>
      <c r="C4991" s="31" t="s">
        <v>16459</v>
      </c>
      <c r="D4991" s="31" t="s">
        <v>16460</v>
      </c>
      <c r="E4991" s="31" t="s">
        <v>145</v>
      </c>
      <c r="F4991" s="31" t="s">
        <v>122</v>
      </c>
      <c r="G4991" s="31" t="s">
        <v>107</v>
      </c>
      <c r="H4991" s="31" t="s">
        <v>108</v>
      </c>
      <c r="I4991" s="31" t="s">
        <v>16461</v>
      </c>
      <c r="J4991" s="31" t="s">
        <v>16462</v>
      </c>
      <c r="K4991" s="31" t="s">
        <v>106</v>
      </c>
      <c r="L4991" s="31" t="s">
        <v>16459</v>
      </c>
      <c r="M4991" s="31" t="s">
        <v>16</v>
      </c>
      <c r="N4991" s="31" t="s">
        <v>25931</v>
      </c>
      <c r="O4991" s="31" t="s">
        <v>25929</v>
      </c>
      <c r="P4991" s="32" t="s">
        <v>25948</v>
      </c>
      <c r="Q4991" s="32">
        <v>1</v>
      </c>
      <c r="R4991" t="str">
        <f t="shared" si="77"/>
        <v>Карчевська Т.О. ПП, маг. "Тетяна" р-н Деражнянский Район, пгт.Волковинцы, ул.Мира, д.88</v>
      </c>
    </row>
    <row r="4992" spans="1:18" hidden="1" x14ac:dyDescent="0.25">
      <c r="A4992" s="32">
        <v>163438</v>
      </c>
      <c r="B4992" s="31" t="s">
        <v>16473</v>
      </c>
      <c r="C4992" s="31" t="s">
        <v>16474</v>
      </c>
      <c r="D4992" s="31" t="s">
        <v>16475</v>
      </c>
      <c r="E4992" s="31" t="s">
        <v>135</v>
      </c>
      <c r="F4992" s="31" t="s">
        <v>122</v>
      </c>
      <c r="G4992" s="31" t="s">
        <v>115</v>
      </c>
      <c r="H4992" s="31" t="s">
        <v>116</v>
      </c>
      <c r="I4992" s="31" t="s">
        <v>16476</v>
      </c>
      <c r="J4992" s="31" t="s">
        <v>16477</v>
      </c>
      <c r="K4992" s="31" t="s">
        <v>106</v>
      </c>
      <c r="L4992" s="31" t="s">
        <v>16474</v>
      </c>
      <c r="M4992" s="31" t="s">
        <v>12</v>
      </c>
      <c r="N4992" s="31" t="s">
        <v>25930</v>
      </c>
      <c r="O4992" s="31" t="s">
        <v>25929</v>
      </c>
      <c r="P4992" s="32" t="s">
        <v>25948</v>
      </c>
      <c r="Q4992" s="32">
        <v>1</v>
      </c>
      <c r="R4992" t="str">
        <f t="shared" si="77"/>
        <v>Качановська А.О. ПП, лоток 1 р-н Изяславский Район, г.Изяслав, ул.Вокзальная, д.9 (ринок)</v>
      </c>
    </row>
    <row r="4993" spans="1:18" hidden="1" x14ac:dyDescent="0.25">
      <c r="A4993" s="32">
        <v>163438</v>
      </c>
      <c r="B4993" s="31" t="s">
        <v>16473</v>
      </c>
      <c r="C4993" s="31" t="s">
        <v>16474</v>
      </c>
      <c r="D4993" s="31" t="s">
        <v>16475</v>
      </c>
      <c r="E4993" s="31" t="s">
        <v>135</v>
      </c>
      <c r="F4993" s="31" t="s">
        <v>122</v>
      </c>
      <c r="G4993" s="31" t="s">
        <v>115</v>
      </c>
      <c r="H4993" s="31" t="s">
        <v>116</v>
      </c>
      <c r="I4993" s="31"/>
      <c r="J4993" s="31"/>
      <c r="K4993" s="31" t="s">
        <v>106</v>
      </c>
      <c r="L4993" s="31" t="s">
        <v>16474</v>
      </c>
      <c r="M4993" s="31" t="s">
        <v>12</v>
      </c>
      <c r="N4993" s="31" t="s">
        <v>25930</v>
      </c>
      <c r="O4993" s="31" t="s">
        <v>25929</v>
      </c>
      <c r="P4993" s="32" t="s">
        <v>25948</v>
      </c>
      <c r="Q4993" s="32">
        <v>1</v>
      </c>
      <c r="R4993" t="str">
        <f t="shared" si="77"/>
        <v>Качановська А.О. ПП, лоток 1 р-н Изяславский Район, г.Изяслав, ул.Вокзальная, д.9 (ринок)</v>
      </c>
    </row>
    <row r="4994" spans="1:18" hidden="1" x14ac:dyDescent="0.25">
      <c r="A4994" s="32">
        <v>163439</v>
      </c>
      <c r="B4994" s="31" t="s">
        <v>16478</v>
      </c>
      <c r="C4994" s="31" t="s">
        <v>16479</v>
      </c>
      <c r="D4994" s="31" t="s">
        <v>16475</v>
      </c>
      <c r="E4994" s="31" t="s">
        <v>135</v>
      </c>
      <c r="F4994" s="31" t="s">
        <v>122</v>
      </c>
      <c r="G4994" s="31" t="s">
        <v>115</v>
      </c>
      <c r="H4994" s="31" t="s">
        <v>116</v>
      </c>
      <c r="I4994" s="31" t="s">
        <v>124</v>
      </c>
      <c r="J4994" s="31" t="s">
        <v>109</v>
      </c>
      <c r="K4994" s="31" t="s">
        <v>106</v>
      </c>
      <c r="L4994" s="31" t="s">
        <v>16479</v>
      </c>
      <c r="M4994" s="31" t="s">
        <v>12</v>
      </c>
      <c r="N4994" s="31" t="s">
        <v>25930</v>
      </c>
      <c r="O4994" s="31" t="s">
        <v>25929</v>
      </c>
      <c r="P4994" s="32" t="s">
        <v>25948</v>
      </c>
      <c r="Q4994" s="32">
        <v>1</v>
      </c>
      <c r="R4994" t="str">
        <f t="shared" si="77"/>
        <v>Качановська А.О. ПП, лоток 2 р-н Изяславский Район, г.Изяслав, ул.Вокзальная, д.9 (ринок)</v>
      </c>
    </row>
    <row r="4995" spans="1:18" hidden="1" x14ac:dyDescent="0.25">
      <c r="A4995" s="32">
        <v>163443</v>
      </c>
      <c r="B4995" s="31" t="s">
        <v>16485</v>
      </c>
      <c r="C4995" s="31" t="s">
        <v>16486</v>
      </c>
      <c r="D4995" s="31" t="s">
        <v>10884</v>
      </c>
      <c r="E4995" s="31" t="s">
        <v>135</v>
      </c>
      <c r="F4995" s="31" t="s">
        <v>122</v>
      </c>
      <c r="G4995" s="31" t="s">
        <v>115</v>
      </c>
      <c r="H4995" s="31" t="s">
        <v>116</v>
      </c>
      <c r="I4995" s="31" t="s">
        <v>16487</v>
      </c>
      <c r="J4995" s="31" t="s">
        <v>16488</v>
      </c>
      <c r="K4995" s="31" t="s">
        <v>106</v>
      </c>
      <c r="L4995" s="31" t="s">
        <v>16486</v>
      </c>
      <c r="M4995" s="31" t="s">
        <v>12</v>
      </c>
      <c r="N4995" s="31" t="s">
        <v>25930</v>
      </c>
      <c r="O4995" s="31" t="s">
        <v>25929</v>
      </c>
      <c r="P4995" s="32" t="s">
        <v>25948</v>
      </c>
      <c r="Q4995" s="32">
        <v>1</v>
      </c>
      <c r="R4995" t="str">
        <f t="shared" ref="R4995:R5058" si="78">CONCATENATE(C4995," ",D4995)</f>
        <v>Качановський Л.П. ПП, лоток №1 "Ганна" р-н Изяславский Район, г.Изяслав, ул.Вокзальная, д.9</v>
      </c>
    </row>
    <row r="4996" spans="1:18" hidden="1" x14ac:dyDescent="0.25">
      <c r="A4996" s="32">
        <v>163444</v>
      </c>
      <c r="B4996" s="31" t="s">
        <v>16489</v>
      </c>
      <c r="C4996" s="31" t="s">
        <v>16490</v>
      </c>
      <c r="D4996" s="31" t="s">
        <v>10884</v>
      </c>
      <c r="E4996" s="31" t="s">
        <v>135</v>
      </c>
      <c r="F4996" s="31" t="s">
        <v>122</v>
      </c>
      <c r="G4996" s="31" t="s">
        <v>149</v>
      </c>
      <c r="H4996" s="31" t="s">
        <v>108</v>
      </c>
      <c r="I4996" s="31" t="s">
        <v>124</v>
      </c>
      <c r="J4996" s="31" t="s">
        <v>109</v>
      </c>
      <c r="K4996" s="31" t="s">
        <v>106</v>
      </c>
      <c r="L4996" s="31" t="s">
        <v>16490</v>
      </c>
      <c r="M4996" s="31" t="s">
        <v>12</v>
      </c>
      <c r="N4996" s="31" t="s">
        <v>25930</v>
      </c>
      <c r="O4996" s="31" t="s">
        <v>25929</v>
      </c>
      <c r="P4996" s="32" t="s">
        <v>25948</v>
      </c>
      <c r="Q4996" s="32">
        <v>1</v>
      </c>
      <c r="R4996" t="str">
        <f t="shared" si="78"/>
        <v>Качановський Л.П. ПП, лоток №1 "Ларіса" р-н Изяславский Район, г.Изяслав, ул.Вокзальная, д.9</v>
      </c>
    </row>
    <row r="4997" spans="1:18" hidden="1" x14ac:dyDescent="0.25">
      <c r="A4997" s="32">
        <v>163460</v>
      </c>
      <c r="B4997" s="31" t="s">
        <v>16513</v>
      </c>
      <c r="C4997" s="31" t="s">
        <v>16514</v>
      </c>
      <c r="D4997" s="31" t="s">
        <v>16515</v>
      </c>
      <c r="E4997" s="31" t="s">
        <v>135</v>
      </c>
      <c r="F4997" s="31" t="s">
        <v>122</v>
      </c>
      <c r="G4997" s="31" t="s">
        <v>113</v>
      </c>
      <c r="H4997" s="31" t="s">
        <v>108</v>
      </c>
      <c r="I4997" s="31" t="s">
        <v>124</v>
      </c>
      <c r="J4997" s="31" t="s">
        <v>109</v>
      </c>
      <c r="K4997" s="31" t="s">
        <v>106</v>
      </c>
      <c r="L4997" s="31" t="s">
        <v>16514</v>
      </c>
      <c r="M4997" s="31" t="s">
        <v>11</v>
      </c>
      <c r="N4997" s="31" t="s">
        <v>25930</v>
      </c>
      <c r="O4997" s="31" t="s">
        <v>25929</v>
      </c>
      <c r="P4997" s="32" t="s">
        <v>25948</v>
      </c>
      <c r="Q4997" s="32">
        <v>1</v>
      </c>
      <c r="R4997" t="str">
        <f t="shared" si="78"/>
        <v>Кашуба Н.А.ПП,маг."Каріна" Шепетівка, вул. Пліщінська, б. 19,</v>
      </c>
    </row>
    <row r="4998" spans="1:18" hidden="1" x14ac:dyDescent="0.25">
      <c r="A4998" s="32">
        <v>163465</v>
      </c>
      <c r="B4998" s="31" t="s">
        <v>16527</v>
      </c>
      <c r="C4998" s="31" t="s">
        <v>16528</v>
      </c>
      <c r="D4998" s="31" t="s">
        <v>16529</v>
      </c>
      <c r="E4998" s="31" t="s">
        <v>135</v>
      </c>
      <c r="F4998" s="31" t="s">
        <v>122</v>
      </c>
      <c r="G4998" s="31" t="s">
        <v>107</v>
      </c>
      <c r="H4998" s="31" t="s">
        <v>108</v>
      </c>
      <c r="I4998" s="31" t="s">
        <v>124</v>
      </c>
      <c r="J4998" s="31" t="s">
        <v>109</v>
      </c>
      <c r="K4998" s="31" t="s">
        <v>106</v>
      </c>
      <c r="L4998" s="31" t="s">
        <v>16530</v>
      </c>
      <c r="M4998" s="31" t="s">
        <v>9</v>
      </c>
      <c r="N4998" s="31" t="s">
        <v>25930</v>
      </c>
      <c r="O4998" s="31" t="s">
        <v>25929</v>
      </c>
      <c r="P4998" s="32" t="s">
        <v>25948</v>
      </c>
      <c r="Q4998" s="32">
        <v>1</v>
      </c>
      <c r="R4998" t="str">
        <f t="shared" si="78"/>
        <v>(КООП) КВП "Ринок"маг."Продукти" р-н Шепетовский Район, с.Пашуки, ул.Центральная, д.1</v>
      </c>
    </row>
    <row r="4999" spans="1:18" hidden="1" x14ac:dyDescent="0.25">
      <c r="A4999" s="32">
        <v>163467</v>
      </c>
      <c r="B4999" s="31" t="s">
        <v>16534</v>
      </c>
      <c r="C4999" s="31" t="s">
        <v>16535</v>
      </c>
      <c r="D4999" s="31" t="s">
        <v>16536</v>
      </c>
      <c r="E4999" s="31" t="s">
        <v>135</v>
      </c>
      <c r="F4999" s="31" t="s">
        <v>122</v>
      </c>
      <c r="G4999" s="31" t="s">
        <v>114</v>
      </c>
      <c r="H4999" s="31" t="s">
        <v>108</v>
      </c>
      <c r="I4999" s="31" t="s">
        <v>16537</v>
      </c>
      <c r="J4999" s="31" t="s">
        <v>16538</v>
      </c>
      <c r="K4999" s="31" t="s">
        <v>106</v>
      </c>
      <c r="L4999" s="31" t="s">
        <v>16535</v>
      </c>
      <c r="M4999" s="31" t="s">
        <v>12</v>
      </c>
      <c r="N4999" s="31" t="s">
        <v>25930</v>
      </c>
      <c r="O4999" s="31" t="s">
        <v>25929</v>
      </c>
      <c r="P4999" s="32" t="s">
        <v>25948</v>
      </c>
      <c r="Q4999" s="32">
        <v>1</v>
      </c>
      <c r="R4999" t="str">
        <f t="shared" si="78"/>
        <v>Квятковська Н.К. ПП, кафе "Дует" р-н Полонский Район, пгт.Понинка, ул.Победы, д.33а</v>
      </c>
    </row>
    <row r="5000" spans="1:18" hidden="1" x14ac:dyDescent="0.25">
      <c r="A5000" s="32">
        <v>163477</v>
      </c>
      <c r="B5000" s="31" t="s">
        <v>406</v>
      </c>
      <c r="C5000" s="31" t="s">
        <v>407</v>
      </c>
      <c r="D5000" s="31" t="s">
        <v>16545</v>
      </c>
      <c r="E5000" s="31" t="s">
        <v>135</v>
      </c>
      <c r="F5000" s="31" t="s">
        <v>122</v>
      </c>
      <c r="G5000" s="31" t="s">
        <v>107</v>
      </c>
      <c r="H5000" s="31" t="s">
        <v>108</v>
      </c>
      <c r="I5000" s="31" t="s">
        <v>16546</v>
      </c>
      <c r="J5000" s="31" t="s">
        <v>16547</v>
      </c>
      <c r="K5000" s="31" t="s">
        <v>106</v>
      </c>
      <c r="L5000" s="31" t="s">
        <v>407</v>
      </c>
      <c r="M5000" s="31" t="s">
        <v>8</v>
      </c>
      <c r="N5000" s="31" t="s">
        <v>25930</v>
      </c>
      <c r="O5000" s="31" t="s">
        <v>25929</v>
      </c>
      <c r="P5000" s="32" t="s">
        <v>25948</v>
      </c>
      <c r="Q5000" s="32">
        <v>1</v>
      </c>
      <c r="R5000" t="str">
        <f t="shared" si="78"/>
        <v>Киликиївське КП, маг. "Продукти" р-н Славутский Район, с.Печиводы, ул.Пархоменко, д.14</v>
      </c>
    </row>
    <row r="5001" spans="1:18" hidden="1" x14ac:dyDescent="0.25">
      <c r="A5001" s="32">
        <v>163477</v>
      </c>
      <c r="B5001" s="31" t="s">
        <v>406</v>
      </c>
      <c r="C5001" s="31" t="s">
        <v>407</v>
      </c>
      <c r="D5001" s="31" t="s">
        <v>16545</v>
      </c>
      <c r="E5001" s="31" t="s">
        <v>135</v>
      </c>
      <c r="F5001" s="31" t="s">
        <v>122</v>
      </c>
      <c r="G5001" s="31" t="s">
        <v>107</v>
      </c>
      <c r="H5001" s="31" t="s">
        <v>108</v>
      </c>
      <c r="I5001" s="31"/>
      <c r="J5001" s="31"/>
      <c r="K5001" s="31" t="s">
        <v>106</v>
      </c>
      <c r="L5001" s="31" t="s">
        <v>407</v>
      </c>
      <c r="M5001" s="31" t="s">
        <v>8</v>
      </c>
      <c r="N5001" s="31" t="s">
        <v>25930</v>
      </c>
      <c r="O5001" s="31" t="s">
        <v>25929</v>
      </c>
      <c r="P5001" s="32" t="s">
        <v>25948</v>
      </c>
      <c r="Q5001" s="32">
        <v>1</v>
      </c>
      <c r="R5001" t="str">
        <f t="shared" si="78"/>
        <v>Киликиївське КП, маг. "Продукти" р-н Славутский Район, с.Печиводы, ул.Пархоменко, д.14</v>
      </c>
    </row>
    <row r="5002" spans="1:18" hidden="1" x14ac:dyDescent="0.25">
      <c r="A5002" s="32">
        <v>163478</v>
      </c>
      <c r="B5002" s="31" t="s">
        <v>16548</v>
      </c>
      <c r="C5002" s="31" t="s">
        <v>16549</v>
      </c>
      <c r="D5002" s="31" t="s">
        <v>16550</v>
      </c>
      <c r="E5002" s="31" t="s">
        <v>135</v>
      </c>
      <c r="F5002" s="31" t="s">
        <v>122</v>
      </c>
      <c r="G5002" s="31" t="s">
        <v>107</v>
      </c>
      <c r="H5002" s="31" t="s">
        <v>108</v>
      </c>
      <c r="I5002" s="31" t="s">
        <v>124</v>
      </c>
      <c r="J5002" s="31" t="s">
        <v>109</v>
      </c>
      <c r="K5002" s="31" t="s">
        <v>106</v>
      </c>
      <c r="L5002" s="31" t="s">
        <v>407</v>
      </c>
      <c r="M5002" s="31" t="s">
        <v>8</v>
      </c>
      <c r="N5002" s="31" t="s">
        <v>25930</v>
      </c>
      <c r="O5002" s="31" t="s">
        <v>25929</v>
      </c>
      <c r="P5002" s="32" t="s">
        <v>25948</v>
      </c>
      <c r="Q5002" s="32">
        <v>1</v>
      </c>
      <c r="R5002" t="str">
        <f t="shared" si="78"/>
        <v>(КООП) Киликиївське КП, маг. "Продукти" р-н Славутский Район, с.Киликиев, д.22 (ул. Козацький шлях)</v>
      </c>
    </row>
    <row r="5003" spans="1:18" hidden="1" x14ac:dyDescent="0.25">
      <c r="A5003" s="32">
        <v>163478</v>
      </c>
      <c r="B5003" s="31" t="s">
        <v>16548</v>
      </c>
      <c r="C5003" s="31" t="s">
        <v>16549</v>
      </c>
      <c r="D5003" s="31" t="s">
        <v>16550</v>
      </c>
      <c r="E5003" s="31" t="s">
        <v>135</v>
      </c>
      <c r="F5003" s="31" t="s">
        <v>122</v>
      </c>
      <c r="G5003" s="31" t="s">
        <v>107</v>
      </c>
      <c r="H5003" s="31" t="s">
        <v>108</v>
      </c>
      <c r="I5003" s="31"/>
      <c r="J5003" s="31"/>
      <c r="K5003" s="31" t="s">
        <v>106</v>
      </c>
      <c r="L5003" s="31" t="s">
        <v>407</v>
      </c>
      <c r="M5003" s="31" t="s">
        <v>8</v>
      </c>
      <c r="N5003" s="31" t="s">
        <v>25930</v>
      </c>
      <c r="O5003" s="31" t="s">
        <v>25929</v>
      </c>
      <c r="P5003" s="32" t="s">
        <v>25948</v>
      </c>
      <c r="Q5003" s="32">
        <v>1</v>
      </c>
      <c r="R5003" t="str">
        <f t="shared" si="78"/>
        <v>(КООП) Киликиївське КП, маг. "Продукти" р-н Славутский Район, с.Киликиев, д.22 (ул. Козацький шлях)</v>
      </c>
    </row>
    <row r="5004" spans="1:18" hidden="1" x14ac:dyDescent="0.25">
      <c r="A5004" s="32">
        <v>163479</v>
      </c>
      <c r="B5004" s="31" t="s">
        <v>16551</v>
      </c>
      <c r="C5004" s="31" t="s">
        <v>16549</v>
      </c>
      <c r="D5004" s="31" t="s">
        <v>16552</v>
      </c>
      <c r="E5004" s="31" t="s">
        <v>135</v>
      </c>
      <c r="F5004" s="31" t="s">
        <v>122</v>
      </c>
      <c r="G5004" s="31" t="s">
        <v>107</v>
      </c>
      <c r="H5004" s="31" t="s">
        <v>108</v>
      </c>
      <c r="I5004" s="31"/>
      <c r="J5004" s="31"/>
      <c r="K5004" s="31" t="s">
        <v>106</v>
      </c>
      <c r="L5004" s="31" t="s">
        <v>407</v>
      </c>
      <c r="M5004" s="31" t="s">
        <v>8</v>
      </c>
      <c r="N5004" s="31" t="s">
        <v>25930</v>
      </c>
      <c r="O5004" s="31" t="s">
        <v>25929</v>
      </c>
      <c r="P5004" s="32" t="s">
        <v>25948</v>
      </c>
      <c r="Q5004" s="32">
        <v>1</v>
      </c>
      <c r="R5004" t="str">
        <f t="shared" si="78"/>
        <v>(КООП) Киликиївське КП, маг. "Продукти" р-н Славутский Район, с.Поддубцы, д.6б (центр)</v>
      </c>
    </row>
    <row r="5005" spans="1:18" hidden="1" x14ac:dyDescent="0.25">
      <c r="A5005" s="32">
        <v>163479</v>
      </c>
      <c r="B5005" s="31" t="s">
        <v>16551</v>
      </c>
      <c r="C5005" s="31" t="s">
        <v>16549</v>
      </c>
      <c r="D5005" s="31" t="s">
        <v>16552</v>
      </c>
      <c r="E5005" s="31" t="s">
        <v>135</v>
      </c>
      <c r="F5005" s="31" t="s">
        <v>122</v>
      </c>
      <c r="G5005" s="31" t="s">
        <v>107</v>
      </c>
      <c r="H5005" s="31" t="s">
        <v>108</v>
      </c>
      <c r="I5005" s="31" t="s">
        <v>124</v>
      </c>
      <c r="J5005" s="31" t="s">
        <v>109</v>
      </c>
      <c r="K5005" s="31" t="s">
        <v>106</v>
      </c>
      <c r="L5005" s="31" t="s">
        <v>407</v>
      </c>
      <c r="M5005" s="31" t="s">
        <v>8</v>
      </c>
      <c r="N5005" s="31" t="s">
        <v>25930</v>
      </c>
      <c r="O5005" s="31" t="s">
        <v>25929</v>
      </c>
      <c r="P5005" s="32" t="s">
        <v>25948</v>
      </c>
      <c r="Q5005" s="32">
        <v>1</v>
      </c>
      <c r="R5005" t="str">
        <f t="shared" si="78"/>
        <v>(КООП) Киликиївське КП, маг. "Продукти" р-н Славутский Район, с.Поддубцы, д.6б (центр)</v>
      </c>
    </row>
    <row r="5006" spans="1:18" hidden="1" x14ac:dyDescent="0.25">
      <c r="A5006" s="32">
        <v>163480</v>
      </c>
      <c r="B5006" s="31" t="s">
        <v>1978</v>
      </c>
      <c r="C5006" s="31" t="s">
        <v>16549</v>
      </c>
      <c r="D5006" s="31" t="s">
        <v>16553</v>
      </c>
      <c r="E5006" s="31" t="s">
        <v>135</v>
      </c>
      <c r="F5006" s="31" t="s">
        <v>122</v>
      </c>
      <c r="G5006" s="31" t="s">
        <v>107</v>
      </c>
      <c r="H5006" s="31" t="s">
        <v>108</v>
      </c>
      <c r="I5006" s="31" t="s">
        <v>124</v>
      </c>
      <c r="J5006" s="31" t="s">
        <v>109</v>
      </c>
      <c r="K5006" s="31" t="s">
        <v>106</v>
      </c>
      <c r="L5006" s="31" t="s">
        <v>407</v>
      </c>
      <c r="M5006" s="31" t="s">
        <v>8</v>
      </c>
      <c r="N5006" s="31" t="s">
        <v>25930</v>
      </c>
      <c r="O5006" s="31" t="s">
        <v>25929</v>
      </c>
      <c r="P5006" s="32" t="s">
        <v>25948</v>
      </c>
      <c r="Q5006" s="32">
        <v>1</v>
      </c>
      <c r="R5006" t="str">
        <f t="shared" si="78"/>
        <v>(КООП) Киликиївське КП, маг. "Продукти" р-н Славутский Район, с.Тростянец, д.14 (ул. Леси Украинки)</v>
      </c>
    </row>
    <row r="5007" spans="1:18" hidden="1" x14ac:dyDescent="0.25">
      <c r="A5007" s="32">
        <v>163498</v>
      </c>
      <c r="B5007" s="31" t="s">
        <v>16603</v>
      </c>
      <c r="C5007" s="31" t="s">
        <v>16604</v>
      </c>
      <c r="D5007" s="31" t="s">
        <v>16605</v>
      </c>
      <c r="E5007" s="31" t="s">
        <v>135</v>
      </c>
      <c r="F5007" s="31" t="s">
        <v>122</v>
      </c>
      <c r="G5007" s="31" t="s">
        <v>149</v>
      </c>
      <c r="H5007" s="31" t="s">
        <v>108</v>
      </c>
      <c r="I5007" s="31" t="s">
        <v>124</v>
      </c>
      <c r="J5007" s="31" t="s">
        <v>109</v>
      </c>
      <c r="K5007" s="31" t="s">
        <v>106</v>
      </c>
      <c r="L5007" s="31" t="s">
        <v>16604</v>
      </c>
      <c r="M5007" s="31" t="s">
        <v>11</v>
      </c>
      <c r="N5007" s="31" t="s">
        <v>25930</v>
      </c>
      <c r="O5007" s="31" t="s">
        <v>25929</v>
      </c>
      <c r="P5007" s="32" t="s">
        <v>25948</v>
      </c>
      <c r="Q5007" s="32">
        <v>1</v>
      </c>
      <c r="R5007" t="str">
        <f t="shared" si="78"/>
        <v>Кілікевич О С ПП,"Лоток" Шепетівка, вул. Гордатюка, б. 67,  біля</v>
      </c>
    </row>
    <row r="5008" spans="1:18" hidden="1" x14ac:dyDescent="0.25">
      <c r="A5008" s="32">
        <v>903325</v>
      </c>
      <c r="B5008" s="31" t="s">
        <v>6366</v>
      </c>
      <c r="C5008" s="31" t="s">
        <v>6367</v>
      </c>
      <c r="D5008" s="31" t="s">
        <v>6368</v>
      </c>
      <c r="E5008" s="31" t="s">
        <v>145</v>
      </c>
      <c r="F5008" s="31" t="s">
        <v>122</v>
      </c>
      <c r="G5008" s="31" t="s">
        <v>107</v>
      </c>
      <c r="H5008" s="31" t="s">
        <v>108</v>
      </c>
      <c r="I5008" s="31" t="s">
        <v>6369</v>
      </c>
      <c r="J5008" s="31" t="s">
        <v>6370</v>
      </c>
      <c r="K5008" s="31" t="s">
        <v>110</v>
      </c>
      <c r="L5008" s="31" t="s">
        <v>6367</v>
      </c>
      <c r="M5008" s="31" t="s">
        <v>25936</v>
      </c>
      <c r="N5008" s="31" t="s">
        <v>25931</v>
      </c>
      <c r="O5008" s="31" t="s">
        <v>25929</v>
      </c>
      <c r="P5008" s="32" t="s">
        <v>66</v>
      </c>
      <c r="Q5008" s="32">
        <v>0</v>
      </c>
      <c r="R5008" t="str">
        <f t="shared" si="78"/>
        <v>Бородій А.С. ПП, маг. "Продукти" р-н Ярмолинецкий Район, пгт.Ярмолинцы, ул.Хмельницкая, д.8 (біля "Петропавлівського")</v>
      </c>
    </row>
    <row r="5009" spans="1:18" hidden="1" x14ac:dyDescent="0.25">
      <c r="A5009" s="32">
        <v>432694</v>
      </c>
      <c r="B5009" s="31" t="s">
        <v>23623</v>
      </c>
      <c r="C5009" s="31" t="s">
        <v>23624</v>
      </c>
      <c r="D5009" s="31" t="s">
        <v>7648</v>
      </c>
      <c r="E5009" s="31" t="s">
        <v>145</v>
      </c>
      <c r="F5009" s="31" t="s">
        <v>122</v>
      </c>
      <c r="G5009" s="31" t="s">
        <v>114</v>
      </c>
      <c r="H5009" s="31" t="s">
        <v>108</v>
      </c>
      <c r="I5009" s="31" t="s">
        <v>23625</v>
      </c>
      <c r="J5009" s="31" t="s">
        <v>23626</v>
      </c>
      <c r="K5009" s="31" t="s">
        <v>106</v>
      </c>
      <c r="L5009" s="31" t="s">
        <v>23624</v>
      </c>
      <c r="M5009" s="31" t="s">
        <v>14</v>
      </c>
      <c r="N5009" s="31" t="s">
        <v>25931</v>
      </c>
      <c r="O5009" s="31" t="s">
        <v>25929</v>
      </c>
      <c r="P5009" s="32" t="s">
        <v>25948</v>
      </c>
      <c r="Q5009" s="32">
        <v>1</v>
      </c>
      <c r="R5009" t="str">
        <f t="shared" si="78"/>
        <v>Підкова Н.В. ПП, бар-кафе р-н Волочисский Район, пгт.Войтовцы, ул.Ленина, д.18</v>
      </c>
    </row>
    <row r="5010" spans="1:18" hidden="1" x14ac:dyDescent="0.25">
      <c r="A5010" s="32">
        <v>547438</v>
      </c>
      <c r="B5010" s="31" t="s">
        <v>23698</v>
      </c>
      <c r="C5010" s="31" t="s">
        <v>23699</v>
      </c>
      <c r="D5010" s="31" t="s">
        <v>23700</v>
      </c>
      <c r="E5010" s="31" t="s">
        <v>145</v>
      </c>
      <c r="F5010" s="31" t="s">
        <v>122</v>
      </c>
      <c r="G5010" s="31" t="s">
        <v>107</v>
      </c>
      <c r="H5010" s="31" t="s">
        <v>108</v>
      </c>
      <c r="I5010" s="31" t="s">
        <v>124</v>
      </c>
      <c r="J5010" s="31" t="s">
        <v>109</v>
      </c>
      <c r="K5010" s="31" t="s">
        <v>106</v>
      </c>
      <c r="L5010" s="31" t="s">
        <v>23699</v>
      </c>
      <c r="M5010" s="31" t="s">
        <v>13</v>
      </c>
      <c r="N5010" s="31" t="s">
        <v>25931</v>
      </c>
      <c r="O5010" s="31" t="s">
        <v>25929</v>
      </c>
      <c r="P5010" s="32" t="s">
        <v>25948</v>
      </c>
      <c r="Q5010" s="32">
        <v>1</v>
      </c>
      <c r="R5010" t="str">
        <f t="shared" si="78"/>
        <v>Шимкова В.В. ПП, маг. "Продукти" р-н Волочисский Район, с.Гоноровка, ул.Ленина, д.18 а (перед ставом)</v>
      </c>
    </row>
    <row r="5011" spans="1:18" hidden="1" x14ac:dyDescent="0.25">
      <c r="A5011" s="32">
        <v>160985</v>
      </c>
      <c r="B5011" s="31" t="s">
        <v>413</v>
      </c>
      <c r="C5011" s="31" t="s">
        <v>414</v>
      </c>
      <c r="D5011" s="31" t="s">
        <v>415</v>
      </c>
      <c r="E5011" s="31" t="s">
        <v>135</v>
      </c>
      <c r="F5011" s="31" t="s">
        <v>122</v>
      </c>
      <c r="G5011" s="31" t="s">
        <v>107</v>
      </c>
      <c r="H5011" s="31" t="s">
        <v>108</v>
      </c>
      <c r="I5011" s="31"/>
      <c r="J5011" s="31"/>
      <c r="K5011" s="31" t="s">
        <v>106</v>
      </c>
      <c r="L5011" s="31" t="s">
        <v>414</v>
      </c>
      <c r="M5011" s="31" t="s">
        <v>10</v>
      </c>
      <c r="N5011" s="31" t="s">
        <v>25930</v>
      </c>
      <c r="O5011" s="31" t="s">
        <v>25929</v>
      </c>
      <c r="P5011" s="32" t="s">
        <v>25948</v>
      </c>
      <c r="Q5011" s="32">
        <v>1</v>
      </c>
      <c r="R5011" t="str">
        <f t="shared" si="78"/>
        <v>Мудрик Н.І. ПП, маг. "Продукти" р-н Белогорский Район, с.Юровка, ул.Центральная, д.47а</v>
      </c>
    </row>
    <row r="5012" spans="1:18" hidden="1" x14ac:dyDescent="0.25">
      <c r="A5012" s="32">
        <v>160994</v>
      </c>
      <c r="B5012" s="31" t="s">
        <v>10794</v>
      </c>
      <c r="C5012" s="31" t="s">
        <v>10795</v>
      </c>
      <c r="D5012" s="31" t="s">
        <v>10796</v>
      </c>
      <c r="E5012" s="31" t="s">
        <v>145</v>
      </c>
      <c r="F5012" s="31" t="s">
        <v>122</v>
      </c>
      <c r="G5012" s="31" t="s">
        <v>107</v>
      </c>
      <c r="H5012" s="31" t="s">
        <v>108</v>
      </c>
      <c r="I5012" s="31" t="s">
        <v>124</v>
      </c>
      <c r="J5012" s="31" t="s">
        <v>109</v>
      </c>
      <c r="K5012" s="31" t="s">
        <v>106</v>
      </c>
      <c r="L5012" s="31" t="s">
        <v>10795</v>
      </c>
      <c r="M5012" s="31" t="s">
        <v>13</v>
      </c>
      <c r="N5012" s="31" t="s">
        <v>25931</v>
      </c>
      <c r="O5012" s="31" t="s">
        <v>25929</v>
      </c>
      <c r="P5012" s="32" t="s">
        <v>25948</v>
      </c>
      <c r="Q5012" s="32">
        <v>1</v>
      </c>
      <c r="R5012" t="str">
        <f t="shared" si="78"/>
        <v>Мундрук Т.В. ПП, маг. "Риболов" р-н Деражнянский Район, г.Деражня, пер.Мира, д.93</v>
      </c>
    </row>
    <row r="5013" spans="1:18" hidden="1" x14ac:dyDescent="0.25">
      <c r="A5013" s="32">
        <v>160997</v>
      </c>
      <c r="B5013" s="31" t="s">
        <v>10803</v>
      </c>
      <c r="C5013" s="31" t="s">
        <v>10804</v>
      </c>
      <c r="D5013" s="31" t="s">
        <v>10805</v>
      </c>
      <c r="E5013" s="31" t="s">
        <v>145</v>
      </c>
      <c r="F5013" s="31" t="s">
        <v>122</v>
      </c>
      <c r="G5013" s="31" t="s">
        <v>107</v>
      </c>
      <c r="H5013" s="31" t="s">
        <v>108</v>
      </c>
      <c r="I5013" s="31" t="s">
        <v>124</v>
      </c>
      <c r="J5013" s="31" t="s">
        <v>109</v>
      </c>
      <c r="K5013" s="31" t="s">
        <v>106</v>
      </c>
      <c r="L5013" s="31" t="s">
        <v>10804</v>
      </c>
      <c r="M5013" s="31" t="s">
        <v>13</v>
      </c>
      <c r="N5013" s="31" t="s">
        <v>25931</v>
      </c>
      <c r="O5013" s="31" t="s">
        <v>25929</v>
      </c>
      <c r="P5013" s="32" t="s">
        <v>25948</v>
      </c>
      <c r="Q5013" s="32">
        <v>1</v>
      </c>
      <c r="R5013" t="str">
        <f t="shared" si="78"/>
        <v>Муравйов Д.О. ПП, маг. "Продукти" р-н Хмельницкий Район, с.Осташки, ул.Украинки Леси, д.66</v>
      </c>
    </row>
    <row r="5014" spans="1:18" hidden="1" x14ac:dyDescent="0.25">
      <c r="A5014" s="32">
        <v>160997</v>
      </c>
      <c r="B5014" s="31" t="s">
        <v>10803</v>
      </c>
      <c r="C5014" s="31" t="s">
        <v>10804</v>
      </c>
      <c r="D5014" s="31" t="s">
        <v>10805</v>
      </c>
      <c r="E5014" s="31" t="s">
        <v>145</v>
      </c>
      <c r="F5014" s="31" t="s">
        <v>122</v>
      </c>
      <c r="G5014" s="31" t="s">
        <v>107</v>
      </c>
      <c r="H5014" s="31" t="s">
        <v>108</v>
      </c>
      <c r="I5014" s="31"/>
      <c r="J5014" s="31"/>
      <c r="K5014" s="31" t="s">
        <v>106</v>
      </c>
      <c r="L5014" s="31" t="s">
        <v>10804</v>
      </c>
      <c r="M5014" s="31" t="s">
        <v>13</v>
      </c>
      <c r="N5014" s="31" t="s">
        <v>25931</v>
      </c>
      <c r="O5014" s="31" t="s">
        <v>25929</v>
      </c>
      <c r="P5014" s="32" t="s">
        <v>25948</v>
      </c>
      <c r="Q5014" s="32">
        <v>1</v>
      </c>
      <c r="R5014" t="str">
        <f t="shared" si="78"/>
        <v>Муравйов Д.О. ПП, маг. "Продукти" р-н Хмельницкий Район, с.Осташки, ул.Украинки Леси, д.66</v>
      </c>
    </row>
    <row r="5015" spans="1:18" hidden="1" x14ac:dyDescent="0.25">
      <c r="A5015" s="32">
        <v>161016</v>
      </c>
      <c r="B5015" s="31" t="s">
        <v>10855</v>
      </c>
      <c r="C5015" s="31" t="s">
        <v>10856</v>
      </c>
      <c r="D5015" s="31" t="s">
        <v>10857</v>
      </c>
      <c r="E5015" s="31" t="s">
        <v>145</v>
      </c>
      <c r="F5015" s="31" t="s">
        <v>122</v>
      </c>
      <c r="G5015" s="31" t="s">
        <v>107</v>
      </c>
      <c r="H5015" s="31" t="s">
        <v>108</v>
      </c>
      <c r="I5015" s="31" t="s">
        <v>10858</v>
      </c>
      <c r="J5015" s="31" t="s">
        <v>10859</v>
      </c>
      <c r="K5015" s="31" t="s">
        <v>106</v>
      </c>
      <c r="L5015" s="31" t="s">
        <v>10856</v>
      </c>
      <c r="M5015" s="31" t="s">
        <v>14</v>
      </c>
      <c r="N5015" s="31" t="s">
        <v>25931</v>
      </c>
      <c r="O5015" s="31" t="s">
        <v>25929</v>
      </c>
      <c r="P5015" s="32" t="s">
        <v>25948</v>
      </c>
      <c r="Q5015" s="32">
        <v>1</v>
      </c>
      <c r="R5015" t="str">
        <f t="shared" si="78"/>
        <v>Боярчук О.М. ПП, маг. "Магазин" р-н Волочисский Район, с.Трительники (0)</v>
      </c>
    </row>
    <row r="5016" spans="1:18" hidden="1" x14ac:dyDescent="0.25">
      <c r="A5016" s="32">
        <v>161016</v>
      </c>
      <c r="B5016" s="31" t="s">
        <v>10860</v>
      </c>
      <c r="C5016" s="31" t="s">
        <v>10856</v>
      </c>
      <c r="D5016" s="31" t="s">
        <v>10857</v>
      </c>
      <c r="E5016" s="31" t="s">
        <v>145</v>
      </c>
      <c r="F5016" s="31" t="s">
        <v>122</v>
      </c>
      <c r="G5016" s="31" t="s">
        <v>107</v>
      </c>
      <c r="H5016" s="31" t="s">
        <v>108</v>
      </c>
      <c r="I5016" s="31" t="s">
        <v>124</v>
      </c>
      <c r="J5016" s="31" t="s">
        <v>109</v>
      </c>
      <c r="K5016" s="31" t="s">
        <v>106</v>
      </c>
      <c r="L5016" s="31" t="s">
        <v>10861</v>
      </c>
      <c r="M5016" s="31" t="s">
        <v>14</v>
      </c>
      <c r="N5016" s="31" t="s">
        <v>25931</v>
      </c>
      <c r="O5016" s="31" t="s">
        <v>25929</v>
      </c>
      <c r="P5016" s="32" t="s">
        <v>25948</v>
      </c>
      <c r="Q5016" s="32">
        <v>1</v>
      </c>
      <c r="R5016" t="str">
        <f t="shared" si="78"/>
        <v>Боярчук О.М. ПП, маг. "Магазин" р-н Волочисский Район, с.Трительники (0)</v>
      </c>
    </row>
    <row r="5017" spans="1:18" hidden="1" x14ac:dyDescent="0.25">
      <c r="A5017" s="32">
        <v>161016</v>
      </c>
      <c r="B5017" s="31" t="s">
        <v>10860</v>
      </c>
      <c r="C5017" s="31" t="s">
        <v>10856</v>
      </c>
      <c r="D5017" s="31" t="s">
        <v>10857</v>
      </c>
      <c r="E5017" s="31" t="s">
        <v>145</v>
      </c>
      <c r="F5017" s="31" t="s">
        <v>122</v>
      </c>
      <c r="G5017" s="31" t="s">
        <v>107</v>
      </c>
      <c r="H5017" s="31" t="s">
        <v>108</v>
      </c>
      <c r="I5017" s="31"/>
      <c r="J5017" s="31"/>
      <c r="K5017" s="31" t="s">
        <v>106</v>
      </c>
      <c r="L5017" s="31" t="s">
        <v>10861</v>
      </c>
      <c r="M5017" s="31" t="s">
        <v>14</v>
      </c>
      <c r="N5017" s="31" t="s">
        <v>25931</v>
      </c>
      <c r="O5017" s="31" t="s">
        <v>25929</v>
      </c>
      <c r="P5017" s="32" t="s">
        <v>25948</v>
      </c>
      <c r="Q5017" s="32">
        <v>1</v>
      </c>
      <c r="R5017" t="str">
        <f t="shared" si="78"/>
        <v>Боярчук О.М. ПП, маг. "Магазин" р-н Волочисский Район, с.Трительники (0)</v>
      </c>
    </row>
    <row r="5018" spans="1:18" hidden="1" x14ac:dyDescent="0.25">
      <c r="A5018" s="32">
        <v>161017</v>
      </c>
      <c r="B5018" s="31" t="s">
        <v>10862</v>
      </c>
      <c r="C5018" s="31" t="s">
        <v>10863</v>
      </c>
      <c r="D5018" s="31" t="s">
        <v>10864</v>
      </c>
      <c r="E5018" s="31" t="s">
        <v>145</v>
      </c>
      <c r="F5018" s="31" t="s">
        <v>122</v>
      </c>
      <c r="G5018" s="31" t="s">
        <v>107</v>
      </c>
      <c r="H5018" s="31" t="s">
        <v>108</v>
      </c>
      <c r="I5018" s="31" t="s">
        <v>10865</v>
      </c>
      <c r="J5018" s="31" t="s">
        <v>10866</v>
      </c>
      <c r="K5018" s="31" t="s">
        <v>106</v>
      </c>
      <c r="L5018" s="31" t="s">
        <v>10867</v>
      </c>
      <c r="M5018" s="31" t="s">
        <v>14</v>
      </c>
      <c r="N5018" s="31" t="s">
        <v>25931</v>
      </c>
      <c r="O5018" s="31" t="s">
        <v>25929</v>
      </c>
      <c r="P5018" s="32" t="s">
        <v>25948</v>
      </c>
      <c r="Q5018" s="32">
        <v>1</v>
      </c>
      <c r="R5018" t="str">
        <f t="shared" si="78"/>
        <v>(КООП) Наркевицьке КП, маг. "Магазин №2" р-н Волочисский Район, с.Бокиевка, ул.Октябрьская, д.5</v>
      </c>
    </row>
    <row r="5019" spans="1:18" hidden="1" x14ac:dyDescent="0.25">
      <c r="A5019" s="32">
        <v>161017</v>
      </c>
      <c r="B5019" s="31" t="s">
        <v>10862</v>
      </c>
      <c r="C5019" s="31" t="s">
        <v>10863</v>
      </c>
      <c r="D5019" s="31" t="s">
        <v>10864</v>
      </c>
      <c r="E5019" s="31" t="s">
        <v>145</v>
      </c>
      <c r="F5019" s="31" t="s">
        <v>122</v>
      </c>
      <c r="G5019" s="31" t="s">
        <v>107</v>
      </c>
      <c r="H5019" s="31" t="s">
        <v>108</v>
      </c>
      <c r="I5019" s="31"/>
      <c r="J5019" s="31"/>
      <c r="K5019" s="31" t="s">
        <v>106</v>
      </c>
      <c r="L5019" s="31" t="s">
        <v>10867</v>
      </c>
      <c r="M5019" s="31" t="s">
        <v>14</v>
      </c>
      <c r="N5019" s="31" t="s">
        <v>25931</v>
      </c>
      <c r="O5019" s="31" t="s">
        <v>25929</v>
      </c>
      <c r="P5019" s="32" t="s">
        <v>25948</v>
      </c>
      <c r="Q5019" s="32">
        <v>1</v>
      </c>
      <c r="R5019" t="str">
        <f t="shared" si="78"/>
        <v>(КООП) Наркевицьке КП, маг. "Магазин №2" р-н Волочисский Район, с.Бокиевка, ул.Октябрьская, д.5</v>
      </c>
    </row>
    <row r="5020" spans="1:18" hidden="1" x14ac:dyDescent="0.25">
      <c r="A5020" s="32">
        <v>161039</v>
      </c>
      <c r="B5020" s="31" t="s">
        <v>10941</v>
      </c>
      <c r="C5020" s="31" t="s">
        <v>10942</v>
      </c>
      <c r="D5020" s="31" t="s">
        <v>10943</v>
      </c>
      <c r="E5020" s="31" t="s">
        <v>135</v>
      </c>
      <c r="F5020" s="31" t="s">
        <v>122</v>
      </c>
      <c r="G5020" s="31" t="s">
        <v>107</v>
      </c>
      <c r="H5020" s="31" t="s">
        <v>108</v>
      </c>
      <c r="I5020" s="31" t="s">
        <v>10944</v>
      </c>
      <c r="J5020" s="31" t="s">
        <v>10945</v>
      </c>
      <c r="K5020" s="31" t="s">
        <v>106</v>
      </c>
      <c r="L5020" s="31" t="s">
        <v>10942</v>
      </c>
      <c r="M5020" s="31" t="s">
        <v>12</v>
      </c>
      <c r="N5020" s="31" t="s">
        <v>25930</v>
      </c>
      <c r="O5020" s="31" t="s">
        <v>25929</v>
      </c>
      <c r="P5020" s="32" t="s">
        <v>25948</v>
      </c>
      <c r="Q5020" s="32">
        <v>1</v>
      </c>
      <c r="R5020" t="str">
        <f t="shared" si="78"/>
        <v>Никитюк О.Д. ПП, маг. "Ромашка" р-н Изяславский Район, г.Изяслав, ул.Независимости, д.48</v>
      </c>
    </row>
    <row r="5021" spans="1:18" hidden="1" x14ac:dyDescent="0.25">
      <c r="A5021" s="32">
        <v>161043</v>
      </c>
      <c r="B5021" s="31" t="s">
        <v>628</v>
      </c>
      <c r="C5021" s="31" t="s">
        <v>629</v>
      </c>
      <c r="D5021" s="31" t="s">
        <v>4799</v>
      </c>
      <c r="E5021" s="31" t="s">
        <v>135</v>
      </c>
      <c r="F5021" s="31" t="s">
        <v>122</v>
      </c>
      <c r="G5021" s="31" t="s">
        <v>107</v>
      </c>
      <c r="H5021" s="31" t="s">
        <v>108</v>
      </c>
      <c r="I5021" s="31" t="s">
        <v>124</v>
      </c>
      <c r="J5021" s="31" t="s">
        <v>109</v>
      </c>
      <c r="K5021" s="31" t="s">
        <v>106</v>
      </c>
      <c r="L5021" s="31" t="s">
        <v>629</v>
      </c>
      <c r="M5021" s="31" t="s">
        <v>9</v>
      </c>
      <c r="N5021" s="31" t="s">
        <v>25930</v>
      </c>
      <c r="O5021" s="31" t="s">
        <v>25929</v>
      </c>
      <c r="P5021" s="32" t="s">
        <v>25948</v>
      </c>
      <c r="Q5021" s="32">
        <v>1</v>
      </c>
      <c r="R5021" t="str">
        <f t="shared" si="78"/>
        <v>Нікончук З.В. ПП, маг. "У Зіни" Шепетівський Район, Коса Рішнівка,</v>
      </c>
    </row>
    <row r="5022" spans="1:18" hidden="1" x14ac:dyDescent="0.25">
      <c r="A5022" s="32">
        <v>161070</v>
      </c>
      <c r="B5022" s="31" t="s">
        <v>11042</v>
      </c>
      <c r="C5022" s="31" t="s">
        <v>11043</v>
      </c>
      <c r="D5022" s="31" t="s">
        <v>11044</v>
      </c>
      <c r="E5022" s="31" t="s">
        <v>135</v>
      </c>
      <c r="F5022" s="31" t="s">
        <v>122</v>
      </c>
      <c r="G5022" s="31" t="s">
        <v>107</v>
      </c>
      <c r="H5022" s="31" t="s">
        <v>108</v>
      </c>
      <c r="I5022" s="31" t="s">
        <v>124</v>
      </c>
      <c r="J5022" s="31" t="s">
        <v>109</v>
      </c>
      <c r="K5022" s="31" t="s">
        <v>106</v>
      </c>
      <c r="L5022" s="31" t="s">
        <v>11043</v>
      </c>
      <c r="M5022" s="31" t="s">
        <v>11</v>
      </c>
      <c r="N5022" s="31" t="s">
        <v>25930</v>
      </c>
      <c r="O5022" s="31" t="s">
        <v>25929</v>
      </c>
      <c r="P5022" s="32" t="s">
        <v>25948</v>
      </c>
      <c r="Q5022" s="32">
        <v>1</v>
      </c>
      <c r="R5022" t="str">
        <f t="shared" si="78"/>
        <v>Оксенчук Т.І. ПП, вагончик г.Шепетовка, ул.Лесная, д.15а</v>
      </c>
    </row>
    <row r="5023" spans="1:18" hidden="1" x14ac:dyDescent="0.25">
      <c r="A5023" s="32">
        <v>161076</v>
      </c>
      <c r="B5023" s="31" t="s">
        <v>1765</v>
      </c>
      <c r="C5023" s="31" t="s">
        <v>1766</v>
      </c>
      <c r="D5023" s="31" t="s">
        <v>1767</v>
      </c>
      <c r="E5023" s="31" t="s">
        <v>135</v>
      </c>
      <c r="F5023" s="31" t="s">
        <v>122</v>
      </c>
      <c r="G5023" s="31" t="s">
        <v>107</v>
      </c>
      <c r="H5023" s="31" t="s">
        <v>108</v>
      </c>
      <c r="I5023" s="31" t="s">
        <v>11055</v>
      </c>
      <c r="J5023" s="31" t="s">
        <v>11056</v>
      </c>
      <c r="K5023" s="31" t="s">
        <v>106</v>
      </c>
      <c r="L5023" s="31" t="s">
        <v>1766</v>
      </c>
      <c r="M5023" s="31" t="s">
        <v>12</v>
      </c>
      <c r="N5023" s="31" t="s">
        <v>25930</v>
      </c>
      <c r="O5023" s="31" t="s">
        <v>25929</v>
      </c>
      <c r="P5023" s="32" t="s">
        <v>25948</v>
      </c>
      <c r="Q5023" s="32">
        <v>1</v>
      </c>
      <c r="R5023" t="str">
        <f t="shared" si="78"/>
        <v>Олігорська О.П. ПП, маг."Світанок" р-н Изяславский Район, г.Изяслав, ул.Онищука, д.2</v>
      </c>
    </row>
    <row r="5024" spans="1:18" hidden="1" x14ac:dyDescent="0.25">
      <c r="A5024" s="32">
        <v>161123</v>
      </c>
      <c r="B5024" s="31" t="s">
        <v>11179</v>
      </c>
      <c r="C5024" s="31" t="s">
        <v>11180</v>
      </c>
      <c r="D5024" s="31" t="s">
        <v>11181</v>
      </c>
      <c r="E5024" s="31" t="s">
        <v>135</v>
      </c>
      <c r="F5024" s="31" t="s">
        <v>122</v>
      </c>
      <c r="G5024" s="31" t="s">
        <v>107</v>
      </c>
      <c r="H5024" s="31" t="s">
        <v>108</v>
      </c>
      <c r="I5024" s="31" t="s">
        <v>11182</v>
      </c>
      <c r="J5024" s="31" t="s">
        <v>11183</v>
      </c>
      <c r="K5024" s="31" t="s">
        <v>106</v>
      </c>
      <c r="L5024" s="31" t="s">
        <v>11180</v>
      </c>
      <c r="M5024" s="31" t="s">
        <v>12</v>
      </c>
      <c r="N5024" s="31" t="s">
        <v>25930</v>
      </c>
      <c r="O5024" s="31" t="s">
        <v>25929</v>
      </c>
      <c r="P5024" s="32" t="s">
        <v>25948</v>
      </c>
      <c r="Q5024" s="32">
        <v>1</v>
      </c>
      <c r="R5024" t="str">
        <f t="shared" si="78"/>
        <v>Осовська Л.В. ПП, маг. "Продукти" р-н Полонский Район, г.Полонное, ул.Худякова, д.1а</v>
      </c>
    </row>
    <row r="5025" spans="1:18" hidden="1" x14ac:dyDescent="0.25">
      <c r="A5025" s="32">
        <v>161131</v>
      </c>
      <c r="B5025" s="31" t="s">
        <v>11208</v>
      </c>
      <c r="C5025" s="31" t="s">
        <v>11209</v>
      </c>
      <c r="D5025" s="31" t="s">
        <v>11210</v>
      </c>
      <c r="E5025" s="31" t="s">
        <v>135</v>
      </c>
      <c r="F5025" s="31" t="s">
        <v>122</v>
      </c>
      <c r="G5025" s="31" t="s">
        <v>107</v>
      </c>
      <c r="H5025" s="31" t="s">
        <v>108</v>
      </c>
      <c r="I5025" s="31" t="s">
        <v>124</v>
      </c>
      <c r="J5025" s="31" t="s">
        <v>109</v>
      </c>
      <c r="K5025" s="31" t="s">
        <v>106</v>
      </c>
      <c r="L5025" s="31" t="s">
        <v>11209</v>
      </c>
      <c r="M5025" s="31" t="s">
        <v>11</v>
      </c>
      <c r="N5025" s="31" t="s">
        <v>25930</v>
      </c>
      <c r="O5025" s="31" t="s">
        <v>25929</v>
      </c>
      <c r="P5025" s="32" t="s">
        <v>25948</v>
      </c>
      <c r="Q5025" s="32">
        <v>1</v>
      </c>
      <c r="R5025" t="str">
        <f t="shared" si="78"/>
        <v>Ощад.банк Шепетівське відділення Шепетівка, вул. Старокостянтинівське шосе, б. 6,</v>
      </c>
    </row>
    <row r="5026" spans="1:18" hidden="1" x14ac:dyDescent="0.25">
      <c r="A5026" s="32">
        <v>161143</v>
      </c>
      <c r="B5026" s="31" t="s">
        <v>11240</v>
      </c>
      <c r="C5026" s="31" t="s">
        <v>11241</v>
      </c>
      <c r="D5026" s="31" t="s">
        <v>2384</v>
      </c>
      <c r="E5026" s="31" t="s">
        <v>135</v>
      </c>
      <c r="F5026" s="31" t="s">
        <v>122</v>
      </c>
      <c r="G5026" s="31" t="s">
        <v>107</v>
      </c>
      <c r="H5026" s="31" t="s">
        <v>108</v>
      </c>
      <c r="I5026" s="31" t="s">
        <v>11242</v>
      </c>
      <c r="J5026" s="31" t="s">
        <v>11243</v>
      </c>
      <c r="K5026" s="31" t="s">
        <v>106</v>
      </c>
      <c r="L5026" s="31" t="s">
        <v>11241</v>
      </c>
      <c r="M5026" s="31" t="s">
        <v>8</v>
      </c>
      <c r="N5026" s="31" t="s">
        <v>25930</v>
      </c>
      <c r="O5026" s="31" t="s">
        <v>25929</v>
      </c>
      <c r="P5026" s="32" t="s">
        <v>25948</v>
      </c>
      <c r="Q5026" s="32">
        <v>1</v>
      </c>
      <c r="R5026" t="str">
        <f t="shared" si="78"/>
        <v>Паламарчук В.Ю. ПП, маг. "Тарас" р-н Шепетовский Район, пгт.Грицев, пер.Ленина, д.4</v>
      </c>
    </row>
    <row r="5027" spans="1:18" hidden="1" x14ac:dyDescent="0.25">
      <c r="A5027" s="32">
        <v>161143</v>
      </c>
      <c r="B5027" s="31" t="s">
        <v>11240</v>
      </c>
      <c r="C5027" s="31" t="s">
        <v>11241</v>
      </c>
      <c r="D5027" s="31" t="s">
        <v>2384</v>
      </c>
      <c r="E5027" s="31" t="s">
        <v>135</v>
      </c>
      <c r="F5027" s="31" t="s">
        <v>122</v>
      </c>
      <c r="G5027" s="31" t="s">
        <v>107</v>
      </c>
      <c r="H5027" s="31" t="s">
        <v>108</v>
      </c>
      <c r="I5027" s="31"/>
      <c r="J5027" s="31"/>
      <c r="K5027" s="31" t="s">
        <v>106</v>
      </c>
      <c r="L5027" s="31" t="s">
        <v>11241</v>
      </c>
      <c r="M5027" s="31" t="s">
        <v>8</v>
      </c>
      <c r="N5027" s="31" t="s">
        <v>25930</v>
      </c>
      <c r="O5027" s="31" t="s">
        <v>25929</v>
      </c>
      <c r="P5027" s="32" t="s">
        <v>25948</v>
      </c>
      <c r="Q5027" s="32">
        <v>1</v>
      </c>
      <c r="R5027" t="str">
        <f t="shared" si="78"/>
        <v>Паламарчук В.Ю. ПП, маг. "Тарас" р-н Шепетовский Район, пгт.Грицев, пер.Ленина, д.4</v>
      </c>
    </row>
    <row r="5028" spans="1:18" hidden="1" x14ac:dyDescent="0.25">
      <c r="A5028" s="32">
        <v>161144</v>
      </c>
      <c r="B5028" s="31" t="s">
        <v>11244</v>
      </c>
      <c r="C5028" s="31" t="s">
        <v>11245</v>
      </c>
      <c r="D5028" s="31" t="s">
        <v>11246</v>
      </c>
      <c r="E5028" s="31" t="s">
        <v>135</v>
      </c>
      <c r="F5028" s="31" t="s">
        <v>122</v>
      </c>
      <c r="G5028" s="31" t="s">
        <v>107</v>
      </c>
      <c r="H5028" s="31" t="s">
        <v>108</v>
      </c>
      <c r="I5028" s="31" t="s">
        <v>11247</v>
      </c>
      <c r="J5028" s="31" t="s">
        <v>11248</v>
      </c>
      <c r="K5028" s="31" t="s">
        <v>106</v>
      </c>
      <c r="L5028" s="31" t="s">
        <v>11245</v>
      </c>
      <c r="M5028" s="31" t="s">
        <v>9</v>
      </c>
      <c r="N5028" s="31" t="s">
        <v>25930</v>
      </c>
      <c r="O5028" s="31" t="s">
        <v>25929</v>
      </c>
      <c r="P5028" s="32" t="s">
        <v>67</v>
      </c>
      <c r="Q5028" s="32">
        <v>1</v>
      </c>
      <c r="R5028" t="str">
        <f t="shared" si="78"/>
        <v>Паламарчук Т.В. ПП, маг. "Тетяна" р-н Изяславский Район, с.Полесское, ул.Центральная, д.1</v>
      </c>
    </row>
    <row r="5029" spans="1:18" hidden="1" x14ac:dyDescent="0.25">
      <c r="A5029" s="32">
        <v>161144</v>
      </c>
      <c r="B5029" s="31" t="s">
        <v>11244</v>
      </c>
      <c r="C5029" s="31" t="s">
        <v>11245</v>
      </c>
      <c r="D5029" s="31" t="s">
        <v>11246</v>
      </c>
      <c r="E5029" s="31" t="s">
        <v>135</v>
      </c>
      <c r="F5029" s="31" t="s">
        <v>122</v>
      </c>
      <c r="G5029" s="31" t="s">
        <v>107</v>
      </c>
      <c r="H5029" s="31" t="s">
        <v>108</v>
      </c>
      <c r="I5029" s="31"/>
      <c r="J5029" s="31"/>
      <c r="K5029" s="31" t="s">
        <v>106</v>
      </c>
      <c r="L5029" s="31" t="s">
        <v>11245</v>
      </c>
      <c r="M5029" s="31" t="s">
        <v>9</v>
      </c>
      <c r="N5029" s="31" t="s">
        <v>25930</v>
      </c>
      <c r="O5029" s="31" t="s">
        <v>25929</v>
      </c>
      <c r="P5029" s="32" t="s">
        <v>67</v>
      </c>
      <c r="Q5029" s="32">
        <v>1</v>
      </c>
      <c r="R5029" t="str">
        <f t="shared" si="78"/>
        <v>Паламарчук Т.В. ПП, маг. "Тетяна" р-н Изяславский Район, с.Полесское, ул.Центральная, д.1</v>
      </c>
    </row>
    <row r="5030" spans="1:18" hidden="1" x14ac:dyDescent="0.25">
      <c r="A5030" s="32">
        <v>161179</v>
      </c>
      <c r="B5030" s="31" t="s">
        <v>11335</v>
      </c>
      <c r="C5030" s="31" t="s">
        <v>11336</v>
      </c>
      <c r="D5030" s="31" t="s">
        <v>11337</v>
      </c>
      <c r="E5030" s="31" t="s">
        <v>135</v>
      </c>
      <c r="F5030" s="31" t="s">
        <v>122</v>
      </c>
      <c r="G5030" s="31" t="s">
        <v>107</v>
      </c>
      <c r="H5030" s="31" t="s">
        <v>108</v>
      </c>
      <c r="I5030" s="31" t="s">
        <v>11338</v>
      </c>
      <c r="J5030" s="31" t="s">
        <v>11339</v>
      </c>
      <c r="K5030" s="31" t="s">
        <v>106</v>
      </c>
      <c r="L5030" s="31" t="s">
        <v>11336</v>
      </c>
      <c r="M5030" s="31" t="s">
        <v>8</v>
      </c>
      <c r="N5030" s="31" t="s">
        <v>25930</v>
      </c>
      <c r="O5030" s="31" t="s">
        <v>25929</v>
      </c>
      <c r="P5030" s="32" t="s">
        <v>25948</v>
      </c>
      <c r="Q5030" s="32">
        <v>1</v>
      </c>
      <c r="R5030" t="str">
        <f t="shared" si="78"/>
        <v>Петрук Ю.Є. ПП, к-к р-н Шепетовский Район, с.Михайлючка, ул.Островского Николая, д.1 (прохідна Цегл.заводу)</v>
      </c>
    </row>
    <row r="5031" spans="1:18" hidden="1" x14ac:dyDescent="0.25">
      <c r="A5031" s="32">
        <v>161179</v>
      </c>
      <c r="B5031" s="31" t="s">
        <v>11335</v>
      </c>
      <c r="C5031" s="31" t="s">
        <v>11336</v>
      </c>
      <c r="D5031" s="31" t="s">
        <v>11337</v>
      </c>
      <c r="E5031" s="31" t="s">
        <v>135</v>
      </c>
      <c r="F5031" s="31" t="s">
        <v>122</v>
      </c>
      <c r="G5031" s="31" t="s">
        <v>107</v>
      </c>
      <c r="H5031" s="31" t="s">
        <v>108</v>
      </c>
      <c r="I5031" s="31"/>
      <c r="J5031" s="31"/>
      <c r="K5031" s="31" t="s">
        <v>106</v>
      </c>
      <c r="L5031" s="31" t="s">
        <v>11336</v>
      </c>
      <c r="M5031" s="31" t="s">
        <v>8</v>
      </c>
      <c r="N5031" s="31" t="s">
        <v>25930</v>
      </c>
      <c r="O5031" s="31" t="s">
        <v>25929</v>
      </c>
      <c r="P5031" s="32" t="s">
        <v>25948</v>
      </c>
      <c r="Q5031" s="32">
        <v>1</v>
      </c>
      <c r="R5031" t="str">
        <f t="shared" si="78"/>
        <v>Петрук Ю.Є. ПП, к-к р-н Шепетовский Район, с.Михайлючка, ул.Островского Николая, д.1 (прохідна Цегл.заводу)</v>
      </c>
    </row>
    <row r="5032" spans="1:18" hidden="1" x14ac:dyDescent="0.25">
      <c r="A5032" s="32">
        <v>161181</v>
      </c>
      <c r="B5032" s="31" t="s">
        <v>11343</v>
      </c>
      <c r="C5032" s="31" t="s">
        <v>11344</v>
      </c>
      <c r="D5032" s="31" t="s">
        <v>11345</v>
      </c>
      <c r="E5032" s="31" t="s">
        <v>145</v>
      </c>
      <c r="F5032" s="31" t="s">
        <v>122</v>
      </c>
      <c r="G5032" s="31" t="s">
        <v>107</v>
      </c>
      <c r="H5032" s="31" t="s">
        <v>108</v>
      </c>
      <c r="I5032" s="31" t="s">
        <v>11346</v>
      </c>
      <c r="J5032" s="31" t="s">
        <v>11347</v>
      </c>
      <c r="K5032" s="31" t="s">
        <v>106</v>
      </c>
      <c r="L5032" s="31" t="s">
        <v>11344</v>
      </c>
      <c r="M5032" s="31" t="s">
        <v>14</v>
      </c>
      <c r="N5032" s="31" t="s">
        <v>25931</v>
      </c>
      <c r="O5032" s="31" t="s">
        <v>25929</v>
      </c>
      <c r="P5032" s="32" t="s">
        <v>25948</v>
      </c>
      <c r="Q5032" s="32">
        <v>1</v>
      </c>
      <c r="R5032" t="str">
        <f t="shared" si="78"/>
        <v>Петрусь О.І. ПП, маг. "Продукти" р-н Виньковецкий Район, с.Карачиевцы, ул.Центральная, д.56</v>
      </c>
    </row>
    <row r="5033" spans="1:18" hidden="1" x14ac:dyDescent="0.25">
      <c r="A5033" s="32">
        <v>161196</v>
      </c>
      <c r="B5033" s="31" t="s">
        <v>11376</v>
      </c>
      <c r="C5033" s="31" t="s">
        <v>11377</v>
      </c>
      <c r="D5033" s="31" t="s">
        <v>11378</v>
      </c>
      <c r="E5033" s="31" t="s">
        <v>135</v>
      </c>
      <c r="F5033" s="31" t="s">
        <v>122</v>
      </c>
      <c r="G5033" s="31" t="s">
        <v>107</v>
      </c>
      <c r="H5033" s="31" t="s">
        <v>108</v>
      </c>
      <c r="I5033" s="31" t="s">
        <v>124</v>
      </c>
      <c r="J5033" s="31" t="s">
        <v>109</v>
      </c>
      <c r="K5033" s="31" t="s">
        <v>106</v>
      </c>
      <c r="L5033" s="31" t="s">
        <v>11377</v>
      </c>
      <c r="M5033" s="31" t="s">
        <v>11</v>
      </c>
      <c r="N5033" s="31" t="s">
        <v>25930</v>
      </c>
      <c r="O5033" s="31" t="s">
        <v>25929</v>
      </c>
      <c r="P5033" s="32" t="s">
        <v>25948</v>
      </c>
      <c r="Q5033" s="32">
        <v>1</v>
      </c>
      <c r="R5033" t="str">
        <f t="shared" si="78"/>
        <v>Піддубна В.М. ПП, маг. "Венера" г.Шепетовка, ул.Кузнечная, д.43а</v>
      </c>
    </row>
    <row r="5034" spans="1:18" hidden="1" x14ac:dyDescent="0.25">
      <c r="A5034" s="32">
        <v>161211</v>
      </c>
      <c r="B5034" s="31" t="s">
        <v>11428</v>
      </c>
      <c r="C5034" s="31" t="s">
        <v>11429</v>
      </c>
      <c r="D5034" s="31" t="s">
        <v>11430</v>
      </c>
      <c r="E5034" s="31" t="s">
        <v>135</v>
      </c>
      <c r="F5034" s="31" t="s">
        <v>122</v>
      </c>
      <c r="G5034" s="31" t="s">
        <v>107</v>
      </c>
      <c r="H5034" s="31" t="s">
        <v>108</v>
      </c>
      <c r="I5034" s="31" t="s">
        <v>124</v>
      </c>
      <c r="J5034" s="31" t="s">
        <v>109</v>
      </c>
      <c r="K5034" s="31" t="s">
        <v>106</v>
      </c>
      <c r="L5034" s="31" t="s">
        <v>11429</v>
      </c>
      <c r="M5034" s="31" t="s">
        <v>11</v>
      </c>
      <c r="N5034" s="31" t="s">
        <v>25930</v>
      </c>
      <c r="O5034" s="31" t="s">
        <v>25929</v>
      </c>
      <c r="P5034" s="32" t="s">
        <v>25948</v>
      </c>
      <c r="Q5034" s="32">
        <v>1</v>
      </c>
      <c r="R5034" t="str">
        <f t="shared" si="78"/>
        <v>ПК ШК ПВКГ, водоканал Шепетівка, вул. Нікрасова, б. 127,</v>
      </c>
    </row>
    <row r="5035" spans="1:18" hidden="1" x14ac:dyDescent="0.25">
      <c r="A5035" s="32">
        <v>161222</v>
      </c>
      <c r="B5035" s="31" t="s">
        <v>11466</v>
      </c>
      <c r="C5035" s="31" t="s">
        <v>11467</v>
      </c>
      <c r="D5035" s="31" t="s">
        <v>11468</v>
      </c>
      <c r="E5035" s="31" t="s">
        <v>135</v>
      </c>
      <c r="F5035" s="31" t="s">
        <v>122</v>
      </c>
      <c r="G5035" s="31" t="s">
        <v>107</v>
      </c>
      <c r="H5035" s="31" t="s">
        <v>108</v>
      </c>
      <c r="I5035" s="31" t="s">
        <v>11469</v>
      </c>
      <c r="J5035" s="31" t="s">
        <v>11470</v>
      </c>
      <c r="K5035" s="31" t="s">
        <v>106</v>
      </c>
      <c r="L5035" s="31" t="s">
        <v>11467</v>
      </c>
      <c r="M5035" s="31" t="s">
        <v>9</v>
      </c>
      <c r="N5035" s="31" t="s">
        <v>25930</v>
      </c>
      <c r="O5035" s="31" t="s">
        <v>25929</v>
      </c>
      <c r="P5035" s="32" t="s">
        <v>25948</v>
      </c>
      <c r="Q5035" s="32">
        <v>1</v>
      </c>
      <c r="R5035" t="str">
        <f t="shared" si="78"/>
        <v>Поділля Елеватор ТОВ р-н Белогорский Район, пгт.Белогорье, ул.Железнодорожная, д.39</v>
      </c>
    </row>
    <row r="5036" spans="1:18" hidden="1" x14ac:dyDescent="0.25">
      <c r="A5036" s="32">
        <v>162997</v>
      </c>
      <c r="B5036" s="31" t="s">
        <v>15601</v>
      </c>
      <c r="C5036" s="31" t="s">
        <v>15602</v>
      </c>
      <c r="D5036" s="31" t="s">
        <v>15603</v>
      </c>
      <c r="E5036" s="31" t="s">
        <v>135</v>
      </c>
      <c r="F5036" s="31" t="s">
        <v>122</v>
      </c>
      <c r="G5036" s="31" t="s">
        <v>115</v>
      </c>
      <c r="H5036" s="31" t="s">
        <v>116</v>
      </c>
      <c r="I5036" s="31" t="s">
        <v>124</v>
      </c>
      <c r="J5036" s="31" t="s">
        <v>109</v>
      </c>
      <c r="K5036" s="31" t="s">
        <v>106</v>
      </c>
      <c r="L5036" s="31" t="s">
        <v>15602</v>
      </c>
      <c r="M5036" s="31" t="s">
        <v>11</v>
      </c>
      <c r="N5036" s="31" t="s">
        <v>25930</v>
      </c>
      <c r="O5036" s="31" t="s">
        <v>25929</v>
      </c>
      <c r="P5036" s="32" t="s">
        <v>67</v>
      </c>
      <c r="Q5036" s="32">
        <v>1</v>
      </c>
      <c r="R5036" t="str">
        <f t="shared" si="78"/>
        <v>Дембіцька Н.Ю. ПП, "лоток" г.Шепетовка, ул.Котика Вали, д.12а</v>
      </c>
    </row>
    <row r="5037" spans="1:18" hidden="1" x14ac:dyDescent="0.25">
      <c r="A5037" s="32">
        <v>163002</v>
      </c>
      <c r="B5037" s="31" t="s">
        <v>2709</v>
      </c>
      <c r="C5037" s="31" t="s">
        <v>2710</v>
      </c>
      <c r="D5037" s="31" t="s">
        <v>15610</v>
      </c>
      <c r="E5037" s="31" t="s">
        <v>135</v>
      </c>
      <c r="F5037" s="31" t="s">
        <v>122</v>
      </c>
      <c r="G5037" s="31" t="s">
        <v>107</v>
      </c>
      <c r="H5037" s="31" t="s">
        <v>108</v>
      </c>
      <c r="I5037" s="31" t="s">
        <v>15611</v>
      </c>
      <c r="J5037" s="31" t="s">
        <v>15612</v>
      </c>
      <c r="K5037" s="31" t="s">
        <v>106</v>
      </c>
      <c r="L5037" s="31" t="s">
        <v>2710</v>
      </c>
      <c r="M5037" s="31" t="s">
        <v>7</v>
      </c>
      <c r="N5037" s="31" t="s">
        <v>25930</v>
      </c>
      <c r="O5037" s="31" t="s">
        <v>25929</v>
      </c>
      <c r="P5037" s="32" t="s">
        <v>25948</v>
      </c>
      <c r="Q5037" s="32">
        <v>1</v>
      </c>
      <c r="R5037" t="str">
        <f t="shared" si="78"/>
        <v>Демчук Т.І. ПП, маг. "Продукти" р-н Славутский Район, с.Цветоха, ул.Ленина, д.3</v>
      </c>
    </row>
    <row r="5038" spans="1:18" hidden="1" x14ac:dyDescent="0.25">
      <c r="A5038" s="32">
        <v>163005</v>
      </c>
      <c r="B5038" s="31" t="s">
        <v>15620</v>
      </c>
      <c r="C5038" s="31" t="s">
        <v>15621</v>
      </c>
      <c r="D5038" s="31" t="s">
        <v>15622</v>
      </c>
      <c r="E5038" s="31" t="s">
        <v>135</v>
      </c>
      <c r="F5038" s="31" t="s">
        <v>122</v>
      </c>
      <c r="G5038" s="31" t="s">
        <v>115</v>
      </c>
      <c r="H5038" s="31" t="s">
        <v>116</v>
      </c>
      <c r="I5038" s="31" t="s">
        <v>124</v>
      </c>
      <c r="J5038" s="31" t="s">
        <v>109</v>
      </c>
      <c r="K5038" s="31" t="s">
        <v>106</v>
      </c>
      <c r="L5038" s="31" t="s">
        <v>15621</v>
      </c>
      <c r="M5038" s="31" t="s">
        <v>12</v>
      </c>
      <c r="N5038" s="31" t="s">
        <v>25930</v>
      </c>
      <c r="O5038" s="31" t="s">
        <v>25929</v>
      </c>
      <c r="P5038" s="32" t="s">
        <v>25948</v>
      </c>
      <c r="Q5038" s="32">
        <v>1</v>
      </c>
      <c r="R5038" t="str">
        <f t="shared" si="78"/>
        <v>Дем'янчук Н.М.ПП,к-к №202 р-н Полонский Район, г.Полонное, ул.Полесская (ринкова площа)</v>
      </c>
    </row>
    <row r="5039" spans="1:18" hidden="1" x14ac:dyDescent="0.25">
      <c r="A5039" s="32">
        <v>163006</v>
      </c>
      <c r="B5039" s="31" t="s">
        <v>15623</v>
      </c>
      <c r="C5039" s="31" t="s">
        <v>15624</v>
      </c>
      <c r="D5039" s="31" t="s">
        <v>15625</v>
      </c>
      <c r="E5039" s="31" t="s">
        <v>135</v>
      </c>
      <c r="F5039" s="31" t="s">
        <v>122</v>
      </c>
      <c r="G5039" s="31" t="s">
        <v>114</v>
      </c>
      <c r="H5039" s="31" t="s">
        <v>108</v>
      </c>
      <c r="I5039" s="31" t="s">
        <v>124</v>
      </c>
      <c r="J5039" s="31" t="s">
        <v>109</v>
      </c>
      <c r="K5039" s="31" t="s">
        <v>106</v>
      </c>
      <c r="L5039" s="31" t="s">
        <v>15624</v>
      </c>
      <c r="M5039" s="31" t="s">
        <v>11</v>
      </c>
      <c r="N5039" s="31" t="s">
        <v>25930</v>
      </c>
      <c r="O5039" s="31" t="s">
        <v>25929</v>
      </c>
      <c r="P5039" s="32" t="s">
        <v>25948</v>
      </c>
      <c r="Q5039" s="32">
        <v>1</v>
      </c>
      <c r="R5039" t="str">
        <f t="shared" si="78"/>
        <v>Дем'янчук Т.М. ПП, маг. "Автосервіс" г.Шепетовка, ул.Тургенева, д.59</v>
      </c>
    </row>
    <row r="5040" spans="1:18" hidden="1" x14ac:dyDescent="0.25">
      <c r="A5040" s="32">
        <v>163034</v>
      </c>
      <c r="B5040" s="31" t="s">
        <v>15674</v>
      </c>
      <c r="C5040" s="31" t="s">
        <v>15675</v>
      </c>
      <c r="D5040" s="31" t="s">
        <v>15676</v>
      </c>
      <c r="E5040" s="31" t="s">
        <v>135</v>
      </c>
      <c r="F5040" s="31" t="s">
        <v>122</v>
      </c>
      <c r="G5040" s="31" t="s">
        <v>107</v>
      </c>
      <c r="H5040" s="31" t="s">
        <v>108</v>
      </c>
      <c r="I5040" s="31" t="s">
        <v>124</v>
      </c>
      <c r="J5040" s="31" t="s">
        <v>109</v>
      </c>
      <c r="K5040" s="31" t="s">
        <v>106</v>
      </c>
      <c r="L5040" s="31" t="s">
        <v>15675</v>
      </c>
      <c r="M5040" s="31" t="s">
        <v>11</v>
      </c>
      <c r="N5040" s="31" t="s">
        <v>25930</v>
      </c>
      <c r="O5040" s="31" t="s">
        <v>25929</v>
      </c>
      <c r="P5040" s="32" t="s">
        <v>25948</v>
      </c>
      <c r="Q5040" s="32">
        <v>1</v>
      </c>
      <c r="R5040" t="str">
        <f t="shared" si="78"/>
        <v>Дзюбан О.О. ПП, маг. "Теремок" Шепетівка, вул. Старокостянтинівське шосе, б. 35/1,</v>
      </c>
    </row>
    <row r="5041" spans="1:18" hidden="1" x14ac:dyDescent="0.25">
      <c r="A5041" s="32">
        <v>163065</v>
      </c>
      <c r="B5041" s="31" t="s">
        <v>15733</v>
      </c>
      <c r="C5041" s="31" t="s">
        <v>15734</v>
      </c>
      <c r="D5041" s="31" t="s">
        <v>15735</v>
      </c>
      <c r="E5041" s="31" t="s">
        <v>135</v>
      </c>
      <c r="F5041" s="31" t="s">
        <v>122</v>
      </c>
      <c r="G5041" s="31" t="s">
        <v>114</v>
      </c>
      <c r="H5041" s="31" t="s">
        <v>108</v>
      </c>
      <c r="I5041" s="31" t="s">
        <v>124</v>
      </c>
      <c r="J5041" s="31" t="s">
        <v>109</v>
      </c>
      <c r="K5041" s="31" t="s">
        <v>106</v>
      </c>
      <c r="L5041" s="31" t="s">
        <v>15734</v>
      </c>
      <c r="M5041" s="31" t="s">
        <v>9</v>
      </c>
      <c r="N5041" s="31" t="s">
        <v>25930</v>
      </c>
      <c r="O5041" s="31" t="s">
        <v>25929</v>
      </c>
      <c r="P5041" s="32" t="s">
        <v>25948</v>
      </c>
      <c r="Q5041" s="32">
        <v>1</v>
      </c>
      <c r="R5041" t="str">
        <f t="shared" si="78"/>
        <v>Добровольський С.Б. ПП, маг.-бар р-н Белогорский Район, с.Денисовка, ул.Независимости, д.11</v>
      </c>
    </row>
    <row r="5042" spans="1:18" hidden="1" x14ac:dyDescent="0.25">
      <c r="A5042" s="32">
        <v>163067</v>
      </c>
      <c r="B5042" s="31" t="s">
        <v>15738</v>
      </c>
      <c r="C5042" s="31" t="s">
        <v>15739</v>
      </c>
      <c r="D5042" s="31" t="s">
        <v>2922</v>
      </c>
      <c r="E5042" s="31" t="s">
        <v>145</v>
      </c>
      <c r="F5042" s="31" t="s">
        <v>122</v>
      </c>
      <c r="G5042" s="31" t="s">
        <v>107</v>
      </c>
      <c r="H5042" s="31" t="s">
        <v>108</v>
      </c>
      <c r="I5042" s="31" t="s">
        <v>15740</v>
      </c>
      <c r="J5042" s="31" t="s">
        <v>15741</v>
      </c>
      <c r="K5042" s="31" t="s">
        <v>106</v>
      </c>
      <c r="L5042" s="31" t="s">
        <v>15739</v>
      </c>
      <c r="M5042" s="31" t="s">
        <v>13</v>
      </c>
      <c r="N5042" s="31" t="s">
        <v>25931</v>
      </c>
      <c r="O5042" s="31" t="s">
        <v>25929</v>
      </c>
      <c r="P5042" s="32" t="s">
        <v>25948</v>
      </c>
      <c r="Q5042" s="32">
        <v>1</v>
      </c>
      <c r="R5042" t="str">
        <f t="shared" si="78"/>
        <v>Довгаль Є.О. ПП, маг."Продукти" р-н Деражнянский Район, г.Деражня, пер.Привокзальный, д.7</v>
      </c>
    </row>
    <row r="5043" spans="1:18" hidden="1" x14ac:dyDescent="0.25">
      <c r="A5043" s="32">
        <v>163073</v>
      </c>
      <c r="B5043" s="31" t="s">
        <v>15752</v>
      </c>
      <c r="C5043" s="31" t="s">
        <v>15753</v>
      </c>
      <c r="D5043" s="31" t="s">
        <v>15754</v>
      </c>
      <c r="E5043" s="31" t="s">
        <v>135</v>
      </c>
      <c r="F5043" s="31" t="s">
        <v>122</v>
      </c>
      <c r="G5043" s="31" t="s">
        <v>107</v>
      </c>
      <c r="H5043" s="31" t="s">
        <v>108</v>
      </c>
      <c r="I5043" s="31" t="s">
        <v>124</v>
      </c>
      <c r="J5043" s="31" t="s">
        <v>109</v>
      </c>
      <c r="K5043" s="31" t="s">
        <v>106</v>
      </c>
      <c r="L5043" s="31" t="s">
        <v>15751</v>
      </c>
      <c r="M5043" s="31" t="s">
        <v>8</v>
      </c>
      <c r="N5043" s="31" t="s">
        <v>25930</v>
      </c>
      <c r="O5043" s="31" t="s">
        <v>25929</v>
      </c>
      <c r="P5043" s="32" t="s">
        <v>25948</v>
      </c>
      <c r="Q5043" s="32">
        <v>1</v>
      </c>
      <c r="R5043" t="str">
        <f t="shared" si="78"/>
        <v>(КООП) Довжанське КП Славутського РайСТ, маг."Продукти" р-н Славутский Район, с.Великий Скнит, ул.Шевченка, д.1</v>
      </c>
    </row>
    <row r="5044" spans="1:18" hidden="1" x14ac:dyDescent="0.25">
      <c r="A5044" s="32">
        <v>163074</v>
      </c>
      <c r="B5044" s="31" t="s">
        <v>15755</v>
      </c>
      <c r="C5044" s="31" t="s">
        <v>15756</v>
      </c>
      <c r="D5044" s="31" t="s">
        <v>15757</v>
      </c>
      <c r="E5044" s="31" t="s">
        <v>135</v>
      </c>
      <c r="F5044" s="31" t="s">
        <v>122</v>
      </c>
      <c r="G5044" s="31" t="s">
        <v>114</v>
      </c>
      <c r="H5044" s="31" t="s">
        <v>108</v>
      </c>
      <c r="I5044" s="31"/>
      <c r="J5044" s="31"/>
      <c r="K5044" s="31" t="s">
        <v>106</v>
      </c>
      <c r="L5044" s="31" t="s">
        <v>15756</v>
      </c>
      <c r="M5044" s="31" t="s">
        <v>8</v>
      </c>
      <c r="N5044" s="31" t="s">
        <v>25930</v>
      </c>
      <c r="O5044" s="31" t="s">
        <v>25929</v>
      </c>
      <c r="P5044" s="32" t="s">
        <v>25948</v>
      </c>
      <c r="Q5044" s="32">
        <v>1</v>
      </c>
      <c r="R5044" t="str">
        <f t="shared" si="78"/>
        <v>Додарчук Н.В. ПП, кафе-бар "Транзіт" р-н Шепетовский Район, с.Городнявка, д.285/604 (Мира)</v>
      </c>
    </row>
    <row r="5045" spans="1:18" hidden="1" x14ac:dyDescent="0.25">
      <c r="A5045" s="32">
        <v>163074</v>
      </c>
      <c r="B5045" s="31" t="s">
        <v>15755</v>
      </c>
      <c r="C5045" s="31" t="s">
        <v>15756</v>
      </c>
      <c r="D5045" s="31" t="s">
        <v>15757</v>
      </c>
      <c r="E5045" s="31" t="s">
        <v>135</v>
      </c>
      <c r="F5045" s="31" t="s">
        <v>122</v>
      </c>
      <c r="G5045" s="31" t="s">
        <v>114</v>
      </c>
      <c r="H5045" s="31" t="s">
        <v>108</v>
      </c>
      <c r="I5045" s="31" t="s">
        <v>124</v>
      </c>
      <c r="J5045" s="31" t="s">
        <v>109</v>
      </c>
      <c r="K5045" s="31" t="s">
        <v>106</v>
      </c>
      <c r="L5045" s="31" t="s">
        <v>15756</v>
      </c>
      <c r="M5045" s="31" t="s">
        <v>8</v>
      </c>
      <c r="N5045" s="31" t="s">
        <v>25930</v>
      </c>
      <c r="O5045" s="31" t="s">
        <v>25929</v>
      </c>
      <c r="P5045" s="32" t="s">
        <v>25948</v>
      </c>
      <c r="Q5045" s="32">
        <v>1</v>
      </c>
      <c r="R5045" t="str">
        <f t="shared" si="78"/>
        <v>Додарчук Н.В. ПП, кафе-бар "Транзіт" р-н Шепетовский Район, с.Городнявка, д.285/604 (Мира)</v>
      </c>
    </row>
    <row r="5046" spans="1:18" hidden="1" x14ac:dyDescent="0.25">
      <c r="A5046" s="32">
        <v>163076</v>
      </c>
      <c r="B5046" s="31" t="s">
        <v>15763</v>
      </c>
      <c r="C5046" s="31" t="s">
        <v>15764</v>
      </c>
      <c r="D5046" s="31" t="s">
        <v>15765</v>
      </c>
      <c r="E5046" s="31" t="s">
        <v>135</v>
      </c>
      <c r="F5046" s="31" t="s">
        <v>122</v>
      </c>
      <c r="G5046" s="31" t="s">
        <v>114</v>
      </c>
      <c r="H5046" s="31" t="s">
        <v>108</v>
      </c>
      <c r="I5046" s="31" t="s">
        <v>124</v>
      </c>
      <c r="J5046" s="31" t="s">
        <v>109</v>
      </c>
      <c r="K5046" s="31" t="s">
        <v>106</v>
      </c>
      <c r="L5046" s="31" t="s">
        <v>15764</v>
      </c>
      <c r="M5046" s="31" t="s">
        <v>7</v>
      </c>
      <c r="N5046" s="31" t="s">
        <v>25930</v>
      </c>
      <c r="O5046" s="31" t="s">
        <v>25929</v>
      </c>
      <c r="P5046" s="32" t="s">
        <v>25948</v>
      </c>
      <c r="Q5046" s="32">
        <v>1</v>
      </c>
      <c r="R5046" t="str">
        <f t="shared" si="78"/>
        <v>Долгушина Г.А. ПП, "Бар" г.Славута, ул.Ярослава Мудрого, д.64а</v>
      </c>
    </row>
    <row r="5047" spans="1:18" hidden="1" x14ac:dyDescent="0.25">
      <c r="A5047" s="32">
        <v>163077</v>
      </c>
      <c r="B5047" s="31" t="s">
        <v>15766</v>
      </c>
      <c r="C5047" s="31" t="s">
        <v>15767</v>
      </c>
      <c r="D5047" s="31" t="s">
        <v>15768</v>
      </c>
      <c r="E5047" s="31" t="s">
        <v>135</v>
      </c>
      <c r="F5047" s="31" t="s">
        <v>122</v>
      </c>
      <c r="G5047" s="31" t="s">
        <v>107</v>
      </c>
      <c r="H5047" s="31" t="s">
        <v>108</v>
      </c>
      <c r="I5047" s="31" t="s">
        <v>15769</v>
      </c>
      <c r="J5047" s="31" t="s">
        <v>15770</v>
      </c>
      <c r="K5047" s="31" t="s">
        <v>106</v>
      </c>
      <c r="L5047" s="31" t="s">
        <v>15767</v>
      </c>
      <c r="M5047" s="31" t="s">
        <v>7</v>
      </c>
      <c r="N5047" s="31" t="s">
        <v>25930</v>
      </c>
      <c r="O5047" s="31" t="s">
        <v>25929</v>
      </c>
      <c r="P5047" s="32" t="s">
        <v>25948</v>
      </c>
      <c r="Q5047" s="32">
        <v>1</v>
      </c>
      <c r="R5047" t="str">
        <f t="shared" si="78"/>
        <v>Долгушина Г.А. ПП, маг. "Форт" г.Славута, ул.Мира, д.64</v>
      </c>
    </row>
    <row r="5048" spans="1:18" hidden="1" x14ac:dyDescent="0.25">
      <c r="A5048" s="32">
        <v>163077</v>
      </c>
      <c r="B5048" s="31" t="s">
        <v>15766</v>
      </c>
      <c r="C5048" s="31" t="s">
        <v>15767</v>
      </c>
      <c r="D5048" s="31" t="s">
        <v>15768</v>
      </c>
      <c r="E5048" s="31" t="s">
        <v>135</v>
      </c>
      <c r="F5048" s="31" t="s">
        <v>122</v>
      </c>
      <c r="G5048" s="31" t="s">
        <v>107</v>
      </c>
      <c r="H5048" s="31" t="s">
        <v>108</v>
      </c>
      <c r="I5048" s="31"/>
      <c r="J5048" s="31"/>
      <c r="K5048" s="31" t="s">
        <v>106</v>
      </c>
      <c r="L5048" s="31" t="s">
        <v>15767</v>
      </c>
      <c r="M5048" s="31" t="s">
        <v>7</v>
      </c>
      <c r="N5048" s="31" t="s">
        <v>25930</v>
      </c>
      <c r="O5048" s="31" t="s">
        <v>25929</v>
      </c>
      <c r="P5048" s="32" t="s">
        <v>25948</v>
      </c>
      <c r="Q5048" s="32">
        <v>1</v>
      </c>
      <c r="R5048" t="str">
        <f t="shared" si="78"/>
        <v>Долгушина Г.А. ПП, маг. "Форт" г.Славута, ул.Мира, д.64</v>
      </c>
    </row>
    <row r="5049" spans="1:18" hidden="1" x14ac:dyDescent="0.25">
      <c r="A5049" s="32">
        <v>163088</v>
      </c>
      <c r="B5049" s="31" t="s">
        <v>15778</v>
      </c>
      <c r="C5049" s="31" t="s">
        <v>15779</v>
      </c>
      <c r="D5049" s="31" t="s">
        <v>15780</v>
      </c>
      <c r="E5049" s="31" t="s">
        <v>135</v>
      </c>
      <c r="F5049" s="31" t="s">
        <v>122</v>
      </c>
      <c r="G5049" s="31" t="s">
        <v>114</v>
      </c>
      <c r="H5049" s="31" t="s">
        <v>108</v>
      </c>
      <c r="I5049" s="31" t="s">
        <v>124</v>
      </c>
      <c r="J5049" s="31" t="s">
        <v>109</v>
      </c>
      <c r="K5049" s="31" t="s">
        <v>106</v>
      </c>
      <c r="L5049" s="31" t="s">
        <v>15779</v>
      </c>
      <c r="M5049" s="31" t="s">
        <v>11</v>
      </c>
      <c r="N5049" s="31" t="s">
        <v>25930</v>
      </c>
      <c r="O5049" s="31" t="s">
        <v>25929</v>
      </c>
      <c r="P5049" s="32" t="s">
        <v>25948</v>
      </c>
      <c r="Q5049" s="32">
        <v>1</v>
      </c>
      <c r="R5049" t="str">
        <f t="shared" si="78"/>
        <v>Дорощук Г.І.ПП,"Піца Хіт" Шепетівка, вул. Маркса К, б. 33,</v>
      </c>
    </row>
    <row r="5050" spans="1:18" hidden="1" x14ac:dyDescent="0.25">
      <c r="A5050" s="32">
        <v>163120</v>
      </c>
      <c r="B5050" s="31" t="s">
        <v>15826</v>
      </c>
      <c r="C5050" s="31" t="s">
        <v>15827</v>
      </c>
      <c r="D5050" s="31" t="s">
        <v>15828</v>
      </c>
      <c r="E5050" s="31" t="s">
        <v>135</v>
      </c>
      <c r="F5050" s="31" t="s">
        <v>122</v>
      </c>
      <c r="G5050" s="31" t="s">
        <v>107</v>
      </c>
      <c r="H5050" s="31" t="s">
        <v>108</v>
      </c>
      <c r="I5050" s="31" t="s">
        <v>124</v>
      </c>
      <c r="J5050" s="31" t="s">
        <v>109</v>
      </c>
      <c r="K5050" s="31" t="s">
        <v>106</v>
      </c>
      <c r="L5050" s="31" t="s">
        <v>15827</v>
      </c>
      <c r="M5050" s="31" t="s">
        <v>7</v>
      </c>
      <c r="N5050" s="31" t="s">
        <v>25930</v>
      </c>
      <c r="O5050" s="31" t="s">
        <v>25929</v>
      </c>
      <c r="P5050" s="32" t="s">
        <v>25948</v>
      </c>
      <c r="Q5050" s="32">
        <v>1</v>
      </c>
      <c r="R5050" t="str">
        <f t="shared" si="78"/>
        <v>Дубов М.М. ПП, маг."Оскар" р-н Изяславский Район, г.Изяслав, ул.Вокзальная, д.24</v>
      </c>
    </row>
    <row r="5051" spans="1:18" hidden="1" x14ac:dyDescent="0.25">
      <c r="A5051" s="32">
        <v>163156</v>
      </c>
      <c r="B5051" s="31" t="s">
        <v>15871</v>
      </c>
      <c r="C5051" s="31" t="s">
        <v>15872</v>
      </c>
      <c r="D5051" s="31" t="s">
        <v>15873</v>
      </c>
      <c r="E5051" s="31" t="s">
        <v>145</v>
      </c>
      <c r="F5051" s="31" t="s">
        <v>122</v>
      </c>
      <c r="G5051" s="31" t="s">
        <v>107</v>
      </c>
      <c r="H5051" s="31" t="s">
        <v>108</v>
      </c>
      <c r="I5051" s="31" t="s">
        <v>15874</v>
      </c>
      <c r="J5051" s="31" t="s">
        <v>15875</v>
      </c>
      <c r="K5051" s="31" t="s">
        <v>106</v>
      </c>
      <c r="L5051" s="31" t="s">
        <v>15872</v>
      </c>
      <c r="M5051" s="31" t="s">
        <v>14</v>
      </c>
      <c r="N5051" s="31" t="s">
        <v>25931</v>
      </c>
      <c r="O5051" s="31" t="s">
        <v>25929</v>
      </c>
      <c r="P5051" s="32" t="s">
        <v>67</v>
      </c>
      <c r="Q5051" s="32">
        <v>1</v>
      </c>
      <c r="R5051" t="str">
        <f t="shared" si="78"/>
        <v>Дуплій В.М. ПП, маг. "Продукти №1" р-н Виньковецкий Район, пгт.Виньковцы, ул.Комсомольская, д.76</v>
      </c>
    </row>
    <row r="5052" spans="1:18" hidden="1" x14ac:dyDescent="0.25">
      <c r="A5052" s="32">
        <v>163156</v>
      </c>
      <c r="B5052" s="31" t="s">
        <v>15871</v>
      </c>
      <c r="C5052" s="31" t="s">
        <v>15872</v>
      </c>
      <c r="D5052" s="31" t="s">
        <v>15873</v>
      </c>
      <c r="E5052" s="31" t="s">
        <v>145</v>
      </c>
      <c r="F5052" s="31" t="s">
        <v>122</v>
      </c>
      <c r="G5052" s="31" t="s">
        <v>107</v>
      </c>
      <c r="H5052" s="31" t="s">
        <v>108</v>
      </c>
      <c r="I5052" s="31"/>
      <c r="J5052" s="31"/>
      <c r="K5052" s="31" t="s">
        <v>106</v>
      </c>
      <c r="L5052" s="31" t="s">
        <v>15872</v>
      </c>
      <c r="M5052" s="31" t="s">
        <v>14</v>
      </c>
      <c r="N5052" s="31" t="s">
        <v>25931</v>
      </c>
      <c r="O5052" s="31" t="s">
        <v>25929</v>
      </c>
      <c r="P5052" s="32" t="s">
        <v>67</v>
      </c>
      <c r="Q5052" s="32">
        <v>1</v>
      </c>
      <c r="R5052" t="str">
        <f t="shared" si="78"/>
        <v>Дуплій В.М. ПП, маг. "Продукти №1" р-н Виньковецкий Район, пгт.Виньковцы, ул.Комсомольская, д.76</v>
      </c>
    </row>
    <row r="5053" spans="1:18" hidden="1" x14ac:dyDescent="0.25">
      <c r="A5053" s="32">
        <v>163174</v>
      </c>
      <c r="B5053" s="31" t="s">
        <v>15914</v>
      </c>
      <c r="C5053" s="31" t="s">
        <v>15915</v>
      </c>
      <c r="D5053" s="31" t="s">
        <v>14775</v>
      </c>
      <c r="E5053" s="31" t="s">
        <v>135</v>
      </c>
      <c r="F5053" s="31" t="s">
        <v>122</v>
      </c>
      <c r="G5053" s="31" t="s">
        <v>107</v>
      </c>
      <c r="H5053" s="31" t="s">
        <v>108</v>
      </c>
      <c r="I5053" s="31" t="s">
        <v>124</v>
      </c>
      <c r="J5053" s="31" t="s">
        <v>109</v>
      </c>
      <c r="K5053" s="31" t="s">
        <v>106</v>
      </c>
      <c r="L5053" s="31" t="s">
        <v>15915</v>
      </c>
      <c r="M5053" s="31" t="s">
        <v>10</v>
      </c>
      <c r="N5053" s="31" t="s">
        <v>25930</v>
      </c>
      <c r="O5053" s="31" t="s">
        <v>25929</v>
      </c>
      <c r="P5053" s="32" t="s">
        <v>25948</v>
      </c>
      <c r="Q5053" s="32">
        <v>1</v>
      </c>
      <c r="R5053" t="str">
        <f t="shared" si="78"/>
        <v>Екро" УБ ХАЕС ТОВ ПМТЗ.маг "Полісся" г.Нетишин, просп Независимости, д.1</v>
      </c>
    </row>
    <row r="5054" spans="1:18" hidden="1" x14ac:dyDescent="0.25">
      <c r="A5054" s="32">
        <v>163186</v>
      </c>
      <c r="B5054" s="31" t="s">
        <v>15948</v>
      </c>
      <c r="C5054" s="31" t="s">
        <v>15949</v>
      </c>
      <c r="D5054" s="31" t="s">
        <v>15950</v>
      </c>
      <c r="E5054" s="31" t="s">
        <v>135</v>
      </c>
      <c r="F5054" s="31" t="s">
        <v>122</v>
      </c>
      <c r="G5054" s="31" t="s">
        <v>107</v>
      </c>
      <c r="H5054" s="31" t="s">
        <v>108</v>
      </c>
      <c r="I5054" s="31" t="s">
        <v>124</v>
      </c>
      <c r="J5054" s="31" t="s">
        <v>109</v>
      </c>
      <c r="K5054" s="31" t="s">
        <v>106</v>
      </c>
      <c r="L5054" s="31" t="s">
        <v>15949</v>
      </c>
      <c r="M5054" s="31" t="s">
        <v>10</v>
      </c>
      <c r="N5054" s="31" t="s">
        <v>25930</v>
      </c>
      <c r="O5054" s="31" t="s">
        <v>25929</v>
      </c>
      <c r="P5054" s="32" t="s">
        <v>25948</v>
      </c>
      <c r="Q5054" s="32">
        <v>1</v>
      </c>
      <c r="R5054" t="str">
        <f t="shared" si="78"/>
        <v>Ємець Л.Н.ПП,"Павільон Варшава" Нетішин, вул. Варшавська, б. 2,</v>
      </c>
    </row>
    <row r="5055" spans="1:18" hidden="1" x14ac:dyDescent="0.25">
      <c r="A5055" s="32">
        <v>160676</v>
      </c>
      <c r="B5055" s="31" t="s">
        <v>9905</v>
      </c>
      <c r="C5055" s="31" t="s">
        <v>9906</v>
      </c>
      <c r="D5055" s="31" t="s">
        <v>9907</v>
      </c>
      <c r="E5055" s="31" t="s">
        <v>135</v>
      </c>
      <c r="F5055" s="31" t="s">
        <v>122</v>
      </c>
      <c r="G5055" s="31" t="s">
        <v>107</v>
      </c>
      <c r="H5055" s="31" t="s">
        <v>108</v>
      </c>
      <c r="I5055" s="31" t="s">
        <v>9908</v>
      </c>
      <c r="J5055" s="31" t="s">
        <v>9909</v>
      </c>
      <c r="K5055" s="31" t="s">
        <v>106</v>
      </c>
      <c r="L5055" s="31" t="s">
        <v>9906</v>
      </c>
      <c r="M5055" s="31" t="s">
        <v>8</v>
      </c>
      <c r="N5055" s="31" t="s">
        <v>25930</v>
      </c>
      <c r="O5055" s="31" t="s">
        <v>25929</v>
      </c>
      <c r="P5055" s="32" t="s">
        <v>25948</v>
      </c>
      <c r="Q5055" s="32">
        <v>1</v>
      </c>
      <c r="R5055" t="str">
        <f t="shared" si="78"/>
        <v>Кудрик Н.М. ПП, маг. "Продукти" р-н Шепетовский Район, с.Червоный Цвет, ул.Гагарина, д.1</v>
      </c>
    </row>
    <row r="5056" spans="1:18" hidden="1" x14ac:dyDescent="0.25">
      <c r="A5056" s="32">
        <v>160676</v>
      </c>
      <c r="B5056" s="31" t="s">
        <v>9905</v>
      </c>
      <c r="C5056" s="31" t="s">
        <v>9906</v>
      </c>
      <c r="D5056" s="31" t="s">
        <v>9907</v>
      </c>
      <c r="E5056" s="31" t="s">
        <v>135</v>
      </c>
      <c r="F5056" s="31" t="s">
        <v>122</v>
      </c>
      <c r="G5056" s="31" t="s">
        <v>107</v>
      </c>
      <c r="H5056" s="31" t="s">
        <v>108</v>
      </c>
      <c r="I5056" s="31"/>
      <c r="J5056" s="31"/>
      <c r="K5056" s="31" t="s">
        <v>106</v>
      </c>
      <c r="L5056" s="31" t="s">
        <v>9906</v>
      </c>
      <c r="M5056" s="31" t="s">
        <v>8</v>
      </c>
      <c r="N5056" s="31" t="s">
        <v>25930</v>
      </c>
      <c r="O5056" s="31" t="s">
        <v>25929</v>
      </c>
      <c r="P5056" s="32" t="s">
        <v>25948</v>
      </c>
      <c r="Q5056" s="32">
        <v>1</v>
      </c>
      <c r="R5056" t="str">
        <f t="shared" si="78"/>
        <v>Кудрик Н.М. ПП, маг. "Продукти" р-н Шепетовский Район, с.Червоный Цвет, ул.Гагарина, д.1</v>
      </c>
    </row>
    <row r="5057" spans="1:18" hidden="1" x14ac:dyDescent="0.25">
      <c r="A5057" s="32">
        <v>160678</v>
      </c>
      <c r="B5057" s="31" t="s">
        <v>9913</v>
      </c>
      <c r="C5057" s="31" t="s">
        <v>9914</v>
      </c>
      <c r="D5057" s="31" t="s">
        <v>1347</v>
      </c>
      <c r="E5057" s="31" t="s">
        <v>145</v>
      </c>
      <c r="F5057" s="31" t="s">
        <v>122</v>
      </c>
      <c r="G5057" s="31" t="s">
        <v>114</v>
      </c>
      <c r="H5057" s="31" t="s">
        <v>108</v>
      </c>
      <c r="I5057" s="31" t="s">
        <v>4058</v>
      </c>
      <c r="J5057" s="31" t="s">
        <v>4059</v>
      </c>
      <c r="K5057" s="31" t="s">
        <v>106</v>
      </c>
      <c r="L5057" s="31" t="s">
        <v>9914</v>
      </c>
      <c r="M5057" s="31" t="s">
        <v>13</v>
      </c>
      <c r="N5057" s="31" t="s">
        <v>25931</v>
      </c>
      <c r="O5057" s="31" t="s">
        <v>25929</v>
      </c>
      <c r="P5057" s="32" t="s">
        <v>25948</v>
      </c>
      <c r="Q5057" s="32">
        <v>1</v>
      </c>
      <c r="R5057" t="str">
        <f t="shared" si="78"/>
        <v>Кузь В.В. ПП, бар "Філін" р-н Городокский Район, пгт.Сатанов (0)</v>
      </c>
    </row>
    <row r="5058" spans="1:18" hidden="1" x14ac:dyDescent="0.25">
      <c r="A5058" s="32">
        <v>160696</v>
      </c>
      <c r="B5058" s="31" t="s">
        <v>9953</v>
      </c>
      <c r="C5058" s="31" t="s">
        <v>9954</v>
      </c>
      <c r="D5058" s="31" t="s">
        <v>9955</v>
      </c>
      <c r="E5058" s="31" t="s">
        <v>135</v>
      </c>
      <c r="F5058" s="31" t="s">
        <v>122</v>
      </c>
      <c r="G5058" s="31" t="s">
        <v>107</v>
      </c>
      <c r="H5058" s="31" t="s">
        <v>108</v>
      </c>
      <c r="I5058" s="31" t="s">
        <v>124</v>
      </c>
      <c r="J5058" s="31" t="s">
        <v>109</v>
      </c>
      <c r="K5058" s="31" t="s">
        <v>106</v>
      </c>
      <c r="L5058" s="31" t="s">
        <v>9954</v>
      </c>
      <c r="M5058" s="31" t="s">
        <v>11</v>
      </c>
      <c r="N5058" s="31" t="s">
        <v>25930</v>
      </c>
      <c r="O5058" s="31" t="s">
        <v>25929</v>
      </c>
      <c r="P5058" s="32" t="s">
        <v>25948</v>
      </c>
      <c r="Q5058" s="32">
        <v>1</v>
      </c>
      <c r="R5058" t="str">
        <f t="shared" si="78"/>
        <v>Кутузов В.М. ПП, маг. "Ультра" Шепетівка, вул. Пр-т Миру, б. 44,</v>
      </c>
    </row>
    <row r="5059" spans="1:18" hidden="1" x14ac:dyDescent="0.25">
      <c r="A5059" s="32">
        <v>160702</v>
      </c>
      <c r="B5059" s="31" t="s">
        <v>9974</v>
      </c>
      <c r="C5059" s="31" t="s">
        <v>9975</v>
      </c>
      <c r="D5059" s="31" t="s">
        <v>9976</v>
      </c>
      <c r="E5059" s="31" t="s">
        <v>135</v>
      </c>
      <c r="F5059" s="31" t="s">
        <v>122</v>
      </c>
      <c r="G5059" s="31" t="s">
        <v>115</v>
      </c>
      <c r="H5059" s="31" t="s">
        <v>116</v>
      </c>
      <c r="I5059" s="31" t="s">
        <v>124</v>
      </c>
      <c r="J5059" s="31" t="s">
        <v>109</v>
      </c>
      <c r="K5059" s="31" t="s">
        <v>106</v>
      </c>
      <c r="L5059" s="31" t="s">
        <v>9975</v>
      </c>
      <c r="M5059" s="31" t="s">
        <v>11</v>
      </c>
      <c r="N5059" s="31" t="s">
        <v>25930</v>
      </c>
      <c r="O5059" s="31" t="s">
        <v>25929</v>
      </c>
      <c r="P5059" s="32" t="s">
        <v>25948</v>
      </c>
      <c r="Q5059" s="32">
        <v>1</v>
      </c>
      <c r="R5059" t="str">
        <f t="shared" ref="R5059:R5122" si="79">CONCATENATE(C5059," ",D5059)</f>
        <v>Кучерук Н.В. ПП, лоток г.Шепетовка, ул.Марка Вовчок (Ринок)</v>
      </c>
    </row>
    <row r="5060" spans="1:18" hidden="1" x14ac:dyDescent="0.25">
      <c r="A5060" s="32">
        <v>160708</v>
      </c>
      <c r="B5060" s="31" t="s">
        <v>9983</v>
      </c>
      <c r="C5060" s="31" t="s">
        <v>9984</v>
      </c>
      <c r="D5060" s="31" t="s">
        <v>9985</v>
      </c>
      <c r="E5060" s="31" t="s">
        <v>145</v>
      </c>
      <c r="F5060" s="31" t="s">
        <v>122</v>
      </c>
      <c r="G5060" s="31" t="s">
        <v>107</v>
      </c>
      <c r="H5060" s="31" t="s">
        <v>108</v>
      </c>
      <c r="I5060" s="31" t="s">
        <v>9986</v>
      </c>
      <c r="J5060" s="31" t="s">
        <v>9987</v>
      </c>
      <c r="K5060" s="31" t="s">
        <v>106</v>
      </c>
      <c r="L5060" s="31" t="s">
        <v>9984</v>
      </c>
      <c r="M5060" s="31" t="s">
        <v>15</v>
      </c>
      <c r="N5060" s="31" t="s">
        <v>25931</v>
      </c>
      <c r="O5060" s="31" t="s">
        <v>25929</v>
      </c>
      <c r="P5060" s="32" t="s">
        <v>25948</v>
      </c>
      <c r="Q5060" s="32">
        <v>1</v>
      </c>
      <c r="R5060" t="str">
        <f t="shared" si="79"/>
        <v>Лабудько М.С. ПП. маг. "Каріна" р-н Волочисский Район, г.Волочиск, ул.Руданского, д.31а</v>
      </c>
    </row>
    <row r="5061" spans="1:18" hidden="1" x14ac:dyDescent="0.25">
      <c r="A5061" s="32">
        <v>160708</v>
      </c>
      <c r="B5061" s="31" t="s">
        <v>9983</v>
      </c>
      <c r="C5061" s="31" t="s">
        <v>9984</v>
      </c>
      <c r="D5061" s="31" t="s">
        <v>9985</v>
      </c>
      <c r="E5061" s="31" t="s">
        <v>145</v>
      </c>
      <c r="F5061" s="31" t="s">
        <v>122</v>
      </c>
      <c r="G5061" s="31" t="s">
        <v>107</v>
      </c>
      <c r="H5061" s="31" t="s">
        <v>108</v>
      </c>
      <c r="I5061" s="31"/>
      <c r="J5061" s="31"/>
      <c r="K5061" s="31" t="s">
        <v>106</v>
      </c>
      <c r="L5061" s="31" t="s">
        <v>9984</v>
      </c>
      <c r="M5061" s="31" t="s">
        <v>15</v>
      </c>
      <c r="N5061" s="31" t="s">
        <v>25931</v>
      </c>
      <c r="O5061" s="31" t="s">
        <v>25929</v>
      </c>
      <c r="P5061" s="32" t="s">
        <v>25948</v>
      </c>
      <c r="Q5061" s="32">
        <v>1</v>
      </c>
      <c r="R5061" t="str">
        <f t="shared" si="79"/>
        <v>Лабудько М.С. ПП. маг. "Каріна" р-н Волочисский Район, г.Волочиск, ул.Руданского, д.31а</v>
      </c>
    </row>
    <row r="5062" spans="1:18" hidden="1" x14ac:dyDescent="0.25">
      <c r="A5062" s="32">
        <v>160739</v>
      </c>
      <c r="B5062" s="31" t="s">
        <v>10072</v>
      </c>
      <c r="C5062" s="31" t="s">
        <v>10073</v>
      </c>
      <c r="D5062" s="31" t="s">
        <v>10074</v>
      </c>
      <c r="E5062" s="31" t="s">
        <v>135</v>
      </c>
      <c r="F5062" s="31" t="s">
        <v>122</v>
      </c>
      <c r="G5062" s="31" t="s">
        <v>107</v>
      </c>
      <c r="H5062" s="31" t="s">
        <v>108</v>
      </c>
      <c r="I5062" s="31" t="s">
        <v>124</v>
      </c>
      <c r="J5062" s="31" t="s">
        <v>109</v>
      </c>
      <c r="K5062" s="31" t="s">
        <v>106</v>
      </c>
      <c r="L5062" s="31" t="s">
        <v>10073</v>
      </c>
      <c r="M5062" s="31" t="s">
        <v>12</v>
      </c>
      <c r="N5062" s="31" t="s">
        <v>25930</v>
      </c>
      <c r="O5062" s="31" t="s">
        <v>25929</v>
      </c>
      <c r="P5062" s="32" t="s">
        <v>25948</v>
      </c>
      <c r="Q5062" s="32">
        <v>1</v>
      </c>
      <c r="R5062" t="str">
        <f t="shared" si="79"/>
        <v>Леонець Т.В. ПП, маг. червоний Полонський Район, Понінка, вул. Островського, б. 19,</v>
      </c>
    </row>
    <row r="5063" spans="1:18" hidden="1" x14ac:dyDescent="0.25">
      <c r="A5063" s="32">
        <v>160758</v>
      </c>
      <c r="B5063" s="31" t="s">
        <v>3228</v>
      </c>
      <c r="C5063" s="31" t="s">
        <v>3229</v>
      </c>
      <c r="D5063" s="31" t="s">
        <v>10114</v>
      </c>
      <c r="E5063" s="31" t="s">
        <v>145</v>
      </c>
      <c r="F5063" s="31" t="s">
        <v>122</v>
      </c>
      <c r="G5063" s="31" t="s">
        <v>107</v>
      </c>
      <c r="H5063" s="31" t="s">
        <v>108</v>
      </c>
      <c r="I5063" s="31" t="s">
        <v>124</v>
      </c>
      <c r="J5063" s="31" t="s">
        <v>109</v>
      </c>
      <c r="K5063" s="31" t="s">
        <v>106</v>
      </c>
      <c r="L5063" s="31" t="s">
        <v>3229</v>
      </c>
      <c r="M5063" s="31" t="s">
        <v>25936</v>
      </c>
      <c r="N5063" s="31" t="s">
        <v>25931</v>
      </c>
      <c r="O5063" s="31" t="s">
        <v>25929</v>
      </c>
      <c r="P5063" s="32" t="s">
        <v>25948</v>
      </c>
      <c r="Q5063" s="32">
        <v>1</v>
      </c>
      <c r="R5063" t="str">
        <f t="shared" si="79"/>
        <v>Литвин Л.Т. ПП, маг. "Продукти" р-н Городокский Район, г.Городок, ул.Грушевского, д.54</v>
      </c>
    </row>
    <row r="5064" spans="1:18" hidden="1" x14ac:dyDescent="0.25">
      <c r="A5064" s="32">
        <v>160759</v>
      </c>
      <c r="B5064" s="31" t="s">
        <v>10115</v>
      </c>
      <c r="C5064" s="31" t="s">
        <v>10116</v>
      </c>
      <c r="D5064" s="31" t="s">
        <v>10117</v>
      </c>
      <c r="E5064" s="31" t="s">
        <v>135</v>
      </c>
      <c r="F5064" s="31" t="s">
        <v>122</v>
      </c>
      <c r="G5064" s="31" t="s">
        <v>107</v>
      </c>
      <c r="H5064" s="31" t="s">
        <v>108</v>
      </c>
      <c r="I5064" s="31" t="s">
        <v>10118</v>
      </c>
      <c r="J5064" s="31" t="s">
        <v>10119</v>
      </c>
      <c r="K5064" s="31" t="s">
        <v>106</v>
      </c>
      <c r="L5064" s="31" t="s">
        <v>10116</v>
      </c>
      <c r="M5064" s="31" t="s">
        <v>12</v>
      </c>
      <c r="N5064" s="31" t="s">
        <v>25930</v>
      </c>
      <c r="O5064" s="31" t="s">
        <v>25929</v>
      </c>
      <c r="P5064" s="32" t="s">
        <v>25948</v>
      </c>
      <c r="Q5064" s="32">
        <v>1</v>
      </c>
      <c r="R5064" t="str">
        <f t="shared" si="79"/>
        <v>Ліневич Л.К. ПП, маг. "Продукти" р-н Полонский Район, пгт.Понинка, ул.Школьная, д.10</v>
      </c>
    </row>
    <row r="5065" spans="1:18" hidden="1" x14ac:dyDescent="0.25">
      <c r="A5065" s="32">
        <v>160766</v>
      </c>
      <c r="B5065" s="31" t="s">
        <v>2552</v>
      </c>
      <c r="C5065" s="31" t="s">
        <v>10135</v>
      </c>
      <c r="D5065" s="31" t="s">
        <v>10136</v>
      </c>
      <c r="E5065" s="31" t="s">
        <v>145</v>
      </c>
      <c r="F5065" s="31" t="s">
        <v>122</v>
      </c>
      <c r="G5065" s="31" t="s">
        <v>107</v>
      </c>
      <c r="H5065" s="31" t="s">
        <v>108</v>
      </c>
      <c r="I5065" s="31" t="s">
        <v>10137</v>
      </c>
      <c r="J5065" s="31" t="s">
        <v>10138</v>
      </c>
      <c r="K5065" s="31" t="s">
        <v>106</v>
      </c>
      <c r="L5065" s="31" t="s">
        <v>2553</v>
      </c>
      <c r="M5065" s="31" t="s">
        <v>16</v>
      </c>
      <c r="N5065" s="31" t="s">
        <v>25931</v>
      </c>
      <c r="O5065" s="31" t="s">
        <v>25929</v>
      </c>
      <c r="P5065" s="32" t="s">
        <v>25948</v>
      </c>
      <c r="Q5065" s="32">
        <v>1</v>
      </c>
      <c r="R5065" t="str">
        <f t="shared" si="79"/>
        <v>(КООП) Лісоводське КП, маг.-бар р-н Городокский Район, с.Новый Свет (ул. Мира)</v>
      </c>
    </row>
    <row r="5066" spans="1:18" hidden="1" x14ac:dyDescent="0.25">
      <c r="A5066" s="32">
        <v>160769</v>
      </c>
      <c r="B5066" s="31" t="s">
        <v>3028</v>
      </c>
      <c r="C5066" s="31" t="s">
        <v>3029</v>
      </c>
      <c r="D5066" s="31" t="s">
        <v>10143</v>
      </c>
      <c r="E5066" s="31" t="s">
        <v>145</v>
      </c>
      <c r="F5066" s="31" t="s">
        <v>122</v>
      </c>
      <c r="G5066" s="31" t="s">
        <v>107</v>
      </c>
      <c r="H5066" s="31" t="s">
        <v>108</v>
      </c>
      <c r="I5066" s="31" t="s">
        <v>124</v>
      </c>
      <c r="J5066" s="31" t="s">
        <v>109</v>
      </c>
      <c r="K5066" s="31" t="s">
        <v>106</v>
      </c>
      <c r="L5066" s="31" t="s">
        <v>3029</v>
      </c>
      <c r="M5066" s="31" t="s">
        <v>25936</v>
      </c>
      <c r="N5066" s="31" t="s">
        <v>25931</v>
      </c>
      <c r="O5066" s="31" t="s">
        <v>25929</v>
      </c>
      <c r="P5066" s="32" t="s">
        <v>25948</v>
      </c>
      <c r="Q5066" s="32">
        <v>1</v>
      </c>
      <c r="R5066" t="str">
        <f t="shared" si="79"/>
        <v>Літвін Т.В. ПП, маг "Кристина" р-н Городокский Район, г.Городок, ул.Грушевского, д.36</v>
      </c>
    </row>
    <row r="5067" spans="1:18" hidden="1" x14ac:dyDescent="0.25">
      <c r="A5067" s="32">
        <v>160774</v>
      </c>
      <c r="B5067" s="31" t="s">
        <v>10154</v>
      </c>
      <c r="C5067" s="31" t="s">
        <v>10155</v>
      </c>
      <c r="D5067" s="31" t="s">
        <v>10156</v>
      </c>
      <c r="E5067" s="31" t="s">
        <v>135</v>
      </c>
      <c r="F5067" s="31" t="s">
        <v>122</v>
      </c>
      <c r="G5067" s="31" t="s">
        <v>107</v>
      </c>
      <c r="H5067" s="31" t="s">
        <v>108</v>
      </c>
      <c r="I5067" s="31" t="s">
        <v>124</v>
      </c>
      <c r="J5067" s="31" t="s">
        <v>109</v>
      </c>
      <c r="K5067" s="31" t="s">
        <v>106</v>
      </c>
      <c r="L5067" s="31" t="s">
        <v>10155</v>
      </c>
      <c r="M5067" s="31" t="s">
        <v>10</v>
      </c>
      <c r="N5067" s="31" t="s">
        <v>25930</v>
      </c>
      <c r="O5067" s="31" t="s">
        <v>25929</v>
      </c>
      <c r="P5067" s="32" t="s">
        <v>25948</v>
      </c>
      <c r="Q5067" s="32">
        <v>1</v>
      </c>
      <c r="R5067" t="str">
        <f t="shared" si="79"/>
        <v>Ліщанський будинок-інтернат для громадян похилого віку та інвалідів р-н Изяславский Район, с.Лищаны, д.6 (Гагарина)</v>
      </c>
    </row>
    <row r="5068" spans="1:18" hidden="1" x14ac:dyDescent="0.25">
      <c r="A5068" s="32">
        <v>160774</v>
      </c>
      <c r="B5068" s="31" t="s">
        <v>10154</v>
      </c>
      <c r="C5068" s="31" t="s">
        <v>10155</v>
      </c>
      <c r="D5068" s="31" t="s">
        <v>10156</v>
      </c>
      <c r="E5068" s="31" t="s">
        <v>135</v>
      </c>
      <c r="F5068" s="31" t="s">
        <v>122</v>
      </c>
      <c r="G5068" s="31" t="s">
        <v>107</v>
      </c>
      <c r="H5068" s="31" t="s">
        <v>108</v>
      </c>
      <c r="I5068" s="31"/>
      <c r="J5068" s="31"/>
      <c r="K5068" s="31" t="s">
        <v>106</v>
      </c>
      <c r="L5068" s="31" t="s">
        <v>10155</v>
      </c>
      <c r="M5068" s="31" t="s">
        <v>10</v>
      </c>
      <c r="N5068" s="31" t="s">
        <v>25930</v>
      </c>
      <c r="O5068" s="31" t="s">
        <v>25929</v>
      </c>
      <c r="P5068" s="32" t="s">
        <v>25948</v>
      </c>
      <c r="Q5068" s="32">
        <v>1</v>
      </c>
      <c r="R5068" t="str">
        <f t="shared" si="79"/>
        <v>Ліщанський будинок-інтернат для громадян похилого віку та інвалідів р-н Изяславский Район, с.Лищаны, д.6 (Гагарина)</v>
      </c>
    </row>
    <row r="5069" spans="1:18" hidden="1" x14ac:dyDescent="0.25">
      <c r="A5069" s="32">
        <v>160776</v>
      </c>
      <c r="B5069" s="31" t="s">
        <v>10157</v>
      </c>
      <c r="C5069" s="31" t="s">
        <v>10158</v>
      </c>
      <c r="D5069" s="31" t="s">
        <v>10159</v>
      </c>
      <c r="E5069" s="31" t="s">
        <v>135</v>
      </c>
      <c r="F5069" s="31" t="s">
        <v>122</v>
      </c>
      <c r="G5069" s="31" t="s">
        <v>115</v>
      </c>
      <c r="H5069" s="31" t="s">
        <v>116</v>
      </c>
      <c r="I5069" s="31" t="s">
        <v>124</v>
      </c>
      <c r="J5069" s="31" t="s">
        <v>109</v>
      </c>
      <c r="K5069" s="31" t="s">
        <v>106</v>
      </c>
      <c r="L5069" s="31" t="s">
        <v>10158</v>
      </c>
      <c r="M5069" s="31" t="s">
        <v>12</v>
      </c>
      <c r="N5069" s="31" t="s">
        <v>25930</v>
      </c>
      <c r="O5069" s="31" t="s">
        <v>25929</v>
      </c>
      <c r="P5069" s="32" t="s">
        <v>25948</v>
      </c>
      <c r="Q5069" s="32">
        <v>1</v>
      </c>
      <c r="R5069" t="str">
        <f t="shared" si="79"/>
        <v>Ліщук О.В. ПП, к-к р-н Полонский Район, г.Полонное (Біля каштана №2)</v>
      </c>
    </row>
    <row r="5070" spans="1:18" hidden="1" x14ac:dyDescent="0.25">
      <c r="A5070" s="32">
        <v>160780</v>
      </c>
      <c r="B5070" s="31" t="s">
        <v>10166</v>
      </c>
      <c r="C5070" s="31" t="s">
        <v>10167</v>
      </c>
      <c r="D5070" s="31" t="s">
        <v>10168</v>
      </c>
      <c r="E5070" s="31" t="s">
        <v>135</v>
      </c>
      <c r="F5070" s="31" t="s">
        <v>122</v>
      </c>
      <c r="G5070" s="31" t="s">
        <v>107</v>
      </c>
      <c r="H5070" s="31" t="s">
        <v>108</v>
      </c>
      <c r="I5070" s="31" t="s">
        <v>124</v>
      </c>
      <c r="J5070" s="31" t="s">
        <v>109</v>
      </c>
      <c r="K5070" s="31" t="s">
        <v>106</v>
      </c>
      <c r="L5070" s="31" t="s">
        <v>10167</v>
      </c>
      <c r="M5070" s="31" t="s">
        <v>9</v>
      </c>
      <c r="N5070" s="31" t="s">
        <v>25930</v>
      </c>
      <c r="O5070" s="31" t="s">
        <v>25929</v>
      </c>
      <c r="P5070" s="32" t="s">
        <v>25948</v>
      </c>
      <c r="Q5070" s="32">
        <v>1</v>
      </c>
      <c r="R5070" t="str">
        <f t="shared" si="79"/>
        <v>Логунов ПП, маг. "Продукти" р-н Белогорский Район, пгт.Ямполь (центр зел. маг)</v>
      </c>
    </row>
    <row r="5071" spans="1:18" hidden="1" x14ac:dyDescent="0.25">
      <c r="A5071" s="32">
        <v>160780</v>
      </c>
      <c r="B5071" s="31" t="s">
        <v>10166</v>
      </c>
      <c r="C5071" s="31" t="s">
        <v>10167</v>
      </c>
      <c r="D5071" s="31" t="s">
        <v>10168</v>
      </c>
      <c r="E5071" s="31" t="s">
        <v>135</v>
      </c>
      <c r="F5071" s="31" t="s">
        <v>122</v>
      </c>
      <c r="G5071" s="31" t="s">
        <v>107</v>
      </c>
      <c r="H5071" s="31" t="s">
        <v>108</v>
      </c>
      <c r="I5071" s="31"/>
      <c r="J5071" s="31"/>
      <c r="K5071" s="31" t="s">
        <v>106</v>
      </c>
      <c r="L5071" s="31" t="s">
        <v>10167</v>
      </c>
      <c r="M5071" s="31" t="s">
        <v>9</v>
      </c>
      <c r="N5071" s="31" t="s">
        <v>25930</v>
      </c>
      <c r="O5071" s="31" t="s">
        <v>25929</v>
      </c>
      <c r="P5071" s="32" t="s">
        <v>25948</v>
      </c>
      <c r="Q5071" s="32">
        <v>1</v>
      </c>
      <c r="R5071" t="str">
        <f t="shared" si="79"/>
        <v>Логунов ПП, маг. "Продукти" р-н Белогорский Район, пгт.Ямполь (центр зел. маг)</v>
      </c>
    </row>
    <row r="5072" spans="1:18" hidden="1" x14ac:dyDescent="0.25">
      <c r="A5072" s="32">
        <v>160790</v>
      </c>
      <c r="B5072" s="31" t="s">
        <v>10190</v>
      </c>
      <c r="C5072" s="31" t="s">
        <v>10191</v>
      </c>
      <c r="D5072" s="31" t="s">
        <v>1628</v>
      </c>
      <c r="E5072" s="31" t="s">
        <v>135</v>
      </c>
      <c r="F5072" s="31" t="s">
        <v>122</v>
      </c>
      <c r="G5072" s="31" t="s">
        <v>115</v>
      </c>
      <c r="H5072" s="31" t="s">
        <v>116</v>
      </c>
      <c r="I5072" s="31" t="s">
        <v>124</v>
      </c>
      <c r="J5072" s="31" t="s">
        <v>109</v>
      </c>
      <c r="K5072" s="31" t="s">
        <v>106</v>
      </c>
      <c r="L5072" s="31" t="s">
        <v>10191</v>
      </c>
      <c r="M5072" s="31" t="s">
        <v>11</v>
      </c>
      <c r="N5072" s="31" t="s">
        <v>25930</v>
      </c>
      <c r="O5072" s="31" t="s">
        <v>25929</v>
      </c>
      <c r="P5072" s="32" t="s">
        <v>25948</v>
      </c>
      <c r="Q5072" s="32">
        <v>1</v>
      </c>
      <c r="R5072" t="str">
        <f t="shared" si="79"/>
        <v>Лосовська ПП, "лоток" Шепетівка,</v>
      </c>
    </row>
    <row r="5073" spans="1:18" hidden="1" x14ac:dyDescent="0.25">
      <c r="A5073" s="32">
        <v>160799</v>
      </c>
      <c r="B5073" s="31" t="s">
        <v>10210</v>
      </c>
      <c r="C5073" s="31" t="s">
        <v>10211</v>
      </c>
      <c r="D5073" s="31" t="s">
        <v>1628</v>
      </c>
      <c r="E5073" s="31" t="s">
        <v>135</v>
      </c>
      <c r="F5073" s="31" t="s">
        <v>122</v>
      </c>
      <c r="G5073" s="31" t="s">
        <v>107</v>
      </c>
      <c r="H5073" s="31" t="s">
        <v>108</v>
      </c>
      <c r="I5073" s="31" t="s">
        <v>124</v>
      </c>
      <c r="J5073" s="31" t="s">
        <v>109</v>
      </c>
      <c r="K5073" s="31" t="s">
        <v>106</v>
      </c>
      <c r="L5073" s="31" t="s">
        <v>10211</v>
      </c>
      <c r="M5073" s="31" t="s">
        <v>11</v>
      </c>
      <c r="N5073" s="31" t="s">
        <v>25930</v>
      </c>
      <c r="O5073" s="31" t="s">
        <v>25929</v>
      </c>
      <c r="P5073" s="32" t="s">
        <v>25948</v>
      </c>
      <c r="Q5073" s="32">
        <v>1</v>
      </c>
      <c r="R5073" t="str">
        <f t="shared" si="79"/>
        <v>Лукаш ПП, маг. "Світанок" Шепетівка,</v>
      </c>
    </row>
    <row r="5074" spans="1:18" hidden="1" x14ac:dyDescent="0.25">
      <c r="A5074" s="32">
        <v>160802</v>
      </c>
      <c r="B5074" s="31" t="s">
        <v>10219</v>
      </c>
      <c r="C5074" s="31" t="s">
        <v>10218</v>
      </c>
      <c r="D5074" s="31" t="s">
        <v>10220</v>
      </c>
      <c r="E5074" s="31" t="s">
        <v>145</v>
      </c>
      <c r="F5074" s="31" t="s">
        <v>122</v>
      </c>
      <c r="G5074" s="31" t="s">
        <v>107</v>
      </c>
      <c r="H5074" s="31" t="s">
        <v>108</v>
      </c>
      <c r="I5074" s="31" t="s">
        <v>10221</v>
      </c>
      <c r="J5074" s="31" t="s">
        <v>10222</v>
      </c>
      <c r="K5074" s="31" t="s">
        <v>106</v>
      </c>
      <c r="L5074" s="31" t="s">
        <v>10218</v>
      </c>
      <c r="M5074" s="31" t="s">
        <v>13</v>
      </c>
      <c r="N5074" s="31" t="s">
        <v>25931</v>
      </c>
      <c r="O5074" s="31" t="s">
        <v>25929</v>
      </c>
      <c r="P5074" s="32" t="s">
        <v>25948</v>
      </c>
      <c r="Q5074" s="32">
        <v>1</v>
      </c>
      <c r="R5074" t="str">
        <f t="shared" si="79"/>
        <v>Лукова О.В. ПП, маг. "Продукти" р-н Городокский Район, с.Липовка (центр)</v>
      </c>
    </row>
    <row r="5075" spans="1:18" hidden="1" x14ac:dyDescent="0.25">
      <c r="A5075" s="32">
        <v>160802</v>
      </c>
      <c r="B5075" s="31" t="s">
        <v>10219</v>
      </c>
      <c r="C5075" s="31" t="s">
        <v>10218</v>
      </c>
      <c r="D5075" s="31" t="s">
        <v>10220</v>
      </c>
      <c r="E5075" s="31" t="s">
        <v>145</v>
      </c>
      <c r="F5075" s="31" t="s">
        <v>122</v>
      </c>
      <c r="G5075" s="31" t="s">
        <v>107</v>
      </c>
      <c r="H5075" s="31" t="s">
        <v>108</v>
      </c>
      <c r="I5075" s="31"/>
      <c r="J5075" s="31"/>
      <c r="K5075" s="31" t="s">
        <v>106</v>
      </c>
      <c r="L5075" s="31" t="s">
        <v>10218</v>
      </c>
      <c r="M5075" s="31" t="s">
        <v>13</v>
      </c>
      <c r="N5075" s="31" t="s">
        <v>25931</v>
      </c>
      <c r="O5075" s="31" t="s">
        <v>25929</v>
      </c>
      <c r="P5075" s="32" t="s">
        <v>25948</v>
      </c>
      <c r="Q5075" s="32">
        <v>1</v>
      </c>
      <c r="R5075" t="str">
        <f t="shared" si="79"/>
        <v>Лукова О.В. ПП, маг. "Продукти" р-н Городокский Район, с.Липовка (центр)</v>
      </c>
    </row>
    <row r="5076" spans="1:18" hidden="1" x14ac:dyDescent="0.25">
      <c r="A5076" s="32">
        <v>160803</v>
      </c>
      <c r="B5076" s="31" t="s">
        <v>10223</v>
      </c>
      <c r="C5076" s="31" t="s">
        <v>10224</v>
      </c>
      <c r="D5076" s="31" t="s">
        <v>10225</v>
      </c>
      <c r="E5076" s="31" t="s">
        <v>135</v>
      </c>
      <c r="F5076" s="31" t="s">
        <v>122</v>
      </c>
      <c r="G5076" s="31" t="s">
        <v>107</v>
      </c>
      <c r="H5076" s="31" t="s">
        <v>108</v>
      </c>
      <c r="I5076" s="31" t="s">
        <v>10226</v>
      </c>
      <c r="J5076" s="31" t="s">
        <v>10227</v>
      </c>
      <c r="K5076" s="31" t="s">
        <v>106</v>
      </c>
      <c r="L5076" s="31" t="s">
        <v>10224</v>
      </c>
      <c r="M5076" s="31" t="s">
        <v>11</v>
      </c>
      <c r="N5076" s="31" t="s">
        <v>25930</v>
      </c>
      <c r="O5076" s="31" t="s">
        <v>25929</v>
      </c>
      <c r="P5076" s="32" t="s">
        <v>25948</v>
      </c>
      <c r="Q5076" s="32">
        <v>1</v>
      </c>
      <c r="R5076" t="str">
        <f t="shared" si="79"/>
        <v>Лукойл-Україна Запрвка "Лукойл-Україна" 23-07 р-н Шепетовский Район, с.Плесна, ул.Советская, д.31 (ул. Гагарина)</v>
      </c>
    </row>
    <row r="5077" spans="1:18" hidden="1" x14ac:dyDescent="0.25">
      <c r="A5077" s="32">
        <v>160803</v>
      </c>
      <c r="B5077" s="31" t="s">
        <v>10223</v>
      </c>
      <c r="C5077" s="31" t="s">
        <v>10224</v>
      </c>
      <c r="D5077" s="31" t="s">
        <v>10225</v>
      </c>
      <c r="E5077" s="31" t="s">
        <v>135</v>
      </c>
      <c r="F5077" s="31" t="s">
        <v>122</v>
      </c>
      <c r="G5077" s="31" t="s">
        <v>107</v>
      </c>
      <c r="H5077" s="31" t="s">
        <v>108</v>
      </c>
      <c r="I5077" s="31"/>
      <c r="J5077" s="31"/>
      <c r="K5077" s="31" t="s">
        <v>106</v>
      </c>
      <c r="L5077" s="31" t="s">
        <v>10224</v>
      </c>
      <c r="M5077" s="31" t="s">
        <v>11</v>
      </c>
      <c r="N5077" s="31" t="s">
        <v>25930</v>
      </c>
      <c r="O5077" s="31" t="s">
        <v>25929</v>
      </c>
      <c r="P5077" s="32" t="s">
        <v>25948</v>
      </c>
      <c r="Q5077" s="32">
        <v>1</v>
      </c>
      <c r="R5077" t="str">
        <f t="shared" si="79"/>
        <v>Лукойл-Україна Запрвка "Лукойл-Україна" 23-07 р-н Шепетовский Район, с.Плесна, ул.Советская, д.31 (ул. Гагарина)</v>
      </c>
    </row>
    <row r="5078" spans="1:18" hidden="1" x14ac:dyDescent="0.25">
      <c r="A5078" s="32">
        <v>160805</v>
      </c>
      <c r="B5078" s="31" t="s">
        <v>10231</v>
      </c>
      <c r="C5078" s="31" t="s">
        <v>10232</v>
      </c>
      <c r="D5078" s="31" t="s">
        <v>10233</v>
      </c>
      <c r="E5078" s="31" t="s">
        <v>135</v>
      </c>
      <c r="F5078" s="31" t="s">
        <v>122</v>
      </c>
      <c r="G5078" s="31" t="s">
        <v>107</v>
      </c>
      <c r="H5078" s="31" t="s">
        <v>108</v>
      </c>
      <c r="I5078" s="31" t="s">
        <v>124</v>
      </c>
      <c r="J5078" s="31" t="s">
        <v>109</v>
      </c>
      <c r="K5078" s="31" t="s">
        <v>106</v>
      </c>
      <c r="L5078" s="31" t="s">
        <v>10232</v>
      </c>
      <c r="M5078" s="31" t="s">
        <v>10</v>
      </c>
      <c r="N5078" s="31" t="s">
        <v>25930</v>
      </c>
      <c r="O5078" s="31" t="s">
        <v>25929</v>
      </c>
      <c r="P5078" s="32" t="s">
        <v>25948</v>
      </c>
      <c r="Q5078" s="32">
        <v>1</v>
      </c>
      <c r="R5078" t="str">
        <f t="shared" si="79"/>
        <v>Луцюк Н.А. ПП, маг. "Продукту" р-н Изяславский Район, с.Телижинци (0)</v>
      </c>
    </row>
    <row r="5079" spans="1:18" hidden="1" x14ac:dyDescent="0.25">
      <c r="A5079" s="32">
        <v>160811</v>
      </c>
      <c r="B5079" s="31" t="s">
        <v>10249</v>
      </c>
      <c r="C5079" s="31" t="s">
        <v>10250</v>
      </c>
      <c r="D5079" s="31" t="s">
        <v>10251</v>
      </c>
      <c r="E5079" s="31" t="s">
        <v>135</v>
      </c>
      <c r="F5079" s="31" t="s">
        <v>122</v>
      </c>
      <c r="G5079" s="31" t="s">
        <v>107</v>
      </c>
      <c r="H5079" s="31" t="s">
        <v>108</v>
      </c>
      <c r="I5079" s="31" t="s">
        <v>10252</v>
      </c>
      <c r="J5079" s="31" t="s">
        <v>10253</v>
      </c>
      <c r="K5079" s="31" t="s">
        <v>106</v>
      </c>
      <c r="L5079" s="31" t="s">
        <v>10250</v>
      </c>
      <c r="M5079" s="31" t="s">
        <v>7</v>
      </c>
      <c r="N5079" s="31" t="s">
        <v>25930</v>
      </c>
      <c r="O5079" s="31" t="s">
        <v>25929</v>
      </c>
      <c r="P5079" s="32" t="s">
        <v>25948</v>
      </c>
      <c r="Q5079" s="32">
        <v>1</v>
      </c>
      <c r="R5079" t="str">
        <f t="shared" si="79"/>
        <v>Лясковська А.А. ПП, маг. "Оксана" р-н Изяславский Район, с.Дертка (0)</v>
      </c>
    </row>
    <row r="5080" spans="1:18" hidden="1" x14ac:dyDescent="0.25">
      <c r="A5080" s="32">
        <v>160811</v>
      </c>
      <c r="B5080" s="31" t="s">
        <v>10249</v>
      </c>
      <c r="C5080" s="31" t="s">
        <v>10250</v>
      </c>
      <c r="D5080" s="31" t="s">
        <v>10251</v>
      </c>
      <c r="E5080" s="31" t="s">
        <v>135</v>
      </c>
      <c r="F5080" s="31" t="s">
        <v>122</v>
      </c>
      <c r="G5080" s="31" t="s">
        <v>107</v>
      </c>
      <c r="H5080" s="31" t="s">
        <v>108</v>
      </c>
      <c r="I5080" s="31"/>
      <c r="J5080" s="31"/>
      <c r="K5080" s="31" t="s">
        <v>106</v>
      </c>
      <c r="L5080" s="31" t="s">
        <v>10250</v>
      </c>
      <c r="M5080" s="31" t="s">
        <v>7</v>
      </c>
      <c r="N5080" s="31" t="s">
        <v>25930</v>
      </c>
      <c r="O5080" s="31" t="s">
        <v>25929</v>
      </c>
      <c r="P5080" s="32" t="s">
        <v>25948</v>
      </c>
      <c r="Q5080" s="32">
        <v>1</v>
      </c>
      <c r="R5080" t="str">
        <f t="shared" si="79"/>
        <v>Лясковська А.А. ПП, маг. "Оксана" р-н Изяславский Район, с.Дертка (0)</v>
      </c>
    </row>
    <row r="5081" spans="1:18" hidden="1" x14ac:dyDescent="0.25">
      <c r="A5081" s="32">
        <v>160819</v>
      </c>
      <c r="B5081" s="31" t="s">
        <v>10277</v>
      </c>
      <c r="C5081" s="31" t="s">
        <v>10278</v>
      </c>
      <c r="D5081" s="31" t="s">
        <v>10279</v>
      </c>
      <c r="E5081" s="31" t="s">
        <v>135</v>
      </c>
      <c r="F5081" s="31" t="s">
        <v>122</v>
      </c>
      <c r="G5081" s="31" t="s">
        <v>107</v>
      </c>
      <c r="H5081" s="31" t="s">
        <v>108</v>
      </c>
      <c r="I5081" s="31" t="s">
        <v>124</v>
      </c>
      <c r="J5081" s="31" t="s">
        <v>109</v>
      </c>
      <c r="K5081" s="31" t="s">
        <v>106</v>
      </c>
      <c r="L5081" s="31" t="s">
        <v>10278</v>
      </c>
      <c r="M5081" s="31" t="s">
        <v>11</v>
      </c>
      <c r="N5081" s="31" t="s">
        <v>25930</v>
      </c>
      <c r="O5081" s="31" t="s">
        <v>25929</v>
      </c>
      <c r="P5081" s="32" t="s">
        <v>25948</v>
      </c>
      <c r="Q5081" s="32">
        <v>1</v>
      </c>
      <c r="R5081" t="str">
        <f t="shared" si="79"/>
        <v>Мазяр Г.О. ПП, маг. "Сири Поділля" Шепетівка, вул. Пр-т Миру, б. 14,</v>
      </c>
    </row>
    <row r="5082" spans="1:18" hidden="1" x14ac:dyDescent="0.25">
      <c r="A5082" s="32">
        <v>160826</v>
      </c>
      <c r="B5082" s="31" t="s">
        <v>10295</v>
      </c>
      <c r="C5082" s="31" t="s">
        <v>10296</v>
      </c>
      <c r="D5082" s="31" t="s">
        <v>10292</v>
      </c>
      <c r="E5082" s="31" t="s">
        <v>135</v>
      </c>
      <c r="F5082" s="31" t="s">
        <v>122</v>
      </c>
      <c r="G5082" s="31" t="s">
        <v>113</v>
      </c>
      <c r="H5082" s="31" t="s">
        <v>108</v>
      </c>
      <c r="I5082" s="31" t="s">
        <v>10293</v>
      </c>
      <c r="J5082" s="31" t="s">
        <v>10294</v>
      </c>
      <c r="K5082" s="31" t="s">
        <v>106</v>
      </c>
      <c r="L5082" s="31" t="s">
        <v>10296</v>
      </c>
      <c r="M5082" s="31" t="s">
        <v>11</v>
      </c>
      <c r="N5082" s="31" t="s">
        <v>25930</v>
      </c>
      <c r="O5082" s="31" t="s">
        <v>25929</v>
      </c>
      <c r="P5082" s="32" t="s">
        <v>25948</v>
      </c>
      <c r="Q5082" s="32">
        <v>1</v>
      </c>
      <c r="R5082" t="str">
        <f t="shared" si="79"/>
        <v>Майданець Н.В. ПП, підвал "Спеції" г.Шепетовка, ул.Маркса Карла, д.23/5</v>
      </c>
    </row>
    <row r="5083" spans="1:18" hidden="1" x14ac:dyDescent="0.25">
      <c r="A5083" s="32">
        <v>160830</v>
      </c>
      <c r="B5083" s="31" t="s">
        <v>10306</v>
      </c>
      <c r="C5083" s="31" t="s">
        <v>10307</v>
      </c>
      <c r="D5083" s="31" t="s">
        <v>10308</v>
      </c>
      <c r="E5083" s="31" t="s">
        <v>145</v>
      </c>
      <c r="F5083" s="31" t="s">
        <v>122</v>
      </c>
      <c r="G5083" s="31" t="s">
        <v>107</v>
      </c>
      <c r="H5083" s="31" t="s">
        <v>108</v>
      </c>
      <c r="I5083" s="31" t="s">
        <v>124</v>
      </c>
      <c r="J5083" s="31" t="s">
        <v>109</v>
      </c>
      <c r="K5083" s="31" t="s">
        <v>106</v>
      </c>
      <c r="L5083" s="31" t="s">
        <v>10307</v>
      </c>
      <c r="M5083" s="31" t="s">
        <v>13</v>
      </c>
      <c r="N5083" s="31" t="s">
        <v>25931</v>
      </c>
      <c r="O5083" s="31" t="s">
        <v>25929</v>
      </c>
      <c r="P5083" s="32" t="s">
        <v>25948</v>
      </c>
      <c r="Q5083" s="32">
        <v>1</v>
      </c>
      <c r="R5083" t="str">
        <f t="shared" si="79"/>
        <v>Маковська Н.С. П, маг. "Продукти" р-н Деражнянский Район, г.Деражня, ул.Проскуровская, д.57/1</v>
      </c>
    </row>
    <row r="5084" spans="1:18" hidden="1" x14ac:dyDescent="0.25">
      <c r="A5084" s="32">
        <v>160843</v>
      </c>
      <c r="B5084" s="31" t="s">
        <v>10358</v>
      </c>
      <c r="C5084" s="31" t="s">
        <v>10359</v>
      </c>
      <c r="D5084" s="31" t="s">
        <v>497</v>
      </c>
      <c r="E5084" s="31" t="s">
        <v>135</v>
      </c>
      <c r="F5084" s="31" t="s">
        <v>122</v>
      </c>
      <c r="G5084" s="31" t="s">
        <v>107</v>
      </c>
      <c r="H5084" s="31" t="s">
        <v>108</v>
      </c>
      <c r="I5084" s="31" t="s">
        <v>124</v>
      </c>
      <c r="J5084" s="31" t="s">
        <v>109</v>
      </c>
      <c r="K5084" s="31" t="s">
        <v>106</v>
      </c>
      <c r="L5084" s="31" t="s">
        <v>10359</v>
      </c>
      <c r="M5084" s="31" t="s">
        <v>9</v>
      </c>
      <c r="N5084" s="31" t="s">
        <v>25930</v>
      </c>
      <c r="O5084" s="31" t="s">
        <v>25929</v>
      </c>
      <c r="P5084" s="32" t="s">
        <v>25948</v>
      </c>
      <c r="Q5084" s="32">
        <v>1</v>
      </c>
      <c r="R5084" t="str">
        <f t="shared" si="79"/>
        <v>Мандзюк Л.П. ПП, маг. на хаті р-н Белогорский Район, пгт.Белогорье (0)</v>
      </c>
    </row>
    <row r="5085" spans="1:18" hidden="1" x14ac:dyDescent="0.25">
      <c r="A5085" s="32">
        <v>160860</v>
      </c>
      <c r="B5085" s="31" t="s">
        <v>10397</v>
      </c>
      <c r="C5085" s="31" t="s">
        <v>10398</v>
      </c>
      <c r="D5085" s="31" t="s">
        <v>10399</v>
      </c>
      <c r="E5085" s="31" t="s">
        <v>135</v>
      </c>
      <c r="F5085" s="31" t="s">
        <v>122</v>
      </c>
      <c r="G5085" s="31" t="s">
        <v>107</v>
      </c>
      <c r="H5085" s="31" t="s">
        <v>108</v>
      </c>
      <c r="I5085" s="31" t="s">
        <v>124</v>
      </c>
      <c r="J5085" s="31" t="s">
        <v>109</v>
      </c>
      <c r="K5085" s="31" t="s">
        <v>106</v>
      </c>
      <c r="L5085" s="31" t="s">
        <v>10398</v>
      </c>
      <c r="M5085" s="31" t="s">
        <v>12</v>
      </c>
      <c r="N5085" s="31" t="s">
        <v>25930</v>
      </c>
      <c r="O5085" s="31" t="s">
        <v>25929</v>
      </c>
      <c r="P5085" s="32" t="s">
        <v>25948</v>
      </c>
      <c r="Q5085" s="32">
        <v>1</v>
      </c>
      <c r="R5085" t="str">
        <f t="shared" si="79"/>
        <v>Мартинюк К.К. ПП, маг. "Люкс" р-н Полонский Район, г.Полонное, ул.Киевская, д.1</v>
      </c>
    </row>
    <row r="5086" spans="1:18" hidden="1" x14ac:dyDescent="0.25">
      <c r="A5086" s="32">
        <v>160866</v>
      </c>
      <c r="B5086" s="31" t="s">
        <v>10413</v>
      </c>
      <c r="C5086" s="31" t="s">
        <v>10414</v>
      </c>
      <c r="D5086" s="31" t="s">
        <v>10415</v>
      </c>
      <c r="E5086" s="31" t="s">
        <v>135</v>
      </c>
      <c r="F5086" s="31" t="s">
        <v>122</v>
      </c>
      <c r="G5086" s="31" t="s">
        <v>107</v>
      </c>
      <c r="H5086" s="31" t="s">
        <v>108</v>
      </c>
      <c r="I5086" s="31" t="s">
        <v>124</v>
      </c>
      <c r="J5086" s="31" t="s">
        <v>109</v>
      </c>
      <c r="K5086" s="31" t="s">
        <v>106</v>
      </c>
      <c r="L5086" s="31" t="s">
        <v>10414</v>
      </c>
      <c r="M5086" s="31" t="s">
        <v>12</v>
      </c>
      <c r="N5086" s="31" t="s">
        <v>25930</v>
      </c>
      <c r="O5086" s="31" t="s">
        <v>25929</v>
      </c>
      <c r="P5086" s="32" t="s">
        <v>25948</v>
      </c>
      <c r="Q5086" s="32">
        <v>1</v>
      </c>
      <c r="R5086" t="str">
        <f t="shared" si="79"/>
        <v>Мартинюк Т.Є. ПП, маг. "Берізка" р-н Полонский Район, пгт.Понинка, ул.Победы, д.1</v>
      </c>
    </row>
    <row r="5087" spans="1:18" hidden="1" x14ac:dyDescent="0.25">
      <c r="A5087" s="32">
        <v>160867</v>
      </c>
      <c r="B5087" s="31" t="s">
        <v>10416</v>
      </c>
      <c r="C5087" s="31" t="s">
        <v>10417</v>
      </c>
      <c r="D5087" s="31" t="s">
        <v>10418</v>
      </c>
      <c r="E5087" s="31" t="s">
        <v>145</v>
      </c>
      <c r="F5087" s="31" t="s">
        <v>122</v>
      </c>
      <c r="G5087" s="31" t="s">
        <v>107</v>
      </c>
      <c r="H5087" s="31" t="s">
        <v>108</v>
      </c>
      <c r="I5087" s="31" t="s">
        <v>124</v>
      </c>
      <c r="J5087" s="31" t="s">
        <v>109</v>
      </c>
      <c r="K5087" s="31" t="s">
        <v>106</v>
      </c>
      <c r="L5087" s="31" t="s">
        <v>10417</v>
      </c>
      <c r="M5087" s="31" t="s">
        <v>16</v>
      </c>
      <c r="N5087" s="31" t="s">
        <v>25931</v>
      </c>
      <c r="O5087" s="31" t="s">
        <v>25929</v>
      </c>
      <c r="P5087" s="32" t="s">
        <v>25948</v>
      </c>
      <c r="Q5087" s="32">
        <v>1</v>
      </c>
      <c r="R5087" t="str">
        <f t="shared" si="79"/>
        <v>Марусій Л.В. ПП, к-к р-н Городокский Район, с.Подлесный Алексинец, ул.Центральная, д.12</v>
      </c>
    </row>
    <row r="5088" spans="1:18" hidden="1" x14ac:dyDescent="0.25">
      <c r="A5088" s="32">
        <v>160869</v>
      </c>
      <c r="B5088" s="31" t="s">
        <v>10422</v>
      </c>
      <c r="C5088" s="31" t="s">
        <v>10423</v>
      </c>
      <c r="D5088" s="31" t="s">
        <v>10424</v>
      </c>
      <c r="E5088" s="31" t="s">
        <v>135</v>
      </c>
      <c r="F5088" s="31" t="s">
        <v>122</v>
      </c>
      <c r="G5088" s="31" t="s">
        <v>115</v>
      </c>
      <c r="H5088" s="31" t="s">
        <v>116</v>
      </c>
      <c r="I5088" s="31" t="s">
        <v>10425</v>
      </c>
      <c r="J5088" s="31" t="s">
        <v>10426</v>
      </c>
      <c r="K5088" s="31" t="s">
        <v>106</v>
      </c>
      <c r="L5088" s="31" t="s">
        <v>10423</v>
      </c>
      <c r="M5088" s="31" t="s">
        <v>8</v>
      </c>
      <c r="N5088" s="31" t="s">
        <v>25930</v>
      </c>
      <c r="O5088" s="31" t="s">
        <v>25929</v>
      </c>
      <c r="P5088" s="32" t="s">
        <v>25948</v>
      </c>
      <c r="Q5088" s="32">
        <v>1</v>
      </c>
      <c r="R5088" t="str">
        <f t="shared" si="79"/>
        <v>Мархайчук Т.В. ПП, к-к р-н Славутский Район, с.Киликиев, д.24 (ул. Козацкий Путь)</v>
      </c>
    </row>
    <row r="5089" spans="1:18" hidden="1" x14ac:dyDescent="0.25">
      <c r="A5089" s="32">
        <v>160869</v>
      </c>
      <c r="B5089" s="31" t="s">
        <v>10422</v>
      </c>
      <c r="C5089" s="31" t="s">
        <v>10423</v>
      </c>
      <c r="D5089" s="31" t="s">
        <v>10424</v>
      </c>
      <c r="E5089" s="31" t="s">
        <v>135</v>
      </c>
      <c r="F5089" s="31" t="s">
        <v>122</v>
      </c>
      <c r="G5089" s="31" t="s">
        <v>115</v>
      </c>
      <c r="H5089" s="31" t="s">
        <v>116</v>
      </c>
      <c r="I5089" s="31"/>
      <c r="J5089" s="31"/>
      <c r="K5089" s="31" t="s">
        <v>106</v>
      </c>
      <c r="L5089" s="31" t="s">
        <v>10427</v>
      </c>
      <c r="M5089" s="31" t="s">
        <v>8</v>
      </c>
      <c r="N5089" s="31" t="s">
        <v>25930</v>
      </c>
      <c r="O5089" s="31" t="s">
        <v>25929</v>
      </c>
      <c r="P5089" s="32" t="s">
        <v>25948</v>
      </c>
      <c r="Q5089" s="32">
        <v>1</v>
      </c>
      <c r="R5089" t="str">
        <f t="shared" si="79"/>
        <v>Мархайчук Т.В. ПП, к-к р-н Славутский Район, с.Киликиев, д.24 (ул. Козацкий Путь)</v>
      </c>
    </row>
    <row r="5090" spans="1:18" hidden="1" x14ac:dyDescent="0.25">
      <c r="A5090" s="32">
        <v>160887</v>
      </c>
      <c r="B5090" s="31" t="s">
        <v>10474</v>
      </c>
      <c r="C5090" s="31" t="s">
        <v>10475</v>
      </c>
      <c r="D5090" s="31" t="s">
        <v>10476</v>
      </c>
      <c r="E5090" s="31" t="s">
        <v>135</v>
      </c>
      <c r="F5090" s="31" t="s">
        <v>122</v>
      </c>
      <c r="G5090" s="31" t="s">
        <v>107</v>
      </c>
      <c r="H5090" s="31" t="s">
        <v>108</v>
      </c>
      <c r="I5090" s="31" t="s">
        <v>10477</v>
      </c>
      <c r="J5090" s="31" t="s">
        <v>10478</v>
      </c>
      <c r="K5090" s="31" t="s">
        <v>106</v>
      </c>
      <c r="L5090" s="31" t="s">
        <v>10475</v>
      </c>
      <c r="M5090" s="31" t="s">
        <v>10</v>
      </c>
      <c r="N5090" s="31" t="s">
        <v>25930</v>
      </c>
      <c r="O5090" s="31" t="s">
        <v>25929</v>
      </c>
      <c r="P5090" s="32" t="s">
        <v>25948</v>
      </c>
      <c r="Q5090" s="32">
        <v>1</v>
      </c>
      <c r="R5090" t="str">
        <f t="shared" si="79"/>
        <v>Медведь О.П. ПП, маг. "Продукти" г.Нетишин, ул.Соловьевская, д.1 (на зупинці)</v>
      </c>
    </row>
    <row r="5091" spans="1:18" hidden="1" x14ac:dyDescent="0.25">
      <c r="A5091" s="32">
        <v>160887</v>
      </c>
      <c r="B5091" s="31" t="s">
        <v>10474</v>
      </c>
      <c r="C5091" s="31" t="s">
        <v>10475</v>
      </c>
      <c r="D5091" s="31" t="s">
        <v>10476</v>
      </c>
      <c r="E5091" s="31" t="s">
        <v>135</v>
      </c>
      <c r="F5091" s="31" t="s">
        <v>122</v>
      </c>
      <c r="G5091" s="31" t="s">
        <v>107</v>
      </c>
      <c r="H5091" s="31" t="s">
        <v>108</v>
      </c>
      <c r="I5091" s="31"/>
      <c r="J5091" s="31"/>
      <c r="K5091" s="31" t="s">
        <v>106</v>
      </c>
      <c r="L5091" s="31" t="s">
        <v>10475</v>
      </c>
      <c r="M5091" s="31" t="s">
        <v>10</v>
      </c>
      <c r="N5091" s="31" t="s">
        <v>25930</v>
      </c>
      <c r="O5091" s="31" t="s">
        <v>25929</v>
      </c>
      <c r="P5091" s="32" t="s">
        <v>25948</v>
      </c>
      <c r="Q5091" s="32">
        <v>1</v>
      </c>
      <c r="R5091" t="str">
        <f t="shared" si="79"/>
        <v>Медведь О.П. ПП, маг. "Продукти" г.Нетишин, ул.Соловьевская, д.1 (на зупинці)</v>
      </c>
    </row>
    <row r="5092" spans="1:18" hidden="1" x14ac:dyDescent="0.25">
      <c r="A5092" s="32">
        <v>160888</v>
      </c>
      <c r="B5092" s="31" t="s">
        <v>10479</v>
      </c>
      <c r="C5092" s="31" t="s">
        <v>10480</v>
      </c>
      <c r="D5092" s="31" t="s">
        <v>10481</v>
      </c>
      <c r="E5092" s="31" t="s">
        <v>135</v>
      </c>
      <c r="F5092" s="31" t="s">
        <v>122</v>
      </c>
      <c r="G5092" s="31" t="s">
        <v>107</v>
      </c>
      <c r="H5092" s="31" t="s">
        <v>108</v>
      </c>
      <c r="I5092" s="31" t="s">
        <v>124</v>
      </c>
      <c r="J5092" s="31" t="s">
        <v>109</v>
      </c>
      <c r="K5092" s="31" t="s">
        <v>106</v>
      </c>
      <c r="L5092" s="31" t="s">
        <v>10480</v>
      </c>
      <c r="M5092" s="31" t="s">
        <v>9</v>
      </c>
      <c r="N5092" s="31" t="s">
        <v>25930</v>
      </c>
      <c r="O5092" s="31" t="s">
        <v>25929</v>
      </c>
      <c r="P5092" s="32" t="s">
        <v>25948</v>
      </c>
      <c r="Q5092" s="32">
        <v>1</v>
      </c>
      <c r="R5092" t="str">
        <f t="shared" si="79"/>
        <v>Медвєдєв ПП р-н Белогорский Район, пгт.Ямполь, ул.Ленина, д.44</v>
      </c>
    </row>
    <row r="5093" spans="1:18" hidden="1" x14ac:dyDescent="0.25">
      <c r="A5093" s="32">
        <v>160895</v>
      </c>
      <c r="B5093" s="31" t="s">
        <v>10500</v>
      </c>
      <c r="C5093" s="31" t="s">
        <v>10501</v>
      </c>
      <c r="D5093" s="31" t="s">
        <v>10502</v>
      </c>
      <c r="E5093" s="31" t="s">
        <v>145</v>
      </c>
      <c r="F5093" s="31" t="s">
        <v>122</v>
      </c>
      <c r="G5093" s="31" t="s">
        <v>107</v>
      </c>
      <c r="H5093" s="31" t="s">
        <v>108</v>
      </c>
      <c r="I5093" s="31" t="s">
        <v>124</v>
      </c>
      <c r="J5093" s="31" t="s">
        <v>109</v>
      </c>
      <c r="K5093" s="31" t="s">
        <v>106</v>
      </c>
      <c r="L5093" s="31" t="s">
        <v>10501</v>
      </c>
      <c r="M5093" s="31" t="s">
        <v>25936</v>
      </c>
      <c r="N5093" s="31" t="s">
        <v>25931</v>
      </c>
      <c r="O5093" s="31" t="s">
        <v>25929</v>
      </c>
      <c r="P5093" s="32" t="s">
        <v>25948</v>
      </c>
      <c r="Q5093" s="32">
        <v>1</v>
      </c>
      <c r="R5093" t="str">
        <f t="shared" si="79"/>
        <v>Мельник І.П. ПП, маг. "Асорті" р-н Городокский Район, г.Городок, ул.Терешковой, д.2</v>
      </c>
    </row>
    <row r="5094" spans="1:18" hidden="1" x14ac:dyDescent="0.25">
      <c r="A5094" s="32">
        <v>160896</v>
      </c>
      <c r="B5094" s="31" t="s">
        <v>2762</v>
      </c>
      <c r="C5094" s="31" t="s">
        <v>10503</v>
      </c>
      <c r="D5094" s="31" t="s">
        <v>10504</v>
      </c>
      <c r="E5094" s="31" t="s">
        <v>145</v>
      </c>
      <c r="F5094" s="31" t="s">
        <v>122</v>
      </c>
      <c r="G5094" s="31" t="s">
        <v>107</v>
      </c>
      <c r="H5094" s="31" t="s">
        <v>108</v>
      </c>
      <c r="I5094" s="31" t="s">
        <v>10505</v>
      </c>
      <c r="J5094" s="31" t="s">
        <v>10506</v>
      </c>
      <c r="K5094" s="31" t="s">
        <v>106</v>
      </c>
      <c r="L5094" s="31" t="s">
        <v>10503</v>
      </c>
      <c r="M5094" s="31" t="s">
        <v>25936</v>
      </c>
      <c r="N5094" s="31" t="s">
        <v>25931</v>
      </c>
      <c r="O5094" s="31" t="s">
        <v>25929</v>
      </c>
      <c r="P5094" s="32" t="s">
        <v>25948</v>
      </c>
      <c r="Q5094" s="32">
        <v>1</v>
      </c>
      <c r="R5094" t="str">
        <f t="shared" si="79"/>
        <v>Мельник І.П. ПП, маг. "Наше Сонечко" р-н Городокский Район, г.Городок, ул.Киевская, д.16а</v>
      </c>
    </row>
    <row r="5095" spans="1:18" hidden="1" x14ac:dyDescent="0.25">
      <c r="A5095" s="32">
        <v>160902</v>
      </c>
      <c r="B5095" s="31" t="s">
        <v>10528</v>
      </c>
      <c r="C5095" s="31" t="s">
        <v>10529</v>
      </c>
      <c r="D5095" s="31" t="s">
        <v>10530</v>
      </c>
      <c r="E5095" s="31" t="s">
        <v>135</v>
      </c>
      <c r="F5095" s="31" t="s">
        <v>122</v>
      </c>
      <c r="G5095" s="31" t="s">
        <v>107</v>
      </c>
      <c r="H5095" s="31" t="s">
        <v>108</v>
      </c>
      <c r="I5095" s="31" t="s">
        <v>124</v>
      </c>
      <c r="J5095" s="31" t="s">
        <v>109</v>
      </c>
      <c r="K5095" s="31" t="s">
        <v>106</v>
      </c>
      <c r="L5095" s="31" t="s">
        <v>10529</v>
      </c>
      <c r="M5095" s="31" t="s">
        <v>7</v>
      </c>
      <c r="N5095" s="31" t="s">
        <v>25930</v>
      </c>
      <c r="O5095" s="31" t="s">
        <v>25929</v>
      </c>
      <c r="P5095" s="32" t="s">
        <v>25948</v>
      </c>
      <c r="Q5095" s="32">
        <v>1</v>
      </c>
      <c r="R5095" t="str">
        <f t="shared" si="79"/>
        <v>Мельник О.Л. ПП, маг. "Тандем" г.Славута, ул.Победы, д.18</v>
      </c>
    </row>
    <row r="5096" spans="1:18" hidden="1" x14ac:dyDescent="0.25">
      <c r="A5096" s="32">
        <v>160914</v>
      </c>
      <c r="B5096" s="31" t="s">
        <v>10565</v>
      </c>
      <c r="C5096" s="31" t="s">
        <v>10566</v>
      </c>
      <c r="D5096" s="31" t="s">
        <v>10567</v>
      </c>
      <c r="E5096" s="31" t="s">
        <v>145</v>
      </c>
      <c r="F5096" s="31" t="s">
        <v>122</v>
      </c>
      <c r="G5096" s="31" t="s">
        <v>107</v>
      </c>
      <c r="H5096" s="31" t="s">
        <v>108</v>
      </c>
      <c r="I5096" s="31" t="s">
        <v>124</v>
      </c>
      <c r="J5096" s="31" t="s">
        <v>109</v>
      </c>
      <c r="K5096" s="31" t="s">
        <v>106</v>
      </c>
      <c r="L5096" s="31" t="s">
        <v>10566</v>
      </c>
      <c r="M5096" s="31" t="s">
        <v>14</v>
      </c>
      <c r="N5096" s="31" t="s">
        <v>25931</v>
      </c>
      <c r="O5096" s="31" t="s">
        <v>25929</v>
      </c>
      <c r="P5096" s="32" t="s">
        <v>25948</v>
      </c>
      <c r="Q5096" s="32">
        <v>1</v>
      </c>
      <c r="R5096" t="str">
        <f t="shared" si="79"/>
        <v>Мельничук І.М. ПП, маг. "Продукти" р-н Хмельницкий Район, пгт.Марьяновка, д.9 (центральная)</v>
      </c>
    </row>
    <row r="5097" spans="1:18" hidden="1" x14ac:dyDescent="0.25">
      <c r="A5097" s="32">
        <v>160919</v>
      </c>
      <c r="B5097" s="31" t="s">
        <v>2556</v>
      </c>
      <c r="C5097" s="31" t="s">
        <v>2557</v>
      </c>
      <c r="D5097" s="31" t="s">
        <v>10572</v>
      </c>
      <c r="E5097" s="31" t="s">
        <v>145</v>
      </c>
      <c r="F5097" s="31" t="s">
        <v>122</v>
      </c>
      <c r="G5097" s="31" t="s">
        <v>107</v>
      </c>
      <c r="H5097" s="31" t="s">
        <v>108</v>
      </c>
      <c r="I5097" s="31" t="s">
        <v>10573</v>
      </c>
      <c r="J5097" s="31" t="s">
        <v>10574</v>
      </c>
      <c r="K5097" s="31" t="s">
        <v>106</v>
      </c>
      <c r="L5097" s="31" t="s">
        <v>2557</v>
      </c>
      <c r="M5097" s="31" t="s">
        <v>15</v>
      </c>
      <c r="N5097" s="31" t="s">
        <v>25931</v>
      </c>
      <c r="O5097" s="31" t="s">
        <v>25929</v>
      </c>
      <c r="P5097" s="32" t="s">
        <v>25948</v>
      </c>
      <c r="Q5097" s="32">
        <v>1</v>
      </c>
      <c r="R5097" t="str">
        <f t="shared" si="79"/>
        <v>Мельничук Т.В. ПП, маг. "Продукти" р-н Волочисский Район, г.Волочиск, ул.Лысенко, д.1/5</v>
      </c>
    </row>
    <row r="5098" spans="1:18" hidden="1" x14ac:dyDescent="0.25">
      <c r="A5098" s="32">
        <v>160941</v>
      </c>
      <c r="B5098" s="31" t="s">
        <v>10638</v>
      </c>
      <c r="C5098" s="31" t="s">
        <v>10639</v>
      </c>
      <c r="D5098" s="31" t="s">
        <v>10640</v>
      </c>
      <c r="E5098" s="31" t="s">
        <v>135</v>
      </c>
      <c r="F5098" s="31" t="s">
        <v>122</v>
      </c>
      <c r="G5098" s="31" t="s">
        <v>107</v>
      </c>
      <c r="H5098" s="31" t="s">
        <v>108</v>
      </c>
      <c r="I5098" s="31" t="s">
        <v>124</v>
      </c>
      <c r="J5098" s="31" t="s">
        <v>109</v>
      </c>
      <c r="K5098" s="31" t="s">
        <v>106</v>
      </c>
      <c r="L5098" s="31" t="s">
        <v>10639</v>
      </c>
      <c r="M5098" s="31" t="s">
        <v>12</v>
      </c>
      <c r="N5098" s="31" t="s">
        <v>25930</v>
      </c>
      <c r="O5098" s="31" t="s">
        <v>25929</v>
      </c>
      <c r="P5098" s="32" t="s">
        <v>25948</v>
      </c>
      <c r="Q5098" s="32">
        <v>1</v>
      </c>
      <c r="R5098" t="str">
        <f t="shared" si="79"/>
        <v>Михнюк В.М. ПП, маг."Рута" Полонський Район, Полонне, вул. Академіка Герасимчука, б. 207а,</v>
      </c>
    </row>
    <row r="5099" spans="1:18" hidden="1" x14ac:dyDescent="0.25">
      <c r="A5099" s="32">
        <v>160965</v>
      </c>
      <c r="B5099" s="31" t="s">
        <v>10691</v>
      </c>
      <c r="C5099" s="31" t="s">
        <v>10692</v>
      </c>
      <c r="D5099" s="31" t="s">
        <v>10693</v>
      </c>
      <c r="E5099" s="31" t="s">
        <v>145</v>
      </c>
      <c r="F5099" s="31" t="s">
        <v>122</v>
      </c>
      <c r="G5099" s="31" t="s">
        <v>107</v>
      </c>
      <c r="H5099" s="31" t="s">
        <v>108</v>
      </c>
      <c r="I5099" s="31" t="s">
        <v>124</v>
      </c>
      <c r="J5099" s="31" t="s">
        <v>109</v>
      </c>
      <c r="K5099" s="31" t="s">
        <v>106</v>
      </c>
      <c r="L5099" s="31" t="s">
        <v>10692</v>
      </c>
      <c r="M5099" s="31" t="s">
        <v>13</v>
      </c>
      <c r="N5099" s="31" t="s">
        <v>25931</v>
      </c>
      <c r="O5099" s="31" t="s">
        <v>25929</v>
      </c>
      <c r="P5099" s="32" t="s">
        <v>25948</v>
      </c>
      <c r="Q5099" s="32">
        <v>1</v>
      </c>
      <c r="R5099" t="str">
        <f t="shared" si="79"/>
        <v>Мондрук П.В. ПП, маг. "Жива риба" р-н Деражнянский Район, г.Деражня, пер.Мира, д.91</v>
      </c>
    </row>
    <row r="5100" spans="1:18" hidden="1" x14ac:dyDescent="0.25">
      <c r="A5100" s="32">
        <v>160981</v>
      </c>
      <c r="B5100" s="31" t="s">
        <v>10751</v>
      </c>
      <c r="C5100" s="31" t="s">
        <v>10752</v>
      </c>
      <c r="D5100" s="31" t="s">
        <v>1470</v>
      </c>
      <c r="E5100" s="31" t="s">
        <v>145</v>
      </c>
      <c r="F5100" s="31" t="s">
        <v>122</v>
      </c>
      <c r="G5100" s="31" t="s">
        <v>115</v>
      </c>
      <c r="H5100" s="31" t="s">
        <v>116</v>
      </c>
      <c r="I5100" s="31" t="s">
        <v>10753</v>
      </c>
      <c r="J5100" s="31" t="s">
        <v>10754</v>
      </c>
      <c r="K5100" s="31" t="s">
        <v>106</v>
      </c>
      <c r="L5100" s="31" t="s">
        <v>10752</v>
      </c>
      <c r="M5100" s="31" t="s">
        <v>25936</v>
      </c>
      <c r="N5100" s="31" t="s">
        <v>25931</v>
      </c>
      <c r="O5100" s="31" t="s">
        <v>25929</v>
      </c>
      <c r="P5100" s="32" t="s">
        <v>66</v>
      </c>
      <c r="Q5100" s="32">
        <v>1</v>
      </c>
      <c r="R5100" t="str">
        <f t="shared" si="79"/>
        <v>Моцна В.Є. ПП, "Лоток" р-н Городокский Район, г.Городок, ул.Шевченко (територія ринку)</v>
      </c>
    </row>
    <row r="5101" spans="1:18" hidden="1" x14ac:dyDescent="0.25">
      <c r="A5101" s="32">
        <v>160981</v>
      </c>
      <c r="B5101" s="31" t="s">
        <v>10751</v>
      </c>
      <c r="C5101" s="31" t="s">
        <v>10752</v>
      </c>
      <c r="D5101" s="31" t="s">
        <v>1470</v>
      </c>
      <c r="E5101" s="31" t="s">
        <v>145</v>
      </c>
      <c r="F5101" s="31" t="s">
        <v>122</v>
      </c>
      <c r="G5101" s="31" t="s">
        <v>115</v>
      </c>
      <c r="H5101" s="31" t="s">
        <v>116</v>
      </c>
      <c r="I5101" s="31"/>
      <c r="J5101" s="31"/>
      <c r="K5101" s="31" t="s">
        <v>106</v>
      </c>
      <c r="L5101" s="31" t="s">
        <v>10752</v>
      </c>
      <c r="M5101" s="31" t="s">
        <v>25936</v>
      </c>
      <c r="N5101" s="31" t="s">
        <v>25931</v>
      </c>
      <c r="O5101" s="31" t="s">
        <v>25929</v>
      </c>
      <c r="P5101" s="32" t="s">
        <v>66</v>
      </c>
      <c r="Q5101" s="32">
        <v>1</v>
      </c>
      <c r="R5101" t="str">
        <f t="shared" si="79"/>
        <v>Моцна В.Є. ПП, "Лоток" р-н Городокский Район, г.Городок, ул.Шевченко (територія ринку)</v>
      </c>
    </row>
    <row r="5102" spans="1:18" hidden="1" x14ac:dyDescent="0.25">
      <c r="A5102" s="32">
        <v>160985</v>
      </c>
      <c r="B5102" s="31" t="s">
        <v>413</v>
      </c>
      <c r="C5102" s="31" t="s">
        <v>414</v>
      </c>
      <c r="D5102" s="31" t="s">
        <v>415</v>
      </c>
      <c r="E5102" s="31" t="s">
        <v>135</v>
      </c>
      <c r="F5102" s="31" t="s">
        <v>122</v>
      </c>
      <c r="G5102" s="31" t="s">
        <v>107</v>
      </c>
      <c r="H5102" s="31" t="s">
        <v>108</v>
      </c>
      <c r="I5102" s="31" t="s">
        <v>124</v>
      </c>
      <c r="J5102" s="31" t="s">
        <v>109</v>
      </c>
      <c r="K5102" s="31" t="s">
        <v>106</v>
      </c>
      <c r="L5102" s="31" t="s">
        <v>414</v>
      </c>
      <c r="M5102" s="31" t="s">
        <v>10</v>
      </c>
      <c r="N5102" s="31" t="s">
        <v>25930</v>
      </c>
      <c r="O5102" s="31" t="s">
        <v>25929</v>
      </c>
      <c r="P5102" s="32" t="s">
        <v>25948</v>
      </c>
      <c r="Q5102" s="32">
        <v>1</v>
      </c>
      <c r="R5102" t="str">
        <f t="shared" si="79"/>
        <v>Мудрик Н.І. ПП, маг. "Продукти" р-н Белогорский Район, с.Юровка, ул.Центральная, д.47а</v>
      </c>
    </row>
    <row r="5103" spans="1:18" hidden="1" x14ac:dyDescent="0.25">
      <c r="A5103" s="32">
        <v>160446</v>
      </c>
      <c r="B5103" s="31" t="s">
        <v>9255</v>
      </c>
      <c r="C5103" s="31" t="s">
        <v>9256</v>
      </c>
      <c r="D5103" s="31" t="s">
        <v>9257</v>
      </c>
      <c r="E5103" s="31" t="s">
        <v>135</v>
      </c>
      <c r="F5103" s="31" t="s">
        <v>122</v>
      </c>
      <c r="G5103" s="31" t="s">
        <v>107</v>
      </c>
      <c r="H5103" s="31" t="s">
        <v>108</v>
      </c>
      <c r="I5103" s="31"/>
      <c r="J5103" s="31"/>
      <c r="K5103" s="31" t="s">
        <v>106</v>
      </c>
      <c r="L5103" s="31" t="s">
        <v>9256</v>
      </c>
      <c r="M5103" s="31" t="s">
        <v>8</v>
      </c>
      <c r="N5103" s="31" t="s">
        <v>25930</v>
      </c>
      <c r="O5103" s="31" t="s">
        <v>25929</v>
      </c>
      <c r="P5103" s="32" t="s">
        <v>67</v>
      </c>
      <c r="Q5103" s="32">
        <v>1</v>
      </c>
      <c r="R5103" t="str">
        <f t="shared" si="79"/>
        <v>Іщенко П.М. ПП, маг. "Наталі" р-н Шепетовский Район, с.Судилков, ул.Титова, д.71</v>
      </c>
    </row>
    <row r="5104" spans="1:18" hidden="1" x14ac:dyDescent="0.25">
      <c r="A5104" s="32">
        <v>160454</v>
      </c>
      <c r="B5104" s="31" t="s">
        <v>9290</v>
      </c>
      <c r="C5104" s="31" t="s">
        <v>9291</v>
      </c>
      <c r="D5104" s="31" t="s">
        <v>9292</v>
      </c>
      <c r="E5104" s="31" t="s">
        <v>145</v>
      </c>
      <c r="F5104" s="31" t="s">
        <v>122</v>
      </c>
      <c r="G5104" s="31" t="s">
        <v>107</v>
      </c>
      <c r="H5104" s="31" t="s">
        <v>108</v>
      </c>
      <c r="I5104" s="31" t="s">
        <v>124</v>
      </c>
      <c r="J5104" s="31" t="s">
        <v>109</v>
      </c>
      <c r="K5104" s="31" t="s">
        <v>106</v>
      </c>
      <c r="L5104" s="31" t="s">
        <v>9291</v>
      </c>
      <c r="M5104" s="31" t="s">
        <v>13</v>
      </c>
      <c r="N5104" s="31" t="s">
        <v>25931</v>
      </c>
      <c r="O5104" s="31" t="s">
        <v>25929</v>
      </c>
      <c r="P5104" s="32" t="s">
        <v>25948</v>
      </c>
      <c r="Q5104" s="32">
        <v>1</v>
      </c>
      <c r="R5104" t="str">
        <f t="shared" si="79"/>
        <v>Казначей Г.І. ПП, маг. "Продукти" р-н Волочисский Район, с.Лонки, ул.Андриевского, д.11</v>
      </c>
    </row>
    <row r="5105" spans="1:18" hidden="1" x14ac:dyDescent="0.25">
      <c r="A5105" s="32">
        <v>160454</v>
      </c>
      <c r="B5105" s="31" t="s">
        <v>9290</v>
      </c>
      <c r="C5105" s="31" t="s">
        <v>9291</v>
      </c>
      <c r="D5105" s="31" t="s">
        <v>9292</v>
      </c>
      <c r="E5105" s="31" t="s">
        <v>145</v>
      </c>
      <c r="F5105" s="31" t="s">
        <v>122</v>
      </c>
      <c r="G5105" s="31" t="s">
        <v>107</v>
      </c>
      <c r="H5105" s="31" t="s">
        <v>108</v>
      </c>
      <c r="I5105" s="31"/>
      <c r="J5105" s="31"/>
      <c r="K5105" s="31" t="s">
        <v>106</v>
      </c>
      <c r="L5105" s="31" t="s">
        <v>9291</v>
      </c>
      <c r="M5105" s="31" t="s">
        <v>13</v>
      </c>
      <c r="N5105" s="31" t="s">
        <v>25931</v>
      </c>
      <c r="O5105" s="31" t="s">
        <v>25929</v>
      </c>
      <c r="P5105" s="32" t="s">
        <v>25948</v>
      </c>
      <c r="Q5105" s="32">
        <v>1</v>
      </c>
      <c r="R5105" t="str">
        <f t="shared" si="79"/>
        <v>Казначей Г.І. ПП, маг. "Продукти" р-н Волочисский Район, с.Лонки, ул.Андриевского, д.11</v>
      </c>
    </row>
    <row r="5106" spans="1:18" hidden="1" x14ac:dyDescent="0.25">
      <c r="A5106" s="32">
        <v>160455</v>
      </c>
      <c r="B5106" s="31" t="s">
        <v>9293</v>
      </c>
      <c r="C5106" s="31" t="s">
        <v>9294</v>
      </c>
      <c r="D5106" s="31" t="s">
        <v>9295</v>
      </c>
      <c r="E5106" s="31" t="s">
        <v>135</v>
      </c>
      <c r="F5106" s="31" t="s">
        <v>122</v>
      </c>
      <c r="G5106" s="31" t="s">
        <v>149</v>
      </c>
      <c r="H5106" s="31" t="s">
        <v>108</v>
      </c>
      <c r="I5106" s="31" t="s">
        <v>9296</v>
      </c>
      <c r="J5106" s="31" t="s">
        <v>9297</v>
      </c>
      <c r="K5106" s="31" t="s">
        <v>106</v>
      </c>
      <c r="L5106" s="31" t="s">
        <v>9294</v>
      </c>
      <c r="M5106" s="31" t="s">
        <v>10</v>
      </c>
      <c r="N5106" s="31" t="s">
        <v>25930</v>
      </c>
      <c r="O5106" s="31" t="s">
        <v>25929</v>
      </c>
      <c r="P5106" s="32" t="s">
        <v>67</v>
      </c>
      <c r="Q5106" s="32">
        <v>1</v>
      </c>
      <c r="R5106" t="str">
        <f t="shared" si="79"/>
        <v>Калінін М.І. ПП, к-к "Умка" г.Нетишин, ул.Варшавская, д.1</v>
      </c>
    </row>
    <row r="5107" spans="1:18" hidden="1" x14ac:dyDescent="0.25">
      <c r="A5107" s="32">
        <v>160455</v>
      </c>
      <c r="B5107" s="31" t="s">
        <v>9293</v>
      </c>
      <c r="C5107" s="31" t="s">
        <v>9294</v>
      </c>
      <c r="D5107" s="31" t="s">
        <v>9295</v>
      </c>
      <c r="E5107" s="31" t="s">
        <v>135</v>
      </c>
      <c r="F5107" s="31" t="s">
        <v>122</v>
      </c>
      <c r="G5107" s="31" t="s">
        <v>149</v>
      </c>
      <c r="H5107" s="31" t="s">
        <v>108</v>
      </c>
      <c r="I5107" s="31"/>
      <c r="J5107" s="31"/>
      <c r="K5107" s="31" t="s">
        <v>106</v>
      </c>
      <c r="L5107" s="31" t="s">
        <v>9294</v>
      </c>
      <c r="M5107" s="31" t="s">
        <v>10</v>
      </c>
      <c r="N5107" s="31" t="s">
        <v>25930</v>
      </c>
      <c r="O5107" s="31" t="s">
        <v>25929</v>
      </c>
      <c r="P5107" s="32" t="s">
        <v>67</v>
      </c>
      <c r="Q5107" s="32">
        <v>1</v>
      </c>
      <c r="R5107" t="str">
        <f t="shared" si="79"/>
        <v>Калінін М.І. ПП, к-к "Умка" г.Нетишин, ул.Варшавская, д.1</v>
      </c>
    </row>
    <row r="5108" spans="1:18" hidden="1" x14ac:dyDescent="0.25">
      <c r="A5108" s="32">
        <v>160459</v>
      </c>
      <c r="B5108" s="31" t="s">
        <v>9306</v>
      </c>
      <c r="C5108" s="31" t="s">
        <v>9307</v>
      </c>
      <c r="D5108" s="31" t="s">
        <v>9308</v>
      </c>
      <c r="E5108" s="31" t="s">
        <v>135</v>
      </c>
      <c r="F5108" s="31" t="s">
        <v>122</v>
      </c>
      <c r="G5108" s="31" t="s">
        <v>107</v>
      </c>
      <c r="H5108" s="31" t="s">
        <v>108</v>
      </c>
      <c r="I5108" s="31" t="s">
        <v>124</v>
      </c>
      <c r="J5108" s="31" t="s">
        <v>109</v>
      </c>
      <c r="K5108" s="31" t="s">
        <v>106</v>
      </c>
      <c r="L5108" s="31" t="s">
        <v>9307</v>
      </c>
      <c r="M5108" s="31" t="s">
        <v>7</v>
      </c>
      <c r="N5108" s="31" t="s">
        <v>25930</v>
      </c>
      <c r="O5108" s="31" t="s">
        <v>25929</v>
      </c>
      <c r="P5108" s="32" t="s">
        <v>25948</v>
      </c>
      <c r="Q5108" s="32">
        <v>1</v>
      </c>
      <c r="R5108" t="str">
        <f t="shared" si="79"/>
        <v>Камильовський ПП, маг. "Продукти" р-н Полонский Район, с.Буртын, ул.Победы, д.3</v>
      </c>
    </row>
    <row r="5109" spans="1:18" hidden="1" x14ac:dyDescent="0.25">
      <c r="A5109" s="32">
        <v>160459</v>
      </c>
      <c r="B5109" s="31" t="s">
        <v>9306</v>
      </c>
      <c r="C5109" s="31" t="s">
        <v>9307</v>
      </c>
      <c r="D5109" s="31" t="s">
        <v>9308</v>
      </c>
      <c r="E5109" s="31" t="s">
        <v>135</v>
      </c>
      <c r="F5109" s="31" t="s">
        <v>122</v>
      </c>
      <c r="G5109" s="31" t="s">
        <v>107</v>
      </c>
      <c r="H5109" s="31" t="s">
        <v>108</v>
      </c>
      <c r="I5109" s="31"/>
      <c r="J5109" s="31"/>
      <c r="K5109" s="31" t="s">
        <v>106</v>
      </c>
      <c r="L5109" s="31" t="s">
        <v>9307</v>
      </c>
      <c r="M5109" s="31" t="s">
        <v>7</v>
      </c>
      <c r="N5109" s="31" t="s">
        <v>25930</v>
      </c>
      <c r="O5109" s="31" t="s">
        <v>25929</v>
      </c>
      <c r="P5109" s="32" t="s">
        <v>25948</v>
      </c>
      <c r="Q5109" s="32">
        <v>1</v>
      </c>
      <c r="R5109" t="str">
        <f t="shared" si="79"/>
        <v>Камильовський ПП, маг. "Продукти" р-н Полонский Район, с.Буртын, ул.Победы, д.3</v>
      </c>
    </row>
    <row r="5110" spans="1:18" hidden="1" x14ac:dyDescent="0.25">
      <c r="A5110" s="32">
        <v>160478</v>
      </c>
      <c r="B5110" s="31" t="s">
        <v>1703</v>
      </c>
      <c r="C5110" s="31" t="s">
        <v>9367</v>
      </c>
      <c r="D5110" s="31" t="s">
        <v>9368</v>
      </c>
      <c r="E5110" s="31" t="s">
        <v>145</v>
      </c>
      <c r="F5110" s="31" t="s">
        <v>122</v>
      </c>
      <c r="G5110" s="31" t="s">
        <v>114</v>
      </c>
      <c r="H5110" s="31" t="s">
        <v>108</v>
      </c>
      <c r="I5110" s="31" t="s">
        <v>9369</v>
      </c>
      <c r="J5110" s="31" t="s">
        <v>9370</v>
      </c>
      <c r="K5110" s="31" t="s">
        <v>106</v>
      </c>
      <c r="L5110" s="31" t="s">
        <v>9367</v>
      </c>
      <c r="M5110" s="31" t="s">
        <v>13</v>
      </c>
      <c r="N5110" s="31" t="s">
        <v>25931</v>
      </c>
      <c r="O5110" s="31" t="s">
        <v>25929</v>
      </c>
      <c r="P5110" s="32" t="s">
        <v>25948</v>
      </c>
      <c r="Q5110" s="32">
        <v>1</v>
      </c>
      <c r="R5110" t="str">
        <f t="shared" si="79"/>
        <v>Мірошніченко Т.А. ПП, кафе "Олена" р-н Деражнянский Район, г.Деражня, пер.Мира, д.20</v>
      </c>
    </row>
    <row r="5111" spans="1:18" hidden="1" x14ac:dyDescent="0.25">
      <c r="A5111" s="32">
        <v>160492</v>
      </c>
      <c r="B5111" s="31" t="s">
        <v>9401</v>
      </c>
      <c r="C5111" s="31" t="s">
        <v>9402</v>
      </c>
      <c r="D5111" s="31" t="s">
        <v>9403</v>
      </c>
      <c r="E5111" s="31" t="s">
        <v>145</v>
      </c>
      <c r="F5111" s="31" t="s">
        <v>122</v>
      </c>
      <c r="G5111" s="31" t="s">
        <v>107</v>
      </c>
      <c r="H5111" s="31" t="s">
        <v>108</v>
      </c>
      <c r="I5111" s="31" t="s">
        <v>124</v>
      </c>
      <c r="J5111" s="31" t="s">
        <v>109</v>
      </c>
      <c r="K5111" s="31" t="s">
        <v>106</v>
      </c>
      <c r="L5111" s="31" t="s">
        <v>9402</v>
      </c>
      <c r="M5111" s="31" t="s">
        <v>14</v>
      </c>
      <c r="N5111" s="31" t="s">
        <v>25931</v>
      </c>
      <c r="O5111" s="31" t="s">
        <v>25929</v>
      </c>
      <c r="P5111" s="32" t="s">
        <v>25948</v>
      </c>
      <c r="Q5111" s="32">
        <v>1</v>
      </c>
      <c r="R5111" t="str">
        <f t="shared" si="79"/>
        <v>Кириченко К.П. ПП, маг. "Продукти" р-н Ярмолинецкий Район, с.Соколовка (0)</v>
      </c>
    </row>
    <row r="5112" spans="1:18" hidden="1" x14ac:dyDescent="0.25">
      <c r="A5112" s="32">
        <v>160492</v>
      </c>
      <c r="B5112" s="31" t="s">
        <v>9401</v>
      </c>
      <c r="C5112" s="31" t="s">
        <v>9402</v>
      </c>
      <c r="D5112" s="31" t="s">
        <v>9403</v>
      </c>
      <c r="E5112" s="31" t="s">
        <v>145</v>
      </c>
      <c r="F5112" s="31" t="s">
        <v>122</v>
      </c>
      <c r="G5112" s="31" t="s">
        <v>107</v>
      </c>
      <c r="H5112" s="31" t="s">
        <v>108</v>
      </c>
      <c r="I5112" s="31"/>
      <c r="J5112" s="31"/>
      <c r="K5112" s="31" t="s">
        <v>106</v>
      </c>
      <c r="L5112" s="31" t="s">
        <v>9402</v>
      </c>
      <c r="M5112" s="31" t="s">
        <v>14</v>
      </c>
      <c r="N5112" s="31" t="s">
        <v>25931</v>
      </c>
      <c r="O5112" s="31" t="s">
        <v>25929</v>
      </c>
      <c r="P5112" s="32" t="s">
        <v>25948</v>
      </c>
      <c r="Q5112" s="32">
        <v>1</v>
      </c>
      <c r="R5112" t="str">
        <f t="shared" si="79"/>
        <v>Кириченко К.П. ПП, маг. "Продукти" р-н Ярмолинецкий Район, с.Соколовка (0)</v>
      </c>
    </row>
    <row r="5113" spans="1:18" hidden="1" x14ac:dyDescent="0.25">
      <c r="A5113" s="32">
        <v>160511</v>
      </c>
      <c r="B5113" s="31" t="s">
        <v>9433</v>
      </c>
      <c r="C5113" s="31" t="s">
        <v>9434</v>
      </c>
      <c r="D5113" s="31" t="s">
        <v>395</v>
      </c>
      <c r="E5113" s="31" t="s">
        <v>145</v>
      </c>
      <c r="F5113" s="31" t="s">
        <v>122</v>
      </c>
      <c r="G5113" s="31" t="s">
        <v>107</v>
      </c>
      <c r="H5113" s="31" t="s">
        <v>108</v>
      </c>
      <c r="I5113" s="31" t="s">
        <v>124</v>
      </c>
      <c r="J5113" s="31" t="s">
        <v>109</v>
      </c>
      <c r="K5113" s="31" t="s">
        <v>106</v>
      </c>
      <c r="L5113" s="31" t="s">
        <v>9434</v>
      </c>
      <c r="M5113" s="31" t="s">
        <v>14</v>
      </c>
      <c r="N5113" s="31" t="s">
        <v>25931</v>
      </c>
      <c r="O5113" s="31" t="s">
        <v>25929</v>
      </c>
      <c r="P5113" s="32" t="s">
        <v>25948</v>
      </c>
      <c r="Q5113" s="32">
        <v>1</v>
      </c>
      <c r="R5113" t="str">
        <f t="shared" si="79"/>
        <v>Клим'юк Р.М. ПП, маг. "Продукти" р-н Хмельницкий Район, с.Педосы, ул.Украинки Леси, д.12</v>
      </c>
    </row>
    <row r="5114" spans="1:18" hidden="1" x14ac:dyDescent="0.25">
      <c r="A5114" s="32">
        <v>160511</v>
      </c>
      <c r="B5114" s="31" t="s">
        <v>9433</v>
      </c>
      <c r="C5114" s="31" t="s">
        <v>9434</v>
      </c>
      <c r="D5114" s="31" t="s">
        <v>395</v>
      </c>
      <c r="E5114" s="31" t="s">
        <v>145</v>
      </c>
      <c r="F5114" s="31" t="s">
        <v>122</v>
      </c>
      <c r="G5114" s="31" t="s">
        <v>107</v>
      </c>
      <c r="H5114" s="31" t="s">
        <v>108</v>
      </c>
      <c r="I5114" s="31"/>
      <c r="J5114" s="31"/>
      <c r="K5114" s="31" t="s">
        <v>106</v>
      </c>
      <c r="L5114" s="31" t="s">
        <v>9434</v>
      </c>
      <c r="M5114" s="31" t="s">
        <v>14</v>
      </c>
      <c r="N5114" s="31" t="s">
        <v>25931</v>
      </c>
      <c r="O5114" s="31" t="s">
        <v>25929</v>
      </c>
      <c r="P5114" s="32" t="s">
        <v>25948</v>
      </c>
      <c r="Q5114" s="32">
        <v>1</v>
      </c>
      <c r="R5114" t="str">
        <f t="shared" si="79"/>
        <v>Клим'юк Р.М. ПП, маг. "Продукти" р-н Хмельницкий Район, с.Педосы, ул.Украинки Леси, д.12</v>
      </c>
    </row>
    <row r="5115" spans="1:18" hidden="1" x14ac:dyDescent="0.25">
      <c r="A5115" s="32">
        <v>160515</v>
      </c>
      <c r="B5115" s="31" t="s">
        <v>1689</v>
      </c>
      <c r="C5115" s="31" t="s">
        <v>1690</v>
      </c>
      <c r="D5115" s="31" t="s">
        <v>9445</v>
      </c>
      <c r="E5115" s="31" t="s">
        <v>145</v>
      </c>
      <c r="F5115" s="31" t="s">
        <v>122</v>
      </c>
      <c r="G5115" s="31" t="s">
        <v>107</v>
      </c>
      <c r="H5115" s="31" t="s">
        <v>108</v>
      </c>
      <c r="I5115" s="31" t="s">
        <v>9446</v>
      </c>
      <c r="J5115" s="31" t="s">
        <v>9447</v>
      </c>
      <c r="K5115" s="31" t="s">
        <v>106</v>
      </c>
      <c r="L5115" s="31" t="s">
        <v>1690</v>
      </c>
      <c r="M5115" s="31" t="s">
        <v>15</v>
      </c>
      <c r="N5115" s="31" t="s">
        <v>25931</v>
      </c>
      <c r="O5115" s="31" t="s">
        <v>25929</v>
      </c>
      <c r="P5115" s="32" t="s">
        <v>25948</v>
      </c>
      <c r="Q5115" s="32">
        <v>1</v>
      </c>
      <c r="R5115" t="str">
        <f t="shared" si="79"/>
        <v>Клімов В.І. ПП, маг. "Тріумф" р-н Волочисский Район, г.Волочиск, ул.Починка, д.5/4</v>
      </c>
    </row>
    <row r="5116" spans="1:18" hidden="1" x14ac:dyDescent="0.25">
      <c r="A5116" s="32">
        <v>160515</v>
      </c>
      <c r="B5116" s="31" t="s">
        <v>1689</v>
      </c>
      <c r="C5116" s="31" t="s">
        <v>1690</v>
      </c>
      <c r="D5116" s="31" t="s">
        <v>9445</v>
      </c>
      <c r="E5116" s="31" t="s">
        <v>145</v>
      </c>
      <c r="F5116" s="31" t="s">
        <v>122</v>
      </c>
      <c r="G5116" s="31" t="s">
        <v>107</v>
      </c>
      <c r="H5116" s="31" t="s">
        <v>108</v>
      </c>
      <c r="I5116" s="31"/>
      <c r="J5116" s="31"/>
      <c r="K5116" s="31" t="s">
        <v>106</v>
      </c>
      <c r="L5116" s="31" t="s">
        <v>1690</v>
      </c>
      <c r="M5116" s="31" t="s">
        <v>15</v>
      </c>
      <c r="N5116" s="31" t="s">
        <v>25931</v>
      </c>
      <c r="O5116" s="31" t="s">
        <v>25929</v>
      </c>
      <c r="P5116" s="32" t="s">
        <v>25948</v>
      </c>
      <c r="Q5116" s="32">
        <v>1</v>
      </c>
      <c r="R5116" t="str">
        <f t="shared" si="79"/>
        <v>Клімов В.І. ПП, маг. "Тріумф" р-н Волочисский Район, г.Волочиск, ул.Починка, д.5/4</v>
      </c>
    </row>
    <row r="5117" spans="1:18" hidden="1" x14ac:dyDescent="0.25">
      <c r="A5117" s="32">
        <v>160516</v>
      </c>
      <c r="B5117" s="31" t="s">
        <v>9448</v>
      </c>
      <c r="C5117" s="31" t="s">
        <v>9449</v>
      </c>
      <c r="D5117" s="31" t="s">
        <v>9450</v>
      </c>
      <c r="E5117" s="31" t="s">
        <v>145</v>
      </c>
      <c r="F5117" s="31" t="s">
        <v>122</v>
      </c>
      <c r="G5117" s="31" t="s">
        <v>107</v>
      </c>
      <c r="H5117" s="31" t="s">
        <v>108</v>
      </c>
      <c r="I5117" s="31" t="s">
        <v>9451</v>
      </c>
      <c r="J5117" s="31" t="s">
        <v>9452</v>
      </c>
      <c r="K5117" s="31" t="s">
        <v>106</v>
      </c>
      <c r="L5117" s="31" t="s">
        <v>9449</v>
      </c>
      <c r="M5117" s="31" t="s">
        <v>14</v>
      </c>
      <c r="N5117" s="31" t="s">
        <v>25931</v>
      </c>
      <c r="O5117" s="31" t="s">
        <v>25929</v>
      </c>
      <c r="P5117" s="32" t="s">
        <v>25948</v>
      </c>
      <c r="Q5117" s="32">
        <v>1</v>
      </c>
      <c r="R5117" t="str">
        <f t="shared" si="79"/>
        <v>Клімова О.М. ПП, маг. "Зустріч" р-н Волочисский Район, с.Поляны, ул.Ленина, д.18 (на зупинці)</v>
      </c>
    </row>
    <row r="5118" spans="1:18" hidden="1" x14ac:dyDescent="0.25">
      <c r="A5118" s="32">
        <v>160516</v>
      </c>
      <c r="B5118" s="31" t="s">
        <v>9448</v>
      </c>
      <c r="C5118" s="31" t="s">
        <v>9449</v>
      </c>
      <c r="D5118" s="31" t="s">
        <v>9450</v>
      </c>
      <c r="E5118" s="31" t="s">
        <v>145</v>
      </c>
      <c r="F5118" s="31" t="s">
        <v>122</v>
      </c>
      <c r="G5118" s="31" t="s">
        <v>107</v>
      </c>
      <c r="H5118" s="31" t="s">
        <v>108</v>
      </c>
      <c r="I5118" s="31"/>
      <c r="J5118" s="31"/>
      <c r="K5118" s="31" t="s">
        <v>106</v>
      </c>
      <c r="L5118" s="31" t="s">
        <v>9449</v>
      </c>
      <c r="M5118" s="31" t="s">
        <v>14</v>
      </c>
      <c r="N5118" s="31" t="s">
        <v>25931</v>
      </c>
      <c r="O5118" s="31" t="s">
        <v>25929</v>
      </c>
      <c r="P5118" s="32" t="s">
        <v>25948</v>
      </c>
      <c r="Q5118" s="32">
        <v>1</v>
      </c>
      <c r="R5118" t="str">
        <f t="shared" si="79"/>
        <v>Клімова О.М. ПП, маг. "Зустріч" р-н Волочисский Район, с.Поляны, ул.Ленина, д.18 (на зупинці)</v>
      </c>
    </row>
    <row r="5119" spans="1:18" hidden="1" x14ac:dyDescent="0.25">
      <c r="A5119" s="32">
        <v>160521</v>
      </c>
      <c r="B5119" s="31" t="s">
        <v>9464</v>
      </c>
      <c r="C5119" s="31" t="s">
        <v>9465</v>
      </c>
      <c r="D5119" s="31" t="s">
        <v>9466</v>
      </c>
      <c r="E5119" s="31" t="s">
        <v>135</v>
      </c>
      <c r="F5119" s="31" t="s">
        <v>122</v>
      </c>
      <c r="G5119" s="31" t="s">
        <v>107</v>
      </c>
      <c r="H5119" s="31" t="s">
        <v>108</v>
      </c>
      <c r="I5119" s="31" t="s">
        <v>9467</v>
      </c>
      <c r="J5119" s="31" t="s">
        <v>9468</v>
      </c>
      <c r="K5119" s="31" t="s">
        <v>106</v>
      </c>
      <c r="L5119" s="31" t="s">
        <v>9465</v>
      </c>
      <c r="M5119" s="31" t="s">
        <v>8</v>
      </c>
      <c r="N5119" s="31" t="s">
        <v>25930</v>
      </c>
      <c r="O5119" s="31" t="s">
        <v>25929</v>
      </c>
      <c r="P5119" s="32" t="s">
        <v>25948</v>
      </c>
      <c r="Q5119" s="32">
        <v>1</v>
      </c>
      <c r="R5119" t="str">
        <f t="shared" si="79"/>
        <v>Клюцук М.О. ПП, маг. р-н Полонский Район, с.Кустовцы, ул.Терешковой, д.68</v>
      </c>
    </row>
    <row r="5120" spans="1:18" hidden="1" x14ac:dyDescent="0.25">
      <c r="A5120" s="32">
        <v>160521</v>
      </c>
      <c r="B5120" s="31" t="s">
        <v>9464</v>
      </c>
      <c r="C5120" s="31" t="s">
        <v>9465</v>
      </c>
      <c r="D5120" s="31" t="s">
        <v>9466</v>
      </c>
      <c r="E5120" s="31" t="s">
        <v>135</v>
      </c>
      <c r="F5120" s="31" t="s">
        <v>122</v>
      </c>
      <c r="G5120" s="31" t="s">
        <v>107</v>
      </c>
      <c r="H5120" s="31" t="s">
        <v>108</v>
      </c>
      <c r="I5120" s="31"/>
      <c r="J5120" s="31"/>
      <c r="K5120" s="31" t="s">
        <v>106</v>
      </c>
      <c r="L5120" s="31" t="s">
        <v>9465</v>
      </c>
      <c r="M5120" s="31" t="s">
        <v>8</v>
      </c>
      <c r="N5120" s="31" t="s">
        <v>25930</v>
      </c>
      <c r="O5120" s="31" t="s">
        <v>25929</v>
      </c>
      <c r="P5120" s="32" t="s">
        <v>25948</v>
      </c>
      <c r="Q5120" s="32">
        <v>1</v>
      </c>
      <c r="R5120" t="str">
        <f t="shared" si="79"/>
        <v>Клюцук М.О. ПП, маг. р-н Полонский Район, с.Кустовцы, ул.Терешковой, д.68</v>
      </c>
    </row>
    <row r="5121" spans="1:18" hidden="1" x14ac:dyDescent="0.25">
      <c r="A5121" s="32">
        <v>160531</v>
      </c>
      <c r="B5121" s="31" t="s">
        <v>9501</v>
      </c>
      <c r="C5121" s="31" t="s">
        <v>9502</v>
      </c>
      <c r="D5121" s="31" t="s">
        <v>9503</v>
      </c>
      <c r="E5121" s="31" t="s">
        <v>145</v>
      </c>
      <c r="F5121" s="31" t="s">
        <v>122</v>
      </c>
      <c r="G5121" s="31" t="s">
        <v>107</v>
      </c>
      <c r="H5121" s="31" t="s">
        <v>108</v>
      </c>
      <c r="I5121" s="31" t="s">
        <v>124</v>
      </c>
      <c r="J5121" s="31" t="s">
        <v>109</v>
      </c>
      <c r="K5121" s="31" t="s">
        <v>106</v>
      </c>
      <c r="L5121" s="31" t="s">
        <v>9502</v>
      </c>
      <c r="M5121" s="31" t="s">
        <v>14</v>
      </c>
      <c r="N5121" s="31" t="s">
        <v>25931</v>
      </c>
      <c r="O5121" s="31" t="s">
        <v>25929</v>
      </c>
      <c r="P5121" s="32" t="s">
        <v>25948</v>
      </c>
      <c r="Q5121" s="32">
        <v>1</v>
      </c>
      <c r="R5121" t="str">
        <f t="shared" si="79"/>
        <v>Коваль І.О. ПП, маг. "Продукти" р-н Виньковецкий Район, пгт.Карыжин, ул.Чехова, д.114</v>
      </c>
    </row>
    <row r="5122" spans="1:18" hidden="1" x14ac:dyDescent="0.25">
      <c r="A5122" s="32">
        <v>160531</v>
      </c>
      <c r="B5122" s="31" t="s">
        <v>9501</v>
      </c>
      <c r="C5122" s="31" t="s">
        <v>9502</v>
      </c>
      <c r="D5122" s="31" t="s">
        <v>9503</v>
      </c>
      <c r="E5122" s="31" t="s">
        <v>145</v>
      </c>
      <c r="F5122" s="31" t="s">
        <v>122</v>
      </c>
      <c r="G5122" s="31" t="s">
        <v>107</v>
      </c>
      <c r="H5122" s="31" t="s">
        <v>108</v>
      </c>
      <c r="I5122" s="31"/>
      <c r="J5122" s="31"/>
      <c r="K5122" s="31" t="s">
        <v>106</v>
      </c>
      <c r="L5122" s="31" t="s">
        <v>9502</v>
      </c>
      <c r="M5122" s="31" t="s">
        <v>14</v>
      </c>
      <c r="N5122" s="31" t="s">
        <v>25931</v>
      </c>
      <c r="O5122" s="31" t="s">
        <v>25929</v>
      </c>
      <c r="P5122" s="32" t="s">
        <v>25948</v>
      </c>
      <c r="Q5122" s="32">
        <v>1</v>
      </c>
      <c r="R5122" t="str">
        <f t="shared" si="79"/>
        <v>Коваль І.О. ПП, маг. "Продукти" р-н Виньковецкий Район, пгт.Карыжин, ул.Чехова, д.114</v>
      </c>
    </row>
    <row r="5123" spans="1:18" hidden="1" x14ac:dyDescent="0.25">
      <c r="A5123" s="32">
        <v>160539</v>
      </c>
      <c r="B5123" s="31" t="s">
        <v>9525</v>
      </c>
      <c r="C5123" s="31" t="s">
        <v>9526</v>
      </c>
      <c r="D5123" s="31" t="s">
        <v>9527</v>
      </c>
      <c r="E5123" s="31" t="s">
        <v>135</v>
      </c>
      <c r="F5123" s="31" t="s">
        <v>122</v>
      </c>
      <c r="G5123" s="31" t="s">
        <v>114</v>
      </c>
      <c r="H5123" s="31" t="s">
        <v>108</v>
      </c>
      <c r="I5123" s="31" t="s">
        <v>124</v>
      </c>
      <c r="J5123" s="31" t="s">
        <v>109</v>
      </c>
      <c r="K5123" s="31" t="s">
        <v>106</v>
      </c>
      <c r="L5123" s="31" t="s">
        <v>9526</v>
      </c>
      <c r="M5123" s="31" t="s">
        <v>9</v>
      </c>
      <c r="N5123" s="31" t="s">
        <v>25930</v>
      </c>
      <c r="O5123" s="31" t="s">
        <v>25929</v>
      </c>
      <c r="P5123" s="32" t="s">
        <v>25948</v>
      </c>
      <c r="Q5123" s="32">
        <v>1</v>
      </c>
      <c r="R5123" t="str">
        <f t="shared" ref="R5123:R5186" si="80">CONCATENATE(C5123," ",D5123)</f>
        <v>Ковальський Р.В. ПП, бар "З ранку до ночі" р-н Белогорский Район, пгт.Белогорье, ул.Котовского, д.17а</v>
      </c>
    </row>
    <row r="5124" spans="1:18" hidden="1" x14ac:dyDescent="0.25">
      <c r="A5124" s="32">
        <v>160550</v>
      </c>
      <c r="B5124" s="31" t="s">
        <v>9560</v>
      </c>
      <c r="C5124" s="31" t="s">
        <v>9561</v>
      </c>
      <c r="D5124" s="31" t="s">
        <v>9562</v>
      </c>
      <c r="E5124" s="31" t="s">
        <v>135</v>
      </c>
      <c r="F5124" s="31" t="s">
        <v>122</v>
      </c>
      <c r="G5124" s="31" t="s">
        <v>107</v>
      </c>
      <c r="H5124" s="31" t="s">
        <v>108</v>
      </c>
      <c r="I5124" s="31" t="s">
        <v>124</v>
      </c>
      <c r="J5124" s="31" t="s">
        <v>109</v>
      </c>
      <c r="K5124" s="31" t="s">
        <v>106</v>
      </c>
      <c r="L5124" s="31" t="s">
        <v>9561</v>
      </c>
      <c r="M5124" s="31" t="s">
        <v>11</v>
      </c>
      <c r="N5124" s="31" t="s">
        <v>25930</v>
      </c>
      <c r="O5124" s="31" t="s">
        <v>25929</v>
      </c>
      <c r="P5124" s="32" t="s">
        <v>25948</v>
      </c>
      <c r="Q5124" s="32">
        <v>1</v>
      </c>
      <c r="R5124" t="str">
        <f t="shared" si="80"/>
        <v>Ковальчук ПП,маг "Змішаних продуктів" Шепетівка, вул. Петрова, б. 61,</v>
      </c>
    </row>
    <row r="5125" spans="1:18" hidden="1" x14ac:dyDescent="0.25">
      <c r="A5125" s="32">
        <v>160551</v>
      </c>
      <c r="B5125" s="31" t="s">
        <v>9563</v>
      </c>
      <c r="C5125" s="31" t="s">
        <v>9564</v>
      </c>
      <c r="D5125" s="31" t="s">
        <v>9565</v>
      </c>
      <c r="E5125" s="31" t="s">
        <v>135</v>
      </c>
      <c r="F5125" s="31" t="s">
        <v>122</v>
      </c>
      <c r="G5125" s="31" t="s">
        <v>107</v>
      </c>
      <c r="H5125" s="31" t="s">
        <v>108</v>
      </c>
      <c r="I5125" s="31" t="s">
        <v>124</v>
      </c>
      <c r="J5125" s="31" t="s">
        <v>109</v>
      </c>
      <c r="K5125" s="31" t="s">
        <v>106</v>
      </c>
      <c r="L5125" s="31" t="s">
        <v>9564</v>
      </c>
      <c r="M5125" s="31" t="s">
        <v>7</v>
      </c>
      <c r="N5125" s="31" t="s">
        <v>25930</v>
      </c>
      <c r="O5125" s="31" t="s">
        <v>25929</v>
      </c>
      <c r="P5125" s="32" t="s">
        <v>25948</v>
      </c>
      <c r="Q5125" s="32">
        <v>1</v>
      </c>
      <c r="R5125" t="str">
        <f t="shared" si="80"/>
        <v>Ковалюк М. І. ПП, маг. "Перехрестя" г.Славута, ул.Привокзальная, д.31а</v>
      </c>
    </row>
    <row r="5126" spans="1:18" hidden="1" x14ac:dyDescent="0.25">
      <c r="A5126" s="32">
        <v>160551</v>
      </c>
      <c r="B5126" s="31" t="s">
        <v>9563</v>
      </c>
      <c r="C5126" s="31" t="s">
        <v>9564</v>
      </c>
      <c r="D5126" s="31" t="s">
        <v>9565</v>
      </c>
      <c r="E5126" s="31" t="s">
        <v>135</v>
      </c>
      <c r="F5126" s="31" t="s">
        <v>122</v>
      </c>
      <c r="G5126" s="31" t="s">
        <v>107</v>
      </c>
      <c r="H5126" s="31" t="s">
        <v>108</v>
      </c>
      <c r="I5126" s="31"/>
      <c r="J5126" s="31"/>
      <c r="K5126" s="31" t="s">
        <v>106</v>
      </c>
      <c r="L5126" s="31" t="s">
        <v>9564</v>
      </c>
      <c r="M5126" s="31" t="s">
        <v>7</v>
      </c>
      <c r="N5126" s="31" t="s">
        <v>25930</v>
      </c>
      <c r="O5126" s="31" t="s">
        <v>25929</v>
      </c>
      <c r="P5126" s="32" t="s">
        <v>25948</v>
      </c>
      <c r="Q5126" s="32">
        <v>1</v>
      </c>
      <c r="R5126" t="str">
        <f t="shared" si="80"/>
        <v>Ковалюк М. І. ПП, маг. "Перехрестя" г.Славута, ул.Привокзальная, д.31а</v>
      </c>
    </row>
    <row r="5127" spans="1:18" hidden="1" x14ac:dyDescent="0.25">
      <c r="A5127" s="32">
        <v>160553</v>
      </c>
      <c r="B5127" s="31" t="s">
        <v>9570</v>
      </c>
      <c r="C5127" s="31" t="s">
        <v>9571</v>
      </c>
      <c r="D5127" s="31" t="s">
        <v>9466</v>
      </c>
      <c r="E5127" s="31" t="s">
        <v>135</v>
      </c>
      <c r="F5127" s="31" t="s">
        <v>122</v>
      </c>
      <c r="G5127" s="31" t="s">
        <v>114</v>
      </c>
      <c r="H5127" s="31" t="s">
        <v>108</v>
      </c>
      <c r="I5127" s="31" t="s">
        <v>9572</v>
      </c>
      <c r="J5127" s="31" t="s">
        <v>9573</v>
      </c>
      <c r="K5127" s="31" t="s">
        <v>106</v>
      </c>
      <c r="L5127" s="31" t="s">
        <v>9571</v>
      </c>
      <c r="M5127" s="31" t="s">
        <v>8</v>
      </c>
      <c r="N5127" s="31" t="s">
        <v>25930</v>
      </c>
      <c r="O5127" s="31" t="s">
        <v>25929</v>
      </c>
      <c r="P5127" s="32" t="s">
        <v>25948</v>
      </c>
      <c r="Q5127" s="32">
        <v>1</v>
      </c>
      <c r="R5127" t="str">
        <f t="shared" si="80"/>
        <v>Ковтонюк В.М. ПП, кафе р-н Полонский Район, с.Кустовцы, ул.Терешковой, д.68</v>
      </c>
    </row>
    <row r="5128" spans="1:18" hidden="1" x14ac:dyDescent="0.25">
      <c r="A5128" s="32">
        <v>160560</v>
      </c>
      <c r="B5128" s="31" t="s">
        <v>9578</v>
      </c>
      <c r="C5128" s="31" t="s">
        <v>9579</v>
      </c>
      <c r="D5128" s="31" t="s">
        <v>9580</v>
      </c>
      <c r="E5128" s="31" t="s">
        <v>135</v>
      </c>
      <c r="F5128" s="31" t="s">
        <v>122</v>
      </c>
      <c r="G5128" s="31" t="s">
        <v>149</v>
      </c>
      <c r="H5128" s="31" t="s">
        <v>108</v>
      </c>
      <c r="I5128" s="31" t="s">
        <v>124</v>
      </c>
      <c r="J5128" s="31" t="s">
        <v>109</v>
      </c>
      <c r="K5128" s="31" t="s">
        <v>106</v>
      </c>
      <c r="L5128" s="31" t="s">
        <v>9579</v>
      </c>
      <c r="M5128" s="31" t="s">
        <v>9</v>
      </c>
      <c r="N5128" s="31" t="s">
        <v>25930</v>
      </c>
      <c r="O5128" s="31" t="s">
        <v>25929</v>
      </c>
      <c r="P5128" s="32" t="s">
        <v>25948</v>
      </c>
      <c r="Q5128" s="32">
        <v>1</v>
      </c>
      <c r="R5128" t="str">
        <f t="shared" si="80"/>
        <v>Кожухар Л.А. ПП, к-к р-н Полонский Район, с.Новоселица (0)</v>
      </c>
    </row>
    <row r="5129" spans="1:18" hidden="1" x14ac:dyDescent="0.25">
      <c r="A5129" s="32">
        <v>160560</v>
      </c>
      <c r="B5129" s="31" t="s">
        <v>9578</v>
      </c>
      <c r="C5129" s="31" t="s">
        <v>9579</v>
      </c>
      <c r="D5129" s="31" t="s">
        <v>9580</v>
      </c>
      <c r="E5129" s="31" t="s">
        <v>135</v>
      </c>
      <c r="F5129" s="31" t="s">
        <v>122</v>
      </c>
      <c r="G5129" s="31" t="s">
        <v>149</v>
      </c>
      <c r="H5129" s="31" t="s">
        <v>108</v>
      </c>
      <c r="I5129" s="31"/>
      <c r="J5129" s="31"/>
      <c r="K5129" s="31" t="s">
        <v>106</v>
      </c>
      <c r="L5129" s="31" t="s">
        <v>9579</v>
      </c>
      <c r="M5129" s="31" t="s">
        <v>9</v>
      </c>
      <c r="N5129" s="31" t="s">
        <v>25930</v>
      </c>
      <c r="O5129" s="31" t="s">
        <v>25929</v>
      </c>
      <c r="P5129" s="32" t="s">
        <v>25948</v>
      </c>
      <c r="Q5129" s="32">
        <v>1</v>
      </c>
      <c r="R5129" t="str">
        <f t="shared" si="80"/>
        <v>Кожухар Л.А. ПП, к-к р-н Полонский Район, с.Новоселица (0)</v>
      </c>
    </row>
    <row r="5130" spans="1:18" hidden="1" x14ac:dyDescent="0.25">
      <c r="A5130" s="32">
        <v>160562</v>
      </c>
      <c r="B5130" s="31" t="s">
        <v>9586</v>
      </c>
      <c r="C5130" s="31" t="s">
        <v>9587</v>
      </c>
      <c r="D5130" s="31" t="s">
        <v>9588</v>
      </c>
      <c r="E5130" s="31" t="s">
        <v>135</v>
      </c>
      <c r="F5130" s="31" t="s">
        <v>122</v>
      </c>
      <c r="G5130" s="31" t="s">
        <v>107</v>
      </c>
      <c r="H5130" s="31" t="s">
        <v>108</v>
      </c>
      <c r="I5130" s="31" t="s">
        <v>9589</v>
      </c>
      <c r="J5130" s="31" t="s">
        <v>9590</v>
      </c>
      <c r="K5130" s="31" t="s">
        <v>106</v>
      </c>
      <c r="L5130" s="31" t="s">
        <v>9587</v>
      </c>
      <c r="M5130" s="31" t="s">
        <v>9</v>
      </c>
      <c r="N5130" s="31" t="s">
        <v>25930</v>
      </c>
      <c r="O5130" s="31" t="s">
        <v>25929</v>
      </c>
      <c r="P5130" s="32" t="s">
        <v>25948</v>
      </c>
      <c r="Q5130" s="32">
        <v>1</v>
      </c>
      <c r="R5130" t="str">
        <f t="shared" si="80"/>
        <v>Козак В.О. ПП, маг. "Продукти" р-н Белогорский Район, с.Окоп, ул.Центральная, д.1</v>
      </c>
    </row>
    <row r="5131" spans="1:18" hidden="1" x14ac:dyDescent="0.25">
      <c r="A5131" s="32">
        <v>160565</v>
      </c>
      <c r="B5131" s="31" t="s">
        <v>9601</v>
      </c>
      <c r="C5131" s="31" t="s">
        <v>9602</v>
      </c>
      <c r="D5131" s="31" t="s">
        <v>9603</v>
      </c>
      <c r="E5131" s="31" t="s">
        <v>135</v>
      </c>
      <c r="F5131" s="31" t="s">
        <v>122</v>
      </c>
      <c r="G5131" s="31" t="s">
        <v>213</v>
      </c>
      <c r="H5131" s="31" t="s">
        <v>214</v>
      </c>
      <c r="I5131" s="31" t="s">
        <v>124</v>
      </c>
      <c r="J5131" s="31" t="s">
        <v>109</v>
      </c>
      <c r="K5131" s="31" t="s">
        <v>106</v>
      </c>
      <c r="L5131" s="31" t="s">
        <v>9602</v>
      </c>
      <c r="M5131" s="31" t="s">
        <v>11</v>
      </c>
      <c r="N5131" s="31" t="s">
        <v>25930</v>
      </c>
      <c r="O5131" s="31" t="s">
        <v>25929</v>
      </c>
      <c r="P5131" s="32" t="s">
        <v>25948</v>
      </c>
      <c r="Q5131" s="32">
        <v>1</v>
      </c>
      <c r="R5131" t="str">
        <f t="shared" si="80"/>
        <v>Козубовський В.Є. ПП, склад Шепетівка, вул. Старокостянтинівське шосе, б. 23,</v>
      </c>
    </row>
    <row r="5132" spans="1:18" hidden="1" x14ac:dyDescent="0.25">
      <c r="A5132" s="32">
        <v>160570</v>
      </c>
      <c r="B5132" s="31" t="s">
        <v>3707</v>
      </c>
      <c r="C5132" s="31" t="s">
        <v>3708</v>
      </c>
      <c r="D5132" s="31" t="s">
        <v>9615</v>
      </c>
      <c r="E5132" s="31" t="s">
        <v>135</v>
      </c>
      <c r="F5132" s="31" t="s">
        <v>122</v>
      </c>
      <c r="G5132" s="31" t="s">
        <v>113</v>
      </c>
      <c r="H5132" s="31" t="s">
        <v>108</v>
      </c>
      <c r="I5132" s="31" t="s">
        <v>124</v>
      </c>
      <c r="J5132" s="31" t="s">
        <v>109</v>
      </c>
      <c r="K5132" s="31" t="s">
        <v>106</v>
      </c>
      <c r="L5132" s="31" t="s">
        <v>3708</v>
      </c>
      <c r="M5132" s="31" t="s">
        <v>9</v>
      </c>
      <c r="N5132" s="31" t="s">
        <v>25930</v>
      </c>
      <c r="O5132" s="31" t="s">
        <v>25929</v>
      </c>
      <c r="P5132" s="32" t="s">
        <v>25948</v>
      </c>
      <c r="Q5132" s="32">
        <v>1</v>
      </c>
      <c r="R5132" t="str">
        <f t="shared" si="80"/>
        <v>Колодчук В.І. ПП, маг. "Продукти" р-н Изяславский Район, с.Полесское (сельсовет)</v>
      </c>
    </row>
    <row r="5133" spans="1:18" hidden="1" x14ac:dyDescent="0.25">
      <c r="A5133" s="32">
        <v>160576</v>
      </c>
      <c r="B5133" s="31" t="s">
        <v>9625</v>
      </c>
      <c r="C5133" s="31" t="s">
        <v>9626</v>
      </c>
      <c r="D5133" s="31" t="s">
        <v>9627</v>
      </c>
      <c r="E5133" s="31" t="s">
        <v>135</v>
      </c>
      <c r="F5133" s="31" t="s">
        <v>122</v>
      </c>
      <c r="G5133" s="31" t="s">
        <v>149</v>
      </c>
      <c r="H5133" s="31" t="s">
        <v>108</v>
      </c>
      <c r="I5133" s="31" t="s">
        <v>9628</v>
      </c>
      <c r="J5133" s="31" t="s">
        <v>9629</v>
      </c>
      <c r="K5133" s="31" t="s">
        <v>106</v>
      </c>
      <c r="L5133" s="31" t="s">
        <v>9626</v>
      </c>
      <c r="M5133" s="31" t="s">
        <v>10</v>
      </c>
      <c r="N5133" s="31" t="s">
        <v>25930</v>
      </c>
      <c r="O5133" s="31" t="s">
        <v>25929</v>
      </c>
      <c r="P5133" s="32" t="s">
        <v>67</v>
      </c>
      <c r="Q5133" s="32">
        <v>1</v>
      </c>
      <c r="R5133" t="str">
        <f t="shared" si="80"/>
        <v>Колосова Т.В. ПП, к-к №3 г.Нетишин, просп Независимости, д.7</v>
      </c>
    </row>
    <row r="5134" spans="1:18" hidden="1" x14ac:dyDescent="0.25">
      <c r="A5134" s="32">
        <v>160576</v>
      </c>
      <c r="B5134" s="31" t="s">
        <v>9625</v>
      </c>
      <c r="C5134" s="31" t="s">
        <v>9626</v>
      </c>
      <c r="D5134" s="31" t="s">
        <v>9627</v>
      </c>
      <c r="E5134" s="31" t="s">
        <v>135</v>
      </c>
      <c r="F5134" s="31" t="s">
        <v>122</v>
      </c>
      <c r="G5134" s="31" t="s">
        <v>149</v>
      </c>
      <c r="H5134" s="31" t="s">
        <v>108</v>
      </c>
      <c r="I5134" s="31"/>
      <c r="J5134" s="31"/>
      <c r="K5134" s="31" t="s">
        <v>106</v>
      </c>
      <c r="L5134" s="31" t="s">
        <v>9626</v>
      </c>
      <c r="M5134" s="31" t="s">
        <v>10</v>
      </c>
      <c r="N5134" s="31" t="s">
        <v>25930</v>
      </c>
      <c r="O5134" s="31" t="s">
        <v>25929</v>
      </c>
      <c r="P5134" s="32" t="s">
        <v>67</v>
      </c>
      <c r="Q5134" s="32">
        <v>1</v>
      </c>
      <c r="R5134" t="str">
        <f t="shared" si="80"/>
        <v>Колосова Т.В. ПП, к-к №3 г.Нетишин, просп Независимости, д.7</v>
      </c>
    </row>
    <row r="5135" spans="1:18" hidden="1" x14ac:dyDescent="0.25">
      <c r="A5135" s="32">
        <v>160589</v>
      </c>
      <c r="B5135" s="31" t="s">
        <v>9659</v>
      </c>
      <c r="C5135" s="31" t="s">
        <v>9660</v>
      </c>
      <c r="D5135" s="31" t="s">
        <v>9661</v>
      </c>
      <c r="E5135" s="31" t="s">
        <v>145</v>
      </c>
      <c r="F5135" s="31" t="s">
        <v>122</v>
      </c>
      <c r="G5135" s="31" t="s">
        <v>107</v>
      </c>
      <c r="H5135" s="31" t="s">
        <v>108</v>
      </c>
      <c r="I5135" s="31" t="s">
        <v>9662</v>
      </c>
      <c r="J5135" s="31" t="s">
        <v>9663</v>
      </c>
      <c r="K5135" s="31" t="s">
        <v>106</v>
      </c>
      <c r="L5135" s="31" t="s">
        <v>9664</v>
      </c>
      <c r="M5135" s="31" t="s">
        <v>25936</v>
      </c>
      <c r="N5135" s="31" t="s">
        <v>25931</v>
      </c>
      <c r="O5135" s="31" t="s">
        <v>25929</v>
      </c>
      <c r="P5135" s="32" t="s">
        <v>25948</v>
      </c>
      <c r="Q5135" s="32">
        <v>1</v>
      </c>
      <c r="R5135" t="str">
        <f t="shared" si="80"/>
        <v>(КООП) Комунальник-2011 КП р-н Ярмолинецкий Район, пгт.Ярмолинцы, ул.Щорса, д.14</v>
      </c>
    </row>
    <row r="5136" spans="1:18" hidden="1" x14ac:dyDescent="0.25">
      <c r="A5136" s="32">
        <v>160591</v>
      </c>
      <c r="B5136" s="31" t="s">
        <v>9670</v>
      </c>
      <c r="C5136" s="31" t="s">
        <v>9671</v>
      </c>
      <c r="D5136" s="31" t="s">
        <v>9672</v>
      </c>
      <c r="E5136" s="31" t="s">
        <v>135</v>
      </c>
      <c r="F5136" s="31" t="s">
        <v>122</v>
      </c>
      <c r="G5136" s="31" t="s">
        <v>113</v>
      </c>
      <c r="H5136" s="31" t="s">
        <v>108</v>
      </c>
      <c r="I5136" s="31" t="s">
        <v>124</v>
      </c>
      <c r="J5136" s="31" t="s">
        <v>109</v>
      </c>
      <c r="K5136" s="31" t="s">
        <v>106</v>
      </c>
      <c r="L5136" s="31" t="s">
        <v>9671</v>
      </c>
      <c r="M5136" s="31" t="s">
        <v>10</v>
      </c>
      <c r="N5136" s="31" t="s">
        <v>25930</v>
      </c>
      <c r="O5136" s="31" t="s">
        <v>25929</v>
      </c>
      <c r="P5136" s="32" t="s">
        <v>25948</v>
      </c>
      <c r="Q5136" s="32">
        <v>1</v>
      </c>
      <c r="R5136" t="str">
        <f t="shared" si="80"/>
        <v>Кондратюк В. ПП, синій вагончик р-н Красиловский Район, пгт.Закриничье, д. (центр)</v>
      </c>
    </row>
    <row r="5137" spans="1:18" hidden="1" x14ac:dyDescent="0.25">
      <c r="A5137" s="32">
        <v>160591</v>
      </c>
      <c r="B5137" s="31" t="s">
        <v>9670</v>
      </c>
      <c r="C5137" s="31" t="s">
        <v>9671</v>
      </c>
      <c r="D5137" s="31" t="s">
        <v>9672</v>
      </c>
      <c r="E5137" s="31" t="s">
        <v>135</v>
      </c>
      <c r="F5137" s="31" t="s">
        <v>122</v>
      </c>
      <c r="G5137" s="31" t="s">
        <v>113</v>
      </c>
      <c r="H5137" s="31" t="s">
        <v>108</v>
      </c>
      <c r="I5137" s="31"/>
      <c r="J5137" s="31"/>
      <c r="K5137" s="31" t="s">
        <v>106</v>
      </c>
      <c r="L5137" s="31" t="s">
        <v>9671</v>
      </c>
      <c r="M5137" s="31" t="s">
        <v>10</v>
      </c>
      <c r="N5137" s="31" t="s">
        <v>25930</v>
      </c>
      <c r="O5137" s="31" t="s">
        <v>25929</v>
      </c>
      <c r="P5137" s="32" t="s">
        <v>25948</v>
      </c>
      <c r="Q5137" s="32">
        <v>1</v>
      </c>
      <c r="R5137" t="str">
        <f t="shared" si="80"/>
        <v>Кондратюк В. ПП, синій вагончик р-н Красиловский Район, пгт.Закриничье, д. (центр)</v>
      </c>
    </row>
    <row r="5138" spans="1:18" hidden="1" x14ac:dyDescent="0.25">
      <c r="A5138" s="32">
        <v>160592</v>
      </c>
      <c r="B5138" s="31" t="s">
        <v>9673</v>
      </c>
      <c r="C5138" s="31" t="s">
        <v>9674</v>
      </c>
      <c r="D5138" s="31" t="s">
        <v>9675</v>
      </c>
      <c r="E5138" s="31" t="s">
        <v>135</v>
      </c>
      <c r="F5138" s="31" t="s">
        <v>122</v>
      </c>
      <c r="G5138" s="31" t="s">
        <v>107</v>
      </c>
      <c r="H5138" s="31" t="s">
        <v>108</v>
      </c>
      <c r="I5138" s="31" t="s">
        <v>124</v>
      </c>
      <c r="J5138" s="31" t="s">
        <v>109</v>
      </c>
      <c r="K5138" s="31" t="s">
        <v>106</v>
      </c>
      <c r="L5138" s="31" t="s">
        <v>9674</v>
      </c>
      <c r="M5138" s="31" t="s">
        <v>10</v>
      </c>
      <c r="N5138" s="31" t="s">
        <v>25930</v>
      </c>
      <c r="O5138" s="31" t="s">
        <v>25929</v>
      </c>
      <c r="P5138" s="32" t="s">
        <v>25948</v>
      </c>
      <c r="Q5138" s="32">
        <v>1</v>
      </c>
      <c r="R5138" t="str">
        <f t="shared" si="80"/>
        <v>Кондратюк В.А. ПП, маг. "Золота підкова" р-н Изяславский Район, с.Топоры, ул.Центральная (-)</v>
      </c>
    </row>
    <row r="5139" spans="1:18" hidden="1" x14ac:dyDescent="0.25">
      <c r="A5139" s="32">
        <v>160596</v>
      </c>
      <c r="B5139" s="31" t="s">
        <v>9685</v>
      </c>
      <c r="C5139" s="31" t="s">
        <v>9683</v>
      </c>
      <c r="D5139" s="31" t="s">
        <v>4752</v>
      </c>
      <c r="E5139" s="31" t="s">
        <v>135</v>
      </c>
      <c r="F5139" s="31" t="s">
        <v>122</v>
      </c>
      <c r="G5139" s="31" t="s">
        <v>107</v>
      </c>
      <c r="H5139" s="31" t="s">
        <v>108</v>
      </c>
      <c r="I5139" s="31" t="s">
        <v>124</v>
      </c>
      <c r="J5139" s="31" t="s">
        <v>109</v>
      </c>
      <c r="K5139" s="31" t="s">
        <v>106</v>
      </c>
      <c r="L5139" s="31" t="s">
        <v>9683</v>
      </c>
      <c r="M5139" s="31" t="s">
        <v>10</v>
      </c>
      <c r="N5139" s="31" t="s">
        <v>25930</v>
      </c>
      <c r="O5139" s="31" t="s">
        <v>25929</v>
      </c>
      <c r="P5139" s="32" t="s">
        <v>25948</v>
      </c>
      <c r="Q5139" s="32">
        <v>1</v>
      </c>
      <c r="R5139" t="str">
        <f t="shared" si="80"/>
        <v>Кондратюк В.ПП, маг. "Продукти" р-н Красиловский Район, пгт.Рублянка, ул.Ленина, д.9</v>
      </c>
    </row>
    <row r="5140" spans="1:18" hidden="1" x14ac:dyDescent="0.25">
      <c r="A5140" s="32">
        <v>160596</v>
      </c>
      <c r="B5140" s="31" t="s">
        <v>9685</v>
      </c>
      <c r="C5140" s="31" t="s">
        <v>9683</v>
      </c>
      <c r="D5140" s="31" t="s">
        <v>4752</v>
      </c>
      <c r="E5140" s="31" t="s">
        <v>135</v>
      </c>
      <c r="F5140" s="31" t="s">
        <v>122</v>
      </c>
      <c r="G5140" s="31" t="s">
        <v>107</v>
      </c>
      <c r="H5140" s="31" t="s">
        <v>108</v>
      </c>
      <c r="I5140" s="31"/>
      <c r="J5140" s="31"/>
      <c r="K5140" s="31" t="s">
        <v>106</v>
      </c>
      <c r="L5140" s="31" t="s">
        <v>9683</v>
      </c>
      <c r="M5140" s="31" t="s">
        <v>10</v>
      </c>
      <c r="N5140" s="31" t="s">
        <v>25930</v>
      </c>
      <c r="O5140" s="31" t="s">
        <v>25929</v>
      </c>
      <c r="P5140" s="32" t="s">
        <v>25948</v>
      </c>
      <c r="Q5140" s="32">
        <v>1</v>
      </c>
      <c r="R5140" t="str">
        <f t="shared" si="80"/>
        <v>Кондратюк В.ПП, маг. "Продукти" р-н Красиловский Район, пгт.Рублянка, ул.Ленина, д.9</v>
      </c>
    </row>
    <row r="5141" spans="1:18" hidden="1" x14ac:dyDescent="0.25">
      <c r="A5141" s="32">
        <v>160620</v>
      </c>
      <c r="B5141" s="31" t="s">
        <v>9757</v>
      </c>
      <c r="C5141" s="31" t="s">
        <v>9758</v>
      </c>
      <c r="D5141" s="31" t="s">
        <v>9759</v>
      </c>
      <c r="E5141" s="31" t="s">
        <v>135</v>
      </c>
      <c r="F5141" s="31" t="s">
        <v>122</v>
      </c>
      <c r="G5141" s="31" t="s">
        <v>107</v>
      </c>
      <c r="H5141" s="31" t="s">
        <v>108</v>
      </c>
      <c r="I5141" s="31" t="s">
        <v>124</v>
      </c>
      <c r="J5141" s="31" t="s">
        <v>109</v>
      </c>
      <c r="K5141" s="31" t="s">
        <v>106</v>
      </c>
      <c r="L5141" s="31" t="s">
        <v>9758</v>
      </c>
      <c r="M5141" s="31" t="s">
        <v>11</v>
      </c>
      <c r="N5141" s="31" t="s">
        <v>25930</v>
      </c>
      <c r="O5141" s="31" t="s">
        <v>25929</v>
      </c>
      <c r="P5141" s="32" t="s">
        <v>25948</v>
      </c>
      <c r="Q5141" s="32">
        <v>1</v>
      </c>
      <c r="R5141" t="str">
        <f t="shared" si="80"/>
        <v>Коротков В.І. ПП, маг. "На углу" г.Шепетовка, ул.Лесная, д.62</v>
      </c>
    </row>
    <row r="5142" spans="1:18" hidden="1" x14ac:dyDescent="0.25">
      <c r="A5142" s="32">
        <v>160620</v>
      </c>
      <c r="B5142" s="31" t="s">
        <v>9757</v>
      </c>
      <c r="C5142" s="31" t="s">
        <v>9758</v>
      </c>
      <c r="D5142" s="31" t="s">
        <v>9759</v>
      </c>
      <c r="E5142" s="31" t="s">
        <v>135</v>
      </c>
      <c r="F5142" s="31" t="s">
        <v>122</v>
      </c>
      <c r="G5142" s="31" t="s">
        <v>107</v>
      </c>
      <c r="H5142" s="31" t="s">
        <v>108</v>
      </c>
      <c r="I5142" s="31"/>
      <c r="J5142" s="31"/>
      <c r="K5142" s="31" t="s">
        <v>106</v>
      </c>
      <c r="L5142" s="31" t="s">
        <v>9758</v>
      </c>
      <c r="M5142" s="31" t="s">
        <v>11</v>
      </c>
      <c r="N5142" s="31" t="s">
        <v>25930</v>
      </c>
      <c r="O5142" s="31" t="s">
        <v>25929</v>
      </c>
      <c r="P5142" s="32" t="s">
        <v>25948</v>
      </c>
      <c r="Q5142" s="32">
        <v>1</v>
      </c>
      <c r="R5142" t="str">
        <f t="shared" si="80"/>
        <v>Коротков В.І. ПП, маг. "На углу" г.Шепетовка, ул.Лесная, д.62</v>
      </c>
    </row>
    <row r="5143" spans="1:18" hidden="1" x14ac:dyDescent="0.25">
      <c r="A5143" s="32">
        <v>160626</v>
      </c>
      <c r="B5143" s="31" t="s">
        <v>9772</v>
      </c>
      <c r="C5143" s="31" t="s">
        <v>9773</v>
      </c>
      <c r="D5143" s="31" t="s">
        <v>9774</v>
      </c>
      <c r="E5143" s="31" t="s">
        <v>135</v>
      </c>
      <c r="F5143" s="31" t="s">
        <v>122</v>
      </c>
      <c r="G5143" s="31" t="s">
        <v>149</v>
      </c>
      <c r="H5143" s="31" t="s">
        <v>108</v>
      </c>
      <c r="I5143" s="31" t="s">
        <v>9775</v>
      </c>
      <c r="J5143" s="31" t="s">
        <v>9776</v>
      </c>
      <c r="K5143" s="31" t="s">
        <v>106</v>
      </c>
      <c r="L5143" s="31" t="s">
        <v>9773</v>
      </c>
      <c r="M5143" s="31" t="s">
        <v>11</v>
      </c>
      <c r="N5143" s="31" t="s">
        <v>25930</v>
      </c>
      <c r="O5143" s="31" t="s">
        <v>25929</v>
      </c>
      <c r="P5143" s="32" t="s">
        <v>25948</v>
      </c>
      <c r="Q5143" s="32">
        <v>1</v>
      </c>
      <c r="R5143" t="str">
        <f t="shared" si="80"/>
        <v>Косовський В.Ф. ПП, контейнер №19 г.Шепетовка, ул.Маркса Карла (між Захаруком і Бліндою площа ринок)</v>
      </c>
    </row>
    <row r="5144" spans="1:18" hidden="1" x14ac:dyDescent="0.25">
      <c r="A5144" s="32">
        <v>160626</v>
      </c>
      <c r="B5144" s="31" t="s">
        <v>9772</v>
      </c>
      <c r="C5144" s="31" t="s">
        <v>9773</v>
      </c>
      <c r="D5144" s="31" t="s">
        <v>9774</v>
      </c>
      <c r="E5144" s="31" t="s">
        <v>135</v>
      </c>
      <c r="F5144" s="31" t="s">
        <v>122</v>
      </c>
      <c r="G5144" s="31" t="s">
        <v>149</v>
      </c>
      <c r="H5144" s="31" t="s">
        <v>108</v>
      </c>
      <c r="I5144" s="31"/>
      <c r="J5144" s="31"/>
      <c r="K5144" s="31" t="s">
        <v>106</v>
      </c>
      <c r="L5144" s="31" t="s">
        <v>9773</v>
      </c>
      <c r="M5144" s="31" t="s">
        <v>11</v>
      </c>
      <c r="N5144" s="31" t="s">
        <v>25930</v>
      </c>
      <c r="O5144" s="31" t="s">
        <v>25929</v>
      </c>
      <c r="P5144" s="32" t="s">
        <v>25948</v>
      </c>
      <c r="Q5144" s="32">
        <v>1</v>
      </c>
      <c r="R5144" t="str">
        <f t="shared" si="80"/>
        <v>Косовський В.Ф. ПП, контейнер №19 г.Шепетовка, ул.Маркса Карла (між Захаруком і Бліндою площа ринок)</v>
      </c>
    </row>
    <row r="5145" spans="1:18" hidden="1" x14ac:dyDescent="0.25">
      <c r="A5145" s="32">
        <v>160642</v>
      </c>
      <c r="B5145" s="31" t="s">
        <v>9812</v>
      </c>
      <c r="C5145" s="31" t="s">
        <v>9813</v>
      </c>
      <c r="D5145" s="31" t="s">
        <v>9814</v>
      </c>
      <c r="E5145" s="31" t="s">
        <v>145</v>
      </c>
      <c r="F5145" s="31" t="s">
        <v>122</v>
      </c>
      <c r="G5145" s="31" t="s">
        <v>107</v>
      </c>
      <c r="H5145" s="31" t="s">
        <v>108</v>
      </c>
      <c r="I5145" s="31" t="s">
        <v>9815</v>
      </c>
      <c r="J5145" s="31" t="s">
        <v>9816</v>
      </c>
      <c r="K5145" s="31" t="s">
        <v>106</v>
      </c>
      <c r="L5145" s="31" t="s">
        <v>9817</v>
      </c>
      <c r="M5145" s="31" t="s">
        <v>13</v>
      </c>
      <c r="N5145" s="31" t="s">
        <v>25931</v>
      </c>
      <c r="O5145" s="31" t="s">
        <v>25929</v>
      </c>
      <c r="P5145" s="32" t="s">
        <v>25948</v>
      </c>
      <c r="Q5145" s="32">
        <v>1</v>
      </c>
      <c r="R5145" t="str">
        <f t="shared" si="80"/>
        <v>Кравець Н.В. ПП, маг. "Продукти" р-н Ярмолинецкий Район, с.Баламутовка, ул.Хмельницкая, д.36</v>
      </c>
    </row>
    <row r="5146" spans="1:18" hidden="1" x14ac:dyDescent="0.25">
      <c r="A5146" s="32">
        <v>160652</v>
      </c>
      <c r="B5146" s="31" t="s">
        <v>9845</v>
      </c>
      <c r="C5146" s="31" t="s">
        <v>9846</v>
      </c>
      <c r="D5146" s="31" t="s">
        <v>9847</v>
      </c>
      <c r="E5146" s="31" t="s">
        <v>135</v>
      </c>
      <c r="F5146" s="31" t="s">
        <v>122</v>
      </c>
      <c r="G5146" s="31" t="s">
        <v>149</v>
      </c>
      <c r="H5146" s="31" t="s">
        <v>108</v>
      </c>
      <c r="I5146" s="31" t="s">
        <v>124</v>
      </c>
      <c r="J5146" s="31" t="s">
        <v>109</v>
      </c>
      <c r="K5146" s="31" t="s">
        <v>106</v>
      </c>
      <c r="L5146" s="31" t="s">
        <v>9846</v>
      </c>
      <c r="M5146" s="31" t="s">
        <v>9</v>
      </c>
      <c r="N5146" s="31" t="s">
        <v>25930</v>
      </c>
      <c r="O5146" s="31" t="s">
        <v>25929</v>
      </c>
      <c r="P5146" s="32" t="s">
        <v>25948</v>
      </c>
      <c r="Q5146" s="32">
        <v>1</v>
      </c>
      <c r="R5146" t="str">
        <f t="shared" si="80"/>
        <v>Кравчук ПП, к-к р-н Шепетовский Район, с.Городище, ул.Пяскерского (0)</v>
      </c>
    </row>
    <row r="5147" spans="1:18" hidden="1" x14ac:dyDescent="0.25">
      <c r="A5147" s="32">
        <v>160662</v>
      </c>
      <c r="B5147" s="31" t="s">
        <v>9866</v>
      </c>
      <c r="C5147" s="31" t="s">
        <v>9867</v>
      </c>
      <c r="D5147" s="31" t="s">
        <v>9868</v>
      </c>
      <c r="E5147" s="31" t="s">
        <v>135</v>
      </c>
      <c r="F5147" s="31" t="s">
        <v>122</v>
      </c>
      <c r="G5147" s="31" t="s">
        <v>107</v>
      </c>
      <c r="H5147" s="31" t="s">
        <v>108</v>
      </c>
      <c r="I5147" s="31" t="s">
        <v>9869</v>
      </c>
      <c r="J5147" s="31" t="s">
        <v>9870</v>
      </c>
      <c r="K5147" s="31" t="s">
        <v>106</v>
      </c>
      <c r="L5147" s="31" t="s">
        <v>9867</v>
      </c>
      <c r="M5147" s="31" t="s">
        <v>12</v>
      </c>
      <c r="N5147" s="31" t="s">
        <v>25930</v>
      </c>
      <c r="O5147" s="31" t="s">
        <v>25929</v>
      </c>
      <c r="P5147" s="32" t="s">
        <v>25948</v>
      </c>
      <c r="Q5147" s="32">
        <v>1</v>
      </c>
      <c r="R5147" t="str">
        <f t="shared" si="80"/>
        <v>Крижанівський К.Л. ПП, маг. "Продукти" р-н Полонский Район, г.Полонное, ул.Герасимчука, д.239а</v>
      </c>
    </row>
    <row r="5148" spans="1:18" hidden="1" x14ac:dyDescent="0.25">
      <c r="A5148" s="32">
        <v>160662</v>
      </c>
      <c r="B5148" s="31" t="s">
        <v>9866</v>
      </c>
      <c r="C5148" s="31" t="s">
        <v>9867</v>
      </c>
      <c r="D5148" s="31" t="s">
        <v>9868</v>
      </c>
      <c r="E5148" s="31" t="s">
        <v>135</v>
      </c>
      <c r="F5148" s="31" t="s">
        <v>122</v>
      </c>
      <c r="G5148" s="31" t="s">
        <v>107</v>
      </c>
      <c r="H5148" s="31" t="s">
        <v>108</v>
      </c>
      <c r="I5148" s="31" t="s">
        <v>124</v>
      </c>
      <c r="J5148" s="31" t="s">
        <v>109</v>
      </c>
      <c r="K5148" s="31" t="s">
        <v>106</v>
      </c>
      <c r="L5148" s="31" t="s">
        <v>9867</v>
      </c>
      <c r="M5148" s="31" t="s">
        <v>12</v>
      </c>
      <c r="N5148" s="31" t="s">
        <v>25930</v>
      </c>
      <c r="O5148" s="31" t="s">
        <v>25929</v>
      </c>
      <c r="P5148" s="32" t="s">
        <v>25948</v>
      </c>
      <c r="Q5148" s="32">
        <v>1</v>
      </c>
      <c r="R5148" t="str">
        <f t="shared" si="80"/>
        <v>Крижанівський К.Л. ПП, маг. "Продукти" р-н Полонский Район, г.Полонное, ул.Герасимчука, д.239а</v>
      </c>
    </row>
    <row r="5149" spans="1:18" hidden="1" x14ac:dyDescent="0.25">
      <c r="A5149" s="32">
        <v>160670</v>
      </c>
      <c r="B5149" s="31" t="s">
        <v>2576</v>
      </c>
      <c r="C5149" s="31" t="s">
        <v>2577</v>
      </c>
      <c r="D5149" s="31" t="s">
        <v>9886</v>
      </c>
      <c r="E5149" s="31" t="s">
        <v>121</v>
      </c>
      <c r="F5149" s="31" t="s">
        <v>122</v>
      </c>
      <c r="G5149" s="31" t="s">
        <v>107</v>
      </c>
      <c r="H5149" s="31" t="s">
        <v>108</v>
      </c>
      <c r="I5149" s="31" t="s">
        <v>9887</v>
      </c>
      <c r="J5149" s="31" t="s">
        <v>9888</v>
      </c>
      <c r="K5149" s="31" t="s">
        <v>106</v>
      </c>
      <c r="L5149" s="31" t="s">
        <v>2577</v>
      </c>
      <c r="M5149" s="31" t="s">
        <v>13</v>
      </c>
      <c r="N5149" s="31" t="s">
        <v>25931</v>
      </c>
      <c r="O5149" s="31" t="s">
        <v>25929</v>
      </c>
      <c r="P5149" s="32" t="s">
        <v>25948</v>
      </c>
      <c r="Q5149" s="32">
        <v>1</v>
      </c>
      <c r="R5149" t="str">
        <f t="shared" si="80"/>
        <v>Крищук Н.В. ПП, маг. "Наш магазин" р-н Каменец-Подольский Район, с.Борышковцы, ул.Механизаторов, д.31</v>
      </c>
    </row>
    <row r="5150" spans="1:18" hidden="1" x14ac:dyDescent="0.25">
      <c r="A5150" s="32">
        <v>160216</v>
      </c>
      <c r="B5150" s="31" t="s">
        <v>8656</v>
      </c>
      <c r="C5150" s="31" t="s">
        <v>8652</v>
      </c>
      <c r="D5150" s="31" t="s">
        <v>8657</v>
      </c>
      <c r="E5150" s="31" t="s">
        <v>135</v>
      </c>
      <c r="F5150" s="31" t="s">
        <v>122</v>
      </c>
      <c r="G5150" s="31" t="s">
        <v>107</v>
      </c>
      <c r="H5150" s="31" t="s">
        <v>108</v>
      </c>
      <c r="I5150" s="31"/>
      <c r="J5150" s="31"/>
      <c r="K5150" s="31" t="s">
        <v>106</v>
      </c>
      <c r="L5150" s="31" t="s">
        <v>8652</v>
      </c>
      <c r="M5150" s="31" t="s">
        <v>9</v>
      </c>
      <c r="N5150" s="31" t="s">
        <v>25930</v>
      </c>
      <c r="O5150" s="31" t="s">
        <v>25929</v>
      </c>
      <c r="P5150" s="32" t="s">
        <v>25948</v>
      </c>
      <c r="Q5150" s="32">
        <v>1</v>
      </c>
      <c r="R5150" t="str">
        <f t="shared" si="80"/>
        <v>Гурський П.А. ПП, маг. "Продукти" р-н Шепетовский Район, с.Рожична (центр)</v>
      </c>
    </row>
    <row r="5151" spans="1:18" hidden="1" x14ac:dyDescent="0.25">
      <c r="A5151" s="32">
        <v>160217</v>
      </c>
      <c r="B5151" s="31" t="s">
        <v>8658</v>
      </c>
      <c r="C5151" s="31" t="s">
        <v>8652</v>
      </c>
      <c r="D5151" s="31" t="s">
        <v>8659</v>
      </c>
      <c r="E5151" s="31" t="s">
        <v>135</v>
      </c>
      <c r="F5151" s="31" t="s">
        <v>122</v>
      </c>
      <c r="G5151" s="31" t="s">
        <v>107</v>
      </c>
      <c r="H5151" s="31" t="s">
        <v>108</v>
      </c>
      <c r="I5151" s="31" t="s">
        <v>8654</v>
      </c>
      <c r="J5151" s="31" t="s">
        <v>8655</v>
      </c>
      <c r="K5151" s="31" t="s">
        <v>106</v>
      </c>
      <c r="L5151" s="31" t="s">
        <v>8652</v>
      </c>
      <c r="M5151" s="31" t="s">
        <v>9</v>
      </c>
      <c r="N5151" s="31" t="s">
        <v>25930</v>
      </c>
      <c r="O5151" s="31" t="s">
        <v>25929</v>
      </c>
      <c r="P5151" s="32" t="s">
        <v>25948</v>
      </c>
      <c r="Q5151" s="32">
        <v>1</v>
      </c>
      <c r="R5151" t="str">
        <f t="shared" si="80"/>
        <v>Гурський П.А. ПП, маг. "Продукти" р-н Шепетовский Район, с.Саверцы, д.1 (ул. Вали Котика)</v>
      </c>
    </row>
    <row r="5152" spans="1:18" hidden="1" x14ac:dyDescent="0.25">
      <c r="A5152" s="32">
        <v>160217</v>
      </c>
      <c r="B5152" s="31" t="s">
        <v>8658</v>
      </c>
      <c r="C5152" s="31" t="s">
        <v>8652</v>
      </c>
      <c r="D5152" s="31" t="s">
        <v>8659</v>
      </c>
      <c r="E5152" s="31" t="s">
        <v>135</v>
      </c>
      <c r="F5152" s="31" t="s">
        <v>122</v>
      </c>
      <c r="G5152" s="31" t="s">
        <v>107</v>
      </c>
      <c r="H5152" s="31" t="s">
        <v>108</v>
      </c>
      <c r="I5152" s="31"/>
      <c r="J5152" s="31"/>
      <c r="K5152" s="31" t="s">
        <v>106</v>
      </c>
      <c r="L5152" s="31" t="s">
        <v>8652</v>
      </c>
      <c r="M5152" s="31" t="s">
        <v>9</v>
      </c>
      <c r="N5152" s="31" t="s">
        <v>25930</v>
      </c>
      <c r="O5152" s="31" t="s">
        <v>25929</v>
      </c>
      <c r="P5152" s="32" t="s">
        <v>25948</v>
      </c>
      <c r="Q5152" s="32">
        <v>1</v>
      </c>
      <c r="R5152" t="str">
        <f t="shared" si="80"/>
        <v>Гурський П.А. ПП, маг. "Продукти" р-н Шепетовский Район, с.Саверцы, д.1 (ул. Вали Котика)</v>
      </c>
    </row>
    <row r="5153" spans="1:18" hidden="1" x14ac:dyDescent="0.25">
      <c r="A5153" s="32">
        <v>160218</v>
      </c>
      <c r="B5153" s="31" t="s">
        <v>8660</v>
      </c>
      <c r="C5153" s="31" t="s">
        <v>8661</v>
      </c>
      <c r="D5153" s="31" t="s">
        <v>8662</v>
      </c>
      <c r="E5153" s="31" t="s">
        <v>145</v>
      </c>
      <c r="F5153" s="31" t="s">
        <v>122</v>
      </c>
      <c r="G5153" s="31" t="s">
        <v>299</v>
      </c>
      <c r="H5153" s="31" t="s">
        <v>108</v>
      </c>
      <c r="I5153" s="31" t="s">
        <v>8663</v>
      </c>
      <c r="J5153" s="31" t="s">
        <v>8664</v>
      </c>
      <c r="K5153" s="31" t="s">
        <v>106</v>
      </c>
      <c r="L5153" s="31" t="s">
        <v>8661</v>
      </c>
      <c r="M5153" s="31" t="s">
        <v>13</v>
      </c>
      <c r="N5153" s="31" t="s">
        <v>25931</v>
      </c>
      <c r="O5153" s="31" t="s">
        <v>25929</v>
      </c>
      <c r="P5153" s="32" t="s">
        <v>25948</v>
      </c>
      <c r="Q5153" s="32">
        <v>1</v>
      </c>
      <c r="R5153" t="str">
        <f t="shared" si="80"/>
        <v>Гусько Т.М. ПП, маг. "Ксена" р-н Деражнянский Район, г.Деражня, пер.Мира, д.33/1</v>
      </c>
    </row>
    <row r="5154" spans="1:18" hidden="1" x14ac:dyDescent="0.25">
      <c r="A5154" s="32">
        <v>160219</v>
      </c>
      <c r="B5154" s="31" t="s">
        <v>8665</v>
      </c>
      <c r="C5154" s="31" t="s">
        <v>8666</v>
      </c>
      <c r="D5154" s="31" t="s">
        <v>8667</v>
      </c>
      <c r="E5154" s="31" t="s">
        <v>135</v>
      </c>
      <c r="F5154" s="31" t="s">
        <v>122</v>
      </c>
      <c r="G5154" s="31" t="s">
        <v>114</v>
      </c>
      <c r="H5154" s="31" t="s">
        <v>108</v>
      </c>
      <c r="I5154" s="31" t="s">
        <v>124</v>
      </c>
      <c r="J5154" s="31" t="s">
        <v>109</v>
      </c>
      <c r="K5154" s="31" t="s">
        <v>106</v>
      </c>
      <c r="L5154" s="31" t="s">
        <v>8666</v>
      </c>
      <c r="M5154" s="31" t="s">
        <v>11</v>
      </c>
      <c r="N5154" s="31" t="s">
        <v>25930</v>
      </c>
      <c r="O5154" s="31" t="s">
        <v>25929</v>
      </c>
      <c r="P5154" s="32" t="s">
        <v>67</v>
      </c>
      <c r="Q5154" s="32">
        <v>1</v>
      </c>
      <c r="R5154" t="str">
        <f t="shared" si="80"/>
        <v>Гуцалюк В.М. ПП, кафе "Глорія" г.Шепетовка, ул.Судилковская, д.7а</v>
      </c>
    </row>
    <row r="5155" spans="1:18" hidden="1" x14ac:dyDescent="0.25">
      <c r="A5155" s="32">
        <v>160255</v>
      </c>
      <c r="B5155" s="31" t="s">
        <v>8745</v>
      </c>
      <c r="C5155" s="31" t="s">
        <v>8746</v>
      </c>
      <c r="D5155" s="31" t="s">
        <v>3363</v>
      </c>
      <c r="E5155" s="31" t="s">
        <v>145</v>
      </c>
      <c r="F5155" s="31" t="s">
        <v>122</v>
      </c>
      <c r="G5155" s="31" t="s">
        <v>115</v>
      </c>
      <c r="H5155" s="31" t="s">
        <v>116</v>
      </c>
      <c r="I5155" s="31" t="s">
        <v>124</v>
      </c>
      <c r="J5155" s="31" t="s">
        <v>109</v>
      </c>
      <c r="K5155" s="31" t="s">
        <v>106</v>
      </c>
      <c r="L5155" s="31" t="s">
        <v>8746</v>
      </c>
      <c r="M5155" s="31" t="s">
        <v>13</v>
      </c>
      <c r="N5155" s="31" t="s">
        <v>25931</v>
      </c>
      <c r="O5155" s="31" t="s">
        <v>25929</v>
      </c>
      <c r="P5155" s="32" t="s">
        <v>25948</v>
      </c>
      <c r="Q5155" s="32">
        <v>1</v>
      </c>
      <c r="R5155" t="str">
        <f t="shared" si="80"/>
        <v>Деринда ПП, вагончик синій р-н Деражнянский Район, г.Деражня (0)</v>
      </c>
    </row>
    <row r="5156" spans="1:18" hidden="1" x14ac:dyDescent="0.25">
      <c r="A5156" s="32">
        <v>160259</v>
      </c>
      <c r="B5156" s="31" t="s">
        <v>8758</v>
      </c>
      <c r="C5156" s="31" t="s">
        <v>8759</v>
      </c>
      <c r="D5156" s="31" t="s">
        <v>8760</v>
      </c>
      <c r="E5156" s="31" t="s">
        <v>135</v>
      </c>
      <c r="F5156" s="31" t="s">
        <v>122</v>
      </c>
      <c r="G5156" s="31" t="s">
        <v>107</v>
      </c>
      <c r="H5156" s="31" t="s">
        <v>108</v>
      </c>
      <c r="I5156" s="31" t="s">
        <v>8761</v>
      </c>
      <c r="J5156" s="31" t="s">
        <v>8762</v>
      </c>
      <c r="K5156" s="31" t="s">
        <v>106</v>
      </c>
      <c r="L5156" s="31" t="s">
        <v>8759</v>
      </c>
      <c r="M5156" s="31" t="s">
        <v>12</v>
      </c>
      <c r="N5156" s="31" t="s">
        <v>25930</v>
      </c>
      <c r="O5156" s="31" t="s">
        <v>25929</v>
      </c>
      <c r="P5156" s="32" t="s">
        <v>25948</v>
      </c>
      <c r="Q5156" s="32">
        <v>1</v>
      </c>
      <c r="R5156" t="str">
        <f t="shared" si="80"/>
        <v>Дехтярук С.П. ПП, маг. "АВС" р-н Полонский Район, г.Полонное, ул.Украинки Леси, д.103</v>
      </c>
    </row>
    <row r="5157" spans="1:18" hidden="1" x14ac:dyDescent="0.25">
      <c r="A5157" s="32">
        <v>160259</v>
      </c>
      <c r="B5157" s="31" t="s">
        <v>8758</v>
      </c>
      <c r="C5157" s="31" t="s">
        <v>8759</v>
      </c>
      <c r="D5157" s="31" t="s">
        <v>8760</v>
      </c>
      <c r="E5157" s="31" t="s">
        <v>135</v>
      </c>
      <c r="F5157" s="31" t="s">
        <v>122</v>
      </c>
      <c r="G5157" s="31" t="s">
        <v>107</v>
      </c>
      <c r="H5157" s="31" t="s">
        <v>108</v>
      </c>
      <c r="I5157" s="31"/>
      <c r="J5157" s="31"/>
      <c r="K5157" s="31" t="s">
        <v>106</v>
      </c>
      <c r="L5157" s="31" t="s">
        <v>8759</v>
      </c>
      <c r="M5157" s="31" t="s">
        <v>12</v>
      </c>
      <c r="N5157" s="31" t="s">
        <v>25930</v>
      </c>
      <c r="O5157" s="31" t="s">
        <v>25929</v>
      </c>
      <c r="P5157" s="32" t="s">
        <v>25948</v>
      </c>
      <c r="Q5157" s="32">
        <v>1</v>
      </c>
      <c r="R5157" t="str">
        <f t="shared" si="80"/>
        <v>Дехтярук С.П. ПП, маг. "АВС" р-н Полонский Район, г.Полонное, ул.Украинки Леси, д.103</v>
      </c>
    </row>
    <row r="5158" spans="1:18" hidden="1" x14ac:dyDescent="0.25">
      <c r="A5158" s="32">
        <v>160271</v>
      </c>
      <c r="B5158" s="31" t="s">
        <v>746</v>
      </c>
      <c r="C5158" s="31" t="s">
        <v>747</v>
      </c>
      <c r="D5158" s="31" t="s">
        <v>8794</v>
      </c>
      <c r="E5158" s="31" t="s">
        <v>135</v>
      </c>
      <c r="F5158" s="31" t="s">
        <v>122</v>
      </c>
      <c r="G5158" s="31" t="s">
        <v>113</v>
      </c>
      <c r="H5158" s="31" t="s">
        <v>108</v>
      </c>
      <c r="I5158" s="31" t="s">
        <v>124</v>
      </c>
      <c r="J5158" s="31" t="s">
        <v>109</v>
      </c>
      <c r="K5158" s="31" t="s">
        <v>106</v>
      </c>
      <c r="L5158" s="31" t="s">
        <v>747</v>
      </c>
      <c r="M5158" s="31" t="s">
        <v>10</v>
      </c>
      <c r="N5158" s="31" t="s">
        <v>25930</v>
      </c>
      <c r="O5158" s="31" t="s">
        <v>25929</v>
      </c>
      <c r="P5158" s="32" t="s">
        <v>25948</v>
      </c>
      <c r="Q5158" s="32">
        <v>1</v>
      </c>
      <c r="R5158" t="str">
        <f t="shared" si="80"/>
        <v>Димедюк О.І. ПП, к-к р-н Белогорский Район, с.Великие Калетинцы, ул.Комсомольская, д.57/1</v>
      </c>
    </row>
    <row r="5159" spans="1:18" hidden="1" x14ac:dyDescent="0.25">
      <c r="A5159" s="32">
        <v>160271</v>
      </c>
      <c r="B5159" s="31" t="s">
        <v>746</v>
      </c>
      <c r="C5159" s="31" t="s">
        <v>747</v>
      </c>
      <c r="D5159" s="31" t="s">
        <v>8794</v>
      </c>
      <c r="E5159" s="31" t="s">
        <v>135</v>
      </c>
      <c r="F5159" s="31" t="s">
        <v>122</v>
      </c>
      <c r="G5159" s="31" t="s">
        <v>113</v>
      </c>
      <c r="H5159" s="31" t="s">
        <v>108</v>
      </c>
      <c r="I5159" s="31"/>
      <c r="J5159" s="31"/>
      <c r="K5159" s="31" t="s">
        <v>106</v>
      </c>
      <c r="L5159" s="31" t="s">
        <v>747</v>
      </c>
      <c r="M5159" s="31" t="s">
        <v>10</v>
      </c>
      <c r="N5159" s="31" t="s">
        <v>25930</v>
      </c>
      <c r="O5159" s="31" t="s">
        <v>25929</v>
      </c>
      <c r="P5159" s="32" t="s">
        <v>25948</v>
      </c>
      <c r="Q5159" s="32">
        <v>1</v>
      </c>
      <c r="R5159" t="str">
        <f t="shared" si="80"/>
        <v>Димедюк О.І. ПП, к-к р-н Белогорский Район, с.Великие Калетинцы, ул.Комсомольская, д.57/1</v>
      </c>
    </row>
    <row r="5160" spans="1:18" hidden="1" x14ac:dyDescent="0.25">
      <c r="A5160" s="32">
        <v>160275</v>
      </c>
      <c r="B5160" s="31" t="s">
        <v>8805</v>
      </c>
      <c r="C5160" s="31" t="s">
        <v>8806</v>
      </c>
      <c r="D5160" s="31" t="s">
        <v>1152</v>
      </c>
      <c r="E5160" s="31" t="s">
        <v>145</v>
      </c>
      <c r="F5160" s="31" t="s">
        <v>122</v>
      </c>
      <c r="G5160" s="31" t="s">
        <v>107</v>
      </c>
      <c r="H5160" s="31" t="s">
        <v>108</v>
      </c>
      <c r="I5160" s="31" t="s">
        <v>124</v>
      </c>
      <c r="J5160" s="31" t="s">
        <v>109</v>
      </c>
      <c r="K5160" s="31" t="s">
        <v>106</v>
      </c>
      <c r="L5160" s="31" t="s">
        <v>8806</v>
      </c>
      <c r="M5160" s="31" t="s">
        <v>15</v>
      </c>
      <c r="N5160" s="31" t="s">
        <v>25931</v>
      </c>
      <c r="O5160" s="31" t="s">
        <v>25929</v>
      </c>
      <c r="P5160" s="32" t="s">
        <v>25948</v>
      </c>
      <c r="Q5160" s="32">
        <v>1</v>
      </c>
      <c r="R5160" t="str">
        <f t="shared" si="80"/>
        <v>Дишльовський П.Ф. ПП, к-к "Наша ряба" р-н Волочисский Район, г.Волочиск (0)</v>
      </c>
    </row>
    <row r="5161" spans="1:18" hidden="1" x14ac:dyDescent="0.25">
      <c r="A5161" s="32">
        <v>160279</v>
      </c>
      <c r="B5161" s="31" t="s">
        <v>8807</v>
      </c>
      <c r="C5161" s="31" t="s">
        <v>8808</v>
      </c>
      <c r="D5161" s="31" t="s">
        <v>8809</v>
      </c>
      <c r="E5161" s="31" t="s">
        <v>145</v>
      </c>
      <c r="F5161" s="31" t="s">
        <v>122</v>
      </c>
      <c r="G5161" s="31" t="s">
        <v>107</v>
      </c>
      <c r="H5161" s="31" t="s">
        <v>108</v>
      </c>
      <c r="I5161" s="31" t="s">
        <v>124</v>
      </c>
      <c r="J5161" s="31" t="s">
        <v>109</v>
      </c>
      <c r="K5161" s="31" t="s">
        <v>106</v>
      </c>
      <c r="L5161" s="31" t="s">
        <v>8808</v>
      </c>
      <c r="M5161" s="31" t="s">
        <v>13</v>
      </c>
      <c r="N5161" s="31" t="s">
        <v>25931</v>
      </c>
      <c r="O5161" s="31" t="s">
        <v>25929</v>
      </c>
      <c r="P5161" s="32" t="s">
        <v>25948</v>
      </c>
      <c r="Q5161" s="32">
        <v>1</v>
      </c>
      <c r="R5161" t="str">
        <f t="shared" si="80"/>
        <v>Дідов О.М. ПП, маг. "Мамин хліб" р-н Деражнянский Район, г.Деражня, пер.Мира (-)</v>
      </c>
    </row>
    <row r="5162" spans="1:18" hidden="1" x14ac:dyDescent="0.25">
      <c r="A5162" s="32">
        <v>160285</v>
      </c>
      <c r="B5162" s="31" t="s">
        <v>8823</v>
      </c>
      <c r="C5162" s="31" t="s">
        <v>8824</v>
      </c>
      <c r="D5162" s="31" t="s">
        <v>8825</v>
      </c>
      <c r="E5162" s="31" t="s">
        <v>135</v>
      </c>
      <c r="F5162" s="31" t="s">
        <v>122</v>
      </c>
      <c r="G5162" s="31" t="s">
        <v>111</v>
      </c>
      <c r="H5162" s="31" t="s">
        <v>112</v>
      </c>
      <c r="I5162" s="31" t="s">
        <v>124</v>
      </c>
      <c r="J5162" s="31" t="s">
        <v>109</v>
      </c>
      <c r="K5162" s="31" t="s">
        <v>106</v>
      </c>
      <c r="L5162" s="31" t="s">
        <v>8826</v>
      </c>
      <c r="M5162" s="31" t="s">
        <v>8</v>
      </c>
      <c r="N5162" s="31" t="s">
        <v>25930</v>
      </c>
      <c r="O5162" s="31" t="s">
        <v>25929</v>
      </c>
      <c r="P5162" s="32" t="s">
        <v>25948</v>
      </c>
      <c r="Q5162" s="32">
        <v>1</v>
      </c>
      <c r="R5162" t="str">
        <f t="shared" si="80"/>
        <v>(КООП) добробут стов р-н Шепетовский Район, с.Хролин, ул.Ватутина (-)</v>
      </c>
    </row>
    <row r="5163" spans="1:18" hidden="1" x14ac:dyDescent="0.25">
      <c r="A5163" s="32">
        <v>160291</v>
      </c>
      <c r="B5163" s="31" t="s">
        <v>8845</v>
      </c>
      <c r="C5163" s="31" t="s">
        <v>8844</v>
      </c>
      <c r="D5163" s="31" t="s">
        <v>8846</v>
      </c>
      <c r="E5163" s="31" t="s">
        <v>135</v>
      </c>
      <c r="F5163" s="31" t="s">
        <v>122</v>
      </c>
      <c r="G5163" s="31" t="s">
        <v>113</v>
      </c>
      <c r="H5163" s="31" t="s">
        <v>108</v>
      </c>
      <c r="I5163" s="31" t="s">
        <v>124</v>
      </c>
      <c r="J5163" s="31" t="s">
        <v>109</v>
      </c>
      <c r="K5163" s="31" t="s">
        <v>106</v>
      </c>
      <c r="L5163" s="31" t="s">
        <v>8844</v>
      </c>
      <c r="M5163" s="31" t="s">
        <v>11</v>
      </c>
      <c r="N5163" s="31" t="s">
        <v>25930</v>
      </c>
      <c r="O5163" s="31" t="s">
        <v>25929</v>
      </c>
      <c r="P5163" s="32" t="s">
        <v>25948</v>
      </c>
      <c r="Q5163" s="32">
        <v>1</v>
      </c>
      <c r="R5163" t="str">
        <f t="shared" si="80"/>
        <v>Довгалюк ПП,маг "Смак" г.Шепетовка, ул.Стуса, д.2а</v>
      </c>
    </row>
    <row r="5164" spans="1:18" hidden="1" x14ac:dyDescent="0.25">
      <c r="A5164" s="32">
        <v>160296</v>
      </c>
      <c r="B5164" s="31" t="s">
        <v>8855</v>
      </c>
      <c r="C5164" s="31" t="s">
        <v>8856</v>
      </c>
      <c r="D5164" s="31" t="s">
        <v>8857</v>
      </c>
      <c r="E5164" s="31" t="s">
        <v>135</v>
      </c>
      <c r="F5164" s="31" t="s">
        <v>122</v>
      </c>
      <c r="G5164" s="31" t="s">
        <v>107</v>
      </c>
      <c r="H5164" s="31" t="s">
        <v>108</v>
      </c>
      <c r="I5164" s="31" t="s">
        <v>124</v>
      </c>
      <c r="J5164" s="31" t="s">
        <v>109</v>
      </c>
      <c r="K5164" s="31" t="s">
        <v>106</v>
      </c>
      <c r="L5164" s="31" t="s">
        <v>8856</v>
      </c>
      <c r="M5164" s="31" t="s">
        <v>11</v>
      </c>
      <c r="N5164" s="31" t="s">
        <v>25930</v>
      </c>
      <c r="O5164" s="31" t="s">
        <v>25929</v>
      </c>
      <c r="P5164" s="32" t="s">
        <v>25948</v>
      </c>
      <c r="Q5164" s="32">
        <v>1</v>
      </c>
      <c r="R5164" t="str">
        <f t="shared" si="80"/>
        <v>Дорощук К.В. ПП, маг. "Елегант" г.Шепетовка, ул.Маркса Карла, д.75</v>
      </c>
    </row>
    <row r="5165" spans="1:18" hidden="1" x14ac:dyDescent="0.25">
      <c r="A5165" s="32">
        <v>160296</v>
      </c>
      <c r="B5165" s="31" t="s">
        <v>8855</v>
      </c>
      <c r="C5165" s="31" t="s">
        <v>8856</v>
      </c>
      <c r="D5165" s="31" t="s">
        <v>8857</v>
      </c>
      <c r="E5165" s="31" t="s">
        <v>135</v>
      </c>
      <c r="F5165" s="31" t="s">
        <v>122</v>
      </c>
      <c r="G5165" s="31" t="s">
        <v>107</v>
      </c>
      <c r="H5165" s="31" t="s">
        <v>108</v>
      </c>
      <c r="I5165" s="31"/>
      <c r="J5165" s="31"/>
      <c r="K5165" s="31" t="s">
        <v>106</v>
      </c>
      <c r="L5165" s="31" t="s">
        <v>8856</v>
      </c>
      <c r="M5165" s="31" t="s">
        <v>11</v>
      </c>
      <c r="N5165" s="31" t="s">
        <v>25930</v>
      </c>
      <c r="O5165" s="31" t="s">
        <v>25929</v>
      </c>
      <c r="P5165" s="32" t="s">
        <v>25948</v>
      </c>
      <c r="Q5165" s="32">
        <v>1</v>
      </c>
      <c r="R5165" t="str">
        <f t="shared" si="80"/>
        <v>Дорощук К.В. ПП, маг. "Елегант" г.Шепетовка, ул.Маркса Карла, д.75</v>
      </c>
    </row>
    <row r="5166" spans="1:18" hidden="1" x14ac:dyDescent="0.25">
      <c r="A5166" s="32">
        <v>160297</v>
      </c>
      <c r="B5166" s="31" t="s">
        <v>1324</v>
      </c>
      <c r="C5166" s="31" t="s">
        <v>1325</v>
      </c>
      <c r="D5166" s="31" t="s">
        <v>8858</v>
      </c>
      <c r="E5166" s="31" t="s">
        <v>135</v>
      </c>
      <c r="F5166" s="31" t="s">
        <v>122</v>
      </c>
      <c r="G5166" s="31" t="s">
        <v>298</v>
      </c>
      <c r="H5166" s="31" t="s">
        <v>108</v>
      </c>
      <c r="I5166" s="31" t="s">
        <v>124</v>
      </c>
      <c r="J5166" s="31" t="s">
        <v>109</v>
      </c>
      <c r="K5166" s="31" t="s">
        <v>106</v>
      </c>
      <c r="L5166" s="31" t="s">
        <v>1325</v>
      </c>
      <c r="M5166" s="31" t="s">
        <v>11</v>
      </c>
      <c r="N5166" s="31" t="s">
        <v>25930</v>
      </c>
      <c r="O5166" s="31" t="s">
        <v>25929</v>
      </c>
      <c r="P5166" s="32" t="s">
        <v>25948</v>
      </c>
      <c r="Q5166" s="32">
        <v>1</v>
      </c>
      <c r="R5166" t="str">
        <f t="shared" si="80"/>
        <v>Доценко Н.А. ПП, склад г.Шепетовка, ул.Маркса Карла, д.60а</v>
      </c>
    </row>
    <row r="5167" spans="1:18" hidden="1" x14ac:dyDescent="0.25">
      <c r="A5167" s="32">
        <v>160321</v>
      </c>
      <c r="B5167" s="31" t="s">
        <v>8910</v>
      </c>
      <c r="C5167" s="31" t="s">
        <v>8911</v>
      </c>
      <c r="D5167" s="31" t="s">
        <v>8912</v>
      </c>
      <c r="E5167" s="31" t="s">
        <v>135</v>
      </c>
      <c r="F5167" s="31" t="s">
        <v>122</v>
      </c>
      <c r="G5167" s="31" t="s">
        <v>107</v>
      </c>
      <c r="H5167" s="31" t="s">
        <v>108</v>
      </c>
      <c r="I5167" s="31" t="s">
        <v>8913</v>
      </c>
      <c r="J5167" s="31" t="s">
        <v>8914</v>
      </c>
      <c r="K5167" s="31" t="s">
        <v>106</v>
      </c>
      <c r="L5167" s="31" t="s">
        <v>8911</v>
      </c>
      <c r="M5167" s="31" t="s">
        <v>7</v>
      </c>
      <c r="N5167" s="31" t="s">
        <v>25930</v>
      </c>
      <c r="O5167" s="31" t="s">
        <v>25929</v>
      </c>
      <c r="P5167" s="32" t="s">
        <v>25948</v>
      </c>
      <c r="Q5167" s="32">
        <v>1</v>
      </c>
      <c r="R5167" t="str">
        <f t="shared" si="80"/>
        <v>Дудка Н.І. ПП, маг. "Продукти" р-н Изяславский Район, с.Рипки, ул.Колхозная, д.5</v>
      </c>
    </row>
    <row r="5168" spans="1:18" hidden="1" x14ac:dyDescent="0.25">
      <c r="A5168" s="32">
        <v>160336</v>
      </c>
      <c r="B5168" s="31" t="s">
        <v>8963</v>
      </c>
      <c r="C5168" s="31" t="s">
        <v>8964</v>
      </c>
      <c r="D5168" s="31" t="s">
        <v>3332</v>
      </c>
      <c r="E5168" s="31" t="s">
        <v>135</v>
      </c>
      <c r="F5168" s="31" t="s">
        <v>122</v>
      </c>
      <c r="G5168" s="31" t="s">
        <v>107</v>
      </c>
      <c r="H5168" s="31" t="s">
        <v>108</v>
      </c>
      <c r="I5168" s="31" t="s">
        <v>124</v>
      </c>
      <c r="J5168" s="31" t="s">
        <v>109</v>
      </c>
      <c r="K5168" s="31" t="s">
        <v>106</v>
      </c>
      <c r="L5168" s="31" t="s">
        <v>8964</v>
      </c>
      <c r="M5168" s="31" t="s">
        <v>9</v>
      </c>
      <c r="N5168" s="31" t="s">
        <v>25930</v>
      </c>
      <c r="O5168" s="31" t="s">
        <v>25929</v>
      </c>
      <c r="P5168" s="32" t="s">
        <v>25948</v>
      </c>
      <c r="Q5168" s="32">
        <v>1</v>
      </c>
      <c r="R5168" t="str">
        <f t="shared" si="80"/>
        <v>Дячина Л.Б. ПП, маг. "Зоряний" р-н Белогорский Район, пгт.Белогорье, ул.Красноармейская, д.4</v>
      </c>
    </row>
    <row r="5169" spans="1:18" hidden="1" x14ac:dyDescent="0.25">
      <c r="A5169" s="32">
        <v>160336</v>
      </c>
      <c r="B5169" s="31" t="s">
        <v>8963</v>
      </c>
      <c r="C5169" s="31" t="s">
        <v>8964</v>
      </c>
      <c r="D5169" s="31" t="s">
        <v>3332</v>
      </c>
      <c r="E5169" s="31" t="s">
        <v>135</v>
      </c>
      <c r="F5169" s="31" t="s">
        <v>122</v>
      </c>
      <c r="G5169" s="31" t="s">
        <v>107</v>
      </c>
      <c r="H5169" s="31" t="s">
        <v>108</v>
      </c>
      <c r="I5169" s="31"/>
      <c r="J5169" s="31"/>
      <c r="K5169" s="31" t="s">
        <v>106</v>
      </c>
      <c r="L5169" s="31" t="s">
        <v>8964</v>
      </c>
      <c r="M5169" s="31" t="s">
        <v>9</v>
      </c>
      <c r="N5169" s="31" t="s">
        <v>25930</v>
      </c>
      <c r="O5169" s="31" t="s">
        <v>25929</v>
      </c>
      <c r="P5169" s="32" t="s">
        <v>25948</v>
      </c>
      <c r="Q5169" s="32">
        <v>1</v>
      </c>
      <c r="R5169" t="str">
        <f t="shared" si="80"/>
        <v>Дячина Л.Б. ПП, маг. "Зоряний" р-н Белогорский Район, пгт.Белогорье, ул.Красноармейская, д.4</v>
      </c>
    </row>
    <row r="5170" spans="1:18" hidden="1" x14ac:dyDescent="0.25">
      <c r="A5170" s="32">
        <v>160339</v>
      </c>
      <c r="B5170" s="31" t="s">
        <v>8973</v>
      </c>
      <c r="C5170" s="31" t="s">
        <v>8974</v>
      </c>
      <c r="D5170" s="31" t="s">
        <v>8975</v>
      </c>
      <c r="E5170" s="31" t="s">
        <v>135</v>
      </c>
      <c r="F5170" s="31" t="s">
        <v>122</v>
      </c>
      <c r="G5170" s="31" t="s">
        <v>107</v>
      </c>
      <c r="H5170" s="31" t="s">
        <v>108</v>
      </c>
      <c r="I5170" s="31" t="s">
        <v>124</v>
      </c>
      <c r="J5170" s="31" t="s">
        <v>109</v>
      </c>
      <c r="K5170" s="31" t="s">
        <v>106</v>
      </c>
      <c r="L5170" s="31" t="s">
        <v>8974</v>
      </c>
      <c r="M5170" s="31" t="s">
        <v>11</v>
      </c>
      <c r="N5170" s="31" t="s">
        <v>25930</v>
      </c>
      <c r="O5170" s="31" t="s">
        <v>25929</v>
      </c>
      <c r="P5170" s="32" t="s">
        <v>25948</v>
      </c>
      <c r="Q5170" s="32">
        <v>1</v>
      </c>
      <c r="R5170" t="str">
        <f t="shared" si="80"/>
        <v>Дячук І.І. ПП,маг "Астра №1" г.Шепетовка, ул.Котика Вали, д.170 (остановка)</v>
      </c>
    </row>
    <row r="5171" spans="1:18" hidden="1" x14ac:dyDescent="0.25">
      <c r="A5171" s="32">
        <v>160339</v>
      </c>
      <c r="B5171" s="31" t="s">
        <v>8973</v>
      </c>
      <c r="C5171" s="31" t="s">
        <v>8974</v>
      </c>
      <c r="D5171" s="31" t="s">
        <v>8975</v>
      </c>
      <c r="E5171" s="31" t="s">
        <v>135</v>
      </c>
      <c r="F5171" s="31" t="s">
        <v>122</v>
      </c>
      <c r="G5171" s="31" t="s">
        <v>107</v>
      </c>
      <c r="H5171" s="31" t="s">
        <v>108</v>
      </c>
      <c r="I5171" s="31"/>
      <c r="J5171" s="31"/>
      <c r="K5171" s="31" t="s">
        <v>106</v>
      </c>
      <c r="L5171" s="31" t="s">
        <v>8974</v>
      </c>
      <c r="M5171" s="31" t="s">
        <v>11</v>
      </c>
      <c r="N5171" s="31" t="s">
        <v>25930</v>
      </c>
      <c r="O5171" s="31" t="s">
        <v>25929</v>
      </c>
      <c r="P5171" s="32" t="s">
        <v>25948</v>
      </c>
      <c r="Q5171" s="32">
        <v>1</v>
      </c>
      <c r="R5171" t="str">
        <f t="shared" si="80"/>
        <v>Дячук І.І. ПП,маг "Астра №1" г.Шепетовка, ул.Котика Вали, д.170 (остановка)</v>
      </c>
    </row>
    <row r="5172" spans="1:18" hidden="1" x14ac:dyDescent="0.25">
      <c r="A5172" s="32">
        <v>160353</v>
      </c>
      <c r="B5172" s="31" t="s">
        <v>8996</v>
      </c>
      <c r="C5172" s="31" t="s">
        <v>8997</v>
      </c>
      <c r="D5172" s="31" t="s">
        <v>8998</v>
      </c>
      <c r="E5172" s="31" t="s">
        <v>135</v>
      </c>
      <c r="F5172" s="31" t="s">
        <v>122</v>
      </c>
      <c r="G5172" s="31" t="s">
        <v>107</v>
      </c>
      <c r="H5172" s="31" t="s">
        <v>108</v>
      </c>
      <c r="I5172" s="31" t="s">
        <v>9000</v>
      </c>
      <c r="J5172" s="31" t="s">
        <v>9001</v>
      </c>
      <c r="K5172" s="31" t="s">
        <v>106</v>
      </c>
      <c r="L5172" s="31" t="s">
        <v>8997</v>
      </c>
      <c r="M5172" s="31" t="s">
        <v>12</v>
      </c>
      <c r="N5172" s="31" t="s">
        <v>25930</v>
      </c>
      <c r="O5172" s="31" t="s">
        <v>25929</v>
      </c>
      <c r="P5172" s="32" t="s">
        <v>25948</v>
      </c>
      <c r="Q5172" s="32">
        <v>1</v>
      </c>
      <c r="R5172" t="str">
        <f t="shared" si="80"/>
        <v>Єжова К.М. ПП, маг. "Олімп" р-н Полонский Район, пгт.Понинка, ул.Щорса, д.1</v>
      </c>
    </row>
    <row r="5173" spans="1:18" hidden="1" x14ac:dyDescent="0.25">
      <c r="A5173" s="32">
        <v>160357</v>
      </c>
      <c r="B5173" s="31" t="s">
        <v>9007</v>
      </c>
      <c r="C5173" s="31" t="s">
        <v>9008</v>
      </c>
      <c r="D5173" s="31" t="s">
        <v>7837</v>
      </c>
      <c r="E5173" s="31" t="s">
        <v>135</v>
      </c>
      <c r="F5173" s="31" t="s">
        <v>122</v>
      </c>
      <c r="G5173" s="31" t="s">
        <v>115</v>
      </c>
      <c r="H5173" s="31" t="s">
        <v>116</v>
      </c>
      <c r="I5173" s="31" t="s">
        <v>124</v>
      </c>
      <c r="J5173" s="31" t="s">
        <v>109</v>
      </c>
      <c r="K5173" s="31" t="s">
        <v>106</v>
      </c>
      <c r="L5173" s="31" t="s">
        <v>9008</v>
      </c>
      <c r="M5173" s="31" t="s">
        <v>7</v>
      </c>
      <c r="N5173" s="31" t="s">
        <v>25930</v>
      </c>
      <c r="O5173" s="31" t="s">
        <v>25929</v>
      </c>
      <c r="P5173" s="32" t="s">
        <v>25948</v>
      </c>
      <c r="Q5173" s="32">
        <v>1</v>
      </c>
      <c r="R5173" t="str">
        <f t="shared" si="80"/>
        <v>Жигадло Р.В. ПП, лоток №33 г.Славута (ринок)</v>
      </c>
    </row>
    <row r="5174" spans="1:18" hidden="1" x14ac:dyDescent="0.25">
      <c r="A5174" s="32">
        <v>160358</v>
      </c>
      <c r="B5174" s="31" t="s">
        <v>9009</v>
      </c>
      <c r="C5174" s="31" t="s">
        <v>9010</v>
      </c>
      <c r="D5174" s="31" t="s">
        <v>7837</v>
      </c>
      <c r="E5174" s="31" t="s">
        <v>135</v>
      </c>
      <c r="F5174" s="31" t="s">
        <v>122</v>
      </c>
      <c r="G5174" s="31" t="s">
        <v>113</v>
      </c>
      <c r="H5174" s="31" t="s">
        <v>108</v>
      </c>
      <c r="I5174" s="31" t="s">
        <v>9012</v>
      </c>
      <c r="J5174" s="31" t="s">
        <v>9013</v>
      </c>
      <c r="K5174" s="31" t="s">
        <v>106</v>
      </c>
      <c r="L5174" s="31" t="s">
        <v>9014</v>
      </c>
      <c r="M5174" s="31" t="s">
        <v>7</v>
      </c>
      <c r="N5174" s="31" t="s">
        <v>25930</v>
      </c>
      <c r="O5174" s="31" t="s">
        <v>25929</v>
      </c>
      <c r="P5174" s="32" t="s">
        <v>67</v>
      </c>
      <c r="Q5174" s="32">
        <v>1</v>
      </c>
      <c r="R5174" t="str">
        <f t="shared" si="80"/>
        <v>Жигадло Р.В. ПП, молочний павільйон г.Славута (ринок)</v>
      </c>
    </row>
    <row r="5175" spans="1:18" hidden="1" x14ac:dyDescent="0.25">
      <c r="A5175" s="32">
        <v>160358</v>
      </c>
      <c r="B5175" s="31" t="s">
        <v>9015</v>
      </c>
      <c r="C5175" s="31" t="s">
        <v>9010</v>
      </c>
      <c r="D5175" s="31" t="s">
        <v>7837</v>
      </c>
      <c r="E5175" s="31" t="s">
        <v>135</v>
      </c>
      <c r="F5175" s="31" t="s">
        <v>122</v>
      </c>
      <c r="G5175" s="31" t="s">
        <v>113</v>
      </c>
      <c r="H5175" s="31" t="s">
        <v>108</v>
      </c>
      <c r="I5175" s="31" t="s">
        <v>124</v>
      </c>
      <c r="J5175" s="31" t="s">
        <v>109</v>
      </c>
      <c r="K5175" s="31" t="s">
        <v>106</v>
      </c>
      <c r="L5175" s="31" t="s">
        <v>9010</v>
      </c>
      <c r="M5175" s="31" t="s">
        <v>7</v>
      </c>
      <c r="N5175" s="31" t="s">
        <v>25930</v>
      </c>
      <c r="O5175" s="31" t="s">
        <v>25929</v>
      </c>
      <c r="P5175" s="32" t="s">
        <v>67</v>
      </c>
      <c r="Q5175" s="32">
        <v>1</v>
      </c>
      <c r="R5175" t="str">
        <f t="shared" si="80"/>
        <v>Жигадло Р.В. ПП, молочний павільйон г.Славута (ринок)</v>
      </c>
    </row>
    <row r="5176" spans="1:18" hidden="1" x14ac:dyDescent="0.25">
      <c r="A5176" s="32">
        <v>160364</v>
      </c>
      <c r="B5176" s="31" t="s">
        <v>9026</v>
      </c>
      <c r="C5176" s="31" t="s">
        <v>9027</v>
      </c>
      <c r="D5176" s="31" t="s">
        <v>9028</v>
      </c>
      <c r="E5176" s="31" t="s">
        <v>135</v>
      </c>
      <c r="F5176" s="31" t="s">
        <v>122</v>
      </c>
      <c r="G5176" s="31" t="s">
        <v>107</v>
      </c>
      <c r="H5176" s="31" t="s">
        <v>108</v>
      </c>
      <c r="I5176" s="31" t="s">
        <v>9029</v>
      </c>
      <c r="J5176" s="31" t="s">
        <v>9030</v>
      </c>
      <c r="K5176" s="31" t="s">
        <v>106</v>
      </c>
      <c r="L5176" s="31" t="s">
        <v>9027</v>
      </c>
      <c r="M5176" s="31" t="s">
        <v>12</v>
      </c>
      <c r="N5176" s="31" t="s">
        <v>25930</v>
      </c>
      <c r="O5176" s="31" t="s">
        <v>25929</v>
      </c>
      <c r="P5176" s="32" t="s">
        <v>25948</v>
      </c>
      <c r="Q5176" s="32">
        <v>1</v>
      </c>
      <c r="R5176" t="str">
        <f t="shared" si="80"/>
        <v>Жуковський В.В. ПП, лоток Ізяславський Район, Ізяслав, вул. Вокзальна,</v>
      </c>
    </row>
    <row r="5177" spans="1:18" hidden="1" x14ac:dyDescent="0.25">
      <c r="A5177" s="32">
        <v>160367</v>
      </c>
      <c r="B5177" s="31" t="s">
        <v>9035</v>
      </c>
      <c r="C5177" s="31" t="s">
        <v>9036</v>
      </c>
      <c r="D5177" s="31" t="s">
        <v>9037</v>
      </c>
      <c r="E5177" s="31" t="s">
        <v>135</v>
      </c>
      <c r="F5177" s="31" t="s">
        <v>122</v>
      </c>
      <c r="G5177" s="31" t="s">
        <v>149</v>
      </c>
      <c r="H5177" s="31" t="s">
        <v>108</v>
      </c>
      <c r="I5177" s="31" t="s">
        <v>124</v>
      </c>
      <c r="J5177" s="31" t="s">
        <v>109</v>
      </c>
      <c r="K5177" s="31" t="s">
        <v>106</v>
      </c>
      <c r="L5177" s="31" t="s">
        <v>9036</v>
      </c>
      <c r="M5177" s="31" t="s">
        <v>8</v>
      </c>
      <c r="N5177" s="31" t="s">
        <v>25930</v>
      </c>
      <c r="O5177" s="31" t="s">
        <v>25929</v>
      </c>
      <c r="P5177" s="32" t="s">
        <v>25948</v>
      </c>
      <c r="Q5177" s="32">
        <v>1</v>
      </c>
      <c r="R5177" t="str">
        <f t="shared" si="80"/>
        <v>Завірюха З.П. ПП, к-к р-н Шепетовский Район, пгт.Грицев, пер.Терешковой, д.10</v>
      </c>
    </row>
    <row r="5178" spans="1:18" hidden="1" x14ac:dyDescent="0.25">
      <c r="A5178" s="32">
        <v>160380</v>
      </c>
      <c r="B5178" s="31" t="s">
        <v>9086</v>
      </c>
      <c r="C5178" s="31" t="s">
        <v>2255</v>
      </c>
      <c r="D5178" s="31" t="s">
        <v>9087</v>
      </c>
      <c r="E5178" s="31" t="s">
        <v>135</v>
      </c>
      <c r="F5178" s="31" t="s">
        <v>122</v>
      </c>
      <c r="G5178" s="31" t="s">
        <v>107</v>
      </c>
      <c r="H5178" s="31" t="s">
        <v>108</v>
      </c>
      <c r="I5178" s="31" t="s">
        <v>9088</v>
      </c>
      <c r="J5178" s="31" t="s">
        <v>9089</v>
      </c>
      <c r="K5178" s="31" t="s">
        <v>106</v>
      </c>
      <c r="L5178" s="31" t="s">
        <v>2257</v>
      </c>
      <c r="M5178" s="31" t="s">
        <v>10</v>
      </c>
      <c r="N5178" s="31" t="s">
        <v>25930</v>
      </c>
      <c r="O5178" s="31" t="s">
        <v>25929</v>
      </c>
      <c r="P5178" s="32" t="s">
        <v>25948</v>
      </c>
      <c r="Q5178" s="32">
        <v>1</v>
      </c>
      <c r="R5178" t="str">
        <f t="shared" si="80"/>
        <v>(КООП) Залужжя ГТП, маг. "Продукти" р-н Белогорский Район, с.Корытное, ул.Центральная, д.1</v>
      </c>
    </row>
    <row r="5179" spans="1:18" hidden="1" x14ac:dyDescent="0.25">
      <c r="A5179" s="32">
        <v>160380</v>
      </c>
      <c r="B5179" s="31" t="s">
        <v>9086</v>
      </c>
      <c r="C5179" s="31" t="s">
        <v>2255</v>
      </c>
      <c r="D5179" s="31" t="s">
        <v>9087</v>
      </c>
      <c r="E5179" s="31" t="s">
        <v>135</v>
      </c>
      <c r="F5179" s="31" t="s">
        <v>122</v>
      </c>
      <c r="G5179" s="31" t="s">
        <v>107</v>
      </c>
      <c r="H5179" s="31" t="s">
        <v>108</v>
      </c>
      <c r="I5179" s="31"/>
      <c r="J5179" s="31"/>
      <c r="K5179" s="31" t="s">
        <v>106</v>
      </c>
      <c r="L5179" s="31" t="s">
        <v>2257</v>
      </c>
      <c r="M5179" s="31" t="s">
        <v>10</v>
      </c>
      <c r="N5179" s="31" t="s">
        <v>25930</v>
      </c>
      <c r="O5179" s="31" t="s">
        <v>25929</v>
      </c>
      <c r="P5179" s="32" t="s">
        <v>25948</v>
      </c>
      <c r="Q5179" s="32">
        <v>1</v>
      </c>
      <c r="R5179" t="str">
        <f t="shared" si="80"/>
        <v>(КООП) Залужжя ГТП, маг. "Продукти" р-н Белогорский Район, с.Корытное, ул.Центральная, д.1</v>
      </c>
    </row>
    <row r="5180" spans="1:18" hidden="1" x14ac:dyDescent="0.25">
      <c r="A5180" s="32">
        <v>160381</v>
      </c>
      <c r="B5180" s="31" t="s">
        <v>1958</v>
      </c>
      <c r="C5180" s="31" t="s">
        <v>1959</v>
      </c>
      <c r="D5180" s="31" t="s">
        <v>9090</v>
      </c>
      <c r="E5180" s="31" t="s">
        <v>135</v>
      </c>
      <c r="F5180" s="31" t="s">
        <v>122</v>
      </c>
      <c r="G5180" s="31" t="s">
        <v>107</v>
      </c>
      <c r="H5180" s="31" t="s">
        <v>108</v>
      </c>
      <c r="I5180" s="31" t="s">
        <v>9088</v>
      </c>
      <c r="J5180" s="31" t="s">
        <v>9089</v>
      </c>
      <c r="K5180" s="31" t="s">
        <v>106</v>
      </c>
      <c r="L5180" s="31" t="s">
        <v>1959</v>
      </c>
      <c r="M5180" s="31" t="s">
        <v>10</v>
      </c>
      <c r="N5180" s="31" t="s">
        <v>25930</v>
      </c>
      <c r="O5180" s="31" t="s">
        <v>25929</v>
      </c>
      <c r="P5180" s="32" t="s">
        <v>25948</v>
      </c>
      <c r="Q5180" s="32">
        <v>1</v>
      </c>
      <c r="R5180" t="str">
        <f t="shared" si="80"/>
        <v>Залужжя ГТП, маг."Продукти" р-н Белогорский Район, с.Синютки, ул.Шевченко, д.7</v>
      </c>
    </row>
    <row r="5181" spans="1:18" hidden="1" x14ac:dyDescent="0.25">
      <c r="A5181" s="32">
        <v>160382</v>
      </c>
      <c r="B5181" s="31" t="s">
        <v>9091</v>
      </c>
      <c r="C5181" s="31" t="s">
        <v>1959</v>
      </c>
      <c r="D5181" s="31" t="s">
        <v>6779</v>
      </c>
      <c r="E5181" s="31" t="s">
        <v>135</v>
      </c>
      <c r="F5181" s="31" t="s">
        <v>122</v>
      </c>
      <c r="G5181" s="31" t="s">
        <v>107</v>
      </c>
      <c r="H5181" s="31" t="s">
        <v>108</v>
      </c>
      <c r="I5181" s="31" t="s">
        <v>9088</v>
      </c>
      <c r="J5181" s="31" t="s">
        <v>9089</v>
      </c>
      <c r="K5181" s="31" t="s">
        <v>106</v>
      </c>
      <c r="L5181" s="31" t="s">
        <v>1959</v>
      </c>
      <c r="M5181" s="31" t="s">
        <v>10</v>
      </c>
      <c r="N5181" s="31" t="s">
        <v>25930</v>
      </c>
      <c r="O5181" s="31" t="s">
        <v>25929</v>
      </c>
      <c r="P5181" s="32" t="s">
        <v>25948</v>
      </c>
      <c r="Q5181" s="32">
        <v>1</v>
      </c>
      <c r="R5181" t="str">
        <f t="shared" si="80"/>
        <v>Залужжя ГТП, маг."Продукти" р-н Белогорский Район, с.Гулевцы, ул.Украинки Леси, д.5</v>
      </c>
    </row>
    <row r="5182" spans="1:18" hidden="1" x14ac:dyDescent="0.25">
      <c r="A5182" s="32">
        <v>160382</v>
      </c>
      <c r="B5182" s="31" t="s">
        <v>9091</v>
      </c>
      <c r="C5182" s="31" t="s">
        <v>1959</v>
      </c>
      <c r="D5182" s="31" t="s">
        <v>6779</v>
      </c>
      <c r="E5182" s="31" t="s">
        <v>135</v>
      </c>
      <c r="F5182" s="31" t="s">
        <v>122</v>
      </c>
      <c r="G5182" s="31" t="s">
        <v>107</v>
      </c>
      <c r="H5182" s="31" t="s">
        <v>108</v>
      </c>
      <c r="I5182" s="31"/>
      <c r="J5182" s="31"/>
      <c r="K5182" s="31" t="s">
        <v>106</v>
      </c>
      <c r="L5182" s="31" t="s">
        <v>1959</v>
      </c>
      <c r="M5182" s="31" t="s">
        <v>10</v>
      </c>
      <c r="N5182" s="31" t="s">
        <v>25930</v>
      </c>
      <c r="O5182" s="31" t="s">
        <v>25929</v>
      </c>
      <c r="P5182" s="32" t="s">
        <v>25948</v>
      </c>
      <c r="Q5182" s="32">
        <v>1</v>
      </c>
      <c r="R5182" t="str">
        <f t="shared" si="80"/>
        <v>Залужжя ГТП, маг."Продукти" р-н Белогорский Район, с.Гулевцы, ул.Украинки Леси, д.5</v>
      </c>
    </row>
    <row r="5183" spans="1:18" hidden="1" x14ac:dyDescent="0.25">
      <c r="A5183" s="32">
        <v>160400</v>
      </c>
      <c r="B5183" s="31" t="s">
        <v>9143</v>
      </c>
      <c r="C5183" s="31" t="s">
        <v>9144</v>
      </c>
      <c r="D5183" s="31" t="s">
        <v>9145</v>
      </c>
      <c r="E5183" s="31" t="s">
        <v>145</v>
      </c>
      <c r="F5183" s="31" t="s">
        <v>122</v>
      </c>
      <c r="G5183" s="31" t="s">
        <v>149</v>
      </c>
      <c r="H5183" s="31" t="s">
        <v>108</v>
      </c>
      <c r="I5183" s="31" t="s">
        <v>124</v>
      </c>
      <c r="J5183" s="31" t="s">
        <v>109</v>
      </c>
      <c r="K5183" s="31" t="s">
        <v>106</v>
      </c>
      <c r="L5183" s="31" t="s">
        <v>9144</v>
      </c>
      <c r="M5183" s="31" t="s">
        <v>25936</v>
      </c>
      <c r="N5183" s="31" t="s">
        <v>25931</v>
      </c>
      <c r="O5183" s="31" t="s">
        <v>25929</v>
      </c>
      <c r="P5183" s="32" t="s">
        <v>25948</v>
      </c>
      <c r="Q5183" s="32">
        <v>1</v>
      </c>
      <c r="R5183" t="str">
        <f t="shared" si="80"/>
        <v>Здоровицька А.А. ПП, к-к "Білочка" р-н Городокский Район, г.Городок, ул.Гончара Олеся (0)</v>
      </c>
    </row>
    <row r="5184" spans="1:18" hidden="1" x14ac:dyDescent="0.25">
      <c r="A5184" s="32">
        <v>160405</v>
      </c>
      <c r="B5184" s="31" t="s">
        <v>9156</v>
      </c>
      <c r="C5184" s="31" t="s">
        <v>9157</v>
      </c>
      <c r="D5184" s="31" t="s">
        <v>9158</v>
      </c>
      <c r="E5184" s="31" t="s">
        <v>135</v>
      </c>
      <c r="F5184" s="31" t="s">
        <v>122</v>
      </c>
      <c r="G5184" s="31" t="s">
        <v>149</v>
      </c>
      <c r="H5184" s="31" t="s">
        <v>108</v>
      </c>
      <c r="I5184" s="31" t="s">
        <v>9159</v>
      </c>
      <c r="J5184" s="31" t="s">
        <v>9160</v>
      </c>
      <c r="K5184" s="31" t="s">
        <v>106</v>
      </c>
      <c r="L5184" s="31" t="s">
        <v>9157</v>
      </c>
      <c r="M5184" s="31" t="s">
        <v>10</v>
      </c>
      <c r="N5184" s="31" t="s">
        <v>25930</v>
      </c>
      <c r="O5184" s="31" t="s">
        <v>25929</v>
      </c>
      <c r="P5184" s="32" t="s">
        <v>25948</v>
      </c>
      <c r="Q5184" s="32">
        <v>1</v>
      </c>
      <c r="R5184" t="str">
        <f t="shared" si="80"/>
        <v>Зінчук Г.І. ПП, к-к г.Нетишин, ул.Шевченко, д.6 (Напроти дит. садка біля маг. люкс)</v>
      </c>
    </row>
    <row r="5185" spans="1:18" hidden="1" x14ac:dyDescent="0.25">
      <c r="A5185" s="32">
        <v>160419</v>
      </c>
      <c r="B5185" s="31" t="s">
        <v>9190</v>
      </c>
      <c r="C5185" s="31" t="s">
        <v>9191</v>
      </c>
      <c r="D5185" s="31" t="s">
        <v>9192</v>
      </c>
      <c r="E5185" s="31" t="s">
        <v>135</v>
      </c>
      <c r="F5185" s="31" t="s">
        <v>122</v>
      </c>
      <c r="G5185" s="31" t="s">
        <v>213</v>
      </c>
      <c r="H5185" s="31" t="s">
        <v>214</v>
      </c>
      <c r="I5185" s="31" t="s">
        <v>124</v>
      </c>
      <c r="J5185" s="31" t="s">
        <v>109</v>
      </c>
      <c r="K5185" s="31" t="s">
        <v>106</v>
      </c>
      <c r="L5185" s="31" t="s">
        <v>9191</v>
      </c>
      <c r="M5185" s="31" t="s">
        <v>12</v>
      </c>
      <c r="N5185" s="31" t="s">
        <v>25930</v>
      </c>
      <c r="O5185" s="31" t="s">
        <v>25929</v>
      </c>
      <c r="P5185" s="32" t="s">
        <v>25948</v>
      </c>
      <c r="Q5185" s="32">
        <v>1</v>
      </c>
      <c r="R5185" t="str">
        <f t="shared" si="80"/>
        <v>Зуєва О.М. ПП, гуртовня р-н Изяславский Район, г.Изяслав, ул.Грушевского, д.1</v>
      </c>
    </row>
    <row r="5186" spans="1:18" hidden="1" x14ac:dyDescent="0.25">
      <c r="A5186" s="32">
        <v>160421</v>
      </c>
      <c r="B5186" s="31" t="s">
        <v>9197</v>
      </c>
      <c r="C5186" s="31" t="s">
        <v>9198</v>
      </c>
      <c r="D5186" s="31" t="s">
        <v>9199</v>
      </c>
      <c r="E5186" s="31" t="s">
        <v>135</v>
      </c>
      <c r="F5186" s="31" t="s">
        <v>122</v>
      </c>
      <c r="G5186" s="31" t="s">
        <v>149</v>
      </c>
      <c r="H5186" s="31" t="s">
        <v>108</v>
      </c>
      <c r="I5186" s="31" t="s">
        <v>124</v>
      </c>
      <c r="J5186" s="31" t="s">
        <v>109</v>
      </c>
      <c r="K5186" s="31" t="s">
        <v>106</v>
      </c>
      <c r="L5186" s="31" t="s">
        <v>9198</v>
      </c>
      <c r="M5186" s="31" t="s">
        <v>10</v>
      </c>
      <c r="N5186" s="31" t="s">
        <v>25930</v>
      </c>
      <c r="O5186" s="31" t="s">
        <v>25929</v>
      </c>
      <c r="P5186" s="32" t="s">
        <v>25948</v>
      </c>
      <c r="Q5186" s="32">
        <v>1</v>
      </c>
      <c r="R5186" t="str">
        <f t="shared" si="80"/>
        <v>Зяркевич Г.М.ПП,ларьок "Юлія" г.Нетишин, пер.Мира, д.3А (біля Добробуту)</v>
      </c>
    </row>
    <row r="5187" spans="1:18" hidden="1" x14ac:dyDescent="0.25">
      <c r="A5187" s="32">
        <v>160421</v>
      </c>
      <c r="B5187" s="31" t="s">
        <v>9197</v>
      </c>
      <c r="C5187" s="31" t="s">
        <v>9198</v>
      </c>
      <c r="D5187" s="31" t="s">
        <v>9199</v>
      </c>
      <c r="E5187" s="31" t="s">
        <v>135</v>
      </c>
      <c r="F5187" s="31" t="s">
        <v>122</v>
      </c>
      <c r="G5187" s="31" t="s">
        <v>149</v>
      </c>
      <c r="H5187" s="31" t="s">
        <v>108</v>
      </c>
      <c r="I5187" s="31"/>
      <c r="J5187" s="31"/>
      <c r="K5187" s="31" t="s">
        <v>106</v>
      </c>
      <c r="L5187" s="31" t="s">
        <v>9198</v>
      </c>
      <c r="M5187" s="31" t="s">
        <v>10</v>
      </c>
      <c r="N5187" s="31" t="s">
        <v>25930</v>
      </c>
      <c r="O5187" s="31" t="s">
        <v>25929</v>
      </c>
      <c r="P5187" s="32" t="s">
        <v>25948</v>
      </c>
      <c r="Q5187" s="32">
        <v>1</v>
      </c>
      <c r="R5187" t="str">
        <f t="shared" ref="R5187:R5250" si="81">CONCATENATE(C5187," ",D5187)</f>
        <v>Зяркевич Г.М.ПП,ларьок "Юлія" г.Нетишин, пер.Мира, д.3А (біля Добробуту)</v>
      </c>
    </row>
    <row r="5188" spans="1:18" hidden="1" x14ac:dyDescent="0.25">
      <c r="A5188" s="32">
        <v>160422</v>
      </c>
      <c r="B5188" s="31" t="s">
        <v>9200</v>
      </c>
      <c r="C5188" s="31" t="s">
        <v>9201</v>
      </c>
      <c r="D5188" s="31" t="s">
        <v>9145</v>
      </c>
      <c r="E5188" s="31" t="s">
        <v>145</v>
      </c>
      <c r="F5188" s="31" t="s">
        <v>122</v>
      </c>
      <c r="G5188" s="31" t="s">
        <v>107</v>
      </c>
      <c r="H5188" s="31" t="s">
        <v>108</v>
      </c>
      <c r="I5188" s="31" t="s">
        <v>9202</v>
      </c>
      <c r="J5188" s="31" t="s">
        <v>9203</v>
      </c>
      <c r="K5188" s="31" t="s">
        <v>106</v>
      </c>
      <c r="L5188" s="31" t="s">
        <v>9201</v>
      </c>
      <c r="M5188" s="31" t="s">
        <v>25936</v>
      </c>
      <c r="N5188" s="31" t="s">
        <v>25931</v>
      </c>
      <c r="O5188" s="31" t="s">
        <v>25929</v>
      </c>
      <c r="P5188" s="32" t="s">
        <v>25948</v>
      </c>
      <c r="Q5188" s="32">
        <v>1</v>
      </c>
      <c r="R5188" t="str">
        <f t="shared" si="81"/>
        <v>Ібрагімов Н.Б.О. ПП, маг. "Фруктовий рай" р-н Городокский Район, г.Городок, ул.Гончара Олеся (0)</v>
      </c>
    </row>
    <row r="5189" spans="1:18" hidden="1" x14ac:dyDescent="0.25">
      <c r="A5189" s="32">
        <v>160433</v>
      </c>
      <c r="B5189" s="31" t="s">
        <v>9224</v>
      </c>
      <c r="C5189" s="31" t="s">
        <v>9223</v>
      </c>
      <c r="D5189" s="31" t="s">
        <v>9225</v>
      </c>
      <c r="E5189" s="31" t="s">
        <v>135</v>
      </c>
      <c r="F5189" s="31" t="s">
        <v>122</v>
      </c>
      <c r="G5189" s="31" t="s">
        <v>107</v>
      </c>
      <c r="H5189" s="31" t="s">
        <v>108</v>
      </c>
      <c r="I5189" s="31" t="s">
        <v>124</v>
      </c>
      <c r="J5189" s="31" t="s">
        <v>109</v>
      </c>
      <c r="K5189" s="31" t="s">
        <v>106</v>
      </c>
      <c r="L5189" s="31" t="s">
        <v>9223</v>
      </c>
      <c r="M5189" s="31" t="s">
        <v>9</v>
      </c>
      <c r="N5189" s="31" t="s">
        <v>25930</v>
      </c>
      <c r="O5189" s="31" t="s">
        <v>25929</v>
      </c>
      <c r="P5189" s="32" t="s">
        <v>25948</v>
      </c>
      <c r="Q5189" s="32">
        <v>1</v>
      </c>
      <c r="R5189" t="str">
        <f t="shared" si="81"/>
        <v>ІВК "Рідний край" ТОВ, маг. "Продукти" р-н Белогорский Район, с.Окоп, ул.Шевченко, д.52а</v>
      </c>
    </row>
    <row r="5190" spans="1:18" hidden="1" x14ac:dyDescent="0.25">
      <c r="A5190" s="32">
        <v>160434</v>
      </c>
      <c r="B5190" s="31" t="s">
        <v>9226</v>
      </c>
      <c r="C5190" s="31" t="s">
        <v>9223</v>
      </c>
      <c r="D5190" s="31" t="s">
        <v>938</v>
      </c>
      <c r="E5190" s="31" t="s">
        <v>135</v>
      </c>
      <c r="F5190" s="31" t="s">
        <v>122</v>
      </c>
      <c r="G5190" s="31" t="s">
        <v>107</v>
      </c>
      <c r="H5190" s="31" t="s">
        <v>108</v>
      </c>
      <c r="I5190" s="31" t="s">
        <v>124</v>
      </c>
      <c r="J5190" s="31" t="s">
        <v>109</v>
      </c>
      <c r="K5190" s="31" t="s">
        <v>106</v>
      </c>
      <c r="L5190" s="31" t="s">
        <v>9223</v>
      </c>
      <c r="M5190" s="31" t="s">
        <v>9</v>
      </c>
      <c r="N5190" s="31" t="s">
        <v>25930</v>
      </c>
      <c r="O5190" s="31" t="s">
        <v>25929</v>
      </c>
      <c r="P5190" s="32" t="s">
        <v>25948</v>
      </c>
      <c r="Q5190" s="32">
        <v>1</v>
      </c>
      <c r="R5190" t="str">
        <f t="shared" si="81"/>
        <v>ІВК "Рідний край" ТОВ, маг. "Продукти" р-н Белогорский Район, с.Миклаши, ул.Центральная, д.2</v>
      </c>
    </row>
    <row r="5191" spans="1:18" hidden="1" x14ac:dyDescent="0.25">
      <c r="A5191" s="32">
        <v>160439</v>
      </c>
      <c r="B5191" s="31" t="s">
        <v>9233</v>
      </c>
      <c r="C5191" s="31" t="s">
        <v>9234</v>
      </c>
      <c r="D5191" s="31" t="s">
        <v>9235</v>
      </c>
      <c r="E5191" s="31" t="s">
        <v>135</v>
      </c>
      <c r="F5191" s="31" t="s">
        <v>122</v>
      </c>
      <c r="G5191" s="31" t="s">
        <v>107</v>
      </c>
      <c r="H5191" s="31" t="s">
        <v>108</v>
      </c>
      <c r="I5191" s="31" t="s">
        <v>9234</v>
      </c>
      <c r="J5191" s="31" t="s">
        <v>9236</v>
      </c>
      <c r="K5191" s="31" t="s">
        <v>106</v>
      </c>
      <c r="L5191" s="31" t="s">
        <v>9234</v>
      </c>
      <c r="M5191" s="31" t="s">
        <v>12</v>
      </c>
      <c r="N5191" s="31" t="s">
        <v>25930</v>
      </c>
      <c r="O5191" s="31" t="s">
        <v>25929</v>
      </c>
      <c r="P5191" s="32" t="s">
        <v>25948</v>
      </c>
      <c r="Q5191" s="32">
        <v>1</v>
      </c>
      <c r="R5191" t="str">
        <f t="shared" si="81"/>
        <v>Ізяславський районний комітет профспілки працівників освіти і науки р-н Изяславский Район, г.Изяслав, ул.Онищука, д.3</v>
      </c>
    </row>
    <row r="5192" spans="1:18" hidden="1" x14ac:dyDescent="0.25">
      <c r="A5192" s="32">
        <v>160443</v>
      </c>
      <c r="B5192" s="31" t="s">
        <v>9245</v>
      </c>
      <c r="C5192" s="31" t="s">
        <v>9246</v>
      </c>
      <c r="D5192" s="31" t="s">
        <v>9247</v>
      </c>
      <c r="E5192" s="31" t="s">
        <v>135</v>
      </c>
      <c r="F5192" s="31" t="s">
        <v>122</v>
      </c>
      <c r="G5192" s="31" t="s">
        <v>155</v>
      </c>
      <c r="H5192" s="31" t="s">
        <v>108</v>
      </c>
      <c r="I5192" s="31" t="s">
        <v>9248</v>
      </c>
      <c r="J5192" s="31" t="s">
        <v>9249</v>
      </c>
      <c r="K5192" s="31" t="s">
        <v>106</v>
      </c>
      <c r="L5192" s="31" t="s">
        <v>9246</v>
      </c>
      <c r="M5192" s="31" t="s">
        <v>8</v>
      </c>
      <c r="N5192" s="31" t="s">
        <v>25930</v>
      </c>
      <c r="O5192" s="31" t="s">
        <v>25929</v>
      </c>
      <c r="P5192" s="32" t="s">
        <v>25948</v>
      </c>
      <c r="Q5192" s="32">
        <v>1</v>
      </c>
      <c r="R5192" t="str">
        <f t="shared" si="81"/>
        <v>Ільчук А.В. ПП, маг. "Маркет" р-н Славутский Район, с.Берездов, ул.Островского Николая, д.1</v>
      </c>
    </row>
    <row r="5193" spans="1:18" hidden="1" x14ac:dyDescent="0.25">
      <c r="A5193" s="32">
        <v>160443</v>
      </c>
      <c r="B5193" s="31" t="s">
        <v>9245</v>
      </c>
      <c r="C5193" s="31" t="s">
        <v>9246</v>
      </c>
      <c r="D5193" s="31" t="s">
        <v>9247</v>
      </c>
      <c r="E5193" s="31" t="s">
        <v>135</v>
      </c>
      <c r="F5193" s="31" t="s">
        <v>122</v>
      </c>
      <c r="G5193" s="31" t="s">
        <v>155</v>
      </c>
      <c r="H5193" s="31" t="s">
        <v>108</v>
      </c>
      <c r="I5193" s="31"/>
      <c r="J5193" s="31"/>
      <c r="K5193" s="31" t="s">
        <v>106</v>
      </c>
      <c r="L5193" s="31" t="s">
        <v>9246</v>
      </c>
      <c r="M5193" s="31" t="s">
        <v>8</v>
      </c>
      <c r="N5193" s="31" t="s">
        <v>25930</v>
      </c>
      <c r="O5193" s="31" t="s">
        <v>25929</v>
      </c>
      <c r="P5193" s="32" t="s">
        <v>25948</v>
      </c>
      <c r="Q5193" s="32">
        <v>1</v>
      </c>
      <c r="R5193" t="str">
        <f t="shared" si="81"/>
        <v>Ільчук А.В. ПП, маг. "Маркет" р-н Славутский Район, с.Берездов, ул.Островского Николая, д.1</v>
      </c>
    </row>
    <row r="5194" spans="1:18" hidden="1" x14ac:dyDescent="0.25">
      <c r="A5194" s="32">
        <v>160446</v>
      </c>
      <c r="B5194" s="31" t="s">
        <v>9255</v>
      </c>
      <c r="C5194" s="31" t="s">
        <v>9256</v>
      </c>
      <c r="D5194" s="31" t="s">
        <v>9257</v>
      </c>
      <c r="E5194" s="31" t="s">
        <v>135</v>
      </c>
      <c r="F5194" s="31" t="s">
        <v>122</v>
      </c>
      <c r="G5194" s="31" t="s">
        <v>107</v>
      </c>
      <c r="H5194" s="31" t="s">
        <v>108</v>
      </c>
      <c r="I5194" s="31" t="s">
        <v>9258</v>
      </c>
      <c r="J5194" s="31" t="s">
        <v>9259</v>
      </c>
      <c r="K5194" s="31" t="s">
        <v>106</v>
      </c>
      <c r="L5194" s="31" t="s">
        <v>9256</v>
      </c>
      <c r="M5194" s="31" t="s">
        <v>8</v>
      </c>
      <c r="N5194" s="31" t="s">
        <v>25930</v>
      </c>
      <c r="O5194" s="31" t="s">
        <v>25929</v>
      </c>
      <c r="P5194" s="32" t="s">
        <v>67</v>
      </c>
      <c r="Q5194" s="32">
        <v>1</v>
      </c>
      <c r="R5194" t="str">
        <f t="shared" si="81"/>
        <v>Іщенко П.М. ПП, маг. "Наталі" р-н Шепетовский Район, с.Судилков, ул.Титова, д.71</v>
      </c>
    </row>
    <row r="5195" spans="1:18" hidden="1" x14ac:dyDescent="0.25">
      <c r="A5195" s="32">
        <v>162304</v>
      </c>
      <c r="B5195" s="31" t="s">
        <v>14080</v>
      </c>
      <c r="C5195" s="31" t="s">
        <v>14081</v>
      </c>
      <c r="D5195" s="31" t="s">
        <v>14082</v>
      </c>
      <c r="E5195" s="31" t="s">
        <v>135</v>
      </c>
      <c r="F5195" s="31" t="s">
        <v>122</v>
      </c>
      <c r="G5195" s="31" t="s">
        <v>107</v>
      </c>
      <c r="H5195" s="31" t="s">
        <v>108</v>
      </c>
      <c r="I5195" s="31"/>
      <c r="J5195" s="31"/>
      <c r="K5195" s="31" t="s">
        <v>106</v>
      </c>
      <c r="L5195" s="31" t="s">
        <v>14081</v>
      </c>
      <c r="M5195" s="31" t="s">
        <v>8</v>
      </c>
      <c r="N5195" s="31" t="s">
        <v>25930</v>
      </c>
      <c r="O5195" s="31" t="s">
        <v>25929</v>
      </c>
      <c r="P5195" s="32" t="s">
        <v>25948</v>
      </c>
      <c r="Q5195" s="32">
        <v>1</v>
      </c>
      <c r="R5195" t="str">
        <f t="shared" si="81"/>
        <v>Бойко Д.В. ПП, маг."Парус" р-н Шепетовский Район, с.Судилков, ул.Островского Николая, д.41а</v>
      </c>
    </row>
    <row r="5196" spans="1:18" hidden="1" x14ac:dyDescent="0.25">
      <c r="A5196" s="32">
        <v>162318</v>
      </c>
      <c r="B5196" s="31" t="s">
        <v>14116</v>
      </c>
      <c r="C5196" s="31" t="s">
        <v>14117</v>
      </c>
      <c r="D5196" s="31" t="s">
        <v>14118</v>
      </c>
      <c r="E5196" s="31" t="s">
        <v>135</v>
      </c>
      <c r="F5196" s="31" t="s">
        <v>122</v>
      </c>
      <c r="G5196" s="31" t="s">
        <v>107</v>
      </c>
      <c r="H5196" s="31" t="s">
        <v>108</v>
      </c>
      <c r="I5196" s="31" t="s">
        <v>124</v>
      </c>
      <c r="J5196" s="31" t="s">
        <v>109</v>
      </c>
      <c r="K5196" s="31" t="s">
        <v>106</v>
      </c>
      <c r="L5196" s="31" t="s">
        <v>14117</v>
      </c>
      <c r="M5196" s="31" t="s">
        <v>7</v>
      </c>
      <c r="N5196" s="31" t="s">
        <v>25930</v>
      </c>
      <c r="O5196" s="31" t="s">
        <v>25929</v>
      </c>
      <c r="P5196" s="32" t="s">
        <v>25948</v>
      </c>
      <c r="Q5196" s="32">
        <v>1</v>
      </c>
      <c r="R5196" t="str">
        <f t="shared" si="81"/>
        <v>Болдарев ПП, маг. "Хліб" Славута, вул. Дзержинського, біля фарфор.заводу,</v>
      </c>
    </row>
    <row r="5197" spans="1:18" hidden="1" x14ac:dyDescent="0.25">
      <c r="A5197" s="32">
        <v>162333</v>
      </c>
      <c r="B5197" s="31" t="s">
        <v>14150</v>
      </c>
      <c r="C5197" s="31" t="s">
        <v>14151</v>
      </c>
      <c r="D5197" s="31" t="s">
        <v>14152</v>
      </c>
      <c r="E5197" s="31" t="s">
        <v>135</v>
      </c>
      <c r="F5197" s="31" t="s">
        <v>122</v>
      </c>
      <c r="G5197" s="31" t="s">
        <v>107</v>
      </c>
      <c r="H5197" s="31" t="s">
        <v>108</v>
      </c>
      <c r="I5197" s="31" t="s">
        <v>124</v>
      </c>
      <c r="J5197" s="31" t="s">
        <v>109</v>
      </c>
      <c r="K5197" s="31" t="s">
        <v>106</v>
      </c>
      <c r="L5197" s="31" t="s">
        <v>14151</v>
      </c>
      <c r="M5197" s="31" t="s">
        <v>7</v>
      </c>
      <c r="N5197" s="31" t="s">
        <v>25930</v>
      </c>
      <c r="O5197" s="31" t="s">
        <v>25929</v>
      </c>
      <c r="P5197" s="32" t="s">
        <v>25948</v>
      </c>
      <c r="Q5197" s="32">
        <v>1</v>
      </c>
      <c r="R5197" t="str">
        <f t="shared" si="81"/>
        <v>Бондаренко А.В. ПП, маг. "Обжора" г.Славута, ул.Чапаева, д.3</v>
      </c>
    </row>
    <row r="5198" spans="1:18" hidden="1" x14ac:dyDescent="0.25">
      <c r="A5198" s="32">
        <v>162336</v>
      </c>
      <c r="B5198" s="31" t="s">
        <v>14153</v>
      </c>
      <c r="C5198" s="31" t="s">
        <v>14154</v>
      </c>
      <c r="D5198" s="31" t="s">
        <v>14155</v>
      </c>
      <c r="E5198" s="31" t="s">
        <v>135</v>
      </c>
      <c r="F5198" s="31" t="s">
        <v>122</v>
      </c>
      <c r="G5198" s="31" t="s">
        <v>107</v>
      </c>
      <c r="H5198" s="31" t="s">
        <v>108</v>
      </c>
      <c r="I5198" s="31" t="s">
        <v>14156</v>
      </c>
      <c r="J5198" s="31" t="s">
        <v>14157</v>
      </c>
      <c r="K5198" s="31" t="s">
        <v>106</v>
      </c>
      <c r="L5198" s="31" t="s">
        <v>14154</v>
      </c>
      <c r="M5198" s="31" t="s">
        <v>9</v>
      </c>
      <c r="N5198" s="31" t="s">
        <v>25930</v>
      </c>
      <c r="O5198" s="31" t="s">
        <v>25929</v>
      </c>
      <c r="P5198" s="32" t="s">
        <v>25948</v>
      </c>
      <c r="Q5198" s="32">
        <v>1</v>
      </c>
      <c r="R5198" t="str">
        <f t="shared" si="81"/>
        <v>Бондарук О.В. ПП, маг. "Зелений гай" р-н Изяславский Район, с.Васькивци, ул.Украинки Леси, д.16</v>
      </c>
    </row>
    <row r="5199" spans="1:18" hidden="1" x14ac:dyDescent="0.25">
      <c r="A5199" s="32">
        <v>162338</v>
      </c>
      <c r="B5199" s="31" t="s">
        <v>14158</v>
      </c>
      <c r="C5199" s="31" t="s">
        <v>14159</v>
      </c>
      <c r="D5199" s="31" t="s">
        <v>14160</v>
      </c>
      <c r="E5199" s="31" t="s">
        <v>135</v>
      </c>
      <c r="F5199" s="31" t="s">
        <v>122</v>
      </c>
      <c r="G5199" s="31" t="s">
        <v>107</v>
      </c>
      <c r="H5199" s="31" t="s">
        <v>108</v>
      </c>
      <c r="I5199" s="31" t="s">
        <v>124</v>
      </c>
      <c r="J5199" s="31" t="s">
        <v>109</v>
      </c>
      <c r="K5199" s="31" t="s">
        <v>106</v>
      </c>
      <c r="L5199" s="31" t="s">
        <v>14159</v>
      </c>
      <c r="M5199" s="31" t="s">
        <v>12</v>
      </c>
      <c r="N5199" s="31" t="s">
        <v>25930</v>
      </c>
      <c r="O5199" s="31" t="s">
        <v>25929</v>
      </c>
      <c r="P5199" s="32" t="s">
        <v>25948</v>
      </c>
      <c r="Q5199" s="32">
        <v>1</v>
      </c>
      <c r="R5199" t="str">
        <f t="shared" si="81"/>
        <v>Бондарук О.В. ПП, маг. "М'ясопродукти" р-н Изяславский Район, г.Изяслав, пер.Шевченко, д.22</v>
      </c>
    </row>
    <row r="5200" spans="1:18" hidden="1" x14ac:dyDescent="0.25">
      <c r="A5200" s="32">
        <v>162338</v>
      </c>
      <c r="B5200" s="31" t="s">
        <v>14158</v>
      </c>
      <c r="C5200" s="31" t="s">
        <v>14159</v>
      </c>
      <c r="D5200" s="31" t="s">
        <v>14160</v>
      </c>
      <c r="E5200" s="31" t="s">
        <v>135</v>
      </c>
      <c r="F5200" s="31" t="s">
        <v>122</v>
      </c>
      <c r="G5200" s="31" t="s">
        <v>107</v>
      </c>
      <c r="H5200" s="31" t="s">
        <v>108</v>
      </c>
      <c r="I5200" s="31"/>
      <c r="J5200" s="31"/>
      <c r="K5200" s="31" t="s">
        <v>106</v>
      </c>
      <c r="L5200" s="31" t="s">
        <v>14159</v>
      </c>
      <c r="M5200" s="31" t="s">
        <v>12</v>
      </c>
      <c r="N5200" s="31" t="s">
        <v>25930</v>
      </c>
      <c r="O5200" s="31" t="s">
        <v>25929</v>
      </c>
      <c r="P5200" s="32" t="s">
        <v>25948</v>
      </c>
      <c r="Q5200" s="32">
        <v>1</v>
      </c>
      <c r="R5200" t="str">
        <f t="shared" si="81"/>
        <v>Бондарук О.В. ПП, маг. "М'ясопродукти" р-н Изяславский Район, г.Изяслав, пер.Шевченко, д.22</v>
      </c>
    </row>
    <row r="5201" spans="1:18" hidden="1" x14ac:dyDescent="0.25">
      <c r="A5201" s="32">
        <v>162341</v>
      </c>
      <c r="B5201" s="31" t="s">
        <v>14169</v>
      </c>
      <c r="C5201" s="31" t="s">
        <v>14170</v>
      </c>
      <c r="D5201" s="31" t="s">
        <v>14171</v>
      </c>
      <c r="E5201" s="31" t="s">
        <v>135</v>
      </c>
      <c r="F5201" s="31" t="s">
        <v>122</v>
      </c>
      <c r="G5201" s="31" t="s">
        <v>149</v>
      </c>
      <c r="H5201" s="31" t="s">
        <v>108</v>
      </c>
      <c r="I5201" s="31" t="s">
        <v>124</v>
      </c>
      <c r="J5201" s="31" t="s">
        <v>109</v>
      </c>
      <c r="K5201" s="31" t="s">
        <v>106</v>
      </c>
      <c r="L5201" s="31" t="s">
        <v>14170</v>
      </c>
      <c r="M5201" s="31" t="s">
        <v>11</v>
      </c>
      <c r="N5201" s="31" t="s">
        <v>25930</v>
      </c>
      <c r="O5201" s="31" t="s">
        <v>25929</v>
      </c>
      <c r="P5201" s="32" t="s">
        <v>25948</v>
      </c>
      <c r="Q5201" s="32">
        <v>1</v>
      </c>
      <c r="R5201" t="str">
        <f t="shared" si="81"/>
        <v>Бондарчук Л.О. ПП, маг. "Світлана" г.Шепетовка, ул.400-летия Шепетовки, д.3</v>
      </c>
    </row>
    <row r="5202" spans="1:18" hidden="1" x14ac:dyDescent="0.25">
      <c r="A5202" s="32">
        <v>162354</v>
      </c>
      <c r="B5202" s="31" t="s">
        <v>14193</v>
      </c>
      <c r="C5202" s="31" t="s">
        <v>14194</v>
      </c>
      <c r="D5202" s="31" t="s">
        <v>14195</v>
      </c>
      <c r="E5202" s="31" t="s">
        <v>135</v>
      </c>
      <c r="F5202" s="31" t="s">
        <v>122</v>
      </c>
      <c r="G5202" s="31" t="s">
        <v>164</v>
      </c>
      <c r="H5202" s="31" t="s">
        <v>108</v>
      </c>
      <c r="I5202" s="31" t="s">
        <v>124</v>
      </c>
      <c r="J5202" s="31" t="s">
        <v>109</v>
      </c>
      <c r="K5202" s="31" t="s">
        <v>106</v>
      </c>
      <c r="L5202" s="31" t="s">
        <v>14194</v>
      </c>
      <c r="M5202" s="31" t="s">
        <v>10</v>
      </c>
      <c r="N5202" s="31" t="s">
        <v>25930</v>
      </c>
      <c r="O5202" s="31" t="s">
        <v>25929</v>
      </c>
      <c r="P5202" s="32" t="s">
        <v>25948</v>
      </c>
      <c r="Q5202" s="32">
        <v>1</v>
      </c>
      <c r="R5202" t="str">
        <f t="shared" si="81"/>
        <v>Боровицьке ФГ, маг. "На заправці" р-н Белогорский Район, с.Малая Боровица, ул.Лесная, д.8а</v>
      </c>
    </row>
    <row r="5203" spans="1:18" hidden="1" x14ac:dyDescent="0.25">
      <c r="A5203" s="32">
        <v>162377</v>
      </c>
      <c r="B5203" s="31" t="s">
        <v>14243</v>
      </c>
      <c r="C5203" s="31" t="s">
        <v>14244</v>
      </c>
      <c r="D5203" s="31" t="s">
        <v>14245</v>
      </c>
      <c r="E5203" s="31" t="s">
        <v>145</v>
      </c>
      <c r="F5203" s="31" t="s">
        <v>122</v>
      </c>
      <c r="G5203" s="31" t="s">
        <v>107</v>
      </c>
      <c r="H5203" s="31" t="s">
        <v>108</v>
      </c>
      <c r="I5203" s="31" t="s">
        <v>14246</v>
      </c>
      <c r="J5203" s="31" t="s">
        <v>14247</v>
      </c>
      <c r="K5203" s="31" t="s">
        <v>106</v>
      </c>
      <c r="L5203" s="31" t="s">
        <v>14244</v>
      </c>
      <c r="M5203" s="31" t="s">
        <v>14</v>
      </c>
      <c r="N5203" s="31" t="s">
        <v>25931</v>
      </c>
      <c r="O5203" s="31" t="s">
        <v>25929</v>
      </c>
      <c r="P5203" s="32" t="s">
        <v>25948</v>
      </c>
      <c r="Q5203" s="32">
        <v>1</v>
      </c>
      <c r="R5203" t="str">
        <f t="shared" si="81"/>
        <v>Бриндель А.М. ПП, маг. "Продукти" р-н Хмельницкий Район, с.Россоша, ул.Ленина, д.50</v>
      </c>
    </row>
    <row r="5204" spans="1:18" hidden="1" x14ac:dyDescent="0.25">
      <c r="A5204" s="32">
        <v>162377</v>
      </c>
      <c r="B5204" s="31" t="s">
        <v>14243</v>
      </c>
      <c r="C5204" s="31" t="s">
        <v>14244</v>
      </c>
      <c r="D5204" s="31" t="s">
        <v>14245</v>
      </c>
      <c r="E5204" s="31" t="s">
        <v>145</v>
      </c>
      <c r="F5204" s="31" t="s">
        <v>122</v>
      </c>
      <c r="G5204" s="31" t="s">
        <v>107</v>
      </c>
      <c r="H5204" s="31" t="s">
        <v>108</v>
      </c>
      <c r="I5204" s="31" t="s">
        <v>124</v>
      </c>
      <c r="J5204" s="31" t="s">
        <v>109</v>
      </c>
      <c r="K5204" s="31" t="s">
        <v>106</v>
      </c>
      <c r="L5204" s="31" t="s">
        <v>14244</v>
      </c>
      <c r="M5204" s="31" t="s">
        <v>14</v>
      </c>
      <c r="N5204" s="31" t="s">
        <v>25931</v>
      </c>
      <c r="O5204" s="31" t="s">
        <v>25929</v>
      </c>
      <c r="P5204" s="32" t="s">
        <v>25948</v>
      </c>
      <c r="Q5204" s="32">
        <v>1</v>
      </c>
      <c r="R5204" t="str">
        <f t="shared" si="81"/>
        <v>Бриндель А.М. ПП, маг. "Продукти" р-н Хмельницкий Район, с.Россоша, ул.Ленина, д.50</v>
      </c>
    </row>
    <row r="5205" spans="1:18" hidden="1" x14ac:dyDescent="0.25">
      <c r="A5205" s="32">
        <v>162410</v>
      </c>
      <c r="B5205" s="31" t="s">
        <v>14320</v>
      </c>
      <c r="C5205" s="31" t="s">
        <v>14321</v>
      </c>
      <c r="D5205" s="31" t="s">
        <v>14322</v>
      </c>
      <c r="E5205" s="31" t="s">
        <v>145</v>
      </c>
      <c r="F5205" s="31" t="s">
        <v>122</v>
      </c>
      <c r="G5205" s="31" t="s">
        <v>107</v>
      </c>
      <c r="H5205" s="31" t="s">
        <v>108</v>
      </c>
      <c r="I5205" s="31" t="s">
        <v>14323</v>
      </c>
      <c r="J5205" s="31" t="s">
        <v>14324</v>
      </c>
      <c r="K5205" s="31" t="s">
        <v>106</v>
      </c>
      <c r="L5205" s="31" t="s">
        <v>14321</v>
      </c>
      <c r="M5205" s="31" t="s">
        <v>16</v>
      </c>
      <c r="N5205" s="31" t="s">
        <v>25931</v>
      </c>
      <c r="O5205" s="31" t="s">
        <v>25929</v>
      </c>
      <c r="P5205" s="32" t="s">
        <v>25948</v>
      </c>
      <c r="Q5205" s="32">
        <v>1</v>
      </c>
      <c r="R5205" t="str">
        <f t="shared" si="81"/>
        <v>Будусь Н.А. ПП, маг. р-н Городокский Район, с.Подлесный Алексинец, ул.Центральная (0)</v>
      </c>
    </row>
    <row r="5206" spans="1:18" hidden="1" x14ac:dyDescent="0.25">
      <c r="A5206" s="32">
        <v>159995</v>
      </c>
      <c r="B5206" s="31" t="s">
        <v>8058</v>
      </c>
      <c r="C5206" s="31" t="s">
        <v>8059</v>
      </c>
      <c r="D5206" s="31" t="s">
        <v>8060</v>
      </c>
      <c r="E5206" s="31" t="s">
        <v>135</v>
      </c>
      <c r="F5206" s="31" t="s">
        <v>122</v>
      </c>
      <c r="G5206" s="31" t="s">
        <v>107</v>
      </c>
      <c r="H5206" s="31" t="s">
        <v>108</v>
      </c>
      <c r="I5206" s="31" t="s">
        <v>124</v>
      </c>
      <c r="J5206" s="31" t="s">
        <v>109</v>
      </c>
      <c r="K5206" s="31" t="s">
        <v>106</v>
      </c>
      <c r="L5206" s="31" t="s">
        <v>8059</v>
      </c>
      <c r="M5206" s="31" t="s">
        <v>9</v>
      </c>
      <c r="N5206" s="31" t="s">
        <v>25930</v>
      </c>
      <c r="O5206" s="31" t="s">
        <v>25929</v>
      </c>
      <c r="P5206" s="32" t="s">
        <v>25948</v>
      </c>
      <c r="Q5206" s="32">
        <v>1</v>
      </c>
      <c r="R5206" t="str">
        <f t="shared" si="81"/>
        <v>Возна Н.М. ПП, маг. "Продукти" р-н Белогорский Район, с.Квитневое, ул.Школьная, д.47</v>
      </c>
    </row>
    <row r="5207" spans="1:18" hidden="1" x14ac:dyDescent="0.25">
      <c r="A5207" s="32">
        <v>159997</v>
      </c>
      <c r="B5207" s="31" t="s">
        <v>8066</v>
      </c>
      <c r="C5207" s="31" t="s">
        <v>8067</v>
      </c>
      <c r="D5207" s="31" t="s">
        <v>4388</v>
      </c>
      <c r="E5207" s="31" t="s">
        <v>135</v>
      </c>
      <c r="F5207" s="31" t="s">
        <v>122</v>
      </c>
      <c r="G5207" s="31" t="s">
        <v>107</v>
      </c>
      <c r="H5207" s="31" t="s">
        <v>108</v>
      </c>
      <c r="I5207" s="31" t="s">
        <v>4389</v>
      </c>
      <c r="J5207" s="31" t="s">
        <v>4390</v>
      </c>
      <c r="K5207" s="31" t="s">
        <v>106</v>
      </c>
      <c r="L5207" s="31" t="s">
        <v>8068</v>
      </c>
      <c r="M5207" s="31" t="s">
        <v>10</v>
      </c>
      <c r="N5207" s="31" t="s">
        <v>25930</v>
      </c>
      <c r="O5207" s="31" t="s">
        <v>25929</v>
      </c>
      <c r="P5207" s="32" t="s">
        <v>66</v>
      </c>
      <c r="Q5207" s="32">
        <v>1</v>
      </c>
      <c r="R5207" t="str">
        <f t="shared" si="81"/>
        <v>Вознюк В.В, ПП, маг. "Надія" г.Нетишин, просп Независимости, д.28</v>
      </c>
    </row>
    <row r="5208" spans="1:18" hidden="1" x14ac:dyDescent="0.25">
      <c r="A5208" s="32">
        <v>159997</v>
      </c>
      <c r="B5208" s="31" t="s">
        <v>8066</v>
      </c>
      <c r="C5208" s="31" t="s">
        <v>8067</v>
      </c>
      <c r="D5208" s="31" t="s">
        <v>4388</v>
      </c>
      <c r="E5208" s="31" t="s">
        <v>135</v>
      </c>
      <c r="F5208" s="31" t="s">
        <v>122</v>
      </c>
      <c r="G5208" s="31" t="s">
        <v>107</v>
      </c>
      <c r="H5208" s="31" t="s">
        <v>108</v>
      </c>
      <c r="I5208" s="31"/>
      <c r="J5208" s="31"/>
      <c r="K5208" s="31" t="s">
        <v>106</v>
      </c>
      <c r="L5208" s="31" t="s">
        <v>8067</v>
      </c>
      <c r="M5208" s="31" t="s">
        <v>10</v>
      </c>
      <c r="N5208" s="31" t="s">
        <v>25930</v>
      </c>
      <c r="O5208" s="31" t="s">
        <v>25929</v>
      </c>
      <c r="P5208" s="32" t="s">
        <v>66</v>
      </c>
      <c r="Q5208" s="32">
        <v>1</v>
      </c>
      <c r="R5208" t="str">
        <f t="shared" si="81"/>
        <v>Вознюк В.В, ПП, маг. "Надія" г.Нетишин, просп Независимости, д.28</v>
      </c>
    </row>
    <row r="5209" spans="1:18" hidden="1" x14ac:dyDescent="0.25">
      <c r="A5209" s="32">
        <v>160002</v>
      </c>
      <c r="B5209" s="31" t="s">
        <v>8085</v>
      </c>
      <c r="C5209" s="31" t="s">
        <v>8086</v>
      </c>
      <c r="D5209" s="31" t="s">
        <v>8087</v>
      </c>
      <c r="E5209" s="31" t="s">
        <v>135</v>
      </c>
      <c r="F5209" s="31" t="s">
        <v>122</v>
      </c>
      <c r="G5209" s="31" t="s">
        <v>107</v>
      </c>
      <c r="H5209" s="31" t="s">
        <v>108</v>
      </c>
      <c r="I5209" s="31" t="s">
        <v>6094</v>
      </c>
      <c r="J5209" s="31" t="s">
        <v>6095</v>
      </c>
      <c r="K5209" s="31" t="s">
        <v>106</v>
      </c>
      <c r="L5209" s="31" t="s">
        <v>8086</v>
      </c>
      <c r="M5209" s="31" t="s">
        <v>9</v>
      </c>
      <c r="N5209" s="31" t="s">
        <v>25930</v>
      </c>
      <c r="O5209" s="31" t="s">
        <v>25929</v>
      </c>
      <c r="P5209" s="32" t="s">
        <v>25948</v>
      </c>
      <c r="Q5209" s="32">
        <v>1</v>
      </c>
      <c r="R5209" t="str">
        <f t="shared" si="81"/>
        <v>Сергієва Н.М. ПП, маг. р-н Изяславский Район, с.Билогородка (0)</v>
      </c>
    </row>
    <row r="5210" spans="1:18" hidden="1" x14ac:dyDescent="0.25">
      <c r="A5210" s="32">
        <v>160008</v>
      </c>
      <c r="B5210" s="31" t="s">
        <v>8105</v>
      </c>
      <c r="C5210" s="31" t="s">
        <v>8093</v>
      </c>
      <c r="D5210" s="31" t="s">
        <v>8106</v>
      </c>
      <c r="E5210" s="31" t="s">
        <v>135</v>
      </c>
      <c r="F5210" s="31" t="s">
        <v>122</v>
      </c>
      <c r="G5210" s="31" t="s">
        <v>107</v>
      </c>
      <c r="H5210" s="31" t="s">
        <v>108</v>
      </c>
      <c r="I5210" s="31" t="s">
        <v>124</v>
      </c>
      <c r="J5210" s="31" t="s">
        <v>109</v>
      </c>
      <c r="K5210" s="31" t="s">
        <v>106</v>
      </c>
      <c r="L5210" s="31" t="s">
        <v>8093</v>
      </c>
      <c r="M5210" s="31" t="s">
        <v>9</v>
      </c>
      <c r="N5210" s="31" t="s">
        <v>25930</v>
      </c>
      <c r="O5210" s="31" t="s">
        <v>25929</v>
      </c>
      <c r="P5210" s="32" t="s">
        <v>25948</v>
      </c>
      <c r="Q5210" s="32">
        <v>1</v>
      </c>
      <c r="R5210" t="str">
        <f t="shared" si="81"/>
        <v>Вознюк Н.М. ПП, маг. р-н Белогорский Район, с.Миклаши (0)</v>
      </c>
    </row>
    <row r="5211" spans="1:18" hidden="1" x14ac:dyDescent="0.25">
      <c r="A5211" s="32">
        <v>160010</v>
      </c>
      <c r="B5211" s="31" t="s">
        <v>8110</v>
      </c>
      <c r="C5211" s="31" t="s">
        <v>8111</v>
      </c>
      <c r="D5211" s="31" t="s">
        <v>1619</v>
      </c>
      <c r="E5211" s="31" t="s">
        <v>145</v>
      </c>
      <c r="F5211" s="31" t="s">
        <v>122</v>
      </c>
      <c r="G5211" s="31" t="s">
        <v>107</v>
      </c>
      <c r="H5211" s="31" t="s">
        <v>108</v>
      </c>
      <c r="I5211" s="31" t="s">
        <v>124</v>
      </c>
      <c r="J5211" s="31" t="s">
        <v>109</v>
      </c>
      <c r="K5211" s="31" t="s">
        <v>106</v>
      </c>
      <c r="L5211" s="31" t="s">
        <v>8111</v>
      </c>
      <c r="M5211" s="31" t="s">
        <v>25936</v>
      </c>
      <c r="N5211" s="31" t="s">
        <v>25931</v>
      </c>
      <c r="O5211" s="31" t="s">
        <v>25929</v>
      </c>
      <c r="P5211" s="32" t="s">
        <v>25948</v>
      </c>
      <c r="Q5211" s="32">
        <v>1</v>
      </c>
      <c r="R5211" t="str">
        <f t="shared" si="81"/>
        <v>Войт М. ПП, маг. "Ромашка" р-н Ярмолинецкий Район, с.Томашовка, ул.Шевченко, д.1</v>
      </c>
    </row>
    <row r="5212" spans="1:18" hidden="1" x14ac:dyDescent="0.25">
      <c r="A5212" s="32">
        <v>160011</v>
      </c>
      <c r="B5212" s="31" t="s">
        <v>8112</v>
      </c>
      <c r="C5212" s="31" t="s">
        <v>8113</v>
      </c>
      <c r="D5212" s="31" t="s">
        <v>8114</v>
      </c>
      <c r="E5212" s="31" t="s">
        <v>145</v>
      </c>
      <c r="F5212" s="31" t="s">
        <v>122</v>
      </c>
      <c r="G5212" s="31" t="s">
        <v>149</v>
      </c>
      <c r="H5212" s="31" t="s">
        <v>108</v>
      </c>
      <c r="I5212" s="31" t="s">
        <v>8115</v>
      </c>
      <c r="J5212" s="31" t="s">
        <v>8116</v>
      </c>
      <c r="K5212" s="31" t="s">
        <v>106</v>
      </c>
      <c r="L5212" s="31" t="s">
        <v>8113</v>
      </c>
      <c r="M5212" s="31" t="s">
        <v>25936</v>
      </c>
      <c r="N5212" s="31" t="s">
        <v>25931</v>
      </c>
      <c r="O5212" s="31" t="s">
        <v>25929</v>
      </c>
      <c r="P5212" s="32" t="s">
        <v>25948</v>
      </c>
      <c r="Q5212" s="32">
        <v>1</v>
      </c>
      <c r="R5212" t="str">
        <f t="shared" si="81"/>
        <v>Задорожний Р.Б. ПП, маг. "Новодвір - 2" р-н Городокский Район, г.Городок, ул.Шевченко, д.40</v>
      </c>
    </row>
    <row r="5213" spans="1:18" hidden="1" x14ac:dyDescent="0.25">
      <c r="A5213" s="32">
        <v>160011</v>
      </c>
      <c r="B5213" s="31" t="s">
        <v>8112</v>
      </c>
      <c r="C5213" s="31" t="s">
        <v>8113</v>
      </c>
      <c r="D5213" s="31" t="s">
        <v>8114</v>
      </c>
      <c r="E5213" s="31" t="s">
        <v>145</v>
      </c>
      <c r="F5213" s="31" t="s">
        <v>122</v>
      </c>
      <c r="G5213" s="31" t="s">
        <v>149</v>
      </c>
      <c r="H5213" s="31" t="s">
        <v>108</v>
      </c>
      <c r="I5213" s="31"/>
      <c r="J5213" s="31"/>
      <c r="K5213" s="31" t="s">
        <v>106</v>
      </c>
      <c r="L5213" s="31" t="s">
        <v>8117</v>
      </c>
      <c r="M5213" s="31" t="s">
        <v>25936</v>
      </c>
      <c r="N5213" s="31" t="s">
        <v>25931</v>
      </c>
      <c r="O5213" s="31" t="s">
        <v>25929</v>
      </c>
      <c r="P5213" s="32" t="s">
        <v>25948</v>
      </c>
      <c r="Q5213" s="32">
        <v>1</v>
      </c>
      <c r="R5213" t="str">
        <f t="shared" si="81"/>
        <v>Задорожний Р.Б. ПП, маг. "Новодвір - 2" р-н Городокский Район, г.Городок, ул.Шевченко, д.40</v>
      </c>
    </row>
    <row r="5214" spans="1:18" hidden="1" x14ac:dyDescent="0.25">
      <c r="A5214" s="32">
        <v>160019</v>
      </c>
      <c r="B5214" s="31" t="s">
        <v>8131</v>
      </c>
      <c r="C5214" s="31" t="s">
        <v>8132</v>
      </c>
      <c r="D5214" s="31" t="s">
        <v>8133</v>
      </c>
      <c r="E5214" s="31" t="s">
        <v>135</v>
      </c>
      <c r="F5214" s="31" t="s">
        <v>122</v>
      </c>
      <c r="G5214" s="31" t="s">
        <v>114</v>
      </c>
      <c r="H5214" s="31" t="s">
        <v>108</v>
      </c>
      <c r="I5214" s="31" t="s">
        <v>124</v>
      </c>
      <c r="J5214" s="31" t="s">
        <v>109</v>
      </c>
      <c r="K5214" s="31" t="s">
        <v>106</v>
      </c>
      <c r="L5214" s="31" t="s">
        <v>8132</v>
      </c>
      <c r="M5214" s="31" t="s">
        <v>11</v>
      </c>
      <c r="N5214" s="31" t="s">
        <v>25930</v>
      </c>
      <c r="O5214" s="31" t="s">
        <v>25929</v>
      </c>
      <c r="P5214" s="32" t="s">
        <v>25948</v>
      </c>
      <c r="Q5214" s="32">
        <v>1</v>
      </c>
      <c r="R5214" t="str">
        <f t="shared" si="81"/>
        <v>Вокалюк О.П. ПП, бар "Козаки" г.Шепетовка, ул.Маркса Карла, д.2</v>
      </c>
    </row>
    <row r="5215" spans="1:18" hidden="1" x14ac:dyDescent="0.25">
      <c r="A5215" s="32">
        <v>160022</v>
      </c>
      <c r="B5215" s="31" t="s">
        <v>8139</v>
      </c>
      <c r="C5215" s="31" t="s">
        <v>8137</v>
      </c>
      <c r="D5215" s="31" t="s">
        <v>5991</v>
      </c>
      <c r="E5215" s="31" t="s">
        <v>145</v>
      </c>
      <c r="F5215" s="31" t="s">
        <v>122</v>
      </c>
      <c r="G5215" s="31" t="s">
        <v>107</v>
      </c>
      <c r="H5215" s="31" t="s">
        <v>108</v>
      </c>
      <c r="I5215" s="31" t="s">
        <v>476</v>
      </c>
      <c r="J5215" s="31" t="s">
        <v>477</v>
      </c>
      <c r="K5215" s="31" t="s">
        <v>106</v>
      </c>
      <c r="L5215" s="31" t="s">
        <v>8137</v>
      </c>
      <c r="M5215" s="31" t="s">
        <v>25936</v>
      </c>
      <c r="N5215" s="31" t="s">
        <v>25931</v>
      </c>
      <c r="O5215" s="31" t="s">
        <v>25929</v>
      </c>
      <c r="P5215" s="32" t="s">
        <v>25948</v>
      </c>
      <c r="Q5215" s="32">
        <v>1</v>
      </c>
      <c r="R5215" t="str">
        <f t="shared" si="81"/>
        <v>Волиньтабак ТОВ, маг. "Дункан" р-н Ярмолинецкий Район, пгт.Ярмолинцы, пер.Чапаева, д.60</v>
      </c>
    </row>
    <row r="5216" spans="1:18" hidden="1" x14ac:dyDescent="0.25">
      <c r="A5216" s="32">
        <v>160053</v>
      </c>
      <c r="B5216" s="31" t="s">
        <v>8224</v>
      </c>
      <c r="C5216" s="31" t="s">
        <v>8225</v>
      </c>
      <c r="D5216" s="31" t="s">
        <v>8226</v>
      </c>
      <c r="E5216" s="31" t="s">
        <v>135</v>
      </c>
      <c r="F5216" s="31" t="s">
        <v>122</v>
      </c>
      <c r="G5216" s="31" t="s">
        <v>149</v>
      </c>
      <c r="H5216" s="31" t="s">
        <v>108</v>
      </c>
      <c r="I5216" s="31" t="s">
        <v>124</v>
      </c>
      <c r="J5216" s="31" t="s">
        <v>109</v>
      </c>
      <c r="K5216" s="31" t="s">
        <v>106</v>
      </c>
      <c r="L5216" s="31" t="s">
        <v>8225</v>
      </c>
      <c r="M5216" s="31" t="s">
        <v>11</v>
      </c>
      <c r="N5216" s="31" t="s">
        <v>25930</v>
      </c>
      <c r="O5216" s="31" t="s">
        <v>25929</v>
      </c>
      <c r="P5216" s="32" t="s">
        <v>25948</v>
      </c>
      <c r="Q5216" s="32">
        <v>1</v>
      </c>
      <c r="R5216" t="str">
        <f t="shared" si="81"/>
        <v>Гаврилюк О.І. ПП, к-к "Світланка" г.Шепетовка, ул.Чкалова, д.9</v>
      </c>
    </row>
    <row r="5217" spans="1:18" hidden="1" x14ac:dyDescent="0.25">
      <c r="A5217" s="32">
        <v>160054</v>
      </c>
      <c r="B5217" s="31" t="s">
        <v>1463</v>
      </c>
      <c r="C5217" s="31" t="s">
        <v>1464</v>
      </c>
      <c r="D5217" s="31" t="s">
        <v>8227</v>
      </c>
      <c r="E5217" s="31" t="s">
        <v>135</v>
      </c>
      <c r="F5217" s="31" t="s">
        <v>122</v>
      </c>
      <c r="G5217" s="31" t="s">
        <v>149</v>
      </c>
      <c r="H5217" s="31" t="s">
        <v>108</v>
      </c>
      <c r="I5217" s="31" t="s">
        <v>124</v>
      </c>
      <c r="J5217" s="31" t="s">
        <v>109</v>
      </c>
      <c r="K5217" s="31" t="s">
        <v>106</v>
      </c>
      <c r="L5217" s="31" t="s">
        <v>1464</v>
      </c>
      <c r="M5217" s="31" t="s">
        <v>11</v>
      </c>
      <c r="N5217" s="31" t="s">
        <v>25930</v>
      </c>
      <c r="O5217" s="31" t="s">
        <v>25929</v>
      </c>
      <c r="P5217" s="32" t="s">
        <v>25948</v>
      </c>
      <c r="Q5217" s="32">
        <v>1</v>
      </c>
      <c r="R5217" t="str">
        <f t="shared" si="81"/>
        <v>Гаврилюк О.І. ПП, к-к "Ювілон" г.Шепетовка, ул.Мира, д.24</v>
      </c>
    </row>
    <row r="5218" spans="1:18" hidden="1" x14ac:dyDescent="0.25">
      <c r="A5218" s="32">
        <v>160073</v>
      </c>
      <c r="B5218" s="31" t="s">
        <v>8268</v>
      </c>
      <c r="C5218" s="31" t="s">
        <v>8269</v>
      </c>
      <c r="D5218" s="31" t="s">
        <v>8270</v>
      </c>
      <c r="E5218" s="31" t="s">
        <v>135</v>
      </c>
      <c r="F5218" s="31" t="s">
        <v>122</v>
      </c>
      <c r="G5218" s="31" t="s">
        <v>107</v>
      </c>
      <c r="H5218" s="31" t="s">
        <v>108</v>
      </c>
      <c r="I5218" s="31" t="s">
        <v>124</v>
      </c>
      <c r="J5218" s="31" t="s">
        <v>109</v>
      </c>
      <c r="K5218" s="31" t="s">
        <v>106</v>
      </c>
      <c r="L5218" s="31" t="s">
        <v>8269</v>
      </c>
      <c r="M5218" s="31" t="s">
        <v>9</v>
      </c>
      <c r="N5218" s="31" t="s">
        <v>25930</v>
      </c>
      <c r="O5218" s="31" t="s">
        <v>25929</v>
      </c>
      <c r="P5218" s="32" t="s">
        <v>25948</v>
      </c>
      <c r="Q5218" s="32">
        <v>1</v>
      </c>
      <c r="R5218" t="str">
        <f t="shared" si="81"/>
        <v>Галушко В.В. ПП, маг. "АБЦ" р-н Белогорский Район, пгт.Белогорье, ул.Шевченко, д.71б</v>
      </c>
    </row>
    <row r="5219" spans="1:18" hidden="1" x14ac:dyDescent="0.25">
      <c r="A5219" s="32">
        <v>160073</v>
      </c>
      <c r="B5219" s="31" t="s">
        <v>8268</v>
      </c>
      <c r="C5219" s="31" t="s">
        <v>8269</v>
      </c>
      <c r="D5219" s="31" t="s">
        <v>8270</v>
      </c>
      <c r="E5219" s="31" t="s">
        <v>135</v>
      </c>
      <c r="F5219" s="31" t="s">
        <v>122</v>
      </c>
      <c r="G5219" s="31" t="s">
        <v>107</v>
      </c>
      <c r="H5219" s="31" t="s">
        <v>108</v>
      </c>
      <c r="I5219" s="31"/>
      <c r="J5219" s="31"/>
      <c r="K5219" s="31" t="s">
        <v>106</v>
      </c>
      <c r="L5219" s="31" t="s">
        <v>8269</v>
      </c>
      <c r="M5219" s="31" t="s">
        <v>9</v>
      </c>
      <c r="N5219" s="31" t="s">
        <v>25930</v>
      </c>
      <c r="O5219" s="31" t="s">
        <v>25929</v>
      </c>
      <c r="P5219" s="32" t="s">
        <v>25948</v>
      </c>
      <c r="Q5219" s="32">
        <v>1</v>
      </c>
      <c r="R5219" t="str">
        <f t="shared" si="81"/>
        <v>Галушко В.В. ПП, маг. "АБЦ" р-н Белогорский Район, пгт.Белогорье, ул.Шевченко, д.71б</v>
      </c>
    </row>
    <row r="5220" spans="1:18" hidden="1" x14ac:dyDescent="0.25">
      <c r="A5220" s="32">
        <v>160077</v>
      </c>
      <c r="B5220" s="31" t="s">
        <v>8271</v>
      </c>
      <c r="C5220" s="31" t="s">
        <v>8272</v>
      </c>
      <c r="D5220" s="31" t="s">
        <v>8273</v>
      </c>
      <c r="E5220" s="31" t="s">
        <v>145</v>
      </c>
      <c r="F5220" s="31" t="s">
        <v>122</v>
      </c>
      <c r="G5220" s="31" t="s">
        <v>107</v>
      </c>
      <c r="H5220" s="31" t="s">
        <v>108</v>
      </c>
      <c r="I5220" s="31" t="s">
        <v>8274</v>
      </c>
      <c r="J5220" s="31" t="s">
        <v>8275</v>
      </c>
      <c r="K5220" s="31" t="s">
        <v>106</v>
      </c>
      <c r="L5220" s="31" t="s">
        <v>8272</v>
      </c>
      <c r="M5220" s="31" t="s">
        <v>25936</v>
      </c>
      <c r="N5220" s="31" t="s">
        <v>25931</v>
      </c>
      <c r="O5220" s="31" t="s">
        <v>25929</v>
      </c>
      <c r="P5220" s="32" t="s">
        <v>25948</v>
      </c>
      <c r="Q5220" s="32">
        <v>1</v>
      </c>
      <c r="R5220" t="str">
        <f t="shared" si="81"/>
        <v>Галянт О.М. ПП, маг. "Продукти" р-н Городокский Район, г.Городок, пер.Калинина, д.73</v>
      </c>
    </row>
    <row r="5221" spans="1:18" hidden="1" x14ac:dyDescent="0.25">
      <c r="A5221" s="32">
        <v>160077</v>
      </c>
      <c r="B5221" s="31" t="s">
        <v>8271</v>
      </c>
      <c r="C5221" s="31" t="s">
        <v>8272</v>
      </c>
      <c r="D5221" s="31" t="s">
        <v>8273</v>
      </c>
      <c r="E5221" s="31" t="s">
        <v>145</v>
      </c>
      <c r="F5221" s="31" t="s">
        <v>122</v>
      </c>
      <c r="G5221" s="31" t="s">
        <v>107</v>
      </c>
      <c r="H5221" s="31" t="s">
        <v>108</v>
      </c>
      <c r="I5221" s="31" t="s">
        <v>124</v>
      </c>
      <c r="J5221" s="31" t="s">
        <v>109</v>
      </c>
      <c r="K5221" s="31" t="s">
        <v>106</v>
      </c>
      <c r="L5221" s="31" t="s">
        <v>8272</v>
      </c>
      <c r="M5221" s="31" t="s">
        <v>25936</v>
      </c>
      <c r="N5221" s="31" t="s">
        <v>25931</v>
      </c>
      <c r="O5221" s="31" t="s">
        <v>25929</v>
      </c>
      <c r="P5221" s="32" t="s">
        <v>25948</v>
      </c>
      <c r="Q5221" s="32">
        <v>1</v>
      </c>
      <c r="R5221" t="str">
        <f t="shared" si="81"/>
        <v>Галянт О.М. ПП, маг. "Продукти" р-н Городокский Район, г.Городок, пер.Калинина, д.73</v>
      </c>
    </row>
    <row r="5222" spans="1:18" hidden="1" x14ac:dyDescent="0.25">
      <c r="A5222" s="32">
        <v>160091</v>
      </c>
      <c r="B5222" s="31" t="s">
        <v>8315</v>
      </c>
      <c r="C5222" s="31" t="s">
        <v>8316</v>
      </c>
      <c r="D5222" s="31" t="s">
        <v>8317</v>
      </c>
      <c r="E5222" s="31" t="s">
        <v>135</v>
      </c>
      <c r="F5222" s="31" t="s">
        <v>122</v>
      </c>
      <c r="G5222" s="31" t="s">
        <v>115</v>
      </c>
      <c r="H5222" s="31" t="s">
        <v>116</v>
      </c>
      <c r="I5222" s="31" t="s">
        <v>8318</v>
      </c>
      <c r="J5222" s="31" t="s">
        <v>8319</v>
      </c>
      <c r="K5222" s="31" t="s">
        <v>106</v>
      </c>
      <c r="L5222" s="31" t="s">
        <v>8316</v>
      </c>
      <c r="M5222" s="31" t="s">
        <v>12</v>
      </c>
      <c r="N5222" s="31" t="s">
        <v>25930</v>
      </c>
      <c r="O5222" s="31" t="s">
        <v>25929</v>
      </c>
      <c r="P5222" s="32" t="s">
        <v>25948</v>
      </c>
      <c r="Q5222" s="32">
        <v>1</v>
      </c>
      <c r="R5222" t="str">
        <f t="shared" si="81"/>
        <v>Герасімчук Н.М. ПП, лоток р-н Полонский Район, г.Полонное, ул.Полесская (Ринкова площа)</v>
      </c>
    </row>
    <row r="5223" spans="1:18" hidden="1" x14ac:dyDescent="0.25">
      <c r="A5223" s="32">
        <v>160091</v>
      </c>
      <c r="B5223" s="31" t="s">
        <v>8315</v>
      </c>
      <c r="C5223" s="31" t="s">
        <v>8316</v>
      </c>
      <c r="D5223" s="31" t="s">
        <v>8317</v>
      </c>
      <c r="E5223" s="31" t="s">
        <v>135</v>
      </c>
      <c r="F5223" s="31" t="s">
        <v>122</v>
      </c>
      <c r="G5223" s="31" t="s">
        <v>115</v>
      </c>
      <c r="H5223" s="31" t="s">
        <v>116</v>
      </c>
      <c r="I5223" s="31"/>
      <c r="J5223" s="31"/>
      <c r="K5223" s="31" t="s">
        <v>106</v>
      </c>
      <c r="L5223" s="31" t="s">
        <v>8316</v>
      </c>
      <c r="M5223" s="31" t="s">
        <v>12</v>
      </c>
      <c r="N5223" s="31" t="s">
        <v>25930</v>
      </c>
      <c r="O5223" s="31" t="s">
        <v>25929</v>
      </c>
      <c r="P5223" s="32" t="s">
        <v>25948</v>
      </c>
      <c r="Q5223" s="32">
        <v>1</v>
      </c>
      <c r="R5223" t="str">
        <f t="shared" si="81"/>
        <v>Герасімчук Н.М. ПП, лоток р-н Полонский Район, г.Полонное, ул.Полесская (Ринкова площа)</v>
      </c>
    </row>
    <row r="5224" spans="1:18" hidden="1" x14ac:dyDescent="0.25">
      <c r="A5224" s="32">
        <v>160101</v>
      </c>
      <c r="B5224" s="31" t="s">
        <v>8361</v>
      </c>
      <c r="C5224" s="31" t="s">
        <v>8362</v>
      </c>
      <c r="D5224" s="31" t="s">
        <v>8363</v>
      </c>
      <c r="E5224" s="31" t="s">
        <v>135</v>
      </c>
      <c r="F5224" s="31" t="s">
        <v>122</v>
      </c>
      <c r="G5224" s="31" t="s">
        <v>299</v>
      </c>
      <c r="H5224" s="31" t="s">
        <v>108</v>
      </c>
      <c r="I5224" s="31" t="s">
        <v>124</v>
      </c>
      <c r="J5224" s="31" t="s">
        <v>109</v>
      </c>
      <c r="K5224" s="31" t="s">
        <v>106</v>
      </c>
      <c r="L5224" s="31" t="s">
        <v>8362</v>
      </c>
      <c r="M5224" s="31" t="s">
        <v>12</v>
      </c>
      <c r="N5224" s="31" t="s">
        <v>25930</v>
      </c>
      <c r="O5224" s="31" t="s">
        <v>25929</v>
      </c>
      <c r="P5224" s="32" t="s">
        <v>25948</v>
      </c>
      <c r="Q5224" s="32">
        <v>1</v>
      </c>
      <c r="R5224" t="str">
        <f t="shared" si="81"/>
        <v>Гладун В.А. ПП, маг. "Перлина моря" р-н Изяславский Район, г.Изяслав, пер.Шевченко, д.22/3</v>
      </c>
    </row>
    <row r="5225" spans="1:18" hidden="1" x14ac:dyDescent="0.25">
      <c r="A5225" s="32">
        <v>160101</v>
      </c>
      <c r="B5225" s="31" t="s">
        <v>8361</v>
      </c>
      <c r="C5225" s="31" t="s">
        <v>8362</v>
      </c>
      <c r="D5225" s="31" t="s">
        <v>8363</v>
      </c>
      <c r="E5225" s="31" t="s">
        <v>135</v>
      </c>
      <c r="F5225" s="31" t="s">
        <v>122</v>
      </c>
      <c r="G5225" s="31" t="s">
        <v>299</v>
      </c>
      <c r="H5225" s="31" t="s">
        <v>108</v>
      </c>
      <c r="I5225" s="31"/>
      <c r="J5225" s="31"/>
      <c r="K5225" s="31" t="s">
        <v>106</v>
      </c>
      <c r="L5225" s="31" t="s">
        <v>8364</v>
      </c>
      <c r="M5225" s="31" t="s">
        <v>12</v>
      </c>
      <c r="N5225" s="31" t="s">
        <v>25930</v>
      </c>
      <c r="O5225" s="31" t="s">
        <v>25929</v>
      </c>
      <c r="P5225" s="32" t="s">
        <v>25948</v>
      </c>
      <c r="Q5225" s="32">
        <v>1</v>
      </c>
      <c r="R5225" t="str">
        <f t="shared" si="81"/>
        <v>Гладун В.А. ПП, маг. "Перлина моря" р-н Изяславский Район, г.Изяслав, пер.Шевченко, д.22/3</v>
      </c>
    </row>
    <row r="5226" spans="1:18" hidden="1" x14ac:dyDescent="0.25">
      <c r="A5226" s="32">
        <v>160109</v>
      </c>
      <c r="B5226" s="31" t="s">
        <v>8386</v>
      </c>
      <c r="C5226" s="31" t="s">
        <v>8387</v>
      </c>
      <c r="D5226" s="31" t="s">
        <v>8388</v>
      </c>
      <c r="E5226" s="31" t="s">
        <v>145</v>
      </c>
      <c r="F5226" s="31" t="s">
        <v>122</v>
      </c>
      <c r="G5226" s="31" t="s">
        <v>107</v>
      </c>
      <c r="H5226" s="31" t="s">
        <v>108</v>
      </c>
      <c r="I5226" s="31" t="s">
        <v>124</v>
      </c>
      <c r="J5226" s="31" t="s">
        <v>109</v>
      </c>
      <c r="K5226" s="31" t="s">
        <v>106</v>
      </c>
      <c r="L5226" s="31" t="s">
        <v>8387</v>
      </c>
      <c r="M5226" s="31" t="s">
        <v>15</v>
      </c>
      <c r="N5226" s="31" t="s">
        <v>25931</v>
      </c>
      <c r="O5226" s="31" t="s">
        <v>25929</v>
      </c>
      <c r="P5226" s="32" t="s">
        <v>25948</v>
      </c>
      <c r="Q5226" s="32">
        <v>1</v>
      </c>
      <c r="R5226" t="str">
        <f t="shared" si="81"/>
        <v>Глущак В.Й. ПП, маг. "Продукти" р-н Волочисский Район, г.Волочиск, ул.Независимости, д.92</v>
      </c>
    </row>
    <row r="5227" spans="1:18" hidden="1" x14ac:dyDescent="0.25">
      <c r="A5227" s="32">
        <v>160117</v>
      </c>
      <c r="B5227" s="31" t="s">
        <v>2826</v>
      </c>
      <c r="C5227" s="31" t="s">
        <v>2827</v>
      </c>
      <c r="D5227" s="31" t="s">
        <v>8412</v>
      </c>
      <c r="E5227" s="31" t="s">
        <v>145</v>
      </c>
      <c r="F5227" s="31" t="s">
        <v>122</v>
      </c>
      <c r="G5227" s="31" t="s">
        <v>107</v>
      </c>
      <c r="H5227" s="31" t="s">
        <v>108</v>
      </c>
      <c r="I5227" s="31" t="s">
        <v>124</v>
      </c>
      <c r="J5227" s="31" t="s">
        <v>109</v>
      </c>
      <c r="K5227" s="31" t="s">
        <v>106</v>
      </c>
      <c r="L5227" s="31" t="s">
        <v>2827</v>
      </c>
      <c r="M5227" s="31" t="s">
        <v>14</v>
      </c>
      <c r="N5227" s="31" t="s">
        <v>25931</v>
      </c>
      <c r="O5227" s="31" t="s">
        <v>25929</v>
      </c>
      <c r="P5227" s="32" t="s">
        <v>25948</v>
      </c>
      <c r="Q5227" s="32">
        <v>1</v>
      </c>
      <c r="R5227" t="str">
        <f t="shared" si="81"/>
        <v>Голдасєвич К.В. ПП, маг. "Продукти" р-н Волочисский Район, с.Зеленая (клуб)</v>
      </c>
    </row>
    <row r="5228" spans="1:18" hidden="1" x14ac:dyDescent="0.25">
      <c r="A5228" s="32">
        <v>160138</v>
      </c>
      <c r="B5228" s="31" t="s">
        <v>8477</v>
      </c>
      <c r="C5228" s="31" t="s">
        <v>8478</v>
      </c>
      <c r="D5228" s="31" t="s">
        <v>8479</v>
      </c>
      <c r="E5228" s="31" t="s">
        <v>135</v>
      </c>
      <c r="F5228" s="31" t="s">
        <v>122</v>
      </c>
      <c r="G5228" s="31" t="s">
        <v>111</v>
      </c>
      <c r="H5228" s="31" t="s">
        <v>112</v>
      </c>
      <c r="I5228" s="31" t="s">
        <v>124</v>
      </c>
      <c r="J5228" s="31" t="s">
        <v>109</v>
      </c>
      <c r="K5228" s="31" t="s">
        <v>106</v>
      </c>
      <c r="L5228" s="31" t="s">
        <v>8478</v>
      </c>
      <c r="M5228" s="31" t="s">
        <v>11</v>
      </c>
      <c r="N5228" s="31" t="s">
        <v>25930</v>
      </c>
      <c r="O5228" s="31" t="s">
        <v>25929</v>
      </c>
      <c r="P5228" s="32" t="s">
        <v>25948</v>
      </c>
      <c r="Q5228" s="32">
        <v>1</v>
      </c>
      <c r="R5228" t="str">
        <f t="shared" si="81"/>
        <v>Гордійчук О.М. ПП, школа №6 г.Шепетовка, ул.Маркса Карла, д.92</v>
      </c>
    </row>
    <row r="5229" spans="1:18" hidden="1" x14ac:dyDescent="0.25">
      <c r="A5229" s="32">
        <v>160140</v>
      </c>
      <c r="B5229" s="31" t="s">
        <v>8483</v>
      </c>
      <c r="C5229" s="31" t="s">
        <v>8484</v>
      </c>
      <c r="D5229" s="31" t="s">
        <v>8485</v>
      </c>
      <c r="E5229" s="31" t="s">
        <v>145</v>
      </c>
      <c r="F5229" s="31" t="s">
        <v>122</v>
      </c>
      <c r="G5229" s="31" t="s">
        <v>107</v>
      </c>
      <c r="H5229" s="31" t="s">
        <v>108</v>
      </c>
      <c r="I5229" s="31" t="s">
        <v>124</v>
      </c>
      <c r="J5229" s="31" t="s">
        <v>109</v>
      </c>
      <c r="K5229" s="31" t="s">
        <v>106</v>
      </c>
      <c r="L5229" s="31" t="s">
        <v>8484</v>
      </c>
      <c r="M5229" s="31" t="s">
        <v>13</v>
      </c>
      <c r="N5229" s="31" t="s">
        <v>25931</v>
      </c>
      <c r="O5229" s="31" t="s">
        <v>25929</v>
      </c>
      <c r="P5229" s="32" t="s">
        <v>25948</v>
      </c>
      <c r="Q5229" s="32">
        <v>1</v>
      </c>
      <c r="R5229" t="str">
        <f t="shared" si="81"/>
        <v>Горик ПП, маг. "Продукти" р-н Деражнянский Район, г.Деражня, ул.Украинки Леси, д.5</v>
      </c>
    </row>
    <row r="5230" spans="1:18" hidden="1" x14ac:dyDescent="0.25">
      <c r="A5230" s="32">
        <v>160146</v>
      </c>
      <c r="B5230" s="31" t="s">
        <v>8500</v>
      </c>
      <c r="C5230" s="31" t="s">
        <v>8501</v>
      </c>
      <c r="D5230" s="31" t="s">
        <v>8502</v>
      </c>
      <c r="E5230" s="31" t="s">
        <v>145</v>
      </c>
      <c r="F5230" s="31" t="s">
        <v>122</v>
      </c>
      <c r="G5230" s="31" t="s">
        <v>107</v>
      </c>
      <c r="H5230" s="31" t="s">
        <v>108</v>
      </c>
      <c r="I5230" s="31" t="s">
        <v>124</v>
      </c>
      <c r="J5230" s="31" t="s">
        <v>109</v>
      </c>
      <c r="K5230" s="31" t="s">
        <v>106</v>
      </c>
      <c r="L5230" s="31" t="s">
        <v>8503</v>
      </c>
      <c r="M5230" s="31" t="s">
        <v>25936</v>
      </c>
      <c r="N5230" s="31" t="s">
        <v>25931</v>
      </c>
      <c r="O5230" s="31" t="s">
        <v>25929</v>
      </c>
      <c r="P5230" s="32" t="s">
        <v>25948</v>
      </c>
      <c r="Q5230" s="32">
        <v>1</v>
      </c>
      <c r="R5230" t="str">
        <f t="shared" si="81"/>
        <v>(КООП) Городоцьке РайСТ, маг. "Продукти" р-н Городокский Район, с.Балакиры (0)</v>
      </c>
    </row>
    <row r="5231" spans="1:18" hidden="1" x14ac:dyDescent="0.25">
      <c r="A5231" s="32">
        <v>160151</v>
      </c>
      <c r="B5231" s="31" t="s">
        <v>8513</v>
      </c>
      <c r="C5231" s="31" t="s">
        <v>8514</v>
      </c>
      <c r="D5231" s="31" t="s">
        <v>8502</v>
      </c>
      <c r="E5231" s="31" t="s">
        <v>145</v>
      </c>
      <c r="F5231" s="31" t="s">
        <v>122</v>
      </c>
      <c r="G5231" s="31" t="s">
        <v>107</v>
      </c>
      <c r="H5231" s="31" t="s">
        <v>108</v>
      </c>
      <c r="I5231" s="31" t="s">
        <v>124</v>
      </c>
      <c r="J5231" s="31" t="s">
        <v>109</v>
      </c>
      <c r="K5231" s="31" t="s">
        <v>106</v>
      </c>
      <c r="L5231" s="31" t="s">
        <v>8514</v>
      </c>
      <c r="M5231" s="31" t="s">
        <v>13</v>
      </c>
      <c r="N5231" s="31" t="s">
        <v>25931</v>
      </c>
      <c r="O5231" s="31" t="s">
        <v>25929</v>
      </c>
      <c r="P5231" s="32" t="s">
        <v>25948</v>
      </c>
      <c r="Q5231" s="32">
        <v>1</v>
      </c>
      <c r="R5231" t="str">
        <f t="shared" si="81"/>
        <v>Гостюмінський В.В. ПП, маг.-бар "Троянда" р-н Городокский Район, с.Балакиры (0)</v>
      </c>
    </row>
    <row r="5232" spans="1:18" hidden="1" x14ac:dyDescent="0.25">
      <c r="A5232" s="32">
        <v>160157</v>
      </c>
      <c r="B5232" s="31" t="s">
        <v>1468</v>
      </c>
      <c r="C5232" s="31" t="s">
        <v>1469</v>
      </c>
      <c r="D5232" s="31" t="s">
        <v>1470</v>
      </c>
      <c r="E5232" s="31" t="s">
        <v>145</v>
      </c>
      <c r="F5232" s="31" t="s">
        <v>122</v>
      </c>
      <c r="G5232" s="31" t="s">
        <v>115</v>
      </c>
      <c r="H5232" s="31" t="s">
        <v>116</v>
      </c>
      <c r="I5232" s="31" t="s">
        <v>1471</v>
      </c>
      <c r="J5232" s="31" t="s">
        <v>1472</v>
      </c>
      <c r="K5232" s="31" t="s">
        <v>106</v>
      </c>
      <c r="L5232" s="31" t="s">
        <v>1469</v>
      </c>
      <c r="M5232" s="31" t="s">
        <v>25936</v>
      </c>
      <c r="N5232" s="31" t="s">
        <v>25931</v>
      </c>
      <c r="O5232" s="31" t="s">
        <v>25929</v>
      </c>
      <c r="P5232" s="32" t="s">
        <v>66</v>
      </c>
      <c r="Q5232" s="32">
        <v>1</v>
      </c>
      <c r="R5232" t="str">
        <f t="shared" si="81"/>
        <v>Грабовська С.М. ПП, к-к р-н Городокский Район, г.Городок, ул.Шевченко (територія ринку)</v>
      </c>
    </row>
    <row r="5233" spans="1:18" hidden="1" x14ac:dyDescent="0.25">
      <c r="A5233" s="32">
        <v>160163</v>
      </c>
      <c r="B5233" s="31" t="s">
        <v>8540</v>
      </c>
      <c r="C5233" s="31" t="s">
        <v>8541</v>
      </c>
      <c r="D5233" s="31" t="s">
        <v>8542</v>
      </c>
      <c r="E5233" s="31" t="s">
        <v>135</v>
      </c>
      <c r="F5233" s="31" t="s">
        <v>122</v>
      </c>
      <c r="G5233" s="31" t="s">
        <v>114</v>
      </c>
      <c r="H5233" s="31" t="s">
        <v>108</v>
      </c>
      <c r="I5233" s="31" t="s">
        <v>124</v>
      </c>
      <c r="J5233" s="31" t="s">
        <v>109</v>
      </c>
      <c r="K5233" s="31" t="s">
        <v>106</v>
      </c>
      <c r="L5233" s="31" t="s">
        <v>8541</v>
      </c>
      <c r="M5233" s="31" t="s">
        <v>7</v>
      </c>
      <c r="N5233" s="31" t="s">
        <v>25930</v>
      </c>
      <c r="O5233" s="31" t="s">
        <v>25929</v>
      </c>
      <c r="P5233" s="32" t="s">
        <v>25948</v>
      </c>
      <c r="Q5233" s="32">
        <v>1</v>
      </c>
      <c r="R5233" t="str">
        <f t="shared" si="81"/>
        <v>Григорєва  ПП, піцерія "Батіскаф" г.Славута, ул.Соборности, д.24</v>
      </c>
    </row>
    <row r="5234" spans="1:18" hidden="1" x14ac:dyDescent="0.25">
      <c r="A5234" s="32">
        <v>160182</v>
      </c>
      <c r="B5234" s="31" t="s">
        <v>8571</v>
      </c>
      <c r="C5234" s="31" t="s">
        <v>8572</v>
      </c>
      <c r="D5234" s="31" t="s">
        <v>6629</v>
      </c>
      <c r="E5234" s="31" t="s">
        <v>145</v>
      </c>
      <c r="F5234" s="31" t="s">
        <v>122</v>
      </c>
      <c r="G5234" s="31" t="s">
        <v>149</v>
      </c>
      <c r="H5234" s="31" t="s">
        <v>108</v>
      </c>
      <c r="I5234" s="31" t="s">
        <v>124</v>
      </c>
      <c r="J5234" s="31" t="s">
        <v>109</v>
      </c>
      <c r="K5234" s="31" t="s">
        <v>106</v>
      </c>
      <c r="L5234" s="31" t="s">
        <v>8572</v>
      </c>
      <c r="M5234" s="31" t="s">
        <v>25936</v>
      </c>
      <c r="N5234" s="31" t="s">
        <v>25931</v>
      </c>
      <c r="O5234" s="31" t="s">
        <v>25929</v>
      </c>
      <c r="P5234" s="32" t="s">
        <v>25948</v>
      </c>
      <c r="Q5234" s="32">
        <v>1</v>
      </c>
      <c r="R5234" t="str">
        <f t="shared" si="81"/>
        <v>Грубий В.В. ПП, контейнер №89 р-н Ярмолинецкий Район, пгт.Ярмолинцы (ринок)</v>
      </c>
    </row>
    <row r="5235" spans="1:18" hidden="1" x14ac:dyDescent="0.25">
      <c r="A5235" s="32">
        <v>160193</v>
      </c>
      <c r="B5235" s="31" t="s">
        <v>8590</v>
      </c>
      <c r="C5235" s="31" t="s">
        <v>8591</v>
      </c>
      <c r="D5235" s="31" t="s">
        <v>8592</v>
      </c>
      <c r="E5235" s="31" t="s">
        <v>135</v>
      </c>
      <c r="F5235" s="31" t="s">
        <v>122</v>
      </c>
      <c r="G5235" s="31" t="s">
        <v>107</v>
      </c>
      <c r="H5235" s="31" t="s">
        <v>108</v>
      </c>
      <c r="I5235" s="31" t="s">
        <v>124</v>
      </c>
      <c r="J5235" s="31" t="s">
        <v>109</v>
      </c>
      <c r="K5235" s="31" t="s">
        <v>106</v>
      </c>
      <c r="L5235" s="31" t="s">
        <v>8591</v>
      </c>
      <c r="M5235" s="31" t="s">
        <v>11</v>
      </c>
      <c r="N5235" s="31" t="s">
        <v>25930</v>
      </c>
      <c r="O5235" s="31" t="s">
        <v>25929</v>
      </c>
      <c r="P5235" s="32" t="s">
        <v>25948</v>
      </c>
      <c r="Q5235" s="32">
        <v>1</v>
      </c>
      <c r="R5235" t="str">
        <f t="shared" si="81"/>
        <v>Гудима Л.В. ПП, маг. "Версаль" Шепетівка, вул. Проспект Миру,</v>
      </c>
    </row>
    <row r="5236" spans="1:18" hidden="1" x14ac:dyDescent="0.25">
      <c r="A5236" s="32">
        <v>160209</v>
      </c>
      <c r="B5236" s="31" t="s">
        <v>8630</v>
      </c>
      <c r="C5236" s="31" t="s">
        <v>8631</v>
      </c>
      <c r="D5236" s="31" t="s">
        <v>5809</v>
      </c>
      <c r="E5236" s="31" t="s">
        <v>135</v>
      </c>
      <c r="F5236" s="31" t="s">
        <v>122</v>
      </c>
      <c r="G5236" s="31" t="s">
        <v>107</v>
      </c>
      <c r="H5236" s="31" t="s">
        <v>108</v>
      </c>
      <c r="I5236" s="31" t="s">
        <v>124</v>
      </c>
      <c r="J5236" s="31" t="s">
        <v>109</v>
      </c>
      <c r="K5236" s="31" t="s">
        <v>106</v>
      </c>
      <c r="L5236" s="31" t="s">
        <v>8631</v>
      </c>
      <c r="M5236" s="31" t="s">
        <v>12</v>
      </c>
      <c r="N5236" s="31" t="s">
        <v>25930</v>
      </c>
      <c r="O5236" s="31" t="s">
        <v>25929</v>
      </c>
      <c r="P5236" s="32" t="s">
        <v>25948</v>
      </c>
      <c r="Q5236" s="32">
        <v>1</v>
      </c>
      <c r="R5236" t="str">
        <f t="shared" si="81"/>
        <v>Гуменюк Н.В. ПП, маг. "Тетянка" р-н Изяславский Район, г.Изяслав, ул.Онищука, д.11</v>
      </c>
    </row>
    <row r="5237" spans="1:18" hidden="1" x14ac:dyDescent="0.25">
      <c r="A5237" s="32">
        <v>160209</v>
      </c>
      <c r="B5237" s="31" t="s">
        <v>8630</v>
      </c>
      <c r="C5237" s="31" t="s">
        <v>8631</v>
      </c>
      <c r="D5237" s="31" t="s">
        <v>5809</v>
      </c>
      <c r="E5237" s="31" t="s">
        <v>135</v>
      </c>
      <c r="F5237" s="31" t="s">
        <v>122</v>
      </c>
      <c r="G5237" s="31" t="s">
        <v>107</v>
      </c>
      <c r="H5237" s="31" t="s">
        <v>108</v>
      </c>
      <c r="I5237" s="31"/>
      <c r="J5237" s="31"/>
      <c r="K5237" s="31" t="s">
        <v>106</v>
      </c>
      <c r="L5237" s="31" t="s">
        <v>8631</v>
      </c>
      <c r="M5237" s="31" t="s">
        <v>12</v>
      </c>
      <c r="N5237" s="31" t="s">
        <v>25930</v>
      </c>
      <c r="O5237" s="31" t="s">
        <v>25929</v>
      </c>
      <c r="P5237" s="32" t="s">
        <v>25948</v>
      </c>
      <c r="Q5237" s="32">
        <v>1</v>
      </c>
      <c r="R5237" t="str">
        <f t="shared" si="81"/>
        <v>Гуменюк Н.В. ПП, маг. "Тетянка" р-н Изяславский Район, г.Изяслав, ул.Онищука, д.11</v>
      </c>
    </row>
    <row r="5238" spans="1:18" hidden="1" x14ac:dyDescent="0.25">
      <c r="A5238" s="32">
        <v>160212</v>
      </c>
      <c r="B5238" s="31" t="s">
        <v>8640</v>
      </c>
      <c r="C5238" s="31" t="s">
        <v>8641</v>
      </c>
      <c r="D5238" s="31" t="s">
        <v>8642</v>
      </c>
      <c r="E5238" s="31" t="s">
        <v>135</v>
      </c>
      <c r="F5238" s="31" t="s">
        <v>122</v>
      </c>
      <c r="G5238" s="31" t="s">
        <v>107</v>
      </c>
      <c r="H5238" s="31" t="s">
        <v>108</v>
      </c>
      <c r="I5238" s="31" t="s">
        <v>124</v>
      </c>
      <c r="J5238" s="31" t="s">
        <v>109</v>
      </c>
      <c r="K5238" s="31" t="s">
        <v>106</v>
      </c>
      <c r="L5238" s="31" t="s">
        <v>8641</v>
      </c>
      <c r="M5238" s="31" t="s">
        <v>7</v>
      </c>
      <c r="N5238" s="31" t="s">
        <v>25930</v>
      </c>
      <c r="O5238" s="31" t="s">
        <v>25929</v>
      </c>
      <c r="P5238" s="32" t="s">
        <v>25948</v>
      </c>
      <c r="Q5238" s="32">
        <v>1</v>
      </c>
      <c r="R5238" t="str">
        <f t="shared" si="81"/>
        <v>Гундар О.В. ПП, маг. "Любава" г.Славута, ул.Кузовкова, д.24а</v>
      </c>
    </row>
    <row r="5239" spans="1:18" hidden="1" x14ac:dyDescent="0.25">
      <c r="A5239" s="32">
        <v>160212</v>
      </c>
      <c r="B5239" s="31" t="s">
        <v>8640</v>
      </c>
      <c r="C5239" s="31" t="s">
        <v>8641</v>
      </c>
      <c r="D5239" s="31" t="s">
        <v>8642</v>
      </c>
      <c r="E5239" s="31" t="s">
        <v>135</v>
      </c>
      <c r="F5239" s="31" t="s">
        <v>122</v>
      </c>
      <c r="G5239" s="31" t="s">
        <v>107</v>
      </c>
      <c r="H5239" s="31" t="s">
        <v>108</v>
      </c>
      <c r="I5239" s="31"/>
      <c r="J5239" s="31"/>
      <c r="K5239" s="31" t="s">
        <v>106</v>
      </c>
      <c r="L5239" s="31" t="s">
        <v>8641</v>
      </c>
      <c r="M5239" s="31" t="s">
        <v>7</v>
      </c>
      <c r="N5239" s="31" t="s">
        <v>25930</v>
      </c>
      <c r="O5239" s="31" t="s">
        <v>25929</v>
      </c>
      <c r="P5239" s="32" t="s">
        <v>25948</v>
      </c>
      <c r="Q5239" s="32">
        <v>1</v>
      </c>
      <c r="R5239" t="str">
        <f t="shared" si="81"/>
        <v>Гундар О.В. ПП, маг. "Любава" г.Славута, ул.Кузовкова, д.24а</v>
      </c>
    </row>
    <row r="5240" spans="1:18" hidden="1" x14ac:dyDescent="0.25">
      <c r="A5240" s="32">
        <v>160214</v>
      </c>
      <c r="B5240" s="31" t="s">
        <v>8648</v>
      </c>
      <c r="C5240" s="31" t="s">
        <v>8649</v>
      </c>
      <c r="D5240" s="31" t="s">
        <v>8650</v>
      </c>
      <c r="E5240" s="31" t="s">
        <v>135</v>
      </c>
      <c r="F5240" s="31" t="s">
        <v>122</v>
      </c>
      <c r="G5240" s="31" t="s">
        <v>107</v>
      </c>
      <c r="H5240" s="31" t="s">
        <v>108</v>
      </c>
      <c r="I5240" s="31" t="s">
        <v>124</v>
      </c>
      <c r="J5240" s="31" t="s">
        <v>109</v>
      </c>
      <c r="K5240" s="31" t="s">
        <v>106</v>
      </c>
      <c r="L5240" s="31" t="s">
        <v>8649</v>
      </c>
      <c r="M5240" s="31" t="s">
        <v>11</v>
      </c>
      <c r="N5240" s="31" t="s">
        <v>25930</v>
      </c>
      <c r="O5240" s="31" t="s">
        <v>25929</v>
      </c>
      <c r="P5240" s="32" t="s">
        <v>25948</v>
      </c>
      <c r="Q5240" s="32">
        <v>1</v>
      </c>
      <c r="R5240" t="str">
        <f t="shared" si="81"/>
        <v>Гурбан І.А. ПП, маг. "Шанхай" г.Шепетовка, ул.Куйбышева, д.1</v>
      </c>
    </row>
    <row r="5241" spans="1:18" hidden="1" x14ac:dyDescent="0.25">
      <c r="A5241" s="32">
        <v>160216</v>
      </c>
      <c r="B5241" s="31" t="s">
        <v>8656</v>
      </c>
      <c r="C5241" s="31" t="s">
        <v>8652</v>
      </c>
      <c r="D5241" s="31" t="s">
        <v>8657</v>
      </c>
      <c r="E5241" s="31" t="s">
        <v>135</v>
      </c>
      <c r="F5241" s="31" t="s">
        <v>122</v>
      </c>
      <c r="G5241" s="31" t="s">
        <v>107</v>
      </c>
      <c r="H5241" s="31" t="s">
        <v>108</v>
      </c>
      <c r="I5241" s="31" t="s">
        <v>8654</v>
      </c>
      <c r="J5241" s="31" t="s">
        <v>8655</v>
      </c>
      <c r="K5241" s="31" t="s">
        <v>106</v>
      </c>
      <c r="L5241" s="31" t="s">
        <v>8652</v>
      </c>
      <c r="M5241" s="31" t="s">
        <v>9</v>
      </c>
      <c r="N5241" s="31" t="s">
        <v>25930</v>
      </c>
      <c r="O5241" s="31" t="s">
        <v>25929</v>
      </c>
      <c r="P5241" s="32" t="s">
        <v>25948</v>
      </c>
      <c r="Q5241" s="32">
        <v>1</v>
      </c>
      <c r="R5241" t="str">
        <f t="shared" si="81"/>
        <v>Гурський П.А. ПП, маг. "Продукти" р-н Шепетовский Район, с.Рожична (центр)</v>
      </c>
    </row>
    <row r="5242" spans="1:18" hidden="1" x14ac:dyDescent="0.25">
      <c r="A5242" s="32">
        <v>161948</v>
      </c>
      <c r="B5242" s="31" t="s">
        <v>13290</v>
      </c>
      <c r="C5242" s="31" t="s">
        <v>13291</v>
      </c>
      <c r="D5242" s="31" t="s">
        <v>13292</v>
      </c>
      <c r="E5242" s="31" t="s">
        <v>135</v>
      </c>
      <c r="F5242" s="31" t="s">
        <v>122</v>
      </c>
      <c r="G5242" s="31" t="s">
        <v>107</v>
      </c>
      <c r="H5242" s="31" t="s">
        <v>108</v>
      </c>
      <c r="I5242" s="31"/>
      <c r="J5242" s="31"/>
      <c r="K5242" s="31" t="s">
        <v>106</v>
      </c>
      <c r="L5242" s="31" t="s">
        <v>13291</v>
      </c>
      <c r="M5242" s="31" t="s">
        <v>9</v>
      </c>
      <c r="N5242" s="31" t="s">
        <v>25930</v>
      </c>
      <c r="O5242" s="31" t="s">
        <v>25929</v>
      </c>
      <c r="P5242" s="32" t="s">
        <v>25948</v>
      </c>
      <c r="Q5242" s="32">
        <v>1</v>
      </c>
      <c r="R5242" t="str">
        <f t="shared" si="81"/>
        <v>Ямчук О.М. ПП, маг. "Продукти" р-н Белогорский Район, с.Вариводки, ул.Леси Украинки, д.77</v>
      </c>
    </row>
    <row r="5243" spans="1:18" hidden="1" x14ac:dyDescent="0.25">
      <c r="A5243" s="32">
        <v>161954</v>
      </c>
      <c r="B5243" s="31" t="s">
        <v>13300</v>
      </c>
      <c r="C5243" s="31" t="s">
        <v>13301</v>
      </c>
      <c r="D5243" s="31" t="s">
        <v>13302</v>
      </c>
      <c r="E5243" s="31" t="s">
        <v>135</v>
      </c>
      <c r="F5243" s="31" t="s">
        <v>122</v>
      </c>
      <c r="G5243" s="31" t="s">
        <v>107</v>
      </c>
      <c r="H5243" s="31" t="s">
        <v>108</v>
      </c>
      <c r="I5243" s="31" t="s">
        <v>124</v>
      </c>
      <c r="J5243" s="31" t="s">
        <v>109</v>
      </c>
      <c r="K5243" s="31" t="s">
        <v>106</v>
      </c>
      <c r="L5243" s="31" t="s">
        <v>13301</v>
      </c>
      <c r="M5243" s="31" t="s">
        <v>9</v>
      </c>
      <c r="N5243" s="31" t="s">
        <v>25930</v>
      </c>
      <c r="O5243" s="31" t="s">
        <v>25929</v>
      </c>
      <c r="P5243" s="32" t="s">
        <v>25948</v>
      </c>
      <c r="Q5243" s="32">
        <v>1</v>
      </c>
      <c r="R5243" t="str">
        <f t="shared" si="81"/>
        <v>Янчук В.І. ПП, маг. "Продукти" р-н Белогорский Район, пгт.Ямполь, ул.Ленина, д.38а</v>
      </c>
    </row>
    <row r="5244" spans="1:18" hidden="1" x14ac:dyDescent="0.25">
      <c r="A5244" s="32">
        <v>161954</v>
      </c>
      <c r="B5244" s="31" t="s">
        <v>13300</v>
      </c>
      <c r="C5244" s="31" t="s">
        <v>13301</v>
      </c>
      <c r="D5244" s="31" t="s">
        <v>13302</v>
      </c>
      <c r="E5244" s="31" t="s">
        <v>135</v>
      </c>
      <c r="F5244" s="31" t="s">
        <v>122</v>
      </c>
      <c r="G5244" s="31" t="s">
        <v>107</v>
      </c>
      <c r="H5244" s="31" t="s">
        <v>108</v>
      </c>
      <c r="I5244" s="31"/>
      <c r="J5244" s="31"/>
      <c r="K5244" s="31" t="s">
        <v>106</v>
      </c>
      <c r="L5244" s="31" t="s">
        <v>13301</v>
      </c>
      <c r="M5244" s="31" t="s">
        <v>9</v>
      </c>
      <c r="N5244" s="31" t="s">
        <v>25930</v>
      </c>
      <c r="O5244" s="31" t="s">
        <v>25929</v>
      </c>
      <c r="P5244" s="32" t="s">
        <v>25948</v>
      </c>
      <c r="Q5244" s="32">
        <v>1</v>
      </c>
      <c r="R5244" t="str">
        <f t="shared" si="81"/>
        <v>Янчук В.І. ПП, маг. "Продукти" р-н Белогорский Район, пгт.Ямполь, ул.Ленина, д.38а</v>
      </c>
    </row>
    <row r="5245" spans="1:18" hidden="1" x14ac:dyDescent="0.25">
      <c r="A5245" s="32">
        <v>161959</v>
      </c>
      <c r="B5245" s="31" t="s">
        <v>13319</v>
      </c>
      <c r="C5245" s="31" t="s">
        <v>13320</v>
      </c>
      <c r="D5245" s="31" t="s">
        <v>13321</v>
      </c>
      <c r="E5245" s="31" t="s">
        <v>135</v>
      </c>
      <c r="F5245" s="31" t="s">
        <v>122</v>
      </c>
      <c r="G5245" s="31" t="s">
        <v>107</v>
      </c>
      <c r="H5245" s="31" t="s">
        <v>108</v>
      </c>
      <c r="I5245" s="31" t="s">
        <v>13322</v>
      </c>
      <c r="J5245" s="31" t="s">
        <v>13323</v>
      </c>
      <c r="K5245" s="31" t="s">
        <v>106</v>
      </c>
      <c r="L5245" s="31" t="s">
        <v>13320</v>
      </c>
      <c r="M5245" s="31" t="s">
        <v>7</v>
      </c>
      <c r="N5245" s="31" t="s">
        <v>25930</v>
      </c>
      <c r="O5245" s="31" t="s">
        <v>25929</v>
      </c>
      <c r="P5245" s="32" t="s">
        <v>25948</v>
      </c>
      <c r="Q5245" s="32">
        <v>1</v>
      </c>
      <c r="R5245" t="str">
        <f t="shared" si="81"/>
        <v>Яременко С.Л. ПП, маг. "Перлина" р-н Полонский Район, с.Буртын, ул.Победы, д.1а</v>
      </c>
    </row>
    <row r="5246" spans="1:18" hidden="1" x14ac:dyDescent="0.25">
      <c r="A5246" s="32">
        <v>161973</v>
      </c>
      <c r="B5246" s="31" t="s">
        <v>13360</v>
      </c>
      <c r="C5246" s="31" t="s">
        <v>13361</v>
      </c>
      <c r="D5246" s="31" t="s">
        <v>13362</v>
      </c>
      <c r="E5246" s="31" t="s">
        <v>145</v>
      </c>
      <c r="F5246" s="31" t="s">
        <v>122</v>
      </c>
      <c r="G5246" s="31" t="s">
        <v>107</v>
      </c>
      <c r="H5246" s="31" t="s">
        <v>108</v>
      </c>
      <c r="I5246" s="31" t="s">
        <v>124</v>
      </c>
      <c r="J5246" s="31" t="s">
        <v>109</v>
      </c>
      <c r="K5246" s="31" t="s">
        <v>106</v>
      </c>
      <c r="L5246" s="31" t="s">
        <v>13361</v>
      </c>
      <c r="M5246" s="31" t="s">
        <v>13</v>
      </c>
      <c r="N5246" s="31" t="s">
        <v>25931</v>
      </c>
      <c r="O5246" s="31" t="s">
        <v>25929</v>
      </c>
      <c r="P5246" s="32" t="s">
        <v>25948</v>
      </c>
      <c r="Q5246" s="32">
        <v>1</v>
      </c>
      <c r="R5246" t="str">
        <f t="shared" si="81"/>
        <v>ЯРСІ ПП р-н Деражнянский Район, г.Деражня, ул.Промышленная, д.15</v>
      </c>
    </row>
    <row r="5247" spans="1:18" hidden="1" x14ac:dyDescent="0.25">
      <c r="A5247" s="32">
        <v>161977</v>
      </c>
      <c r="B5247" s="31" t="s">
        <v>13368</v>
      </c>
      <c r="C5247" s="31" t="s">
        <v>13369</v>
      </c>
      <c r="D5247" s="31" t="s">
        <v>13370</v>
      </c>
      <c r="E5247" s="31" t="s">
        <v>145</v>
      </c>
      <c r="F5247" s="31" t="s">
        <v>122</v>
      </c>
      <c r="G5247" s="31" t="s">
        <v>107</v>
      </c>
      <c r="H5247" s="31" t="s">
        <v>108</v>
      </c>
      <c r="I5247" s="31" t="s">
        <v>124</v>
      </c>
      <c r="J5247" s="31" t="s">
        <v>109</v>
      </c>
      <c r="K5247" s="31" t="s">
        <v>106</v>
      </c>
      <c r="L5247" s="31" t="s">
        <v>13369</v>
      </c>
      <c r="M5247" s="31" t="s">
        <v>13</v>
      </c>
      <c r="N5247" s="31" t="s">
        <v>25931</v>
      </c>
      <c r="O5247" s="31" t="s">
        <v>25929</v>
      </c>
      <c r="P5247" s="32" t="s">
        <v>25948</v>
      </c>
      <c r="Q5247" s="32">
        <v>1</v>
      </c>
      <c r="R5247" t="str">
        <f t="shared" si="81"/>
        <v>Яськов В.М. ПП, маг. "Продукти" р-н Деражнянский Район, г.Деражня, ул.Проскуровская, д.55</v>
      </c>
    </row>
    <row r="5248" spans="1:18" hidden="1" x14ac:dyDescent="0.25">
      <c r="A5248" s="32">
        <v>161979</v>
      </c>
      <c r="B5248" s="31" t="s">
        <v>13378</v>
      </c>
      <c r="C5248" s="31" t="s">
        <v>13379</v>
      </c>
      <c r="D5248" s="31" t="s">
        <v>13380</v>
      </c>
      <c r="E5248" s="31" t="s">
        <v>145</v>
      </c>
      <c r="F5248" s="31" t="s">
        <v>122</v>
      </c>
      <c r="G5248" s="31" t="s">
        <v>164</v>
      </c>
      <c r="H5248" s="31" t="s">
        <v>108</v>
      </c>
      <c r="I5248" s="31" t="s">
        <v>124</v>
      </c>
      <c r="J5248" s="31" t="s">
        <v>109</v>
      </c>
      <c r="K5248" s="31" t="s">
        <v>106</v>
      </c>
      <c r="L5248" s="31" t="s">
        <v>13379</v>
      </c>
      <c r="M5248" s="31" t="s">
        <v>12</v>
      </c>
      <c r="N5248" s="31" t="s">
        <v>25930</v>
      </c>
      <c r="O5248" s="31" t="s">
        <v>25929</v>
      </c>
      <c r="P5248" s="32" t="s">
        <v>25948</v>
      </c>
      <c r="Q5248" s="32">
        <v>1</v>
      </c>
      <c r="R5248" t="str">
        <f t="shared" si="81"/>
        <v>Яцкова І.П. ПП, АЗС "Барс" м. Ізяслав, вул. Незалежності, 90</v>
      </c>
    </row>
    <row r="5249" spans="1:18" hidden="1" x14ac:dyDescent="0.25">
      <c r="A5249" s="32">
        <v>162027</v>
      </c>
      <c r="B5249" s="31" t="s">
        <v>13473</v>
      </c>
      <c r="C5249" s="31" t="s">
        <v>13474</v>
      </c>
      <c r="D5249" s="31" t="s">
        <v>13475</v>
      </c>
      <c r="E5249" s="31" t="s">
        <v>135</v>
      </c>
      <c r="F5249" s="31" t="s">
        <v>122</v>
      </c>
      <c r="G5249" s="31" t="s">
        <v>164</v>
      </c>
      <c r="H5249" s="31" t="s">
        <v>108</v>
      </c>
      <c r="I5249" s="31" t="s">
        <v>124</v>
      </c>
      <c r="J5249" s="31" t="s">
        <v>109</v>
      </c>
      <c r="K5249" s="31" t="s">
        <v>106</v>
      </c>
      <c r="L5249" s="31" t="s">
        <v>13474</v>
      </c>
      <c r="M5249" s="31" t="s">
        <v>11</v>
      </c>
      <c r="N5249" s="31" t="s">
        <v>25930</v>
      </c>
      <c r="O5249" s="31" t="s">
        <v>25929</v>
      </c>
      <c r="P5249" s="32" t="s">
        <v>25948</v>
      </c>
      <c r="Q5249" s="32">
        <v>1</v>
      </c>
      <c r="R5249" t="str">
        <f t="shared" si="81"/>
        <v>Альфа-Нафта ТОВ НК.маг "№21" на АЗС Шепетівка, вул. Тургенева, б. 2,</v>
      </c>
    </row>
    <row r="5250" spans="1:18" hidden="1" x14ac:dyDescent="0.25">
      <c r="A5250" s="32">
        <v>162030</v>
      </c>
      <c r="B5250" s="31" t="s">
        <v>13484</v>
      </c>
      <c r="C5250" s="31" t="s">
        <v>13485</v>
      </c>
      <c r="D5250" s="31" t="s">
        <v>13486</v>
      </c>
      <c r="E5250" s="31" t="s">
        <v>145</v>
      </c>
      <c r="F5250" s="31" t="s">
        <v>122</v>
      </c>
      <c r="G5250" s="31" t="s">
        <v>164</v>
      </c>
      <c r="H5250" s="31" t="s">
        <v>108</v>
      </c>
      <c r="I5250" s="31" t="s">
        <v>13479</v>
      </c>
      <c r="J5250" s="31" t="s">
        <v>13480</v>
      </c>
      <c r="K5250" s="31" t="s">
        <v>106</v>
      </c>
      <c r="L5250" s="31" t="s">
        <v>13485</v>
      </c>
      <c r="M5250" s="31" t="s">
        <v>14</v>
      </c>
      <c r="N5250" s="31" t="s">
        <v>25931</v>
      </c>
      <c r="O5250" s="31" t="s">
        <v>25929</v>
      </c>
      <c r="P5250" s="32" t="s">
        <v>25948</v>
      </c>
      <c r="Q5250" s="32">
        <v>1</v>
      </c>
      <c r="R5250" t="str">
        <f t="shared" si="81"/>
        <v>Альянс Холдинг ТзОВ, "R 6006" р-н Ярмолинецкий Район, с.Скаржинцы (траса Хмельницький - Кам'янець)</v>
      </c>
    </row>
    <row r="5251" spans="1:18" hidden="1" x14ac:dyDescent="0.25">
      <c r="A5251" s="32">
        <v>162050</v>
      </c>
      <c r="B5251" s="31" t="s">
        <v>13535</v>
      </c>
      <c r="C5251" s="31" t="s">
        <v>13531</v>
      </c>
      <c r="D5251" s="31" t="s">
        <v>13536</v>
      </c>
      <c r="E5251" s="31" t="s">
        <v>135</v>
      </c>
      <c r="F5251" s="31" t="s">
        <v>122</v>
      </c>
      <c r="G5251" s="31" t="s">
        <v>107</v>
      </c>
      <c r="H5251" s="31" t="s">
        <v>108</v>
      </c>
      <c r="I5251" s="31" t="s">
        <v>13533</v>
      </c>
      <c r="J5251" s="31" t="s">
        <v>13534</v>
      </c>
      <c r="K5251" s="31" t="s">
        <v>106</v>
      </c>
      <c r="L5251" s="31" t="s">
        <v>13531</v>
      </c>
      <c r="M5251" s="31" t="s">
        <v>10</v>
      </c>
      <c r="N5251" s="31" t="s">
        <v>25930</v>
      </c>
      <c r="O5251" s="31" t="s">
        <v>25929</v>
      </c>
      <c r="P5251" s="32" t="s">
        <v>25948</v>
      </c>
      <c r="Q5251" s="32">
        <v>1</v>
      </c>
      <c r="R5251" t="str">
        <f t="shared" ref="R5251:R5314" si="82">CONCATENATE(C5251," ",D5251)</f>
        <v>Андрощук В.П. ПП, маг. "Продукти" р-н Изяславский Район, с.Телижинци, ул.Октябрьская, д.3</v>
      </c>
    </row>
    <row r="5252" spans="1:18" hidden="1" x14ac:dyDescent="0.25">
      <c r="A5252" s="32">
        <v>162067</v>
      </c>
      <c r="B5252" s="31" t="s">
        <v>13579</v>
      </c>
      <c r="C5252" s="31" t="s">
        <v>13580</v>
      </c>
      <c r="D5252" s="31" t="s">
        <v>5187</v>
      </c>
      <c r="E5252" s="31" t="s">
        <v>135</v>
      </c>
      <c r="F5252" s="31" t="s">
        <v>122</v>
      </c>
      <c r="G5252" s="31" t="s">
        <v>113</v>
      </c>
      <c r="H5252" s="31" t="s">
        <v>108</v>
      </c>
      <c r="I5252" s="31" t="s">
        <v>124</v>
      </c>
      <c r="J5252" s="31" t="s">
        <v>109</v>
      </c>
      <c r="K5252" s="31" t="s">
        <v>106</v>
      </c>
      <c r="L5252" s="31" t="s">
        <v>13580</v>
      </c>
      <c r="M5252" s="31" t="s">
        <v>12</v>
      </c>
      <c r="N5252" s="31" t="s">
        <v>25930</v>
      </c>
      <c r="O5252" s="31" t="s">
        <v>25929</v>
      </c>
      <c r="P5252" s="32" t="s">
        <v>25948</v>
      </c>
      <c r="Q5252" s="32">
        <v>1</v>
      </c>
      <c r="R5252" t="str">
        <f t="shared" si="82"/>
        <v>Ануфрієва І.Б. ПП, маг. "Привокзальний" р-н Полонский Район, г.Полонное, ул.Привокзальная, д.133</v>
      </c>
    </row>
    <row r="5253" spans="1:18" hidden="1" x14ac:dyDescent="0.25">
      <c r="A5253" s="32">
        <v>162067</v>
      </c>
      <c r="B5253" s="31" t="s">
        <v>13579</v>
      </c>
      <c r="C5253" s="31" t="s">
        <v>13580</v>
      </c>
      <c r="D5253" s="31" t="s">
        <v>5187</v>
      </c>
      <c r="E5253" s="31" t="s">
        <v>135</v>
      </c>
      <c r="F5253" s="31" t="s">
        <v>122</v>
      </c>
      <c r="G5253" s="31" t="s">
        <v>113</v>
      </c>
      <c r="H5253" s="31" t="s">
        <v>108</v>
      </c>
      <c r="I5253" s="31" t="s">
        <v>124</v>
      </c>
      <c r="J5253" s="31" t="s">
        <v>109</v>
      </c>
      <c r="K5253" s="31" t="s">
        <v>106</v>
      </c>
      <c r="L5253" s="31" t="s">
        <v>13580</v>
      </c>
      <c r="M5253" s="31" t="s">
        <v>12</v>
      </c>
      <c r="N5253" s="31" t="s">
        <v>25930</v>
      </c>
      <c r="O5253" s="31" t="s">
        <v>25929</v>
      </c>
      <c r="P5253" s="32" t="s">
        <v>25948</v>
      </c>
      <c r="Q5253" s="32">
        <v>1</v>
      </c>
      <c r="R5253" t="str">
        <f t="shared" si="82"/>
        <v>Ануфрієва І.Б. ПП, маг. "Привокзальний" р-н Полонский Район, г.Полонное, ул.Привокзальная, д.133</v>
      </c>
    </row>
    <row r="5254" spans="1:18" hidden="1" x14ac:dyDescent="0.25">
      <c r="A5254" s="32">
        <v>162083</v>
      </c>
      <c r="B5254" s="31" t="s">
        <v>13622</v>
      </c>
      <c r="C5254" s="31" t="s">
        <v>13623</v>
      </c>
      <c r="D5254" s="31" t="s">
        <v>13624</v>
      </c>
      <c r="E5254" s="31" t="s">
        <v>135</v>
      </c>
      <c r="F5254" s="31" t="s">
        <v>122</v>
      </c>
      <c r="G5254" s="31" t="s">
        <v>107</v>
      </c>
      <c r="H5254" s="31" t="s">
        <v>108</v>
      </c>
      <c r="I5254" s="31" t="s">
        <v>124</v>
      </c>
      <c r="J5254" s="31" t="s">
        <v>109</v>
      </c>
      <c r="K5254" s="31" t="s">
        <v>106</v>
      </c>
      <c r="L5254" s="31" t="s">
        <v>13623</v>
      </c>
      <c r="M5254" s="31" t="s">
        <v>7</v>
      </c>
      <c r="N5254" s="31" t="s">
        <v>25930</v>
      </c>
      <c r="O5254" s="31" t="s">
        <v>25929</v>
      </c>
      <c r="P5254" s="32" t="s">
        <v>25948</v>
      </c>
      <c r="Q5254" s="32">
        <v>1</v>
      </c>
      <c r="R5254" t="str">
        <f t="shared" si="82"/>
        <v>Бабенко М.В. ПП, маг. "Кошик" г.Славута, ул.Кузовкова, д.24</v>
      </c>
    </row>
    <row r="5255" spans="1:18" hidden="1" x14ac:dyDescent="0.25">
      <c r="A5255" s="32">
        <v>162108</v>
      </c>
      <c r="B5255" s="31" t="s">
        <v>13657</v>
      </c>
      <c r="C5255" s="31" t="s">
        <v>13658</v>
      </c>
      <c r="D5255" s="31" t="s">
        <v>370</v>
      </c>
      <c r="E5255" s="31" t="s">
        <v>135</v>
      </c>
      <c r="F5255" s="31" t="s">
        <v>122</v>
      </c>
      <c r="G5255" s="31" t="s">
        <v>115</v>
      </c>
      <c r="H5255" s="31" t="s">
        <v>116</v>
      </c>
      <c r="I5255" s="31" t="s">
        <v>124</v>
      </c>
      <c r="J5255" s="31" t="s">
        <v>109</v>
      </c>
      <c r="K5255" s="31" t="s">
        <v>106</v>
      </c>
      <c r="L5255" s="31" t="s">
        <v>13658</v>
      </c>
      <c r="M5255" s="31" t="s">
        <v>11</v>
      </c>
      <c r="N5255" s="31" t="s">
        <v>25930</v>
      </c>
      <c r="O5255" s="31" t="s">
        <v>25929</v>
      </c>
      <c r="P5255" s="32" t="s">
        <v>25948</v>
      </c>
      <c r="Q5255" s="32">
        <v>1</v>
      </c>
      <c r="R5255" t="str">
        <f t="shared" si="82"/>
        <v>Балацька Ж.П. ПП, к-к г.Шепетовка, ул.Маркса Карла, д.23</v>
      </c>
    </row>
    <row r="5256" spans="1:18" hidden="1" x14ac:dyDescent="0.25">
      <c r="A5256" s="32">
        <v>162108</v>
      </c>
      <c r="B5256" s="31" t="s">
        <v>13657</v>
      </c>
      <c r="C5256" s="31" t="s">
        <v>13658</v>
      </c>
      <c r="D5256" s="31" t="s">
        <v>370</v>
      </c>
      <c r="E5256" s="31" t="s">
        <v>135</v>
      </c>
      <c r="F5256" s="31" t="s">
        <v>122</v>
      </c>
      <c r="G5256" s="31" t="s">
        <v>115</v>
      </c>
      <c r="H5256" s="31" t="s">
        <v>116</v>
      </c>
      <c r="I5256" s="31"/>
      <c r="J5256" s="31"/>
      <c r="K5256" s="31" t="s">
        <v>106</v>
      </c>
      <c r="L5256" s="31" t="s">
        <v>13658</v>
      </c>
      <c r="M5256" s="31" t="s">
        <v>11</v>
      </c>
      <c r="N5256" s="31" t="s">
        <v>25930</v>
      </c>
      <c r="O5256" s="31" t="s">
        <v>25929</v>
      </c>
      <c r="P5256" s="32" t="s">
        <v>25948</v>
      </c>
      <c r="Q5256" s="32">
        <v>1</v>
      </c>
      <c r="R5256" t="str">
        <f t="shared" si="82"/>
        <v>Балацька Ж.П. ПП, к-к г.Шепетовка, ул.Маркса Карла, д.23</v>
      </c>
    </row>
    <row r="5257" spans="1:18" hidden="1" x14ac:dyDescent="0.25">
      <c r="A5257" s="32">
        <v>162129</v>
      </c>
      <c r="B5257" s="31" t="s">
        <v>13675</v>
      </c>
      <c r="C5257" s="31" t="s">
        <v>13676</v>
      </c>
      <c r="D5257" s="31" t="s">
        <v>13677</v>
      </c>
      <c r="E5257" s="31" t="s">
        <v>135</v>
      </c>
      <c r="F5257" s="31" t="s">
        <v>122</v>
      </c>
      <c r="G5257" s="31" t="s">
        <v>107</v>
      </c>
      <c r="H5257" s="31" t="s">
        <v>108</v>
      </c>
      <c r="I5257" s="31" t="s">
        <v>124</v>
      </c>
      <c r="J5257" s="31" t="s">
        <v>109</v>
      </c>
      <c r="K5257" s="31" t="s">
        <v>106</v>
      </c>
      <c r="L5257" s="31" t="s">
        <v>13676</v>
      </c>
      <c r="M5257" s="31" t="s">
        <v>11</v>
      </c>
      <c r="N5257" s="31" t="s">
        <v>25930</v>
      </c>
      <c r="O5257" s="31" t="s">
        <v>25929</v>
      </c>
      <c r="P5257" s="32" t="s">
        <v>25948</v>
      </c>
      <c r="Q5257" s="32">
        <v>1</v>
      </c>
      <c r="R5257" t="str">
        <f t="shared" si="82"/>
        <v>Барановська Л.А. ПП, маг. "Дольче-Віта" г.Шепетовка, ул.Шешукова, д.8в</v>
      </c>
    </row>
    <row r="5258" spans="1:18" hidden="1" x14ac:dyDescent="0.25">
      <c r="A5258" s="32">
        <v>162144</v>
      </c>
      <c r="B5258" s="31" t="s">
        <v>13704</v>
      </c>
      <c r="C5258" s="31" t="s">
        <v>13705</v>
      </c>
      <c r="D5258" s="31" t="s">
        <v>13706</v>
      </c>
      <c r="E5258" s="31" t="s">
        <v>135</v>
      </c>
      <c r="F5258" s="31" t="s">
        <v>122</v>
      </c>
      <c r="G5258" s="31" t="s">
        <v>299</v>
      </c>
      <c r="H5258" s="31" t="s">
        <v>108</v>
      </c>
      <c r="I5258" s="31" t="s">
        <v>124</v>
      </c>
      <c r="J5258" s="31" t="s">
        <v>109</v>
      </c>
      <c r="K5258" s="31" t="s">
        <v>106</v>
      </c>
      <c r="L5258" s="31" t="s">
        <v>13705</v>
      </c>
      <c r="M5258" s="31" t="s">
        <v>12</v>
      </c>
      <c r="N5258" s="31" t="s">
        <v>25930</v>
      </c>
      <c r="O5258" s="31" t="s">
        <v>25929</v>
      </c>
      <c r="P5258" s="32" t="s">
        <v>25948</v>
      </c>
      <c r="Q5258" s="32">
        <v>1</v>
      </c>
      <c r="R5258" t="str">
        <f t="shared" si="82"/>
        <v>Бахурінська Н.В. ПП, ТЦ "Схід-Захід" р-н Полонский Район, г.Полонное, пер.Украинки Леси, д.1</v>
      </c>
    </row>
    <row r="5259" spans="1:18" hidden="1" x14ac:dyDescent="0.25">
      <c r="A5259" s="32">
        <v>162152</v>
      </c>
      <c r="B5259" s="31" t="s">
        <v>13714</v>
      </c>
      <c r="C5259" s="31" t="s">
        <v>13715</v>
      </c>
      <c r="D5259" s="31" t="s">
        <v>13716</v>
      </c>
      <c r="E5259" s="31" t="s">
        <v>135</v>
      </c>
      <c r="F5259" s="31" t="s">
        <v>122</v>
      </c>
      <c r="G5259" s="31" t="s">
        <v>299</v>
      </c>
      <c r="H5259" s="31" t="s">
        <v>108</v>
      </c>
      <c r="I5259" s="31" t="s">
        <v>124</v>
      </c>
      <c r="J5259" s="31" t="s">
        <v>109</v>
      </c>
      <c r="K5259" s="31" t="s">
        <v>106</v>
      </c>
      <c r="L5259" s="31" t="s">
        <v>13715</v>
      </c>
      <c r="M5259" s="31" t="s">
        <v>9</v>
      </c>
      <c r="N5259" s="31" t="s">
        <v>25930</v>
      </c>
      <c r="O5259" s="31" t="s">
        <v>25929</v>
      </c>
      <c r="P5259" s="32" t="s">
        <v>25948</v>
      </c>
      <c r="Q5259" s="32">
        <v>1</v>
      </c>
      <c r="R5259" t="str">
        <f t="shared" si="82"/>
        <v>Бащук Л.С.ПП,маг "Супер-Ціна" р-н Белогорский Район, пгт.Белогорье, ул.Шевченко, д.56</v>
      </c>
    </row>
    <row r="5260" spans="1:18" hidden="1" x14ac:dyDescent="0.25">
      <c r="A5260" s="32">
        <v>162157</v>
      </c>
      <c r="B5260" s="31" t="s">
        <v>13725</v>
      </c>
      <c r="C5260" s="31" t="s">
        <v>13726</v>
      </c>
      <c r="D5260" s="31" t="s">
        <v>13727</v>
      </c>
      <c r="E5260" s="31" t="s">
        <v>135</v>
      </c>
      <c r="F5260" s="31" t="s">
        <v>122</v>
      </c>
      <c r="G5260" s="31" t="s">
        <v>107</v>
      </c>
      <c r="H5260" s="31" t="s">
        <v>108</v>
      </c>
      <c r="I5260" s="31" t="s">
        <v>124</v>
      </c>
      <c r="J5260" s="31" t="s">
        <v>109</v>
      </c>
      <c r="K5260" s="31" t="s">
        <v>106</v>
      </c>
      <c r="L5260" s="31" t="s">
        <v>13726</v>
      </c>
      <c r="M5260" s="31" t="s">
        <v>11</v>
      </c>
      <c r="N5260" s="31" t="s">
        <v>25930</v>
      </c>
      <c r="O5260" s="31" t="s">
        <v>25929</v>
      </c>
      <c r="P5260" s="32" t="s">
        <v>25948</v>
      </c>
      <c r="Q5260" s="32">
        <v>1</v>
      </c>
      <c r="R5260" t="str">
        <f t="shared" si="82"/>
        <v>Безкоровайна О.К.ПП,маг."Шарм" Шепетівка, вул. Маркса.К, б. 28,  55</v>
      </c>
    </row>
    <row r="5261" spans="1:18" hidden="1" x14ac:dyDescent="0.25">
      <c r="A5261" s="32">
        <v>162174</v>
      </c>
      <c r="B5261" s="31" t="s">
        <v>13766</v>
      </c>
      <c r="C5261" s="31" t="s">
        <v>13767</v>
      </c>
      <c r="D5261" s="31" t="s">
        <v>13768</v>
      </c>
      <c r="E5261" s="31" t="s">
        <v>145</v>
      </c>
      <c r="F5261" s="31" t="s">
        <v>122</v>
      </c>
      <c r="G5261" s="31" t="s">
        <v>114</v>
      </c>
      <c r="H5261" s="31" t="s">
        <v>108</v>
      </c>
      <c r="I5261" s="31" t="s">
        <v>124</v>
      </c>
      <c r="J5261" s="31" t="s">
        <v>109</v>
      </c>
      <c r="K5261" s="31" t="s">
        <v>106</v>
      </c>
      <c r="L5261" s="31" t="s">
        <v>13767</v>
      </c>
      <c r="M5261" s="31" t="s">
        <v>25936</v>
      </c>
      <c r="N5261" s="31" t="s">
        <v>25931</v>
      </c>
      <c r="O5261" s="31" t="s">
        <v>25929</v>
      </c>
      <c r="P5261" s="32" t="s">
        <v>25948</v>
      </c>
      <c r="Q5261" s="32">
        <v>1</v>
      </c>
      <c r="R5261" t="str">
        <f t="shared" si="82"/>
        <v>Бердула Л.М. ПП, Бар "Райський куток" р-н Ярмолинецкий Район, пгт.Ярмолинцы, д.10 (окружная)</v>
      </c>
    </row>
    <row r="5262" spans="1:18" hidden="1" x14ac:dyDescent="0.25">
      <c r="A5262" s="32">
        <v>162176</v>
      </c>
      <c r="B5262" s="31" t="s">
        <v>13772</v>
      </c>
      <c r="C5262" s="31" t="s">
        <v>13773</v>
      </c>
      <c r="D5262" s="31" t="s">
        <v>13774</v>
      </c>
      <c r="E5262" s="31" t="s">
        <v>135</v>
      </c>
      <c r="F5262" s="31" t="s">
        <v>122</v>
      </c>
      <c r="G5262" s="31" t="s">
        <v>213</v>
      </c>
      <c r="H5262" s="31" t="s">
        <v>214</v>
      </c>
      <c r="I5262" s="31" t="s">
        <v>124</v>
      </c>
      <c r="J5262" s="31" t="s">
        <v>109</v>
      </c>
      <c r="K5262" s="31" t="s">
        <v>106</v>
      </c>
      <c r="L5262" s="31" t="s">
        <v>13773</v>
      </c>
      <c r="M5262" s="31" t="s">
        <v>10</v>
      </c>
      <c r="N5262" s="31" t="s">
        <v>25930</v>
      </c>
      <c r="O5262" s="31" t="s">
        <v>25929</v>
      </c>
      <c r="P5262" s="32" t="s">
        <v>25948</v>
      </c>
      <c r="Q5262" s="32">
        <v>1</v>
      </c>
      <c r="R5262" t="str">
        <f t="shared" si="82"/>
        <v>Бережний І.І. ПП, гуртовня Нетішин, вул. Промислова, б. 1/31,</v>
      </c>
    </row>
    <row r="5263" spans="1:18" hidden="1" x14ac:dyDescent="0.25">
      <c r="A5263" s="32">
        <v>162178</v>
      </c>
      <c r="B5263" s="31" t="s">
        <v>13781</v>
      </c>
      <c r="C5263" s="31" t="s">
        <v>13782</v>
      </c>
      <c r="D5263" s="31" t="s">
        <v>9247</v>
      </c>
      <c r="E5263" s="31" t="s">
        <v>135</v>
      </c>
      <c r="F5263" s="31" t="s">
        <v>122</v>
      </c>
      <c r="G5263" s="31" t="s">
        <v>299</v>
      </c>
      <c r="H5263" s="31" t="s">
        <v>108</v>
      </c>
      <c r="I5263" s="31" t="s">
        <v>13778</v>
      </c>
      <c r="J5263" s="31" t="s">
        <v>13779</v>
      </c>
      <c r="K5263" s="31" t="s">
        <v>106</v>
      </c>
      <c r="L5263" s="31" t="s">
        <v>13782</v>
      </c>
      <c r="M5263" s="31" t="s">
        <v>8</v>
      </c>
      <c r="N5263" s="31" t="s">
        <v>25930</v>
      </c>
      <c r="O5263" s="31" t="s">
        <v>25929</v>
      </c>
      <c r="P5263" s="32" t="s">
        <v>25948</v>
      </c>
      <c r="Q5263" s="32">
        <v>1</v>
      </c>
      <c r="R5263" t="str">
        <f t="shared" si="82"/>
        <v>Берездівське ТВП, маг."Продтовари"Маркет" р-н Славутский Район, с.Берездов, ул.Островского Николая, д.1</v>
      </c>
    </row>
    <row r="5264" spans="1:18" hidden="1" x14ac:dyDescent="0.25">
      <c r="A5264" s="32">
        <v>162178</v>
      </c>
      <c r="B5264" s="31" t="s">
        <v>13781</v>
      </c>
      <c r="C5264" s="31" t="s">
        <v>13782</v>
      </c>
      <c r="D5264" s="31" t="s">
        <v>9247</v>
      </c>
      <c r="E5264" s="31" t="s">
        <v>135</v>
      </c>
      <c r="F5264" s="31" t="s">
        <v>122</v>
      </c>
      <c r="G5264" s="31" t="s">
        <v>299</v>
      </c>
      <c r="H5264" s="31" t="s">
        <v>108</v>
      </c>
      <c r="I5264" s="31"/>
      <c r="J5264" s="31"/>
      <c r="K5264" s="31" t="s">
        <v>106</v>
      </c>
      <c r="L5264" s="31" t="s">
        <v>13782</v>
      </c>
      <c r="M5264" s="31" t="s">
        <v>8</v>
      </c>
      <c r="N5264" s="31" t="s">
        <v>25930</v>
      </c>
      <c r="O5264" s="31" t="s">
        <v>25929</v>
      </c>
      <c r="P5264" s="32" t="s">
        <v>25948</v>
      </c>
      <c r="Q5264" s="32">
        <v>1</v>
      </c>
      <c r="R5264" t="str">
        <f t="shared" si="82"/>
        <v>Берездівське ТВП, маг."Продтовари"Маркет" р-н Славутский Район, с.Берездов, ул.Островского Николая, д.1</v>
      </c>
    </row>
    <row r="5265" spans="1:18" hidden="1" x14ac:dyDescent="0.25">
      <c r="A5265" s="32">
        <v>162179</v>
      </c>
      <c r="B5265" s="31" t="s">
        <v>13783</v>
      </c>
      <c r="C5265" s="31" t="s">
        <v>13784</v>
      </c>
      <c r="D5265" s="31" t="s">
        <v>13785</v>
      </c>
      <c r="E5265" s="31" t="s">
        <v>135</v>
      </c>
      <c r="F5265" s="31" t="s">
        <v>122</v>
      </c>
      <c r="G5265" s="31" t="s">
        <v>107</v>
      </c>
      <c r="H5265" s="31" t="s">
        <v>108</v>
      </c>
      <c r="I5265" s="31" t="s">
        <v>124</v>
      </c>
      <c r="J5265" s="31" t="s">
        <v>109</v>
      </c>
      <c r="K5265" s="31" t="s">
        <v>106</v>
      </c>
      <c r="L5265" s="31" t="s">
        <v>13786</v>
      </c>
      <c r="M5265" s="31" t="s">
        <v>8</v>
      </c>
      <c r="N5265" s="31" t="s">
        <v>25930</v>
      </c>
      <c r="O5265" s="31" t="s">
        <v>25929</v>
      </c>
      <c r="P5265" s="32" t="s">
        <v>25948</v>
      </c>
      <c r="Q5265" s="32">
        <v>1</v>
      </c>
      <c r="R5265" t="str">
        <f t="shared" si="82"/>
        <v>(КООП) Берездівське ТВП, ТПП р-н Славутский Район, с.Беседки, ул.Шевченко, д.32</v>
      </c>
    </row>
    <row r="5266" spans="1:18" hidden="1" x14ac:dyDescent="0.25">
      <c r="A5266" s="32">
        <v>162181</v>
      </c>
      <c r="B5266" s="31" t="s">
        <v>13787</v>
      </c>
      <c r="C5266" s="31" t="s">
        <v>13788</v>
      </c>
      <c r="D5266" s="31" t="s">
        <v>13789</v>
      </c>
      <c r="E5266" s="31" t="s">
        <v>145</v>
      </c>
      <c r="F5266" s="31" t="s">
        <v>122</v>
      </c>
      <c r="G5266" s="31" t="s">
        <v>114</v>
      </c>
      <c r="H5266" s="31" t="s">
        <v>108</v>
      </c>
      <c r="I5266" s="31" t="s">
        <v>124</v>
      </c>
      <c r="J5266" s="31" t="s">
        <v>109</v>
      </c>
      <c r="K5266" s="31" t="s">
        <v>106</v>
      </c>
      <c r="L5266" s="31" t="s">
        <v>13788</v>
      </c>
      <c r="M5266" s="31" t="s">
        <v>16</v>
      </c>
      <c r="N5266" s="31" t="s">
        <v>25931</v>
      </c>
      <c r="O5266" s="31" t="s">
        <v>25929</v>
      </c>
      <c r="P5266" s="32" t="s">
        <v>25948</v>
      </c>
      <c r="Q5266" s="32">
        <v>1</v>
      </c>
      <c r="R5266" t="str">
        <f t="shared" si="82"/>
        <v>Березенець Е.В. ПП, кафе "Валентин" р-н Хмельницкий Район, с.Червоная Зирка (по трасі, біля заправки Укрнафта)</v>
      </c>
    </row>
    <row r="5267" spans="1:18" hidden="1" x14ac:dyDescent="0.25">
      <c r="A5267" s="32">
        <v>162191</v>
      </c>
      <c r="B5267" s="31" t="s">
        <v>13806</v>
      </c>
      <c r="C5267" s="31" t="s">
        <v>13807</v>
      </c>
      <c r="D5267" s="31" t="s">
        <v>13808</v>
      </c>
      <c r="E5267" s="31" t="s">
        <v>145</v>
      </c>
      <c r="F5267" s="31" t="s">
        <v>122</v>
      </c>
      <c r="G5267" s="31" t="s">
        <v>107</v>
      </c>
      <c r="H5267" s="31" t="s">
        <v>108</v>
      </c>
      <c r="I5267" s="31" t="s">
        <v>124</v>
      </c>
      <c r="J5267" s="31" t="s">
        <v>109</v>
      </c>
      <c r="K5267" s="31" t="s">
        <v>106</v>
      </c>
      <c r="L5267" s="31" t="s">
        <v>13807</v>
      </c>
      <c r="M5267" s="31" t="s">
        <v>25936</v>
      </c>
      <c r="N5267" s="31" t="s">
        <v>25931</v>
      </c>
      <c r="O5267" s="31" t="s">
        <v>25929</v>
      </c>
      <c r="P5267" s="32" t="s">
        <v>25948</v>
      </c>
      <c r="Q5267" s="32">
        <v>1</v>
      </c>
      <c r="R5267" t="str">
        <f t="shared" si="82"/>
        <v>Бернада В.М. ПП, маг. "Продукти" р-н Ярмолинецкий Район, пгт.Ярмолинцы, ул.Школьная, д.17</v>
      </c>
    </row>
    <row r="5268" spans="1:18" hidden="1" x14ac:dyDescent="0.25">
      <c r="A5268" s="32">
        <v>162191</v>
      </c>
      <c r="B5268" s="31" t="s">
        <v>13806</v>
      </c>
      <c r="C5268" s="31" t="s">
        <v>13807</v>
      </c>
      <c r="D5268" s="31" t="s">
        <v>13808</v>
      </c>
      <c r="E5268" s="31" t="s">
        <v>145</v>
      </c>
      <c r="F5268" s="31" t="s">
        <v>122</v>
      </c>
      <c r="G5268" s="31" t="s">
        <v>107</v>
      </c>
      <c r="H5268" s="31" t="s">
        <v>108</v>
      </c>
      <c r="I5268" s="31"/>
      <c r="J5268" s="31"/>
      <c r="K5268" s="31" t="s">
        <v>106</v>
      </c>
      <c r="L5268" s="31" t="s">
        <v>13807</v>
      </c>
      <c r="M5268" s="31" t="s">
        <v>25936</v>
      </c>
      <c r="N5268" s="31" t="s">
        <v>25931</v>
      </c>
      <c r="O5268" s="31" t="s">
        <v>25929</v>
      </c>
      <c r="P5268" s="32" t="s">
        <v>25948</v>
      </c>
      <c r="Q5268" s="32">
        <v>1</v>
      </c>
      <c r="R5268" t="str">
        <f t="shared" si="82"/>
        <v>Бернада В.М. ПП, маг. "Продукти" р-н Ярмолинецкий Район, пгт.Ярмолинцы, ул.Школьная, д.17</v>
      </c>
    </row>
    <row r="5269" spans="1:18" hidden="1" x14ac:dyDescent="0.25">
      <c r="A5269" s="32">
        <v>162193</v>
      </c>
      <c r="B5269" s="31" t="s">
        <v>13814</v>
      </c>
      <c r="C5269" s="31" t="s">
        <v>13815</v>
      </c>
      <c r="D5269" s="31" t="s">
        <v>13816</v>
      </c>
      <c r="E5269" s="31" t="s">
        <v>135</v>
      </c>
      <c r="F5269" s="31" t="s">
        <v>122</v>
      </c>
      <c r="G5269" s="31" t="s">
        <v>115</v>
      </c>
      <c r="H5269" s="31" t="s">
        <v>116</v>
      </c>
      <c r="I5269" s="31" t="s">
        <v>13817</v>
      </c>
      <c r="J5269" s="31" t="s">
        <v>13818</v>
      </c>
      <c r="K5269" s="31" t="s">
        <v>106</v>
      </c>
      <c r="L5269" s="31" t="s">
        <v>13815</v>
      </c>
      <c r="M5269" s="31" t="s">
        <v>7</v>
      </c>
      <c r="N5269" s="31" t="s">
        <v>25930</v>
      </c>
      <c r="O5269" s="31" t="s">
        <v>25929</v>
      </c>
      <c r="P5269" s="32" t="s">
        <v>67</v>
      </c>
      <c r="Q5269" s="32">
        <v>1</v>
      </c>
      <c r="R5269" t="str">
        <f t="shared" si="82"/>
        <v>Бершеда О.Л. ПП, лоток г.Славута (Базарна Площа)</v>
      </c>
    </row>
    <row r="5270" spans="1:18" hidden="1" x14ac:dyDescent="0.25">
      <c r="A5270" s="32">
        <v>162193</v>
      </c>
      <c r="B5270" s="31" t="s">
        <v>13814</v>
      </c>
      <c r="C5270" s="31" t="s">
        <v>13815</v>
      </c>
      <c r="D5270" s="31" t="s">
        <v>13816</v>
      </c>
      <c r="E5270" s="31" t="s">
        <v>135</v>
      </c>
      <c r="F5270" s="31" t="s">
        <v>122</v>
      </c>
      <c r="G5270" s="31" t="s">
        <v>115</v>
      </c>
      <c r="H5270" s="31" t="s">
        <v>116</v>
      </c>
      <c r="I5270" s="31"/>
      <c r="J5270" s="31"/>
      <c r="K5270" s="31" t="s">
        <v>106</v>
      </c>
      <c r="L5270" s="31" t="s">
        <v>13815</v>
      </c>
      <c r="M5270" s="31" t="s">
        <v>7</v>
      </c>
      <c r="N5270" s="31" t="s">
        <v>25930</v>
      </c>
      <c r="O5270" s="31" t="s">
        <v>25929</v>
      </c>
      <c r="P5270" s="32" t="s">
        <v>67</v>
      </c>
      <c r="Q5270" s="32">
        <v>1</v>
      </c>
      <c r="R5270" t="str">
        <f t="shared" si="82"/>
        <v>Бершеда О.Л. ПП, лоток г.Славута (Базарна Площа)</v>
      </c>
    </row>
    <row r="5271" spans="1:18" hidden="1" x14ac:dyDescent="0.25">
      <c r="A5271" s="32">
        <v>162212</v>
      </c>
      <c r="B5271" s="31" t="s">
        <v>13859</v>
      </c>
      <c r="C5271" s="31" t="s">
        <v>13860</v>
      </c>
      <c r="D5271" s="31" t="s">
        <v>13861</v>
      </c>
      <c r="E5271" s="31" t="s">
        <v>135</v>
      </c>
      <c r="F5271" s="31" t="s">
        <v>122</v>
      </c>
      <c r="G5271" s="31" t="s">
        <v>107</v>
      </c>
      <c r="H5271" s="31" t="s">
        <v>108</v>
      </c>
      <c r="I5271" s="31" t="s">
        <v>124</v>
      </c>
      <c r="J5271" s="31" t="s">
        <v>109</v>
      </c>
      <c r="K5271" s="31" t="s">
        <v>106</v>
      </c>
      <c r="L5271" s="31" t="s">
        <v>13860</v>
      </c>
      <c r="M5271" s="31" t="s">
        <v>12</v>
      </c>
      <c r="N5271" s="31" t="s">
        <v>25930</v>
      </c>
      <c r="O5271" s="31" t="s">
        <v>25929</v>
      </c>
      <c r="P5271" s="32" t="s">
        <v>25948</v>
      </c>
      <c r="Q5271" s="32">
        <v>1</v>
      </c>
      <c r="R5271" t="str">
        <f t="shared" si="82"/>
        <v>Бігдаш Ж.М. ПП, к-к "Ролікс" р-н Полонский Район, г.Полонное, ул.Матросова, д.31а</v>
      </c>
    </row>
    <row r="5272" spans="1:18" hidden="1" x14ac:dyDescent="0.25">
      <c r="A5272" s="32">
        <v>162214</v>
      </c>
      <c r="B5272" s="31" t="s">
        <v>13867</v>
      </c>
      <c r="C5272" s="31" t="s">
        <v>13868</v>
      </c>
      <c r="D5272" s="31" t="s">
        <v>13869</v>
      </c>
      <c r="E5272" s="31" t="s">
        <v>135</v>
      </c>
      <c r="F5272" s="31" t="s">
        <v>122</v>
      </c>
      <c r="G5272" s="31" t="s">
        <v>107</v>
      </c>
      <c r="H5272" s="31" t="s">
        <v>108</v>
      </c>
      <c r="I5272" s="31" t="s">
        <v>124</v>
      </c>
      <c r="J5272" s="31" t="s">
        <v>109</v>
      </c>
      <c r="K5272" s="31" t="s">
        <v>106</v>
      </c>
      <c r="L5272" s="31" t="s">
        <v>13868</v>
      </c>
      <c r="M5272" s="31" t="s">
        <v>9</v>
      </c>
      <c r="N5272" s="31" t="s">
        <v>25930</v>
      </c>
      <c r="O5272" s="31" t="s">
        <v>25929</v>
      </c>
      <c r="P5272" s="32" t="s">
        <v>25948</v>
      </c>
      <c r="Q5272" s="32">
        <v>1</v>
      </c>
      <c r="R5272" t="str">
        <f t="shared" si="82"/>
        <v>Бійчук В.С.ПП,"Зелений кіоск" р-н Белогорский Район, пгт.Ямполь, ул.Молодежная (0)</v>
      </c>
    </row>
    <row r="5273" spans="1:18" hidden="1" x14ac:dyDescent="0.25">
      <c r="A5273" s="32">
        <v>162229</v>
      </c>
      <c r="B5273" s="31" t="s">
        <v>13910</v>
      </c>
      <c r="C5273" s="31" t="s">
        <v>13911</v>
      </c>
      <c r="D5273" s="31" t="s">
        <v>13912</v>
      </c>
      <c r="E5273" s="31" t="s">
        <v>135</v>
      </c>
      <c r="F5273" s="31" t="s">
        <v>122</v>
      </c>
      <c r="G5273" s="31" t="s">
        <v>114</v>
      </c>
      <c r="H5273" s="31" t="s">
        <v>108</v>
      </c>
      <c r="I5273" s="31" t="s">
        <v>124</v>
      </c>
      <c r="J5273" s="31" t="s">
        <v>109</v>
      </c>
      <c r="K5273" s="31" t="s">
        <v>106</v>
      </c>
      <c r="L5273" s="31" t="s">
        <v>13913</v>
      </c>
      <c r="M5273" s="31" t="s">
        <v>9</v>
      </c>
      <c r="N5273" s="31" t="s">
        <v>25930</v>
      </c>
      <c r="O5273" s="31" t="s">
        <v>25929</v>
      </c>
      <c r="P5273" s="32" t="s">
        <v>25948</v>
      </c>
      <c r="Q5273" s="32">
        <v>1</v>
      </c>
      <c r="R5273" t="str">
        <f t="shared" si="82"/>
        <v>(КООП) Білогірське РайСТ, кафе "Мрія" р-н Белогорский Район, пгт.Белогорье, ул.Шевченко, д.72</v>
      </c>
    </row>
    <row r="5274" spans="1:18" hidden="1" x14ac:dyDescent="0.25">
      <c r="A5274" s="32">
        <v>162233</v>
      </c>
      <c r="B5274" s="31" t="s">
        <v>13914</v>
      </c>
      <c r="C5274" s="31" t="s">
        <v>13915</v>
      </c>
      <c r="D5274" s="31" t="s">
        <v>13916</v>
      </c>
      <c r="E5274" s="31" t="s">
        <v>135</v>
      </c>
      <c r="F5274" s="31" t="s">
        <v>122</v>
      </c>
      <c r="G5274" s="31" t="s">
        <v>114</v>
      </c>
      <c r="H5274" s="31" t="s">
        <v>108</v>
      </c>
      <c r="I5274" s="31" t="s">
        <v>124</v>
      </c>
      <c r="J5274" s="31" t="s">
        <v>109</v>
      </c>
      <c r="K5274" s="31" t="s">
        <v>106</v>
      </c>
      <c r="L5274" s="31" t="s">
        <v>13917</v>
      </c>
      <c r="M5274" s="31" t="s">
        <v>9</v>
      </c>
      <c r="N5274" s="31" t="s">
        <v>25930</v>
      </c>
      <c r="O5274" s="31" t="s">
        <v>25929</v>
      </c>
      <c r="P5274" s="32" t="s">
        <v>25948</v>
      </c>
      <c r="Q5274" s="32">
        <v>1</v>
      </c>
      <c r="R5274" t="str">
        <f t="shared" si="82"/>
        <v>(КООП) Білогірський кооператор ПП, бар р-н Белогорский Район, с.Семенов, ул.Центральная, д.14</v>
      </c>
    </row>
    <row r="5275" spans="1:18" hidden="1" x14ac:dyDescent="0.25">
      <c r="A5275" s="32">
        <v>162234</v>
      </c>
      <c r="B5275" s="31" t="s">
        <v>13918</v>
      </c>
      <c r="C5275" s="31" t="s">
        <v>13919</v>
      </c>
      <c r="D5275" s="31" t="s">
        <v>13920</v>
      </c>
      <c r="E5275" s="31" t="s">
        <v>135</v>
      </c>
      <c r="F5275" s="31" t="s">
        <v>122</v>
      </c>
      <c r="G5275" s="31" t="s">
        <v>114</v>
      </c>
      <c r="H5275" s="31" t="s">
        <v>108</v>
      </c>
      <c r="I5275" s="31"/>
      <c r="J5275" s="31"/>
      <c r="K5275" s="31" t="s">
        <v>106</v>
      </c>
      <c r="L5275" s="31" t="s">
        <v>13921</v>
      </c>
      <c r="M5275" s="31" t="s">
        <v>9</v>
      </c>
      <c r="N5275" s="31" t="s">
        <v>25930</v>
      </c>
      <c r="O5275" s="31" t="s">
        <v>25929</v>
      </c>
      <c r="P5275" s="32" t="s">
        <v>25948</v>
      </c>
      <c r="Q5275" s="32">
        <v>1</v>
      </c>
      <c r="R5275" t="str">
        <f t="shared" si="82"/>
        <v>Білогірський кооператор ПП,бар "Чумацький шлях" р-н Белогорский Район, пгт.Белогорье, ул.Железнодорожная, д.65</v>
      </c>
    </row>
    <row r="5276" spans="1:18" hidden="1" x14ac:dyDescent="0.25">
      <c r="A5276" s="32">
        <v>162234</v>
      </c>
      <c r="B5276" s="31" t="s">
        <v>13918</v>
      </c>
      <c r="C5276" s="31" t="s">
        <v>13919</v>
      </c>
      <c r="D5276" s="31" t="s">
        <v>13920</v>
      </c>
      <c r="E5276" s="31" t="s">
        <v>135</v>
      </c>
      <c r="F5276" s="31" t="s">
        <v>122</v>
      </c>
      <c r="G5276" s="31" t="s">
        <v>114</v>
      </c>
      <c r="H5276" s="31" t="s">
        <v>108</v>
      </c>
      <c r="I5276" s="31" t="s">
        <v>13922</v>
      </c>
      <c r="J5276" s="31" t="s">
        <v>13923</v>
      </c>
      <c r="K5276" s="31" t="s">
        <v>106</v>
      </c>
      <c r="L5276" s="31" t="s">
        <v>13919</v>
      </c>
      <c r="M5276" s="31" t="s">
        <v>9</v>
      </c>
      <c r="N5276" s="31" t="s">
        <v>25930</v>
      </c>
      <c r="O5276" s="31" t="s">
        <v>25929</v>
      </c>
      <c r="P5276" s="32" t="s">
        <v>25948</v>
      </c>
      <c r="Q5276" s="32">
        <v>1</v>
      </c>
      <c r="R5276" t="str">
        <f t="shared" si="82"/>
        <v>Білогірський кооператор ПП,бар "Чумацький шлях" р-н Белогорский Район, пгт.Белогорье, ул.Железнодорожная, д.65</v>
      </c>
    </row>
    <row r="5277" spans="1:18" hidden="1" x14ac:dyDescent="0.25">
      <c r="A5277" s="32">
        <v>162241</v>
      </c>
      <c r="B5277" s="31" t="s">
        <v>13941</v>
      </c>
      <c r="C5277" s="31" t="s">
        <v>13942</v>
      </c>
      <c r="D5277" s="31" t="s">
        <v>13943</v>
      </c>
      <c r="E5277" s="31" t="s">
        <v>135</v>
      </c>
      <c r="F5277" s="31" t="s">
        <v>122</v>
      </c>
      <c r="G5277" s="31" t="s">
        <v>107</v>
      </c>
      <c r="H5277" s="31" t="s">
        <v>108</v>
      </c>
      <c r="I5277" s="31" t="s">
        <v>124</v>
      </c>
      <c r="J5277" s="31" t="s">
        <v>109</v>
      </c>
      <c r="K5277" s="31" t="s">
        <v>106</v>
      </c>
      <c r="L5277" s="31" t="s">
        <v>13942</v>
      </c>
      <c r="M5277" s="31" t="s">
        <v>7</v>
      </c>
      <c r="N5277" s="31" t="s">
        <v>25930</v>
      </c>
      <c r="O5277" s="31" t="s">
        <v>25929</v>
      </c>
      <c r="P5277" s="32" t="s">
        <v>25948</v>
      </c>
      <c r="Q5277" s="32">
        <v>1</v>
      </c>
      <c r="R5277" t="str">
        <f t="shared" si="82"/>
        <v>Білоус С.М. ПП, маг. "Сірьога" г.Славута, ул.Лесная, д.54а</v>
      </c>
    </row>
    <row r="5278" spans="1:18" hidden="1" x14ac:dyDescent="0.25">
      <c r="A5278" s="32">
        <v>162255</v>
      </c>
      <c r="B5278" s="31" t="s">
        <v>13973</v>
      </c>
      <c r="C5278" s="31" t="s">
        <v>13974</v>
      </c>
      <c r="D5278" s="31" t="s">
        <v>10308</v>
      </c>
      <c r="E5278" s="31" t="s">
        <v>145</v>
      </c>
      <c r="F5278" s="31" t="s">
        <v>122</v>
      </c>
      <c r="G5278" s="31" t="s">
        <v>107</v>
      </c>
      <c r="H5278" s="31" t="s">
        <v>108</v>
      </c>
      <c r="I5278" s="31" t="s">
        <v>124</v>
      </c>
      <c r="J5278" s="31" t="s">
        <v>109</v>
      </c>
      <c r="K5278" s="31" t="s">
        <v>106</v>
      </c>
      <c r="L5278" s="31" t="s">
        <v>13974</v>
      </c>
      <c r="M5278" s="31" t="s">
        <v>13</v>
      </c>
      <c r="N5278" s="31" t="s">
        <v>25931</v>
      </c>
      <c r="O5278" s="31" t="s">
        <v>25929</v>
      </c>
      <c r="P5278" s="32" t="s">
        <v>25948</v>
      </c>
      <c r="Q5278" s="32">
        <v>1</v>
      </c>
      <c r="R5278" t="str">
        <f t="shared" si="82"/>
        <v>Блажков О.О. ПП, маг."Новинка" р-н Деражнянский Район, г.Деражня, ул.Проскуровская, д.57/1</v>
      </c>
    </row>
    <row r="5279" spans="1:18" hidden="1" x14ac:dyDescent="0.25">
      <c r="A5279" s="32">
        <v>162256</v>
      </c>
      <c r="B5279" s="31" t="s">
        <v>13975</v>
      </c>
      <c r="C5279" s="31" t="s">
        <v>13976</v>
      </c>
      <c r="D5279" s="31" t="s">
        <v>13977</v>
      </c>
      <c r="E5279" s="31" t="s">
        <v>145</v>
      </c>
      <c r="F5279" s="31" t="s">
        <v>122</v>
      </c>
      <c r="G5279" s="31" t="s">
        <v>107</v>
      </c>
      <c r="H5279" s="31" t="s">
        <v>108</v>
      </c>
      <c r="I5279" s="31" t="s">
        <v>13978</v>
      </c>
      <c r="J5279" s="31" t="s">
        <v>13979</v>
      </c>
      <c r="K5279" s="31" t="s">
        <v>106</v>
      </c>
      <c r="L5279" s="31" t="s">
        <v>13976</v>
      </c>
      <c r="M5279" s="31" t="s">
        <v>13</v>
      </c>
      <c r="N5279" s="31" t="s">
        <v>25931</v>
      </c>
      <c r="O5279" s="31" t="s">
        <v>25929</v>
      </c>
      <c r="P5279" s="32" t="s">
        <v>25948</v>
      </c>
      <c r="Q5279" s="32">
        <v>1</v>
      </c>
      <c r="R5279" t="str">
        <f t="shared" si="82"/>
        <v>Блажкова Л.І. ПП, маг. "Мрія" р-н Деражнянский Район, г.Деражня, ул.Проскуровская, д.74</v>
      </c>
    </row>
    <row r="5280" spans="1:18" hidden="1" x14ac:dyDescent="0.25">
      <c r="A5280" s="32">
        <v>162259</v>
      </c>
      <c r="B5280" s="31" t="s">
        <v>13986</v>
      </c>
      <c r="C5280" s="31" t="s">
        <v>13987</v>
      </c>
      <c r="D5280" s="31" t="s">
        <v>13988</v>
      </c>
      <c r="E5280" s="31" t="s">
        <v>145</v>
      </c>
      <c r="F5280" s="31" t="s">
        <v>122</v>
      </c>
      <c r="G5280" s="31" t="s">
        <v>107</v>
      </c>
      <c r="H5280" s="31" t="s">
        <v>108</v>
      </c>
      <c r="I5280" s="31" t="s">
        <v>13989</v>
      </c>
      <c r="J5280" s="31" t="s">
        <v>13990</v>
      </c>
      <c r="K5280" s="31" t="s">
        <v>106</v>
      </c>
      <c r="L5280" s="31" t="s">
        <v>13987</v>
      </c>
      <c r="M5280" s="31" t="s">
        <v>15</v>
      </c>
      <c r="N5280" s="31" t="s">
        <v>25931</v>
      </c>
      <c r="O5280" s="31" t="s">
        <v>25929</v>
      </c>
      <c r="P5280" s="32" t="s">
        <v>25948</v>
      </c>
      <c r="Q5280" s="32">
        <v>1</v>
      </c>
      <c r="R5280" t="str">
        <f t="shared" si="82"/>
        <v>Близнюк О.А. ПП, маг. "Твінс" р-н Волочисский Район, г.Волочиск, ул.Независимости, д.262</v>
      </c>
    </row>
    <row r="5281" spans="1:18" hidden="1" x14ac:dyDescent="0.25">
      <c r="A5281" s="32">
        <v>162259</v>
      </c>
      <c r="B5281" s="31" t="s">
        <v>13986</v>
      </c>
      <c r="C5281" s="31" t="s">
        <v>13987</v>
      </c>
      <c r="D5281" s="31" t="s">
        <v>13988</v>
      </c>
      <c r="E5281" s="31" t="s">
        <v>145</v>
      </c>
      <c r="F5281" s="31" t="s">
        <v>122</v>
      </c>
      <c r="G5281" s="31" t="s">
        <v>107</v>
      </c>
      <c r="H5281" s="31" t="s">
        <v>108</v>
      </c>
      <c r="I5281" s="31"/>
      <c r="J5281" s="31"/>
      <c r="K5281" s="31" t="s">
        <v>106</v>
      </c>
      <c r="L5281" s="31" t="s">
        <v>13987</v>
      </c>
      <c r="M5281" s="31" t="s">
        <v>15</v>
      </c>
      <c r="N5281" s="31" t="s">
        <v>25931</v>
      </c>
      <c r="O5281" s="31" t="s">
        <v>25929</v>
      </c>
      <c r="P5281" s="32" t="s">
        <v>25948</v>
      </c>
      <c r="Q5281" s="32">
        <v>1</v>
      </c>
      <c r="R5281" t="str">
        <f t="shared" si="82"/>
        <v>Близнюк О.А. ПП, маг. "Твінс" р-н Волочисский Район, г.Волочиск, ул.Независимости, д.262</v>
      </c>
    </row>
    <row r="5282" spans="1:18" hidden="1" x14ac:dyDescent="0.25">
      <c r="A5282" s="32">
        <v>162268</v>
      </c>
      <c r="B5282" s="31" t="s">
        <v>14016</v>
      </c>
      <c r="C5282" s="31" t="s">
        <v>14017</v>
      </c>
      <c r="D5282" s="31" t="s">
        <v>14018</v>
      </c>
      <c r="E5282" s="31" t="s">
        <v>135</v>
      </c>
      <c r="F5282" s="31" t="s">
        <v>122</v>
      </c>
      <c r="G5282" s="31" t="s">
        <v>107</v>
      </c>
      <c r="H5282" s="31" t="s">
        <v>108</v>
      </c>
      <c r="I5282" s="31" t="s">
        <v>124</v>
      </c>
      <c r="J5282" s="31" t="s">
        <v>109</v>
      </c>
      <c r="K5282" s="31" t="s">
        <v>106</v>
      </c>
      <c r="L5282" s="31" t="s">
        <v>14017</v>
      </c>
      <c r="M5282" s="31" t="s">
        <v>10</v>
      </c>
      <c r="N5282" s="31" t="s">
        <v>25930</v>
      </c>
      <c r="O5282" s="31" t="s">
        <v>25929</v>
      </c>
      <c r="P5282" s="32" t="s">
        <v>25948</v>
      </c>
      <c r="Q5282" s="32">
        <v>1</v>
      </c>
      <c r="R5282" t="str">
        <f t="shared" si="82"/>
        <v>Бобрик М.М. ПП, маг."Продукти" р-н Белогорский Район, с.Залужье (центр)</v>
      </c>
    </row>
    <row r="5283" spans="1:18" hidden="1" x14ac:dyDescent="0.25">
      <c r="A5283" s="32">
        <v>162268</v>
      </c>
      <c r="B5283" s="31" t="s">
        <v>14016</v>
      </c>
      <c r="C5283" s="31" t="s">
        <v>14017</v>
      </c>
      <c r="D5283" s="31" t="s">
        <v>14018</v>
      </c>
      <c r="E5283" s="31" t="s">
        <v>135</v>
      </c>
      <c r="F5283" s="31" t="s">
        <v>122</v>
      </c>
      <c r="G5283" s="31" t="s">
        <v>107</v>
      </c>
      <c r="H5283" s="31" t="s">
        <v>108</v>
      </c>
      <c r="I5283" s="31"/>
      <c r="J5283" s="31"/>
      <c r="K5283" s="31" t="s">
        <v>106</v>
      </c>
      <c r="L5283" s="31" t="s">
        <v>14017</v>
      </c>
      <c r="M5283" s="31" t="s">
        <v>10</v>
      </c>
      <c r="N5283" s="31" t="s">
        <v>25930</v>
      </c>
      <c r="O5283" s="31" t="s">
        <v>25929</v>
      </c>
      <c r="P5283" s="32" t="s">
        <v>25948</v>
      </c>
      <c r="Q5283" s="32">
        <v>1</v>
      </c>
      <c r="R5283" t="str">
        <f t="shared" si="82"/>
        <v>Бобрик М.М. ПП, маг."Продукти" р-н Белогорский Район, с.Залужье (центр)</v>
      </c>
    </row>
    <row r="5284" spans="1:18" hidden="1" x14ac:dyDescent="0.25">
      <c r="A5284" s="32">
        <v>162277</v>
      </c>
      <c r="B5284" s="31" t="s">
        <v>14036</v>
      </c>
      <c r="C5284" s="31" t="s">
        <v>14037</v>
      </c>
      <c r="D5284" s="31" t="s">
        <v>14038</v>
      </c>
      <c r="E5284" s="31" t="s">
        <v>135</v>
      </c>
      <c r="F5284" s="31" t="s">
        <v>122</v>
      </c>
      <c r="G5284" s="31" t="s">
        <v>107</v>
      </c>
      <c r="H5284" s="31" t="s">
        <v>108</v>
      </c>
      <c r="I5284" s="31" t="s">
        <v>124</v>
      </c>
      <c r="J5284" s="31" t="s">
        <v>109</v>
      </c>
      <c r="K5284" s="31" t="s">
        <v>106</v>
      </c>
      <c r="L5284" s="31" t="s">
        <v>14037</v>
      </c>
      <c r="M5284" s="31" t="s">
        <v>12</v>
      </c>
      <c r="N5284" s="31" t="s">
        <v>25930</v>
      </c>
      <c r="O5284" s="31" t="s">
        <v>25929</v>
      </c>
      <c r="P5284" s="32" t="s">
        <v>25948</v>
      </c>
      <c r="Q5284" s="32">
        <v>1</v>
      </c>
      <c r="R5284" t="str">
        <f t="shared" si="82"/>
        <v>Богомол М.Ф. ПП, маг. "Продукти" р-н Полонский Район, г.Полонное, ул.Артема, д.91</v>
      </c>
    </row>
    <row r="5285" spans="1:18" hidden="1" x14ac:dyDescent="0.25">
      <c r="A5285" s="32">
        <v>162301</v>
      </c>
      <c r="B5285" s="31" t="s">
        <v>14076</v>
      </c>
      <c r="C5285" s="31" t="s">
        <v>14077</v>
      </c>
      <c r="D5285" s="31" t="s">
        <v>12373</v>
      </c>
      <c r="E5285" s="31" t="s">
        <v>135</v>
      </c>
      <c r="F5285" s="31" t="s">
        <v>122</v>
      </c>
      <c r="G5285" s="31" t="s">
        <v>113</v>
      </c>
      <c r="H5285" s="31" t="s">
        <v>108</v>
      </c>
      <c r="I5285" s="31" t="s">
        <v>124</v>
      </c>
      <c r="J5285" s="31" t="s">
        <v>109</v>
      </c>
      <c r="K5285" s="31" t="s">
        <v>106</v>
      </c>
      <c r="L5285" s="31" t="s">
        <v>14077</v>
      </c>
      <c r="M5285" s="31" t="s">
        <v>12</v>
      </c>
      <c r="N5285" s="31" t="s">
        <v>25930</v>
      </c>
      <c r="O5285" s="31" t="s">
        <v>25929</v>
      </c>
      <c r="P5285" s="32" t="s">
        <v>25948</v>
      </c>
      <c r="Q5285" s="32">
        <v>1</v>
      </c>
      <c r="R5285" t="str">
        <f t="shared" si="82"/>
        <v>Бойко А.С. ПП, к-к №238 Полонський Район, Полонне,</v>
      </c>
    </row>
    <row r="5286" spans="1:18" hidden="1" x14ac:dyDescent="0.25">
      <c r="A5286" s="32">
        <v>162304</v>
      </c>
      <c r="B5286" s="31" t="s">
        <v>14080</v>
      </c>
      <c r="C5286" s="31" t="s">
        <v>14081</v>
      </c>
      <c r="D5286" s="31" t="s">
        <v>14082</v>
      </c>
      <c r="E5286" s="31" t="s">
        <v>135</v>
      </c>
      <c r="F5286" s="31" t="s">
        <v>122</v>
      </c>
      <c r="G5286" s="31" t="s">
        <v>107</v>
      </c>
      <c r="H5286" s="31" t="s">
        <v>108</v>
      </c>
      <c r="I5286" s="31" t="s">
        <v>14083</v>
      </c>
      <c r="J5286" s="31" t="s">
        <v>14084</v>
      </c>
      <c r="K5286" s="31" t="s">
        <v>106</v>
      </c>
      <c r="L5286" s="31" t="s">
        <v>14081</v>
      </c>
      <c r="M5286" s="31" t="s">
        <v>8</v>
      </c>
      <c r="N5286" s="31" t="s">
        <v>25930</v>
      </c>
      <c r="O5286" s="31" t="s">
        <v>25929</v>
      </c>
      <c r="P5286" s="32" t="s">
        <v>25948</v>
      </c>
      <c r="Q5286" s="32">
        <v>1</v>
      </c>
      <c r="R5286" t="str">
        <f t="shared" si="82"/>
        <v>Бойко Д.В. ПП, маг."Парус" р-н Шепетовский Район, с.Судилков, ул.Островского Николая, д.41а</v>
      </c>
    </row>
    <row r="5287" spans="1:18" hidden="1" x14ac:dyDescent="0.25">
      <c r="A5287" s="32">
        <v>161515</v>
      </c>
      <c r="B5287" s="31" t="s">
        <v>12208</v>
      </c>
      <c r="C5287" s="31" t="s">
        <v>12209</v>
      </c>
      <c r="D5287" s="31" t="s">
        <v>12210</v>
      </c>
      <c r="E5287" s="31" t="s">
        <v>145</v>
      </c>
      <c r="F5287" s="31" t="s">
        <v>122</v>
      </c>
      <c r="G5287" s="31" t="s">
        <v>107</v>
      </c>
      <c r="H5287" s="31" t="s">
        <v>108</v>
      </c>
      <c r="I5287" s="31"/>
      <c r="J5287" s="31"/>
      <c r="K5287" s="31" t="s">
        <v>106</v>
      </c>
      <c r="L5287" s="31" t="s">
        <v>12209</v>
      </c>
      <c r="M5287" s="31" t="s">
        <v>13</v>
      </c>
      <c r="N5287" s="31" t="s">
        <v>25931</v>
      </c>
      <c r="O5287" s="31" t="s">
        <v>25929</v>
      </c>
      <c r="P5287" s="32" t="s">
        <v>25948</v>
      </c>
      <c r="Q5287" s="32">
        <v>1</v>
      </c>
      <c r="R5287" t="str">
        <f t="shared" si="82"/>
        <v>Скопець В.В. ПП, маг. "Продукти" р-н Городокский Район, пгт.Сатанов, ул.Макарова, д.2</v>
      </c>
    </row>
    <row r="5288" spans="1:18" hidden="1" x14ac:dyDescent="0.25">
      <c r="A5288" s="32">
        <v>161564</v>
      </c>
      <c r="B5288" s="31" t="s">
        <v>12370</v>
      </c>
      <c r="C5288" s="31" t="s">
        <v>12371</v>
      </c>
      <c r="D5288" s="31" t="s">
        <v>12372</v>
      </c>
      <c r="E5288" s="31" t="s">
        <v>135</v>
      </c>
      <c r="F5288" s="31" t="s">
        <v>122</v>
      </c>
      <c r="G5288" s="31" t="s">
        <v>107</v>
      </c>
      <c r="H5288" s="31" t="s">
        <v>108</v>
      </c>
      <c r="I5288" s="31" t="s">
        <v>124</v>
      </c>
      <c r="J5288" s="31" t="s">
        <v>109</v>
      </c>
      <c r="K5288" s="31" t="s">
        <v>106</v>
      </c>
      <c r="L5288" s="31" t="s">
        <v>12371</v>
      </c>
      <c r="M5288" s="31" t="s">
        <v>12</v>
      </c>
      <c r="N5288" s="31" t="s">
        <v>25930</v>
      </c>
      <c r="O5288" s="31" t="s">
        <v>25929</v>
      </c>
      <c r="P5288" s="32" t="s">
        <v>25948</v>
      </c>
      <c r="Q5288" s="32">
        <v>1</v>
      </c>
      <c r="R5288" t="str">
        <f t="shared" si="82"/>
        <v>Солодка Л.І. ПП, маг."Мальви" р-н Полонский Район, г.Полонное, ул.Привокзальная, д.55</v>
      </c>
    </row>
    <row r="5289" spans="1:18" hidden="1" x14ac:dyDescent="0.25">
      <c r="A5289" s="32">
        <v>161565</v>
      </c>
      <c r="B5289" s="31" t="s">
        <v>3680</v>
      </c>
      <c r="C5289" s="31" t="s">
        <v>3681</v>
      </c>
      <c r="D5289" s="31" t="s">
        <v>12373</v>
      </c>
      <c r="E5289" s="31" t="s">
        <v>135</v>
      </c>
      <c r="F5289" s="31" t="s">
        <v>122</v>
      </c>
      <c r="G5289" s="31" t="s">
        <v>115</v>
      </c>
      <c r="H5289" s="31" t="s">
        <v>116</v>
      </c>
      <c r="I5289" s="31" t="s">
        <v>12374</v>
      </c>
      <c r="J5289" s="31" t="s">
        <v>12375</v>
      </c>
      <c r="K5289" s="31" t="s">
        <v>106</v>
      </c>
      <c r="L5289" s="31" t="s">
        <v>3681</v>
      </c>
      <c r="M5289" s="31" t="s">
        <v>12</v>
      </c>
      <c r="N5289" s="31" t="s">
        <v>25930</v>
      </c>
      <c r="O5289" s="31" t="s">
        <v>25929</v>
      </c>
      <c r="P5289" s="32" t="s">
        <v>25948</v>
      </c>
      <c r="Q5289" s="32">
        <v>1</v>
      </c>
      <c r="R5289" t="str">
        <f t="shared" si="82"/>
        <v>Солодкий В.О. ПП, к-к 253 Полонський Район, Полонне,</v>
      </c>
    </row>
    <row r="5290" spans="1:18" hidden="1" x14ac:dyDescent="0.25">
      <c r="A5290" s="32">
        <v>161568</v>
      </c>
      <c r="B5290" s="31" t="s">
        <v>12386</v>
      </c>
      <c r="C5290" s="31" t="s">
        <v>12387</v>
      </c>
      <c r="D5290" s="31" t="s">
        <v>12388</v>
      </c>
      <c r="E5290" s="31" t="s">
        <v>145</v>
      </c>
      <c r="F5290" s="31" t="s">
        <v>122</v>
      </c>
      <c r="G5290" s="31" t="s">
        <v>107</v>
      </c>
      <c r="H5290" s="31" t="s">
        <v>108</v>
      </c>
      <c r="I5290" s="31" t="s">
        <v>12389</v>
      </c>
      <c r="J5290" s="31" t="s">
        <v>12390</v>
      </c>
      <c r="K5290" s="31" t="s">
        <v>106</v>
      </c>
      <c r="L5290" s="31" t="s">
        <v>12387</v>
      </c>
      <c r="M5290" s="31" t="s">
        <v>13</v>
      </c>
      <c r="N5290" s="31" t="s">
        <v>25931</v>
      </c>
      <c r="O5290" s="31" t="s">
        <v>25929</v>
      </c>
      <c r="P5290" s="32" t="s">
        <v>25948</v>
      </c>
      <c r="Q5290" s="32">
        <v>1</v>
      </c>
      <c r="R5290" t="str">
        <f t="shared" si="82"/>
        <v>Солоненко В.І. ПП, к-к р-н Деражнянский Район, г.Деражня, ул.Интернациональная, д.5</v>
      </c>
    </row>
    <row r="5291" spans="1:18" hidden="1" x14ac:dyDescent="0.25">
      <c r="A5291" s="32">
        <v>161575</v>
      </c>
      <c r="B5291" s="31" t="s">
        <v>12405</v>
      </c>
      <c r="C5291" s="31" t="s">
        <v>12406</v>
      </c>
      <c r="D5291" s="31" t="s">
        <v>9580</v>
      </c>
      <c r="E5291" s="31" t="s">
        <v>135</v>
      </c>
      <c r="F5291" s="31" t="s">
        <v>122</v>
      </c>
      <c r="G5291" s="31" t="s">
        <v>149</v>
      </c>
      <c r="H5291" s="31" t="s">
        <v>108</v>
      </c>
      <c r="I5291" s="31" t="s">
        <v>124</v>
      </c>
      <c r="J5291" s="31" t="s">
        <v>109</v>
      </c>
      <c r="K5291" s="31" t="s">
        <v>106</v>
      </c>
      <c r="L5291" s="31" t="s">
        <v>12406</v>
      </c>
      <c r="M5291" s="31" t="s">
        <v>9</v>
      </c>
      <c r="N5291" s="31" t="s">
        <v>25930</v>
      </c>
      <c r="O5291" s="31" t="s">
        <v>25929</v>
      </c>
      <c r="P5291" s="32" t="s">
        <v>25948</v>
      </c>
      <c r="Q5291" s="32">
        <v>1</v>
      </c>
      <c r="R5291" t="str">
        <f t="shared" si="82"/>
        <v>Сосун О.В. ПП, к-к р-н Полонский Район, с.Новоселица (0)</v>
      </c>
    </row>
    <row r="5292" spans="1:18" hidden="1" x14ac:dyDescent="0.25">
      <c r="A5292" s="32">
        <v>161576</v>
      </c>
      <c r="B5292" s="31" t="s">
        <v>12407</v>
      </c>
      <c r="C5292" s="31" t="s">
        <v>12408</v>
      </c>
      <c r="D5292" s="31" t="s">
        <v>9580</v>
      </c>
      <c r="E5292" s="31" t="s">
        <v>135</v>
      </c>
      <c r="F5292" s="31" t="s">
        <v>122</v>
      </c>
      <c r="G5292" s="31" t="s">
        <v>115</v>
      </c>
      <c r="H5292" s="31" t="s">
        <v>116</v>
      </c>
      <c r="I5292" s="31" t="s">
        <v>124</v>
      </c>
      <c r="J5292" s="31" t="s">
        <v>109</v>
      </c>
      <c r="K5292" s="31" t="s">
        <v>106</v>
      </c>
      <c r="L5292" s="31" t="s">
        <v>12408</v>
      </c>
      <c r="M5292" s="31" t="s">
        <v>9</v>
      </c>
      <c r="N5292" s="31" t="s">
        <v>25930</v>
      </c>
      <c r="O5292" s="31" t="s">
        <v>25929</v>
      </c>
      <c r="P5292" s="32" t="s">
        <v>25948</v>
      </c>
      <c r="Q5292" s="32">
        <v>1</v>
      </c>
      <c r="R5292" t="str">
        <f t="shared" si="82"/>
        <v>Сосун П.П. ПП, вагончик р-н Полонский Район, с.Новоселица (0)</v>
      </c>
    </row>
    <row r="5293" spans="1:18" hidden="1" x14ac:dyDescent="0.25">
      <c r="A5293" s="32">
        <v>161582</v>
      </c>
      <c r="B5293" s="31" t="s">
        <v>12422</v>
      </c>
      <c r="C5293" s="31" t="s">
        <v>12423</v>
      </c>
      <c r="D5293" s="31" t="s">
        <v>12424</v>
      </c>
      <c r="E5293" s="31" t="s">
        <v>135</v>
      </c>
      <c r="F5293" s="31" t="s">
        <v>122</v>
      </c>
      <c r="G5293" s="31" t="s">
        <v>107</v>
      </c>
      <c r="H5293" s="31" t="s">
        <v>108</v>
      </c>
      <c r="I5293" s="31" t="s">
        <v>124</v>
      </c>
      <c r="J5293" s="31" t="s">
        <v>109</v>
      </c>
      <c r="K5293" s="31" t="s">
        <v>106</v>
      </c>
      <c r="L5293" s="31" t="s">
        <v>12423</v>
      </c>
      <c r="M5293" s="31" t="s">
        <v>12</v>
      </c>
      <c r="N5293" s="31" t="s">
        <v>25930</v>
      </c>
      <c r="O5293" s="31" t="s">
        <v>25929</v>
      </c>
      <c r="P5293" s="32" t="s">
        <v>25948</v>
      </c>
      <c r="Q5293" s="32">
        <v>1</v>
      </c>
      <c r="R5293" t="str">
        <f t="shared" si="82"/>
        <v>Ставісюк ПП, маг. "Полісся" Полонський Район, Полонне, вул. Матросова, прохідна маслозаводу,</v>
      </c>
    </row>
    <row r="5294" spans="1:18" hidden="1" x14ac:dyDescent="0.25">
      <c r="A5294" s="32">
        <v>161587</v>
      </c>
      <c r="B5294" s="31" t="s">
        <v>12432</v>
      </c>
      <c r="C5294" s="31" t="s">
        <v>12431</v>
      </c>
      <c r="D5294" s="31" t="s">
        <v>10487</v>
      </c>
      <c r="E5294" s="31" t="s">
        <v>145</v>
      </c>
      <c r="F5294" s="31" t="s">
        <v>122</v>
      </c>
      <c r="G5294" s="31" t="s">
        <v>115</v>
      </c>
      <c r="H5294" s="31" t="s">
        <v>116</v>
      </c>
      <c r="I5294" s="31" t="s">
        <v>124</v>
      </c>
      <c r="J5294" s="31" t="s">
        <v>109</v>
      </c>
      <c r="K5294" s="31" t="s">
        <v>106</v>
      </c>
      <c r="L5294" s="31" t="s">
        <v>12431</v>
      </c>
      <c r="M5294" s="31" t="s">
        <v>15</v>
      </c>
      <c r="N5294" s="31" t="s">
        <v>25931</v>
      </c>
      <c r="O5294" s="31" t="s">
        <v>25929</v>
      </c>
      <c r="P5294" s="32" t="s">
        <v>25948</v>
      </c>
      <c r="Q5294" s="32">
        <v>1</v>
      </c>
      <c r="R5294" t="str">
        <f t="shared" si="82"/>
        <v>Стаднічук.ПП, "Кіоск" р-н Волочисский Район, г.Волочиск, ул.Независимости, д.32а</v>
      </c>
    </row>
    <row r="5295" spans="1:18" hidden="1" x14ac:dyDescent="0.25">
      <c r="A5295" s="32">
        <v>161604</v>
      </c>
      <c r="B5295" s="31" t="s">
        <v>12463</v>
      </c>
      <c r="C5295" s="31" t="s">
        <v>12464</v>
      </c>
      <c r="D5295" s="31" t="s">
        <v>12465</v>
      </c>
      <c r="E5295" s="31" t="s">
        <v>145</v>
      </c>
      <c r="F5295" s="31" t="s">
        <v>122</v>
      </c>
      <c r="G5295" s="31" t="s">
        <v>107</v>
      </c>
      <c r="H5295" s="31" t="s">
        <v>108</v>
      </c>
      <c r="I5295" s="31" t="s">
        <v>124</v>
      </c>
      <c r="J5295" s="31" t="s">
        <v>109</v>
      </c>
      <c r="K5295" s="31" t="s">
        <v>106</v>
      </c>
      <c r="L5295" s="31" t="s">
        <v>12464</v>
      </c>
      <c r="M5295" s="31" t="s">
        <v>14</v>
      </c>
      <c r="N5295" s="31" t="s">
        <v>25931</v>
      </c>
      <c r="O5295" s="31" t="s">
        <v>25929</v>
      </c>
      <c r="P5295" s="32" t="s">
        <v>25948</v>
      </c>
      <c r="Q5295" s="32">
        <v>1</v>
      </c>
      <c r="R5295" t="str">
        <f t="shared" si="82"/>
        <v>Стахов П.Г. ПП, маг. "Продукти" р-н Ярмолинецкий Район, с.Новое Село (0)</v>
      </c>
    </row>
    <row r="5296" spans="1:18" hidden="1" x14ac:dyDescent="0.25">
      <c r="A5296" s="32">
        <v>161606</v>
      </c>
      <c r="B5296" s="31" t="s">
        <v>12469</v>
      </c>
      <c r="C5296" s="31" t="s">
        <v>12470</v>
      </c>
      <c r="D5296" s="31" t="s">
        <v>12471</v>
      </c>
      <c r="E5296" s="31" t="s">
        <v>135</v>
      </c>
      <c r="F5296" s="31" t="s">
        <v>122</v>
      </c>
      <c r="G5296" s="31" t="s">
        <v>299</v>
      </c>
      <c r="H5296" s="31" t="s">
        <v>108</v>
      </c>
      <c r="I5296" s="31" t="s">
        <v>124</v>
      </c>
      <c r="J5296" s="31" t="s">
        <v>109</v>
      </c>
      <c r="K5296" s="31" t="s">
        <v>106</v>
      </c>
      <c r="L5296" s="31" t="s">
        <v>12470</v>
      </c>
      <c r="M5296" s="31" t="s">
        <v>11</v>
      </c>
      <c r="N5296" s="31" t="s">
        <v>25930</v>
      </c>
      <c r="O5296" s="31" t="s">
        <v>25929</v>
      </c>
      <c r="P5296" s="32" t="s">
        <v>25948</v>
      </c>
      <c r="Q5296" s="32">
        <v>1</v>
      </c>
      <c r="R5296" t="str">
        <f t="shared" si="82"/>
        <v>Сташук О.І. ПП, маг. "Подолянка" Шепетівка, вул. Пр-т Миру, б. 46,</v>
      </c>
    </row>
    <row r="5297" spans="1:18" hidden="1" x14ac:dyDescent="0.25">
      <c r="A5297" s="32">
        <v>161624</v>
      </c>
      <c r="B5297" s="31" t="s">
        <v>12520</v>
      </c>
      <c r="C5297" s="31" t="s">
        <v>12521</v>
      </c>
      <c r="D5297" s="31" t="s">
        <v>12522</v>
      </c>
      <c r="E5297" s="31" t="s">
        <v>135</v>
      </c>
      <c r="F5297" s="31" t="s">
        <v>122</v>
      </c>
      <c r="G5297" s="31" t="s">
        <v>115</v>
      </c>
      <c r="H5297" s="31" t="s">
        <v>116</v>
      </c>
      <c r="I5297" s="31" t="s">
        <v>124</v>
      </c>
      <c r="J5297" s="31" t="s">
        <v>109</v>
      </c>
      <c r="K5297" s="31" t="s">
        <v>106</v>
      </c>
      <c r="L5297" s="31" t="s">
        <v>12521</v>
      </c>
      <c r="M5297" s="31" t="s">
        <v>7</v>
      </c>
      <c r="N5297" s="31" t="s">
        <v>25930</v>
      </c>
      <c r="O5297" s="31" t="s">
        <v>25929</v>
      </c>
      <c r="P5297" s="32" t="s">
        <v>25948</v>
      </c>
      <c r="Q5297" s="32">
        <v>1</v>
      </c>
      <c r="R5297" t="str">
        <f t="shared" si="82"/>
        <v>Строменко Л.В. ПП, лоток г.Славута (біля Опанасюк базарна площа)</v>
      </c>
    </row>
    <row r="5298" spans="1:18" hidden="1" x14ac:dyDescent="0.25">
      <c r="A5298" s="32">
        <v>161624</v>
      </c>
      <c r="B5298" s="31" t="s">
        <v>12520</v>
      </c>
      <c r="C5298" s="31" t="s">
        <v>12521</v>
      </c>
      <c r="D5298" s="31" t="s">
        <v>12522</v>
      </c>
      <c r="E5298" s="31" t="s">
        <v>135</v>
      </c>
      <c r="F5298" s="31" t="s">
        <v>122</v>
      </c>
      <c r="G5298" s="31" t="s">
        <v>115</v>
      </c>
      <c r="H5298" s="31" t="s">
        <v>116</v>
      </c>
      <c r="I5298" s="31"/>
      <c r="J5298" s="31"/>
      <c r="K5298" s="31" t="s">
        <v>106</v>
      </c>
      <c r="L5298" s="31" t="s">
        <v>12521</v>
      </c>
      <c r="M5298" s="31" t="s">
        <v>7</v>
      </c>
      <c r="N5298" s="31" t="s">
        <v>25930</v>
      </c>
      <c r="O5298" s="31" t="s">
        <v>25929</v>
      </c>
      <c r="P5298" s="32" t="s">
        <v>25948</v>
      </c>
      <c r="Q5298" s="32">
        <v>1</v>
      </c>
      <c r="R5298" t="str">
        <f t="shared" si="82"/>
        <v>Строменко Л.В. ПП, лоток г.Славута (біля Опанасюк базарна площа)</v>
      </c>
    </row>
    <row r="5299" spans="1:18" hidden="1" x14ac:dyDescent="0.25">
      <c r="A5299" s="32">
        <v>161627</v>
      </c>
      <c r="B5299" s="31" t="s">
        <v>12530</v>
      </c>
      <c r="C5299" s="31" t="s">
        <v>12531</v>
      </c>
      <c r="D5299" s="31" t="s">
        <v>12532</v>
      </c>
      <c r="E5299" s="31" t="s">
        <v>135</v>
      </c>
      <c r="F5299" s="31" t="s">
        <v>122</v>
      </c>
      <c r="G5299" s="31" t="s">
        <v>115</v>
      </c>
      <c r="H5299" s="31" t="s">
        <v>116</v>
      </c>
      <c r="I5299" s="31" t="s">
        <v>12533</v>
      </c>
      <c r="J5299" s="31" t="s">
        <v>12534</v>
      </c>
      <c r="K5299" s="31" t="s">
        <v>106</v>
      </c>
      <c r="L5299" s="31" t="s">
        <v>12531</v>
      </c>
      <c r="M5299" s="31" t="s">
        <v>11</v>
      </c>
      <c r="N5299" s="31" t="s">
        <v>25930</v>
      </c>
      <c r="O5299" s="31" t="s">
        <v>25929</v>
      </c>
      <c r="P5299" s="32" t="s">
        <v>67</v>
      </c>
      <c r="Q5299" s="32">
        <v>1</v>
      </c>
      <c r="R5299" t="str">
        <f t="shared" si="82"/>
        <v>Стукало О.О ПП, лоток г.Шепетовка, ул.Маркса Карла (металический контейнер)</v>
      </c>
    </row>
    <row r="5300" spans="1:18" hidden="1" x14ac:dyDescent="0.25">
      <c r="A5300" s="32">
        <v>161627</v>
      </c>
      <c r="B5300" s="31" t="s">
        <v>12530</v>
      </c>
      <c r="C5300" s="31" t="s">
        <v>12531</v>
      </c>
      <c r="D5300" s="31" t="s">
        <v>12532</v>
      </c>
      <c r="E5300" s="31" t="s">
        <v>135</v>
      </c>
      <c r="F5300" s="31" t="s">
        <v>122</v>
      </c>
      <c r="G5300" s="31" t="s">
        <v>115</v>
      </c>
      <c r="H5300" s="31" t="s">
        <v>116</v>
      </c>
      <c r="I5300" s="31"/>
      <c r="J5300" s="31"/>
      <c r="K5300" s="31" t="s">
        <v>106</v>
      </c>
      <c r="L5300" s="31" t="s">
        <v>12531</v>
      </c>
      <c r="M5300" s="31" t="s">
        <v>11</v>
      </c>
      <c r="N5300" s="31" t="s">
        <v>25930</v>
      </c>
      <c r="O5300" s="31" t="s">
        <v>25929</v>
      </c>
      <c r="P5300" s="32" t="s">
        <v>67</v>
      </c>
      <c r="Q5300" s="32">
        <v>1</v>
      </c>
      <c r="R5300" t="str">
        <f t="shared" si="82"/>
        <v>Стукало О.О ПП, лоток г.Шепетовка, ул.Маркса Карла (металический контейнер)</v>
      </c>
    </row>
    <row r="5301" spans="1:18" hidden="1" x14ac:dyDescent="0.25">
      <c r="A5301" s="32">
        <v>161633</v>
      </c>
      <c r="B5301" s="31" t="s">
        <v>12541</v>
      </c>
      <c r="C5301" s="31" t="s">
        <v>12542</v>
      </c>
      <c r="D5301" s="31" t="s">
        <v>12543</v>
      </c>
      <c r="E5301" s="31" t="s">
        <v>145</v>
      </c>
      <c r="F5301" s="31" t="s">
        <v>122</v>
      </c>
      <c r="G5301" s="31" t="s">
        <v>107</v>
      </c>
      <c r="H5301" s="31" t="s">
        <v>108</v>
      </c>
      <c r="I5301" s="31" t="s">
        <v>124</v>
      </c>
      <c r="J5301" s="31" t="s">
        <v>109</v>
      </c>
      <c r="K5301" s="31" t="s">
        <v>106</v>
      </c>
      <c r="L5301" s="31" t="s">
        <v>12542</v>
      </c>
      <c r="M5301" s="31" t="s">
        <v>14</v>
      </c>
      <c r="N5301" s="31" t="s">
        <v>25931</v>
      </c>
      <c r="O5301" s="31" t="s">
        <v>25929</v>
      </c>
      <c r="P5301" s="32" t="s">
        <v>25948</v>
      </c>
      <c r="Q5301" s="32">
        <v>1</v>
      </c>
      <c r="R5301" t="str">
        <f t="shared" si="82"/>
        <v>Сухораб Л.С.ПП, маг. "Маяк" р-н Виньковецкий Район, пгт.Виньковцы, ул.Владимирская, д.17</v>
      </c>
    </row>
    <row r="5302" spans="1:18" hidden="1" x14ac:dyDescent="0.25">
      <c r="A5302" s="32">
        <v>161633</v>
      </c>
      <c r="B5302" s="31" t="s">
        <v>12541</v>
      </c>
      <c r="C5302" s="31" t="s">
        <v>12542</v>
      </c>
      <c r="D5302" s="31" t="s">
        <v>12543</v>
      </c>
      <c r="E5302" s="31" t="s">
        <v>145</v>
      </c>
      <c r="F5302" s="31" t="s">
        <v>122</v>
      </c>
      <c r="G5302" s="31" t="s">
        <v>107</v>
      </c>
      <c r="H5302" s="31" t="s">
        <v>108</v>
      </c>
      <c r="I5302" s="31"/>
      <c r="J5302" s="31"/>
      <c r="K5302" s="31" t="s">
        <v>106</v>
      </c>
      <c r="L5302" s="31" t="s">
        <v>12542</v>
      </c>
      <c r="M5302" s="31" t="s">
        <v>14</v>
      </c>
      <c r="N5302" s="31" t="s">
        <v>25931</v>
      </c>
      <c r="O5302" s="31" t="s">
        <v>25929</v>
      </c>
      <c r="P5302" s="32" t="s">
        <v>25948</v>
      </c>
      <c r="Q5302" s="32">
        <v>1</v>
      </c>
      <c r="R5302" t="str">
        <f t="shared" si="82"/>
        <v>Сухораб Л.С.ПП, маг. "Маяк" р-н Виньковецкий Район, пгт.Виньковцы, ул.Владимирская, д.17</v>
      </c>
    </row>
    <row r="5303" spans="1:18" hidden="1" x14ac:dyDescent="0.25">
      <c r="A5303" s="32">
        <v>161643</v>
      </c>
      <c r="B5303" s="31" t="s">
        <v>12567</v>
      </c>
      <c r="C5303" s="31" t="s">
        <v>12568</v>
      </c>
      <c r="D5303" s="31" t="s">
        <v>403</v>
      </c>
      <c r="E5303" s="31" t="s">
        <v>145</v>
      </c>
      <c r="F5303" s="31" t="s">
        <v>122</v>
      </c>
      <c r="G5303" s="31" t="s">
        <v>107</v>
      </c>
      <c r="H5303" s="31" t="s">
        <v>108</v>
      </c>
      <c r="I5303" s="31" t="s">
        <v>124</v>
      </c>
      <c r="J5303" s="31" t="s">
        <v>109</v>
      </c>
      <c r="K5303" s="31" t="s">
        <v>106</v>
      </c>
      <c r="L5303" s="31" t="s">
        <v>12568</v>
      </c>
      <c r="M5303" s="31" t="s">
        <v>25936</v>
      </c>
      <c r="N5303" s="31" t="s">
        <v>25931</v>
      </c>
      <c r="O5303" s="31" t="s">
        <v>25929</v>
      </c>
      <c r="P5303" s="32" t="s">
        <v>25948</v>
      </c>
      <c r="Q5303" s="32">
        <v>1</v>
      </c>
      <c r="R5303" t="str">
        <f t="shared" si="82"/>
        <v>Теклюк М.П. ПП, маг. "Люкс" р-н Ярмолинецкий Район, пгт.Ярмолинцы (0)</v>
      </c>
    </row>
    <row r="5304" spans="1:18" hidden="1" x14ac:dyDescent="0.25">
      <c r="A5304" s="32">
        <v>161649</v>
      </c>
      <c r="B5304" s="31" t="s">
        <v>3716</v>
      </c>
      <c r="C5304" s="31" t="s">
        <v>3717</v>
      </c>
      <c r="D5304" s="31" t="s">
        <v>9541</v>
      </c>
      <c r="E5304" s="31" t="s">
        <v>135</v>
      </c>
      <c r="F5304" s="31" t="s">
        <v>122</v>
      </c>
      <c r="G5304" s="31" t="s">
        <v>113</v>
      </c>
      <c r="H5304" s="31" t="s">
        <v>108</v>
      </c>
      <c r="I5304" s="31" t="s">
        <v>12586</v>
      </c>
      <c r="J5304" s="31" t="s">
        <v>12587</v>
      </c>
      <c r="K5304" s="31" t="s">
        <v>106</v>
      </c>
      <c r="L5304" s="31" t="s">
        <v>3717</v>
      </c>
      <c r="M5304" s="31" t="s">
        <v>7</v>
      </c>
      <c r="N5304" s="31" t="s">
        <v>25930</v>
      </c>
      <c r="O5304" s="31" t="s">
        <v>25929</v>
      </c>
      <c r="P5304" s="32" t="s">
        <v>25948</v>
      </c>
      <c r="Q5304" s="32">
        <v>1</v>
      </c>
      <c r="R5304" t="str">
        <f t="shared" si="82"/>
        <v>Терещук Н.Р.ПП, маг. "Свіжий хліб" г.Славута, ул.Кузовкова, д.14</v>
      </c>
    </row>
    <row r="5305" spans="1:18" hidden="1" x14ac:dyDescent="0.25">
      <c r="A5305" s="32">
        <v>161650</v>
      </c>
      <c r="B5305" s="31" t="s">
        <v>12588</v>
      </c>
      <c r="C5305" s="31" t="s">
        <v>12589</v>
      </c>
      <c r="D5305" s="31" t="s">
        <v>12590</v>
      </c>
      <c r="E5305" s="31" t="s">
        <v>145</v>
      </c>
      <c r="F5305" s="31" t="s">
        <v>122</v>
      </c>
      <c r="G5305" s="31" t="s">
        <v>107</v>
      </c>
      <c r="H5305" s="31" t="s">
        <v>108</v>
      </c>
      <c r="I5305" s="31" t="s">
        <v>124</v>
      </c>
      <c r="J5305" s="31" t="s">
        <v>109</v>
      </c>
      <c r="K5305" s="31" t="s">
        <v>106</v>
      </c>
      <c r="L5305" s="31" t="s">
        <v>12589</v>
      </c>
      <c r="M5305" s="31" t="s">
        <v>16</v>
      </c>
      <c r="N5305" s="31" t="s">
        <v>25931</v>
      </c>
      <c r="O5305" s="31" t="s">
        <v>25929</v>
      </c>
      <c r="P5305" s="32" t="s">
        <v>25948</v>
      </c>
      <c r="Q5305" s="32">
        <v>1</v>
      </c>
      <c r="R5305" t="str">
        <f t="shared" si="82"/>
        <v>Терлецька ПП, маг. "Продукти" р-н Деражнянский Район, пгт.Садовое (0)</v>
      </c>
    </row>
    <row r="5306" spans="1:18" hidden="1" x14ac:dyDescent="0.25">
      <c r="A5306" s="32">
        <v>161663</v>
      </c>
      <c r="B5306" s="31" t="s">
        <v>12617</v>
      </c>
      <c r="C5306" s="31" t="s">
        <v>12618</v>
      </c>
      <c r="D5306" s="31" t="s">
        <v>12619</v>
      </c>
      <c r="E5306" s="31" t="s">
        <v>145</v>
      </c>
      <c r="F5306" s="31" t="s">
        <v>122</v>
      </c>
      <c r="G5306" s="31" t="s">
        <v>107</v>
      </c>
      <c r="H5306" s="31" t="s">
        <v>108</v>
      </c>
      <c r="I5306" s="31" t="s">
        <v>12620</v>
      </c>
      <c r="J5306" s="31" t="s">
        <v>12621</v>
      </c>
      <c r="K5306" s="31" t="s">
        <v>106</v>
      </c>
      <c r="L5306" s="31" t="s">
        <v>12618</v>
      </c>
      <c r="M5306" s="31" t="s">
        <v>16</v>
      </c>
      <c r="N5306" s="31" t="s">
        <v>25931</v>
      </c>
      <c r="O5306" s="31" t="s">
        <v>25929</v>
      </c>
      <c r="P5306" s="32" t="s">
        <v>25948</v>
      </c>
      <c r="Q5306" s="32">
        <v>1</v>
      </c>
      <c r="R5306" t="str">
        <f t="shared" si="82"/>
        <v>Ткачук І.А ПП, маг. "Продукти" р-н Хмельницкий Район, пгт.Марьяновка, ул.Чапаева, д.100</v>
      </c>
    </row>
    <row r="5307" spans="1:18" hidden="1" x14ac:dyDescent="0.25">
      <c r="A5307" s="32">
        <v>161679</v>
      </c>
      <c r="B5307" s="31" t="s">
        <v>12643</v>
      </c>
      <c r="C5307" s="31" t="s">
        <v>12644</v>
      </c>
      <c r="D5307" s="31" t="s">
        <v>4356</v>
      </c>
      <c r="E5307" s="31" t="s">
        <v>135</v>
      </c>
      <c r="F5307" s="31" t="s">
        <v>122</v>
      </c>
      <c r="G5307" s="31" t="s">
        <v>107</v>
      </c>
      <c r="H5307" s="31" t="s">
        <v>108</v>
      </c>
      <c r="I5307" s="31" t="s">
        <v>124</v>
      </c>
      <c r="J5307" s="31" t="s">
        <v>109</v>
      </c>
      <c r="K5307" s="31" t="s">
        <v>106</v>
      </c>
      <c r="L5307" s="31" t="s">
        <v>12645</v>
      </c>
      <c r="M5307" s="31" t="s">
        <v>8</v>
      </c>
      <c r="N5307" s="31" t="s">
        <v>25930</v>
      </c>
      <c r="O5307" s="31" t="s">
        <v>25929</v>
      </c>
      <c r="P5307" s="32" t="s">
        <v>25948</v>
      </c>
      <c r="Q5307" s="32">
        <v>1</v>
      </c>
      <c r="R5307" t="str">
        <f t="shared" si="82"/>
        <v>Трембач Л.Мю ПП, маг. "Барвінок" р-н Шепетовский Район, с.Судилков, ул.Школьная, д.3а</v>
      </c>
    </row>
    <row r="5308" spans="1:18" hidden="1" x14ac:dyDescent="0.25">
      <c r="A5308" s="32">
        <v>161679</v>
      </c>
      <c r="B5308" s="31" t="s">
        <v>12643</v>
      </c>
      <c r="C5308" s="31" t="s">
        <v>12644</v>
      </c>
      <c r="D5308" s="31" t="s">
        <v>4356</v>
      </c>
      <c r="E5308" s="31" t="s">
        <v>135</v>
      </c>
      <c r="F5308" s="31" t="s">
        <v>122</v>
      </c>
      <c r="G5308" s="31" t="s">
        <v>107</v>
      </c>
      <c r="H5308" s="31" t="s">
        <v>108</v>
      </c>
      <c r="I5308" s="31"/>
      <c r="J5308" s="31"/>
      <c r="K5308" s="31" t="s">
        <v>106</v>
      </c>
      <c r="L5308" s="31" t="s">
        <v>12644</v>
      </c>
      <c r="M5308" s="31" t="s">
        <v>8</v>
      </c>
      <c r="N5308" s="31" t="s">
        <v>25930</v>
      </c>
      <c r="O5308" s="31" t="s">
        <v>25929</v>
      </c>
      <c r="P5308" s="32" t="s">
        <v>25948</v>
      </c>
      <c r="Q5308" s="32">
        <v>1</v>
      </c>
      <c r="R5308" t="str">
        <f t="shared" si="82"/>
        <v>Трембач Л.Мю ПП, маг. "Барвінок" р-н Шепетовский Район, с.Судилков, ул.Школьная, д.3а</v>
      </c>
    </row>
    <row r="5309" spans="1:18" hidden="1" x14ac:dyDescent="0.25">
      <c r="A5309" s="32">
        <v>161683</v>
      </c>
      <c r="B5309" s="31" t="s">
        <v>12651</v>
      </c>
      <c r="C5309" s="31" t="s">
        <v>12652</v>
      </c>
      <c r="D5309" s="31" t="s">
        <v>12653</v>
      </c>
      <c r="E5309" s="31" t="s">
        <v>135</v>
      </c>
      <c r="F5309" s="31" t="s">
        <v>122</v>
      </c>
      <c r="G5309" s="31" t="s">
        <v>107</v>
      </c>
      <c r="H5309" s="31" t="s">
        <v>108</v>
      </c>
      <c r="I5309" s="31" t="s">
        <v>12654</v>
      </c>
      <c r="J5309" s="31" t="s">
        <v>12655</v>
      </c>
      <c r="K5309" s="31" t="s">
        <v>106</v>
      </c>
      <c r="L5309" s="31" t="s">
        <v>12652</v>
      </c>
      <c r="M5309" s="31" t="s">
        <v>8</v>
      </c>
      <c r="N5309" s="31" t="s">
        <v>25930</v>
      </c>
      <c r="O5309" s="31" t="s">
        <v>25929</v>
      </c>
      <c r="P5309" s="32" t="s">
        <v>25948</v>
      </c>
      <c r="Q5309" s="32">
        <v>1</v>
      </c>
      <c r="R5309" t="str">
        <f t="shared" si="82"/>
        <v>Тригубець О.В. ПП, маг. "Поділля" р-н Шепетовский Район, с.Судилков, ул.Ленина, д.66</v>
      </c>
    </row>
    <row r="5310" spans="1:18" hidden="1" x14ac:dyDescent="0.25">
      <c r="A5310" s="32">
        <v>161683</v>
      </c>
      <c r="B5310" s="31" t="s">
        <v>12651</v>
      </c>
      <c r="C5310" s="31" t="s">
        <v>12652</v>
      </c>
      <c r="D5310" s="31" t="s">
        <v>12653</v>
      </c>
      <c r="E5310" s="31" t="s">
        <v>135</v>
      </c>
      <c r="F5310" s="31" t="s">
        <v>122</v>
      </c>
      <c r="G5310" s="31" t="s">
        <v>107</v>
      </c>
      <c r="H5310" s="31" t="s">
        <v>108</v>
      </c>
      <c r="I5310" s="31"/>
      <c r="J5310" s="31"/>
      <c r="K5310" s="31" t="s">
        <v>106</v>
      </c>
      <c r="L5310" s="31" t="s">
        <v>12652</v>
      </c>
      <c r="M5310" s="31" t="s">
        <v>8</v>
      </c>
      <c r="N5310" s="31" t="s">
        <v>25930</v>
      </c>
      <c r="O5310" s="31" t="s">
        <v>25929</v>
      </c>
      <c r="P5310" s="32" t="s">
        <v>25948</v>
      </c>
      <c r="Q5310" s="32">
        <v>1</v>
      </c>
      <c r="R5310" t="str">
        <f t="shared" si="82"/>
        <v>Тригубець О.В. ПП, маг. "Поділля" р-н Шепетовский Район, с.Судилков, ул.Ленина, д.66</v>
      </c>
    </row>
    <row r="5311" spans="1:18" hidden="1" x14ac:dyDescent="0.25">
      <c r="A5311" s="32">
        <v>161703</v>
      </c>
      <c r="B5311" s="31" t="s">
        <v>12703</v>
      </c>
      <c r="C5311" s="31" t="s">
        <v>12704</v>
      </c>
      <c r="D5311" s="31" t="s">
        <v>12705</v>
      </c>
      <c r="E5311" s="31" t="s">
        <v>135</v>
      </c>
      <c r="F5311" s="31" t="s">
        <v>122</v>
      </c>
      <c r="G5311" s="31" t="s">
        <v>107</v>
      </c>
      <c r="H5311" s="31" t="s">
        <v>108</v>
      </c>
      <c r="I5311" s="31" t="s">
        <v>124</v>
      </c>
      <c r="J5311" s="31" t="s">
        <v>109</v>
      </c>
      <c r="K5311" s="31" t="s">
        <v>106</v>
      </c>
      <c r="L5311" s="31" t="s">
        <v>12704</v>
      </c>
      <c r="M5311" s="31" t="s">
        <v>9</v>
      </c>
      <c r="N5311" s="31" t="s">
        <v>25930</v>
      </c>
      <c r="O5311" s="31" t="s">
        <v>25929</v>
      </c>
      <c r="P5311" s="32" t="s">
        <v>25948</v>
      </c>
      <c r="Q5311" s="32">
        <v>1</v>
      </c>
      <c r="R5311" t="str">
        <f t="shared" si="82"/>
        <v>Ульянчук А.П.ПП,маг."Крамниця" р-н Белогорский Район, пгт.Белогорье, ул.Щорса, д.5</v>
      </c>
    </row>
    <row r="5312" spans="1:18" hidden="1" x14ac:dyDescent="0.25">
      <c r="A5312" s="32">
        <v>161720</v>
      </c>
      <c r="B5312" s="31" t="s">
        <v>12756</v>
      </c>
      <c r="C5312" s="31" t="s">
        <v>12757</v>
      </c>
      <c r="D5312" s="31" t="s">
        <v>12758</v>
      </c>
      <c r="E5312" s="31" t="s">
        <v>135</v>
      </c>
      <c r="F5312" s="31" t="s">
        <v>122</v>
      </c>
      <c r="G5312" s="31" t="s">
        <v>107</v>
      </c>
      <c r="H5312" s="31" t="s">
        <v>108</v>
      </c>
      <c r="I5312" s="31" t="s">
        <v>124</v>
      </c>
      <c r="J5312" s="31" t="s">
        <v>109</v>
      </c>
      <c r="K5312" s="31" t="s">
        <v>106</v>
      </c>
      <c r="L5312" s="31" t="s">
        <v>12757</v>
      </c>
      <c r="M5312" s="31" t="s">
        <v>9</v>
      </c>
      <c r="N5312" s="31" t="s">
        <v>25930</v>
      </c>
      <c r="O5312" s="31" t="s">
        <v>25929</v>
      </c>
      <c r="P5312" s="32" t="s">
        <v>25948</v>
      </c>
      <c r="Q5312" s="32">
        <v>1</v>
      </c>
      <c r="R5312" t="str">
        <f t="shared" si="82"/>
        <v>Фінансове управління Білогірської районної адміністрації Хмельницької області р-н Белогорский Район, пгт.Белогорье, ул.Шевченко, д.46</v>
      </c>
    </row>
    <row r="5313" spans="1:18" hidden="1" x14ac:dyDescent="0.25">
      <c r="A5313" s="32">
        <v>161778</v>
      </c>
      <c r="B5313" s="31" t="s">
        <v>12885</v>
      </c>
      <c r="C5313" s="31" t="s">
        <v>12886</v>
      </c>
      <c r="D5313" s="31" t="s">
        <v>12887</v>
      </c>
      <c r="E5313" s="31" t="s">
        <v>135</v>
      </c>
      <c r="F5313" s="31" t="s">
        <v>122</v>
      </c>
      <c r="G5313" s="31" t="s">
        <v>107</v>
      </c>
      <c r="H5313" s="31" t="s">
        <v>108</v>
      </c>
      <c r="I5313" s="31" t="s">
        <v>124</v>
      </c>
      <c r="J5313" s="31" t="s">
        <v>109</v>
      </c>
      <c r="K5313" s="31" t="s">
        <v>106</v>
      </c>
      <c r="L5313" s="31" t="s">
        <v>12882</v>
      </c>
      <c r="M5313" s="31" t="s">
        <v>9</v>
      </c>
      <c r="N5313" s="31" t="s">
        <v>25930</v>
      </c>
      <c r="O5313" s="31" t="s">
        <v>25929</v>
      </c>
      <c r="P5313" s="32" t="s">
        <v>25948</v>
      </c>
      <c r="Q5313" s="32">
        <v>1</v>
      </c>
      <c r="R5313" t="str">
        <f t="shared" si="82"/>
        <v>Холондович А.В. ПП, маг. "Продукти" р-н Изяславский Район, с.Закружцы, д.5 (Центр)</v>
      </c>
    </row>
    <row r="5314" spans="1:18" hidden="1" x14ac:dyDescent="0.25">
      <c r="A5314" s="32">
        <v>161785</v>
      </c>
      <c r="B5314" s="31" t="s">
        <v>12911</v>
      </c>
      <c r="C5314" s="31" t="s">
        <v>12912</v>
      </c>
      <c r="D5314" s="31" t="s">
        <v>12913</v>
      </c>
      <c r="E5314" s="31" t="s">
        <v>135</v>
      </c>
      <c r="F5314" s="31" t="s">
        <v>122</v>
      </c>
      <c r="G5314" s="31" t="s">
        <v>107</v>
      </c>
      <c r="H5314" s="31" t="s">
        <v>108</v>
      </c>
      <c r="I5314" s="31" t="s">
        <v>12914</v>
      </c>
      <c r="J5314" s="31" t="s">
        <v>12915</v>
      </c>
      <c r="K5314" s="31" t="s">
        <v>106</v>
      </c>
      <c r="L5314" s="31" t="s">
        <v>12912</v>
      </c>
      <c r="M5314" s="31" t="s">
        <v>12</v>
      </c>
      <c r="N5314" s="31" t="s">
        <v>25930</v>
      </c>
      <c r="O5314" s="31" t="s">
        <v>25929</v>
      </c>
      <c r="P5314" s="32" t="s">
        <v>25948</v>
      </c>
      <c r="Q5314" s="32">
        <v>1</v>
      </c>
      <c r="R5314" t="str">
        <f t="shared" si="82"/>
        <v>Христівка ТОВ р-н Изяславский Район, г.Изяслав, пер.Шевченко, д.40</v>
      </c>
    </row>
    <row r="5315" spans="1:18" hidden="1" x14ac:dyDescent="0.25">
      <c r="A5315" s="32">
        <v>161786</v>
      </c>
      <c r="B5315" s="31" t="s">
        <v>12916</v>
      </c>
      <c r="C5315" s="31" t="s">
        <v>12917</v>
      </c>
      <c r="D5315" s="31" t="s">
        <v>12918</v>
      </c>
      <c r="E5315" s="31" t="s">
        <v>145</v>
      </c>
      <c r="F5315" s="31" t="s">
        <v>122</v>
      </c>
      <c r="G5315" s="31" t="s">
        <v>107</v>
      </c>
      <c r="H5315" s="31" t="s">
        <v>108</v>
      </c>
      <c r="I5315" s="31" t="s">
        <v>124</v>
      </c>
      <c r="J5315" s="31" t="s">
        <v>109</v>
      </c>
      <c r="K5315" s="31" t="s">
        <v>106</v>
      </c>
      <c r="L5315" s="31" t="s">
        <v>12917</v>
      </c>
      <c r="M5315" s="31" t="s">
        <v>14</v>
      </c>
      <c r="N5315" s="31" t="s">
        <v>25931</v>
      </c>
      <c r="O5315" s="31" t="s">
        <v>25929</v>
      </c>
      <c r="P5315" s="32" t="s">
        <v>25948</v>
      </c>
      <c r="Q5315" s="32">
        <v>1</v>
      </c>
      <c r="R5315" t="str">
        <f t="shared" ref="R5315:R5378" si="83">CONCATENATE(C5315," ",D5315)</f>
        <v>Хрін Г.В. ПП, маг."Смак" р-н Виньковецкий Район, пгт.Виньковцы, ул.Октябрьская, д.29</v>
      </c>
    </row>
    <row r="5316" spans="1:18" hidden="1" x14ac:dyDescent="0.25">
      <c r="A5316" s="32">
        <v>161817</v>
      </c>
      <c r="B5316" s="31" t="s">
        <v>12971</v>
      </c>
      <c r="C5316" s="31" t="s">
        <v>12972</v>
      </c>
      <c r="D5316" s="31" t="s">
        <v>6629</v>
      </c>
      <c r="E5316" s="31" t="s">
        <v>145</v>
      </c>
      <c r="F5316" s="31" t="s">
        <v>122</v>
      </c>
      <c r="G5316" s="31" t="s">
        <v>107</v>
      </c>
      <c r="H5316" s="31" t="s">
        <v>108</v>
      </c>
      <c r="I5316" s="31" t="s">
        <v>12973</v>
      </c>
      <c r="J5316" s="31" t="s">
        <v>12974</v>
      </c>
      <c r="K5316" s="31" t="s">
        <v>106</v>
      </c>
      <c r="L5316" s="31" t="s">
        <v>12972</v>
      </c>
      <c r="M5316" s="31" t="s">
        <v>25936</v>
      </c>
      <c r="N5316" s="31" t="s">
        <v>25931</v>
      </c>
      <c r="O5316" s="31" t="s">
        <v>25929</v>
      </c>
      <c r="P5316" s="32" t="s">
        <v>25948</v>
      </c>
      <c r="Q5316" s="32">
        <v>1</v>
      </c>
      <c r="R5316" t="str">
        <f t="shared" si="83"/>
        <v>Цюпак Т.Є. ПП, лоток р-н Ярмолинецкий Район, пгт.Ярмолинцы (ринок)</v>
      </c>
    </row>
    <row r="5317" spans="1:18" hidden="1" x14ac:dyDescent="0.25">
      <c r="A5317" s="32">
        <v>161832</v>
      </c>
      <c r="B5317" s="31" t="s">
        <v>13004</v>
      </c>
      <c r="C5317" s="31" t="s">
        <v>13005</v>
      </c>
      <c r="D5317" s="31" t="s">
        <v>13006</v>
      </c>
      <c r="E5317" s="31" t="s">
        <v>135</v>
      </c>
      <c r="F5317" s="31" t="s">
        <v>122</v>
      </c>
      <c r="G5317" s="31" t="s">
        <v>114</v>
      </c>
      <c r="H5317" s="31" t="s">
        <v>108</v>
      </c>
      <c r="I5317" s="31" t="s">
        <v>124</v>
      </c>
      <c r="J5317" s="31" t="s">
        <v>109</v>
      </c>
      <c r="K5317" s="31" t="s">
        <v>106</v>
      </c>
      <c r="L5317" s="31" t="s">
        <v>13007</v>
      </c>
      <c r="M5317" s="31" t="s">
        <v>11</v>
      </c>
      <c r="N5317" s="31" t="s">
        <v>25930</v>
      </c>
      <c r="O5317" s="31" t="s">
        <v>25929</v>
      </c>
      <c r="P5317" s="32" t="s">
        <v>25948</v>
      </c>
      <c r="Q5317" s="32">
        <v>1</v>
      </c>
      <c r="R5317" t="str">
        <f t="shared" si="83"/>
        <v>Чепеленко О.В. ПП, кафе "Малібу" г.Шепетовка, ул.Маркса Карла, д.40</v>
      </c>
    </row>
    <row r="5318" spans="1:18" hidden="1" x14ac:dyDescent="0.25">
      <c r="A5318" s="32">
        <v>161834</v>
      </c>
      <c r="B5318" s="31" t="s">
        <v>13008</v>
      </c>
      <c r="C5318" s="31" t="s">
        <v>13009</v>
      </c>
      <c r="D5318" s="31" t="s">
        <v>13010</v>
      </c>
      <c r="E5318" s="31" t="s">
        <v>145</v>
      </c>
      <c r="F5318" s="31" t="s">
        <v>122</v>
      </c>
      <c r="G5318" s="31" t="s">
        <v>107</v>
      </c>
      <c r="H5318" s="31" t="s">
        <v>108</v>
      </c>
      <c r="I5318" s="31" t="s">
        <v>124</v>
      </c>
      <c r="J5318" s="31" t="s">
        <v>109</v>
      </c>
      <c r="K5318" s="31" t="s">
        <v>106</v>
      </c>
      <c r="L5318" s="31" t="s">
        <v>13009</v>
      </c>
      <c r="M5318" s="31" t="s">
        <v>16</v>
      </c>
      <c r="N5318" s="31" t="s">
        <v>25931</v>
      </c>
      <c r="O5318" s="31" t="s">
        <v>25929</v>
      </c>
      <c r="P5318" s="32" t="s">
        <v>25948</v>
      </c>
      <c r="Q5318" s="32">
        <v>1</v>
      </c>
      <c r="R5318" t="str">
        <f t="shared" si="83"/>
        <v>Черевик Н.І. ПП, вагончик р-н Городокский Район, с.Бедриковцы, ул.Центральная (площа)</v>
      </c>
    </row>
    <row r="5319" spans="1:18" hidden="1" x14ac:dyDescent="0.25">
      <c r="A5319" s="32">
        <v>161840</v>
      </c>
      <c r="B5319" s="31" t="s">
        <v>13034</v>
      </c>
      <c r="C5319" s="31" t="s">
        <v>13035</v>
      </c>
      <c r="D5319" s="31" t="s">
        <v>13036</v>
      </c>
      <c r="E5319" s="31" t="s">
        <v>145</v>
      </c>
      <c r="F5319" s="31" t="s">
        <v>122</v>
      </c>
      <c r="G5319" s="31" t="s">
        <v>115</v>
      </c>
      <c r="H5319" s="31" t="s">
        <v>116</v>
      </c>
      <c r="I5319" s="31" t="s">
        <v>124</v>
      </c>
      <c r="J5319" s="31" t="s">
        <v>109</v>
      </c>
      <c r="K5319" s="31" t="s">
        <v>106</v>
      </c>
      <c r="L5319" s="31" t="s">
        <v>13035</v>
      </c>
      <c r="M5319" s="31" t="s">
        <v>25936</v>
      </c>
      <c r="N5319" s="31" t="s">
        <v>25931</v>
      </c>
      <c r="O5319" s="31" t="s">
        <v>25929</v>
      </c>
      <c r="P5319" s="32" t="s">
        <v>66</v>
      </c>
      <c r="Q5319" s="32">
        <v>1</v>
      </c>
      <c r="R5319" t="str">
        <f t="shared" si="83"/>
        <v>Чернюх Л.В. ПП, к-к №26 р-н Городокский Район, г.Городок, пер.Базарный (ринок)</v>
      </c>
    </row>
    <row r="5320" spans="1:18" hidden="1" x14ac:dyDescent="0.25">
      <c r="A5320" s="32">
        <v>161846</v>
      </c>
      <c r="B5320" s="31" t="s">
        <v>13040</v>
      </c>
      <c r="C5320" s="31" t="s">
        <v>13041</v>
      </c>
      <c r="D5320" s="31" t="s">
        <v>13042</v>
      </c>
      <c r="E5320" s="31" t="s">
        <v>135</v>
      </c>
      <c r="F5320" s="31" t="s">
        <v>122</v>
      </c>
      <c r="G5320" s="31" t="s">
        <v>149</v>
      </c>
      <c r="H5320" s="31" t="s">
        <v>108</v>
      </c>
      <c r="I5320" s="31" t="s">
        <v>124</v>
      </c>
      <c r="J5320" s="31" t="s">
        <v>109</v>
      </c>
      <c r="K5320" s="31" t="s">
        <v>106</v>
      </c>
      <c r="L5320" s="31" t="s">
        <v>13041</v>
      </c>
      <c r="M5320" s="31" t="s">
        <v>10</v>
      </c>
      <c r="N5320" s="31" t="s">
        <v>25930</v>
      </c>
      <c r="O5320" s="31" t="s">
        <v>25929</v>
      </c>
      <c r="P5320" s="32" t="s">
        <v>25948</v>
      </c>
      <c r="Q5320" s="32">
        <v>1</v>
      </c>
      <c r="R5320" t="str">
        <f t="shared" si="83"/>
        <v>Чинюк М.П. ПП, к-к "Свіжий хліб" Нетішин, вул. Проспект Незалежності, б. 25,</v>
      </c>
    </row>
    <row r="5321" spans="1:18" hidden="1" x14ac:dyDescent="0.25">
      <c r="A5321" s="32">
        <v>161857</v>
      </c>
      <c r="B5321" s="31" t="s">
        <v>13076</v>
      </c>
      <c r="C5321" s="31" t="s">
        <v>13077</v>
      </c>
      <c r="D5321" s="31" t="s">
        <v>13078</v>
      </c>
      <c r="E5321" s="31" t="s">
        <v>135</v>
      </c>
      <c r="F5321" s="31" t="s">
        <v>122</v>
      </c>
      <c r="G5321" s="31" t="s">
        <v>107</v>
      </c>
      <c r="H5321" s="31" t="s">
        <v>108</v>
      </c>
      <c r="I5321" s="31" t="s">
        <v>124</v>
      </c>
      <c r="J5321" s="31" t="s">
        <v>109</v>
      </c>
      <c r="K5321" s="31" t="s">
        <v>106</v>
      </c>
      <c r="L5321" s="31" t="s">
        <v>13077</v>
      </c>
      <c r="M5321" s="31" t="s">
        <v>9</v>
      </c>
      <c r="N5321" s="31" t="s">
        <v>25930</v>
      </c>
      <c r="O5321" s="31" t="s">
        <v>25929</v>
      </c>
      <c r="P5321" s="32" t="s">
        <v>25948</v>
      </c>
      <c r="Q5321" s="32">
        <v>1</v>
      </c>
      <c r="R5321" t="str">
        <f t="shared" si="83"/>
        <v>Чорний О.П. ПП р-н Белогорский Район, пгт.Белогорье, д.1</v>
      </c>
    </row>
    <row r="5322" spans="1:18" hidden="1" x14ac:dyDescent="0.25">
      <c r="A5322" s="32">
        <v>161858</v>
      </c>
      <c r="B5322" s="31" t="s">
        <v>13079</v>
      </c>
      <c r="C5322" s="31" t="s">
        <v>13080</v>
      </c>
      <c r="D5322" s="31" t="s">
        <v>7580</v>
      </c>
      <c r="E5322" s="31" t="s">
        <v>145</v>
      </c>
      <c r="F5322" s="31" t="s">
        <v>122</v>
      </c>
      <c r="G5322" s="31" t="s">
        <v>107</v>
      </c>
      <c r="H5322" s="31" t="s">
        <v>108</v>
      </c>
      <c r="I5322" s="31" t="s">
        <v>124</v>
      </c>
      <c r="J5322" s="31" t="s">
        <v>109</v>
      </c>
      <c r="K5322" s="31" t="s">
        <v>106</v>
      </c>
      <c r="L5322" s="31" t="s">
        <v>13080</v>
      </c>
      <c r="M5322" s="31" t="s">
        <v>25936</v>
      </c>
      <c r="N5322" s="31" t="s">
        <v>25931</v>
      </c>
      <c r="O5322" s="31" t="s">
        <v>25929</v>
      </c>
      <c r="P5322" s="32" t="s">
        <v>67</v>
      </c>
      <c r="Q5322" s="32">
        <v>0.5</v>
      </c>
      <c r="R5322" t="str">
        <f t="shared" si="83"/>
        <v>Чорний П.О. ПП, павільйон р-н Городокский Район, г.Городок, пер.Молочноконсервный, д.16</v>
      </c>
    </row>
    <row r="5323" spans="1:18" hidden="1" x14ac:dyDescent="0.25">
      <c r="A5323" s="32">
        <v>161858</v>
      </c>
      <c r="B5323" s="31" t="s">
        <v>13079</v>
      </c>
      <c r="C5323" s="31" t="s">
        <v>13080</v>
      </c>
      <c r="D5323" s="31" t="s">
        <v>7580</v>
      </c>
      <c r="E5323" s="31" t="s">
        <v>145</v>
      </c>
      <c r="F5323" s="31" t="s">
        <v>122</v>
      </c>
      <c r="G5323" s="31" t="s">
        <v>107</v>
      </c>
      <c r="H5323" s="31" t="s">
        <v>108</v>
      </c>
      <c r="I5323" s="31"/>
      <c r="J5323" s="31"/>
      <c r="K5323" s="31" t="s">
        <v>106</v>
      </c>
      <c r="L5323" s="31" t="s">
        <v>13080</v>
      </c>
      <c r="M5323" s="31" t="s">
        <v>25936</v>
      </c>
      <c r="N5323" s="31" t="s">
        <v>25931</v>
      </c>
      <c r="O5323" s="31" t="s">
        <v>25929</v>
      </c>
      <c r="P5323" s="32" t="s">
        <v>67</v>
      </c>
      <c r="Q5323" s="32">
        <v>0.5</v>
      </c>
      <c r="R5323" t="str">
        <f t="shared" si="83"/>
        <v>Чорний П.О. ПП, павільйон р-н Городокский Район, г.Городок, пер.Молочноконсервный, д.16</v>
      </c>
    </row>
    <row r="5324" spans="1:18" hidden="1" x14ac:dyDescent="0.25">
      <c r="A5324" s="32">
        <v>161863</v>
      </c>
      <c r="B5324" s="31" t="s">
        <v>13086</v>
      </c>
      <c r="C5324" s="31" t="s">
        <v>13087</v>
      </c>
      <c r="D5324" s="31" t="s">
        <v>13088</v>
      </c>
      <c r="E5324" s="31" t="s">
        <v>145</v>
      </c>
      <c r="F5324" s="31" t="s">
        <v>122</v>
      </c>
      <c r="G5324" s="31" t="s">
        <v>107</v>
      </c>
      <c r="H5324" s="31" t="s">
        <v>108</v>
      </c>
      <c r="I5324" s="31" t="s">
        <v>13089</v>
      </c>
      <c r="J5324" s="31" t="s">
        <v>13090</v>
      </c>
      <c r="K5324" s="31" t="s">
        <v>106</v>
      </c>
      <c r="L5324" s="31" t="s">
        <v>13087</v>
      </c>
      <c r="M5324" s="31" t="s">
        <v>14</v>
      </c>
      <c r="N5324" s="31" t="s">
        <v>25931</v>
      </c>
      <c r="O5324" s="31" t="s">
        <v>25929</v>
      </c>
      <c r="P5324" s="32" t="s">
        <v>25948</v>
      </c>
      <c r="Q5324" s="32">
        <v>1</v>
      </c>
      <c r="R5324" t="str">
        <f t="shared" si="83"/>
        <v>Чорноострівське ТЗВП, маг. "Продукти" р-н Хмельницкий Район, с.Полевые Гриневцы (центр)</v>
      </c>
    </row>
    <row r="5325" spans="1:18" hidden="1" x14ac:dyDescent="0.25">
      <c r="A5325" s="32">
        <v>161863</v>
      </c>
      <c r="B5325" s="31" t="s">
        <v>13086</v>
      </c>
      <c r="C5325" s="31" t="s">
        <v>13087</v>
      </c>
      <c r="D5325" s="31" t="s">
        <v>13088</v>
      </c>
      <c r="E5325" s="31" t="s">
        <v>145</v>
      </c>
      <c r="F5325" s="31" t="s">
        <v>122</v>
      </c>
      <c r="G5325" s="31" t="s">
        <v>107</v>
      </c>
      <c r="H5325" s="31" t="s">
        <v>108</v>
      </c>
      <c r="I5325" s="31"/>
      <c r="J5325" s="31"/>
      <c r="K5325" s="31" t="s">
        <v>106</v>
      </c>
      <c r="L5325" s="31" t="s">
        <v>13087</v>
      </c>
      <c r="M5325" s="31" t="s">
        <v>14</v>
      </c>
      <c r="N5325" s="31" t="s">
        <v>25931</v>
      </c>
      <c r="O5325" s="31" t="s">
        <v>25929</v>
      </c>
      <c r="P5325" s="32" t="s">
        <v>25948</v>
      </c>
      <c r="Q5325" s="32">
        <v>1</v>
      </c>
      <c r="R5325" t="str">
        <f t="shared" si="83"/>
        <v>Чорноострівське ТЗВП, маг. "Продукти" р-н Хмельницкий Район, с.Полевые Гриневцы (центр)</v>
      </c>
    </row>
    <row r="5326" spans="1:18" hidden="1" x14ac:dyDescent="0.25">
      <c r="A5326" s="32">
        <v>161865</v>
      </c>
      <c r="B5326" s="31" t="s">
        <v>13091</v>
      </c>
      <c r="C5326" s="31" t="s">
        <v>13092</v>
      </c>
      <c r="D5326" s="31" t="s">
        <v>9580</v>
      </c>
      <c r="E5326" s="31" t="s">
        <v>135</v>
      </c>
      <c r="F5326" s="31" t="s">
        <v>122</v>
      </c>
      <c r="G5326" s="31" t="s">
        <v>107</v>
      </c>
      <c r="H5326" s="31" t="s">
        <v>108</v>
      </c>
      <c r="I5326" s="31" t="s">
        <v>124</v>
      </c>
      <c r="J5326" s="31" t="s">
        <v>109</v>
      </c>
      <c r="K5326" s="31" t="s">
        <v>106</v>
      </c>
      <c r="L5326" s="31" t="s">
        <v>13092</v>
      </c>
      <c r="M5326" s="31" t="s">
        <v>9</v>
      </c>
      <c r="N5326" s="31" t="s">
        <v>25930</v>
      </c>
      <c r="O5326" s="31" t="s">
        <v>25929</v>
      </c>
      <c r="P5326" s="32" t="s">
        <v>25948</v>
      </c>
      <c r="Q5326" s="32">
        <v>1</v>
      </c>
      <c r="R5326" t="str">
        <f t="shared" si="83"/>
        <v>Чуб М.С. ПП, маг. "Янтар - 1" р-н Полонский Район, с.Новоселица (0)</v>
      </c>
    </row>
    <row r="5327" spans="1:18" hidden="1" x14ac:dyDescent="0.25">
      <c r="A5327" s="32">
        <v>161891</v>
      </c>
      <c r="B5327" s="31" t="s">
        <v>13148</v>
      </c>
      <c r="C5327" s="31" t="s">
        <v>13149</v>
      </c>
      <c r="D5327" s="31" t="s">
        <v>13150</v>
      </c>
      <c r="E5327" s="31" t="s">
        <v>135</v>
      </c>
      <c r="F5327" s="31" t="s">
        <v>122</v>
      </c>
      <c r="G5327" s="31" t="s">
        <v>107</v>
      </c>
      <c r="H5327" s="31" t="s">
        <v>108</v>
      </c>
      <c r="I5327" s="31" t="s">
        <v>13151</v>
      </c>
      <c r="J5327" s="31" t="s">
        <v>13152</v>
      </c>
      <c r="K5327" s="31" t="s">
        <v>106</v>
      </c>
      <c r="L5327" s="31" t="s">
        <v>13149</v>
      </c>
      <c r="M5327" s="31" t="s">
        <v>9</v>
      </c>
      <c r="N5327" s="31" t="s">
        <v>25930</v>
      </c>
      <c r="O5327" s="31" t="s">
        <v>25929</v>
      </c>
      <c r="P5327" s="32" t="s">
        <v>25948</v>
      </c>
      <c r="Q5327" s="32">
        <v>1</v>
      </c>
      <c r="R5327" t="str">
        <f t="shared" si="83"/>
        <v>Шевчук О.М. ПП, маг. "Анастасія" р-н Полонский Район, с.Новолабунь (В приміщ. колгоспної їдальні)</v>
      </c>
    </row>
    <row r="5328" spans="1:18" hidden="1" x14ac:dyDescent="0.25">
      <c r="A5328" s="32">
        <v>161891</v>
      </c>
      <c r="B5328" s="31" t="s">
        <v>13148</v>
      </c>
      <c r="C5328" s="31" t="s">
        <v>13149</v>
      </c>
      <c r="D5328" s="31" t="s">
        <v>13150</v>
      </c>
      <c r="E5328" s="31" t="s">
        <v>135</v>
      </c>
      <c r="F5328" s="31" t="s">
        <v>122</v>
      </c>
      <c r="G5328" s="31" t="s">
        <v>107</v>
      </c>
      <c r="H5328" s="31" t="s">
        <v>108</v>
      </c>
      <c r="I5328" s="31"/>
      <c r="J5328" s="31"/>
      <c r="K5328" s="31" t="s">
        <v>106</v>
      </c>
      <c r="L5328" s="31" t="s">
        <v>13149</v>
      </c>
      <c r="M5328" s="31" t="s">
        <v>9</v>
      </c>
      <c r="N5328" s="31" t="s">
        <v>25930</v>
      </c>
      <c r="O5328" s="31" t="s">
        <v>25929</v>
      </c>
      <c r="P5328" s="32" t="s">
        <v>25948</v>
      </c>
      <c r="Q5328" s="32">
        <v>1</v>
      </c>
      <c r="R5328" t="str">
        <f t="shared" si="83"/>
        <v>Шевчук О.М. ПП, маг. "Анастасія" р-н Полонский Район, с.Новолабунь (В приміщ. колгоспної їдальні)</v>
      </c>
    </row>
    <row r="5329" spans="1:18" hidden="1" x14ac:dyDescent="0.25">
      <c r="A5329" s="32">
        <v>161894</v>
      </c>
      <c r="B5329" s="31" t="s">
        <v>13163</v>
      </c>
      <c r="C5329" s="31" t="s">
        <v>13164</v>
      </c>
      <c r="D5329" s="31" t="s">
        <v>13165</v>
      </c>
      <c r="E5329" s="31" t="s">
        <v>135</v>
      </c>
      <c r="F5329" s="31" t="s">
        <v>122</v>
      </c>
      <c r="G5329" s="31" t="s">
        <v>114</v>
      </c>
      <c r="H5329" s="31" t="s">
        <v>108</v>
      </c>
      <c r="I5329" s="31" t="s">
        <v>124</v>
      </c>
      <c r="J5329" s="31" t="s">
        <v>109</v>
      </c>
      <c r="K5329" s="31" t="s">
        <v>106</v>
      </c>
      <c r="L5329" s="31" t="s">
        <v>13166</v>
      </c>
      <c r="M5329" s="31" t="s">
        <v>10</v>
      </c>
      <c r="N5329" s="31" t="s">
        <v>25930</v>
      </c>
      <c r="O5329" s="31" t="s">
        <v>25929</v>
      </c>
      <c r="P5329" s="32" t="s">
        <v>25948</v>
      </c>
      <c r="Q5329" s="32">
        <v>1</v>
      </c>
      <c r="R5329" t="str">
        <f t="shared" si="83"/>
        <v>Ткачук Т.Б. ПП, кафе "Хуторок" г.Нетишин, ул.Старонетишинская, д.47 (кухня)</v>
      </c>
    </row>
    <row r="5330" spans="1:18" hidden="1" x14ac:dyDescent="0.25">
      <c r="A5330" s="32">
        <v>161894</v>
      </c>
      <c r="B5330" s="31" t="s">
        <v>13167</v>
      </c>
      <c r="C5330" s="31" t="s">
        <v>13164</v>
      </c>
      <c r="D5330" s="31" t="s">
        <v>13165</v>
      </c>
      <c r="E5330" s="31" t="s">
        <v>135</v>
      </c>
      <c r="F5330" s="31" t="s">
        <v>122</v>
      </c>
      <c r="G5330" s="31" t="s">
        <v>114</v>
      </c>
      <c r="H5330" s="31" t="s">
        <v>108</v>
      </c>
      <c r="I5330" s="31" t="s">
        <v>124</v>
      </c>
      <c r="J5330" s="31" t="s">
        <v>109</v>
      </c>
      <c r="K5330" s="31" t="s">
        <v>106</v>
      </c>
      <c r="L5330" s="31" t="s">
        <v>13164</v>
      </c>
      <c r="M5330" s="31" t="s">
        <v>10</v>
      </c>
      <c r="N5330" s="31" t="s">
        <v>25930</v>
      </c>
      <c r="O5330" s="31" t="s">
        <v>25929</v>
      </c>
      <c r="P5330" s="32" t="s">
        <v>25948</v>
      </c>
      <c r="Q5330" s="32">
        <v>1</v>
      </c>
      <c r="R5330" t="str">
        <f t="shared" si="83"/>
        <v>Ткачук Т.Б. ПП, кафе "Хуторок" г.Нетишин, ул.Старонетишинская, д.47 (кухня)</v>
      </c>
    </row>
    <row r="5331" spans="1:18" hidden="1" x14ac:dyDescent="0.25">
      <c r="A5331" s="32">
        <v>161896</v>
      </c>
      <c r="B5331" s="31" t="s">
        <v>13171</v>
      </c>
      <c r="C5331" s="31" t="s">
        <v>13172</v>
      </c>
      <c r="D5331" s="31" t="s">
        <v>13173</v>
      </c>
      <c r="E5331" s="31" t="s">
        <v>135</v>
      </c>
      <c r="F5331" s="31" t="s">
        <v>122</v>
      </c>
      <c r="G5331" s="31" t="s">
        <v>107</v>
      </c>
      <c r="H5331" s="31" t="s">
        <v>108</v>
      </c>
      <c r="I5331" s="31" t="s">
        <v>124</v>
      </c>
      <c r="J5331" s="31" t="s">
        <v>109</v>
      </c>
      <c r="K5331" s="31" t="s">
        <v>106</v>
      </c>
      <c r="L5331" s="31" t="s">
        <v>13172</v>
      </c>
      <c r="M5331" s="31" t="s">
        <v>11</v>
      </c>
      <c r="N5331" s="31" t="s">
        <v>25930</v>
      </c>
      <c r="O5331" s="31" t="s">
        <v>25929</v>
      </c>
      <c r="P5331" s="32" t="s">
        <v>25948</v>
      </c>
      <c r="Q5331" s="32">
        <v>1</v>
      </c>
      <c r="R5331" t="str">
        <f t="shared" si="83"/>
        <v>Шепетівська міська організація профспілки працівників освіти Шепетівка, вул. Островського, б. 42,</v>
      </c>
    </row>
    <row r="5332" spans="1:18" hidden="1" x14ac:dyDescent="0.25">
      <c r="A5332" s="32">
        <v>161907</v>
      </c>
      <c r="B5332" s="31" t="s">
        <v>13196</v>
      </c>
      <c r="C5332" s="31" t="s">
        <v>13197</v>
      </c>
      <c r="D5332" s="31" t="s">
        <v>7984</v>
      </c>
      <c r="E5332" s="31" t="s">
        <v>145</v>
      </c>
      <c r="F5332" s="31" t="s">
        <v>122</v>
      </c>
      <c r="G5332" s="31" t="s">
        <v>149</v>
      </c>
      <c r="H5332" s="31" t="s">
        <v>108</v>
      </c>
      <c r="I5332" s="31" t="s">
        <v>124</v>
      </c>
      <c r="J5332" s="31" t="s">
        <v>109</v>
      </c>
      <c r="K5332" s="31" t="s">
        <v>106</v>
      </c>
      <c r="L5332" s="31" t="s">
        <v>13197</v>
      </c>
      <c r="M5332" s="31" t="s">
        <v>16</v>
      </c>
      <c r="N5332" s="31" t="s">
        <v>25931</v>
      </c>
      <c r="O5332" s="31" t="s">
        <v>25929</v>
      </c>
      <c r="P5332" s="32" t="s">
        <v>25948</v>
      </c>
      <c r="Q5332" s="32">
        <v>1</v>
      </c>
      <c r="R5332" t="str">
        <f t="shared" si="83"/>
        <v>Шкабара ПП, к-к р-н Деражнянский Район, пгт.Волковинцы (0)</v>
      </c>
    </row>
    <row r="5333" spans="1:18" hidden="1" x14ac:dyDescent="0.25">
      <c r="A5333" s="32">
        <v>161923</v>
      </c>
      <c r="B5333" s="31" t="s">
        <v>1775</v>
      </c>
      <c r="C5333" s="31" t="s">
        <v>1776</v>
      </c>
      <c r="D5333" s="31" t="s">
        <v>13228</v>
      </c>
      <c r="E5333" s="31" t="s">
        <v>135</v>
      </c>
      <c r="F5333" s="31" t="s">
        <v>122</v>
      </c>
      <c r="G5333" s="31" t="s">
        <v>107</v>
      </c>
      <c r="H5333" s="31" t="s">
        <v>108</v>
      </c>
      <c r="I5333" s="31" t="s">
        <v>124</v>
      </c>
      <c r="J5333" s="31" t="s">
        <v>109</v>
      </c>
      <c r="K5333" s="31" t="s">
        <v>106</v>
      </c>
      <c r="L5333" s="31" t="s">
        <v>1776</v>
      </c>
      <c r="M5333" s="31" t="s">
        <v>10</v>
      </c>
      <c r="N5333" s="31" t="s">
        <v>25930</v>
      </c>
      <c r="O5333" s="31" t="s">
        <v>25929</v>
      </c>
      <c r="P5333" s="32" t="s">
        <v>25948</v>
      </c>
      <c r="Q5333" s="32">
        <v>1</v>
      </c>
      <c r="R5333" t="str">
        <f t="shared" si="83"/>
        <v>Шпорт М.Л. ПП, маг. "Продукти" р-н Белогорский Район, с.Жижниковцы, д.6 (центр)</v>
      </c>
    </row>
    <row r="5334" spans="1:18" hidden="1" x14ac:dyDescent="0.25">
      <c r="A5334" s="32">
        <v>161948</v>
      </c>
      <c r="B5334" s="31" t="s">
        <v>13290</v>
      </c>
      <c r="C5334" s="31" t="s">
        <v>13291</v>
      </c>
      <c r="D5334" s="31" t="s">
        <v>13292</v>
      </c>
      <c r="E5334" s="31" t="s">
        <v>135</v>
      </c>
      <c r="F5334" s="31" t="s">
        <v>122</v>
      </c>
      <c r="G5334" s="31" t="s">
        <v>107</v>
      </c>
      <c r="H5334" s="31" t="s">
        <v>108</v>
      </c>
      <c r="I5334" s="31" t="s">
        <v>13293</v>
      </c>
      <c r="J5334" s="31" t="s">
        <v>13294</v>
      </c>
      <c r="K5334" s="31" t="s">
        <v>106</v>
      </c>
      <c r="L5334" s="31" t="s">
        <v>13291</v>
      </c>
      <c r="M5334" s="31" t="s">
        <v>9</v>
      </c>
      <c r="N5334" s="31" t="s">
        <v>25930</v>
      </c>
      <c r="O5334" s="31" t="s">
        <v>25929</v>
      </c>
      <c r="P5334" s="32" t="s">
        <v>25948</v>
      </c>
      <c r="Q5334" s="32">
        <v>1</v>
      </c>
      <c r="R5334" t="str">
        <f t="shared" si="83"/>
        <v>Ямчук О.М. ПП, маг. "Продукти" р-н Белогорский Район, с.Вариводки, ул.Леси Украинки, д.77</v>
      </c>
    </row>
    <row r="5335" spans="1:18" hidden="1" x14ac:dyDescent="0.25">
      <c r="A5335" s="32">
        <v>159949</v>
      </c>
      <c r="B5335" s="31" t="s">
        <v>7920</v>
      </c>
      <c r="C5335" s="31" t="s">
        <v>7921</v>
      </c>
      <c r="D5335" s="31" t="s">
        <v>7922</v>
      </c>
      <c r="E5335" s="31" t="s">
        <v>135</v>
      </c>
      <c r="F5335" s="31" t="s">
        <v>122</v>
      </c>
      <c r="G5335" s="31" t="s">
        <v>115</v>
      </c>
      <c r="H5335" s="31" t="s">
        <v>116</v>
      </c>
      <c r="I5335" s="31" t="s">
        <v>7923</v>
      </c>
      <c r="J5335" s="31" t="s">
        <v>7924</v>
      </c>
      <c r="K5335" s="31" t="s">
        <v>106</v>
      </c>
      <c r="L5335" s="31" t="s">
        <v>7925</v>
      </c>
      <c r="M5335" s="31" t="s">
        <v>7</v>
      </c>
      <c r="N5335" s="31" t="s">
        <v>25930</v>
      </c>
      <c r="O5335" s="31" t="s">
        <v>25929</v>
      </c>
      <c r="P5335" s="32" t="s">
        <v>25948</v>
      </c>
      <c r="Q5335" s="32">
        <v>1</v>
      </c>
      <c r="R5335" t="str">
        <f t="shared" si="83"/>
        <v>(Сез ТРТ) Васильчук О.Л. ПП, приватний будинок р-н Изяславский Район, с.Плужное, ул.Бортника, д.51</v>
      </c>
    </row>
    <row r="5336" spans="1:18" hidden="1" x14ac:dyDescent="0.25">
      <c r="A5336" s="32">
        <v>159949</v>
      </c>
      <c r="B5336" s="31" t="s">
        <v>7920</v>
      </c>
      <c r="C5336" s="31" t="s">
        <v>7921</v>
      </c>
      <c r="D5336" s="31" t="s">
        <v>7922</v>
      </c>
      <c r="E5336" s="31" t="s">
        <v>135</v>
      </c>
      <c r="F5336" s="31" t="s">
        <v>122</v>
      </c>
      <c r="G5336" s="31" t="s">
        <v>115</v>
      </c>
      <c r="H5336" s="31" t="s">
        <v>116</v>
      </c>
      <c r="I5336" s="31"/>
      <c r="J5336" s="31"/>
      <c r="K5336" s="31" t="s">
        <v>106</v>
      </c>
      <c r="L5336" s="31" t="s">
        <v>7925</v>
      </c>
      <c r="M5336" s="31" t="s">
        <v>7</v>
      </c>
      <c r="N5336" s="31" t="s">
        <v>25930</v>
      </c>
      <c r="O5336" s="31" t="s">
        <v>25929</v>
      </c>
      <c r="P5336" s="32" t="s">
        <v>25948</v>
      </c>
      <c r="Q5336" s="32">
        <v>1</v>
      </c>
      <c r="R5336" t="str">
        <f t="shared" si="83"/>
        <v>(Сез ТРТ) Васильчук О.Л. ПП, приватний будинок р-н Изяславский Район, с.Плужное, ул.Бортника, д.51</v>
      </c>
    </row>
    <row r="5337" spans="1:18" hidden="1" x14ac:dyDescent="0.25">
      <c r="A5337" s="32">
        <v>159952</v>
      </c>
      <c r="B5337" s="31" t="s">
        <v>7935</v>
      </c>
      <c r="C5337" s="31" t="s">
        <v>7936</v>
      </c>
      <c r="D5337" s="31" t="s">
        <v>7937</v>
      </c>
      <c r="E5337" s="31" t="s">
        <v>135</v>
      </c>
      <c r="F5337" s="31" t="s">
        <v>122</v>
      </c>
      <c r="G5337" s="31" t="s">
        <v>107</v>
      </c>
      <c r="H5337" s="31" t="s">
        <v>108</v>
      </c>
      <c r="I5337" s="31" t="s">
        <v>7938</v>
      </c>
      <c r="J5337" s="31" t="s">
        <v>7939</v>
      </c>
      <c r="K5337" s="31" t="s">
        <v>106</v>
      </c>
      <c r="L5337" s="31" t="s">
        <v>7936</v>
      </c>
      <c r="M5337" s="31" t="s">
        <v>7</v>
      </c>
      <c r="N5337" s="31" t="s">
        <v>25930</v>
      </c>
      <c r="O5337" s="31" t="s">
        <v>25929</v>
      </c>
      <c r="P5337" s="32" t="s">
        <v>67</v>
      </c>
      <c r="Q5337" s="32">
        <v>1</v>
      </c>
      <c r="R5337" t="str">
        <f t="shared" si="83"/>
        <v>Василюк Р.І. ПП, маг. "Ратус" г.Славута, ул.Мира, д.47</v>
      </c>
    </row>
    <row r="5338" spans="1:18" hidden="1" x14ac:dyDescent="0.25">
      <c r="A5338" s="32">
        <v>159952</v>
      </c>
      <c r="B5338" s="31" t="s">
        <v>7935</v>
      </c>
      <c r="C5338" s="31" t="s">
        <v>7936</v>
      </c>
      <c r="D5338" s="31" t="s">
        <v>7937</v>
      </c>
      <c r="E5338" s="31" t="s">
        <v>135</v>
      </c>
      <c r="F5338" s="31" t="s">
        <v>122</v>
      </c>
      <c r="G5338" s="31" t="s">
        <v>107</v>
      </c>
      <c r="H5338" s="31" t="s">
        <v>108</v>
      </c>
      <c r="I5338" s="31"/>
      <c r="J5338" s="31"/>
      <c r="K5338" s="31" t="s">
        <v>106</v>
      </c>
      <c r="L5338" s="31" t="s">
        <v>7936</v>
      </c>
      <c r="M5338" s="31" t="s">
        <v>7</v>
      </c>
      <c r="N5338" s="31" t="s">
        <v>25930</v>
      </c>
      <c r="O5338" s="31" t="s">
        <v>25929</v>
      </c>
      <c r="P5338" s="32" t="s">
        <v>67</v>
      </c>
      <c r="Q5338" s="32">
        <v>1</v>
      </c>
      <c r="R5338" t="str">
        <f t="shared" si="83"/>
        <v>Василюк Р.І. ПП, маг. "Ратус" г.Славута, ул.Мира, д.47</v>
      </c>
    </row>
    <row r="5339" spans="1:18" hidden="1" x14ac:dyDescent="0.25">
      <c r="A5339" s="32">
        <v>159954</v>
      </c>
      <c r="B5339" s="31" t="s">
        <v>7945</v>
      </c>
      <c r="C5339" s="31" t="s">
        <v>7946</v>
      </c>
      <c r="D5339" s="31" t="s">
        <v>7947</v>
      </c>
      <c r="E5339" s="31" t="s">
        <v>135</v>
      </c>
      <c r="F5339" s="31" t="s">
        <v>122</v>
      </c>
      <c r="G5339" s="31" t="s">
        <v>107</v>
      </c>
      <c r="H5339" s="31" t="s">
        <v>108</v>
      </c>
      <c r="I5339" s="31" t="s">
        <v>124</v>
      </c>
      <c r="J5339" s="31" t="s">
        <v>109</v>
      </c>
      <c r="K5339" s="31" t="s">
        <v>106</v>
      </c>
      <c r="L5339" s="31" t="s">
        <v>7946</v>
      </c>
      <c r="M5339" s="31" t="s">
        <v>10</v>
      </c>
      <c r="N5339" s="31" t="s">
        <v>25930</v>
      </c>
      <c r="O5339" s="31" t="s">
        <v>25929</v>
      </c>
      <c r="P5339" s="32" t="s">
        <v>25948</v>
      </c>
      <c r="Q5339" s="32">
        <v>1</v>
      </c>
      <c r="R5339" t="str">
        <f t="shared" si="83"/>
        <v>Васюк Л.П. ПП, маг. "Продукти" р-н Белогорский Район, с.Ставищаны, ул.Центральная, д.1</v>
      </c>
    </row>
    <row r="5340" spans="1:18" hidden="1" x14ac:dyDescent="0.25">
      <c r="A5340" s="32">
        <v>159954</v>
      </c>
      <c r="B5340" s="31" t="s">
        <v>7945</v>
      </c>
      <c r="C5340" s="31" t="s">
        <v>7946</v>
      </c>
      <c r="D5340" s="31" t="s">
        <v>7947</v>
      </c>
      <c r="E5340" s="31" t="s">
        <v>135</v>
      </c>
      <c r="F5340" s="31" t="s">
        <v>122</v>
      </c>
      <c r="G5340" s="31" t="s">
        <v>107</v>
      </c>
      <c r="H5340" s="31" t="s">
        <v>108</v>
      </c>
      <c r="I5340" s="31"/>
      <c r="J5340" s="31"/>
      <c r="K5340" s="31" t="s">
        <v>106</v>
      </c>
      <c r="L5340" s="31" t="s">
        <v>7946</v>
      </c>
      <c r="M5340" s="31" t="s">
        <v>10</v>
      </c>
      <c r="N5340" s="31" t="s">
        <v>25930</v>
      </c>
      <c r="O5340" s="31" t="s">
        <v>25929</v>
      </c>
      <c r="P5340" s="32" t="s">
        <v>25948</v>
      </c>
      <c r="Q5340" s="32">
        <v>1</v>
      </c>
      <c r="R5340" t="str">
        <f t="shared" si="83"/>
        <v>Васюк Л.П. ПП, маг. "Продукти" р-н Белогорский Район, с.Ставищаны, ул.Центральная, д.1</v>
      </c>
    </row>
    <row r="5341" spans="1:18" hidden="1" x14ac:dyDescent="0.25">
      <c r="A5341" s="32">
        <v>159956</v>
      </c>
      <c r="B5341" s="31" t="s">
        <v>3059</v>
      </c>
      <c r="C5341" s="31" t="s">
        <v>3060</v>
      </c>
      <c r="D5341" s="31" t="s">
        <v>7958</v>
      </c>
      <c r="E5341" s="31" t="s">
        <v>145</v>
      </c>
      <c r="F5341" s="31" t="s">
        <v>122</v>
      </c>
      <c r="G5341" s="31" t="s">
        <v>107</v>
      </c>
      <c r="H5341" s="31" t="s">
        <v>108</v>
      </c>
      <c r="I5341" s="31" t="s">
        <v>124</v>
      </c>
      <c r="J5341" s="31" t="s">
        <v>109</v>
      </c>
      <c r="K5341" s="31" t="s">
        <v>106</v>
      </c>
      <c r="L5341" s="31" t="s">
        <v>3060</v>
      </c>
      <c r="M5341" s="31" t="s">
        <v>14</v>
      </c>
      <c r="N5341" s="31" t="s">
        <v>25931</v>
      </c>
      <c r="O5341" s="31" t="s">
        <v>25929</v>
      </c>
      <c r="P5341" s="32" t="s">
        <v>25948</v>
      </c>
      <c r="Q5341" s="32">
        <v>1</v>
      </c>
      <c r="R5341" t="str">
        <f t="shared" si="83"/>
        <v>Вдовин С.В. ПП, маг. "Продукти" р-н Волочисский Район, с.Завалийки, ул.Центральная, д..</v>
      </c>
    </row>
    <row r="5342" spans="1:18" hidden="1" x14ac:dyDescent="0.25">
      <c r="A5342" s="32">
        <v>159962</v>
      </c>
      <c r="B5342" s="31" t="s">
        <v>7966</v>
      </c>
      <c r="C5342" s="31" t="s">
        <v>7967</v>
      </c>
      <c r="D5342" s="31" t="s">
        <v>7968</v>
      </c>
      <c r="E5342" s="31" t="s">
        <v>135</v>
      </c>
      <c r="F5342" s="31" t="s">
        <v>122</v>
      </c>
      <c r="G5342" s="31" t="s">
        <v>107</v>
      </c>
      <c r="H5342" s="31" t="s">
        <v>108</v>
      </c>
      <c r="I5342" s="31" t="s">
        <v>7969</v>
      </c>
      <c r="J5342" s="31" t="s">
        <v>7970</v>
      </c>
      <c r="K5342" s="31" t="s">
        <v>106</v>
      </c>
      <c r="L5342" s="31" t="s">
        <v>7967</v>
      </c>
      <c r="M5342" s="31" t="s">
        <v>11</v>
      </c>
      <c r="N5342" s="31" t="s">
        <v>25930</v>
      </c>
      <c r="O5342" s="31" t="s">
        <v>25929</v>
      </c>
      <c r="P5342" s="32" t="s">
        <v>67</v>
      </c>
      <c r="Q5342" s="32">
        <v>1</v>
      </c>
      <c r="R5342" t="str">
        <f t="shared" si="83"/>
        <v>Величко Н.В. ПП, маг. "Берізка" г.Шепетовка, ул.Ватутина, д.56</v>
      </c>
    </row>
    <row r="5343" spans="1:18" hidden="1" x14ac:dyDescent="0.25">
      <c r="A5343" s="32">
        <v>159964</v>
      </c>
      <c r="B5343" s="31" t="s">
        <v>7971</v>
      </c>
      <c r="C5343" s="31" t="s">
        <v>7972</v>
      </c>
      <c r="D5343" s="31" t="s">
        <v>7973</v>
      </c>
      <c r="E5343" s="31" t="s">
        <v>135</v>
      </c>
      <c r="F5343" s="31" t="s">
        <v>122</v>
      </c>
      <c r="G5343" s="31" t="s">
        <v>115</v>
      </c>
      <c r="H5343" s="31" t="s">
        <v>116</v>
      </c>
      <c r="I5343" s="31" t="s">
        <v>124</v>
      </c>
      <c r="J5343" s="31" t="s">
        <v>109</v>
      </c>
      <c r="K5343" s="31" t="s">
        <v>106</v>
      </c>
      <c r="L5343" s="31" t="s">
        <v>7972</v>
      </c>
      <c r="M5343" s="31" t="s">
        <v>7</v>
      </c>
      <c r="N5343" s="31" t="s">
        <v>25930</v>
      </c>
      <c r="O5343" s="31" t="s">
        <v>25929</v>
      </c>
      <c r="P5343" s="32" t="s">
        <v>25948</v>
      </c>
      <c r="Q5343" s="32">
        <v>1</v>
      </c>
      <c r="R5343" t="str">
        <f t="shared" si="83"/>
        <v>Велігоша Л.М. ПП, лоток г.Славута, ул.Ярослава Мудрого (0)</v>
      </c>
    </row>
    <row r="5344" spans="1:18" hidden="1" x14ac:dyDescent="0.25">
      <c r="A5344" s="32">
        <v>159971</v>
      </c>
      <c r="B5344" s="31" t="s">
        <v>7987</v>
      </c>
      <c r="C5344" s="31" t="s">
        <v>7988</v>
      </c>
      <c r="D5344" s="31" t="s">
        <v>7989</v>
      </c>
      <c r="E5344" s="31" t="s">
        <v>145</v>
      </c>
      <c r="F5344" s="31" t="s">
        <v>122</v>
      </c>
      <c r="G5344" s="31" t="s">
        <v>111</v>
      </c>
      <c r="H5344" s="31" t="s">
        <v>112</v>
      </c>
      <c r="I5344" s="31" t="s">
        <v>124</v>
      </c>
      <c r="J5344" s="31" t="s">
        <v>109</v>
      </c>
      <c r="K5344" s="31" t="s">
        <v>106</v>
      </c>
      <c r="L5344" s="31" t="s">
        <v>7988</v>
      </c>
      <c r="M5344" s="31" t="s">
        <v>13</v>
      </c>
      <c r="N5344" s="31" t="s">
        <v>25931</v>
      </c>
      <c r="O5344" s="31" t="s">
        <v>25929</v>
      </c>
      <c r="P5344" s="32" t="s">
        <v>25948</v>
      </c>
      <c r="Q5344" s="32">
        <v>1</v>
      </c>
      <c r="R5344" t="str">
        <f t="shared" si="83"/>
        <v>Виноградівський психоневрологічний інтернат р-н Ярмолинецкий Район, с.Виноградовка (0)</v>
      </c>
    </row>
    <row r="5345" spans="1:18" hidden="1" x14ac:dyDescent="0.25">
      <c r="A5345" s="32">
        <v>159976</v>
      </c>
      <c r="B5345" s="31" t="s">
        <v>2526</v>
      </c>
      <c r="C5345" s="31" t="s">
        <v>8000</v>
      </c>
      <c r="D5345" s="31" t="s">
        <v>8001</v>
      </c>
      <c r="E5345" s="31" t="s">
        <v>145</v>
      </c>
      <c r="F5345" s="31" t="s">
        <v>122</v>
      </c>
      <c r="G5345" s="31" t="s">
        <v>107</v>
      </c>
      <c r="H5345" s="31" t="s">
        <v>108</v>
      </c>
      <c r="I5345" s="31" t="s">
        <v>8002</v>
      </c>
      <c r="J5345" s="31" t="s">
        <v>8003</v>
      </c>
      <c r="K5345" s="31" t="s">
        <v>106</v>
      </c>
      <c r="L5345" s="31" t="s">
        <v>2527</v>
      </c>
      <c r="M5345" s="31" t="s">
        <v>14</v>
      </c>
      <c r="N5345" s="31" t="s">
        <v>25931</v>
      </c>
      <c r="O5345" s="31" t="s">
        <v>25929</v>
      </c>
      <c r="P5345" s="32" t="s">
        <v>25948</v>
      </c>
      <c r="Q5345" s="32">
        <v>1</v>
      </c>
      <c r="R5345" t="str">
        <f t="shared" si="83"/>
        <v>(КООП) Відродження ПСК, маг. "Відродження" р-н Чемеровецкий Район, с.Збриж, д.8</v>
      </c>
    </row>
    <row r="5346" spans="1:18" hidden="1" x14ac:dyDescent="0.25">
      <c r="A5346" s="32">
        <v>161232</v>
      </c>
      <c r="B5346" s="31" t="s">
        <v>11500</v>
      </c>
      <c r="C5346" s="31" t="s">
        <v>11501</v>
      </c>
      <c r="D5346" s="31" t="s">
        <v>11502</v>
      </c>
      <c r="E5346" s="31" t="s">
        <v>135</v>
      </c>
      <c r="F5346" s="31" t="s">
        <v>122</v>
      </c>
      <c r="G5346" s="31" t="s">
        <v>113</v>
      </c>
      <c r="H5346" s="31" t="s">
        <v>108</v>
      </c>
      <c r="I5346" s="31" t="s">
        <v>124</v>
      </c>
      <c r="J5346" s="31" t="s">
        <v>109</v>
      </c>
      <c r="K5346" s="31" t="s">
        <v>106</v>
      </c>
      <c r="L5346" s="31" t="s">
        <v>11501</v>
      </c>
      <c r="M5346" s="31" t="s">
        <v>12</v>
      </c>
      <c r="N5346" s="31" t="s">
        <v>25930</v>
      </c>
      <c r="O5346" s="31" t="s">
        <v>25929</v>
      </c>
      <c r="P5346" s="32" t="s">
        <v>25948</v>
      </c>
      <c r="Q5346" s="32">
        <v>1</v>
      </c>
      <c r="R5346" t="str">
        <f t="shared" si="83"/>
        <v>Поліщук ПП, маг. "Ёлка" р-н Полонский Район, пгт.Понинка, д.14 (ул. Рабочая)</v>
      </c>
    </row>
    <row r="5347" spans="1:18" hidden="1" x14ac:dyDescent="0.25">
      <c r="A5347" s="32">
        <v>161236</v>
      </c>
      <c r="B5347" s="31" t="s">
        <v>11511</v>
      </c>
      <c r="C5347" s="31" t="s">
        <v>11512</v>
      </c>
      <c r="D5347" s="31" t="s">
        <v>11513</v>
      </c>
      <c r="E5347" s="31" t="s">
        <v>135</v>
      </c>
      <c r="F5347" s="31" t="s">
        <v>122</v>
      </c>
      <c r="G5347" s="31" t="s">
        <v>114</v>
      </c>
      <c r="H5347" s="31" t="s">
        <v>108</v>
      </c>
      <c r="I5347" s="31" t="s">
        <v>124</v>
      </c>
      <c r="J5347" s="31" t="s">
        <v>109</v>
      </c>
      <c r="K5347" s="31" t="s">
        <v>106</v>
      </c>
      <c r="L5347" s="31" t="s">
        <v>11512</v>
      </c>
      <c r="M5347" s="31" t="s">
        <v>12</v>
      </c>
      <c r="N5347" s="31" t="s">
        <v>25930</v>
      </c>
      <c r="O5347" s="31" t="s">
        <v>25929</v>
      </c>
      <c r="P5347" s="32" t="s">
        <v>25948</v>
      </c>
      <c r="Q5347" s="32">
        <v>1</v>
      </c>
      <c r="R5347" t="str">
        <f t="shared" si="83"/>
        <v>Поліщук С.В. ПП, кафе-бар "Янтар" р-н Полонский Район, г.Полонное (ринкова площа)</v>
      </c>
    </row>
    <row r="5348" spans="1:18" hidden="1" x14ac:dyDescent="0.25">
      <c r="A5348" s="32">
        <v>161237</v>
      </c>
      <c r="B5348" s="31" t="s">
        <v>11515</v>
      </c>
      <c r="C5348" s="31" t="s">
        <v>11516</v>
      </c>
      <c r="D5348" s="31" t="s">
        <v>11517</v>
      </c>
      <c r="E5348" s="31" t="s">
        <v>135</v>
      </c>
      <c r="F5348" s="31" t="s">
        <v>122</v>
      </c>
      <c r="G5348" s="31" t="s">
        <v>107</v>
      </c>
      <c r="H5348" s="31" t="s">
        <v>108</v>
      </c>
      <c r="I5348" s="31" t="s">
        <v>124</v>
      </c>
      <c r="J5348" s="31" t="s">
        <v>109</v>
      </c>
      <c r="K5348" s="31" t="s">
        <v>106</v>
      </c>
      <c r="L5348" s="31" t="s">
        <v>11516</v>
      </c>
      <c r="M5348" s="31" t="s">
        <v>7</v>
      </c>
      <c r="N5348" s="31" t="s">
        <v>25930</v>
      </c>
      <c r="O5348" s="31" t="s">
        <v>25929</v>
      </c>
      <c r="P5348" s="32" t="s">
        <v>25948</v>
      </c>
      <c r="Q5348" s="32">
        <v>1</v>
      </c>
      <c r="R5348" t="str">
        <f t="shared" si="83"/>
        <v>Поліщук С.П. ПП, маг. "Продукти" г.Славута, ул.Ярослава Мудрого, д.62</v>
      </c>
    </row>
    <row r="5349" spans="1:18" hidden="1" x14ac:dyDescent="0.25">
      <c r="A5349" s="32">
        <v>161239</v>
      </c>
      <c r="B5349" s="31" t="s">
        <v>11523</v>
      </c>
      <c r="C5349" s="31" t="s">
        <v>11524</v>
      </c>
      <c r="D5349" s="31" t="s">
        <v>915</v>
      </c>
      <c r="E5349" s="31" t="s">
        <v>135</v>
      </c>
      <c r="F5349" s="31" t="s">
        <v>122</v>
      </c>
      <c r="G5349" s="31" t="s">
        <v>111</v>
      </c>
      <c r="H5349" s="31" t="s">
        <v>112</v>
      </c>
      <c r="I5349" s="31" t="s">
        <v>124</v>
      </c>
      <c r="J5349" s="31" t="s">
        <v>109</v>
      </c>
      <c r="K5349" s="31" t="s">
        <v>106</v>
      </c>
      <c r="L5349" s="31" t="s">
        <v>11524</v>
      </c>
      <c r="M5349" s="31" t="s">
        <v>12</v>
      </c>
      <c r="N5349" s="31" t="s">
        <v>25930</v>
      </c>
      <c r="O5349" s="31" t="s">
        <v>25929</v>
      </c>
      <c r="P5349" s="32" t="s">
        <v>25948</v>
      </c>
      <c r="Q5349" s="32">
        <v>1</v>
      </c>
      <c r="R5349" t="str">
        <f t="shared" si="83"/>
        <v>Полодюк В.П. ПП р-н Полонский Район, г.Полонное, ул.Железнодорожная, д.131</v>
      </c>
    </row>
    <row r="5350" spans="1:18" hidden="1" x14ac:dyDescent="0.25">
      <c r="A5350" s="32">
        <v>161243</v>
      </c>
      <c r="B5350" s="31" t="s">
        <v>11538</v>
      </c>
      <c r="C5350" s="31" t="s">
        <v>11539</v>
      </c>
      <c r="D5350" s="31" t="s">
        <v>11540</v>
      </c>
      <c r="E5350" s="31" t="s">
        <v>135</v>
      </c>
      <c r="F5350" s="31" t="s">
        <v>122</v>
      </c>
      <c r="G5350" s="31" t="s">
        <v>107</v>
      </c>
      <c r="H5350" s="31" t="s">
        <v>108</v>
      </c>
      <c r="I5350" s="31" t="s">
        <v>11541</v>
      </c>
      <c r="J5350" s="31" t="s">
        <v>11542</v>
      </c>
      <c r="K5350" s="31" t="s">
        <v>106</v>
      </c>
      <c r="L5350" s="31" t="s">
        <v>11539</v>
      </c>
      <c r="M5350" s="31" t="s">
        <v>12</v>
      </c>
      <c r="N5350" s="31" t="s">
        <v>25930</v>
      </c>
      <c r="O5350" s="31" t="s">
        <v>25929</v>
      </c>
      <c r="P5350" s="32" t="s">
        <v>25948</v>
      </c>
      <c r="Q5350" s="32">
        <v>1</v>
      </c>
      <c r="R5350" t="str">
        <f t="shared" si="83"/>
        <v>Полонський комбінат хлібопродуктів ВАТ, маг. "Продукти" р-н Полонский Район, г.Полонное, д.174</v>
      </c>
    </row>
    <row r="5351" spans="1:18" hidden="1" x14ac:dyDescent="0.25">
      <c r="A5351" s="32">
        <v>161260</v>
      </c>
      <c r="B5351" s="31" t="s">
        <v>11586</v>
      </c>
      <c r="C5351" s="31" t="s">
        <v>11587</v>
      </c>
      <c r="D5351" s="31" t="s">
        <v>11588</v>
      </c>
      <c r="E5351" s="31" t="s">
        <v>135</v>
      </c>
      <c r="F5351" s="31" t="s">
        <v>122</v>
      </c>
      <c r="G5351" s="31" t="s">
        <v>107</v>
      </c>
      <c r="H5351" s="31" t="s">
        <v>108</v>
      </c>
      <c r="I5351" s="31" t="s">
        <v>124</v>
      </c>
      <c r="J5351" s="31" t="s">
        <v>109</v>
      </c>
      <c r="K5351" s="31" t="s">
        <v>106</v>
      </c>
      <c r="L5351" s="31" t="s">
        <v>11587</v>
      </c>
      <c r="M5351" s="31" t="s">
        <v>11</v>
      </c>
      <c r="N5351" s="31" t="s">
        <v>25930</v>
      </c>
      <c r="O5351" s="31" t="s">
        <v>25929</v>
      </c>
      <c r="P5351" s="32" t="s">
        <v>25948</v>
      </c>
      <c r="Q5351" s="32">
        <v>1</v>
      </c>
      <c r="R5351" t="str">
        <f t="shared" si="83"/>
        <v>Попович О.В. ПП, павільйон г.Шепетовка, ул.Маркса Карла, д.1</v>
      </c>
    </row>
    <row r="5352" spans="1:18" hidden="1" x14ac:dyDescent="0.25">
      <c r="A5352" s="32">
        <v>161262</v>
      </c>
      <c r="B5352" s="31" t="s">
        <v>11594</v>
      </c>
      <c r="C5352" s="31" t="s">
        <v>11595</v>
      </c>
      <c r="D5352" s="31" t="s">
        <v>11596</v>
      </c>
      <c r="E5352" s="31" t="s">
        <v>145</v>
      </c>
      <c r="F5352" s="31" t="s">
        <v>122</v>
      </c>
      <c r="G5352" s="31" t="s">
        <v>149</v>
      </c>
      <c r="H5352" s="31" t="s">
        <v>108</v>
      </c>
      <c r="I5352" s="31" t="s">
        <v>124</v>
      </c>
      <c r="J5352" s="31" t="s">
        <v>109</v>
      </c>
      <c r="K5352" s="31" t="s">
        <v>106</v>
      </c>
      <c r="L5352" s="31" t="s">
        <v>11595</v>
      </c>
      <c r="M5352" s="31" t="s">
        <v>25936</v>
      </c>
      <c r="N5352" s="31" t="s">
        <v>25931</v>
      </c>
      <c r="O5352" s="31" t="s">
        <v>25929</v>
      </c>
      <c r="P5352" s="32" t="s">
        <v>25948</v>
      </c>
      <c r="Q5352" s="32">
        <v>1</v>
      </c>
      <c r="R5352" t="str">
        <f t="shared" si="83"/>
        <v>Пославська Т.О. ПП, к-к р-н Ярмолинецкий Район, пгт.Ярмолинцы, пер.Чапаева, д.52 (ринок)</v>
      </c>
    </row>
    <row r="5353" spans="1:18" hidden="1" x14ac:dyDescent="0.25">
      <c r="A5353" s="32">
        <v>161263</v>
      </c>
      <c r="B5353" s="31" t="s">
        <v>11597</v>
      </c>
      <c r="C5353" s="31" t="s">
        <v>11598</v>
      </c>
      <c r="D5353" s="31" t="s">
        <v>11599</v>
      </c>
      <c r="E5353" s="31" t="s">
        <v>135</v>
      </c>
      <c r="F5353" s="31" t="s">
        <v>122</v>
      </c>
      <c r="G5353" s="31" t="s">
        <v>107</v>
      </c>
      <c r="H5353" s="31" t="s">
        <v>108</v>
      </c>
      <c r="I5353" s="31" t="s">
        <v>124</v>
      </c>
      <c r="J5353" s="31" t="s">
        <v>109</v>
      </c>
      <c r="K5353" s="31" t="s">
        <v>106</v>
      </c>
      <c r="L5353" s="31" t="s">
        <v>11598</v>
      </c>
      <c r="M5353" s="31" t="s">
        <v>10</v>
      </c>
      <c r="N5353" s="31" t="s">
        <v>25930</v>
      </c>
      <c r="O5353" s="31" t="s">
        <v>25929</v>
      </c>
      <c r="P5353" s="32" t="s">
        <v>25948</v>
      </c>
      <c r="Q5353" s="32">
        <v>1</v>
      </c>
      <c r="R5353" t="str">
        <f t="shared" si="83"/>
        <v>Потапчук Н.М. ПП, маг. "Зодіак" г.Нетишин, просп Независимости, д.13</v>
      </c>
    </row>
    <row r="5354" spans="1:18" hidden="1" x14ac:dyDescent="0.25">
      <c r="A5354" s="32">
        <v>161263</v>
      </c>
      <c r="B5354" s="31" t="s">
        <v>11597</v>
      </c>
      <c r="C5354" s="31" t="s">
        <v>11598</v>
      </c>
      <c r="D5354" s="31" t="s">
        <v>11599</v>
      </c>
      <c r="E5354" s="31" t="s">
        <v>135</v>
      </c>
      <c r="F5354" s="31" t="s">
        <v>122</v>
      </c>
      <c r="G5354" s="31" t="s">
        <v>107</v>
      </c>
      <c r="H5354" s="31" t="s">
        <v>108</v>
      </c>
      <c r="I5354" s="31"/>
      <c r="J5354" s="31"/>
      <c r="K5354" s="31" t="s">
        <v>106</v>
      </c>
      <c r="L5354" s="31" t="s">
        <v>11598</v>
      </c>
      <c r="M5354" s="31" t="s">
        <v>10</v>
      </c>
      <c r="N5354" s="31" t="s">
        <v>25930</v>
      </c>
      <c r="O5354" s="31" t="s">
        <v>25929</v>
      </c>
      <c r="P5354" s="32" t="s">
        <v>25948</v>
      </c>
      <c r="Q5354" s="32">
        <v>1</v>
      </c>
      <c r="R5354" t="str">
        <f t="shared" si="83"/>
        <v>Потапчук Н.М. ПП, маг. "Зодіак" г.Нетишин, просп Независимости, д.13</v>
      </c>
    </row>
    <row r="5355" spans="1:18" hidden="1" x14ac:dyDescent="0.25">
      <c r="A5355" s="32">
        <v>161270</v>
      </c>
      <c r="B5355" s="31" t="s">
        <v>11608</v>
      </c>
      <c r="C5355" s="31" t="s">
        <v>11609</v>
      </c>
      <c r="D5355" s="31" t="s">
        <v>11610</v>
      </c>
      <c r="E5355" s="31" t="s">
        <v>135</v>
      </c>
      <c r="F5355" s="31" t="s">
        <v>122</v>
      </c>
      <c r="G5355" s="31" t="s">
        <v>107</v>
      </c>
      <c r="H5355" s="31" t="s">
        <v>108</v>
      </c>
      <c r="I5355" s="31" t="s">
        <v>124</v>
      </c>
      <c r="J5355" s="31" t="s">
        <v>109</v>
      </c>
      <c r="K5355" s="31" t="s">
        <v>106</v>
      </c>
      <c r="L5355" s="31" t="s">
        <v>11609</v>
      </c>
      <c r="M5355" s="31" t="s">
        <v>11</v>
      </c>
      <c r="N5355" s="31" t="s">
        <v>25930</v>
      </c>
      <c r="O5355" s="31" t="s">
        <v>25929</v>
      </c>
      <c r="P5355" s="32" t="s">
        <v>25948</v>
      </c>
      <c r="Q5355" s="32">
        <v>1</v>
      </c>
      <c r="R5355" t="str">
        <f t="shared" si="83"/>
        <v>Шепетівський МВ (з обслуг. м. Шепетівка та Шепетівського р-ну) УМВС України в Хмельницькій обл. г.Шепетовка, ул.Котика Вали, д.3</v>
      </c>
    </row>
    <row r="5356" spans="1:18" hidden="1" x14ac:dyDescent="0.25">
      <c r="A5356" s="32">
        <v>161347</v>
      </c>
      <c r="B5356" s="31" t="s">
        <v>11803</v>
      </c>
      <c r="C5356" s="31" t="s">
        <v>11804</v>
      </c>
      <c r="D5356" s="31" t="s">
        <v>11805</v>
      </c>
      <c r="E5356" s="31" t="s">
        <v>145</v>
      </c>
      <c r="F5356" s="31" t="s">
        <v>122</v>
      </c>
      <c r="G5356" s="31" t="s">
        <v>114</v>
      </c>
      <c r="H5356" s="31" t="s">
        <v>108</v>
      </c>
      <c r="I5356" s="31" t="s">
        <v>7147</v>
      </c>
      <c r="J5356" s="31" t="s">
        <v>7148</v>
      </c>
      <c r="K5356" s="31" t="s">
        <v>106</v>
      </c>
      <c r="L5356" s="31" t="s">
        <v>11804</v>
      </c>
      <c r="M5356" s="31" t="s">
        <v>13</v>
      </c>
      <c r="N5356" s="31" t="s">
        <v>25931</v>
      </c>
      <c r="O5356" s="31" t="s">
        <v>25929</v>
      </c>
      <c r="P5356" s="32" t="s">
        <v>25948</v>
      </c>
      <c r="Q5356" s="32">
        <v>1</v>
      </c>
      <c r="R5356" t="str">
        <f t="shared" si="83"/>
        <v>Регула Н.В. ПП, кафе "Надія" р-н Волочисский Район, с.Писаревка, ул.Первомайская, д.27</v>
      </c>
    </row>
    <row r="5357" spans="1:18" hidden="1" x14ac:dyDescent="0.25">
      <c r="A5357" s="32">
        <v>161349</v>
      </c>
      <c r="B5357" s="31" t="s">
        <v>11808</v>
      </c>
      <c r="C5357" s="31" t="s">
        <v>11809</v>
      </c>
      <c r="D5357" s="31" t="s">
        <v>199</v>
      </c>
      <c r="E5357" s="31" t="s">
        <v>135</v>
      </c>
      <c r="F5357" s="31" t="s">
        <v>122</v>
      </c>
      <c r="G5357" s="31" t="s">
        <v>107</v>
      </c>
      <c r="H5357" s="31" t="s">
        <v>108</v>
      </c>
      <c r="I5357" s="31" t="s">
        <v>11810</v>
      </c>
      <c r="J5357" s="31" t="s">
        <v>11811</v>
      </c>
      <c r="K5357" s="31" t="s">
        <v>106</v>
      </c>
      <c r="L5357" s="31" t="s">
        <v>11809</v>
      </c>
      <c r="M5357" s="31" t="s">
        <v>11</v>
      </c>
      <c r="N5357" s="31" t="s">
        <v>25930</v>
      </c>
      <c r="O5357" s="31" t="s">
        <v>25929</v>
      </c>
      <c r="P5357" s="32" t="s">
        <v>25948</v>
      </c>
      <c r="Q5357" s="32">
        <v>1</v>
      </c>
      <c r="R5357" t="str">
        <f t="shared" si="83"/>
        <v>Редик Є.М. ПП, маг. "Сири Поділля" г.Шепетовка, просп Мира, д.14</v>
      </c>
    </row>
    <row r="5358" spans="1:18" hidden="1" x14ac:dyDescent="0.25">
      <c r="A5358" s="32">
        <v>161349</v>
      </c>
      <c r="B5358" s="31" t="s">
        <v>11808</v>
      </c>
      <c r="C5358" s="31" t="s">
        <v>11809</v>
      </c>
      <c r="D5358" s="31" t="s">
        <v>199</v>
      </c>
      <c r="E5358" s="31" t="s">
        <v>135</v>
      </c>
      <c r="F5358" s="31" t="s">
        <v>122</v>
      </c>
      <c r="G5358" s="31" t="s">
        <v>107</v>
      </c>
      <c r="H5358" s="31" t="s">
        <v>108</v>
      </c>
      <c r="I5358" s="31"/>
      <c r="J5358" s="31"/>
      <c r="K5358" s="31" t="s">
        <v>106</v>
      </c>
      <c r="L5358" s="31" t="s">
        <v>11809</v>
      </c>
      <c r="M5358" s="31" t="s">
        <v>11</v>
      </c>
      <c r="N5358" s="31" t="s">
        <v>25930</v>
      </c>
      <c r="O5358" s="31" t="s">
        <v>25929</v>
      </c>
      <c r="P5358" s="32" t="s">
        <v>25948</v>
      </c>
      <c r="Q5358" s="32">
        <v>1</v>
      </c>
      <c r="R5358" t="str">
        <f t="shared" si="83"/>
        <v>Редик Є.М. ПП, маг. "Сири Поділля" г.Шепетовка, просп Мира, д.14</v>
      </c>
    </row>
    <row r="5359" spans="1:18" hidden="1" x14ac:dyDescent="0.25">
      <c r="A5359" s="32">
        <v>161350</v>
      </c>
      <c r="B5359" s="31" t="s">
        <v>11812</v>
      </c>
      <c r="C5359" s="31" t="s">
        <v>11813</v>
      </c>
      <c r="D5359" s="31" t="s">
        <v>11814</v>
      </c>
      <c r="E5359" s="31" t="s">
        <v>135</v>
      </c>
      <c r="F5359" s="31" t="s">
        <v>122</v>
      </c>
      <c r="G5359" s="31" t="s">
        <v>107</v>
      </c>
      <c r="H5359" s="31" t="s">
        <v>108</v>
      </c>
      <c r="I5359" s="31" t="s">
        <v>124</v>
      </c>
      <c r="J5359" s="31" t="s">
        <v>109</v>
      </c>
      <c r="K5359" s="31" t="s">
        <v>106</v>
      </c>
      <c r="L5359" s="31" t="s">
        <v>11813</v>
      </c>
      <c r="M5359" s="31" t="s">
        <v>12</v>
      </c>
      <c r="N5359" s="31" t="s">
        <v>25930</v>
      </c>
      <c r="O5359" s="31" t="s">
        <v>25929</v>
      </c>
      <c r="P5359" s="32" t="s">
        <v>25948</v>
      </c>
      <c r="Q5359" s="32">
        <v>1</v>
      </c>
      <c r="R5359" t="str">
        <f t="shared" si="83"/>
        <v>Резнік В.П. ПП, маг. "Свіжий хліб" Полонський Район, Понінка, вул. Перемоги, б. 31,</v>
      </c>
    </row>
    <row r="5360" spans="1:18" hidden="1" x14ac:dyDescent="0.25">
      <c r="A5360" s="32">
        <v>161353</v>
      </c>
      <c r="B5360" s="31" t="s">
        <v>11815</v>
      </c>
      <c r="C5360" s="31" t="s">
        <v>11816</v>
      </c>
      <c r="D5360" s="31" t="s">
        <v>11817</v>
      </c>
      <c r="E5360" s="31" t="s">
        <v>135</v>
      </c>
      <c r="F5360" s="31" t="s">
        <v>122</v>
      </c>
      <c r="G5360" s="31" t="s">
        <v>107</v>
      </c>
      <c r="H5360" s="31" t="s">
        <v>108</v>
      </c>
      <c r="I5360" s="31" t="s">
        <v>124</v>
      </c>
      <c r="J5360" s="31" t="s">
        <v>109</v>
      </c>
      <c r="K5360" s="31" t="s">
        <v>106</v>
      </c>
      <c r="L5360" s="31" t="s">
        <v>11816</v>
      </c>
      <c r="M5360" s="31" t="s">
        <v>9</v>
      </c>
      <c r="N5360" s="31" t="s">
        <v>25930</v>
      </c>
      <c r="O5360" s="31" t="s">
        <v>25929</v>
      </c>
      <c r="P5360" s="32" t="s">
        <v>25948</v>
      </c>
      <c r="Q5360" s="32">
        <v>1</v>
      </c>
      <c r="R5360" t="str">
        <f t="shared" si="83"/>
        <v>Реп'юх В. ПП, маг. "Продукти" р-н Изяславский Район, с.Завадынци, ул.Гагарина, д.15</v>
      </c>
    </row>
    <row r="5361" spans="1:18" hidden="1" x14ac:dyDescent="0.25">
      <c r="A5361" s="32">
        <v>161353</v>
      </c>
      <c r="B5361" s="31" t="s">
        <v>11815</v>
      </c>
      <c r="C5361" s="31" t="s">
        <v>11816</v>
      </c>
      <c r="D5361" s="31" t="s">
        <v>11817</v>
      </c>
      <c r="E5361" s="31" t="s">
        <v>135</v>
      </c>
      <c r="F5361" s="31" t="s">
        <v>122</v>
      </c>
      <c r="G5361" s="31" t="s">
        <v>107</v>
      </c>
      <c r="H5361" s="31" t="s">
        <v>108</v>
      </c>
      <c r="I5361" s="31"/>
      <c r="J5361" s="31"/>
      <c r="K5361" s="31" t="s">
        <v>106</v>
      </c>
      <c r="L5361" s="31" t="s">
        <v>11816</v>
      </c>
      <c r="M5361" s="31" t="s">
        <v>9</v>
      </c>
      <c r="N5361" s="31" t="s">
        <v>25930</v>
      </c>
      <c r="O5361" s="31" t="s">
        <v>25929</v>
      </c>
      <c r="P5361" s="32" t="s">
        <v>25948</v>
      </c>
      <c r="Q5361" s="32">
        <v>1</v>
      </c>
      <c r="R5361" t="str">
        <f t="shared" si="83"/>
        <v>Реп'юх В. ПП, маг. "Продукти" р-н Изяславский Район, с.Завадынци, ул.Гагарина, д.15</v>
      </c>
    </row>
    <row r="5362" spans="1:18" hidden="1" x14ac:dyDescent="0.25">
      <c r="A5362" s="32">
        <v>161362</v>
      </c>
      <c r="B5362" s="31" t="s">
        <v>11835</v>
      </c>
      <c r="C5362" s="31" t="s">
        <v>11836</v>
      </c>
      <c r="D5362" s="31" t="s">
        <v>11837</v>
      </c>
      <c r="E5362" s="31" t="s">
        <v>135</v>
      </c>
      <c r="F5362" s="31" t="s">
        <v>122</v>
      </c>
      <c r="G5362" s="31" t="s">
        <v>107</v>
      </c>
      <c r="H5362" s="31" t="s">
        <v>108</v>
      </c>
      <c r="I5362" s="31" t="s">
        <v>11838</v>
      </c>
      <c r="J5362" s="31" t="s">
        <v>11839</v>
      </c>
      <c r="K5362" s="31" t="s">
        <v>106</v>
      </c>
      <c r="L5362" s="31" t="s">
        <v>11840</v>
      </c>
      <c r="M5362" s="31" t="s">
        <v>10</v>
      </c>
      <c r="N5362" s="31" t="s">
        <v>25930</v>
      </c>
      <c r="O5362" s="31" t="s">
        <v>25929</v>
      </c>
      <c r="P5362" s="32" t="s">
        <v>25948</v>
      </c>
      <c r="Q5362" s="32">
        <v>1</v>
      </c>
      <c r="R5362" t="str">
        <f t="shared" si="83"/>
        <v>(КООП) Ринок Білогірського РайСТ КП, маг. "Продукти" р-н Белогорский Район, с.Ольшаница, ул.Горинская, д.26</v>
      </c>
    </row>
    <row r="5363" spans="1:18" hidden="1" x14ac:dyDescent="0.25">
      <c r="A5363" s="32">
        <v>161363</v>
      </c>
      <c r="B5363" s="31" t="s">
        <v>11841</v>
      </c>
      <c r="C5363" s="31" t="s">
        <v>11840</v>
      </c>
      <c r="D5363" s="31" t="s">
        <v>11842</v>
      </c>
      <c r="E5363" s="31" t="s">
        <v>135</v>
      </c>
      <c r="F5363" s="31" t="s">
        <v>122</v>
      </c>
      <c r="G5363" s="31" t="s">
        <v>107</v>
      </c>
      <c r="H5363" s="31" t="s">
        <v>108</v>
      </c>
      <c r="I5363" s="31" t="s">
        <v>11838</v>
      </c>
      <c r="J5363" s="31" t="s">
        <v>11839</v>
      </c>
      <c r="K5363" s="31" t="s">
        <v>106</v>
      </c>
      <c r="L5363" s="31" t="s">
        <v>11840</v>
      </c>
      <c r="M5363" s="31" t="s">
        <v>9</v>
      </c>
      <c r="N5363" s="31" t="s">
        <v>25930</v>
      </c>
      <c r="O5363" s="31" t="s">
        <v>25929</v>
      </c>
      <c r="P5363" s="32" t="s">
        <v>25948</v>
      </c>
      <c r="Q5363" s="32">
        <v>1</v>
      </c>
      <c r="R5363" t="str">
        <f t="shared" si="83"/>
        <v>Ринок Білогірського РайСТ КП, маг. "Продукти" р-н Белогорский Район, с.Вариводки, ул.Центральная, д.20</v>
      </c>
    </row>
    <row r="5364" spans="1:18" hidden="1" x14ac:dyDescent="0.25">
      <c r="A5364" s="32">
        <v>161363</v>
      </c>
      <c r="B5364" s="31" t="s">
        <v>11841</v>
      </c>
      <c r="C5364" s="31" t="s">
        <v>11840</v>
      </c>
      <c r="D5364" s="31" t="s">
        <v>11842</v>
      </c>
      <c r="E5364" s="31" t="s">
        <v>135</v>
      </c>
      <c r="F5364" s="31" t="s">
        <v>122</v>
      </c>
      <c r="G5364" s="31" t="s">
        <v>107</v>
      </c>
      <c r="H5364" s="31" t="s">
        <v>108</v>
      </c>
      <c r="I5364" s="31"/>
      <c r="J5364" s="31"/>
      <c r="K5364" s="31" t="s">
        <v>106</v>
      </c>
      <c r="L5364" s="31" t="s">
        <v>11840</v>
      </c>
      <c r="M5364" s="31" t="s">
        <v>9</v>
      </c>
      <c r="N5364" s="31" t="s">
        <v>25930</v>
      </c>
      <c r="O5364" s="31" t="s">
        <v>25929</v>
      </c>
      <c r="P5364" s="32" t="s">
        <v>25948</v>
      </c>
      <c r="Q5364" s="32">
        <v>1</v>
      </c>
      <c r="R5364" t="str">
        <f t="shared" si="83"/>
        <v>Ринок Білогірського РайСТ КП, маг. "Продукти" р-н Белогорский Район, с.Вариводки, ул.Центральная, д.20</v>
      </c>
    </row>
    <row r="5365" spans="1:18" hidden="1" x14ac:dyDescent="0.25">
      <c r="A5365" s="32">
        <v>161364</v>
      </c>
      <c r="B5365" s="31" t="s">
        <v>11843</v>
      </c>
      <c r="C5365" s="31" t="s">
        <v>11844</v>
      </c>
      <c r="D5365" s="31" t="s">
        <v>11845</v>
      </c>
      <c r="E5365" s="31" t="s">
        <v>135</v>
      </c>
      <c r="F5365" s="31" t="s">
        <v>122</v>
      </c>
      <c r="G5365" s="31" t="s">
        <v>107</v>
      </c>
      <c r="H5365" s="31" t="s">
        <v>108</v>
      </c>
      <c r="I5365" s="31" t="s">
        <v>124</v>
      </c>
      <c r="J5365" s="31" t="s">
        <v>109</v>
      </c>
      <c r="K5365" s="31" t="s">
        <v>106</v>
      </c>
      <c r="L5365" s="31" t="s">
        <v>11846</v>
      </c>
      <c r="M5365" s="31" t="s">
        <v>9</v>
      </c>
      <c r="N5365" s="31" t="s">
        <v>25930</v>
      </c>
      <c r="O5365" s="31" t="s">
        <v>25929</v>
      </c>
      <c r="P5365" s="32" t="s">
        <v>25948</v>
      </c>
      <c r="Q5365" s="32">
        <v>1</v>
      </c>
      <c r="R5365" t="str">
        <f t="shared" si="83"/>
        <v>(КООП) Ринок Білогірського РайСТ КП, маг. "Ринок" р-н Белогорский Район, пгт.Белогорье, ул.Шевченко, д.10</v>
      </c>
    </row>
    <row r="5366" spans="1:18" hidden="1" x14ac:dyDescent="0.25">
      <c r="A5366" s="32">
        <v>161365</v>
      </c>
      <c r="B5366" s="31" t="s">
        <v>11847</v>
      </c>
      <c r="C5366" s="31" t="s">
        <v>11848</v>
      </c>
      <c r="D5366" s="31" t="s">
        <v>11849</v>
      </c>
      <c r="E5366" s="31" t="s">
        <v>135</v>
      </c>
      <c r="F5366" s="31" t="s">
        <v>122</v>
      </c>
      <c r="G5366" s="31" t="s">
        <v>107</v>
      </c>
      <c r="H5366" s="31" t="s">
        <v>108</v>
      </c>
      <c r="I5366" s="31" t="s">
        <v>124</v>
      </c>
      <c r="J5366" s="31" t="s">
        <v>109</v>
      </c>
      <c r="K5366" s="31" t="s">
        <v>106</v>
      </c>
      <c r="L5366" s="31" t="s">
        <v>11850</v>
      </c>
      <c r="M5366" s="31" t="s">
        <v>9</v>
      </c>
      <c r="N5366" s="31" t="s">
        <v>25930</v>
      </c>
      <c r="O5366" s="31" t="s">
        <v>25929</v>
      </c>
      <c r="P5366" s="32" t="s">
        <v>25948</v>
      </c>
      <c r="Q5366" s="32">
        <v>1</v>
      </c>
      <c r="R5366" t="str">
        <f t="shared" si="83"/>
        <v>(КООП) Ринок Білогірського РайСТ КП, маг. ТПП №1 р-н Белогорский Район, пгт.Белогорье, ул.Шевченко, д.71/б</v>
      </c>
    </row>
    <row r="5367" spans="1:18" hidden="1" x14ac:dyDescent="0.25">
      <c r="A5367" s="32">
        <v>161384</v>
      </c>
      <c r="B5367" s="31" t="s">
        <v>11887</v>
      </c>
      <c r="C5367" s="31" t="s">
        <v>11888</v>
      </c>
      <c r="D5367" s="31" t="s">
        <v>11443</v>
      </c>
      <c r="E5367" s="31" t="s">
        <v>135</v>
      </c>
      <c r="F5367" s="31" t="s">
        <v>122</v>
      </c>
      <c r="G5367" s="31" t="s">
        <v>114</v>
      </c>
      <c r="H5367" s="31" t="s">
        <v>108</v>
      </c>
      <c r="I5367" s="31" t="s">
        <v>124</v>
      </c>
      <c r="J5367" s="31" t="s">
        <v>109</v>
      </c>
      <c r="K5367" s="31" t="s">
        <v>106</v>
      </c>
      <c r="L5367" s="31" t="s">
        <v>11888</v>
      </c>
      <c r="M5367" s="31" t="s">
        <v>9</v>
      </c>
      <c r="N5367" s="31" t="s">
        <v>25930</v>
      </c>
      <c r="O5367" s="31" t="s">
        <v>25929</v>
      </c>
      <c r="P5367" s="32" t="s">
        <v>25948</v>
      </c>
      <c r="Q5367" s="32">
        <v>1</v>
      </c>
      <c r="R5367" t="str">
        <f t="shared" si="83"/>
        <v>Романюк Г.В. ПП, кафе-бар "Зустріч" р-н Изяславский Район, с.Клубивка (0)</v>
      </c>
    </row>
    <row r="5368" spans="1:18" hidden="1" x14ac:dyDescent="0.25">
      <c r="A5368" s="32">
        <v>161385</v>
      </c>
      <c r="B5368" s="31" t="s">
        <v>11889</v>
      </c>
      <c r="C5368" s="31" t="s">
        <v>11890</v>
      </c>
      <c r="D5368" s="31" t="s">
        <v>11891</v>
      </c>
      <c r="E5368" s="31" t="s">
        <v>135</v>
      </c>
      <c r="F5368" s="31" t="s">
        <v>122</v>
      </c>
      <c r="G5368" s="31" t="s">
        <v>107</v>
      </c>
      <c r="H5368" s="31" t="s">
        <v>108</v>
      </c>
      <c r="I5368" s="31" t="s">
        <v>11892</v>
      </c>
      <c r="J5368" s="31" t="s">
        <v>11893</v>
      </c>
      <c r="K5368" s="31" t="s">
        <v>106</v>
      </c>
      <c r="L5368" s="31" t="s">
        <v>11890</v>
      </c>
      <c r="M5368" s="31" t="s">
        <v>9</v>
      </c>
      <c r="N5368" s="31" t="s">
        <v>25930</v>
      </c>
      <c r="O5368" s="31" t="s">
        <v>25929</v>
      </c>
      <c r="P5368" s="32" t="s">
        <v>25948</v>
      </c>
      <c r="Q5368" s="32">
        <v>1</v>
      </c>
      <c r="R5368" t="str">
        <f t="shared" si="83"/>
        <v>Романюк К.П. ПП, маг. "Продукти" р-н Шепетовский Район, с.Коськов, ул.Тельмана, д.1</v>
      </c>
    </row>
    <row r="5369" spans="1:18" hidden="1" x14ac:dyDescent="0.25">
      <c r="A5369" s="32">
        <v>161385</v>
      </c>
      <c r="B5369" s="31" t="s">
        <v>11889</v>
      </c>
      <c r="C5369" s="31" t="s">
        <v>11890</v>
      </c>
      <c r="D5369" s="31" t="s">
        <v>11891</v>
      </c>
      <c r="E5369" s="31" t="s">
        <v>135</v>
      </c>
      <c r="F5369" s="31" t="s">
        <v>122</v>
      </c>
      <c r="G5369" s="31" t="s">
        <v>107</v>
      </c>
      <c r="H5369" s="31" t="s">
        <v>108</v>
      </c>
      <c r="I5369" s="31"/>
      <c r="J5369" s="31"/>
      <c r="K5369" s="31" t="s">
        <v>106</v>
      </c>
      <c r="L5369" s="31" t="s">
        <v>11894</v>
      </c>
      <c r="M5369" s="31" t="s">
        <v>9</v>
      </c>
      <c r="N5369" s="31" t="s">
        <v>25930</v>
      </c>
      <c r="O5369" s="31" t="s">
        <v>25929</v>
      </c>
      <c r="P5369" s="32" t="s">
        <v>25948</v>
      </c>
      <c r="Q5369" s="32">
        <v>1</v>
      </c>
      <c r="R5369" t="str">
        <f t="shared" si="83"/>
        <v>Романюк К.П. ПП, маг. "Продукти" р-н Шепетовский Район, с.Коськов, ул.Тельмана, д.1</v>
      </c>
    </row>
    <row r="5370" spans="1:18" hidden="1" x14ac:dyDescent="0.25">
      <c r="A5370" s="32">
        <v>161390</v>
      </c>
      <c r="B5370" s="31" t="s">
        <v>11907</v>
      </c>
      <c r="C5370" s="31" t="s">
        <v>11908</v>
      </c>
      <c r="D5370" s="31" t="s">
        <v>11909</v>
      </c>
      <c r="E5370" s="31" t="s">
        <v>135</v>
      </c>
      <c r="F5370" s="31" t="s">
        <v>122</v>
      </c>
      <c r="G5370" s="31" t="s">
        <v>107</v>
      </c>
      <c r="H5370" s="31" t="s">
        <v>108</v>
      </c>
      <c r="I5370" s="31" t="s">
        <v>124</v>
      </c>
      <c r="J5370" s="31" t="s">
        <v>109</v>
      </c>
      <c r="K5370" s="31" t="s">
        <v>106</v>
      </c>
      <c r="L5370" s="31" t="s">
        <v>11908</v>
      </c>
      <c r="M5370" s="31" t="s">
        <v>11</v>
      </c>
      <c r="N5370" s="31" t="s">
        <v>25930</v>
      </c>
      <c r="O5370" s="31" t="s">
        <v>25929</v>
      </c>
      <c r="P5370" s="32" t="s">
        <v>25948</v>
      </c>
      <c r="Q5370" s="32">
        <v>1</v>
      </c>
      <c r="R5370" t="str">
        <f t="shared" si="83"/>
        <v>РПО Держ.установ Виконавчий комітет Шепетівської міської ради Шепетівка, вул. Островського, б. 4,</v>
      </c>
    </row>
    <row r="5371" spans="1:18" hidden="1" x14ac:dyDescent="0.25">
      <c r="A5371" s="32">
        <v>161397</v>
      </c>
      <c r="B5371" s="31" t="s">
        <v>11928</v>
      </c>
      <c r="C5371" s="31" t="s">
        <v>11929</v>
      </c>
      <c r="D5371" s="31" t="s">
        <v>11930</v>
      </c>
      <c r="E5371" s="31" t="s">
        <v>135</v>
      </c>
      <c r="F5371" s="31" t="s">
        <v>122</v>
      </c>
      <c r="G5371" s="31" t="s">
        <v>107</v>
      </c>
      <c r="H5371" s="31" t="s">
        <v>108</v>
      </c>
      <c r="I5371" s="31" t="s">
        <v>124</v>
      </c>
      <c r="J5371" s="31" t="s">
        <v>109</v>
      </c>
      <c r="K5371" s="31" t="s">
        <v>106</v>
      </c>
      <c r="L5371" s="31" t="s">
        <v>11929</v>
      </c>
      <c r="M5371" s="31" t="s">
        <v>12</v>
      </c>
      <c r="N5371" s="31" t="s">
        <v>25930</v>
      </c>
      <c r="O5371" s="31" t="s">
        <v>25929</v>
      </c>
      <c r="P5371" s="32" t="s">
        <v>25948</v>
      </c>
      <c r="Q5371" s="32">
        <v>1</v>
      </c>
      <c r="R5371" t="str">
        <f t="shared" si="83"/>
        <v>Ружицька А.А. ПП, маг. "Продукти" р-н Полонский Район, пгт.Понинка, ул.Островского Николая, д.19</v>
      </c>
    </row>
    <row r="5372" spans="1:18" hidden="1" x14ac:dyDescent="0.25">
      <c r="A5372" s="32">
        <v>161397</v>
      </c>
      <c r="B5372" s="31" t="s">
        <v>11928</v>
      </c>
      <c r="C5372" s="31" t="s">
        <v>11929</v>
      </c>
      <c r="D5372" s="31" t="s">
        <v>11930</v>
      </c>
      <c r="E5372" s="31" t="s">
        <v>135</v>
      </c>
      <c r="F5372" s="31" t="s">
        <v>122</v>
      </c>
      <c r="G5372" s="31" t="s">
        <v>107</v>
      </c>
      <c r="H5372" s="31" t="s">
        <v>108</v>
      </c>
      <c r="I5372" s="31"/>
      <c r="J5372" s="31"/>
      <c r="K5372" s="31" t="s">
        <v>106</v>
      </c>
      <c r="L5372" s="31" t="s">
        <v>11929</v>
      </c>
      <c r="M5372" s="31" t="s">
        <v>12</v>
      </c>
      <c r="N5372" s="31" t="s">
        <v>25930</v>
      </c>
      <c r="O5372" s="31" t="s">
        <v>25929</v>
      </c>
      <c r="P5372" s="32" t="s">
        <v>25948</v>
      </c>
      <c r="Q5372" s="32">
        <v>1</v>
      </c>
      <c r="R5372" t="str">
        <f t="shared" si="83"/>
        <v>Ружицька А.А. ПП, маг. "Продукти" р-н Полонский Район, пгт.Понинка, ул.Островского Николая, д.19</v>
      </c>
    </row>
    <row r="5373" spans="1:18" hidden="1" x14ac:dyDescent="0.25">
      <c r="A5373" s="32">
        <v>161409</v>
      </c>
      <c r="B5373" s="31" t="s">
        <v>11962</v>
      </c>
      <c r="C5373" s="31" t="s">
        <v>11963</v>
      </c>
      <c r="D5373" s="31" t="s">
        <v>11964</v>
      </c>
      <c r="E5373" s="31" t="s">
        <v>135</v>
      </c>
      <c r="F5373" s="31" t="s">
        <v>122</v>
      </c>
      <c r="G5373" s="31" t="s">
        <v>107</v>
      </c>
      <c r="H5373" s="31" t="s">
        <v>108</v>
      </c>
      <c r="I5373" s="31" t="s">
        <v>11965</v>
      </c>
      <c r="J5373" s="31" t="s">
        <v>11966</v>
      </c>
      <c r="K5373" s="31" t="s">
        <v>106</v>
      </c>
      <c r="L5373" s="31" t="s">
        <v>11963</v>
      </c>
      <c r="M5373" s="31" t="s">
        <v>9</v>
      </c>
      <c r="N5373" s="31" t="s">
        <v>25930</v>
      </c>
      <c r="O5373" s="31" t="s">
        <v>25929</v>
      </c>
      <c r="P5373" s="32" t="s">
        <v>25948</v>
      </c>
      <c r="Q5373" s="32">
        <v>1</v>
      </c>
      <c r="R5373" t="str">
        <f t="shared" si="83"/>
        <v>Рябчук Н.М. ПП, маг. "Продукти" р-н Белогорский Район, с.Сушивцы, ул.Центральная, д.1</v>
      </c>
    </row>
    <row r="5374" spans="1:18" hidden="1" x14ac:dyDescent="0.25">
      <c r="A5374" s="32">
        <v>161409</v>
      </c>
      <c r="B5374" s="31" t="s">
        <v>11962</v>
      </c>
      <c r="C5374" s="31" t="s">
        <v>11963</v>
      </c>
      <c r="D5374" s="31" t="s">
        <v>11964</v>
      </c>
      <c r="E5374" s="31" t="s">
        <v>135</v>
      </c>
      <c r="F5374" s="31" t="s">
        <v>122</v>
      </c>
      <c r="G5374" s="31" t="s">
        <v>107</v>
      </c>
      <c r="H5374" s="31" t="s">
        <v>108</v>
      </c>
      <c r="I5374" s="31"/>
      <c r="J5374" s="31"/>
      <c r="K5374" s="31" t="s">
        <v>106</v>
      </c>
      <c r="L5374" s="31" t="s">
        <v>11963</v>
      </c>
      <c r="M5374" s="31" t="s">
        <v>9</v>
      </c>
      <c r="N5374" s="31" t="s">
        <v>25930</v>
      </c>
      <c r="O5374" s="31" t="s">
        <v>25929</v>
      </c>
      <c r="P5374" s="32" t="s">
        <v>25948</v>
      </c>
      <c r="Q5374" s="32">
        <v>1</v>
      </c>
      <c r="R5374" t="str">
        <f t="shared" si="83"/>
        <v>Рябчук Н.М. ПП, маг. "Продукти" р-н Белогорский Район, с.Сушивцы, ул.Центральная, д.1</v>
      </c>
    </row>
    <row r="5375" spans="1:18" hidden="1" x14ac:dyDescent="0.25">
      <c r="A5375" s="32">
        <v>161432</v>
      </c>
      <c r="B5375" s="31" t="s">
        <v>12025</v>
      </c>
      <c r="C5375" s="31" t="s">
        <v>12026</v>
      </c>
      <c r="D5375" s="31" t="s">
        <v>12027</v>
      </c>
      <c r="E5375" s="31" t="s">
        <v>135</v>
      </c>
      <c r="F5375" s="31" t="s">
        <v>122</v>
      </c>
      <c r="G5375" s="31" t="s">
        <v>114</v>
      </c>
      <c r="H5375" s="31" t="s">
        <v>108</v>
      </c>
      <c r="I5375" s="31" t="s">
        <v>124</v>
      </c>
      <c r="J5375" s="31" t="s">
        <v>109</v>
      </c>
      <c r="K5375" s="31" t="s">
        <v>106</v>
      </c>
      <c r="L5375" s="31" t="s">
        <v>12026</v>
      </c>
      <c r="M5375" s="31" t="s">
        <v>11</v>
      </c>
      <c r="N5375" s="31" t="s">
        <v>25930</v>
      </c>
      <c r="O5375" s="31" t="s">
        <v>25929</v>
      </c>
      <c r="P5375" s="32" t="s">
        <v>25948</v>
      </c>
      <c r="Q5375" s="32">
        <v>1</v>
      </c>
      <c r="R5375" t="str">
        <f t="shared" si="83"/>
        <v>Самкова О.П., Закусочна №5 г.Шепетовка, ул.Маркса Карла, д.23 (ринок)</v>
      </c>
    </row>
    <row r="5376" spans="1:18" hidden="1" x14ac:dyDescent="0.25">
      <c r="A5376" s="32">
        <v>161437</v>
      </c>
      <c r="B5376" s="31" t="s">
        <v>12034</v>
      </c>
      <c r="C5376" s="31" t="s">
        <v>12035</v>
      </c>
      <c r="D5376" s="31" t="s">
        <v>12036</v>
      </c>
      <c r="E5376" s="31" t="s">
        <v>135</v>
      </c>
      <c r="F5376" s="31" t="s">
        <v>122</v>
      </c>
      <c r="G5376" s="31" t="s">
        <v>107</v>
      </c>
      <c r="H5376" s="31" t="s">
        <v>108</v>
      </c>
      <c r="I5376" s="31" t="s">
        <v>124</v>
      </c>
      <c r="J5376" s="31" t="s">
        <v>109</v>
      </c>
      <c r="K5376" s="31" t="s">
        <v>106</v>
      </c>
      <c r="L5376" s="31" t="s">
        <v>12035</v>
      </c>
      <c r="M5376" s="31" t="s">
        <v>12</v>
      </c>
      <c r="N5376" s="31" t="s">
        <v>25930</v>
      </c>
      <c r="O5376" s="31" t="s">
        <v>25929</v>
      </c>
      <c r="P5376" s="32" t="s">
        <v>25948</v>
      </c>
      <c r="Q5376" s="32">
        <v>1</v>
      </c>
      <c r="R5376" t="str">
        <f t="shared" si="83"/>
        <v>Сардак Т.А. ПП, маг. "АБС" Полонський Район, Понінка, вул. Перемоги, б. 49а,</v>
      </c>
    </row>
    <row r="5377" spans="1:18" hidden="1" x14ac:dyDescent="0.25">
      <c r="A5377" s="32">
        <v>161441</v>
      </c>
      <c r="B5377" s="31" t="s">
        <v>2090</v>
      </c>
      <c r="C5377" s="31" t="s">
        <v>12041</v>
      </c>
      <c r="D5377" s="31" t="s">
        <v>2092</v>
      </c>
      <c r="E5377" s="31" t="s">
        <v>145</v>
      </c>
      <c r="F5377" s="31" t="s">
        <v>122</v>
      </c>
      <c r="G5377" s="31" t="s">
        <v>107</v>
      </c>
      <c r="H5377" s="31" t="s">
        <v>108</v>
      </c>
      <c r="I5377" s="31" t="s">
        <v>12042</v>
      </c>
      <c r="J5377" s="31" t="s">
        <v>12043</v>
      </c>
      <c r="K5377" s="31" t="s">
        <v>106</v>
      </c>
      <c r="L5377" s="31" t="s">
        <v>2091</v>
      </c>
      <c r="M5377" s="31" t="s">
        <v>25936</v>
      </c>
      <c r="N5377" s="31" t="s">
        <v>25931</v>
      </c>
      <c r="O5377" s="31" t="s">
        <v>25929</v>
      </c>
      <c r="P5377" s="32" t="s">
        <v>67</v>
      </c>
      <c r="Q5377" s="32">
        <v>1</v>
      </c>
      <c r="R5377" t="str">
        <f t="shared" si="83"/>
        <v>(КООП) Сатанівське споживче товариство СТ, маг. "Продукти" р-н Городокский Район, с.Каменка (0)</v>
      </c>
    </row>
    <row r="5378" spans="1:18" hidden="1" x14ac:dyDescent="0.25">
      <c r="A5378" s="32">
        <v>161497</v>
      </c>
      <c r="B5378" s="31" t="s">
        <v>12169</v>
      </c>
      <c r="C5378" s="31" t="s">
        <v>12170</v>
      </c>
      <c r="D5378" s="31" t="s">
        <v>4179</v>
      </c>
      <c r="E5378" s="31" t="s">
        <v>145</v>
      </c>
      <c r="F5378" s="31" t="s">
        <v>122</v>
      </c>
      <c r="G5378" s="31" t="s">
        <v>107</v>
      </c>
      <c r="H5378" s="31" t="s">
        <v>108</v>
      </c>
      <c r="I5378" s="31" t="s">
        <v>124</v>
      </c>
      <c r="J5378" s="31" t="s">
        <v>109</v>
      </c>
      <c r="K5378" s="31" t="s">
        <v>106</v>
      </c>
      <c r="L5378" s="31" t="s">
        <v>12170</v>
      </c>
      <c r="M5378" s="31" t="s">
        <v>13</v>
      </c>
      <c r="N5378" s="31" t="s">
        <v>25931</v>
      </c>
      <c r="O5378" s="31" t="s">
        <v>25929</v>
      </c>
      <c r="P5378" s="32" t="s">
        <v>25948</v>
      </c>
      <c r="Q5378" s="32">
        <v>1</v>
      </c>
      <c r="R5378" t="str">
        <f t="shared" si="83"/>
        <v>Сицинська Г.М. ПП, маг. "Продукти" р-н Городокский Район, пгт.Сатанов, пл.Базарная (0)</v>
      </c>
    </row>
    <row r="5379" spans="1:18" hidden="1" x14ac:dyDescent="0.25">
      <c r="A5379" s="32">
        <v>161497</v>
      </c>
      <c r="B5379" s="31" t="s">
        <v>12169</v>
      </c>
      <c r="C5379" s="31" t="s">
        <v>12170</v>
      </c>
      <c r="D5379" s="31" t="s">
        <v>4179</v>
      </c>
      <c r="E5379" s="31" t="s">
        <v>145</v>
      </c>
      <c r="F5379" s="31" t="s">
        <v>122</v>
      </c>
      <c r="G5379" s="31" t="s">
        <v>107</v>
      </c>
      <c r="H5379" s="31" t="s">
        <v>108</v>
      </c>
      <c r="I5379" s="31"/>
      <c r="J5379" s="31"/>
      <c r="K5379" s="31" t="s">
        <v>106</v>
      </c>
      <c r="L5379" s="31" t="s">
        <v>12170</v>
      </c>
      <c r="M5379" s="31" t="s">
        <v>13</v>
      </c>
      <c r="N5379" s="31" t="s">
        <v>25931</v>
      </c>
      <c r="O5379" s="31" t="s">
        <v>25929</v>
      </c>
      <c r="P5379" s="32" t="s">
        <v>25948</v>
      </c>
      <c r="Q5379" s="32">
        <v>1</v>
      </c>
      <c r="R5379" t="str">
        <f t="shared" ref="R5379:R5442" si="84">CONCATENATE(C5379," ",D5379)</f>
        <v>Сицинська Г.М. ПП, маг. "Продукти" р-н Городокский Район, пгт.Сатанов, пл.Базарная (0)</v>
      </c>
    </row>
    <row r="5380" spans="1:18" hidden="1" x14ac:dyDescent="0.25">
      <c r="A5380" s="32">
        <v>161506</v>
      </c>
      <c r="B5380" s="31" t="s">
        <v>12196</v>
      </c>
      <c r="C5380" s="31" t="s">
        <v>12197</v>
      </c>
      <c r="D5380" s="31" t="s">
        <v>12198</v>
      </c>
      <c r="E5380" s="31" t="s">
        <v>135</v>
      </c>
      <c r="F5380" s="31" t="s">
        <v>122</v>
      </c>
      <c r="G5380" s="31" t="s">
        <v>107</v>
      </c>
      <c r="H5380" s="31" t="s">
        <v>108</v>
      </c>
      <c r="I5380" s="31" t="s">
        <v>124</v>
      </c>
      <c r="J5380" s="31" t="s">
        <v>109</v>
      </c>
      <c r="K5380" s="31" t="s">
        <v>106</v>
      </c>
      <c r="L5380" s="31" t="s">
        <v>12197</v>
      </c>
      <c r="M5380" s="31" t="s">
        <v>8</v>
      </c>
      <c r="N5380" s="31" t="s">
        <v>25930</v>
      </c>
      <c r="O5380" s="31" t="s">
        <v>25929</v>
      </c>
      <c r="P5380" s="32" t="s">
        <v>25948</v>
      </c>
      <c r="Q5380" s="32">
        <v>1</v>
      </c>
      <c r="R5380" t="str">
        <f t="shared" si="84"/>
        <v>Сьомаки ФГ р-н Славутский Район, с.Семаки (0)</v>
      </c>
    </row>
    <row r="5381" spans="1:18" hidden="1" x14ac:dyDescent="0.25">
      <c r="A5381" s="32">
        <v>161515</v>
      </c>
      <c r="B5381" s="31" t="s">
        <v>12208</v>
      </c>
      <c r="C5381" s="31" t="s">
        <v>12209</v>
      </c>
      <c r="D5381" s="31" t="s">
        <v>12210</v>
      </c>
      <c r="E5381" s="31" t="s">
        <v>145</v>
      </c>
      <c r="F5381" s="31" t="s">
        <v>122</v>
      </c>
      <c r="G5381" s="31" t="s">
        <v>107</v>
      </c>
      <c r="H5381" s="31" t="s">
        <v>108</v>
      </c>
      <c r="I5381" s="31" t="s">
        <v>12211</v>
      </c>
      <c r="J5381" s="31" t="s">
        <v>12212</v>
      </c>
      <c r="K5381" s="31" t="s">
        <v>106</v>
      </c>
      <c r="L5381" s="31" t="s">
        <v>12209</v>
      </c>
      <c r="M5381" s="31" t="s">
        <v>13</v>
      </c>
      <c r="N5381" s="31" t="s">
        <v>25931</v>
      </c>
      <c r="O5381" s="31" t="s">
        <v>25929</v>
      </c>
      <c r="P5381" s="32" t="s">
        <v>25948</v>
      </c>
      <c r="Q5381" s="32">
        <v>1</v>
      </c>
      <c r="R5381" t="str">
        <f t="shared" si="84"/>
        <v>Скопець В.В. ПП, маг. "Продукти" р-н Городокский Район, пгт.Сатанов, ул.Макарова, д.2</v>
      </c>
    </row>
    <row r="5382" spans="1:18" hidden="1" x14ac:dyDescent="0.25">
      <c r="A5382" s="32">
        <v>487367</v>
      </c>
      <c r="B5382" s="31" t="s">
        <v>6791</v>
      </c>
      <c r="C5382" s="31" t="s">
        <v>6792</v>
      </c>
      <c r="D5382" s="31" t="s">
        <v>6793</v>
      </c>
      <c r="E5382" s="31" t="s">
        <v>135</v>
      </c>
      <c r="F5382" s="31" t="s">
        <v>122</v>
      </c>
      <c r="G5382" s="31" t="s">
        <v>107</v>
      </c>
      <c r="H5382" s="31" t="s">
        <v>108</v>
      </c>
      <c r="I5382" s="31" t="s">
        <v>124</v>
      </c>
      <c r="J5382" s="31" t="s">
        <v>109</v>
      </c>
      <c r="K5382" s="31" t="s">
        <v>106</v>
      </c>
      <c r="L5382" s="31" t="s">
        <v>6792</v>
      </c>
      <c r="M5382" s="31" t="s">
        <v>10</v>
      </c>
      <c r="N5382" s="31" t="s">
        <v>25930</v>
      </c>
      <c r="O5382" s="31" t="s">
        <v>25929</v>
      </c>
      <c r="P5382" s="32" t="s">
        <v>25948</v>
      </c>
      <c r="Q5382" s="32">
        <v>1</v>
      </c>
      <c r="R5382" t="str">
        <f t="shared" si="84"/>
        <v>Максимчук Л.В. ПП, к-к "Нептун" г.Нетишин, ул.Шевченко, д.6</v>
      </c>
    </row>
    <row r="5383" spans="1:18" hidden="1" x14ac:dyDescent="0.25">
      <c r="A5383" s="32">
        <v>487393</v>
      </c>
      <c r="B5383" s="31" t="s">
        <v>6807</v>
      </c>
      <c r="C5383" s="31" t="s">
        <v>6808</v>
      </c>
      <c r="D5383" s="31" t="s">
        <v>6809</v>
      </c>
      <c r="E5383" s="31" t="s">
        <v>135</v>
      </c>
      <c r="F5383" s="31" t="s">
        <v>122</v>
      </c>
      <c r="G5383" s="31" t="s">
        <v>107</v>
      </c>
      <c r="H5383" s="31" t="s">
        <v>108</v>
      </c>
      <c r="I5383" s="31" t="s">
        <v>124</v>
      </c>
      <c r="J5383" s="31" t="s">
        <v>109</v>
      </c>
      <c r="K5383" s="31" t="s">
        <v>106</v>
      </c>
      <c r="L5383" s="31" t="s">
        <v>6808</v>
      </c>
      <c r="M5383" s="31" t="s">
        <v>11</v>
      </c>
      <c r="N5383" s="31" t="s">
        <v>25930</v>
      </c>
      <c r="O5383" s="31" t="s">
        <v>25929</v>
      </c>
      <c r="P5383" s="32" t="s">
        <v>25948</v>
      </c>
      <c r="Q5383" s="32">
        <v>1</v>
      </c>
      <c r="R5383" t="str">
        <f t="shared" si="84"/>
        <v>Булаєвський М.В. ПП, маг. "Продукти" г.Шепетовка, просп Мира, д.28 (Ринкова Площа)</v>
      </c>
    </row>
    <row r="5384" spans="1:18" hidden="1" x14ac:dyDescent="0.25">
      <c r="A5384" s="32">
        <v>488120</v>
      </c>
      <c r="B5384" s="31" t="s">
        <v>6810</v>
      </c>
      <c r="C5384" s="31" t="s">
        <v>6811</v>
      </c>
      <c r="D5384" s="31" t="s">
        <v>2708</v>
      </c>
      <c r="E5384" s="31" t="s">
        <v>135</v>
      </c>
      <c r="F5384" s="31" t="s">
        <v>122</v>
      </c>
      <c r="G5384" s="31" t="s">
        <v>107</v>
      </c>
      <c r="H5384" s="31" t="s">
        <v>108</v>
      </c>
      <c r="I5384" s="31" t="s">
        <v>124</v>
      </c>
      <c r="J5384" s="31" t="s">
        <v>109</v>
      </c>
      <c r="K5384" s="31" t="s">
        <v>106</v>
      </c>
      <c r="L5384" s="31" t="s">
        <v>6811</v>
      </c>
      <c r="M5384" s="31" t="s">
        <v>8</v>
      </c>
      <c r="N5384" s="31" t="s">
        <v>25930</v>
      </c>
      <c r="O5384" s="31" t="s">
        <v>25929</v>
      </c>
      <c r="P5384" s="32" t="s">
        <v>25948</v>
      </c>
      <c r="Q5384" s="32">
        <v>1</v>
      </c>
      <c r="R5384" t="str">
        <f t="shared" si="84"/>
        <v>Бордюк С.Л. ПП, маг. "Все для дому" р-н Славутский Район, с.Берездов (0)</v>
      </c>
    </row>
    <row r="5385" spans="1:18" hidden="1" x14ac:dyDescent="0.25">
      <c r="A5385" s="32">
        <v>533337</v>
      </c>
      <c r="B5385" s="31" t="s">
        <v>7058</v>
      </c>
      <c r="C5385" s="31" t="s">
        <v>7059</v>
      </c>
      <c r="D5385" s="31" t="s">
        <v>7060</v>
      </c>
      <c r="E5385" s="31" t="s">
        <v>135</v>
      </c>
      <c r="F5385" s="31" t="s">
        <v>122</v>
      </c>
      <c r="G5385" s="31" t="s">
        <v>114</v>
      </c>
      <c r="H5385" s="31" t="s">
        <v>108</v>
      </c>
      <c r="I5385" s="31" t="s">
        <v>7061</v>
      </c>
      <c r="J5385" s="31" t="s">
        <v>7062</v>
      </c>
      <c r="K5385" s="31" t="s">
        <v>106</v>
      </c>
      <c r="L5385" s="31" t="s">
        <v>7059</v>
      </c>
      <c r="M5385" s="31" t="s">
        <v>7</v>
      </c>
      <c r="N5385" s="31" t="s">
        <v>25930</v>
      </c>
      <c r="O5385" s="31" t="s">
        <v>25929</v>
      </c>
      <c r="P5385" s="32" t="s">
        <v>67</v>
      </c>
      <c r="Q5385" s="32">
        <v>1</v>
      </c>
      <c r="R5385" t="str">
        <f t="shared" si="84"/>
        <v>Теслюк О.В. ПП, кафе "Легенда" р-н Славутский Район, с.Улашановка, д.1 (ул. Победы)</v>
      </c>
    </row>
    <row r="5386" spans="1:18" hidden="1" x14ac:dyDescent="0.25">
      <c r="A5386" s="32">
        <v>166477</v>
      </c>
      <c r="B5386" s="31" t="s">
        <v>23233</v>
      </c>
      <c r="C5386" s="31" t="s">
        <v>23234</v>
      </c>
      <c r="D5386" s="31" t="s">
        <v>23235</v>
      </c>
      <c r="E5386" s="31" t="s">
        <v>135</v>
      </c>
      <c r="F5386" s="31" t="s">
        <v>122</v>
      </c>
      <c r="G5386" s="31" t="s">
        <v>114</v>
      </c>
      <c r="H5386" s="31" t="s">
        <v>108</v>
      </c>
      <c r="I5386" s="31" t="s">
        <v>23236</v>
      </c>
      <c r="J5386" s="31" t="s">
        <v>23237</v>
      </c>
      <c r="K5386" s="31" t="s">
        <v>106</v>
      </c>
      <c r="L5386" s="31" t="s">
        <v>23234</v>
      </c>
      <c r="M5386" s="31" t="s">
        <v>11</v>
      </c>
      <c r="N5386" s="31" t="s">
        <v>25930</v>
      </c>
      <c r="O5386" s="31" t="s">
        <v>25929</v>
      </c>
      <c r="P5386" s="32" t="s">
        <v>67</v>
      </c>
      <c r="Q5386" s="32">
        <v>1</v>
      </c>
      <c r="R5386" t="str">
        <f t="shared" si="84"/>
        <v>Яцух В.В. ПП, бар "Олімп" г.Шепетовка, ул.Маркса Карла, д.60</v>
      </c>
    </row>
    <row r="5387" spans="1:18" hidden="1" x14ac:dyDescent="0.25">
      <c r="A5387" s="32">
        <v>166477</v>
      </c>
      <c r="B5387" s="31" t="s">
        <v>23233</v>
      </c>
      <c r="C5387" s="31" t="s">
        <v>23234</v>
      </c>
      <c r="D5387" s="31" t="s">
        <v>23235</v>
      </c>
      <c r="E5387" s="31" t="s">
        <v>135</v>
      </c>
      <c r="F5387" s="31" t="s">
        <v>122</v>
      </c>
      <c r="G5387" s="31" t="s">
        <v>114</v>
      </c>
      <c r="H5387" s="31" t="s">
        <v>108</v>
      </c>
      <c r="I5387" s="31"/>
      <c r="J5387" s="31"/>
      <c r="K5387" s="31" t="s">
        <v>106</v>
      </c>
      <c r="L5387" s="31" t="s">
        <v>23234</v>
      </c>
      <c r="M5387" s="31" t="s">
        <v>11</v>
      </c>
      <c r="N5387" s="31" t="s">
        <v>25930</v>
      </c>
      <c r="O5387" s="31" t="s">
        <v>25929</v>
      </c>
      <c r="P5387" s="32" t="s">
        <v>67</v>
      </c>
      <c r="Q5387" s="32">
        <v>1</v>
      </c>
      <c r="R5387" t="str">
        <f t="shared" si="84"/>
        <v>Яцух В.В. ПП, бар "Олімп" г.Шепетовка, ул.Маркса Карла, д.60</v>
      </c>
    </row>
    <row r="5388" spans="1:18" hidden="1" x14ac:dyDescent="0.25">
      <c r="A5388" s="32">
        <v>166483</v>
      </c>
      <c r="B5388" s="31" t="s">
        <v>23259</v>
      </c>
      <c r="C5388" s="31" t="s">
        <v>23260</v>
      </c>
      <c r="D5388" s="31" t="s">
        <v>23261</v>
      </c>
      <c r="E5388" s="31" t="s">
        <v>135</v>
      </c>
      <c r="F5388" s="31" t="s">
        <v>122</v>
      </c>
      <c r="G5388" s="31" t="s">
        <v>107</v>
      </c>
      <c r="H5388" s="31" t="s">
        <v>108</v>
      </c>
      <c r="I5388" s="31" t="s">
        <v>124</v>
      </c>
      <c r="J5388" s="31" t="s">
        <v>109</v>
      </c>
      <c r="K5388" s="31" t="s">
        <v>106</v>
      </c>
      <c r="L5388" s="31" t="s">
        <v>23260</v>
      </c>
      <c r="M5388" s="31" t="s">
        <v>7</v>
      </c>
      <c r="N5388" s="31" t="s">
        <v>25930</v>
      </c>
      <c r="O5388" s="31" t="s">
        <v>25929</v>
      </c>
      <c r="P5388" s="32" t="s">
        <v>25948</v>
      </c>
      <c r="Q5388" s="32">
        <v>1</v>
      </c>
      <c r="R5388" t="str">
        <f t="shared" si="84"/>
        <v>Ящук О.І. ПП, маг. "Південий" г.Славута, д.67 (ул. Клари Цеткін)</v>
      </c>
    </row>
    <row r="5389" spans="1:18" hidden="1" x14ac:dyDescent="0.25">
      <c r="A5389" s="32">
        <v>166550</v>
      </c>
      <c r="B5389" s="31" t="s">
        <v>23275</v>
      </c>
      <c r="C5389" s="31" t="s">
        <v>23276</v>
      </c>
      <c r="D5389" s="31" t="s">
        <v>23277</v>
      </c>
      <c r="E5389" s="31" t="s">
        <v>145</v>
      </c>
      <c r="F5389" s="31" t="s">
        <v>122</v>
      </c>
      <c r="G5389" s="31" t="s">
        <v>298</v>
      </c>
      <c r="H5389" s="31" t="s">
        <v>108</v>
      </c>
      <c r="I5389" s="31" t="s">
        <v>124</v>
      </c>
      <c r="J5389" s="31" t="s">
        <v>109</v>
      </c>
      <c r="K5389" s="31" t="s">
        <v>106</v>
      </c>
      <c r="L5389" s="31" t="s">
        <v>23276</v>
      </c>
      <c r="M5389" s="31" t="s">
        <v>13</v>
      </c>
      <c r="N5389" s="31" t="s">
        <v>25931</v>
      </c>
      <c r="O5389" s="31" t="s">
        <v>25929</v>
      </c>
      <c r="P5389" s="32" t="s">
        <v>25948</v>
      </c>
      <c r="Q5389" s="32">
        <v>1</v>
      </c>
      <c r="R5389" t="str">
        <f t="shared" si="84"/>
        <v>Романюк Г.В. ПП, к-к р-н Деражнянский Район, г.Деражня, пер.Мира, д.122/1</v>
      </c>
    </row>
    <row r="5390" spans="1:18" hidden="1" x14ac:dyDescent="0.25">
      <c r="A5390" s="32">
        <v>166561</v>
      </c>
      <c r="B5390" s="31" t="s">
        <v>23281</v>
      </c>
      <c r="C5390" s="31" t="s">
        <v>23282</v>
      </c>
      <c r="D5390" s="31" t="s">
        <v>22496</v>
      </c>
      <c r="E5390" s="31" t="s">
        <v>145</v>
      </c>
      <c r="F5390" s="31" t="s">
        <v>122</v>
      </c>
      <c r="G5390" s="31" t="s">
        <v>114</v>
      </c>
      <c r="H5390" s="31" t="s">
        <v>108</v>
      </c>
      <c r="I5390" s="31" t="s">
        <v>23283</v>
      </c>
      <c r="J5390" s="31" t="s">
        <v>23284</v>
      </c>
      <c r="K5390" s="31" t="s">
        <v>106</v>
      </c>
      <c r="L5390" s="31" t="s">
        <v>23282</v>
      </c>
      <c r="M5390" s="31" t="s">
        <v>25936</v>
      </c>
      <c r="N5390" s="31" t="s">
        <v>25931</v>
      </c>
      <c r="O5390" s="31" t="s">
        <v>25929</v>
      </c>
      <c r="P5390" s="32" t="s">
        <v>25948</v>
      </c>
      <c r="Q5390" s="32">
        <v>1</v>
      </c>
      <c r="R5390" t="str">
        <f t="shared" si="84"/>
        <v>АМА плюс ПП, бар "Магістраль" р-н Ярмолинецкий Район, пгт.Ярмолинцы, пер.Чапаева, д.50</v>
      </c>
    </row>
    <row r="5391" spans="1:18" hidden="1" x14ac:dyDescent="0.25">
      <c r="A5391" s="32">
        <v>166574</v>
      </c>
      <c r="B5391" s="31" t="s">
        <v>23291</v>
      </c>
      <c r="C5391" s="31" t="s">
        <v>23292</v>
      </c>
      <c r="D5391" s="31" t="s">
        <v>23293</v>
      </c>
      <c r="E5391" s="31" t="s">
        <v>145</v>
      </c>
      <c r="F5391" s="31" t="s">
        <v>122</v>
      </c>
      <c r="G5391" s="31" t="s">
        <v>114</v>
      </c>
      <c r="H5391" s="31" t="s">
        <v>108</v>
      </c>
      <c r="I5391" s="31" t="s">
        <v>124</v>
      </c>
      <c r="J5391" s="31" t="s">
        <v>109</v>
      </c>
      <c r="K5391" s="31" t="s">
        <v>106</v>
      </c>
      <c r="L5391" s="31" t="s">
        <v>23292</v>
      </c>
      <c r="M5391" s="31" t="s">
        <v>15</v>
      </c>
      <c r="N5391" s="31" t="s">
        <v>25931</v>
      </c>
      <c r="O5391" s="31" t="s">
        <v>25929</v>
      </c>
      <c r="P5391" s="32" t="s">
        <v>25948</v>
      </c>
      <c r="Q5391" s="32">
        <v>1</v>
      </c>
      <c r="R5391" t="str">
        <f t="shared" si="84"/>
        <v>Комисливий М.Є ПП, нічний клуб "Портал" р-н Волочисский Район, г.Волочиск, ул.Довженко Александра, д.2г</v>
      </c>
    </row>
    <row r="5392" spans="1:18" hidden="1" x14ac:dyDescent="0.25">
      <c r="A5392" s="32">
        <v>166659</v>
      </c>
      <c r="B5392" s="31" t="s">
        <v>1414</v>
      </c>
      <c r="C5392" s="31" t="s">
        <v>1415</v>
      </c>
      <c r="D5392" s="31" t="s">
        <v>1416</v>
      </c>
      <c r="E5392" s="31" t="s">
        <v>135</v>
      </c>
      <c r="F5392" s="31" t="s">
        <v>122</v>
      </c>
      <c r="G5392" s="31" t="s">
        <v>111</v>
      </c>
      <c r="H5392" s="31" t="s">
        <v>112</v>
      </c>
      <c r="I5392" s="31" t="s">
        <v>23027</v>
      </c>
      <c r="J5392" s="31" t="s">
        <v>23028</v>
      </c>
      <c r="K5392" s="31" t="s">
        <v>106</v>
      </c>
      <c r="L5392" s="31" t="s">
        <v>1415</v>
      </c>
      <c r="M5392" s="31" t="s">
        <v>10</v>
      </c>
      <c r="N5392" s="31" t="s">
        <v>25930</v>
      </c>
      <c r="O5392" s="31" t="s">
        <v>25929</v>
      </c>
      <c r="P5392" s="32" t="s">
        <v>25948</v>
      </c>
      <c r="Q5392" s="32">
        <v>1</v>
      </c>
      <c r="R5392" t="str">
        <f t="shared" si="84"/>
        <v>Якимчук В.Ю.ПП,т.т. біля "Веселки" г.Нетишин, просп Независимости, д.29а</v>
      </c>
    </row>
    <row r="5393" spans="1:18" hidden="1" x14ac:dyDescent="0.25">
      <c r="A5393" s="32">
        <v>166660</v>
      </c>
      <c r="B5393" s="31" t="s">
        <v>23322</v>
      </c>
      <c r="C5393" s="31" t="s">
        <v>23323</v>
      </c>
      <c r="D5393" s="31" t="s">
        <v>23324</v>
      </c>
      <c r="E5393" s="31" t="s">
        <v>121</v>
      </c>
      <c r="F5393" s="31" t="s">
        <v>122</v>
      </c>
      <c r="G5393" s="31" t="s">
        <v>111</v>
      </c>
      <c r="H5393" s="31" t="s">
        <v>112</v>
      </c>
      <c r="I5393" s="31" t="s">
        <v>23325</v>
      </c>
      <c r="J5393" s="31" t="s">
        <v>109</v>
      </c>
      <c r="K5393" s="31" t="s">
        <v>106</v>
      </c>
      <c r="L5393" s="31" t="s">
        <v>23323</v>
      </c>
      <c r="M5393" s="31" t="s">
        <v>9</v>
      </c>
      <c r="N5393" s="31" t="s">
        <v>25930</v>
      </c>
      <c r="O5393" s="31" t="s">
        <v>25929</v>
      </c>
      <c r="P5393" s="32" t="s">
        <v>25948</v>
      </c>
      <c r="Q5393" s="32">
        <v>1</v>
      </c>
      <c r="R5393" t="str">
        <f t="shared" si="84"/>
        <v>Ямпільська ПМК №182 ПрАТ р-н Белогорский Район, пгт.Ямполь, ул.Ленина, д.56</v>
      </c>
    </row>
    <row r="5394" spans="1:18" hidden="1" x14ac:dyDescent="0.25">
      <c r="A5394" s="32">
        <v>166751</v>
      </c>
      <c r="B5394" s="31" t="s">
        <v>23326</v>
      </c>
      <c r="C5394" s="31" t="s">
        <v>10582</v>
      </c>
      <c r="D5394" s="31" t="s">
        <v>23327</v>
      </c>
      <c r="E5394" s="31" t="s">
        <v>135</v>
      </c>
      <c r="F5394" s="31" t="s">
        <v>122</v>
      </c>
      <c r="G5394" s="31" t="s">
        <v>107</v>
      </c>
      <c r="H5394" s="31" t="s">
        <v>108</v>
      </c>
      <c r="I5394" s="31" t="s">
        <v>753</v>
      </c>
      <c r="J5394" s="31" t="s">
        <v>754</v>
      </c>
      <c r="K5394" s="31" t="s">
        <v>106</v>
      </c>
      <c r="L5394" s="31" t="s">
        <v>10582</v>
      </c>
      <c r="M5394" s="31" t="s">
        <v>12</v>
      </c>
      <c r="N5394" s="31" t="s">
        <v>25930</v>
      </c>
      <c r="O5394" s="31" t="s">
        <v>25929</v>
      </c>
      <c r="P5394" s="32" t="s">
        <v>25948</v>
      </c>
      <c r="Q5394" s="32">
        <v>1</v>
      </c>
      <c r="R5394" t="str">
        <f t="shared" si="84"/>
        <v>Микитюк О.Д. ПП, маг. "Ромашка" р-н Изяславский Район, г.Изяслав, ул.Вокзальная, д.4</v>
      </c>
    </row>
    <row r="5395" spans="1:18" hidden="1" x14ac:dyDescent="0.25">
      <c r="A5395" s="32">
        <v>513704</v>
      </c>
      <c r="B5395" s="31" t="s">
        <v>7123</v>
      </c>
      <c r="C5395" s="31" t="s">
        <v>7124</v>
      </c>
      <c r="D5395" s="31" t="s">
        <v>7125</v>
      </c>
      <c r="E5395" s="31" t="s">
        <v>135</v>
      </c>
      <c r="F5395" s="31" t="s">
        <v>122</v>
      </c>
      <c r="G5395" s="31" t="s">
        <v>115</v>
      </c>
      <c r="H5395" s="31" t="s">
        <v>116</v>
      </c>
      <c r="I5395" s="31" t="s">
        <v>7126</v>
      </c>
      <c r="J5395" s="31" t="s">
        <v>7127</v>
      </c>
      <c r="K5395" s="31" t="s">
        <v>106</v>
      </c>
      <c r="L5395" s="31" t="s">
        <v>7124</v>
      </c>
      <c r="M5395" s="31" t="s">
        <v>12</v>
      </c>
      <c r="N5395" s="31" t="s">
        <v>25930</v>
      </c>
      <c r="O5395" s="31" t="s">
        <v>25929</v>
      </c>
      <c r="P5395" s="32" t="s">
        <v>25948</v>
      </c>
      <c r="Q5395" s="32">
        <v>1</v>
      </c>
      <c r="R5395" t="str">
        <f t="shared" si="84"/>
        <v>Шалай М.В. ПП, лоток р-н Полонский Район, пгт.Понинка, ул.Победы (ринок)</v>
      </c>
    </row>
    <row r="5396" spans="1:18" hidden="1" x14ac:dyDescent="0.25">
      <c r="A5396" s="32">
        <v>484497</v>
      </c>
      <c r="B5396" s="31" t="s">
        <v>7190</v>
      </c>
      <c r="C5396" s="31" t="s">
        <v>7191</v>
      </c>
      <c r="D5396" s="31" t="s">
        <v>431</v>
      </c>
      <c r="E5396" s="31" t="s">
        <v>145</v>
      </c>
      <c r="F5396" s="31" t="s">
        <v>122</v>
      </c>
      <c r="G5396" s="31" t="s">
        <v>107</v>
      </c>
      <c r="H5396" s="31" t="s">
        <v>108</v>
      </c>
      <c r="I5396" s="31" t="s">
        <v>124</v>
      </c>
      <c r="J5396" s="31" t="s">
        <v>109</v>
      </c>
      <c r="K5396" s="31" t="s">
        <v>106</v>
      </c>
      <c r="L5396" s="31" t="s">
        <v>7191</v>
      </c>
      <c r="M5396" s="31" t="s">
        <v>13</v>
      </c>
      <c r="N5396" s="31" t="s">
        <v>25931</v>
      </c>
      <c r="O5396" s="31" t="s">
        <v>25929</v>
      </c>
      <c r="P5396" s="32" t="s">
        <v>25948</v>
      </c>
      <c r="Q5396" s="32">
        <v>1</v>
      </c>
      <c r="R5396" t="str">
        <f t="shared" si="84"/>
        <v>Нечипор В.В. ПП, маг. "Продукти" р-н Деражнянский Район, с.Гатная (0)</v>
      </c>
    </row>
    <row r="5397" spans="1:18" hidden="1" x14ac:dyDescent="0.25">
      <c r="A5397" s="32">
        <v>484498</v>
      </c>
      <c r="B5397" s="31" t="s">
        <v>7192</v>
      </c>
      <c r="C5397" s="31" t="s">
        <v>7193</v>
      </c>
      <c r="D5397" s="31" t="s">
        <v>431</v>
      </c>
      <c r="E5397" s="31" t="s">
        <v>145</v>
      </c>
      <c r="F5397" s="31" t="s">
        <v>122</v>
      </c>
      <c r="G5397" s="31" t="s">
        <v>107</v>
      </c>
      <c r="H5397" s="31" t="s">
        <v>108</v>
      </c>
      <c r="I5397" s="31" t="s">
        <v>124</v>
      </c>
      <c r="J5397" s="31" t="s">
        <v>109</v>
      </c>
      <c r="K5397" s="31" t="s">
        <v>106</v>
      </c>
      <c r="L5397" s="31" t="s">
        <v>7193</v>
      </c>
      <c r="M5397" s="31" t="s">
        <v>13</v>
      </c>
      <c r="N5397" s="31" t="s">
        <v>25931</v>
      </c>
      <c r="O5397" s="31" t="s">
        <v>25929</v>
      </c>
      <c r="P5397" s="32" t="s">
        <v>25948</v>
      </c>
      <c r="Q5397" s="32">
        <v>1</v>
      </c>
      <c r="R5397" t="str">
        <f t="shared" si="84"/>
        <v>Торкиш Т.В. ПП, маг.-вагончик р-н Деражнянский Район, с.Гатная (0)</v>
      </c>
    </row>
    <row r="5398" spans="1:18" hidden="1" x14ac:dyDescent="0.25">
      <c r="A5398" s="32">
        <v>159713</v>
      </c>
      <c r="B5398" s="31" t="s">
        <v>7209</v>
      </c>
      <c r="C5398" s="31" t="s">
        <v>7210</v>
      </c>
      <c r="D5398" s="31" t="s">
        <v>7211</v>
      </c>
      <c r="E5398" s="31" t="s">
        <v>135</v>
      </c>
      <c r="F5398" s="31" t="s">
        <v>122</v>
      </c>
      <c r="G5398" s="31" t="s">
        <v>107</v>
      </c>
      <c r="H5398" s="31" t="s">
        <v>108</v>
      </c>
      <c r="I5398" s="31" t="s">
        <v>7212</v>
      </c>
      <c r="J5398" s="31" t="s">
        <v>7213</v>
      </c>
      <c r="K5398" s="31" t="s">
        <v>106</v>
      </c>
      <c r="L5398" s="31" t="s">
        <v>7214</v>
      </c>
      <c r="M5398" s="31" t="s">
        <v>9</v>
      </c>
      <c r="N5398" s="31" t="s">
        <v>25930</v>
      </c>
      <c r="O5398" s="31" t="s">
        <v>25929</v>
      </c>
      <c r="P5398" s="32" t="s">
        <v>25948</v>
      </c>
      <c r="Q5398" s="32">
        <v>1</v>
      </c>
      <c r="R5398" t="str">
        <f t="shared" si="84"/>
        <v>(КООП) "Микулинське" ПСК Новолабунського ССТ, маг. р-н Полонский Район, с.Микулин, д.3</v>
      </c>
    </row>
    <row r="5399" spans="1:18" hidden="1" x14ac:dyDescent="0.25">
      <c r="A5399" s="32">
        <v>159713</v>
      </c>
      <c r="B5399" s="31" t="s">
        <v>7209</v>
      </c>
      <c r="C5399" s="31" t="s">
        <v>7210</v>
      </c>
      <c r="D5399" s="31" t="s">
        <v>7211</v>
      </c>
      <c r="E5399" s="31" t="s">
        <v>135</v>
      </c>
      <c r="F5399" s="31" t="s">
        <v>122</v>
      </c>
      <c r="G5399" s="31" t="s">
        <v>107</v>
      </c>
      <c r="H5399" s="31" t="s">
        <v>108</v>
      </c>
      <c r="I5399" s="31"/>
      <c r="J5399" s="31"/>
      <c r="K5399" s="31" t="s">
        <v>106</v>
      </c>
      <c r="L5399" s="31" t="s">
        <v>7214</v>
      </c>
      <c r="M5399" s="31" t="s">
        <v>9</v>
      </c>
      <c r="N5399" s="31" t="s">
        <v>25930</v>
      </c>
      <c r="O5399" s="31" t="s">
        <v>25929</v>
      </c>
      <c r="P5399" s="32" t="s">
        <v>25948</v>
      </c>
      <c r="Q5399" s="32">
        <v>1</v>
      </c>
      <c r="R5399" t="str">
        <f t="shared" si="84"/>
        <v>(КООП) "Микулинське" ПСК Новолабунського ССТ, маг. р-н Полонский Район, с.Микулин, д.3</v>
      </c>
    </row>
    <row r="5400" spans="1:18" hidden="1" x14ac:dyDescent="0.25">
      <c r="A5400" s="32">
        <v>159734</v>
      </c>
      <c r="B5400" s="31" t="s">
        <v>7283</v>
      </c>
      <c r="C5400" s="31" t="s">
        <v>7284</v>
      </c>
      <c r="D5400" s="31" t="s">
        <v>7285</v>
      </c>
      <c r="E5400" s="31" t="s">
        <v>145</v>
      </c>
      <c r="F5400" s="31" t="s">
        <v>122</v>
      </c>
      <c r="G5400" s="31" t="s">
        <v>107</v>
      </c>
      <c r="H5400" s="31" t="s">
        <v>108</v>
      </c>
      <c r="I5400" s="31" t="s">
        <v>124</v>
      </c>
      <c r="J5400" s="31" t="s">
        <v>109</v>
      </c>
      <c r="K5400" s="31" t="s">
        <v>106</v>
      </c>
      <c r="L5400" s="31" t="s">
        <v>7284</v>
      </c>
      <c r="M5400" s="31" t="s">
        <v>16</v>
      </c>
      <c r="N5400" s="31" t="s">
        <v>25931</v>
      </c>
      <c r="O5400" s="31" t="s">
        <v>25929</v>
      </c>
      <c r="P5400" s="32" t="s">
        <v>25948</v>
      </c>
      <c r="Q5400" s="32">
        <v>1</v>
      </c>
      <c r="R5400" t="str">
        <f t="shared" si="84"/>
        <v>Андрєєва М.В. ПП, маг. "Продукти №1" р-н Летичевский Район, с.Ярославка, ул.Кошарского, д.3 (в центрі)</v>
      </c>
    </row>
    <row r="5401" spans="1:18" hidden="1" x14ac:dyDescent="0.25">
      <c r="A5401" s="32">
        <v>159735</v>
      </c>
      <c r="B5401" s="31" t="s">
        <v>7286</v>
      </c>
      <c r="C5401" s="31" t="s">
        <v>7287</v>
      </c>
      <c r="D5401" s="31" t="s">
        <v>7288</v>
      </c>
      <c r="E5401" s="31" t="s">
        <v>145</v>
      </c>
      <c r="F5401" s="31" t="s">
        <v>122</v>
      </c>
      <c r="G5401" s="31" t="s">
        <v>107</v>
      </c>
      <c r="H5401" s="31" t="s">
        <v>108</v>
      </c>
      <c r="I5401" s="31" t="s">
        <v>124</v>
      </c>
      <c r="J5401" s="31" t="s">
        <v>109</v>
      </c>
      <c r="K5401" s="31" t="s">
        <v>106</v>
      </c>
      <c r="L5401" s="31" t="s">
        <v>7287</v>
      </c>
      <c r="M5401" s="31" t="s">
        <v>16</v>
      </c>
      <c r="N5401" s="31" t="s">
        <v>25931</v>
      </c>
      <c r="O5401" s="31" t="s">
        <v>25929</v>
      </c>
      <c r="P5401" s="32" t="s">
        <v>25948</v>
      </c>
      <c r="Q5401" s="32">
        <v>1</v>
      </c>
      <c r="R5401" t="str">
        <f t="shared" si="84"/>
        <v>Андрєєва М.В. ПП, маг. "Продукти №2" р-н Летичевский Район, с.Ярославка, ул.Кошарского, д.12</v>
      </c>
    </row>
    <row r="5402" spans="1:18" hidden="1" x14ac:dyDescent="0.25">
      <c r="A5402" s="32">
        <v>159741</v>
      </c>
      <c r="B5402" s="31" t="s">
        <v>7296</v>
      </c>
      <c r="C5402" s="31" t="s">
        <v>7297</v>
      </c>
      <c r="D5402" s="31" t="s">
        <v>497</v>
      </c>
      <c r="E5402" s="31" t="s">
        <v>135</v>
      </c>
      <c r="F5402" s="31" t="s">
        <v>122</v>
      </c>
      <c r="G5402" s="31" t="s">
        <v>107</v>
      </c>
      <c r="H5402" s="31" t="s">
        <v>108</v>
      </c>
      <c r="I5402" s="31" t="s">
        <v>124</v>
      </c>
      <c r="J5402" s="31" t="s">
        <v>109</v>
      </c>
      <c r="K5402" s="31" t="s">
        <v>106</v>
      </c>
      <c r="L5402" s="31" t="s">
        <v>7297</v>
      </c>
      <c r="M5402" s="31" t="s">
        <v>9</v>
      </c>
      <c r="N5402" s="31" t="s">
        <v>25930</v>
      </c>
      <c r="O5402" s="31" t="s">
        <v>25929</v>
      </c>
      <c r="P5402" s="32" t="s">
        <v>25948</v>
      </c>
      <c r="Q5402" s="32">
        <v>1</v>
      </c>
      <c r="R5402" t="str">
        <f t="shared" si="84"/>
        <v>Андрощук А.П. ПП, маг. "Престиж" р-н Белогорский Район, пгт.Белогорье (0)</v>
      </c>
    </row>
    <row r="5403" spans="1:18" hidden="1" x14ac:dyDescent="0.25">
      <c r="A5403" s="32">
        <v>159772</v>
      </c>
      <c r="B5403" s="31" t="s">
        <v>7387</v>
      </c>
      <c r="C5403" s="31" t="s">
        <v>7388</v>
      </c>
      <c r="D5403" s="31" t="s">
        <v>7389</v>
      </c>
      <c r="E5403" s="31" t="s">
        <v>135</v>
      </c>
      <c r="F5403" s="31" t="s">
        <v>122</v>
      </c>
      <c r="G5403" s="31" t="s">
        <v>107</v>
      </c>
      <c r="H5403" s="31" t="s">
        <v>108</v>
      </c>
      <c r="I5403" s="31" t="s">
        <v>124</v>
      </c>
      <c r="J5403" s="31" t="s">
        <v>109</v>
      </c>
      <c r="K5403" s="31" t="s">
        <v>106</v>
      </c>
      <c r="L5403" s="31" t="s">
        <v>7388</v>
      </c>
      <c r="M5403" s="31" t="s">
        <v>9</v>
      </c>
      <c r="N5403" s="31" t="s">
        <v>25930</v>
      </c>
      <c r="O5403" s="31" t="s">
        <v>25929</v>
      </c>
      <c r="P5403" s="32" t="s">
        <v>25948</v>
      </c>
      <c r="Q5403" s="32">
        <v>1</v>
      </c>
      <c r="R5403" t="str">
        <f t="shared" si="84"/>
        <v>Бабій І.І. ПП, маг. "Маріна" р-н Полонский Район, с.Новоселица, д.32 (Полонская)</v>
      </c>
    </row>
    <row r="5404" spans="1:18" hidden="1" x14ac:dyDescent="0.25">
      <c r="A5404" s="32">
        <v>159797</v>
      </c>
      <c r="B5404" s="31" t="s">
        <v>7458</v>
      </c>
      <c r="C5404" s="31" t="s">
        <v>7459</v>
      </c>
      <c r="D5404" s="31" t="s">
        <v>7460</v>
      </c>
      <c r="E5404" s="31" t="s">
        <v>145</v>
      </c>
      <c r="F5404" s="31" t="s">
        <v>122</v>
      </c>
      <c r="G5404" s="31" t="s">
        <v>107</v>
      </c>
      <c r="H5404" s="31" t="s">
        <v>108</v>
      </c>
      <c r="I5404" s="31" t="s">
        <v>124</v>
      </c>
      <c r="J5404" s="31" t="s">
        <v>109</v>
      </c>
      <c r="K5404" s="31" t="s">
        <v>106</v>
      </c>
      <c r="L5404" s="31" t="s">
        <v>7459</v>
      </c>
      <c r="M5404" s="31" t="s">
        <v>25936</v>
      </c>
      <c r="N5404" s="31" t="s">
        <v>25931</v>
      </c>
      <c r="O5404" s="31" t="s">
        <v>25929</v>
      </c>
      <c r="P5404" s="32" t="s">
        <v>25948</v>
      </c>
      <c r="Q5404" s="32">
        <v>1</v>
      </c>
      <c r="R5404" t="str">
        <f t="shared" si="84"/>
        <v>Батко В.П. ПП, маг. "Вишенькуа №2" р-н Ярмолинецкий Район, пгт.Ярмолинцы, ул.Железнодорожная, д.54А</v>
      </c>
    </row>
    <row r="5405" spans="1:18" hidden="1" x14ac:dyDescent="0.25">
      <c r="A5405" s="32">
        <v>159801</v>
      </c>
      <c r="B5405" s="31" t="s">
        <v>7464</v>
      </c>
      <c r="C5405" s="31" t="s">
        <v>7465</v>
      </c>
      <c r="D5405" s="31" t="s">
        <v>6098</v>
      </c>
      <c r="E5405" s="31" t="s">
        <v>135</v>
      </c>
      <c r="F5405" s="31" t="s">
        <v>122</v>
      </c>
      <c r="G5405" s="31" t="s">
        <v>107</v>
      </c>
      <c r="H5405" s="31" t="s">
        <v>108</v>
      </c>
      <c r="I5405" s="31" t="s">
        <v>124</v>
      </c>
      <c r="J5405" s="31" t="s">
        <v>109</v>
      </c>
      <c r="K5405" s="31" t="s">
        <v>106</v>
      </c>
      <c r="L5405" s="31" t="s">
        <v>7465</v>
      </c>
      <c r="M5405" s="31" t="s">
        <v>9</v>
      </c>
      <c r="N5405" s="31" t="s">
        <v>25930</v>
      </c>
      <c r="O5405" s="31" t="s">
        <v>25929</v>
      </c>
      <c r="P5405" s="32" t="s">
        <v>25948</v>
      </c>
      <c r="Q5405" s="32">
        <v>1</v>
      </c>
      <c r="R5405" t="str">
        <f t="shared" si="84"/>
        <v>Бащук Л.Ф. ПП, маг. "Спартак" р-н Белогорский Район, пгт.Белогорье, ул.Мира, д.1</v>
      </c>
    </row>
    <row r="5406" spans="1:18" hidden="1" x14ac:dyDescent="0.25">
      <c r="A5406" s="32">
        <v>159805</v>
      </c>
      <c r="B5406" s="31" t="s">
        <v>7481</v>
      </c>
      <c r="C5406" s="31" t="s">
        <v>7482</v>
      </c>
      <c r="D5406" s="31" t="s">
        <v>7483</v>
      </c>
      <c r="E5406" s="31" t="s">
        <v>135</v>
      </c>
      <c r="F5406" s="31" t="s">
        <v>122</v>
      </c>
      <c r="G5406" s="31" t="s">
        <v>114</v>
      </c>
      <c r="H5406" s="31" t="s">
        <v>108</v>
      </c>
      <c r="I5406" s="31" t="s">
        <v>7484</v>
      </c>
      <c r="J5406" s="31" t="s">
        <v>7485</v>
      </c>
      <c r="K5406" s="31" t="s">
        <v>106</v>
      </c>
      <c r="L5406" s="31" t="s">
        <v>7482</v>
      </c>
      <c r="M5406" s="31" t="s">
        <v>9</v>
      </c>
      <c r="N5406" s="31" t="s">
        <v>25930</v>
      </c>
      <c r="O5406" s="31" t="s">
        <v>25929</v>
      </c>
      <c r="P5406" s="32" t="s">
        <v>25948</v>
      </c>
      <c r="Q5406" s="32">
        <v>1</v>
      </c>
      <c r="R5406" t="str">
        <f t="shared" si="84"/>
        <v>Безкоровайна Г.Г. ПП, кафе-бар "Експрес" р-н Шепетовский Район, с.Ленковцы (Грицівське перехрестя)</v>
      </c>
    </row>
    <row r="5407" spans="1:18" hidden="1" x14ac:dyDescent="0.25">
      <c r="A5407" s="32">
        <v>159814</v>
      </c>
      <c r="B5407" s="31" t="s">
        <v>7506</v>
      </c>
      <c r="C5407" s="31" t="s">
        <v>7507</v>
      </c>
      <c r="D5407" s="31" t="s">
        <v>7508</v>
      </c>
      <c r="E5407" s="31" t="s">
        <v>135</v>
      </c>
      <c r="F5407" s="31" t="s">
        <v>122</v>
      </c>
      <c r="G5407" s="31" t="s">
        <v>107</v>
      </c>
      <c r="H5407" s="31" t="s">
        <v>108</v>
      </c>
      <c r="I5407" s="31" t="s">
        <v>7509</v>
      </c>
      <c r="J5407" s="31" t="s">
        <v>7510</v>
      </c>
      <c r="K5407" s="31" t="s">
        <v>106</v>
      </c>
      <c r="L5407" s="31" t="s">
        <v>7511</v>
      </c>
      <c r="M5407" s="31" t="s">
        <v>11</v>
      </c>
      <c r="N5407" s="31" t="s">
        <v>25930</v>
      </c>
      <c r="O5407" s="31" t="s">
        <v>25929</v>
      </c>
      <c r="P5407" s="32" t="s">
        <v>67</v>
      </c>
      <c r="Q5407" s="32">
        <v>1</v>
      </c>
      <c r="R5407" t="str">
        <f t="shared" si="84"/>
        <v>Береза ПП,маг "Застройщік" г.Шепетовка, пер.Котовского, д.58а</v>
      </c>
    </row>
    <row r="5408" spans="1:18" hidden="1" x14ac:dyDescent="0.25">
      <c r="A5408" s="32">
        <v>159821</v>
      </c>
      <c r="B5408" s="31" t="s">
        <v>7531</v>
      </c>
      <c r="C5408" s="31" t="s">
        <v>7532</v>
      </c>
      <c r="D5408" s="31" t="s">
        <v>7533</v>
      </c>
      <c r="E5408" s="31" t="s">
        <v>145</v>
      </c>
      <c r="F5408" s="31" t="s">
        <v>122</v>
      </c>
      <c r="G5408" s="31" t="s">
        <v>107</v>
      </c>
      <c r="H5408" s="31" t="s">
        <v>108</v>
      </c>
      <c r="I5408" s="31" t="s">
        <v>124</v>
      </c>
      <c r="J5408" s="31" t="s">
        <v>109</v>
      </c>
      <c r="K5408" s="31" t="s">
        <v>106</v>
      </c>
      <c r="L5408" s="31" t="s">
        <v>7532</v>
      </c>
      <c r="M5408" s="31" t="s">
        <v>15</v>
      </c>
      <c r="N5408" s="31" t="s">
        <v>25931</v>
      </c>
      <c r="O5408" s="31" t="s">
        <v>25929</v>
      </c>
      <c r="P5408" s="32" t="s">
        <v>25948</v>
      </c>
      <c r="Q5408" s="32">
        <v>1</v>
      </c>
      <c r="R5408" t="str">
        <f t="shared" si="84"/>
        <v>Бернада В.М. ПП, базар "Караван" г.Хмельницкий (біля с.Ружична, р-к Караван, ТСЦ Поділля)</v>
      </c>
    </row>
    <row r="5409" spans="1:18" hidden="1" x14ac:dyDescent="0.25">
      <c r="A5409" s="32">
        <v>159838</v>
      </c>
      <c r="B5409" s="31" t="s">
        <v>7578</v>
      </c>
      <c r="C5409" s="31" t="s">
        <v>7579</v>
      </c>
      <c r="D5409" s="31" t="s">
        <v>7580</v>
      </c>
      <c r="E5409" s="31" t="s">
        <v>145</v>
      </c>
      <c r="F5409" s="31" t="s">
        <v>122</v>
      </c>
      <c r="G5409" s="31" t="s">
        <v>107</v>
      </c>
      <c r="H5409" s="31" t="s">
        <v>108</v>
      </c>
      <c r="I5409" s="31" t="s">
        <v>124</v>
      </c>
      <c r="J5409" s="31" t="s">
        <v>109</v>
      </c>
      <c r="K5409" s="31" t="s">
        <v>106</v>
      </c>
      <c r="L5409" s="31" t="s">
        <v>7579</v>
      </c>
      <c r="M5409" s="31" t="s">
        <v>25936</v>
      </c>
      <c r="N5409" s="31" t="s">
        <v>25931</v>
      </c>
      <c r="O5409" s="31" t="s">
        <v>25929</v>
      </c>
      <c r="P5409" s="32" t="s">
        <v>25948</v>
      </c>
      <c r="Q5409" s="32">
        <v>1</v>
      </c>
      <c r="R5409" t="str">
        <f t="shared" si="84"/>
        <v>Білас М.В. ПП, маг. "Продукти" р-н Городокский Район, г.Городок, пер.Молочноконсервный, д.16</v>
      </c>
    </row>
    <row r="5410" spans="1:18" hidden="1" x14ac:dyDescent="0.25">
      <c r="A5410" s="32">
        <v>159838</v>
      </c>
      <c r="B5410" s="31" t="s">
        <v>7578</v>
      </c>
      <c r="C5410" s="31" t="s">
        <v>7579</v>
      </c>
      <c r="D5410" s="31" t="s">
        <v>7580</v>
      </c>
      <c r="E5410" s="31" t="s">
        <v>145</v>
      </c>
      <c r="F5410" s="31" t="s">
        <v>122</v>
      </c>
      <c r="G5410" s="31" t="s">
        <v>107</v>
      </c>
      <c r="H5410" s="31" t="s">
        <v>108</v>
      </c>
      <c r="I5410" s="31" t="s">
        <v>124</v>
      </c>
      <c r="J5410" s="31" t="s">
        <v>109</v>
      </c>
      <c r="K5410" s="31" t="s">
        <v>106</v>
      </c>
      <c r="L5410" s="31" t="s">
        <v>7579</v>
      </c>
      <c r="M5410" s="31" t="s">
        <v>25936</v>
      </c>
      <c r="N5410" s="31" t="s">
        <v>25931</v>
      </c>
      <c r="O5410" s="31" t="s">
        <v>25929</v>
      </c>
      <c r="P5410" s="32" t="s">
        <v>25948</v>
      </c>
      <c r="Q5410" s="32">
        <v>1</v>
      </c>
      <c r="R5410" t="str">
        <f t="shared" si="84"/>
        <v>Білас М.В. ПП, маг. "Продукти" р-н Городокский Район, г.Городок, пер.Молочноконсервный, д.16</v>
      </c>
    </row>
    <row r="5411" spans="1:18" hidden="1" x14ac:dyDescent="0.25">
      <c r="A5411" s="32">
        <v>159850</v>
      </c>
      <c r="B5411" s="31" t="s">
        <v>7618</v>
      </c>
      <c r="C5411" s="31" t="s">
        <v>7619</v>
      </c>
      <c r="D5411" s="31" t="s">
        <v>7620</v>
      </c>
      <c r="E5411" s="31" t="s">
        <v>135</v>
      </c>
      <c r="F5411" s="31" t="s">
        <v>122</v>
      </c>
      <c r="G5411" s="31" t="s">
        <v>107</v>
      </c>
      <c r="H5411" s="31" t="s">
        <v>108</v>
      </c>
      <c r="I5411" s="31" t="s">
        <v>124</v>
      </c>
      <c r="J5411" s="31" t="s">
        <v>109</v>
      </c>
      <c r="K5411" s="31" t="s">
        <v>106</v>
      </c>
      <c r="L5411" s="31" t="s">
        <v>7619</v>
      </c>
      <c r="M5411" s="31" t="s">
        <v>9</v>
      </c>
      <c r="N5411" s="31" t="s">
        <v>25930</v>
      </c>
      <c r="O5411" s="31" t="s">
        <v>25929</v>
      </c>
      <c r="P5411" s="32" t="s">
        <v>25948</v>
      </c>
      <c r="Q5411" s="32">
        <v>1</v>
      </c>
      <c r="R5411" t="str">
        <f t="shared" si="84"/>
        <v>Білогір'я молокопродукт ТОВ р-н Белогорский Район, пгт.Белогорье, ул.Мира, д.3а</v>
      </c>
    </row>
    <row r="5412" spans="1:18" hidden="1" x14ac:dyDescent="0.25">
      <c r="A5412" s="32">
        <v>159864</v>
      </c>
      <c r="B5412" s="31" t="s">
        <v>7667</v>
      </c>
      <c r="C5412" s="31" t="s">
        <v>7668</v>
      </c>
      <c r="D5412" s="31" t="s">
        <v>7669</v>
      </c>
      <c r="E5412" s="31" t="s">
        <v>145</v>
      </c>
      <c r="F5412" s="31" t="s">
        <v>122</v>
      </c>
      <c r="G5412" s="31" t="s">
        <v>107</v>
      </c>
      <c r="H5412" s="31" t="s">
        <v>108</v>
      </c>
      <c r="I5412" s="31" t="s">
        <v>124</v>
      </c>
      <c r="J5412" s="31" t="s">
        <v>109</v>
      </c>
      <c r="K5412" s="31" t="s">
        <v>106</v>
      </c>
      <c r="L5412" s="31" t="s">
        <v>7668</v>
      </c>
      <c r="M5412" s="31" t="s">
        <v>10</v>
      </c>
      <c r="N5412" s="31" t="s">
        <v>25930</v>
      </c>
      <c r="O5412" s="31" t="s">
        <v>25929</v>
      </c>
      <c r="P5412" s="32" t="s">
        <v>25948</v>
      </c>
      <c r="Q5412" s="32">
        <v>1</v>
      </c>
      <c r="R5412" t="str">
        <f t="shared" si="84"/>
        <v>Боднарчук Л.О. ПП, маг. біля клубу р-н Ярмолинецкий Район, с.Новое Село, д.24 (ул. Грушевского)</v>
      </c>
    </row>
    <row r="5413" spans="1:18" hidden="1" x14ac:dyDescent="0.25">
      <c r="A5413" s="32">
        <v>159877</v>
      </c>
      <c r="B5413" s="31" t="s">
        <v>7705</v>
      </c>
      <c r="C5413" s="31" t="s">
        <v>7706</v>
      </c>
      <c r="D5413" s="31" t="s">
        <v>7707</v>
      </c>
      <c r="E5413" s="31" t="s">
        <v>145</v>
      </c>
      <c r="F5413" s="31" t="s">
        <v>122</v>
      </c>
      <c r="G5413" s="31" t="s">
        <v>114</v>
      </c>
      <c r="H5413" s="31" t="s">
        <v>108</v>
      </c>
      <c r="I5413" s="31" t="s">
        <v>7708</v>
      </c>
      <c r="J5413" s="31" t="s">
        <v>7709</v>
      </c>
      <c r="K5413" s="31" t="s">
        <v>106</v>
      </c>
      <c r="L5413" s="31" t="s">
        <v>7706</v>
      </c>
      <c r="M5413" s="31" t="s">
        <v>14</v>
      </c>
      <c r="N5413" s="31" t="s">
        <v>25931</v>
      </c>
      <c r="O5413" s="31" t="s">
        <v>25929</v>
      </c>
      <c r="P5413" s="32" t="s">
        <v>25948</v>
      </c>
      <c r="Q5413" s="32">
        <v>1</v>
      </c>
      <c r="R5413" t="str">
        <f t="shared" si="84"/>
        <v>Болквадзе Д.А. ПП, кафе біля АЗС "Авіас" р-н Ярмолинецкий Район, с.Правдовка, ул.Шляхова, д.1а</v>
      </c>
    </row>
    <row r="5414" spans="1:18" hidden="1" x14ac:dyDescent="0.25">
      <c r="A5414" s="32">
        <v>159880</v>
      </c>
      <c r="B5414" s="31" t="s">
        <v>7719</v>
      </c>
      <c r="C5414" s="31" t="s">
        <v>7720</v>
      </c>
      <c r="D5414" s="31" t="s">
        <v>7721</v>
      </c>
      <c r="E5414" s="31" t="s">
        <v>135</v>
      </c>
      <c r="F5414" s="31" t="s">
        <v>122</v>
      </c>
      <c r="G5414" s="31" t="s">
        <v>149</v>
      </c>
      <c r="H5414" s="31" t="s">
        <v>108</v>
      </c>
      <c r="I5414" s="31" t="s">
        <v>124</v>
      </c>
      <c r="J5414" s="31" t="s">
        <v>109</v>
      </c>
      <c r="K5414" s="31" t="s">
        <v>106</v>
      </c>
      <c r="L5414" s="31" t="s">
        <v>7720</v>
      </c>
      <c r="M5414" s="31" t="s">
        <v>11</v>
      </c>
      <c r="N5414" s="31" t="s">
        <v>25930</v>
      </c>
      <c r="O5414" s="31" t="s">
        <v>25929</v>
      </c>
      <c r="P5414" s="32" t="s">
        <v>25948</v>
      </c>
      <c r="Q5414" s="32">
        <v>1</v>
      </c>
      <c r="R5414" t="str">
        <f t="shared" si="84"/>
        <v>Бондар В.О. ПП, маг. "Ягідка" Шепетівка, вул. Маркса К, б. 23,  р-к,</v>
      </c>
    </row>
    <row r="5415" spans="1:18" hidden="1" x14ac:dyDescent="0.25">
      <c r="A5415" s="32">
        <v>159883</v>
      </c>
      <c r="B5415" s="31" t="s">
        <v>7728</v>
      </c>
      <c r="C5415" s="31" t="s">
        <v>7729</v>
      </c>
      <c r="D5415" s="31" t="s">
        <v>7730</v>
      </c>
      <c r="E5415" s="31" t="s">
        <v>135</v>
      </c>
      <c r="F5415" s="31" t="s">
        <v>122</v>
      </c>
      <c r="G5415" s="31" t="s">
        <v>111</v>
      </c>
      <c r="H5415" s="31" t="s">
        <v>112</v>
      </c>
      <c r="I5415" s="31" t="s">
        <v>124</v>
      </c>
      <c r="J5415" s="31" t="s">
        <v>109</v>
      </c>
      <c r="K5415" s="31" t="s">
        <v>106</v>
      </c>
      <c r="L5415" s="31" t="s">
        <v>7729</v>
      </c>
      <c r="M5415" s="31" t="s">
        <v>7</v>
      </c>
      <c r="N5415" s="31" t="s">
        <v>25930</v>
      </c>
      <c r="O5415" s="31" t="s">
        <v>25929</v>
      </c>
      <c r="P5415" s="32" t="s">
        <v>25948</v>
      </c>
      <c r="Q5415" s="32">
        <v>1</v>
      </c>
      <c r="R5415" t="str">
        <f t="shared" si="84"/>
        <v>Бондарук В.І. ПП, буфет г.Славута, ул.Кузовкова, д.12 (школа №1)</v>
      </c>
    </row>
    <row r="5416" spans="1:18" hidden="1" x14ac:dyDescent="0.25">
      <c r="A5416" s="32">
        <v>159884</v>
      </c>
      <c r="B5416" s="31" t="s">
        <v>7731</v>
      </c>
      <c r="C5416" s="31" t="s">
        <v>7732</v>
      </c>
      <c r="D5416" s="31" t="s">
        <v>7733</v>
      </c>
      <c r="E5416" s="31" t="s">
        <v>135</v>
      </c>
      <c r="F5416" s="31" t="s">
        <v>122</v>
      </c>
      <c r="G5416" s="31" t="s">
        <v>114</v>
      </c>
      <c r="H5416" s="31" t="s">
        <v>108</v>
      </c>
      <c r="I5416" s="31" t="s">
        <v>124</v>
      </c>
      <c r="J5416" s="31" t="s">
        <v>109</v>
      </c>
      <c r="K5416" s="31" t="s">
        <v>106</v>
      </c>
      <c r="L5416" s="31" t="s">
        <v>7732</v>
      </c>
      <c r="M5416" s="31" t="s">
        <v>7</v>
      </c>
      <c r="N5416" s="31" t="s">
        <v>25930</v>
      </c>
      <c r="O5416" s="31" t="s">
        <v>25929</v>
      </c>
      <c r="P5416" s="32" t="s">
        <v>25948</v>
      </c>
      <c r="Q5416" s="32">
        <v>1</v>
      </c>
      <c r="R5416" t="str">
        <f t="shared" si="84"/>
        <v>Бондарчук А.П. ПП, маг. "Океан" г.Славута, пл.Шевченко, д.7</v>
      </c>
    </row>
    <row r="5417" spans="1:18" hidden="1" x14ac:dyDescent="0.25">
      <c r="A5417" s="32">
        <v>159885</v>
      </c>
      <c r="B5417" s="31" t="s">
        <v>7734</v>
      </c>
      <c r="C5417" s="31" t="s">
        <v>7735</v>
      </c>
      <c r="D5417" s="31" t="s">
        <v>7736</v>
      </c>
      <c r="E5417" s="31" t="s">
        <v>135</v>
      </c>
      <c r="F5417" s="31" t="s">
        <v>122</v>
      </c>
      <c r="G5417" s="31" t="s">
        <v>114</v>
      </c>
      <c r="H5417" s="31" t="s">
        <v>108</v>
      </c>
      <c r="I5417" s="31" t="s">
        <v>7737</v>
      </c>
      <c r="J5417" s="31" t="s">
        <v>7738</v>
      </c>
      <c r="K5417" s="31" t="s">
        <v>106</v>
      </c>
      <c r="L5417" s="31" t="s">
        <v>7735</v>
      </c>
      <c r="M5417" s="31" t="s">
        <v>11</v>
      </c>
      <c r="N5417" s="31" t="s">
        <v>25930</v>
      </c>
      <c r="O5417" s="31" t="s">
        <v>25929</v>
      </c>
      <c r="P5417" s="32" t="s">
        <v>67</v>
      </c>
      <c r="Q5417" s="32">
        <v>1</v>
      </c>
      <c r="R5417" t="str">
        <f t="shared" si="84"/>
        <v>Бондарчук М.М. ПП, кав'ярня "Ватра" г.Шепетовка, просп Мира, д.32</v>
      </c>
    </row>
    <row r="5418" spans="1:18" hidden="1" x14ac:dyDescent="0.25">
      <c r="A5418" s="32">
        <v>159901</v>
      </c>
      <c r="B5418" s="31" t="s">
        <v>7774</v>
      </c>
      <c r="C5418" s="31" t="s">
        <v>7775</v>
      </c>
      <c r="D5418" s="31" t="s">
        <v>7776</v>
      </c>
      <c r="E5418" s="31" t="s">
        <v>135</v>
      </c>
      <c r="F5418" s="31" t="s">
        <v>122</v>
      </c>
      <c r="G5418" s="31" t="s">
        <v>107</v>
      </c>
      <c r="H5418" s="31" t="s">
        <v>108</v>
      </c>
      <c r="I5418" s="31" t="s">
        <v>7777</v>
      </c>
      <c r="J5418" s="31" t="s">
        <v>7778</v>
      </c>
      <c r="K5418" s="31" t="s">
        <v>106</v>
      </c>
      <c r="L5418" s="31" t="s">
        <v>7779</v>
      </c>
      <c r="M5418" s="31" t="s">
        <v>11</v>
      </c>
      <c r="N5418" s="31" t="s">
        <v>25930</v>
      </c>
      <c r="O5418" s="31" t="s">
        <v>25929</v>
      </c>
      <c r="P5418" s="32" t="s">
        <v>67</v>
      </c>
      <c r="Q5418" s="32">
        <v>1</v>
      </c>
      <c r="R5418" t="str">
        <f t="shared" si="84"/>
        <v>Бражук М.В. ПП, маг. "Браво" г.Шепетовка, шоссе Староконстантиновское, д.25б</v>
      </c>
    </row>
    <row r="5419" spans="1:18" hidden="1" x14ac:dyDescent="0.25">
      <c r="A5419" s="32">
        <v>159901</v>
      </c>
      <c r="B5419" s="31" t="s">
        <v>7774</v>
      </c>
      <c r="C5419" s="31" t="s">
        <v>7775</v>
      </c>
      <c r="D5419" s="31" t="s">
        <v>7776</v>
      </c>
      <c r="E5419" s="31" t="s">
        <v>135</v>
      </c>
      <c r="F5419" s="31" t="s">
        <v>122</v>
      </c>
      <c r="G5419" s="31" t="s">
        <v>107</v>
      </c>
      <c r="H5419" s="31" t="s">
        <v>108</v>
      </c>
      <c r="I5419" s="31"/>
      <c r="J5419" s="31"/>
      <c r="K5419" s="31" t="s">
        <v>106</v>
      </c>
      <c r="L5419" s="31" t="s">
        <v>7775</v>
      </c>
      <c r="M5419" s="31" t="s">
        <v>11</v>
      </c>
      <c r="N5419" s="31" t="s">
        <v>25930</v>
      </c>
      <c r="O5419" s="31" t="s">
        <v>25929</v>
      </c>
      <c r="P5419" s="32" t="s">
        <v>67</v>
      </c>
      <c r="Q5419" s="32">
        <v>1</v>
      </c>
      <c r="R5419" t="str">
        <f t="shared" si="84"/>
        <v>Бражук М.В. ПП, маг. "Браво" г.Шепетовка, шоссе Староконстантиновское, д.25б</v>
      </c>
    </row>
    <row r="5420" spans="1:18" hidden="1" x14ac:dyDescent="0.25">
      <c r="A5420" s="32">
        <v>159914</v>
      </c>
      <c r="B5420" s="31" t="s">
        <v>7820</v>
      </c>
      <c r="C5420" s="31" t="s">
        <v>7818</v>
      </c>
      <c r="D5420" s="31" t="s">
        <v>7819</v>
      </c>
      <c r="E5420" s="31" t="s">
        <v>135</v>
      </c>
      <c r="F5420" s="31" t="s">
        <v>122</v>
      </c>
      <c r="G5420" s="31" t="s">
        <v>107</v>
      </c>
      <c r="H5420" s="31" t="s">
        <v>108</v>
      </c>
      <c r="I5420" s="31" t="s">
        <v>124</v>
      </c>
      <c r="J5420" s="31" t="s">
        <v>109</v>
      </c>
      <c r="K5420" s="31" t="s">
        <v>106</v>
      </c>
      <c r="L5420" s="31" t="s">
        <v>7818</v>
      </c>
      <c r="M5420" s="31" t="s">
        <v>11</v>
      </c>
      <c r="N5420" s="31" t="s">
        <v>25930</v>
      </c>
      <c r="O5420" s="31" t="s">
        <v>25929</v>
      </c>
      <c r="P5420" s="32" t="s">
        <v>25948</v>
      </c>
      <c r="Q5420" s="32">
        <v>1</v>
      </c>
      <c r="R5420" t="str">
        <f t="shared" si="84"/>
        <v>Буйницька ПП,маг "Гарант" Шепетівка, вул. Старкон.шосе,</v>
      </c>
    </row>
    <row r="5421" spans="1:18" hidden="1" x14ac:dyDescent="0.25">
      <c r="A5421" s="32">
        <v>159919</v>
      </c>
      <c r="B5421" s="31" t="s">
        <v>7835</v>
      </c>
      <c r="C5421" s="31" t="s">
        <v>7836</v>
      </c>
      <c r="D5421" s="31" t="s">
        <v>7837</v>
      </c>
      <c r="E5421" s="31" t="s">
        <v>135</v>
      </c>
      <c r="F5421" s="31" t="s">
        <v>122</v>
      </c>
      <c r="G5421" s="31" t="s">
        <v>149</v>
      </c>
      <c r="H5421" s="31" t="s">
        <v>108</v>
      </c>
      <c r="I5421" s="31" t="s">
        <v>7838</v>
      </c>
      <c r="J5421" s="31" t="s">
        <v>7839</v>
      </c>
      <c r="K5421" s="31" t="s">
        <v>106</v>
      </c>
      <c r="L5421" s="31" t="s">
        <v>7836</v>
      </c>
      <c r="M5421" s="31" t="s">
        <v>7</v>
      </c>
      <c r="N5421" s="31" t="s">
        <v>25930</v>
      </c>
      <c r="O5421" s="31" t="s">
        <v>25929</v>
      </c>
      <c r="P5421" s="32" t="s">
        <v>67</v>
      </c>
      <c r="Q5421" s="32">
        <v>1</v>
      </c>
      <c r="R5421" t="str">
        <f t="shared" si="84"/>
        <v>Бунда С.І. ПП, к-к г.Славута (ринок)</v>
      </c>
    </row>
    <row r="5422" spans="1:18" hidden="1" x14ac:dyDescent="0.25">
      <c r="A5422" s="32">
        <v>159936</v>
      </c>
      <c r="B5422" s="31" t="s">
        <v>7885</v>
      </c>
      <c r="C5422" s="31" t="s">
        <v>7886</v>
      </c>
      <c r="D5422" s="31" t="s">
        <v>7887</v>
      </c>
      <c r="E5422" s="31" t="s">
        <v>135</v>
      </c>
      <c r="F5422" s="31" t="s">
        <v>122</v>
      </c>
      <c r="G5422" s="31" t="s">
        <v>107</v>
      </c>
      <c r="H5422" s="31" t="s">
        <v>108</v>
      </c>
      <c r="I5422" s="31" t="s">
        <v>7888</v>
      </c>
      <c r="J5422" s="31" t="s">
        <v>7889</v>
      </c>
      <c r="K5422" s="31" t="s">
        <v>106</v>
      </c>
      <c r="L5422" s="31" t="s">
        <v>7886</v>
      </c>
      <c r="M5422" s="31" t="s">
        <v>11</v>
      </c>
      <c r="N5422" s="31" t="s">
        <v>25930</v>
      </c>
      <c r="O5422" s="31" t="s">
        <v>25929</v>
      </c>
      <c r="P5422" s="32" t="s">
        <v>25948</v>
      </c>
      <c r="Q5422" s="32">
        <v>1</v>
      </c>
      <c r="R5422" t="str">
        <f t="shared" si="84"/>
        <v>Вазелюк Г.С. ПП, школа №3 Шепетівка, вул. Судилківська, б. 19,</v>
      </c>
    </row>
    <row r="5423" spans="1:18" hidden="1" x14ac:dyDescent="0.25">
      <c r="A5423" s="32">
        <v>159937</v>
      </c>
      <c r="B5423" s="31" t="s">
        <v>7890</v>
      </c>
      <c r="C5423" s="31" t="s">
        <v>7891</v>
      </c>
      <c r="D5423" s="31" t="s">
        <v>7892</v>
      </c>
      <c r="E5423" s="31" t="s">
        <v>135</v>
      </c>
      <c r="F5423" s="31" t="s">
        <v>122</v>
      </c>
      <c r="G5423" s="31" t="s">
        <v>114</v>
      </c>
      <c r="H5423" s="31" t="s">
        <v>108</v>
      </c>
      <c r="I5423" s="31" t="s">
        <v>7893</v>
      </c>
      <c r="J5423" s="31" t="s">
        <v>7894</v>
      </c>
      <c r="K5423" s="31" t="s">
        <v>106</v>
      </c>
      <c r="L5423" s="31" t="s">
        <v>7895</v>
      </c>
      <c r="M5423" s="31" t="s">
        <v>11</v>
      </c>
      <c r="N5423" s="31" t="s">
        <v>25930</v>
      </c>
      <c r="O5423" s="31" t="s">
        <v>25929</v>
      </c>
      <c r="P5423" s="32" t="s">
        <v>67</v>
      </c>
      <c r="Q5423" s="32">
        <v>1</v>
      </c>
      <c r="R5423" t="str">
        <f t="shared" si="84"/>
        <v>Вакалюк  ПП, бар "Козаки" г.Шепетовка, ул.Маркса Карла, д.25</v>
      </c>
    </row>
    <row r="5424" spans="1:18" hidden="1" x14ac:dyDescent="0.25">
      <c r="A5424" s="32">
        <v>159938</v>
      </c>
      <c r="B5424" s="31" t="s">
        <v>7896</v>
      </c>
      <c r="C5424" s="31" t="s">
        <v>7897</v>
      </c>
      <c r="D5424" s="31" t="s">
        <v>7898</v>
      </c>
      <c r="E5424" s="31" t="s">
        <v>135</v>
      </c>
      <c r="F5424" s="31" t="s">
        <v>122</v>
      </c>
      <c r="G5424" s="31" t="s">
        <v>107</v>
      </c>
      <c r="H5424" s="31" t="s">
        <v>108</v>
      </c>
      <c r="I5424" s="31" t="s">
        <v>124</v>
      </c>
      <c r="J5424" s="31" t="s">
        <v>109</v>
      </c>
      <c r="K5424" s="31" t="s">
        <v>106</v>
      </c>
      <c r="L5424" s="31" t="s">
        <v>7897</v>
      </c>
      <c r="M5424" s="31" t="s">
        <v>12</v>
      </c>
      <c r="N5424" s="31" t="s">
        <v>25930</v>
      </c>
      <c r="O5424" s="31" t="s">
        <v>25929</v>
      </c>
      <c r="P5424" s="32" t="s">
        <v>25948</v>
      </c>
      <c r="Q5424" s="32">
        <v>1</v>
      </c>
      <c r="R5424" t="str">
        <f t="shared" si="84"/>
        <v>Валігура Л.І. ПП, маг."Берізка" р-н Изяславский Район, г.Изяслав, пер.Гагарина, д.36/23 (тюрма №31)</v>
      </c>
    </row>
    <row r="5425" spans="1:18" hidden="1" x14ac:dyDescent="0.25">
      <c r="A5425" s="32">
        <v>159939</v>
      </c>
      <c r="B5425" s="31" t="s">
        <v>7899</v>
      </c>
      <c r="C5425" s="31" t="s">
        <v>7900</v>
      </c>
      <c r="D5425" s="31" t="s">
        <v>7901</v>
      </c>
      <c r="E5425" s="31" t="s">
        <v>145</v>
      </c>
      <c r="F5425" s="31" t="s">
        <v>122</v>
      </c>
      <c r="G5425" s="31" t="s">
        <v>107</v>
      </c>
      <c r="H5425" s="31" t="s">
        <v>108</v>
      </c>
      <c r="I5425" s="31" t="s">
        <v>124</v>
      </c>
      <c r="J5425" s="31" t="s">
        <v>109</v>
      </c>
      <c r="K5425" s="31" t="s">
        <v>106</v>
      </c>
      <c r="L5425" s="31" t="s">
        <v>7900</v>
      </c>
      <c r="M5425" s="31" t="s">
        <v>15</v>
      </c>
      <c r="N5425" s="31" t="s">
        <v>25931</v>
      </c>
      <c r="O5425" s="31" t="s">
        <v>25929</v>
      </c>
      <c r="P5425" s="32" t="s">
        <v>25948</v>
      </c>
      <c r="Q5425" s="32">
        <v>1</v>
      </c>
      <c r="R5425" t="str">
        <f t="shared" si="84"/>
        <v>Валькова Н.М. ПП, маг. "Піраміда" р-н Волочисский Район, г.Волочиск, ул.Короленко, д.2б</v>
      </c>
    </row>
    <row r="5426" spans="1:18" hidden="1" x14ac:dyDescent="0.25">
      <c r="A5426" s="32">
        <v>421311</v>
      </c>
      <c r="B5426" s="31" t="s">
        <v>4395</v>
      </c>
      <c r="C5426" s="31" t="s">
        <v>4396</v>
      </c>
      <c r="D5426" s="31" t="s">
        <v>2092</v>
      </c>
      <c r="E5426" s="31" t="s">
        <v>145</v>
      </c>
      <c r="F5426" s="31" t="s">
        <v>122</v>
      </c>
      <c r="G5426" s="31" t="s">
        <v>107</v>
      </c>
      <c r="H5426" s="31" t="s">
        <v>108</v>
      </c>
      <c r="I5426" s="31" t="s">
        <v>124</v>
      </c>
      <c r="J5426" s="31" t="s">
        <v>109</v>
      </c>
      <c r="K5426" s="31" t="s">
        <v>106</v>
      </c>
      <c r="L5426" s="31" t="s">
        <v>4396</v>
      </c>
      <c r="M5426" s="31" t="s">
        <v>16</v>
      </c>
      <c r="N5426" s="31" t="s">
        <v>25931</v>
      </c>
      <c r="O5426" s="31" t="s">
        <v>25929</v>
      </c>
      <c r="P5426" s="32" t="s">
        <v>25948</v>
      </c>
      <c r="Q5426" s="32">
        <v>1</v>
      </c>
      <c r="R5426" t="str">
        <f t="shared" si="84"/>
        <v>Кумища Н.П. ПП, маг. "Продукти2" р-н Городокский Район, с.Каменка (0)</v>
      </c>
    </row>
    <row r="5427" spans="1:18" hidden="1" x14ac:dyDescent="0.25">
      <c r="A5427" s="32">
        <v>421312</v>
      </c>
      <c r="B5427" s="31" t="s">
        <v>4397</v>
      </c>
      <c r="C5427" s="31" t="s">
        <v>4398</v>
      </c>
      <c r="D5427" s="31" t="s">
        <v>4399</v>
      </c>
      <c r="E5427" s="31" t="s">
        <v>135</v>
      </c>
      <c r="F5427" s="31" t="s">
        <v>122</v>
      </c>
      <c r="G5427" s="31" t="s">
        <v>107</v>
      </c>
      <c r="H5427" s="31" t="s">
        <v>108</v>
      </c>
      <c r="I5427" s="31" t="s">
        <v>4400</v>
      </c>
      <c r="J5427" s="31" t="s">
        <v>4401</v>
      </c>
      <c r="K5427" s="31" t="s">
        <v>106</v>
      </c>
      <c r="L5427" s="31" t="s">
        <v>4398</v>
      </c>
      <c r="M5427" s="31" t="s">
        <v>12</v>
      </c>
      <c r="N5427" s="31" t="s">
        <v>25930</v>
      </c>
      <c r="O5427" s="31" t="s">
        <v>25929</v>
      </c>
      <c r="P5427" s="32" t="s">
        <v>25948</v>
      </c>
      <c r="Q5427" s="32">
        <v>1</v>
      </c>
      <c r="R5427" t="str">
        <f t="shared" si="84"/>
        <v>Яковенко А.О. ПП, маг. "Дружба" р-н Изяславский Район, г.Изяслав, ул.Независимости, д.91а</v>
      </c>
    </row>
    <row r="5428" spans="1:18" hidden="1" x14ac:dyDescent="0.25">
      <c r="A5428" s="32">
        <v>421328</v>
      </c>
      <c r="B5428" s="31" t="s">
        <v>4440</v>
      </c>
      <c r="C5428" s="31" t="s">
        <v>4441</v>
      </c>
      <c r="D5428" s="31" t="s">
        <v>4442</v>
      </c>
      <c r="E5428" s="31" t="s">
        <v>135</v>
      </c>
      <c r="F5428" s="31" t="s">
        <v>122</v>
      </c>
      <c r="G5428" s="31" t="s">
        <v>107</v>
      </c>
      <c r="H5428" s="31" t="s">
        <v>108</v>
      </c>
      <c r="I5428" s="31" t="s">
        <v>124</v>
      </c>
      <c r="J5428" s="31" t="s">
        <v>109</v>
      </c>
      <c r="K5428" s="31" t="s">
        <v>106</v>
      </c>
      <c r="L5428" s="31" t="s">
        <v>4441</v>
      </c>
      <c r="M5428" s="31" t="s">
        <v>10</v>
      </c>
      <c r="N5428" s="31" t="s">
        <v>25930</v>
      </c>
      <c r="O5428" s="31" t="s">
        <v>25929</v>
      </c>
      <c r="P5428" s="32" t="s">
        <v>25948</v>
      </c>
      <c r="Q5428" s="32">
        <v>1</v>
      </c>
      <c r="R5428" t="str">
        <f t="shared" si="84"/>
        <v>Нікітчук Т.М. ПП, маг. "Даринка" Славутський Район, Улашанівка, вул. Чапаєва,</v>
      </c>
    </row>
    <row r="5429" spans="1:18" hidden="1" x14ac:dyDescent="0.25">
      <c r="A5429" s="32">
        <v>421328</v>
      </c>
      <c r="B5429" s="31" t="s">
        <v>4443</v>
      </c>
      <c r="C5429" s="31" t="s">
        <v>4441</v>
      </c>
      <c r="D5429" s="31" t="s">
        <v>4442</v>
      </c>
      <c r="E5429" s="31" t="s">
        <v>135</v>
      </c>
      <c r="F5429" s="31" t="s">
        <v>122</v>
      </c>
      <c r="G5429" s="31" t="s">
        <v>107</v>
      </c>
      <c r="H5429" s="31" t="s">
        <v>108</v>
      </c>
      <c r="I5429" s="31" t="s">
        <v>4444</v>
      </c>
      <c r="J5429" s="31" t="s">
        <v>4445</v>
      </c>
      <c r="K5429" s="31" t="s">
        <v>106</v>
      </c>
      <c r="L5429" s="31" t="s">
        <v>4446</v>
      </c>
      <c r="M5429" s="31" t="s">
        <v>10</v>
      </c>
      <c r="N5429" s="31" t="s">
        <v>25930</v>
      </c>
      <c r="O5429" s="31" t="s">
        <v>25929</v>
      </c>
      <c r="P5429" s="32" t="s">
        <v>25948</v>
      </c>
      <c r="Q5429" s="32">
        <v>1</v>
      </c>
      <c r="R5429" t="str">
        <f t="shared" si="84"/>
        <v>Нікітчук Т.М. ПП, маг. "Даринка" Славутський Район, Улашанівка, вул. Чапаєва,</v>
      </c>
    </row>
    <row r="5430" spans="1:18" hidden="1" x14ac:dyDescent="0.25">
      <c r="A5430" s="32">
        <v>421330</v>
      </c>
      <c r="B5430" s="31" t="s">
        <v>4452</v>
      </c>
      <c r="C5430" s="31" t="s">
        <v>4453</v>
      </c>
      <c r="D5430" s="31" t="s">
        <v>4454</v>
      </c>
      <c r="E5430" s="31" t="s">
        <v>145</v>
      </c>
      <c r="F5430" s="31" t="s">
        <v>122</v>
      </c>
      <c r="G5430" s="31" t="s">
        <v>107</v>
      </c>
      <c r="H5430" s="31" t="s">
        <v>108</v>
      </c>
      <c r="I5430" s="31" t="s">
        <v>124</v>
      </c>
      <c r="J5430" s="31" t="s">
        <v>109</v>
      </c>
      <c r="K5430" s="31" t="s">
        <v>106</v>
      </c>
      <c r="L5430" s="31" t="s">
        <v>4453</v>
      </c>
      <c r="M5430" s="31" t="s">
        <v>15</v>
      </c>
      <c r="N5430" s="31" t="s">
        <v>25931</v>
      </c>
      <c r="O5430" s="31" t="s">
        <v>25929</v>
      </c>
      <c r="P5430" s="32" t="s">
        <v>25948</v>
      </c>
      <c r="Q5430" s="32">
        <v>1</v>
      </c>
      <c r="R5430" t="str">
        <f t="shared" si="84"/>
        <v>Лобачевський В.А. ПП, к-к №5 р-н Волочисский Район, г.Волочиск (центральний ринок)</v>
      </c>
    </row>
    <row r="5431" spans="1:18" hidden="1" x14ac:dyDescent="0.25">
      <c r="A5431" s="32">
        <v>421333</v>
      </c>
      <c r="B5431" s="31" t="s">
        <v>4455</v>
      </c>
      <c r="C5431" s="31" t="s">
        <v>4456</v>
      </c>
      <c r="D5431" s="31" t="s">
        <v>4457</v>
      </c>
      <c r="E5431" s="31" t="s">
        <v>145</v>
      </c>
      <c r="F5431" s="31" t="s">
        <v>122</v>
      </c>
      <c r="G5431" s="31" t="s">
        <v>107</v>
      </c>
      <c r="H5431" s="31" t="s">
        <v>108</v>
      </c>
      <c r="I5431" s="31" t="s">
        <v>124</v>
      </c>
      <c r="J5431" s="31" t="s">
        <v>109</v>
      </c>
      <c r="K5431" s="31" t="s">
        <v>106</v>
      </c>
      <c r="L5431" s="31" t="s">
        <v>4456</v>
      </c>
      <c r="M5431" s="31" t="s">
        <v>15</v>
      </c>
      <c r="N5431" s="31" t="s">
        <v>25931</v>
      </c>
      <c r="O5431" s="31" t="s">
        <v>25929</v>
      </c>
      <c r="P5431" s="32" t="s">
        <v>25948</v>
      </c>
      <c r="Q5431" s="32">
        <v>1</v>
      </c>
      <c r="R5431" t="str">
        <f t="shared" si="84"/>
        <v>Бойко О.А. ПП, маг. "Маркет" р-н Волочисский Район, г.Волочиск, ул.Починка, д.5/2</v>
      </c>
    </row>
    <row r="5432" spans="1:18" hidden="1" x14ac:dyDescent="0.25">
      <c r="A5432" s="32">
        <v>421335</v>
      </c>
      <c r="B5432" s="31" t="s">
        <v>4458</v>
      </c>
      <c r="C5432" s="31" t="s">
        <v>4459</v>
      </c>
      <c r="D5432" s="31" t="s">
        <v>4460</v>
      </c>
      <c r="E5432" s="31" t="s">
        <v>145</v>
      </c>
      <c r="F5432" s="31" t="s">
        <v>122</v>
      </c>
      <c r="G5432" s="31" t="s">
        <v>107</v>
      </c>
      <c r="H5432" s="31" t="s">
        <v>108</v>
      </c>
      <c r="I5432" s="31" t="s">
        <v>124</v>
      </c>
      <c r="J5432" s="31" t="s">
        <v>109</v>
      </c>
      <c r="K5432" s="31" t="s">
        <v>106</v>
      </c>
      <c r="L5432" s="31" t="s">
        <v>4459</v>
      </c>
      <c r="M5432" s="31" t="s">
        <v>13</v>
      </c>
      <c r="N5432" s="31" t="s">
        <v>25931</v>
      </c>
      <c r="O5432" s="31" t="s">
        <v>25929</v>
      </c>
      <c r="P5432" s="32" t="s">
        <v>25948</v>
      </c>
      <c r="Q5432" s="32">
        <v>1</v>
      </c>
      <c r="R5432" t="str">
        <f t="shared" si="84"/>
        <v>Бартко М.І. ПП, маг. на хаті Деражнянський Район, Городище, Левицької, б. 24,</v>
      </c>
    </row>
    <row r="5433" spans="1:18" hidden="1" x14ac:dyDescent="0.25">
      <c r="A5433" s="32">
        <v>421343</v>
      </c>
      <c r="B5433" s="31" t="s">
        <v>4471</v>
      </c>
      <c r="C5433" s="31" t="s">
        <v>4234</v>
      </c>
      <c r="D5433" s="31" t="s">
        <v>4472</v>
      </c>
      <c r="E5433" s="31" t="s">
        <v>145</v>
      </c>
      <c r="F5433" s="31" t="s">
        <v>122</v>
      </c>
      <c r="G5433" s="31" t="s">
        <v>107</v>
      </c>
      <c r="H5433" s="31" t="s">
        <v>108</v>
      </c>
      <c r="I5433" s="31" t="s">
        <v>124</v>
      </c>
      <c r="J5433" s="31" t="s">
        <v>109</v>
      </c>
      <c r="K5433" s="31" t="s">
        <v>106</v>
      </c>
      <c r="L5433" s="31" t="s">
        <v>4234</v>
      </c>
      <c r="M5433" s="31" t="s">
        <v>14</v>
      </c>
      <c r="N5433" s="31" t="s">
        <v>25931</v>
      </c>
      <c r="O5433" s="31" t="s">
        <v>25929</v>
      </c>
      <c r="P5433" s="32" t="s">
        <v>25948</v>
      </c>
      <c r="Q5433" s="32">
        <v>1</v>
      </c>
      <c r="R5433" t="str">
        <f t="shared" si="84"/>
        <v>Гілевич В.Б. ПП, маг. "Продукти" р-н Хмельницкий Район, с.Захаровцы, д.24 (ул. Школьная)</v>
      </c>
    </row>
    <row r="5434" spans="1:18" hidden="1" x14ac:dyDescent="0.25">
      <c r="A5434" s="32">
        <v>421344</v>
      </c>
      <c r="B5434" s="31" t="s">
        <v>4473</v>
      </c>
      <c r="C5434" s="31" t="s">
        <v>4474</v>
      </c>
      <c r="D5434" s="31" t="s">
        <v>4475</v>
      </c>
      <c r="E5434" s="31" t="s">
        <v>145</v>
      </c>
      <c r="F5434" s="31" t="s">
        <v>122</v>
      </c>
      <c r="G5434" s="31" t="s">
        <v>107</v>
      </c>
      <c r="H5434" s="31" t="s">
        <v>108</v>
      </c>
      <c r="I5434" s="31" t="s">
        <v>124</v>
      </c>
      <c r="J5434" s="31" t="s">
        <v>109</v>
      </c>
      <c r="K5434" s="31" t="s">
        <v>106</v>
      </c>
      <c r="L5434" s="31" t="s">
        <v>4474</v>
      </c>
      <c r="M5434" s="31" t="s">
        <v>16</v>
      </c>
      <c r="N5434" s="31" t="s">
        <v>25931</v>
      </c>
      <c r="O5434" s="31" t="s">
        <v>25929</v>
      </c>
      <c r="P5434" s="32" t="s">
        <v>25948</v>
      </c>
      <c r="Q5434" s="32">
        <v>1</v>
      </c>
      <c r="R5434" t="str">
        <f t="shared" si="84"/>
        <v>Гончар Н.Ф. ПП, білий вагончик "Віос" Миру, б. 49, Ярославка, Хмельницький Район , Хмельницька Область</v>
      </c>
    </row>
    <row r="5435" spans="1:18" hidden="1" x14ac:dyDescent="0.25">
      <c r="A5435" s="32">
        <v>421345</v>
      </c>
      <c r="B5435" s="31" t="s">
        <v>4476</v>
      </c>
      <c r="C5435" s="31" t="s">
        <v>4477</v>
      </c>
      <c r="D5435" s="31" t="s">
        <v>4478</v>
      </c>
      <c r="E5435" s="31" t="s">
        <v>135</v>
      </c>
      <c r="F5435" s="31" t="s">
        <v>122</v>
      </c>
      <c r="G5435" s="31" t="s">
        <v>107</v>
      </c>
      <c r="H5435" s="31" t="s">
        <v>108</v>
      </c>
      <c r="I5435" s="31" t="s">
        <v>124</v>
      </c>
      <c r="J5435" s="31" t="s">
        <v>109</v>
      </c>
      <c r="K5435" s="31" t="s">
        <v>106</v>
      </c>
      <c r="L5435" s="31" t="s">
        <v>4477</v>
      </c>
      <c r="M5435" s="31" t="s">
        <v>11</v>
      </c>
      <c r="N5435" s="31" t="s">
        <v>25930</v>
      </c>
      <c r="O5435" s="31" t="s">
        <v>25929</v>
      </c>
      <c r="P5435" s="32" t="s">
        <v>25948</v>
      </c>
      <c r="Q5435" s="32">
        <v>1</v>
      </c>
      <c r="R5435" t="str">
        <f t="shared" si="84"/>
        <v>Граневська О.А, ПП, к-к г.Шепетовка, ул.Котика Вали, д.1</v>
      </c>
    </row>
    <row r="5436" spans="1:18" hidden="1" x14ac:dyDescent="0.25">
      <c r="A5436" s="32">
        <v>421349</v>
      </c>
      <c r="B5436" s="31" t="s">
        <v>4482</v>
      </c>
      <c r="C5436" s="31" t="s">
        <v>4483</v>
      </c>
      <c r="D5436" s="31" t="s">
        <v>4484</v>
      </c>
      <c r="E5436" s="31" t="s">
        <v>135</v>
      </c>
      <c r="F5436" s="31" t="s">
        <v>122</v>
      </c>
      <c r="G5436" s="31" t="s">
        <v>107</v>
      </c>
      <c r="H5436" s="31" t="s">
        <v>108</v>
      </c>
      <c r="I5436" s="31" t="s">
        <v>124</v>
      </c>
      <c r="J5436" s="31" t="s">
        <v>109</v>
      </c>
      <c r="K5436" s="31" t="s">
        <v>106</v>
      </c>
      <c r="L5436" s="31" t="s">
        <v>4483</v>
      </c>
      <c r="M5436" s="31" t="s">
        <v>10</v>
      </c>
      <c r="N5436" s="31" t="s">
        <v>25930</v>
      </c>
      <c r="O5436" s="31" t="s">
        <v>25929</v>
      </c>
      <c r="P5436" s="32" t="s">
        <v>25948</v>
      </c>
      <c r="Q5436" s="32">
        <v>1</v>
      </c>
      <c r="R5436" t="str">
        <f t="shared" si="84"/>
        <v>Довганюк Л.І. ПП, маг. "Продукти" р-н Изяславский Район, с.Подлесцы, ул.Центральная, д.1а</v>
      </c>
    </row>
    <row r="5437" spans="1:18" hidden="1" x14ac:dyDescent="0.25">
      <c r="A5437" s="32">
        <v>421357</v>
      </c>
      <c r="B5437" s="31" t="s">
        <v>4497</v>
      </c>
      <c r="C5437" s="31" t="s">
        <v>4498</v>
      </c>
      <c r="D5437" s="31" t="s">
        <v>4499</v>
      </c>
      <c r="E5437" s="31" t="s">
        <v>145</v>
      </c>
      <c r="F5437" s="31" t="s">
        <v>122</v>
      </c>
      <c r="G5437" s="31" t="s">
        <v>107</v>
      </c>
      <c r="H5437" s="31" t="s">
        <v>108</v>
      </c>
      <c r="I5437" s="31" t="s">
        <v>124</v>
      </c>
      <c r="J5437" s="31" t="s">
        <v>109</v>
      </c>
      <c r="K5437" s="31" t="s">
        <v>106</v>
      </c>
      <c r="L5437" s="31" t="s">
        <v>4498</v>
      </c>
      <c r="M5437" s="31" t="s">
        <v>16</v>
      </c>
      <c r="N5437" s="31" t="s">
        <v>25931</v>
      </c>
      <c r="O5437" s="31" t="s">
        <v>25929</v>
      </c>
      <c r="P5437" s="32" t="s">
        <v>25948</v>
      </c>
      <c r="Q5437" s="32">
        <v>1</v>
      </c>
      <c r="R5437" t="str">
        <f t="shared" si="84"/>
        <v>Коваль В.Й. ПП, маг. "Проудкти" р-н Городокский Район, с.Пильный Алексинец (0)</v>
      </c>
    </row>
    <row r="5438" spans="1:18" hidden="1" x14ac:dyDescent="0.25">
      <c r="A5438" s="32">
        <v>421364</v>
      </c>
      <c r="B5438" s="31" t="s">
        <v>4511</v>
      </c>
      <c r="C5438" s="31" t="s">
        <v>4512</v>
      </c>
      <c r="D5438" s="31" t="s">
        <v>4513</v>
      </c>
      <c r="E5438" s="31" t="s">
        <v>145</v>
      </c>
      <c r="F5438" s="31" t="s">
        <v>122</v>
      </c>
      <c r="G5438" s="31" t="s">
        <v>113</v>
      </c>
      <c r="H5438" s="31" t="s">
        <v>108</v>
      </c>
      <c r="I5438" s="31" t="s">
        <v>124</v>
      </c>
      <c r="J5438" s="31" t="s">
        <v>109</v>
      </c>
      <c r="K5438" s="31" t="s">
        <v>106</v>
      </c>
      <c r="L5438" s="31" t="s">
        <v>4512</v>
      </c>
      <c r="M5438" s="31" t="s">
        <v>14</v>
      </c>
      <c r="N5438" s="31" t="s">
        <v>25931</v>
      </c>
      <c r="O5438" s="31" t="s">
        <v>25929</v>
      </c>
      <c r="P5438" s="32" t="s">
        <v>25948</v>
      </c>
      <c r="Q5438" s="32">
        <v>1</v>
      </c>
      <c r="R5438" t="str">
        <f t="shared" si="84"/>
        <v>Кукурудза І.І. ПП, вагончик біля клубу р-н Виньковецкий Район, с.Зоряное, ул.Козловского Ивана (біля клубу)</v>
      </c>
    </row>
    <row r="5439" spans="1:18" hidden="1" x14ac:dyDescent="0.25">
      <c r="A5439" s="32">
        <v>421365</v>
      </c>
      <c r="B5439" s="31" t="s">
        <v>4514</v>
      </c>
      <c r="C5439" s="31" t="s">
        <v>4515</v>
      </c>
      <c r="D5439" s="31" t="s">
        <v>4516</v>
      </c>
      <c r="E5439" s="31" t="s">
        <v>145</v>
      </c>
      <c r="F5439" s="31" t="s">
        <v>122</v>
      </c>
      <c r="G5439" s="31" t="s">
        <v>113</v>
      </c>
      <c r="H5439" s="31" t="s">
        <v>108</v>
      </c>
      <c r="I5439" s="31" t="s">
        <v>124</v>
      </c>
      <c r="J5439" s="31" t="s">
        <v>109</v>
      </c>
      <c r="K5439" s="31" t="s">
        <v>106</v>
      </c>
      <c r="L5439" s="31" t="s">
        <v>4515</v>
      </c>
      <c r="M5439" s="31" t="s">
        <v>14</v>
      </c>
      <c r="N5439" s="31" t="s">
        <v>25931</v>
      </c>
      <c r="O5439" s="31" t="s">
        <v>25929</v>
      </c>
      <c r="P5439" s="32" t="s">
        <v>25948</v>
      </c>
      <c r="Q5439" s="32">
        <v>1</v>
      </c>
      <c r="R5439" t="str">
        <f t="shared" si="84"/>
        <v>Кукурудза І.І. ПП, вагончик біля школи р-н Виньковецкий Район, с.Зоряное, ул.Козловского Ивана (біля школи)</v>
      </c>
    </row>
    <row r="5440" spans="1:18" hidden="1" x14ac:dyDescent="0.25">
      <c r="A5440" s="32">
        <v>421368</v>
      </c>
      <c r="B5440" s="31" t="s">
        <v>4517</v>
      </c>
      <c r="C5440" s="31" t="s">
        <v>4518</v>
      </c>
      <c r="D5440" s="31" t="s">
        <v>4519</v>
      </c>
      <c r="E5440" s="31" t="s">
        <v>135</v>
      </c>
      <c r="F5440" s="31" t="s">
        <v>122</v>
      </c>
      <c r="G5440" s="31" t="s">
        <v>107</v>
      </c>
      <c r="H5440" s="31" t="s">
        <v>108</v>
      </c>
      <c r="I5440" s="31" t="s">
        <v>124</v>
      </c>
      <c r="J5440" s="31" t="s">
        <v>109</v>
      </c>
      <c r="K5440" s="31" t="s">
        <v>106</v>
      </c>
      <c r="L5440" s="31" t="s">
        <v>4518</v>
      </c>
      <c r="M5440" s="31" t="s">
        <v>12</v>
      </c>
      <c r="N5440" s="31" t="s">
        <v>25930</v>
      </c>
      <c r="O5440" s="31" t="s">
        <v>25929</v>
      </c>
      <c r="P5440" s="32" t="s">
        <v>25948</v>
      </c>
      <c r="Q5440" s="32">
        <v>1</v>
      </c>
      <c r="R5440" t="str">
        <f t="shared" si="84"/>
        <v>Лисий ПП, маг. "Продукти" Полонський Район, Понінка,</v>
      </c>
    </row>
    <row r="5441" spans="1:18" hidden="1" x14ac:dyDescent="0.25">
      <c r="A5441" s="32">
        <v>421369</v>
      </c>
      <c r="B5441" s="31" t="s">
        <v>4520</v>
      </c>
      <c r="C5441" s="31" t="s">
        <v>4521</v>
      </c>
      <c r="D5441" s="31" t="s">
        <v>4522</v>
      </c>
      <c r="E5441" s="31" t="s">
        <v>135</v>
      </c>
      <c r="F5441" s="31" t="s">
        <v>122</v>
      </c>
      <c r="G5441" s="31" t="s">
        <v>107</v>
      </c>
      <c r="H5441" s="31" t="s">
        <v>108</v>
      </c>
      <c r="I5441" s="31" t="s">
        <v>4523</v>
      </c>
      <c r="J5441" s="31" t="s">
        <v>4524</v>
      </c>
      <c r="K5441" s="31" t="s">
        <v>106</v>
      </c>
      <c r="L5441" s="31" t="s">
        <v>4521</v>
      </c>
      <c r="M5441" s="31" t="s">
        <v>7</v>
      </c>
      <c r="N5441" s="31" t="s">
        <v>25930</v>
      </c>
      <c r="O5441" s="31" t="s">
        <v>25929</v>
      </c>
      <c r="P5441" s="32" t="s">
        <v>25948</v>
      </c>
      <c r="Q5441" s="32">
        <v>1</v>
      </c>
      <c r="R5441" t="str">
        <f t="shared" si="84"/>
        <v>Новак О.С. ПП, маг. "Продукти" р-н Славутский Район, с.Варваровка (0)</v>
      </c>
    </row>
    <row r="5442" spans="1:18" hidden="1" x14ac:dyDescent="0.25">
      <c r="A5442" s="32">
        <v>421375</v>
      </c>
      <c r="B5442" s="31" t="s">
        <v>4538</v>
      </c>
      <c r="C5442" s="31" t="s">
        <v>4539</v>
      </c>
      <c r="D5442" s="31" t="s">
        <v>4427</v>
      </c>
      <c r="E5442" s="31" t="s">
        <v>135</v>
      </c>
      <c r="F5442" s="31" t="s">
        <v>122</v>
      </c>
      <c r="G5442" s="31" t="s">
        <v>107</v>
      </c>
      <c r="H5442" s="31" t="s">
        <v>108</v>
      </c>
      <c r="I5442" s="31" t="s">
        <v>124</v>
      </c>
      <c r="J5442" s="31" t="s">
        <v>109</v>
      </c>
      <c r="K5442" s="31" t="s">
        <v>106</v>
      </c>
      <c r="L5442" s="31" t="s">
        <v>4539</v>
      </c>
      <c r="M5442" s="31" t="s">
        <v>12</v>
      </c>
      <c r="N5442" s="31" t="s">
        <v>25930</v>
      </c>
      <c r="O5442" s="31" t="s">
        <v>25929</v>
      </c>
      <c r="P5442" s="32" t="s">
        <v>25948</v>
      </c>
      <c r="Q5442" s="32">
        <v>1</v>
      </c>
      <c r="R5442" t="str">
        <f t="shared" si="84"/>
        <v>Остапов М.Б. ПП, маг. "Престиж" р-н Изяславский Район, г.Изяслав, ул.Октябрьская, д.105</v>
      </c>
    </row>
    <row r="5443" spans="1:18" hidden="1" x14ac:dyDescent="0.25">
      <c r="A5443" s="32">
        <v>421377</v>
      </c>
      <c r="B5443" s="31" t="s">
        <v>4543</v>
      </c>
      <c r="C5443" s="31" t="s">
        <v>4544</v>
      </c>
      <c r="D5443" s="31" t="s">
        <v>4545</v>
      </c>
      <c r="E5443" s="31" t="s">
        <v>135</v>
      </c>
      <c r="F5443" s="31" t="s">
        <v>122</v>
      </c>
      <c r="G5443" s="31" t="s">
        <v>107</v>
      </c>
      <c r="H5443" s="31" t="s">
        <v>108</v>
      </c>
      <c r="I5443" s="31" t="s">
        <v>124</v>
      </c>
      <c r="J5443" s="31" t="s">
        <v>109</v>
      </c>
      <c r="K5443" s="31" t="s">
        <v>106</v>
      </c>
      <c r="L5443" s="31" t="s">
        <v>4544</v>
      </c>
      <c r="M5443" s="31" t="s">
        <v>9</v>
      </c>
      <c r="N5443" s="31" t="s">
        <v>25930</v>
      </c>
      <c r="O5443" s="31" t="s">
        <v>25929</v>
      </c>
      <c r="P5443" s="32" t="s">
        <v>25948</v>
      </c>
      <c r="Q5443" s="32">
        <v>1</v>
      </c>
      <c r="R5443" t="str">
        <f t="shared" ref="R5443:R5506" si="85">CONCATENATE(C5443," ",D5443)</f>
        <v>Петринюк А.В. ПП, АЗС "ВІП" бар р-н Белогорский Район, пгт.Ямполь (у центрі міста)</v>
      </c>
    </row>
    <row r="5444" spans="1:18" hidden="1" x14ac:dyDescent="0.25">
      <c r="A5444" s="32">
        <v>421387</v>
      </c>
      <c r="B5444" s="31" t="s">
        <v>4549</v>
      </c>
      <c r="C5444" s="31" t="s">
        <v>4550</v>
      </c>
      <c r="D5444" s="31" t="s">
        <v>4551</v>
      </c>
      <c r="E5444" s="31" t="s">
        <v>135</v>
      </c>
      <c r="F5444" s="31" t="s">
        <v>122</v>
      </c>
      <c r="G5444" s="31" t="s">
        <v>149</v>
      </c>
      <c r="H5444" s="31" t="s">
        <v>108</v>
      </c>
      <c r="I5444" s="31" t="s">
        <v>124</v>
      </c>
      <c r="J5444" s="31" t="s">
        <v>109</v>
      </c>
      <c r="K5444" s="31" t="s">
        <v>106</v>
      </c>
      <c r="L5444" s="31" t="s">
        <v>4550</v>
      </c>
      <c r="M5444" s="31" t="s">
        <v>9</v>
      </c>
      <c r="N5444" s="31" t="s">
        <v>25930</v>
      </c>
      <c r="O5444" s="31" t="s">
        <v>25929</v>
      </c>
      <c r="P5444" s="32" t="s">
        <v>25948</v>
      </c>
      <c r="Q5444" s="32">
        <v>1</v>
      </c>
      <c r="R5444" t="str">
        <f t="shared" si="85"/>
        <v>Самолюк О.О. ПП, вагончик напроти церкви р-н Полонский Район, с.Новоселица (центр)</v>
      </c>
    </row>
    <row r="5445" spans="1:18" hidden="1" x14ac:dyDescent="0.25">
      <c r="A5445" s="32">
        <v>421393</v>
      </c>
      <c r="B5445" s="31" t="s">
        <v>4557</v>
      </c>
      <c r="C5445" s="31" t="s">
        <v>4558</v>
      </c>
      <c r="D5445" s="31" t="s">
        <v>4559</v>
      </c>
      <c r="E5445" s="31" t="s">
        <v>145</v>
      </c>
      <c r="F5445" s="31" t="s">
        <v>122</v>
      </c>
      <c r="G5445" s="31" t="s">
        <v>149</v>
      </c>
      <c r="H5445" s="31" t="s">
        <v>108</v>
      </c>
      <c r="I5445" s="31" t="s">
        <v>124</v>
      </c>
      <c r="J5445" s="31" t="s">
        <v>109</v>
      </c>
      <c r="K5445" s="31" t="s">
        <v>106</v>
      </c>
      <c r="L5445" s="31" t="s">
        <v>4558</v>
      </c>
      <c r="M5445" s="31" t="s">
        <v>14</v>
      </c>
      <c r="N5445" s="31" t="s">
        <v>25931</v>
      </c>
      <c r="O5445" s="31" t="s">
        <v>25929</v>
      </c>
      <c r="P5445" s="32" t="s">
        <v>25948</v>
      </c>
      <c r="Q5445" s="32">
        <v>1</v>
      </c>
      <c r="R5445" t="str">
        <f t="shared" si="85"/>
        <v>Таралевич С.Д. ПП, вагончик р-н Хмельницкий Район, с.Гвардейское (напроти Дошки пошани)</v>
      </c>
    </row>
    <row r="5446" spans="1:18" hidden="1" x14ac:dyDescent="0.25">
      <c r="A5446" s="32">
        <v>421425</v>
      </c>
      <c r="B5446" s="31" t="s">
        <v>4589</v>
      </c>
      <c r="C5446" s="31" t="s">
        <v>4590</v>
      </c>
      <c r="D5446" s="31" t="s">
        <v>555</v>
      </c>
      <c r="E5446" s="31" t="s">
        <v>135</v>
      </c>
      <c r="F5446" s="31" t="s">
        <v>122</v>
      </c>
      <c r="G5446" s="31" t="s">
        <v>164</v>
      </c>
      <c r="H5446" s="31" t="s">
        <v>108</v>
      </c>
      <c r="I5446" s="31" t="s">
        <v>124</v>
      </c>
      <c r="J5446" s="31" t="s">
        <v>109</v>
      </c>
      <c r="K5446" s="31" t="s">
        <v>106</v>
      </c>
      <c r="L5446" s="31" t="s">
        <v>4590</v>
      </c>
      <c r="M5446" s="31" t="s">
        <v>7</v>
      </c>
      <c r="N5446" s="31" t="s">
        <v>25930</v>
      </c>
      <c r="O5446" s="31" t="s">
        <v>25929</v>
      </c>
      <c r="P5446" s="32" t="s">
        <v>25948</v>
      </c>
      <c r="Q5446" s="32">
        <v>1</v>
      </c>
      <c r="R5446" t="str">
        <f t="shared" si="85"/>
        <v>Яцкова І.П. ПП, АЗС "Арсеній" г.Славута (0)</v>
      </c>
    </row>
    <row r="5447" spans="1:18" hidden="1" x14ac:dyDescent="0.25">
      <c r="A5447" s="32">
        <v>421427</v>
      </c>
      <c r="B5447" s="31" t="s">
        <v>4591</v>
      </c>
      <c r="C5447" s="31" t="s">
        <v>4592</v>
      </c>
      <c r="D5447" s="31" t="s">
        <v>4593</v>
      </c>
      <c r="E5447" s="31" t="s">
        <v>135</v>
      </c>
      <c r="F5447" s="31" t="s">
        <v>122</v>
      </c>
      <c r="G5447" s="31" t="s">
        <v>107</v>
      </c>
      <c r="H5447" s="31" t="s">
        <v>108</v>
      </c>
      <c r="I5447" s="31" t="s">
        <v>124</v>
      </c>
      <c r="J5447" s="31" t="s">
        <v>109</v>
      </c>
      <c r="K5447" s="31" t="s">
        <v>106</v>
      </c>
      <c r="L5447" s="31" t="s">
        <v>4594</v>
      </c>
      <c r="M5447" s="31" t="s">
        <v>9</v>
      </c>
      <c r="N5447" s="31" t="s">
        <v>25930</v>
      </c>
      <c r="O5447" s="31" t="s">
        <v>25929</v>
      </c>
      <c r="P5447" s="32" t="s">
        <v>25948</v>
      </c>
      <c r="Q5447" s="32">
        <v>1</v>
      </c>
      <c r="R5447" t="str">
        <f t="shared" si="85"/>
        <v>(КООП) Хорошів ГТП, маг. "ТПП" Білогірський Район, Ставищани,</v>
      </c>
    </row>
    <row r="5448" spans="1:18" hidden="1" x14ac:dyDescent="0.25">
      <c r="A5448" s="32">
        <v>421429</v>
      </c>
      <c r="B5448" s="31" t="s">
        <v>4595</v>
      </c>
      <c r="C5448" s="31" t="s">
        <v>4596</v>
      </c>
      <c r="D5448" s="31" t="s">
        <v>4597</v>
      </c>
      <c r="E5448" s="31" t="s">
        <v>135</v>
      </c>
      <c r="F5448" s="31" t="s">
        <v>122</v>
      </c>
      <c r="G5448" s="31" t="s">
        <v>111</v>
      </c>
      <c r="H5448" s="31" t="s">
        <v>112</v>
      </c>
      <c r="I5448" s="31" t="s">
        <v>124</v>
      </c>
      <c r="J5448" s="31" t="s">
        <v>109</v>
      </c>
      <c r="K5448" s="31" t="s">
        <v>106</v>
      </c>
      <c r="L5448" s="31" t="s">
        <v>4596</v>
      </c>
      <c r="M5448" s="31" t="s">
        <v>8</v>
      </c>
      <c r="N5448" s="31" t="s">
        <v>25930</v>
      </c>
      <c r="O5448" s="31" t="s">
        <v>25929</v>
      </c>
      <c r="P5448" s="32" t="s">
        <v>25948</v>
      </c>
      <c r="Q5448" s="32">
        <v>1</v>
      </c>
      <c r="R5448" t="str">
        <f t="shared" si="85"/>
        <v>Берездівська допоміжна школа-інтернат р-н Славутский Район, с.Берездов, ул.Островского Николая, д.47</v>
      </c>
    </row>
    <row r="5449" spans="1:18" hidden="1" x14ac:dyDescent="0.25">
      <c r="A5449" s="32">
        <v>421431</v>
      </c>
      <c r="B5449" s="31" t="s">
        <v>4603</v>
      </c>
      <c r="C5449" s="31" t="s">
        <v>4604</v>
      </c>
      <c r="D5449" s="31" t="s">
        <v>4605</v>
      </c>
      <c r="E5449" s="31" t="s">
        <v>145</v>
      </c>
      <c r="F5449" s="31" t="s">
        <v>122</v>
      </c>
      <c r="G5449" s="31" t="s">
        <v>114</v>
      </c>
      <c r="H5449" s="31" t="s">
        <v>108</v>
      </c>
      <c r="I5449" s="31" t="s">
        <v>124</v>
      </c>
      <c r="J5449" s="31" t="s">
        <v>109</v>
      </c>
      <c r="K5449" s="31" t="s">
        <v>106</v>
      </c>
      <c r="L5449" s="31" t="s">
        <v>4604</v>
      </c>
      <c r="M5449" s="31" t="s">
        <v>16</v>
      </c>
      <c r="N5449" s="31" t="s">
        <v>25931</v>
      </c>
      <c r="O5449" s="31" t="s">
        <v>25929</v>
      </c>
      <c r="P5449" s="32" t="s">
        <v>25948</v>
      </c>
      <c r="Q5449" s="32">
        <v>1</v>
      </c>
      <c r="R5449" t="str">
        <f t="shared" si="85"/>
        <v>Волошин О.Ю. ПП, кафе-маг. "Продуктовий" р-н Деражнянский Район, пгт.Волковинцы, ул.Мира, д.9</v>
      </c>
    </row>
    <row r="5450" spans="1:18" hidden="1" x14ac:dyDescent="0.25">
      <c r="A5450" s="32">
        <v>421432</v>
      </c>
      <c r="B5450" s="31" t="s">
        <v>4606</v>
      </c>
      <c r="C5450" s="31" t="s">
        <v>4607</v>
      </c>
      <c r="D5450" s="31" t="s">
        <v>4608</v>
      </c>
      <c r="E5450" s="31" t="s">
        <v>145</v>
      </c>
      <c r="F5450" s="31" t="s">
        <v>122</v>
      </c>
      <c r="G5450" s="31" t="s">
        <v>107</v>
      </c>
      <c r="H5450" s="31" t="s">
        <v>108</v>
      </c>
      <c r="I5450" s="31" t="s">
        <v>4609</v>
      </c>
      <c r="J5450" s="31" t="s">
        <v>4610</v>
      </c>
      <c r="K5450" s="31" t="s">
        <v>106</v>
      </c>
      <c r="L5450" s="31" t="s">
        <v>4607</v>
      </c>
      <c r="M5450" s="31" t="s">
        <v>14</v>
      </c>
      <c r="N5450" s="31" t="s">
        <v>25931</v>
      </c>
      <c r="O5450" s="31" t="s">
        <v>25929</v>
      </c>
      <c r="P5450" s="32" t="s">
        <v>25948</v>
      </c>
      <c r="Q5450" s="32">
        <v>1</v>
      </c>
      <c r="R5450" t="str">
        <f t="shared" si="85"/>
        <v>Костюк Л.В. ПП, маг. "Богдана" р-н Ярмолинецкий Район, с.Лехновка, ул.Центральная, д.1</v>
      </c>
    </row>
    <row r="5451" spans="1:18" hidden="1" x14ac:dyDescent="0.25">
      <c r="A5451" s="32">
        <v>421435</v>
      </c>
      <c r="B5451" s="31" t="s">
        <v>4617</v>
      </c>
      <c r="C5451" s="31" t="s">
        <v>4618</v>
      </c>
      <c r="D5451" s="31" t="s">
        <v>134</v>
      </c>
      <c r="E5451" s="31" t="s">
        <v>135</v>
      </c>
      <c r="F5451" s="31" t="s">
        <v>122</v>
      </c>
      <c r="G5451" s="31" t="s">
        <v>107</v>
      </c>
      <c r="H5451" s="31" t="s">
        <v>108</v>
      </c>
      <c r="I5451" s="31" t="s">
        <v>4619</v>
      </c>
      <c r="J5451" s="31" t="s">
        <v>4620</v>
      </c>
      <c r="K5451" s="31" t="s">
        <v>106</v>
      </c>
      <c r="L5451" s="31" t="s">
        <v>4618</v>
      </c>
      <c r="M5451" s="31" t="s">
        <v>12</v>
      </c>
      <c r="N5451" s="31" t="s">
        <v>25930</v>
      </c>
      <c r="O5451" s="31" t="s">
        <v>25929</v>
      </c>
      <c r="P5451" s="32" t="s">
        <v>25948</v>
      </c>
      <c r="Q5451" s="32">
        <v>1</v>
      </c>
      <c r="R5451" t="str">
        <f t="shared" si="85"/>
        <v>Солонець Л.Є. ПП, маг. "Міні-Маркет" Полонський Район, Полонне, вул. Лесі Українки,</v>
      </c>
    </row>
    <row r="5452" spans="1:18" hidden="1" x14ac:dyDescent="0.25">
      <c r="A5452" s="32">
        <v>421448</v>
      </c>
      <c r="B5452" s="31" t="s">
        <v>4639</v>
      </c>
      <c r="C5452" s="31" t="s">
        <v>4640</v>
      </c>
      <c r="D5452" s="31" t="s">
        <v>4641</v>
      </c>
      <c r="E5452" s="31" t="s">
        <v>135</v>
      </c>
      <c r="F5452" s="31" t="s">
        <v>122</v>
      </c>
      <c r="G5452" s="31" t="s">
        <v>107</v>
      </c>
      <c r="H5452" s="31" t="s">
        <v>108</v>
      </c>
      <c r="I5452" s="31" t="s">
        <v>124</v>
      </c>
      <c r="J5452" s="31" t="s">
        <v>109</v>
      </c>
      <c r="K5452" s="31" t="s">
        <v>106</v>
      </c>
      <c r="L5452" s="31" t="s">
        <v>4640</v>
      </c>
      <c r="M5452" s="31" t="s">
        <v>12</v>
      </c>
      <c r="N5452" s="31" t="s">
        <v>25930</v>
      </c>
      <c r="O5452" s="31" t="s">
        <v>25929</v>
      </c>
      <c r="P5452" s="32" t="s">
        <v>25948</v>
      </c>
      <c r="Q5452" s="32">
        <v>1</v>
      </c>
      <c r="R5452" t="str">
        <f t="shared" si="85"/>
        <v>Павлова Г.А. ПП, маг. "Хліб" р-н Полонский Район, г.Полонное, ул.Рыбалко, д.28</v>
      </c>
    </row>
    <row r="5453" spans="1:18" hidden="1" x14ac:dyDescent="0.25">
      <c r="A5453" s="32">
        <v>421450</v>
      </c>
      <c r="B5453" s="31" t="s">
        <v>4647</v>
      </c>
      <c r="C5453" s="31" t="s">
        <v>4648</v>
      </c>
      <c r="D5453" s="31" t="s">
        <v>4649</v>
      </c>
      <c r="E5453" s="31" t="s">
        <v>135</v>
      </c>
      <c r="F5453" s="31" t="s">
        <v>122</v>
      </c>
      <c r="G5453" s="31" t="s">
        <v>149</v>
      </c>
      <c r="H5453" s="31" t="s">
        <v>108</v>
      </c>
      <c r="I5453" s="31" t="s">
        <v>4650</v>
      </c>
      <c r="J5453" s="31" t="s">
        <v>4651</v>
      </c>
      <c r="K5453" s="31" t="s">
        <v>106</v>
      </c>
      <c r="L5453" s="31" t="s">
        <v>4648</v>
      </c>
      <c r="M5453" s="31" t="s">
        <v>10</v>
      </c>
      <c r="N5453" s="31" t="s">
        <v>25930</v>
      </c>
      <c r="O5453" s="31" t="s">
        <v>25929</v>
      </c>
      <c r="P5453" s="32" t="s">
        <v>25948</v>
      </c>
      <c r="Q5453" s="32">
        <v>1</v>
      </c>
      <c r="R5453" t="str">
        <f t="shared" si="85"/>
        <v>Бондарчук О.О. ПП, к-к Нетішин, пр-т. Незалежності, б. 26,</v>
      </c>
    </row>
    <row r="5454" spans="1:18" hidden="1" x14ac:dyDescent="0.25">
      <c r="A5454" s="32">
        <v>421453</v>
      </c>
      <c r="B5454" s="31" t="s">
        <v>4663</v>
      </c>
      <c r="C5454" s="31" t="s">
        <v>4664</v>
      </c>
      <c r="D5454" s="31" t="s">
        <v>4665</v>
      </c>
      <c r="E5454" s="31" t="s">
        <v>145</v>
      </c>
      <c r="F5454" s="31" t="s">
        <v>122</v>
      </c>
      <c r="G5454" s="31" t="s">
        <v>107</v>
      </c>
      <c r="H5454" s="31" t="s">
        <v>108</v>
      </c>
      <c r="I5454" s="31" t="s">
        <v>124</v>
      </c>
      <c r="J5454" s="31" t="s">
        <v>109</v>
      </c>
      <c r="K5454" s="31" t="s">
        <v>106</v>
      </c>
      <c r="L5454" s="31" t="s">
        <v>4666</v>
      </c>
      <c r="M5454" s="31" t="s">
        <v>25936</v>
      </c>
      <c r="N5454" s="31" t="s">
        <v>25931</v>
      </c>
      <c r="O5454" s="31" t="s">
        <v>25929</v>
      </c>
      <c r="P5454" s="32" t="s">
        <v>25948</v>
      </c>
      <c r="Q5454" s="32">
        <v>1</v>
      </c>
      <c r="R5454" t="str">
        <f t="shared" si="85"/>
        <v>Бойко І.М. ПП, маг. "Хлібосол" г.Хмельницкий, ул.Молодежная, д.1/1</v>
      </c>
    </row>
    <row r="5455" spans="1:18" hidden="1" x14ac:dyDescent="0.25">
      <c r="A5455" s="32">
        <v>421471</v>
      </c>
      <c r="B5455" s="31" t="s">
        <v>4728</v>
      </c>
      <c r="C5455" s="31" t="s">
        <v>4729</v>
      </c>
      <c r="D5455" s="31" t="s">
        <v>4730</v>
      </c>
      <c r="E5455" s="31" t="s">
        <v>135</v>
      </c>
      <c r="F5455" s="31" t="s">
        <v>122</v>
      </c>
      <c r="G5455" s="31" t="s">
        <v>298</v>
      </c>
      <c r="H5455" s="31" t="s">
        <v>108</v>
      </c>
      <c r="I5455" s="31" t="s">
        <v>4731</v>
      </c>
      <c r="J5455" s="31" t="s">
        <v>4732</v>
      </c>
      <c r="K5455" s="31" t="s">
        <v>106</v>
      </c>
      <c r="L5455" s="31" t="s">
        <v>4729</v>
      </c>
      <c r="M5455" s="31" t="s">
        <v>9</v>
      </c>
      <c r="N5455" s="31" t="s">
        <v>25930</v>
      </c>
      <c r="O5455" s="31" t="s">
        <v>25929</v>
      </c>
      <c r="P5455" s="32" t="s">
        <v>25948</v>
      </c>
      <c r="Q5455" s="32">
        <v>1</v>
      </c>
      <c r="R5455" t="str">
        <f t="shared" si="85"/>
        <v>Начічко М.І. ПП, база р-н Белогорский Район, пгт.Белогорье, ул.Железнодорожная, д.27/1</v>
      </c>
    </row>
    <row r="5456" spans="1:18" hidden="1" x14ac:dyDescent="0.25">
      <c r="A5456" s="32">
        <v>421475</v>
      </c>
      <c r="B5456" s="31" t="s">
        <v>4745</v>
      </c>
      <c r="C5456" s="31" t="s">
        <v>4746</v>
      </c>
      <c r="D5456" s="31" t="s">
        <v>4747</v>
      </c>
      <c r="E5456" s="31" t="s">
        <v>135</v>
      </c>
      <c r="F5456" s="31" t="s">
        <v>122</v>
      </c>
      <c r="G5456" s="31" t="s">
        <v>107</v>
      </c>
      <c r="H5456" s="31" t="s">
        <v>108</v>
      </c>
      <c r="I5456" s="31" t="s">
        <v>4748</v>
      </c>
      <c r="J5456" s="31" t="s">
        <v>4749</v>
      </c>
      <c r="K5456" s="31" t="s">
        <v>106</v>
      </c>
      <c r="L5456" s="31" t="s">
        <v>4746</v>
      </c>
      <c r="M5456" s="31" t="s">
        <v>12</v>
      </c>
      <c r="N5456" s="31" t="s">
        <v>25930</v>
      </c>
      <c r="O5456" s="31" t="s">
        <v>25929</v>
      </c>
      <c r="P5456" s="32" t="s">
        <v>25948</v>
      </c>
      <c r="Q5456" s="32">
        <v>1</v>
      </c>
      <c r="R5456" t="str">
        <f t="shared" si="85"/>
        <v>Климчук О.В. ПП, маг. "Марія" р-н Изяславский Район, г.Изяслав, ул.Октябрьская, д.106 Г</v>
      </c>
    </row>
    <row r="5457" spans="1:18" hidden="1" x14ac:dyDescent="0.25">
      <c r="A5457" s="32">
        <v>421488</v>
      </c>
      <c r="B5457" s="31" t="s">
        <v>4793</v>
      </c>
      <c r="C5457" s="31" t="s">
        <v>4788</v>
      </c>
      <c r="D5457" s="31" t="s">
        <v>4794</v>
      </c>
      <c r="E5457" s="31" t="s">
        <v>135</v>
      </c>
      <c r="F5457" s="31" t="s">
        <v>122</v>
      </c>
      <c r="G5457" s="31" t="s">
        <v>164</v>
      </c>
      <c r="H5457" s="31" t="s">
        <v>108</v>
      </c>
      <c r="I5457" s="31" t="s">
        <v>4790</v>
      </c>
      <c r="J5457" s="31" t="s">
        <v>4791</v>
      </c>
      <c r="K5457" s="31" t="s">
        <v>106</v>
      </c>
      <c r="L5457" s="31" t="s">
        <v>4795</v>
      </c>
      <c r="M5457" s="31" t="s">
        <v>11</v>
      </c>
      <c r="N5457" s="31" t="s">
        <v>25930</v>
      </c>
      <c r="O5457" s="31" t="s">
        <v>25929</v>
      </c>
      <c r="P5457" s="32" t="s">
        <v>67</v>
      </c>
      <c r="Q5457" s="32">
        <v>1</v>
      </c>
      <c r="R5457" t="str">
        <f t="shared" si="85"/>
        <v>БЕЛ ОІЛ ТОВ, АЗС БРСМ-нафта г.Шепетовка, ул.Котика Вали, д.172</v>
      </c>
    </row>
    <row r="5458" spans="1:18" hidden="1" x14ac:dyDescent="0.25">
      <c r="A5458" s="32">
        <v>421489</v>
      </c>
      <c r="B5458" s="31" t="s">
        <v>4796</v>
      </c>
      <c r="C5458" s="31" t="s">
        <v>4797</v>
      </c>
      <c r="D5458" s="31" t="s">
        <v>4798</v>
      </c>
      <c r="E5458" s="31" t="s">
        <v>135</v>
      </c>
      <c r="F5458" s="31" t="s">
        <v>122</v>
      </c>
      <c r="G5458" s="31" t="s">
        <v>107</v>
      </c>
      <c r="H5458" s="31" t="s">
        <v>108</v>
      </c>
      <c r="I5458" s="31" t="s">
        <v>4800</v>
      </c>
      <c r="J5458" s="31" t="s">
        <v>4801</v>
      </c>
      <c r="K5458" s="31" t="s">
        <v>106</v>
      </c>
      <c r="L5458" s="31" t="s">
        <v>4797</v>
      </c>
      <c r="M5458" s="31" t="s">
        <v>9</v>
      </c>
      <c r="N5458" s="31" t="s">
        <v>25930</v>
      </c>
      <c r="O5458" s="31" t="s">
        <v>25929</v>
      </c>
      <c r="P5458" s="32" t="s">
        <v>25948</v>
      </c>
      <c r="Q5458" s="32">
        <v>1</v>
      </c>
      <c r="R5458" t="str">
        <f t="shared" si="85"/>
        <v>Комаров В.М. ПП, маг. "Продукти" р-н Шепетовский Район, с.Косая Решневка (0)</v>
      </c>
    </row>
    <row r="5459" spans="1:18" hidden="1" x14ac:dyDescent="0.25">
      <c r="A5459" s="32">
        <v>421493</v>
      </c>
      <c r="B5459" s="31" t="s">
        <v>4811</v>
      </c>
      <c r="C5459" s="31" t="s">
        <v>4812</v>
      </c>
      <c r="D5459" s="31" t="s">
        <v>4813</v>
      </c>
      <c r="E5459" s="31" t="s">
        <v>135</v>
      </c>
      <c r="F5459" s="31" t="s">
        <v>122</v>
      </c>
      <c r="G5459" s="31" t="s">
        <v>107</v>
      </c>
      <c r="H5459" s="31" t="s">
        <v>108</v>
      </c>
      <c r="I5459" s="31" t="s">
        <v>4814</v>
      </c>
      <c r="J5459" s="31" t="s">
        <v>4815</v>
      </c>
      <c r="K5459" s="31" t="s">
        <v>106</v>
      </c>
      <c r="L5459" s="31" t="s">
        <v>4812</v>
      </c>
      <c r="M5459" s="31" t="s">
        <v>11</v>
      </c>
      <c r="N5459" s="31" t="s">
        <v>25930</v>
      </c>
      <c r="O5459" s="31" t="s">
        <v>25929</v>
      </c>
      <c r="P5459" s="32" t="s">
        <v>25948</v>
      </c>
      <c r="Q5459" s="32">
        <v>1</v>
      </c>
      <c r="R5459" t="str">
        <f t="shared" si="85"/>
        <v>Василишин І.В. ПП, маг. "Щедрослав" г.Шепетовка, просп Мира, д.10</v>
      </c>
    </row>
    <row r="5460" spans="1:18" hidden="1" x14ac:dyDescent="0.25">
      <c r="A5460" s="32">
        <v>421500</v>
      </c>
      <c r="B5460" s="31" t="s">
        <v>4841</v>
      </c>
      <c r="C5460" s="31" t="s">
        <v>4842</v>
      </c>
      <c r="D5460" s="31" t="s">
        <v>4843</v>
      </c>
      <c r="E5460" s="31" t="s">
        <v>145</v>
      </c>
      <c r="F5460" s="31" t="s">
        <v>122</v>
      </c>
      <c r="G5460" s="31" t="s">
        <v>107</v>
      </c>
      <c r="H5460" s="31" t="s">
        <v>108</v>
      </c>
      <c r="I5460" s="31" t="s">
        <v>124</v>
      </c>
      <c r="J5460" s="31" t="s">
        <v>109</v>
      </c>
      <c r="K5460" s="31" t="s">
        <v>106</v>
      </c>
      <c r="L5460" s="31" t="s">
        <v>4842</v>
      </c>
      <c r="M5460" s="31" t="s">
        <v>25936</v>
      </c>
      <c r="N5460" s="31" t="s">
        <v>25931</v>
      </c>
      <c r="O5460" s="31" t="s">
        <v>25929</v>
      </c>
      <c r="P5460" s="32" t="s">
        <v>25948</v>
      </c>
      <c r="Q5460" s="32">
        <v>1</v>
      </c>
      <c r="R5460" t="str">
        <f t="shared" si="85"/>
        <v>Крисюк Ю.І. ПП, маг. "Продукти" р-н Ярмолинецкий Район, пгт.Ярмолинцы, ул.Хмельницкая, д.1а</v>
      </c>
    </row>
    <row r="5461" spans="1:18" hidden="1" x14ac:dyDescent="0.25">
      <c r="A5461" s="32">
        <v>421503</v>
      </c>
      <c r="B5461" s="31" t="s">
        <v>4852</v>
      </c>
      <c r="C5461" s="31" t="s">
        <v>4853</v>
      </c>
      <c r="D5461" s="31" t="s">
        <v>4854</v>
      </c>
      <c r="E5461" s="31" t="s">
        <v>145</v>
      </c>
      <c r="F5461" s="31" t="s">
        <v>122</v>
      </c>
      <c r="G5461" s="31" t="s">
        <v>107</v>
      </c>
      <c r="H5461" s="31" t="s">
        <v>108</v>
      </c>
      <c r="I5461" s="31" t="s">
        <v>4855</v>
      </c>
      <c r="J5461" s="31" t="s">
        <v>4856</v>
      </c>
      <c r="K5461" s="31" t="s">
        <v>106</v>
      </c>
      <c r="L5461" s="31" t="s">
        <v>4853</v>
      </c>
      <c r="M5461" s="31" t="s">
        <v>16</v>
      </c>
      <c r="N5461" s="31" t="s">
        <v>25931</v>
      </c>
      <c r="O5461" s="31" t="s">
        <v>25929</v>
      </c>
      <c r="P5461" s="32" t="s">
        <v>25948</v>
      </c>
      <c r="Q5461" s="32">
        <v>1</v>
      </c>
      <c r="R5461" t="str">
        <f t="shared" si="85"/>
        <v>Кривдик В.А. ПП, маг. "Коп" р-н Ярмолинецкий Район, с.Глушковцы, д.54 (ул. Советская)</v>
      </c>
    </row>
    <row r="5462" spans="1:18" hidden="1" x14ac:dyDescent="0.25">
      <c r="A5462" s="32">
        <v>421512</v>
      </c>
      <c r="B5462" s="31" t="s">
        <v>4897</v>
      </c>
      <c r="C5462" s="31" t="s">
        <v>4898</v>
      </c>
      <c r="D5462" s="31" t="s">
        <v>4899</v>
      </c>
      <c r="E5462" s="31" t="s">
        <v>135</v>
      </c>
      <c r="F5462" s="31" t="s">
        <v>122</v>
      </c>
      <c r="G5462" s="31" t="s">
        <v>107</v>
      </c>
      <c r="H5462" s="31" t="s">
        <v>108</v>
      </c>
      <c r="I5462" s="31" t="s">
        <v>124</v>
      </c>
      <c r="J5462" s="31" t="s">
        <v>109</v>
      </c>
      <c r="K5462" s="31" t="s">
        <v>106</v>
      </c>
      <c r="L5462" s="31" t="s">
        <v>4898</v>
      </c>
      <c r="M5462" s="31" t="s">
        <v>11</v>
      </c>
      <c r="N5462" s="31" t="s">
        <v>25930</v>
      </c>
      <c r="O5462" s="31" t="s">
        <v>25929</v>
      </c>
      <c r="P5462" s="32" t="s">
        <v>25948</v>
      </c>
      <c r="Q5462" s="32">
        <v>1</v>
      </c>
      <c r="R5462" t="str">
        <f t="shared" si="85"/>
        <v>Іщук В.С. ПП, маг. "Росана" г.Шепетовка, ул.Островского Николая, д.74а</v>
      </c>
    </row>
    <row r="5463" spans="1:18" hidden="1" x14ac:dyDescent="0.25">
      <c r="A5463" s="32">
        <v>843929</v>
      </c>
      <c r="B5463" s="31" t="s">
        <v>5120</v>
      </c>
      <c r="C5463" s="31" t="s">
        <v>5121</v>
      </c>
      <c r="D5463" s="31" t="s">
        <v>5122</v>
      </c>
      <c r="E5463" s="31" t="s">
        <v>135</v>
      </c>
      <c r="F5463" s="31" t="s">
        <v>122</v>
      </c>
      <c r="G5463" s="31" t="s">
        <v>107</v>
      </c>
      <c r="H5463" s="31" t="s">
        <v>108</v>
      </c>
      <c r="I5463" s="31" t="s">
        <v>5123</v>
      </c>
      <c r="J5463" s="31" t="s">
        <v>5124</v>
      </c>
      <c r="K5463" s="31" t="s">
        <v>106</v>
      </c>
      <c r="L5463" s="31" t="s">
        <v>5121</v>
      </c>
      <c r="M5463" s="31" t="s">
        <v>7</v>
      </c>
      <c r="N5463" s="31" t="s">
        <v>25930</v>
      </c>
      <c r="O5463" s="31" t="s">
        <v>25929</v>
      </c>
      <c r="P5463" s="32" t="s">
        <v>67</v>
      </c>
      <c r="Q5463" s="32">
        <v>1</v>
      </c>
      <c r="R5463" t="str">
        <f t="shared" si="85"/>
        <v>Козліков І.А. ПП, маг. "Макс" г.Славута, ул.Хмельницкого Богдана, д.146 А</v>
      </c>
    </row>
    <row r="5464" spans="1:18" hidden="1" x14ac:dyDescent="0.25">
      <c r="A5464" s="32">
        <v>468035</v>
      </c>
      <c r="B5464" s="31" t="s">
        <v>771</v>
      </c>
      <c r="C5464" s="31" t="s">
        <v>772</v>
      </c>
      <c r="D5464" s="31" t="s">
        <v>773</v>
      </c>
      <c r="E5464" s="31" t="s">
        <v>145</v>
      </c>
      <c r="F5464" s="31" t="s">
        <v>122</v>
      </c>
      <c r="G5464" s="31" t="s">
        <v>107</v>
      </c>
      <c r="H5464" s="31" t="s">
        <v>108</v>
      </c>
      <c r="I5464" s="31" t="s">
        <v>774</v>
      </c>
      <c r="J5464" s="31" t="s">
        <v>775</v>
      </c>
      <c r="K5464" s="31" t="s">
        <v>106</v>
      </c>
      <c r="L5464" s="31" t="s">
        <v>772</v>
      </c>
      <c r="M5464" s="31" t="s">
        <v>25936</v>
      </c>
      <c r="N5464" s="31" t="s">
        <v>25931</v>
      </c>
      <c r="O5464" s="31" t="s">
        <v>25929</v>
      </c>
      <c r="P5464" s="32" t="s">
        <v>25948</v>
      </c>
      <c r="Q5464" s="32">
        <v>1</v>
      </c>
      <c r="R5464" t="str">
        <f t="shared" si="85"/>
        <v>Хохліч О.В. ПП, маг. "Фенікс" р-н Городокский Район, г.Городок, ул.Чкалова, д.3а</v>
      </c>
    </row>
    <row r="5465" spans="1:18" hidden="1" x14ac:dyDescent="0.25">
      <c r="A5465" s="32">
        <v>726379</v>
      </c>
      <c r="B5465" s="31" t="s">
        <v>894</v>
      </c>
      <c r="C5465" s="31" t="s">
        <v>895</v>
      </c>
      <c r="D5465" s="31" t="s">
        <v>896</v>
      </c>
      <c r="E5465" s="31" t="s">
        <v>135</v>
      </c>
      <c r="F5465" s="31" t="s">
        <v>122</v>
      </c>
      <c r="G5465" s="31" t="s">
        <v>107</v>
      </c>
      <c r="H5465" s="31" t="s">
        <v>108</v>
      </c>
      <c r="I5465" s="31" t="s">
        <v>124</v>
      </c>
      <c r="J5465" s="31" t="s">
        <v>109</v>
      </c>
      <c r="K5465" s="31" t="s">
        <v>106</v>
      </c>
      <c r="L5465" s="31" t="s">
        <v>895</v>
      </c>
      <c r="M5465" s="31" t="s">
        <v>10</v>
      </c>
      <c r="N5465" s="31" t="s">
        <v>25930</v>
      </c>
      <c r="O5465" s="31" t="s">
        <v>25929</v>
      </c>
      <c r="P5465" s="32" t="s">
        <v>25948</v>
      </c>
      <c r="Q5465" s="32">
        <v>1</v>
      </c>
      <c r="R5465" t="str">
        <f t="shared" si="85"/>
        <v>Перловська В.М. ПП, маг. "Водограй" р-н Славутский Район, с.Аннополь, ул.Корецкая, д.15</v>
      </c>
    </row>
    <row r="5466" spans="1:18" hidden="1" x14ac:dyDescent="0.25">
      <c r="A5466" s="32">
        <v>459161</v>
      </c>
      <c r="B5466" s="31" t="s">
        <v>1027</v>
      </c>
      <c r="C5466" s="31" t="s">
        <v>1028</v>
      </c>
      <c r="D5466" s="31" t="s">
        <v>1029</v>
      </c>
      <c r="E5466" s="31" t="s">
        <v>145</v>
      </c>
      <c r="F5466" s="31" t="s">
        <v>122</v>
      </c>
      <c r="G5466" s="31" t="s">
        <v>107</v>
      </c>
      <c r="H5466" s="31" t="s">
        <v>108</v>
      </c>
      <c r="I5466" s="31" t="s">
        <v>1030</v>
      </c>
      <c r="J5466" s="31" t="s">
        <v>1031</v>
      </c>
      <c r="K5466" s="31" t="s">
        <v>106</v>
      </c>
      <c r="L5466" s="31" t="s">
        <v>1028</v>
      </c>
      <c r="M5466" s="31" t="s">
        <v>15</v>
      </c>
      <c r="N5466" s="31" t="s">
        <v>25931</v>
      </c>
      <c r="O5466" s="31" t="s">
        <v>25929</v>
      </c>
      <c r="P5466" s="32" t="s">
        <v>25948</v>
      </c>
      <c r="Q5466" s="32">
        <v>1</v>
      </c>
      <c r="R5466" t="str">
        <f t="shared" si="85"/>
        <v>Швець В.А. ПП, маг. "Продукти" р-н Волочисский Район, г.Волочиск, ул.Независимости, д.64 (у приміщенні лікарні)</v>
      </c>
    </row>
    <row r="5467" spans="1:18" hidden="1" x14ac:dyDescent="0.25">
      <c r="A5467" s="32">
        <v>423129</v>
      </c>
      <c r="B5467" s="31" t="s">
        <v>1064</v>
      </c>
      <c r="C5467" s="31" t="s">
        <v>1065</v>
      </c>
      <c r="D5467" s="31" t="s">
        <v>1066</v>
      </c>
      <c r="E5467" s="31" t="s">
        <v>135</v>
      </c>
      <c r="F5467" s="31" t="s">
        <v>122</v>
      </c>
      <c r="G5467" s="31" t="s">
        <v>107</v>
      </c>
      <c r="H5467" s="31" t="s">
        <v>108</v>
      </c>
      <c r="I5467" s="31" t="s">
        <v>124</v>
      </c>
      <c r="J5467" s="31" t="s">
        <v>109</v>
      </c>
      <c r="K5467" s="31" t="s">
        <v>106</v>
      </c>
      <c r="L5467" s="31" t="s">
        <v>1067</v>
      </c>
      <c r="M5467" s="31" t="s">
        <v>7</v>
      </c>
      <c r="N5467" s="31" t="s">
        <v>25930</v>
      </c>
      <c r="O5467" s="31" t="s">
        <v>25929</v>
      </c>
      <c r="P5467" s="32" t="s">
        <v>25948</v>
      </c>
      <c r="Q5467" s="32">
        <v>1</v>
      </c>
      <c r="R5467" t="str">
        <f t="shared" si="85"/>
        <v>(КООП) Улашанівське КП, маг. Цвітоха, Славутський Район , Хмельницька Область</v>
      </c>
    </row>
    <row r="5468" spans="1:18" hidden="1" x14ac:dyDescent="0.25">
      <c r="A5468" s="32">
        <v>423168</v>
      </c>
      <c r="B5468" s="31" t="s">
        <v>1086</v>
      </c>
      <c r="C5468" s="31" t="s">
        <v>1087</v>
      </c>
      <c r="D5468" s="31" t="s">
        <v>1088</v>
      </c>
      <c r="E5468" s="31" t="s">
        <v>135</v>
      </c>
      <c r="F5468" s="31" t="s">
        <v>122</v>
      </c>
      <c r="G5468" s="31" t="s">
        <v>107</v>
      </c>
      <c r="H5468" s="31" t="s">
        <v>108</v>
      </c>
      <c r="I5468" s="31" t="s">
        <v>124</v>
      </c>
      <c r="J5468" s="31" t="s">
        <v>109</v>
      </c>
      <c r="K5468" s="31" t="s">
        <v>106</v>
      </c>
      <c r="L5468" s="31" t="s">
        <v>1087</v>
      </c>
      <c r="M5468" s="31" t="s">
        <v>12</v>
      </c>
      <c r="N5468" s="31" t="s">
        <v>25930</v>
      </c>
      <c r="O5468" s="31" t="s">
        <v>25929</v>
      </c>
      <c r="P5468" s="32" t="s">
        <v>25948</v>
      </c>
      <c r="Q5468" s="32">
        <v>1</v>
      </c>
      <c r="R5468" t="str">
        <f t="shared" si="85"/>
        <v>Дудар ПП, маг."Берізка" р-н Полонский Район, г.Полонное, ул.Худякова, д.56</v>
      </c>
    </row>
    <row r="5469" spans="1:18" hidden="1" x14ac:dyDescent="0.25">
      <c r="A5469" s="32">
        <v>423173</v>
      </c>
      <c r="B5469" s="31" t="s">
        <v>1097</v>
      </c>
      <c r="C5469" s="31" t="s">
        <v>1098</v>
      </c>
      <c r="D5469" s="31" t="s">
        <v>1099</v>
      </c>
      <c r="E5469" s="31" t="s">
        <v>145</v>
      </c>
      <c r="F5469" s="31" t="s">
        <v>122</v>
      </c>
      <c r="G5469" s="31" t="s">
        <v>107</v>
      </c>
      <c r="H5469" s="31" t="s">
        <v>108</v>
      </c>
      <c r="I5469" s="31" t="s">
        <v>124</v>
      </c>
      <c r="J5469" s="31" t="s">
        <v>109</v>
      </c>
      <c r="K5469" s="31" t="s">
        <v>106</v>
      </c>
      <c r="L5469" s="31" t="s">
        <v>1098</v>
      </c>
      <c r="M5469" s="31" t="s">
        <v>25936</v>
      </c>
      <c r="N5469" s="31" t="s">
        <v>25931</v>
      </c>
      <c r="O5469" s="31" t="s">
        <v>25929</v>
      </c>
      <c r="P5469" s="32" t="s">
        <v>25948</v>
      </c>
      <c r="Q5469" s="32">
        <v>1</v>
      </c>
      <c r="R5469" t="str">
        <f t="shared" si="85"/>
        <v>Чубко Р.М.ПП, маг "Продукти" р-н Городокский Район, г.Городок, ул.Гончара Олеся (в подвале)</v>
      </c>
    </row>
    <row r="5470" spans="1:18" hidden="1" x14ac:dyDescent="0.25">
      <c r="A5470" s="32">
        <v>423176</v>
      </c>
      <c r="B5470" s="31" t="s">
        <v>1104</v>
      </c>
      <c r="C5470" s="31" t="s">
        <v>1105</v>
      </c>
      <c r="D5470" s="31" t="s">
        <v>1106</v>
      </c>
      <c r="E5470" s="31" t="s">
        <v>135</v>
      </c>
      <c r="F5470" s="31" t="s">
        <v>122</v>
      </c>
      <c r="G5470" s="31" t="s">
        <v>113</v>
      </c>
      <c r="H5470" s="31" t="s">
        <v>108</v>
      </c>
      <c r="I5470" s="31" t="s">
        <v>124</v>
      </c>
      <c r="J5470" s="31" t="s">
        <v>109</v>
      </c>
      <c r="K5470" s="31" t="s">
        <v>106</v>
      </c>
      <c r="L5470" s="31" t="s">
        <v>1105</v>
      </c>
      <c r="M5470" s="31" t="s">
        <v>11</v>
      </c>
      <c r="N5470" s="31" t="s">
        <v>25930</v>
      </c>
      <c r="O5470" s="31" t="s">
        <v>25929</v>
      </c>
      <c r="P5470" s="32" t="s">
        <v>25948</v>
      </c>
      <c r="Q5470" s="32">
        <v>1</v>
      </c>
      <c r="R5470" t="str">
        <f t="shared" si="85"/>
        <v>Драчик ПП, вагончик г.Шепетовка, ул.Лесная (0)</v>
      </c>
    </row>
    <row r="5471" spans="1:18" hidden="1" x14ac:dyDescent="0.25">
      <c r="A5471" s="32">
        <v>423199</v>
      </c>
      <c r="B5471" s="31" t="s">
        <v>1122</v>
      </c>
      <c r="C5471" s="31" t="s">
        <v>1123</v>
      </c>
      <c r="D5471" s="31" t="s">
        <v>1124</v>
      </c>
      <c r="E5471" s="31" t="s">
        <v>135</v>
      </c>
      <c r="F5471" s="31" t="s">
        <v>122</v>
      </c>
      <c r="G5471" s="31" t="s">
        <v>113</v>
      </c>
      <c r="H5471" s="31" t="s">
        <v>108</v>
      </c>
      <c r="I5471" s="31" t="s">
        <v>124</v>
      </c>
      <c r="J5471" s="31" t="s">
        <v>109</v>
      </c>
      <c r="K5471" s="31" t="s">
        <v>106</v>
      </c>
      <c r="L5471" s="31" t="s">
        <v>1123</v>
      </c>
      <c r="M5471" s="31" t="s">
        <v>7</v>
      </c>
      <c r="N5471" s="31" t="s">
        <v>25930</v>
      </c>
      <c r="O5471" s="31" t="s">
        <v>25929</v>
      </c>
      <c r="P5471" s="32" t="s">
        <v>25948</v>
      </c>
      <c r="Q5471" s="32">
        <v>1</v>
      </c>
      <c r="R5471" t="str">
        <f t="shared" si="85"/>
        <v>Циболюк ПП,"Ларьок" (зелений) с.Плужне Ізяслівській р-н вул.Партизанська-Центр</v>
      </c>
    </row>
    <row r="5472" spans="1:18" hidden="1" x14ac:dyDescent="0.25">
      <c r="A5472" s="32">
        <v>848951</v>
      </c>
      <c r="B5472" s="31" t="s">
        <v>5312</v>
      </c>
      <c r="C5472" s="31" t="s">
        <v>5313</v>
      </c>
      <c r="D5472" s="31" t="s">
        <v>5314</v>
      </c>
      <c r="E5472" s="31" t="s">
        <v>135</v>
      </c>
      <c r="F5472" s="31" t="s">
        <v>122</v>
      </c>
      <c r="G5472" s="31" t="s">
        <v>114</v>
      </c>
      <c r="H5472" s="31" t="s">
        <v>108</v>
      </c>
      <c r="I5472" s="31" t="s">
        <v>5315</v>
      </c>
      <c r="J5472" s="31" t="s">
        <v>5316</v>
      </c>
      <c r="K5472" s="31" t="s">
        <v>106</v>
      </c>
      <c r="L5472" s="31" t="s">
        <v>5313</v>
      </c>
      <c r="M5472" s="31" t="s">
        <v>8</v>
      </c>
      <c r="N5472" s="31" t="s">
        <v>25930</v>
      </c>
      <c r="O5472" s="31" t="s">
        <v>25929</v>
      </c>
      <c r="P5472" s="32" t="s">
        <v>25948</v>
      </c>
      <c r="Q5472" s="32">
        <v>1</v>
      </c>
      <c r="R5472" t="str">
        <f t="shared" si="85"/>
        <v>Бершеда В.В. ПП, кафе-бар "Млин" р-н Шепетовский Район, с.Корчик, ул.Набережная, д.3</v>
      </c>
    </row>
    <row r="5473" spans="1:18" hidden="1" x14ac:dyDescent="0.25">
      <c r="A5473" s="32">
        <v>486503</v>
      </c>
      <c r="B5473" s="31" t="s">
        <v>7199</v>
      </c>
      <c r="C5473" s="31" t="s">
        <v>7200</v>
      </c>
      <c r="D5473" s="31" t="s">
        <v>7201</v>
      </c>
      <c r="E5473" s="31" t="s">
        <v>145</v>
      </c>
      <c r="F5473" s="31" t="s">
        <v>122</v>
      </c>
      <c r="G5473" s="31" t="s">
        <v>107</v>
      </c>
      <c r="H5473" s="31" t="s">
        <v>108</v>
      </c>
      <c r="I5473" s="31" t="s">
        <v>7202</v>
      </c>
      <c r="J5473" s="31" t="s">
        <v>7203</v>
      </c>
      <c r="K5473" s="31" t="s">
        <v>106</v>
      </c>
      <c r="L5473" s="31" t="s">
        <v>7200</v>
      </c>
      <c r="M5473" s="31" t="s">
        <v>16</v>
      </c>
      <c r="N5473" s="31" t="s">
        <v>25931</v>
      </c>
      <c r="O5473" s="31" t="s">
        <v>25929</v>
      </c>
      <c r="P5473" s="32" t="s">
        <v>25948</v>
      </c>
      <c r="Q5473" s="32">
        <v>1</v>
      </c>
      <c r="R5473" t="str">
        <f t="shared" si="85"/>
        <v>Туз А.Д. ПП, маг. "Продукти" р-н Городокский Район, пгт.Сатанов, ул.Гагарина (Перехрестя вул. Гагаріна-вул. Бузкова, біля дитячого садочка (парк))</v>
      </c>
    </row>
    <row r="5474" spans="1:18" hidden="1" x14ac:dyDescent="0.25">
      <c r="A5474" s="32">
        <v>385888</v>
      </c>
      <c r="B5474" s="31" t="s">
        <v>1765</v>
      </c>
      <c r="C5474" s="31" t="s">
        <v>1766</v>
      </c>
      <c r="D5474" s="31" t="s">
        <v>1767</v>
      </c>
      <c r="E5474" s="31" t="s">
        <v>135</v>
      </c>
      <c r="F5474" s="31" t="s">
        <v>122</v>
      </c>
      <c r="G5474" s="31" t="s">
        <v>107</v>
      </c>
      <c r="H5474" s="31" t="s">
        <v>108</v>
      </c>
      <c r="I5474" s="31" t="s">
        <v>124</v>
      </c>
      <c r="J5474" s="31" t="s">
        <v>109</v>
      </c>
      <c r="K5474" s="31" t="s">
        <v>106</v>
      </c>
      <c r="L5474" s="31" t="s">
        <v>1766</v>
      </c>
      <c r="M5474" s="31" t="s">
        <v>12</v>
      </c>
      <c r="N5474" s="31" t="s">
        <v>25930</v>
      </c>
      <c r="O5474" s="31" t="s">
        <v>25929</v>
      </c>
      <c r="P5474" s="32" t="s">
        <v>25948</v>
      </c>
      <c r="Q5474" s="32">
        <v>1</v>
      </c>
      <c r="R5474" t="str">
        <f t="shared" si="85"/>
        <v>Олігорська О.П. ПП, маг."Світанок" р-н Изяславский Район, г.Изяслав, ул.Онищука, д.2</v>
      </c>
    </row>
    <row r="5475" spans="1:18" hidden="1" x14ac:dyDescent="0.25">
      <c r="A5475" s="32">
        <v>385927</v>
      </c>
      <c r="B5475" s="31" t="s">
        <v>1842</v>
      </c>
      <c r="C5475" s="31" t="s">
        <v>1843</v>
      </c>
      <c r="D5475" s="31" t="s">
        <v>1844</v>
      </c>
      <c r="E5475" s="31" t="s">
        <v>145</v>
      </c>
      <c r="F5475" s="31" t="s">
        <v>122</v>
      </c>
      <c r="G5475" s="31" t="s">
        <v>107</v>
      </c>
      <c r="H5475" s="31" t="s">
        <v>108</v>
      </c>
      <c r="I5475" s="31" t="s">
        <v>124</v>
      </c>
      <c r="J5475" s="31" t="s">
        <v>109</v>
      </c>
      <c r="K5475" s="31" t="s">
        <v>106</v>
      </c>
      <c r="L5475" s="31" t="s">
        <v>1843</v>
      </c>
      <c r="M5475" s="31" t="s">
        <v>14</v>
      </c>
      <c r="N5475" s="31" t="s">
        <v>25931</v>
      </c>
      <c r="O5475" s="31" t="s">
        <v>25929</v>
      </c>
      <c r="P5475" s="32" t="s">
        <v>25948</v>
      </c>
      <c r="Q5475" s="32">
        <v>1</v>
      </c>
      <c r="R5475" t="str">
        <f t="shared" si="85"/>
        <v>Глушок В.М. ПП, маг.-бар "Сім'я" р-н Хмельницкий Район, с.Андрейковцы, д.1</v>
      </c>
    </row>
    <row r="5476" spans="1:18" hidden="1" x14ac:dyDescent="0.25">
      <c r="A5476" s="32">
        <v>385966</v>
      </c>
      <c r="B5476" s="31" t="s">
        <v>1917</v>
      </c>
      <c r="C5476" s="31" t="s">
        <v>1918</v>
      </c>
      <c r="D5476" s="31" t="s">
        <v>120</v>
      </c>
      <c r="E5476" s="31" t="s">
        <v>135</v>
      </c>
      <c r="F5476" s="31" t="s">
        <v>122</v>
      </c>
      <c r="G5476" s="31" t="s">
        <v>107</v>
      </c>
      <c r="H5476" s="31" t="s">
        <v>108</v>
      </c>
      <c r="I5476" s="31"/>
      <c r="J5476" s="31"/>
      <c r="K5476" s="31" t="s">
        <v>106</v>
      </c>
      <c r="L5476" s="31" t="s">
        <v>1918</v>
      </c>
      <c r="M5476" s="31" t="s">
        <v>12</v>
      </c>
      <c r="N5476" s="31" t="s">
        <v>25930</v>
      </c>
      <c r="O5476" s="31" t="s">
        <v>25929</v>
      </c>
      <c r="P5476" s="32" t="s">
        <v>25948</v>
      </c>
      <c r="Q5476" s="32">
        <v>1</v>
      </c>
      <c r="R5476" t="str">
        <f t="shared" si="85"/>
        <v>Валігура Л.І. ПП, маг. "Берізка" &lt;не задан&gt;</v>
      </c>
    </row>
    <row r="5477" spans="1:18" hidden="1" x14ac:dyDescent="0.25">
      <c r="A5477" s="32">
        <v>386003</v>
      </c>
      <c r="B5477" s="31" t="s">
        <v>1979</v>
      </c>
      <c r="C5477" s="31" t="s">
        <v>1980</v>
      </c>
      <c r="D5477" s="31" t="s">
        <v>1981</v>
      </c>
      <c r="E5477" s="31" t="s">
        <v>135</v>
      </c>
      <c r="F5477" s="31" t="s">
        <v>122</v>
      </c>
      <c r="G5477" s="31" t="s">
        <v>107</v>
      </c>
      <c r="H5477" s="31" t="s">
        <v>108</v>
      </c>
      <c r="I5477" s="31" t="s">
        <v>124</v>
      </c>
      <c r="J5477" s="31" t="s">
        <v>109</v>
      </c>
      <c r="K5477" s="31" t="s">
        <v>106</v>
      </c>
      <c r="L5477" s="31" t="s">
        <v>1980</v>
      </c>
      <c r="M5477" s="31" t="s">
        <v>12</v>
      </c>
      <c r="N5477" s="31" t="s">
        <v>25930</v>
      </c>
      <c r="O5477" s="31" t="s">
        <v>25929</v>
      </c>
      <c r="P5477" s="32" t="s">
        <v>25948</v>
      </c>
      <c r="Q5477" s="32">
        <v>1</v>
      </c>
      <c r="R5477" t="str">
        <f t="shared" si="85"/>
        <v>Сальник А.В. ПП, аг. "М'ясопрдукти" р-н Изяславский Район, г.Изяслав, ул.Шевченко, д.12</v>
      </c>
    </row>
    <row r="5478" spans="1:18" hidden="1" x14ac:dyDescent="0.25">
      <c r="A5478" s="32">
        <v>386010</v>
      </c>
      <c r="B5478" s="31" t="s">
        <v>1842</v>
      </c>
      <c r="C5478" s="31" t="s">
        <v>1843</v>
      </c>
      <c r="D5478" s="31" t="s">
        <v>2006</v>
      </c>
      <c r="E5478" s="31" t="s">
        <v>145</v>
      </c>
      <c r="F5478" s="31" t="s">
        <v>122</v>
      </c>
      <c r="G5478" s="31" t="s">
        <v>107</v>
      </c>
      <c r="H5478" s="31" t="s">
        <v>108</v>
      </c>
      <c r="I5478" s="31" t="s">
        <v>2007</v>
      </c>
      <c r="J5478" s="31" t="s">
        <v>2008</v>
      </c>
      <c r="K5478" s="31" t="s">
        <v>106</v>
      </c>
      <c r="L5478" s="31" t="s">
        <v>1843</v>
      </c>
      <c r="M5478" s="31" t="s">
        <v>14</v>
      </c>
      <c r="N5478" s="31" t="s">
        <v>25931</v>
      </c>
      <c r="O5478" s="31" t="s">
        <v>25929</v>
      </c>
      <c r="P5478" s="32" t="s">
        <v>67</v>
      </c>
      <c r="Q5478" s="32">
        <v>1</v>
      </c>
      <c r="R5478" t="str">
        <f t="shared" si="85"/>
        <v>Глушок В.М. ПП, маг.-бар "Сім'я" р-н Хмельницкий Район, с.Андрейковцы (0)</v>
      </c>
    </row>
    <row r="5479" spans="1:18" hidden="1" x14ac:dyDescent="0.25">
      <c r="A5479" s="32">
        <v>386022</v>
      </c>
      <c r="B5479" s="31" t="s">
        <v>2030</v>
      </c>
      <c r="C5479" s="31" t="s">
        <v>2031</v>
      </c>
      <c r="D5479" s="31" t="s">
        <v>2032</v>
      </c>
      <c r="E5479" s="31" t="s">
        <v>145</v>
      </c>
      <c r="F5479" s="31" t="s">
        <v>122</v>
      </c>
      <c r="G5479" s="31" t="s">
        <v>107</v>
      </c>
      <c r="H5479" s="31" t="s">
        <v>108</v>
      </c>
      <c r="I5479" s="31" t="s">
        <v>124</v>
      </c>
      <c r="J5479" s="31" t="s">
        <v>109</v>
      </c>
      <c r="K5479" s="31" t="s">
        <v>106</v>
      </c>
      <c r="L5479" s="31" t="s">
        <v>2031</v>
      </c>
      <c r="M5479" s="31" t="s">
        <v>14</v>
      </c>
      <c r="N5479" s="31" t="s">
        <v>25931</v>
      </c>
      <c r="O5479" s="31" t="s">
        <v>25929</v>
      </c>
      <c r="P5479" s="32" t="s">
        <v>25948</v>
      </c>
      <c r="Q5479" s="32">
        <v>1</v>
      </c>
      <c r="R5479" t="str">
        <f t="shared" si="85"/>
        <v>Сачалко Л.М. ПП, маг. "Маяк" р-н Виньковецкий Район, пгт.Виньковцы, ул.Владимирская, д..</v>
      </c>
    </row>
    <row r="5480" spans="1:18" hidden="1" x14ac:dyDescent="0.25">
      <c r="A5480" s="32">
        <v>386034</v>
      </c>
      <c r="B5480" s="31" t="s">
        <v>2051</v>
      </c>
      <c r="C5480" s="31" t="s">
        <v>2052</v>
      </c>
      <c r="D5480" s="31" t="s">
        <v>2053</v>
      </c>
      <c r="E5480" s="31" t="s">
        <v>135</v>
      </c>
      <c r="F5480" s="31" t="s">
        <v>122</v>
      </c>
      <c r="G5480" s="31" t="s">
        <v>107</v>
      </c>
      <c r="H5480" s="31" t="s">
        <v>108</v>
      </c>
      <c r="I5480" s="31" t="s">
        <v>124</v>
      </c>
      <c r="J5480" s="31" t="s">
        <v>109</v>
      </c>
      <c r="K5480" s="31" t="s">
        <v>106</v>
      </c>
      <c r="L5480" s="31" t="s">
        <v>2052</v>
      </c>
      <c r="M5480" s="31" t="s">
        <v>9</v>
      </c>
      <c r="N5480" s="31" t="s">
        <v>25930</v>
      </c>
      <c r="O5480" s="31" t="s">
        <v>25929</v>
      </c>
      <c r="P5480" s="32" t="s">
        <v>25948</v>
      </c>
      <c r="Q5480" s="32">
        <v>1</v>
      </c>
      <c r="R5480" t="str">
        <f t="shared" si="85"/>
        <v>Холондович С.А. ПП, к-к р-н Изяславский Район, с.Михнов, ул.Мира (-)</v>
      </c>
    </row>
    <row r="5481" spans="1:18" hidden="1" x14ac:dyDescent="0.25">
      <c r="A5481" s="32">
        <v>386055</v>
      </c>
      <c r="B5481" s="31" t="s">
        <v>2098</v>
      </c>
      <c r="C5481" s="31" t="s">
        <v>2099</v>
      </c>
      <c r="D5481" s="31" t="s">
        <v>2100</v>
      </c>
      <c r="E5481" s="31" t="s">
        <v>135</v>
      </c>
      <c r="F5481" s="31" t="s">
        <v>122</v>
      </c>
      <c r="G5481" s="31" t="s">
        <v>107</v>
      </c>
      <c r="H5481" s="31" t="s">
        <v>108</v>
      </c>
      <c r="I5481" s="31" t="s">
        <v>2101</v>
      </c>
      <c r="J5481" s="31" t="s">
        <v>2102</v>
      </c>
      <c r="K5481" s="31" t="s">
        <v>106</v>
      </c>
      <c r="L5481" s="31" t="s">
        <v>2099</v>
      </c>
      <c r="M5481" s="31" t="s">
        <v>9</v>
      </c>
      <c r="N5481" s="31" t="s">
        <v>25930</v>
      </c>
      <c r="O5481" s="31" t="s">
        <v>25929</v>
      </c>
      <c r="P5481" s="32" t="s">
        <v>25948</v>
      </c>
      <c r="Q5481" s="32">
        <v>1</v>
      </c>
      <c r="R5481" t="str">
        <f t="shared" si="85"/>
        <v>Колеснік Т.І. ПП, маг. "Продукти" р-н Изяславский Район, с.Завадынци, ул.Гагарина, д.19</v>
      </c>
    </row>
    <row r="5482" spans="1:18" hidden="1" x14ac:dyDescent="0.25">
      <c r="A5482" s="32">
        <v>386064</v>
      </c>
      <c r="B5482" s="31" t="s">
        <v>2117</v>
      </c>
      <c r="C5482" s="31" t="s">
        <v>2118</v>
      </c>
      <c r="D5482" s="31" t="s">
        <v>2119</v>
      </c>
      <c r="E5482" s="31" t="s">
        <v>135</v>
      </c>
      <c r="F5482" s="31" t="s">
        <v>122</v>
      </c>
      <c r="G5482" s="31" t="s">
        <v>107</v>
      </c>
      <c r="H5482" s="31" t="s">
        <v>108</v>
      </c>
      <c r="I5482" s="31" t="s">
        <v>2120</v>
      </c>
      <c r="J5482" s="31" t="s">
        <v>2121</v>
      </c>
      <c r="K5482" s="31" t="s">
        <v>106</v>
      </c>
      <c r="L5482" s="31" t="s">
        <v>2118</v>
      </c>
      <c r="M5482" s="31" t="s">
        <v>8</v>
      </c>
      <c r="N5482" s="31" t="s">
        <v>25930</v>
      </c>
      <c r="O5482" s="31" t="s">
        <v>25929</v>
      </c>
      <c r="P5482" s="32" t="s">
        <v>25948</v>
      </c>
      <c r="Q5482" s="32">
        <v>1</v>
      </c>
      <c r="R5482" t="str">
        <f t="shared" si="85"/>
        <v>Кузмінчук О.І. ПП,м аг. "Затишний двір" р-н Славутский Район, с.Миньковцы, ул.Ленина, д.91 (вул. Центральна, б. 91)</v>
      </c>
    </row>
    <row r="5483" spans="1:18" hidden="1" x14ac:dyDescent="0.25">
      <c r="A5483" s="32">
        <v>386130</v>
      </c>
      <c r="B5483" s="31" t="s">
        <v>2254</v>
      </c>
      <c r="C5483" s="31" t="s">
        <v>2255</v>
      </c>
      <c r="D5483" s="31" t="s">
        <v>2256</v>
      </c>
      <c r="E5483" s="31" t="s">
        <v>135</v>
      </c>
      <c r="F5483" s="31" t="s">
        <v>122</v>
      </c>
      <c r="G5483" s="31" t="s">
        <v>107</v>
      </c>
      <c r="H5483" s="31" t="s">
        <v>108</v>
      </c>
      <c r="I5483" s="31" t="s">
        <v>124</v>
      </c>
      <c r="J5483" s="31" t="s">
        <v>109</v>
      </c>
      <c r="K5483" s="31" t="s">
        <v>106</v>
      </c>
      <c r="L5483" s="31" t="s">
        <v>2257</v>
      </c>
      <c r="M5483" s="31" t="s">
        <v>10</v>
      </c>
      <c r="N5483" s="31" t="s">
        <v>25930</v>
      </c>
      <c r="O5483" s="31" t="s">
        <v>25929</v>
      </c>
      <c r="P5483" s="32" t="s">
        <v>25948</v>
      </c>
      <c r="Q5483" s="32">
        <v>1</v>
      </c>
      <c r="R5483" t="str">
        <f t="shared" si="85"/>
        <v>(КООП) Залужжя ГТП, маг. "Продукти" р-н Белогорский Район, с.Ювковцы, ул.Заречная, д.5</v>
      </c>
    </row>
    <row r="5484" spans="1:18" hidden="1" x14ac:dyDescent="0.25">
      <c r="A5484" s="32">
        <v>386136</v>
      </c>
      <c r="B5484" s="31" t="s">
        <v>2260</v>
      </c>
      <c r="C5484" s="31" t="s">
        <v>2261</v>
      </c>
      <c r="D5484" s="31" t="s">
        <v>2262</v>
      </c>
      <c r="E5484" s="31" t="s">
        <v>145</v>
      </c>
      <c r="F5484" s="31" t="s">
        <v>122</v>
      </c>
      <c r="G5484" s="31" t="s">
        <v>107</v>
      </c>
      <c r="H5484" s="31" t="s">
        <v>108</v>
      </c>
      <c r="I5484" s="31" t="s">
        <v>124</v>
      </c>
      <c r="J5484" s="31" t="s">
        <v>109</v>
      </c>
      <c r="K5484" s="31" t="s">
        <v>106</v>
      </c>
      <c r="L5484" s="31" t="s">
        <v>2261</v>
      </c>
      <c r="M5484" s="31" t="s">
        <v>14</v>
      </c>
      <c r="N5484" s="31" t="s">
        <v>25931</v>
      </c>
      <c r="O5484" s="31" t="s">
        <v>25929</v>
      </c>
      <c r="P5484" s="32" t="s">
        <v>25948</v>
      </c>
      <c r="Q5484" s="32">
        <v>1</v>
      </c>
      <c r="R5484" t="str">
        <f t="shared" si="85"/>
        <v>Адаменко Л.І. ПП, маг. "Адамс" р-н Виньковецкий Район, пгт.Виньковцы, ул.Грабовского Павла, д.3</v>
      </c>
    </row>
    <row r="5485" spans="1:18" hidden="1" x14ac:dyDescent="0.25">
      <c r="A5485" s="32">
        <v>386257</v>
      </c>
      <c r="B5485" s="31" t="s">
        <v>2518</v>
      </c>
      <c r="C5485" s="31" t="s">
        <v>2255</v>
      </c>
      <c r="D5485" s="31" t="s">
        <v>2519</v>
      </c>
      <c r="E5485" s="31" t="s">
        <v>135</v>
      </c>
      <c r="F5485" s="31" t="s">
        <v>122</v>
      </c>
      <c r="G5485" s="31" t="s">
        <v>107</v>
      </c>
      <c r="H5485" s="31" t="s">
        <v>108</v>
      </c>
      <c r="I5485" s="31" t="s">
        <v>124</v>
      </c>
      <c r="J5485" s="31" t="s">
        <v>109</v>
      </c>
      <c r="K5485" s="31" t="s">
        <v>106</v>
      </c>
      <c r="L5485" s="31" t="s">
        <v>2257</v>
      </c>
      <c r="M5485" s="31" t="s">
        <v>10</v>
      </c>
      <c r="N5485" s="31" t="s">
        <v>25930</v>
      </c>
      <c r="O5485" s="31" t="s">
        <v>25929</v>
      </c>
      <c r="P5485" s="32" t="s">
        <v>25948</v>
      </c>
      <c r="Q5485" s="32">
        <v>1</v>
      </c>
      <c r="R5485" t="str">
        <f t="shared" si="85"/>
        <v>(КООП) Залужжя ГТП, маг. "Продукти" р-н Белогорский Район, с.Жижниковцы, ул.Ткачука, д.73</v>
      </c>
    </row>
    <row r="5486" spans="1:18" hidden="1" x14ac:dyDescent="0.25">
      <c r="A5486" s="32">
        <v>386278</v>
      </c>
      <c r="B5486" s="31" t="s">
        <v>2567</v>
      </c>
      <c r="C5486" s="31" t="s">
        <v>2568</v>
      </c>
      <c r="D5486" s="31" t="s">
        <v>2569</v>
      </c>
      <c r="E5486" s="31" t="s">
        <v>135</v>
      </c>
      <c r="F5486" s="31" t="s">
        <v>122</v>
      </c>
      <c r="G5486" s="31" t="s">
        <v>107</v>
      </c>
      <c r="H5486" s="31" t="s">
        <v>108</v>
      </c>
      <c r="I5486" s="31" t="s">
        <v>2570</v>
      </c>
      <c r="J5486" s="31" t="s">
        <v>2571</v>
      </c>
      <c r="K5486" s="31" t="s">
        <v>106</v>
      </c>
      <c r="L5486" s="31" t="s">
        <v>2568</v>
      </c>
      <c r="M5486" s="31" t="s">
        <v>8</v>
      </c>
      <c r="N5486" s="31" t="s">
        <v>25930</v>
      </c>
      <c r="O5486" s="31" t="s">
        <v>25929</v>
      </c>
      <c r="P5486" s="32" t="s">
        <v>25948</v>
      </c>
      <c r="Q5486" s="32">
        <v>1</v>
      </c>
      <c r="R5486" t="str">
        <f t="shared" si="85"/>
        <v>Гуменюк Л.В. ПП, маг. "Валентина" р-н Славутский Район, с.Волица (вул. Макаренка)</v>
      </c>
    </row>
    <row r="5487" spans="1:18" hidden="1" x14ac:dyDescent="0.25">
      <c r="A5487" s="32">
        <v>386288</v>
      </c>
      <c r="B5487" s="31" t="s">
        <v>2593</v>
      </c>
      <c r="C5487" s="31" t="s">
        <v>2594</v>
      </c>
      <c r="D5487" s="31" t="s">
        <v>2595</v>
      </c>
      <c r="E5487" s="31" t="s">
        <v>135</v>
      </c>
      <c r="F5487" s="31" t="s">
        <v>122</v>
      </c>
      <c r="G5487" s="31" t="s">
        <v>107</v>
      </c>
      <c r="H5487" s="31" t="s">
        <v>108</v>
      </c>
      <c r="I5487" s="31" t="s">
        <v>124</v>
      </c>
      <c r="J5487" s="31" t="s">
        <v>109</v>
      </c>
      <c r="K5487" s="31" t="s">
        <v>106</v>
      </c>
      <c r="L5487" s="31" t="s">
        <v>2594</v>
      </c>
      <c r="M5487" s="31" t="s">
        <v>11</v>
      </c>
      <c r="N5487" s="31" t="s">
        <v>25930</v>
      </c>
      <c r="O5487" s="31" t="s">
        <v>25929</v>
      </c>
      <c r="P5487" s="32" t="s">
        <v>25948</v>
      </c>
      <c r="Q5487" s="32">
        <v>1</v>
      </c>
      <c r="R5487" t="str">
        <f t="shared" si="85"/>
        <v>Носатова Ю.М. ПП, маг. "Пріма" г.Шепетовка, ул.Рыбака, д.2</v>
      </c>
    </row>
    <row r="5488" spans="1:18" hidden="1" x14ac:dyDescent="0.25">
      <c r="A5488" s="32">
        <v>386303</v>
      </c>
      <c r="B5488" s="31" t="s">
        <v>2625</v>
      </c>
      <c r="C5488" s="31" t="s">
        <v>2626</v>
      </c>
      <c r="D5488" s="31" t="s">
        <v>2627</v>
      </c>
      <c r="E5488" s="31" t="s">
        <v>135</v>
      </c>
      <c r="F5488" s="31" t="s">
        <v>122</v>
      </c>
      <c r="G5488" s="31" t="s">
        <v>107</v>
      </c>
      <c r="H5488" s="31" t="s">
        <v>108</v>
      </c>
      <c r="I5488" s="31" t="s">
        <v>124</v>
      </c>
      <c r="J5488" s="31" t="s">
        <v>109</v>
      </c>
      <c r="K5488" s="31" t="s">
        <v>106</v>
      </c>
      <c r="L5488" s="31" t="s">
        <v>2626</v>
      </c>
      <c r="M5488" s="31" t="s">
        <v>11</v>
      </c>
      <c r="N5488" s="31" t="s">
        <v>25930</v>
      </c>
      <c r="O5488" s="31" t="s">
        <v>25929</v>
      </c>
      <c r="P5488" s="32" t="s">
        <v>25948</v>
      </c>
      <c r="Q5488" s="32">
        <v>1</v>
      </c>
      <c r="R5488" t="str">
        <f t="shared" si="85"/>
        <v>Шевченко В.А. ПП, маг. "Магазиніще" г.Шепетовка, просп Мира, д.13</v>
      </c>
    </row>
    <row r="5489" spans="1:18" hidden="1" x14ac:dyDescent="0.25">
      <c r="A5489" s="32">
        <v>386333</v>
      </c>
      <c r="B5489" s="31" t="s">
        <v>2694</v>
      </c>
      <c r="C5489" s="31" t="s">
        <v>2695</v>
      </c>
      <c r="D5489" s="31" t="s">
        <v>2696</v>
      </c>
      <c r="E5489" s="31" t="s">
        <v>145</v>
      </c>
      <c r="F5489" s="31" t="s">
        <v>122</v>
      </c>
      <c r="G5489" s="31" t="s">
        <v>107</v>
      </c>
      <c r="H5489" s="31" t="s">
        <v>108</v>
      </c>
      <c r="I5489" s="31" t="s">
        <v>124</v>
      </c>
      <c r="J5489" s="31" t="s">
        <v>109</v>
      </c>
      <c r="K5489" s="31" t="s">
        <v>106</v>
      </c>
      <c r="L5489" s="31" t="s">
        <v>2695</v>
      </c>
      <c r="M5489" s="31" t="s">
        <v>13</v>
      </c>
      <c r="N5489" s="31" t="s">
        <v>25931</v>
      </c>
      <c r="O5489" s="31" t="s">
        <v>25929</v>
      </c>
      <c r="P5489" s="32" t="s">
        <v>25948</v>
      </c>
      <c r="Q5489" s="32">
        <v>1</v>
      </c>
      <c r="R5489" t="str">
        <f t="shared" si="85"/>
        <v>Ісаулова І.О. ПП, маг. "М'ясна лавка" р-н Городокский Район, с.Лесоводы, ул.Шевченко, д.39a/3</v>
      </c>
    </row>
    <row r="5490" spans="1:18" hidden="1" x14ac:dyDescent="0.25">
      <c r="A5490" s="32">
        <v>386516</v>
      </c>
      <c r="B5490" s="31" t="s">
        <v>3059</v>
      </c>
      <c r="C5490" s="31" t="s">
        <v>3060</v>
      </c>
      <c r="D5490" s="31" t="s">
        <v>3061</v>
      </c>
      <c r="E5490" s="31" t="s">
        <v>145</v>
      </c>
      <c r="F5490" s="31" t="s">
        <v>122</v>
      </c>
      <c r="G5490" s="31" t="s">
        <v>107</v>
      </c>
      <c r="H5490" s="31" t="s">
        <v>108</v>
      </c>
      <c r="I5490" s="31" t="s">
        <v>124</v>
      </c>
      <c r="J5490" s="31" t="s">
        <v>109</v>
      </c>
      <c r="K5490" s="31" t="s">
        <v>106</v>
      </c>
      <c r="L5490" s="31" t="s">
        <v>3060</v>
      </c>
      <c r="M5490" s="31" t="s">
        <v>14</v>
      </c>
      <c r="N5490" s="31" t="s">
        <v>25931</v>
      </c>
      <c r="O5490" s="31" t="s">
        <v>25929</v>
      </c>
      <c r="P5490" s="32" t="s">
        <v>25948</v>
      </c>
      <c r="Q5490" s="32">
        <v>1</v>
      </c>
      <c r="R5490" t="str">
        <f t="shared" si="85"/>
        <v>Вдовин С.В. ПП, маг. "Продукти" р-н Волочисский Район, с.Завалийки, ул.Центральная, д.12</v>
      </c>
    </row>
    <row r="5491" spans="1:18" hidden="1" x14ac:dyDescent="0.25">
      <c r="A5491" s="32">
        <v>386597</v>
      </c>
      <c r="B5491" s="31" t="s">
        <v>3220</v>
      </c>
      <c r="C5491" s="31" t="s">
        <v>3221</v>
      </c>
      <c r="D5491" s="31" t="s">
        <v>3222</v>
      </c>
      <c r="E5491" s="31" t="s">
        <v>135</v>
      </c>
      <c r="F5491" s="31" t="s">
        <v>122</v>
      </c>
      <c r="G5491" s="31" t="s">
        <v>107</v>
      </c>
      <c r="H5491" s="31" t="s">
        <v>108</v>
      </c>
      <c r="I5491" s="31" t="s">
        <v>3223</v>
      </c>
      <c r="J5491" s="31" t="s">
        <v>3224</v>
      </c>
      <c r="K5491" s="31" t="s">
        <v>106</v>
      </c>
      <c r="L5491" s="31" t="s">
        <v>3221</v>
      </c>
      <c r="M5491" s="31" t="s">
        <v>10</v>
      </c>
      <c r="N5491" s="31" t="s">
        <v>25930</v>
      </c>
      <c r="O5491" s="31" t="s">
        <v>25929</v>
      </c>
      <c r="P5491" s="32" t="s">
        <v>25948</v>
      </c>
      <c r="Q5491" s="32">
        <v>1</v>
      </c>
      <c r="R5491" t="str">
        <f t="shared" si="85"/>
        <v>Будакова Л.М. ПП, маг. "Продукти" р-н Белогорский Район, с.Малая Боровица (0)</v>
      </c>
    </row>
    <row r="5492" spans="1:18" hidden="1" x14ac:dyDescent="0.25">
      <c r="A5492" s="32">
        <v>386641</v>
      </c>
      <c r="B5492" s="31" t="s">
        <v>3316</v>
      </c>
      <c r="C5492" s="31" t="s">
        <v>3317</v>
      </c>
      <c r="D5492" s="31" t="s">
        <v>3318</v>
      </c>
      <c r="E5492" s="31" t="s">
        <v>145</v>
      </c>
      <c r="F5492" s="31" t="s">
        <v>122</v>
      </c>
      <c r="G5492" s="31" t="s">
        <v>107</v>
      </c>
      <c r="H5492" s="31" t="s">
        <v>108</v>
      </c>
      <c r="I5492" s="31" t="s">
        <v>124</v>
      </c>
      <c r="J5492" s="31" t="s">
        <v>109</v>
      </c>
      <c r="K5492" s="31" t="s">
        <v>106</v>
      </c>
      <c r="L5492" s="31" t="s">
        <v>3317</v>
      </c>
      <c r="M5492" s="31" t="s">
        <v>13</v>
      </c>
      <c r="N5492" s="31" t="s">
        <v>25931</v>
      </c>
      <c r="O5492" s="31" t="s">
        <v>25929</v>
      </c>
      <c r="P5492" s="32" t="s">
        <v>25948</v>
      </c>
      <c r="Q5492" s="32">
        <v>1</v>
      </c>
      <c r="R5492" t="str">
        <f t="shared" si="85"/>
        <v>Ничипор В.В. ПП, маг. "Продукти" р-н Деражнянский Район, с.Гатная, д.11 (вул. Куйбишева, б. 11)</v>
      </c>
    </row>
    <row r="5493" spans="1:18" hidden="1" x14ac:dyDescent="0.25">
      <c r="A5493" s="32">
        <v>386651</v>
      </c>
      <c r="B5493" s="31" t="s">
        <v>3335</v>
      </c>
      <c r="C5493" s="31" t="s">
        <v>3336</v>
      </c>
      <c r="D5493" s="31" t="s">
        <v>3337</v>
      </c>
      <c r="E5493" s="31" t="s">
        <v>135</v>
      </c>
      <c r="F5493" s="31" t="s">
        <v>122</v>
      </c>
      <c r="G5493" s="31" t="s">
        <v>107</v>
      </c>
      <c r="H5493" s="31" t="s">
        <v>108</v>
      </c>
      <c r="I5493" s="31" t="s">
        <v>124</v>
      </c>
      <c r="J5493" s="31" t="s">
        <v>109</v>
      </c>
      <c r="K5493" s="31" t="s">
        <v>106</v>
      </c>
      <c r="L5493" s="31" t="s">
        <v>3336</v>
      </c>
      <c r="M5493" s="31" t="s">
        <v>8</v>
      </c>
      <c r="N5493" s="31" t="s">
        <v>25930</v>
      </c>
      <c r="O5493" s="31" t="s">
        <v>25929</v>
      </c>
      <c r="P5493" s="32" t="s">
        <v>25948</v>
      </c>
      <c r="Q5493" s="32">
        <v>1</v>
      </c>
      <c r="R5493" t="str">
        <f t="shared" si="85"/>
        <v>Панова С.О. ПП, маг. "Парус" р-н Шепетовский Район, с.Судилков, ул.Островского Николая, д.42</v>
      </c>
    </row>
    <row r="5494" spans="1:18" hidden="1" x14ac:dyDescent="0.25">
      <c r="A5494" s="32">
        <v>386653</v>
      </c>
      <c r="B5494" s="31" t="s">
        <v>3342</v>
      </c>
      <c r="C5494" s="31" t="s">
        <v>3343</v>
      </c>
      <c r="D5494" s="31" t="s">
        <v>3344</v>
      </c>
      <c r="E5494" s="31" t="s">
        <v>135</v>
      </c>
      <c r="F5494" s="31" t="s">
        <v>122</v>
      </c>
      <c r="G5494" s="31" t="s">
        <v>107</v>
      </c>
      <c r="H5494" s="31" t="s">
        <v>108</v>
      </c>
      <c r="I5494" s="31" t="s">
        <v>124</v>
      </c>
      <c r="J5494" s="31" t="s">
        <v>109</v>
      </c>
      <c r="K5494" s="31" t="s">
        <v>106</v>
      </c>
      <c r="L5494" s="31" t="s">
        <v>3343</v>
      </c>
      <c r="M5494" s="31" t="s">
        <v>8</v>
      </c>
      <c r="N5494" s="31" t="s">
        <v>25930</v>
      </c>
      <c r="O5494" s="31" t="s">
        <v>25929</v>
      </c>
      <c r="P5494" s="32" t="s">
        <v>25948</v>
      </c>
      <c r="Q5494" s="32">
        <v>1</v>
      </c>
      <c r="R5494" t="str">
        <f t="shared" si="85"/>
        <v>Багінська Л.М. ПП, маг. "Продукти" р-н Шепетовский Район, с.Траулин, ул.Ленина, д.18</v>
      </c>
    </row>
    <row r="5495" spans="1:18" hidden="1" x14ac:dyDescent="0.25">
      <c r="A5495" s="32">
        <v>386800</v>
      </c>
      <c r="B5495" s="31" t="s">
        <v>3602</v>
      </c>
      <c r="C5495" s="31" t="s">
        <v>3603</v>
      </c>
      <c r="D5495" s="31" t="s">
        <v>3604</v>
      </c>
      <c r="E5495" s="31" t="s">
        <v>135</v>
      </c>
      <c r="F5495" s="31" t="s">
        <v>122</v>
      </c>
      <c r="G5495" s="31" t="s">
        <v>299</v>
      </c>
      <c r="H5495" s="31" t="s">
        <v>108</v>
      </c>
      <c r="I5495" s="31" t="s">
        <v>124</v>
      </c>
      <c r="J5495" s="31" t="s">
        <v>109</v>
      </c>
      <c r="K5495" s="31" t="s">
        <v>106</v>
      </c>
      <c r="L5495" s="31" t="s">
        <v>3603</v>
      </c>
      <c r="M5495" s="31" t="s">
        <v>11</v>
      </c>
      <c r="N5495" s="31" t="s">
        <v>25930</v>
      </c>
      <c r="O5495" s="31" t="s">
        <v>25929</v>
      </c>
      <c r="P5495" s="32" t="s">
        <v>25948</v>
      </c>
      <c r="Q5495" s="32">
        <v>1</v>
      </c>
      <c r="R5495" t="str">
        <f t="shared" si="85"/>
        <v>Грабощук В.М. ПП, торговий центр "Престиж" г.Шепетовка, ул.Железнодорожная, д.81</v>
      </c>
    </row>
    <row r="5496" spans="1:18" hidden="1" x14ac:dyDescent="0.25">
      <c r="A5496" s="32">
        <v>386837</v>
      </c>
      <c r="B5496" s="31" t="s">
        <v>3668</v>
      </c>
      <c r="C5496" s="31" t="s">
        <v>3669</v>
      </c>
      <c r="D5496" s="31" t="s">
        <v>3670</v>
      </c>
      <c r="E5496" s="31" t="s">
        <v>135</v>
      </c>
      <c r="F5496" s="31" t="s">
        <v>122</v>
      </c>
      <c r="G5496" s="31" t="s">
        <v>213</v>
      </c>
      <c r="H5496" s="31" t="s">
        <v>214</v>
      </c>
      <c r="I5496" s="31" t="s">
        <v>124</v>
      </c>
      <c r="J5496" s="31" t="s">
        <v>109</v>
      </c>
      <c r="K5496" s="31" t="s">
        <v>106</v>
      </c>
      <c r="L5496" s="31" t="s">
        <v>3669</v>
      </c>
      <c r="M5496" s="31" t="s">
        <v>12</v>
      </c>
      <c r="N5496" s="31" t="s">
        <v>25930</v>
      </c>
      <c r="O5496" s="31" t="s">
        <v>25929</v>
      </c>
      <c r="P5496" s="32" t="s">
        <v>25948</v>
      </c>
      <c r="Q5496" s="32">
        <v>1</v>
      </c>
      <c r="R5496" t="str">
        <f t="shared" si="85"/>
        <v>Мудрик Н.С. ПП, гуртовня Полонський Район, Полонне, вул. Українки Лесі, б. 119,</v>
      </c>
    </row>
    <row r="5497" spans="1:18" hidden="1" x14ac:dyDescent="0.25">
      <c r="A5497" s="32">
        <v>386844</v>
      </c>
      <c r="B5497" s="31" t="s">
        <v>3675</v>
      </c>
      <c r="C5497" s="31" t="s">
        <v>3676</v>
      </c>
      <c r="D5497" s="31" t="s">
        <v>3677</v>
      </c>
      <c r="E5497" s="31" t="s">
        <v>135</v>
      </c>
      <c r="F5497" s="31" t="s">
        <v>122</v>
      </c>
      <c r="G5497" s="31" t="s">
        <v>115</v>
      </c>
      <c r="H5497" s="31" t="s">
        <v>116</v>
      </c>
      <c r="I5497" s="31" t="s">
        <v>124</v>
      </c>
      <c r="J5497" s="31" t="s">
        <v>109</v>
      </c>
      <c r="K5497" s="31" t="s">
        <v>106</v>
      </c>
      <c r="L5497" s="31" t="s">
        <v>3676</v>
      </c>
      <c r="M5497" s="31" t="s">
        <v>11</v>
      </c>
      <c r="N5497" s="31" t="s">
        <v>25930</v>
      </c>
      <c r="O5497" s="31" t="s">
        <v>25929</v>
      </c>
      <c r="P5497" s="32" t="s">
        <v>25948</v>
      </c>
      <c r="Q5497" s="32">
        <v>1</v>
      </c>
      <c r="R5497" t="str">
        <f t="shared" si="85"/>
        <v>Кіщак І.М. ПП, контейнер "№101" Шепетівка, вул. Привокзальна,</v>
      </c>
    </row>
    <row r="5498" spans="1:18" hidden="1" x14ac:dyDescent="0.25">
      <c r="A5498" s="32">
        <v>386846</v>
      </c>
      <c r="B5498" s="31" t="s">
        <v>3680</v>
      </c>
      <c r="C5498" s="31" t="s">
        <v>3681</v>
      </c>
      <c r="D5498" s="31" t="s">
        <v>3682</v>
      </c>
      <c r="E5498" s="31" t="s">
        <v>135</v>
      </c>
      <c r="F5498" s="31" t="s">
        <v>122</v>
      </c>
      <c r="G5498" s="31" t="s">
        <v>115</v>
      </c>
      <c r="H5498" s="31" t="s">
        <v>116</v>
      </c>
      <c r="I5498" s="31"/>
      <c r="J5498" s="31"/>
      <c r="K5498" s="31" t="s">
        <v>106</v>
      </c>
      <c r="L5498" s="31" t="s">
        <v>3681</v>
      </c>
      <c r="M5498" s="31" t="s">
        <v>12</v>
      </c>
      <c r="N5498" s="31" t="s">
        <v>25930</v>
      </c>
      <c r="O5498" s="31" t="s">
        <v>25929</v>
      </c>
      <c r="P5498" s="32" t="s">
        <v>25948</v>
      </c>
      <c r="Q5498" s="32">
        <v>1</v>
      </c>
      <c r="R5498" t="str">
        <f t="shared" si="85"/>
        <v>Солодкий В.О. ПП, к-к 253 р-н Полонский Район, г.Полонное (0)</v>
      </c>
    </row>
    <row r="5499" spans="1:18" hidden="1" x14ac:dyDescent="0.25">
      <c r="A5499" s="32">
        <v>386864</v>
      </c>
      <c r="B5499" s="31" t="s">
        <v>3699</v>
      </c>
      <c r="C5499" s="31" t="s">
        <v>3700</v>
      </c>
      <c r="D5499" s="31" t="s">
        <v>3701</v>
      </c>
      <c r="E5499" s="31" t="s">
        <v>135</v>
      </c>
      <c r="F5499" s="31" t="s">
        <v>122</v>
      </c>
      <c r="G5499" s="31" t="s">
        <v>113</v>
      </c>
      <c r="H5499" s="31" t="s">
        <v>108</v>
      </c>
      <c r="I5499" s="31" t="s">
        <v>124</v>
      </c>
      <c r="J5499" s="31" t="s">
        <v>109</v>
      </c>
      <c r="K5499" s="31" t="s">
        <v>106</v>
      </c>
      <c r="L5499" s="31" t="s">
        <v>3700</v>
      </c>
      <c r="M5499" s="31" t="s">
        <v>7</v>
      </c>
      <c r="N5499" s="31" t="s">
        <v>25930</v>
      </c>
      <c r="O5499" s="31" t="s">
        <v>25929</v>
      </c>
      <c r="P5499" s="32" t="s">
        <v>25948</v>
      </c>
      <c r="Q5499" s="32">
        <v>1</v>
      </c>
      <c r="R5499" t="str">
        <f t="shared" si="85"/>
        <v>Марценюк Т.М. ПП, маг. "Свіжий хліб" Славута, вул. Газети Правди, б. 14,</v>
      </c>
    </row>
    <row r="5500" spans="1:18" hidden="1" x14ac:dyDescent="0.25">
      <c r="A5500" s="32">
        <v>386870</v>
      </c>
      <c r="B5500" s="31" t="s">
        <v>3702</v>
      </c>
      <c r="C5500" s="31" t="s">
        <v>3703</v>
      </c>
      <c r="D5500" s="31" t="s">
        <v>3704</v>
      </c>
      <c r="E5500" s="31" t="s">
        <v>135</v>
      </c>
      <c r="F5500" s="31" t="s">
        <v>122</v>
      </c>
      <c r="G5500" s="31" t="s">
        <v>113</v>
      </c>
      <c r="H5500" s="31" t="s">
        <v>108</v>
      </c>
      <c r="I5500" s="31" t="s">
        <v>124</v>
      </c>
      <c r="J5500" s="31" t="s">
        <v>109</v>
      </c>
      <c r="K5500" s="31" t="s">
        <v>106</v>
      </c>
      <c r="L5500" s="31" t="s">
        <v>3703</v>
      </c>
      <c r="M5500" s="31" t="s">
        <v>10</v>
      </c>
      <c r="N5500" s="31" t="s">
        <v>25930</v>
      </c>
      <c r="O5500" s="31" t="s">
        <v>25929</v>
      </c>
      <c r="P5500" s="32" t="s">
        <v>25948</v>
      </c>
      <c r="Q5500" s="32">
        <v>1</v>
      </c>
      <c r="R5500" t="str">
        <f t="shared" si="85"/>
        <v>Мичуда Н.В.ПП,"синій Вагончик" Нетішин, вул. Варшавська, б. 17,</v>
      </c>
    </row>
    <row r="5501" spans="1:18" hidden="1" x14ac:dyDescent="0.25">
      <c r="A5501" s="32">
        <v>386875</v>
      </c>
      <c r="B5501" s="31" t="s">
        <v>3709</v>
      </c>
      <c r="C5501" s="31" t="s">
        <v>3710</v>
      </c>
      <c r="D5501" s="31" t="s">
        <v>3713</v>
      </c>
      <c r="E5501" s="31" t="s">
        <v>135</v>
      </c>
      <c r="F5501" s="31" t="s">
        <v>122</v>
      </c>
      <c r="G5501" s="31" t="s">
        <v>113</v>
      </c>
      <c r="H5501" s="31" t="s">
        <v>108</v>
      </c>
      <c r="I5501" s="31" t="s">
        <v>124</v>
      </c>
      <c r="J5501" s="31" t="s">
        <v>109</v>
      </c>
      <c r="K5501" s="31" t="s">
        <v>106</v>
      </c>
      <c r="L5501" s="31" t="s">
        <v>3710</v>
      </c>
      <c r="M5501" s="31" t="s">
        <v>8</v>
      </c>
      <c r="N5501" s="31" t="s">
        <v>25930</v>
      </c>
      <c r="O5501" s="31" t="s">
        <v>25929</v>
      </c>
      <c r="P5501" s="32" t="s">
        <v>25948</v>
      </c>
      <c r="Q5501" s="32">
        <v>1</v>
      </c>
      <c r="R5501" t="str">
        <f t="shared" si="85"/>
        <v>Дикун Н.В. ПП, маг. "Олімп" р-н Шепетовский Район, с.Судилков, ул.Гагарина, д.7</v>
      </c>
    </row>
    <row r="5502" spans="1:18" hidden="1" x14ac:dyDescent="0.25">
      <c r="A5502" s="32">
        <v>460022</v>
      </c>
      <c r="B5502" s="31" t="s">
        <v>3819</v>
      </c>
      <c r="C5502" s="31" t="s">
        <v>3820</v>
      </c>
      <c r="D5502" s="31" t="s">
        <v>3821</v>
      </c>
      <c r="E5502" s="31" t="s">
        <v>135</v>
      </c>
      <c r="F5502" s="31" t="s">
        <v>122</v>
      </c>
      <c r="G5502" s="31" t="s">
        <v>107</v>
      </c>
      <c r="H5502" s="31" t="s">
        <v>108</v>
      </c>
      <c r="I5502" s="31" t="s">
        <v>3822</v>
      </c>
      <c r="J5502" s="31" t="s">
        <v>3823</v>
      </c>
      <c r="K5502" s="31" t="s">
        <v>106</v>
      </c>
      <c r="L5502" s="31" t="s">
        <v>3820</v>
      </c>
      <c r="M5502" s="31" t="s">
        <v>12</v>
      </c>
      <c r="N5502" s="31" t="s">
        <v>25930</v>
      </c>
      <c r="O5502" s="31" t="s">
        <v>25929</v>
      </c>
      <c r="P5502" s="32" t="s">
        <v>25948</v>
      </c>
      <c r="Q5502" s="32">
        <v>1</v>
      </c>
      <c r="R5502" t="str">
        <f t="shared" si="85"/>
        <v>Гладун В.А. ПП, маг. "Продукти" р-н Изяславский Район, г.Изяслав, ул.Грушевского, д.26</v>
      </c>
    </row>
    <row r="5503" spans="1:18" hidden="1" x14ac:dyDescent="0.25">
      <c r="A5503" s="32">
        <v>844404</v>
      </c>
      <c r="B5503" s="31" t="s">
        <v>5138</v>
      </c>
      <c r="C5503" s="31" t="s">
        <v>5139</v>
      </c>
      <c r="D5503" s="31" t="s">
        <v>5140</v>
      </c>
      <c r="E5503" s="31" t="s">
        <v>135</v>
      </c>
      <c r="F5503" s="31" t="s">
        <v>122</v>
      </c>
      <c r="G5503" s="31" t="s">
        <v>107</v>
      </c>
      <c r="H5503" s="31" t="s">
        <v>108</v>
      </c>
      <c r="I5503" s="31" t="s">
        <v>5141</v>
      </c>
      <c r="J5503" s="31" t="s">
        <v>5142</v>
      </c>
      <c r="K5503" s="31" t="s">
        <v>106</v>
      </c>
      <c r="L5503" s="31" t="s">
        <v>5139</v>
      </c>
      <c r="M5503" s="31" t="s">
        <v>9</v>
      </c>
      <c r="N5503" s="31" t="s">
        <v>25930</v>
      </c>
      <c r="O5503" s="31" t="s">
        <v>25929</v>
      </c>
      <c r="P5503" s="32" t="s">
        <v>67</v>
      </c>
      <c r="Q5503" s="32">
        <v>1</v>
      </c>
      <c r="R5503" t="str">
        <f t="shared" si="85"/>
        <v>Вільчинська Ю.О. ПП, маг. "Парус" р-н Шепетовский Район, с.Мокиевцы, д.0</v>
      </c>
    </row>
    <row r="5504" spans="1:18" hidden="1" x14ac:dyDescent="0.25">
      <c r="A5504" s="32">
        <v>845678</v>
      </c>
      <c r="B5504" s="31" t="s">
        <v>5185</v>
      </c>
      <c r="C5504" s="31" t="s">
        <v>5186</v>
      </c>
      <c r="D5504" s="31" t="s">
        <v>5187</v>
      </c>
      <c r="E5504" s="31" t="s">
        <v>135</v>
      </c>
      <c r="F5504" s="31" t="s">
        <v>122</v>
      </c>
      <c r="G5504" s="31" t="s">
        <v>107</v>
      </c>
      <c r="H5504" s="31" t="s">
        <v>108</v>
      </c>
      <c r="I5504" s="31" t="s">
        <v>5188</v>
      </c>
      <c r="J5504" s="31" t="s">
        <v>5189</v>
      </c>
      <c r="K5504" s="31" t="s">
        <v>106</v>
      </c>
      <c r="L5504" s="31" t="s">
        <v>5186</v>
      </c>
      <c r="M5504" s="31" t="s">
        <v>12</v>
      </c>
      <c r="N5504" s="31" t="s">
        <v>25930</v>
      </c>
      <c r="O5504" s="31" t="s">
        <v>25929</v>
      </c>
      <c r="P5504" s="32" t="s">
        <v>67</v>
      </c>
      <c r="Q5504" s="32">
        <v>1</v>
      </c>
      <c r="R5504" t="str">
        <f t="shared" si="85"/>
        <v>Степанчук О.О. ПП, маг. "Привокзальний" р-н Полонский Район, г.Полонное, ул.Привокзальная, д.133</v>
      </c>
    </row>
    <row r="5505" spans="1:18" hidden="1" x14ac:dyDescent="0.25">
      <c r="A5505" s="32">
        <v>439747</v>
      </c>
      <c r="B5505" s="31" t="s">
        <v>7173</v>
      </c>
      <c r="C5505" s="31" t="s">
        <v>7174</v>
      </c>
      <c r="D5505" s="31" t="s">
        <v>7175</v>
      </c>
      <c r="E5505" s="31" t="s">
        <v>135</v>
      </c>
      <c r="F5505" s="31" t="s">
        <v>122</v>
      </c>
      <c r="G5505" s="31" t="s">
        <v>113</v>
      </c>
      <c r="H5505" s="31" t="s">
        <v>108</v>
      </c>
      <c r="I5505" s="31" t="s">
        <v>7176</v>
      </c>
      <c r="J5505" s="31" t="s">
        <v>7177</v>
      </c>
      <c r="K5505" s="31" t="s">
        <v>106</v>
      </c>
      <c r="L5505" s="31" t="s">
        <v>7174</v>
      </c>
      <c r="M5505" s="31" t="s">
        <v>7</v>
      </c>
      <c r="N5505" s="31" t="s">
        <v>25930</v>
      </c>
      <c r="O5505" s="31" t="s">
        <v>25929</v>
      </c>
      <c r="P5505" s="32" t="s">
        <v>25948</v>
      </c>
      <c r="Q5505" s="32">
        <v>1</v>
      </c>
      <c r="R5505" t="str">
        <f t="shared" si="85"/>
        <v>Хвесюк О.І. ПП, контейнер №1 г.Славута (ринкова площа)</v>
      </c>
    </row>
    <row r="5506" spans="1:18" hidden="1" x14ac:dyDescent="0.25">
      <c r="A5506" s="32">
        <v>491027</v>
      </c>
      <c r="B5506" s="31" t="s">
        <v>958</v>
      </c>
      <c r="C5506" s="31" t="s">
        <v>959</v>
      </c>
      <c r="D5506" s="31" t="s">
        <v>960</v>
      </c>
      <c r="E5506" s="31" t="s">
        <v>145</v>
      </c>
      <c r="F5506" s="31" t="s">
        <v>122</v>
      </c>
      <c r="G5506" s="31" t="s">
        <v>114</v>
      </c>
      <c r="H5506" s="31" t="s">
        <v>108</v>
      </c>
      <c r="I5506" s="31" t="s">
        <v>124</v>
      </c>
      <c r="J5506" s="31" t="s">
        <v>109</v>
      </c>
      <c r="K5506" s="31" t="s">
        <v>106</v>
      </c>
      <c r="L5506" s="31" t="s">
        <v>959</v>
      </c>
      <c r="M5506" s="31" t="s">
        <v>14</v>
      </c>
      <c r="N5506" s="31" t="s">
        <v>25931</v>
      </c>
      <c r="O5506" s="31" t="s">
        <v>25929</v>
      </c>
      <c r="P5506" s="32" t="s">
        <v>25948</v>
      </c>
      <c r="Q5506" s="32">
        <v>1</v>
      </c>
      <c r="R5506" t="str">
        <f t="shared" si="85"/>
        <v>Довга В.Д. ПП, маг. "Кафетерій" р-н Хмельницкий Район, с.Райковцы, ул.Подольская, д.79 а</v>
      </c>
    </row>
    <row r="5507" spans="1:18" hidden="1" x14ac:dyDescent="0.25">
      <c r="A5507" s="32">
        <v>385433</v>
      </c>
      <c r="B5507" s="31" t="s">
        <v>1170</v>
      </c>
      <c r="C5507" s="31" t="s">
        <v>1171</v>
      </c>
      <c r="D5507" s="31" t="s">
        <v>1172</v>
      </c>
      <c r="E5507" s="31" t="s">
        <v>135</v>
      </c>
      <c r="F5507" s="31" t="s">
        <v>122</v>
      </c>
      <c r="G5507" s="31" t="s">
        <v>155</v>
      </c>
      <c r="H5507" s="31" t="s">
        <v>108</v>
      </c>
      <c r="I5507" s="31" t="s">
        <v>124</v>
      </c>
      <c r="J5507" s="31" t="s">
        <v>109</v>
      </c>
      <c r="K5507" s="31" t="s">
        <v>106</v>
      </c>
      <c r="L5507" s="31" t="s">
        <v>1171</v>
      </c>
      <c r="M5507" s="31" t="s">
        <v>7</v>
      </c>
      <c r="N5507" s="31" t="s">
        <v>25930</v>
      </c>
      <c r="O5507" s="31" t="s">
        <v>25929</v>
      </c>
      <c r="P5507" s="32" t="s">
        <v>25948</v>
      </c>
      <c r="Q5507" s="32">
        <v>1</v>
      </c>
      <c r="R5507" t="str">
        <f t="shared" ref="R5507:R5570" si="86">CONCATENATE(C5507," ",D5507)</f>
        <v>Мережа АПК, маг. "Райцентр Маркет" г.Славута, ул.Сокола, д.8</v>
      </c>
    </row>
    <row r="5508" spans="1:18" hidden="1" x14ac:dyDescent="0.25">
      <c r="A5508" s="32">
        <v>385434</v>
      </c>
      <c r="B5508" s="31" t="s">
        <v>1173</v>
      </c>
      <c r="C5508" s="31" t="s">
        <v>1171</v>
      </c>
      <c r="D5508" s="31" t="s">
        <v>1174</v>
      </c>
      <c r="E5508" s="31" t="s">
        <v>135</v>
      </c>
      <c r="F5508" s="31" t="s">
        <v>122</v>
      </c>
      <c r="G5508" s="31" t="s">
        <v>155</v>
      </c>
      <c r="H5508" s="31" t="s">
        <v>108</v>
      </c>
      <c r="I5508" s="31" t="s">
        <v>124</v>
      </c>
      <c r="J5508" s="31" t="s">
        <v>109</v>
      </c>
      <c r="K5508" s="31" t="s">
        <v>106</v>
      </c>
      <c r="L5508" s="31" t="s">
        <v>1171</v>
      </c>
      <c r="M5508" s="31" t="s">
        <v>11</v>
      </c>
      <c r="N5508" s="31" t="s">
        <v>25930</v>
      </c>
      <c r="O5508" s="31" t="s">
        <v>25929</v>
      </c>
      <c r="P5508" s="32" t="s">
        <v>25948</v>
      </c>
      <c r="Q5508" s="32">
        <v>1</v>
      </c>
      <c r="R5508" t="str">
        <f t="shared" si="86"/>
        <v>Мережа АПК, маг. "Райцентр Маркет" г.Шепетовка, ул.Железнодорожная, д.95</v>
      </c>
    </row>
    <row r="5509" spans="1:18" hidden="1" x14ac:dyDescent="0.25">
      <c r="A5509" s="32">
        <v>385435</v>
      </c>
      <c r="B5509" s="31" t="s">
        <v>1176</v>
      </c>
      <c r="C5509" s="31" t="s">
        <v>1177</v>
      </c>
      <c r="D5509" s="31" t="s">
        <v>1178</v>
      </c>
      <c r="E5509" s="31" t="s">
        <v>135</v>
      </c>
      <c r="F5509" s="31" t="s">
        <v>122</v>
      </c>
      <c r="G5509" s="31" t="s">
        <v>155</v>
      </c>
      <c r="H5509" s="31" t="s">
        <v>108</v>
      </c>
      <c r="I5509" s="31" t="s">
        <v>124</v>
      </c>
      <c r="J5509" s="31" t="s">
        <v>109</v>
      </c>
      <c r="K5509" s="31" t="s">
        <v>106</v>
      </c>
      <c r="L5509" s="31" t="s">
        <v>1177</v>
      </c>
      <c r="M5509" s="31" t="s">
        <v>7</v>
      </c>
      <c r="N5509" s="31" t="s">
        <v>25930</v>
      </c>
      <c r="O5509" s="31" t="s">
        <v>25929</v>
      </c>
      <c r="P5509" s="32" t="s">
        <v>25948</v>
      </c>
      <c r="Q5509" s="32">
        <v>1</v>
      </c>
      <c r="R5509" t="str">
        <f t="shared" si="86"/>
        <v>ТзОВ "Магазин №36" ЛТД "Магазин №36" ЛТД г.Славута, ул.Правды, д.62</v>
      </c>
    </row>
    <row r="5510" spans="1:18" hidden="1" x14ac:dyDescent="0.25">
      <c r="A5510" s="32">
        <v>385436</v>
      </c>
      <c r="B5510" s="31" t="s">
        <v>1179</v>
      </c>
      <c r="C5510" s="31" t="s">
        <v>1171</v>
      </c>
      <c r="D5510" s="31" t="s">
        <v>1180</v>
      </c>
      <c r="E5510" s="31" t="s">
        <v>135</v>
      </c>
      <c r="F5510" s="31" t="s">
        <v>122</v>
      </c>
      <c r="G5510" s="31" t="s">
        <v>155</v>
      </c>
      <c r="H5510" s="31" t="s">
        <v>108</v>
      </c>
      <c r="I5510" s="31" t="s">
        <v>124</v>
      </c>
      <c r="J5510" s="31" t="s">
        <v>109</v>
      </c>
      <c r="K5510" s="31" t="s">
        <v>106</v>
      </c>
      <c r="L5510" s="31" t="s">
        <v>1171</v>
      </c>
      <c r="M5510" s="31" t="s">
        <v>7</v>
      </c>
      <c r="N5510" s="31" t="s">
        <v>25930</v>
      </c>
      <c r="O5510" s="31" t="s">
        <v>25929</v>
      </c>
      <c r="P5510" s="32" t="s">
        <v>25948</v>
      </c>
      <c r="Q5510" s="32">
        <v>1</v>
      </c>
      <c r="R5510" t="str">
        <f t="shared" si="86"/>
        <v>Мережа АПК, маг. "Райцентр Маркет" г.Славута, д.32 (ул. Советская)</v>
      </c>
    </row>
    <row r="5511" spans="1:18" hidden="1" x14ac:dyDescent="0.25">
      <c r="A5511" s="32">
        <v>840521</v>
      </c>
      <c r="B5511" s="31" t="s">
        <v>3759</v>
      </c>
      <c r="C5511" s="31" t="s">
        <v>3760</v>
      </c>
      <c r="D5511" s="31" t="s">
        <v>3761</v>
      </c>
      <c r="E5511" s="31" t="s">
        <v>135</v>
      </c>
      <c r="F5511" s="31" t="s">
        <v>122</v>
      </c>
      <c r="G5511" s="31" t="s">
        <v>107</v>
      </c>
      <c r="H5511" s="31" t="s">
        <v>108</v>
      </c>
      <c r="I5511" s="31" t="s">
        <v>3762</v>
      </c>
      <c r="J5511" s="31" t="s">
        <v>3763</v>
      </c>
      <c r="K5511" s="31" t="s">
        <v>106</v>
      </c>
      <c r="L5511" s="31" t="s">
        <v>3760</v>
      </c>
      <c r="M5511" s="31" t="s">
        <v>7</v>
      </c>
      <c r="N5511" s="31" t="s">
        <v>25930</v>
      </c>
      <c r="O5511" s="31" t="s">
        <v>25929</v>
      </c>
      <c r="P5511" s="32" t="s">
        <v>67</v>
      </c>
      <c r="Q5511" s="32">
        <v>1</v>
      </c>
      <c r="R5511" t="str">
        <f t="shared" si="86"/>
        <v>Лавренко В.С. ПП, маг. "Конвалія" г.Славута, ул.Лесная, д.29 А</v>
      </c>
    </row>
    <row r="5512" spans="1:18" hidden="1" x14ac:dyDescent="0.25">
      <c r="A5512" s="32">
        <v>840526</v>
      </c>
      <c r="B5512" s="31" t="s">
        <v>3780</v>
      </c>
      <c r="C5512" s="31" t="s">
        <v>3781</v>
      </c>
      <c r="D5512" s="31" t="s">
        <v>3782</v>
      </c>
      <c r="E5512" s="31" t="s">
        <v>145</v>
      </c>
      <c r="F5512" s="31" t="s">
        <v>122</v>
      </c>
      <c r="G5512" s="31" t="s">
        <v>107</v>
      </c>
      <c r="H5512" s="31" t="s">
        <v>108</v>
      </c>
      <c r="I5512" s="31" t="s">
        <v>124</v>
      </c>
      <c r="J5512" s="31" t="s">
        <v>109</v>
      </c>
      <c r="K5512" s="31" t="s">
        <v>106</v>
      </c>
      <c r="L5512" s="31" t="s">
        <v>3781</v>
      </c>
      <c r="M5512" s="31" t="s">
        <v>16</v>
      </c>
      <c r="N5512" s="31" t="s">
        <v>25931</v>
      </c>
      <c r="O5512" s="31" t="s">
        <v>25929</v>
      </c>
      <c r="P5512" s="32" t="s">
        <v>25948</v>
      </c>
      <c r="Q5512" s="32">
        <v>1</v>
      </c>
      <c r="R5512" t="str">
        <f t="shared" si="86"/>
        <v>Яровик С.Д. ПП, маг. "Продукти" р-н Деражнянский Район, пгт.Кайтановка, д.0</v>
      </c>
    </row>
    <row r="5513" spans="1:18" hidden="1" x14ac:dyDescent="0.25">
      <c r="A5513" s="32">
        <v>548296</v>
      </c>
      <c r="B5513" s="31" t="s">
        <v>4149</v>
      </c>
      <c r="C5513" s="31" t="s">
        <v>4150</v>
      </c>
      <c r="D5513" s="31" t="s">
        <v>4151</v>
      </c>
      <c r="E5513" s="31" t="s">
        <v>145</v>
      </c>
      <c r="F5513" s="31" t="s">
        <v>122</v>
      </c>
      <c r="G5513" s="31" t="s">
        <v>107</v>
      </c>
      <c r="H5513" s="31" t="s">
        <v>108</v>
      </c>
      <c r="I5513" s="31" t="s">
        <v>124</v>
      </c>
      <c r="J5513" s="31" t="s">
        <v>109</v>
      </c>
      <c r="K5513" s="31" t="s">
        <v>106</v>
      </c>
      <c r="L5513" s="31" t="s">
        <v>4150</v>
      </c>
      <c r="M5513" s="31" t="s">
        <v>16</v>
      </c>
      <c r="N5513" s="31" t="s">
        <v>25931</v>
      </c>
      <c r="O5513" s="31" t="s">
        <v>25929</v>
      </c>
      <c r="P5513" s="32" t="s">
        <v>25948</v>
      </c>
      <c r="Q5513" s="32">
        <v>1</v>
      </c>
      <c r="R5513" t="str">
        <f t="shared" si="86"/>
        <v>Гораль А.Г. ПП, маг. "Віталій" р-н Городокский Район, с.Кременная (біля маг. Шкробота)</v>
      </c>
    </row>
    <row r="5514" spans="1:18" hidden="1" x14ac:dyDescent="0.25">
      <c r="A5514" s="32">
        <v>421252</v>
      </c>
      <c r="B5514" s="31" t="s">
        <v>4274</v>
      </c>
      <c r="C5514" s="31" t="s">
        <v>4275</v>
      </c>
      <c r="D5514" s="31" t="s">
        <v>4276</v>
      </c>
      <c r="E5514" s="31" t="s">
        <v>135</v>
      </c>
      <c r="F5514" s="31" t="s">
        <v>122</v>
      </c>
      <c r="G5514" s="31" t="s">
        <v>114</v>
      </c>
      <c r="H5514" s="31" t="s">
        <v>108</v>
      </c>
      <c r="I5514" s="31" t="s">
        <v>4277</v>
      </c>
      <c r="J5514" s="31" t="s">
        <v>4278</v>
      </c>
      <c r="K5514" s="31" t="s">
        <v>106</v>
      </c>
      <c r="L5514" s="31" t="s">
        <v>4275</v>
      </c>
      <c r="M5514" s="31" t="s">
        <v>8</v>
      </c>
      <c r="N5514" s="31" t="s">
        <v>25930</v>
      </c>
      <c r="O5514" s="31" t="s">
        <v>25929</v>
      </c>
      <c r="P5514" s="32" t="s">
        <v>25948</v>
      </c>
      <c r="Q5514" s="32">
        <v>1</v>
      </c>
      <c r="R5514" t="str">
        <f t="shared" si="86"/>
        <v>Роговська О.О. ПП, бар "Транзит" р-н Шепетовский Район, с.Городнявка (0)</v>
      </c>
    </row>
    <row r="5515" spans="1:18" hidden="1" x14ac:dyDescent="0.25">
      <c r="A5515" s="32">
        <v>421276</v>
      </c>
      <c r="B5515" s="31" t="s">
        <v>4338</v>
      </c>
      <c r="C5515" s="31" t="s">
        <v>4339</v>
      </c>
      <c r="D5515" s="31" t="s">
        <v>4340</v>
      </c>
      <c r="E5515" s="31" t="s">
        <v>135</v>
      </c>
      <c r="F5515" s="31" t="s">
        <v>122</v>
      </c>
      <c r="G5515" s="31" t="s">
        <v>107</v>
      </c>
      <c r="H5515" s="31" t="s">
        <v>108</v>
      </c>
      <c r="I5515" s="31" t="s">
        <v>124</v>
      </c>
      <c r="J5515" s="31" t="s">
        <v>109</v>
      </c>
      <c r="K5515" s="31" t="s">
        <v>106</v>
      </c>
      <c r="L5515" s="31" t="s">
        <v>4339</v>
      </c>
      <c r="M5515" s="31" t="s">
        <v>9</v>
      </c>
      <c r="N5515" s="31" t="s">
        <v>25930</v>
      </c>
      <c r="O5515" s="31" t="s">
        <v>25929</v>
      </c>
      <c r="P5515" s="32" t="s">
        <v>25948</v>
      </c>
      <c r="Q5515" s="32">
        <v>1</v>
      </c>
      <c r="R5515" t="str">
        <f t="shared" si="86"/>
        <v>Солодка Л.І. ПП, маг. "Продукти" Полонський Район, Котюржинці,</v>
      </c>
    </row>
    <row r="5516" spans="1:18" hidden="1" x14ac:dyDescent="0.25">
      <c r="A5516" s="32">
        <v>421284</v>
      </c>
      <c r="B5516" s="31" t="s">
        <v>4345</v>
      </c>
      <c r="C5516" s="31" t="s">
        <v>4346</v>
      </c>
      <c r="D5516" s="31" t="s">
        <v>4347</v>
      </c>
      <c r="E5516" s="31" t="s">
        <v>135</v>
      </c>
      <c r="F5516" s="31" t="s">
        <v>122</v>
      </c>
      <c r="G5516" s="31" t="s">
        <v>107</v>
      </c>
      <c r="H5516" s="31" t="s">
        <v>108</v>
      </c>
      <c r="I5516" s="31" t="s">
        <v>4348</v>
      </c>
      <c r="J5516" s="31" t="s">
        <v>4349</v>
      </c>
      <c r="K5516" s="31" t="s">
        <v>106</v>
      </c>
      <c r="L5516" s="31" t="s">
        <v>4346</v>
      </c>
      <c r="M5516" s="31" t="s">
        <v>12</v>
      </c>
      <c r="N5516" s="31" t="s">
        <v>25930</v>
      </c>
      <c r="O5516" s="31" t="s">
        <v>25929</v>
      </c>
      <c r="P5516" s="32" t="s">
        <v>25948</v>
      </c>
      <c r="Q5516" s="32">
        <v>1</v>
      </c>
      <c r="R5516" t="str">
        <f t="shared" si="86"/>
        <v>Ізяславський Хлібзавод ПрАТ Ізяславський Район, Ізяслав, вул. Жовтнева, б. 81,</v>
      </c>
    </row>
    <row r="5517" spans="1:18" hidden="1" x14ac:dyDescent="0.25">
      <c r="A5517" s="32">
        <v>421288</v>
      </c>
      <c r="B5517" s="31" t="s">
        <v>4350</v>
      </c>
      <c r="C5517" s="31" t="s">
        <v>4351</v>
      </c>
      <c r="D5517" s="31" t="s">
        <v>4352</v>
      </c>
      <c r="E5517" s="31" t="s">
        <v>145</v>
      </c>
      <c r="F5517" s="31" t="s">
        <v>122</v>
      </c>
      <c r="G5517" s="31" t="s">
        <v>107</v>
      </c>
      <c r="H5517" s="31" t="s">
        <v>108</v>
      </c>
      <c r="I5517" s="31" t="s">
        <v>124</v>
      </c>
      <c r="J5517" s="31" t="s">
        <v>109</v>
      </c>
      <c r="K5517" s="31" t="s">
        <v>106</v>
      </c>
      <c r="L5517" s="31" t="s">
        <v>4353</v>
      </c>
      <c r="M5517" s="31" t="s">
        <v>25936</v>
      </c>
      <c r="N5517" s="31" t="s">
        <v>25931</v>
      </c>
      <c r="O5517" s="31" t="s">
        <v>25929</v>
      </c>
      <c r="P5517" s="32" t="s">
        <v>25948</v>
      </c>
      <c r="Q5517" s="32">
        <v>1</v>
      </c>
      <c r="R5517" t="str">
        <f t="shared" si="86"/>
        <v>(КООП) Ярмолинецьке РСТ, маг. "Універмаг" р-н Ярмолинецкий Район, пгт.Ярмолинцы, ул.Хмельницкая, д.9</v>
      </c>
    </row>
    <row r="5518" spans="1:18" hidden="1" x14ac:dyDescent="0.25">
      <c r="A5518" s="32">
        <v>421295</v>
      </c>
      <c r="B5518" s="31" t="s">
        <v>4361</v>
      </c>
      <c r="C5518" s="31" t="s">
        <v>4362</v>
      </c>
      <c r="D5518" s="31" t="s">
        <v>4363</v>
      </c>
      <c r="E5518" s="31" t="s">
        <v>135</v>
      </c>
      <c r="F5518" s="31" t="s">
        <v>122</v>
      </c>
      <c r="G5518" s="31" t="s">
        <v>107</v>
      </c>
      <c r="H5518" s="31" t="s">
        <v>108</v>
      </c>
      <c r="I5518" s="31" t="s">
        <v>4364</v>
      </c>
      <c r="J5518" s="31" t="s">
        <v>4365</v>
      </c>
      <c r="K5518" s="31" t="s">
        <v>106</v>
      </c>
      <c r="L5518" s="31" t="s">
        <v>4362</v>
      </c>
      <c r="M5518" s="31" t="s">
        <v>8</v>
      </c>
      <c r="N5518" s="31" t="s">
        <v>25930</v>
      </c>
      <c r="O5518" s="31" t="s">
        <v>25929</v>
      </c>
      <c r="P5518" s="32" t="s">
        <v>25948</v>
      </c>
      <c r="Q5518" s="32">
        <v>1</v>
      </c>
      <c r="R5518" t="str">
        <f t="shared" si="86"/>
        <v>Шудрак А.М. ПП, маг. "Калина" р-н Шепетовский Район, с.Хролин, ул.Ватутина, д.15</v>
      </c>
    </row>
    <row r="5519" spans="1:18" hidden="1" x14ac:dyDescent="0.25">
      <c r="A5519" s="32">
        <v>421301</v>
      </c>
      <c r="B5519" s="31" t="s">
        <v>4366</v>
      </c>
      <c r="C5519" s="31" t="s">
        <v>4367</v>
      </c>
      <c r="D5519" s="31" t="s">
        <v>4368</v>
      </c>
      <c r="E5519" s="31" t="s">
        <v>135</v>
      </c>
      <c r="F5519" s="31" t="s">
        <v>122</v>
      </c>
      <c r="G5519" s="31" t="s">
        <v>107</v>
      </c>
      <c r="H5519" s="31" t="s">
        <v>108</v>
      </c>
      <c r="I5519" s="31" t="s">
        <v>124</v>
      </c>
      <c r="J5519" s="31" t="s">
        <v>109</v>
      </c>
      <c r="K5519" s="31" t="s">
        <v>106</v>
      </c>
      <c r="L5519" s="31" t="s">
        <v>4369</v>
      </c>
      <c r="M5519" s="31" t="s">
        <v>9</v>
      </c>
      <c r="N5519" s="31" t="s">
        <v>25930</v>
      </c>
      <c r="O5519" s="31" t="s">
        <v>25929</v>
      </c>
      <c r="P5519" s="32" t="s">
        <v>25948</v>
      </c>
      <c r="Q5519" s="32">
        <v>1</v>
      </c>
      <c r="R5519" t="str">
        <f t="shared" si="86"/>
        <v>(КООП) Ринок КП "Ринок" смт.Білогір'я вул.Шевченка, базар</v>
      </c>
    </row>
    <row r="5520" spans="1:18" hidden="1" x14ac:dyDescent="0.25">
      <c r="A5520" s="32">
        <v>399195</v>
      </c>
      <c r="B5520" s="31" t="s">
        <v>425</v>
      </c>
      <c r="C5520" s="31" t="s">
        <v>426</v>
      </c>
      <c r="D5520" s="31" t="s">
        <v>427</v>
      </c>
      <c r="E5520" s="31" t="s">
        <v>145</v>
      </c>
      <c r="F5520" s="31" t="s">
        <v>122</v>
      </c>
      <c r="G5520" s="31" t="s">
        <v>107</v>
      </c>
      <c r="H5520" s="31" t="s">
        <v>108</v>
      </c>
      <c r="I5520" s="31" t="s">
        <v>124</v>
      </c>
      <c r="J5520" s="31" t="s">
        <v>109</v>
      </c>
      <c r="K5520" s="31" t="s">
        <v>106</v>
      </c>
      <c r="L5520" s="31" t="s">
        <v>426</v>
      </c>
      <c r="M5520" s="31" t="s">
        <v>14</v>
      </c>
      <c r="N5520" s="31" t="s">
        <v>25931</v>
      </c>
      <c r="O5520" s="31" t="s">
        <v>25929</v>
      </c>
      <c r="P5520" s="32" t="s">
        <v>25948</v>
      </c>
      <c r="Q5520" s="32">
        <v>1</v>
      </c>
      <c r="R5520" t="str">
        <f t="shared" si="86"/>
        <v>Вавринчук Н.С. ПП, маг. "Продукти" р-н Хмельницкий Район, с.Шаровечка, д.1</v>
      </c>
    </row>
    <row r="5521" spans="1:18" hidden="1" x14ac:dyDescent="0.25">
      <c r="A5521" s="32">
        <v>399196</v>
      </c>
      <c r="B5521" s="31" t="s">
        <v>428</v>
      </c>
      <c r="C5521" s="31" t="s">
        <v>429</v>
      </c>
      <c r="D5521" s="31" t="s">
        <v>430</v>
      </c>
      <c r="E5521" s="31" t="s">
        <v>145</v>
      </c>
      <c r="F5521" s="31" t="s">
        <v>122</v>
      </c>
      <c r="G5521" s="31" t="s">
        <v>107</v>
      </c>
      <c r="H5521" s="31" t="s">
        <v>108</v>
      </c>
      <c r="I5521" s="31" t="s">
        <v>124</v>
      </c>
      <c r="J5521" s="31" t="s">
        <v>109</v>
      </c>
      <c r="K5521" s="31" t="s">
        <v>106</v>
      </c>
      <c r="L5521" s="31" t="s">
        <v>429</v>
      </c>
      <c r="M5521" s="31" t="s">
        <v>13</v>
      </c>
      <c r="N5521" s="31" t="s">
        <v>25931</v>
      </c>
      <c r="O5521" s="31" t="s">
        <v>25929</v>
      </c>
      <c r="P5521" s="32" t="s">
        <v>25948</v>
      </c>
      <c r="Q5521" s="32">
        <v>1</v>
      </c>
      <c r="R5521" t="str">
        <f t="shared" si="86"/>
        <v>Харчук Л.В. ПП, маг. "Сільмаг" р-н Деражнянский Район, с.Гатная, ул.Киевская, д.2 (вул. Леніна, б. 2)</v>
      </c>
    </row>
    <row r="5522" spans="1:18" hidden="1" x14ac:dyDescent="0.25">
      <c r="A5522" s="32">
        <v>399198</v>
      </c>
      <c r="B5522" s="31" t="s">
        <v>425</v>
      </c>
      <c r="C5522" s="31" t="s">
        <v>426</v>
      </c>
      <c r="D5522" s="31" t="s">
        <v>432</v>
      </c>
      <c r="E5522" s="31" t="s">
        <v>145</v>
      </c>
      <c r="F5522" s="31" t="s">
        <v>122</v>
      </c>
      <c r="G5522" s="31" t="s">
        <v>107</v>
      </c>
      <c r="H5522" s="31" t="s">
        <v>108</v>
      </c>
      <c r="I5522" s="31" t="s">
        <v>124</v>
      </c>
      <c r="J5522" s="31" t="s">
        <v>109</v>
      </c>
      <c r="K5522" s="31" t="s">
        <v>106</v>
      </c>
      <c r="L5522" s="31" t="s">
        <v>433</v>
      </c>
      <c r="M5522" s="31" t="s">
        <v>14</v>
      </c>
      <c r="N5522" s="31" t="s">
        <v>25931</v>
      </c>
      <c r="O5522" s="31" t="s">
        <v>25929</v>
      </c>
      <c r="P5522" s="32" t="s">
        <v>25948</v>
      </c>
      <c r="Q5522" s="32">
        <v>1</v>
      </c>
      <c r="R5522" t="str">
        <f t="shared" si="86"/>
        <v>Вавринчук Н.С. ПП, маг. "Продукти" р-н Хмельницкий Район, с.Шаровечка, ул.Заводская, д.1</v>
      </c>
    </row>
    <row r="5523" spans="1:18" hidden="1" x14ac:dyDescent="0.25">
      <c r="A5523" s="32">
        <v>399201</v>
      </c>
      <c r="B5523" s="31" t="s">
        <v>437</v>
      </c>
      <c r="C5523" s="31" t="s">
        <v>438</v>
      </c>
      <c r="D5523" s="31" t="s">
        <v>439</v>
      </c>
      <c r="E5523" s="31" t="s">
        <v>135</v>
      </c>
      <c r="F5523" s="31" t="s">
        <v>122</v>
      </c>
      <c r="G5523" s="31" t="s">
        <v>107</v>
      </c>
      <c r="H5523" s="31" t="s">
        <v>108</v>
      </c>
      <c r="I5523" s="31" t="s">
        <v>124</v>
      </c>
      <c r="J5523" s="31" t="s">
        <v>109</v>
      </c>
      <c r="K5523" s="31" t="s">
        <v>106</v>
      </c>
      <c r="L5523" s="31" t="s">
        <v>438</v>
      </c>
      <c r="M5523" s="31" t="s">
        <v>7</v>
      </c>
      <c r="N5523" s="31" t="s">
        <v>25930</v>
      </c>
      <c r="O5523" s="31" t="s">
        <v>25929</v>
      </c>
      <c r="P5523" s="32" t="s">
        <v>25948</v>
      </c>
      <c r="Q5523" s="32">
        <v>1</v>
      </c>
      <c r="R5523" t="str">
        <f t="shared" si="86"/>
        <v>Попова О.Д. ПП, маг. "Кава" г.Славута, пер.Рабочий (ринок)</v>
      </c>
    </row>
    <row r="5524" spans="1:18" hidden="1" x14ac:dyDescent="0.25">
      <c r="A5524" s="32">
        <v>399228</v>
      </c>
      <c r="B5524" s="31" t="s">
        <v>498</v>
      </c>
      <c r="C5524" s="31" t="s">
        <v>499</v>
      </c>
      <c r="D5524" s="31" t="s">
        <v>500</v>
      </c>
      <c r="E5524" s="31" t="s">
        <v>135</v>
      </c>
      <c r="F5524" s="31" t="s">
        <v>122</v>
      </c>
      <c r="G5524" s="31" t="s">
        <v>114</v>
      </c>
      <c r="H5524" s="31" t="s">
        <v>108</v>
      </c>
      <c r="I5524" s="31" t="s">
        <v>124</v>
      </c>
      <c r="J5524" s="31" t="s">
        <v>109</v>
      </c>
      <c r="K5524" s="31" t="s">
        <v>106</v>
      </c>
      <c r="L5524" s="31" t="s">
        <v>499</v>
      </c>
      <c r="M5524" s="31" t="s">
        <v>7</v>
      </c>
      <c r="N5524" s="31" t="s">
        <v>25930</v>
      </c>
      <c r="O5524" s="31" t="s">
        <v>25929</v>
      </c>
      <c r="P5524" s="32" t="s">
        <v>25948</v>
      </c>
      <c r="Q5524" s="32">
        <v>1</v>
      </c>
      <c r="R5524" t="str">
        <f t="shared" si="86"/>
        <v>Гненюк В.В. ПП, кафе "Полісся" г.Славута, ул.Казацкая, д.122</v>
      </c>
    </row>
    <row r="5525" spans="1:18" hidden="1" x14ac:dyDescent="0.25">
      <c r="A5525" s="32">
        <v>399230</v>
      </c>
      <c r="B5525" s="31" t="s">
        <v>504</v>
      </c>
      <c r="C5525" s="31" t="s">
        <v>505</v>
      </c>
      <c r="D5525" s="31" t="s">
        <v>506</v>
      </c>
      <c r="E5525" s="31" t="s">
        <v>135</v>
      </c>
      <c r="F5525" s="31" t="s">
        <v>122</v>
      </c>
      <c r="G5525" s="31" t="s">
        <v>107</v>
      </c>
      <c r="H5525" s="31" t="s">
        <v>108</v>
      </c>
      <c r="I5525" s="31" t="s">
        <v>124</v>
      </c>
      <c r="J5525" s="31" t="s">
        <v>109</v>
      </c>
      <c r="K5525" s="31" t="s">
        <v>106</v>
      </c>
      <c r="L5525" s="31" t="s">
        <v>505</v>
      </c>
      <c r="M5525" s="31" t="s">
        <v>7</v>
      </c>
      <c r="N5525" s="31" t="s">
        <v>25930</v>
      </c>
      <c r="O5525" s="31" t="s">
        <v>25929</v>
      </c>
      <c r="P5525" s="32" t="s">
        <v>67</v>
      </c>
      <c r="Q5525" s="32">
        <v>1</v>
      </c>
      <c r="R5525" t="str">
        <f t="shared" si="86"/>
        <v>Поліщук Л.І. ПП, маг. "Оксана" р-н Изяславский Район, с.Добрин (вул. Лесі Українки, б. 2)</v>
      </c>
    </row>
    <row r="5526" spans="1:18" hidden="1" x14ac:dyDescent="0.25">
      <c r="A5526" s="32">
        <v>399240</v>
      </c>
      <c r="B5526" s="31" t="s">
        <v>531</v>
      </c>
      <c r="C5526" s="31" t="s">
        <v>532</v>
      </c>
      <c r="D5526" s="31" t="s">
        <v>533</v>
      </c>
      <c r="E5526" s="31" t="s">
        <v>145</v>
      </c>
      <c r="F5526" s="31" t="s">
        <v>122</v>
      </c>
      <c r="G5526" s="31" t="s">
        <v>107</v>
      </c>
      <c r="H5526" s="31" t="s">
        <v>108</v>
      </c>
      <c r="I5526" s="31" t="s">
        <v>124</v>
      </c>
      <c r="J5526" s="31" t="s">
        <v>109</v>
      </c>
      <c r="K5526" s="31" t="s">
        <v>106</v>
      </c>
      <c r="L5526" s="31" t="s">
        <v>532</v>
      </c>
      <c r="M5526" s="31" t="s">
        <v>14</v>
      </c>
      <c r="N5526" s="31" t="s">
        <v>25931</v>
      </c>
      <c r="O5526" s="31" t="s">
        <v>25929</v>
      </c>
      <c r="P5526" s="32" t="s">
        <v>25948</v>
      </c>
      <c r="Q5526" s="32">
        <v>1</v>
      </c>
      <c r="R5526" t="str">
        <f t="shared" si="86"/>
        <v>Дяченко О.Б. ПП, маг. "Сільмаг" р-н Хмельницкий Район, с.Ставчинцы, ул.Ленина, д.16</v>
      </c>
    </row>
    <row r="5527" spans="1:18" hidden="1" x14ac:dyDescent="0.25">
      <c r="A5527" s="32">
        <v>399272</v>
      </c>
      <c r="B5527" s="31" t="s">
        <v>614</v>
      </c>
      <c r="C5527" s="31" t="s">
        <v>615</v>
      </c>
      <c r="D5527" s="31" t="s">
        <v>616</v>
      </c>
      <c r="E5527" s="31" t="s">
        <v>145</v>
      </c>
      <c r="F5527" s="31" t="s">
        <v>122</v>
      </c>
      <c r="G5527" s="31" t="s">
        <v>107</v>
      </c>
      <c r="H5527" s="31" t="s">
        <v>108</v>
      </c>
      <c r="I5527" s="31" t="s">
        <v>124</v>
      </c>
      <c r="J5527" s="31" t="s">
        <v>109</v>
      </c>
      <c r="K5527" s="31" t="s">
        <v>106</v>
      </c>
      <c r="L5527" s="31" t="s">
        <v>615</v>
      </c>
      <c r="M5527" s="31" t="s">
        <v>16</v>
      </c>
      <c r="N5527" s="31" t="s">
        <v>25931</v>
      </c>
      <c r="O5527" s="31" t="s">
        <v>25929</v>
      </c>
      <c r="P5527" s="32" t="s">
        <v>25948</v>
      </c>
      <c r="Q5527" s="32">
        <v>1</v>
      </c>
      <c r="R5527" t="str">
        <f t="shared" si="86"/>
        <v>Ковальський С.М. ПП, зелений вагончик р-н Деражнянский Район, с.Гришки, д.11 (вул. Шевченка, б. 11)</v>
      </c>
    </row>
    <row r="5528" spans="1:18" hidden="1" x14ac:dyDescent="0.25">
      <c r="A5528" s="32">
        <v>399281</v>
      </c>
      <c r="B5528" s="31" t="s">
        <v>635</v>
      </c>
      <c r="C5528" s="31" t="s">
        <v>636</v>
      </c>
      <c r="D5528" s="31" t="s">
        <v>637</v>
      </c>
      <c r="E5528" s="31" t="s">
        <v>145</v>
      </c>
      <c r="F5528" s="31" t="s">
        <v>122</v>
      </c>
      <c r="G5528" s="31" t="s">
        <v>107</v>
      </c>
      <c r="H5528" s="31" t="s">
        <v>108</v>
      </c>
      <c r="I5528" s="31"/>
      <c r="J5528" s="31"/>
      <c r="K5528" s="31" t="s">
        <v>106</v>
      </c>
      <c r="L5528" s="31" t="s">
        <v>638</v>
      </c>
      <c r="M5528" s="31" t="s">
        <v>16</v>
      </c>
      <c r="N5528" s="31" t="s">
        <v>25931</v>
      </c>
      <c r="O5528" s="31" t="s">
        <v>25929</v>
      </c>
      <c r="P5528" s="32" t="s">
        <v>25948</v>
      </c>
      <c r="Q5528" s="32">
        <v>1</v>
      </c>
      <c r="R5528" t="str">
        <f t="shared" si="86"/>
        <v>(КООП) Хмельницька міжрайбаза облспоживспілки ДП ХО р-н Деражнянский Район, с.Божикивци (0)</v>
      </c>
    </row>
    <row r="5529" spans="1:18" hidden="1" x14ac:dyDescent="0.25">
      <c r="A5529" s="32">
        <v>399282</v>
      </c>
      <c r="B5529" s="31" t="s">
        <v>639</v>
      </c>
      <c r="C5529" s="31" t="s">
        <v>638</v>
      </c>
      <c r="D5529" s="31" t="s">
        <v>640</v>
      </c>
      <c r="E5529" s="31" t="s">
        <v>145</v>
      </c>
      <c r="F5529" s="31" t="s">
        <v>122</v>
      </c>
      <c r="G5529" s="31" t="s">
        <v>107</v>
      </c>
      <c r="H5529" s="31" t="s">
        <v>108</v>
      </c>
      <c r="I5529" s="31"/>
      <c r="J5529" s="31"/>
      <c r="K5529" s="31" t="s">
        <v>106</v>
      </c>
      <c r="L5529" s="31" t="s">
        <v>638</v>
      </c>
      <c r="M5529" s="31" t="s">
        <v>13</v>
      </c>
      <c r="N5529" s="31" t="s">
        <v>25931</v>
      </c>
      <c r="O5529" s="31" t="s">
        <v>25929</v>
      </c>
      <c r="P5529" s="32" t="s">
        <v>25948</v>
      </c>
      <c r="Q5529" s="32">
        <v>1</v>
      </c>
      <c r="R5529" t="str">
        <f t="shared" si="86"/>
        <v>Хмельницька міжрайбаза облспоживспілки ДП ХО р-н Деражнянский Район, с.Шелехово (0)</v>
      </c>
    </row>
    <row r="5530" spans="1:18" hidden="1" x14ac:dyDescent="0.25">
      <c r="A5530" s="32">
        <v>399292</v>
      </c>
      <c r="B5530" s="31" t="s">
        <v>659</v>
      </c>
      <c r="C5530" s="31" t="s">
        <v>660</v>
      </c>
      <c r="D5530" s="31" t="s">
        <v>661</v>
      </c>
      <c r="E5530" s="31" t="s">
        <v>145</v>
      </c>
      <c r="F5530" s="31" t="s">
        <v>122</v>
      </c>
      <c r="G5530" s="31" t="s">
        <v>114</v>
      </c>
      <c r="H5530" s="31" t="s">
        <v>108</v>
      </c>
      <c r="I5530" s="31" t="s">
        <v>124</v>
      </c>
      <c r="J5530" s="31" t="s">
        <v>109</v>
      </c>
      <c r="K5530" s="31" t="s">
        <v>106</v>
      </c>
      <c r="L5530" s="31" t="s">
        <v>660</v>
      </c>
      <c r="M5530" s="31" t="s">
        <v>25936</v>
      </c>
      <c r="N5530" s="31" t="s">
        <v>25931</v>
      </c>
      <c r="O5530" s="31" t="s">
        <v>25929</v>
      </c>
      <c r="P5530" s="32" t="s">
        <v>25948</v>
      </c>
      <c r="Q5530" s="32">
        <v>1</v>
      </c>
      <c r="R5530" t="str">
        <f t="shared" si="86"/>
        <v>Ткачук В.М. ПП, бар "Віта" р-н Городокский Район, г.Городок (ринок)</v>
      </c>
    </row>
    <row r="5531" spans="1:18" hidden="1" x14ac:dyDescent="0.25">
      <c r="A5531" s="32">
        <v>534774</v>
      </c>
      <c r="B5531" s="31" t="s">
        <v>806</v>
      </c>
      <c r="C5531" s="31" t="s">
        <v>807</v>
      </c>
      <c r="D5531" s="31" t="s">
        <v>808</v>
      </c>
      <c r="E5531" s="31" t="s">
        <v>135</v>
      </c>
      <c r="F5531" s="31" t="s">
        <v>122</v>
      </c>
      <c r="G5531" s="31" t="s">
        <v>149</v>
      </c>
      <c r="H5531" s="31" t="s">
        <v>108</v>
      </c>
      <c r="I5531" s="31" t="s">
        <v>809</v>
      </c>
      <c r="J5531" s="31" t="s">
        <v>810</v>
      </c>
      <c r="K5531" s="31" t="s">
        <v>106</v>
      </c>
      <c r="L5531" s="31" t="s">
        <v>807</v>
      </c>
      <c r="M5531" s="31" t="s">
        <v>10</v>
      </c>
      <c r="N5531" s="31" t="s">
        <v>25930</v>
      </c>
      <c r="O5531" s="31" t="s">
        <v>25929</v>
      </c>
      <c r="P5531" s="32" t="s">
        <v>25948</v>
      </c>
      <c r="Q5531" s="32">
        <v>1</v>
      </c>
      <c r="R5531" t="str">
        <f t="shared" si="86"/>
        <v>Ковальчук А.Г. ПП, ларьок "Свіжий хліб" р-н Славутский Район, с.Крупец, ул.Калинина, д.151</v>
      </c>
    </row>
    <row r="5532" spans="1:18" hidden="1" x14ac:dyDescent="0.25">
      <c r="A5532" s="32">
        <v>600996</v>
      </c>
      <c r="B5532" s="31" t="s">
        <v>4964</v>
      </c>
      <c r="C5532" s="31" t="s">
        <v>4965</v>
      </c>
      <c r="D5532" s="31" t="s">
        <v>4179</v>
      </c>
      <c r="E5532" s="31" t="s">
        <v>145</v>
      </c>
      <c r="F5532" s="31" t="s">
        <v>122</v>
      </c>
      <c r="G5532" s="31" t="s">
        <v>107</v>
      </c>
      <c r="H5532" s="31" t="s">
        <v>108</v>
      </c>
      <c r="I5532" s="31" t="s">
        <v>124</v>
      </c>
      <c r="J5532" s="31" t="s">
        <v>109</v>
      </c>
      <c r="K5532" s="31" t="s">
        <v>106</v>
      </c>
      <c r="L5532" s="31" t="s">
        <v>4965</v>
      </c>
      <c r="M5532" s="31" t="s">
        <v>13</v>
      </c>
      <c r="N5532" s="31" t="s">
        <v>25931</v>
      </c>
      <c r="O5532" s="31" t="s">
        <v>25929</v>
      </c>
      <c r="P5532" s="32" t="s">
        <v>25948</v>
      </c>
      <c r="Q5532" s="32">
        <v>1</v>
      </c>
      <c r="R5532" t="str">
        <f t="shared" si="86"/>
        <v>Бартощак М.П. ПП, маг. "Людмила" р-н Городокский Район, пгт.Сатанов, пл.Базарная (0)</v>
      </c>
    </row>
    <row r="5533" spans="1:18" hidden="1" x14ac:dyDescent="0.25">
      <c r="A5533" s="32">
        <v>600999</v>
      </c>
      <c r="B5533" s="31" t="s">
        <v>4966</v>
      </c>
      <c r="C5533" s="31" t="s">
        <v>4967</v>
      </c>
      <c r="D5533" s="31" t="s">
        <v>4968</v>
      </c>
      <c r="E5533" s="31" t="s">
        <v>145</v>
      </c>
      <c r="F5533" s="31" t="s">
        <v>122</v>
      </c>
      <c r="G5533" s="31" t="s">
        <v>107</v>
      </c>
      <c r="H5533" s="31" t="s">
        <v>108</v>
      </c>
      <c r="I5533" s="31" t="s">
        <v>4969</v>
      </c>
      <c r="J5533" s="31" t="s">
        <v>4970</v>
      </c>
      <c r="K5533" s="31" t="s">
        <v>106</v>
      </c>
      <c r="L5533" s="31" t="s">
        <v>4967</v>
      </c>
      <c r="M5533" s="31" t="s">
        <v>25936</v>
      </c>
      <c r="N5533" s="31" t="s">
        <v>25931</v>
      </c>
      <c r="O5533" s="31" t="s">
        <v>25929</v>
      </c>
      <c r="P5533" s="32" t="s">
        <v>25948</v>
      </c>
      <c r="Q5533" s="32">
        <v>1</v>
      </c>
      <c r="R5533" t="str">
        <f t="shared" si="86"/>
        <v>Романов Р.П. ПП, маг.-вагончик р-н Волочисский Район, с.Корыстова, пер.Космодемьянской Зои, д.27</v>
      </c>
    </row>
    <row r="5534" spans="1:18" hidden="1" x14ac:dyDescent="0.25">
      <c r="A5534" s="32">
        <v>834040</v>
      </c>
      <c r="B5534" s="31" t="s">
        <v>5020</v>
      </c>
      <c r="C5534" s="31" t="s">
        <v>5021</v>
      </c>
      <c r="D5534" s="31" t="s">
        <v>5022</v>
      </c>
      <c r="E5534" s="31" t="s">
        <v>135</v>
      </c>
      <c r="F5534" s="31" t="s">
        <v>122</v>
      </c>
      <c r="G5534" s="31" t="s">
        <v>107</v>
      </c>
      <c r="H5534" s="31" t="s">
        <v>108</v>
      </c>
      <c r="I5534" s="31" t="s">
        <v>5023</v>
      </c>
      <c r="J5534" s="31" t="s">
        <v>5024</v>
      </c>
      <c r="K5534" s="31" t="s">
        <v>106</v>
      </c>
      <c r="L5534" s="31" t="s">
        <v>5021</v>
      </c>
      <c r="M5534" s="31" t="s">
        <v>8</v>
      </c>
      <c r="N5534" s="31" t="s">
        <v>25930</v>
      </c>
      <c r="O5534" s="31" t="s">
        <v>25929</v>
      </c>
      <c r="P5534" s="32" t="s">
        <v>25948</v>
      </c>
      <c r="Q5534" s="32">
        <v>1</v>
      </c>
      <c r="R5534" t="str">
        <f t="shared" si="86"/>
        <v>Юзепчук О.А. ПП, маг. "Продукти" р-н Шепетовский Район, с.Михайлючка, ул.Михайлючка, д.6</v>
      </c>
    </row>
    <row r="5535" spans="1:18" hidden="1" x14ac:dyDescent="0.25">
      <c r="A5535" s="32">
        <v>834043</v>
      </c>
      <c r="B5535" s="31" t="s">
        <v>5034</v>
      </c>
      <c r="C5535" s="31" t="s">
        <v>5035</v>
      </c>
      <c r="D5535" s="31" t="s">
        <v>5036</v>
      </c>
      <c r="E5535" s="31" t="s">
        <v>135</v>
      </c>
      <c r="F5535" s="31" t="s">
        <v>122</v>
      </c>
      <c r="G5535" s="31" t="s">
        <v>107</v>
      </c>
      <c r="H5535" s="31" t="s">
        <v>108</v>
      </c>
      <c r="I5535" s="31" t="s">
        <v>5037</v>
      </c>
      <c r="J5535" s="31" t="s">
        <v>5038</v>
      </c>
      <c r="K5535" s="31" t="s">
        <v>106</v>
      </c>
      <c r="L5535" s="31" t="s">
        <v>5035</v>
      </c>
      <c r="M5535" s="31" t="s">
        <v>9</v>
      </c>
      <c r="N5535" s="31" t="s">
        <v>25930</v>
      </c>
      <c r="O5535" s="31" t="s">
        <v>25929</v>
      </c>
      <c r="P5535" s="32" t="s">
        <v>25948</v>
      </c>
      <c r="Q5535" s="32">
        <v>1</v>
      </c>
      <c r="R5535" t="str">
        <f t="shared" si="86"/>
        <v>Білогірський Сокіл ФГ, маг. "Продукти" р-н Белогорский Район, пгт.Белогорье, ул.Ломоносова, д.15 А</v>
      </c>
    </row>
    <row r="5536" spans="1:18" hidden="1" x14ac:dyDescent="0.25">
      <c r="A5536" s="32">
        <v>385460</v>
      </c>
      <c r="B5536" s="31" t="s">
        <v>1218</v>
      </c>
      <c r="C5536" s="31" t="s">
        <v>1219</v>
      </c>
      <c r="D5536" s="31" t="s">
        <v>1220</v>
      </c>
      <c r="E5536" s="31" t="s">
        <v>135</v>
      </c>
      <c r="F5536" s="31" t="s">
        <v>122</v>
      </c>
      <c r="G5536" s="31" t="s">
        <v>114</v>
      </c>
      <c r="H5536" s="31" t="s">
        <v>108</v>
      </c>
      <c r="I5536" s="31" t="s">
        <v>124</v>
      </c>
      <c r="J5536" s="31" t="s">
        <v>109</v>
      </c>
      <c r="K5536" s="31" t="s">
        <v>106</v>
      </c>
      <c r="L5536" s="31" t="s">
        <v>1219</v>
      </c>
      <c r="M5536" s="31" t="s">
        <v>7</v>
      </c>
      <c r="N5536" s="31" t="s">
        <v>25930</v>
      </c>
      <c r="O5536" s="31" t="s">
        <v>25929</v>
      </c>
      <c r="P5536" s="32" t="s">
        <v>25948</v>
      </c>
      <c r="Q5536" s="32">
        <v>1</v>
      </c>
      <c r="R5536" t="str">
        <f t="shared" si="86"/>
        <v>Миклуш Т.О. ПП, кафе-бар "Гавань" г.Славута, ул.Лесная, д.3б</v>
      </c>
    </row>
    <row r="5537" spans="1:18" hidden="1" x14ac:dyDescent="0.25">
      <c r="A5537" s="32">
        <v>385525</v>
      </c>
      <c r="B5537" s="31" t="s">
        <v>1324</v>
      </c>
      <c r="C5537" s="31" t="s">
        <v>1325</v>
      </c>
      <c r="D5537" s="31" t="s">
        <v>412</v>
      </c>
      <c r="E5537" s="31" t="s">
        <v>135</v>
      </c>
      <c r="F5537" s="31" t="s">
        <v>122</v>
      </c>
      <c r="G5537" s="31" t="s">
        <v>298</v>
      </c>
      <c r="H5537" s="31" t="s">
        <v>108</v>
      </c>
      <c r="I5537" s="31"/>
      <c r="J5537" s="31"/>
      <c r="K5537" s="31" t="s">
        <v>106</v>
      </c>
      <c r="L5537" s="31" t="s">
        <v>1325</v>
      </c>
      <c r="M5537" s="31" t="s">
        <v>11</v>
      </c>
      <c r="N5537" s="31" t="s">
        <v>25930</v>
      </c>
      <c r="O5537" s="31" t="s">
        <v>25929</v>
      </c>
      <c r="P5537" s="32" t="s">
        <v>25948</v>
      </c>
      <c r="Q5537" s="32">
        <v>1</v>
      </c>
      <c r="R5537" t="str">
        <f t="shared" si="86"/>
        <v>Доценко Н.А. ПП, склад г.Шепетовка (0)</v>
      </c>
    </row>
    <row r="5538" spans="1:18" hidden="1" x14ac:dyDescent="0.25">
      <c r="A5538" s="32">
        <v>385619</v>
      </c>
      <c r="B5538" s="31" t="s">
        <v>1468</v>
      </c>
      <c r="C5538" s="31" t="s">
        <v>1469</v>
      </c>
      <c r="D5538" s="31" t="s">
        <v>1470</v>
      </c>
      <c r="E5538" s="31" t="s">
        <v>145</v>
      </c>
      <c r="F5538" s="31" t="s">
        <v>122</v>
      </c>
      <c r="G5538" s="31" t="s">
        <v>149</v>
      </c>
      <c r="H5538" s="31" t="s">
        <v>108</v>
      </c>
      <c r="I5538" s="31" t="s">
        <v>1471</v>
      </c>
      <c r="J5538" s="31" t="s">
        <v>1472</v>
      </c>
      <c r="K5538" s="31" t="s">
        <v>106</v>
      </c>
      <c r="L5538" s="31" t="s">
        <v>1469</v>
      </c>
      <c r="M5538" s="31" t="s">
        <v>25936</v>
      </c>
      <c r="N5538" s="31" t="s">
        <v>25931</v>
      </c>
      <c r="O5538" s="31" t="s">
        <v>25929</v>
      </c>
      <c r="P5538" s="32" t="s">
        <v>25948</v>
      </c>
      <c r="Q5538" s="32">
        <v>1</v>
      </c>
      <c r="R5538" t="str">
        <f t="shared" si="86"/>
        <v>Грабовська С.М. ПП, к-к р-н Городокский Район, г.Городок, ул.Шевченко (територія ринку)</v>
      </c>
    </row>
    <row r="5539" spans="1:18" hidden="1" x14ac:dyDescent="0.25">
      <c r="A5539" s="32">
        <v>385719</v>
      </c>
      <c r="B5539" s="31" t="s">
        <v>1580</v>
      </c>
      <c r="C5539" s="31" t="s">
        <v>1581</v>
      </c>
      <c r="D5539" s="31" t="s">
        <v>1582</v>
      </c>
      <c r="E5539" s="31" t="s">
        <v>135</v>
      </c>
      <c r="F5539" s="31" t="s">
        <v>122</v>
      </c>
      <c r="G5539" s="31" t="s">
        <v>164</v>
      </c>
      <c r="H5539" s="31" t="s">
        <v>108</v>
      </c>
      <c r="I5539" s="31" t="s">
        <v>124</v>
      </c>
      <c r="J5539" s="31" t="s">
        <v>109</v>
      </c>
      <c r="K5539" s="31" t="s">
        <v>106</v>
      </c>
      <c r="L5539" s="31" t="s">
        <v>1581</v>
      </c>
      <c r="M5539" s="31" t="s">
        <v>11</v>
      </c>
      <c r="N5539" s="31" t="s">
        <v>25930</v>
      </c>
      <c r="O5539" s="31" t="s">
        <v>25929</v>
      </c>
      <c r="P5539" s="32" t="s">
        <v>25948</v>
      </c>
      <c r="Q5539" s="32">
        <v>1</v>
      </c>
      <c r="R5539" t="str">
        <f t="shared" si="86"/>
        <v>Україна ТОВ, АГЗС г.Шепетовка, ул.Тургенева, д.95</v>
      </c>
    </row>
    <row r="5540" spans="1:18" hidden="1" x14ac:dyDescent="0.25">
      <c r="A5540" s="32">
        <v>385737</v>
      </c>
      <c r="B5540" s="31" t="s">
        <v>1594</v>
      </c>
      <c r="C5540" s="31" t="s">
        <v>1595</v>
      </c>
      <c r="D5540" s="31" t="s">
        <v>1596</v>
      </c>
      <c r="E5540" s="31" t="s">
        <v>135</v>
      </c>
      <c r="F5540" s="31" t="s">
        <v>122</v>
      </c>
      <c r="G5540" s="31" t="s">
        <v>107</v>
      </c>
      <c r="H5540" s="31" t="s">
        <v>108</v>
      </c>
      <c r="I5540" s="31" t="s">
        <v>124</v>
      </c>
      <c r="J5540" s="31" t="s">
        <v>109</v>
      </c>
      <c r="K5540" s="31" t="s">
        <v>106</v>
      </c>
      <c r="L5540" s="31" t="s">
        <v>1597</v>
      </c>
      <c r="M5540" s="31" t="s">
        <v>7</v>
      </c>
      <c r="N5540" s="31" t="s">
        <v>25930</v>
      </c>
      <c r="O5540" s="31" t="s">
        <v>25929</v>
      </c>
      <c r="P5540" s="32" t="s">
        <v>25948</v>
      </c>
      <c r="Q5540" s="32">
        <v>1</v>
      </c>
      <c r="R5540" t="str">
        <f t="shared" si="86"/>
        <v>(КООП) Плужне КП, маг. "Продукти" р-н Изяславский Район, с.Новостав, ул.Зеленая, д.42</v>
      </c>
    </row>
    <row r="5541" spans="1:18" hidden="1" x14ac:dyDescent="0.25">
      <c r="A5541" s="32">
        <v>385741</v>
      </c>
      <c r="B5541" s="31" t="s">
        <v>1598</v>
      </c>
      <c r="C5541" s="31" t="s">
        <v>1599</v>
      </c>
      <c r="D5541" s="31" t="s">
        <v>1600</v>
      </c>
      <c r="E5541" s="31" t="s">
        <v>135</v>
      </c>
      <c r="F5541" s="31" t="s">
        <v>122</v>
      </c>
      <c r="G5541" s="31" t="s">
        <v>107</v>
      </c>
      <c r="H5541" s="31" t="s">
        <v>108</v>
      </c>
      <c r="I5541" s="31" t="s">
        <v>124</v>
      </c>
      <c r="J5541" s="31" t="s">
        <v>109</v>
      </c>
      <c r="K5541" s="31" t="s">
        <v>106</v>
      </c>
      <c r="L5541" s="31" t="s">
        <v>1599</v>
      </c>
      <c r="M5541" s="31" t="s">
        <v>7</v>
      </c>
      <c r="N5541" s="31" t="s">
        <v>25930</v>
      </c>
      <c r="O5541" s="31" t="s">
        <v>25929</v>
      </c>
      <c r="P5541" s="32" t="s">
        <v>25948</v>
      </c>
      <c r="Q5541" s="32">
        <v>1</v>
      </c>
      <c r="R5541" t="str">
        <f t="shared" si="86"/>
        <v>Пономарьова О.І. ПП, маг. "Антрікот" Славута, вул. Хмельницького Богдана, б. 88,</v>
      </c>
    </row>
    <row r="5542" spans="1:18" hidden="1" x14ac:dyDescent="0.25">
      <c r="A5542" s="32">
        <v>385744</v>
      </c>
      <c r="B5542" s="31" t="s">
        <v>1601</v>
      </c>
      <c r="C5542" s="31" t="s">
        <v>1602</v>
      </c>
      <c r="D5542" s="31" t="s">
        <v>1603</v>
      </c>
      <c r="E5542" s="31" t="s">
        <v>135</v>
      </c>
      <c r="F5542" s="31" t="s">
        <v>122</v>
      </c>
      <c r="G5542" s="31" t="s">
        <v>107</v>
      </c>
      <c r="H5542" s="31" t="s">
        <v>108</v>
      </c>
      <c r="I5542" s="31" t="s">
        <v>124</v>
      </c>
      <c r="J5542" s="31" t="s">
        <v>109</v>
      </c>
      <c r="K5542" s="31" t="s">
        <v>106</v>
      </c>
      <c r="L5542" s="31" t="s">
        <v>1602</v>
      </c>
      <c r="M5542" s="31" t="s">
        <v>11</v>
      </c>
      <c r="N5542" s="31" t="s">
        <v>25930</v>
      </c>
      <c r="O5542" s="31" t="s">
        <v>25929</v>
      </c>
      <c r="P5542" s="32" t="s">
        <v>25948</v>
      </c>
      <c r="Q5542" s="32">
        <v>1</v>
      </c>
      <c r="R5542" t="str">
        <f t="shared" si="86"/>
        <v>Гудзовський С.М. ПП, маг. "L/S" Шепетівка, вул. Карла Маркса, б. 70,</v>
      </c>
    </row>
    <row r="5543" spans="1:18" hidden="1" x14ac:dyDescent="0.25">
      <c r="A5543" s="32">
        <v>385764</v>
      </c>
      <c r="B5543" s="31" t="s">
        <v>1615</v>
      </c>
      <c r="C5543" s="31" t="s">
        <v>1616</v>
      </c>
      <c r="D5543" s="31" t="s">
        <v>1617</v>
      </c>
      <c r="E5543" s="31" t="s">
        <v>135</v>
      </c>
      <c r="F5543" s="31" t="s">
        <v>122</v>
      </c>
      <c r="G5543" s="31" t="s">
        <v>107</v>
      </c>
      <c r="H5543" s="31" t="s">
        <v>108</v>
      </c>
      <c r="I5543" s="31" t="s">
        <v>124</v>
      </c>
      <c r="J5543" s="31" t="s">
        <v>109</v>
      </c>
      <c r="K5543" s="31" t="s">
        <v>106</v>
      </c>
      <c r="L5543" s="31" t="s">
        <v>1616</v>
      </c>
      <c r="M5543" s="31" t="s">
        <v>11</v>
      </c>
      <c r="N5543" s="31" t="s">
        <v>25930</v>
      </c>
      <c r="O5543" s="31" t="s">
        <v>25929</v>
      </c>
      <c r="P5543" s="32" t="s">
        <v>25948</v>
      </c>
      <c r="Q5543" s="32">
        <v>1</v>
      </c>
      <c r="R5543" t="str">
        <f t="shared" si="86"/>
        <v>Філія "УТЗОК концерну "Військторгсервіс"5-й Городок г.Шепетовка, ул.Украинская (-)</v>
      </c>
    </row>
    <row r="5544" spans="1:18" hidden="1" x14ac:dyDescent="0.25">
      <c r="A5544" s="32">
        <v>385783</v>
      </c>
      <c r="B5544" s="31" t="s">
        <v>1620</v>
      </c>
      <c r="C5544" s="31" t="s">
        <v>1621</v>
      </c>
      <c r="D5544" s="31" t="s">
        <v>1622</v>
      </c>
      <c r="E5544" s="31" t="s">
        <v>135</v>
      </c>
      <c r="F5544" s="31" t="s">
        <v>122</v>
      </c>
      <c r="G5544" s="31" t="s">
        <v>107</v>
      </c>
      <c r="H5544" s="31" t="s">
        <v>108</v>
      </c>
      <c r="I5544" s="31" t="s">
        <v>124</v>
      </c>
      <c r="J5544" s="31" t="s">
        <v>109</v>
      </c>
      <c r="K5544" s="31" t="s">
        <v>106</v>
      </c>
      <c r="L5544" s="31" t="s">
        <v>1621</v>
      </c>
      <c r="M5544" s="31" t="s">
        <v>11</v>
      </c>
      <c r="N5544" s="31" t="s">
        <v>25930</v>
      </c>
      <c r="O5544" s="31" t="s">
        <v>25929</v>
      </c>
      <c r="P5544" s="32" t="s">
        <v>25948</v>
      </c>
      <c r="Q5544" s="32">
        <v>1</v>
      </c>
      <c r="R5544" t="str">
        <f t="shared" si="86"/>
        <v>м-н "Обжора" Шепетівка, вул. Островського, б. 81,</v>
      </c>
    </row>
    <row r="5545" spans="1:18" hidden="1" x14ac:dyDescent="0.25">
      <c r="A5545" s="32">
        <v>385804</v>
      </c>
      <c r="B5545" s="31" t="s">
        <v>1626</v>
      </c>
      <c r="C5545" s="31" t="s">
        <v>1627</v>
      </c>
      <c r="D5545" s="31" t="s">
        <v>1628</v>
      </c>
      <c r="E5545" s="31" t="s">
        <v>135</v>
      </c>
      <c r="F5545" s="31" t="s">
        <v>122</v>
      </c>
      <c r="G5545" s="31" t="s">
        <v>107</v>
      </c>
      <c r="H5545" s="31" t="s">
        <v>108</v>
      </c>
      <c r="I5545" s="31" t="s">
        <v>124</v>
      </c>
      <c r="J5545" s="31" t="s">
        <v>109</v>
      </c>
      <c r="K5545" s="31" t="s">
        <v>106</v>
      </c>
      <c r="L5545" s="31" t="s">
        <v>1627</v>
      </c>
      <c r="M5545" s="31" t="s">
        <v>11</v>
      </c>
      <c r="N5545" s="31" t="s">
        <v>25930</v>
      </c>
      <c r="O5545" s="31" t="s">
        <v>25929</v>
      </c>
      <c r="P5545" s="32" t="s">
        <v>25948</v>
      </c>
      <c r="Q5545" s="32">
        <v>1</v>
      </c>
      <c r="R5545" t="str">
        <f t="shared" si="86"/>
        <v>Концерн "Військторгсервіс" Шепетівка,</v>
      </c>
    </row>
    <row r="5546" spans="1:18" hidden="1" x14ac:dyDescent="0.25">
      <c r="A5546" s="32">
        <v>385811</v>
      </c>
      <c r="B5546" s="31" t="s">
        <v>1635</v>
      </c>
      <c r="C5546" s="31" t="s">
        <v>1636</v>
      </c>
      <c r="D5546" s="31" t="s">
        <v>1175</v>
      </c>
      <c r="E5546" s="31" t="s">
        <v>135</v>
      </c>
      <c r="F5546" s="31" t="s">
        <v>122</v>
      </c>
      <c r="G5546" s="31" t="s">
        <v>107</v>
      </c>
      <c r="H5546" s="31" t="s">
        <v>108</v>
      </c>
      <c r="I5546" s="31" t="s">
        <v>124</v>
      </c>
      <c r="J5546" s="31" t="s">
        <v>109</v>
      </c>
      <c r="K5546" s="31" t="s">
        <v>106</v>
      </c>
      <c r="L5546" s="31" t="s">
        <v>1636</v>
      </c>
      <c r="M5546" s="31" t="s">
        <v>11</v>
      </c>
      <c r="N5546" s="31" t="s">
        <v>25930</v>
      </c>
      <c r="O5546" s="31" t="s">
        <v>25929</v>
      </c>
      <c r="P5546" s="32" t="s">
        <v>25948</v>
      </c>
      <c r="Q5546" s="32">
        <v>1</v>
      </c>
      <c r="R5546" t="str">
        <f t="shared" si="86"/>
        <v>Центр-Т ТОВ, маг."Райцентр Маркет" Шепетівка, вул. Залізнична, б. 95,</v>
      </c>
    </row>
    <row r="5547" spans="1:18" hidden="1" x14ac:dyDescent="0.25">
      <c r="A5547" s="32">
        <v>385813</v>
      </c>
      <c r="B5547" s="31" t="s">
        <v>1643</v>
      </c>
      <c r="C5547" s="31" t="s">
        <v>1644</v>
      </c>
      <c r="D5547" s="31" t="s">
        <v>1645</v>
      </c>
      <c r="E5547" s="31" t="s">
        <v>135</v>
      </c>
      <c r="F5547" s="31" t="s">
        <v>122</v>
      </c>
      <c r="G5547" s="31" t="s">
        <v>107</v>
      </c>
      <c r="H5547" s="31" t="s">
        <v>108</v>
      </c>
      <c r="I5547" s="31" t="s">
        <v>124</v>
      </c>
      <c r="J5547" s="31" t="s">
        <v>109</v>
      </c>
      <c r="K5547" s="31" t="s">
        <v>106</v>
      </c>
      <c r="L5547" s="31" t="s">
        <v>1644</v>
      </c>
      <c r="M5547" s="31" t="s">
        <v>7</v>
      </c>
      <c r="N5547" s="31" t="s">
        <v>25930</v>
      </c>
      <c r="O5547" s="31" t="s">
        <v>25929</v>
      </c>
      <c r="P5547" s="32" t="s">
        <v>25948</v>
      </c>
      <c r="Q5547" s="32">
        <v>1</v>
      </c>
      <c r="R5547" t="str">
        <f t="shared" si="86"/>
        <v>Філія "УТЗОК концерну "Військторгсервіс"м-н "Продукти №10" р-н Славутский Район, с.Цветоха (0)</v>
      </c>
    </row>
    <row r="5548" spans="1:18" hidden="1" x14ac:dyDescent="0.25">
      <c r="A5548" s="32">
        <v>385815</v>
      </c>
      <c r="B5548" s="31" t="s">
        <v>1646</v>
      </c>
      <c r="C5548" s="31" t="s">
        <v>1647</v>
      </c>
      <c r="D5548" s="31" t="s">
        <v>1648</v>
      </c>
      <c r="E5548" s="31" t="s">
        <v>135</v>
      </c>
      <c r="F5548" s="31" t="s">
        <v>122</v>
      </c>
      <c r="G5548" s="31" t="s">
        <v>107</v>
      </c>
      <c r="H5548" s="31" t="s">
        <v>108</v>
      </c>
      <c r="I5548" s="31" t="s">
        <v>124</v>
      </c>
      <c r="J5548" s="31" t="s">
        <v>109</v>
      </c>
      <c r="K5548" s="31" t="s">
        <v>106</v>
      </c>
      <c r="L5548" s="31" t="s">
        <v>1647</v>
      </c>
      <c r="M5548" s="31" t="s">
        <v>12</v>
      </c>
      <c r="N5548" s="31" t="s">
        <v>25930</v>
      </c>
      <c r="O5548" s="31" t="s">
        <v>25929</v>
      </c>
      <c r="P5548" s="32" t="s">
        <v>25948</v>
      </c>
      <c r="Q5548" s="32">
        <v>1</v>
      </c>
      <c r="R5548" t="str">
        <f t="shared" si="86"/>
        <v>Тарас ПП, маг. "Тріумф" р-н Изяславский Район, г.Изяслав, пер.Шевченко, д.5</v>
      </c>
    </row>
    <row r="5549" spans="1:18" hidden="1" x14ac:dyDescent="0.25">
      <c r="A5549" s="32">
        <v>385821</v>
      </c>
      <c r="B5549" s="31" t="s">
        <v>1656</v>
      </c>
      <c r="C5549" s="31" t="s">
        <v>1657</v>
      </c>
      <c r="D5549" s="31" t="s">
        <v>1658</v>
      </c>
      <c r="E5549" s="31" t="s">
        <v>135</v>
      </c>
      <c r="F5549" s="31" t="s">
        <v>122</v>
      </c>
      <c r="G5549" s="31" t="s">
        <v>107</v>
      </c>
      <c r="H5549" s="31" t="s">
        <v>108</v>
      </c>
      <c r="I5549" s="31" t="s">
        <v>124</v>
      </c>
      <c r="J5549" s="31" t="s">
        <v>109</v>
      </c>
      <c r="K5549" s="31" t="s">
        <v>106</v>
      </c>
      <c r="L5549" s="31" t="s">
        <v>1657</v>
      </c>
      <c r="M5549" s="31" t="s">
        <v>7</v>
      </c>
      <c r="N5549" s="31" t="s">
        <v>25930</v>
      </c>
      <c r="O5549" s="31" t="s">
        <v>25929</v>
      </c>
      <c r="P5549" s="32" t="s">
        <v>25948</v>
      </c>
      <c r="Q5549" s="32">
        <v>1</v>
      </c>
      <c r="R5549" t="str">
        <f t="shared" si="86"/>
        <v>Хм.філія Концерну "Військторгсервіс", маг. №39 Славута, вул. Садова, б. 2,</v>
      </c>
    </row>
    <row r="5550" spans="1:18" hidden="1" x14ac:dyDescent="0.25">
      <c r="A5550" s="32">
        <v>385822</v>
      </c>
      <c r="B5550" s="31" t="s">
        <v>1659</v>
      </c>
      <c r="C5550" s="31" t="s">
        <v>1660</v>
      </c>
      <c r="D5550" s="31" t="s">
        <v>1661</v>
      </c>
      <c r="E5550" s="31" t="s">
        <v>135</v>
      </c>
      <c r="F5550" s="31" t="s">
        <v>122</v>
      </c>
      <c r="G5550" s="31" t="s">
        <v>107</v>
      </c>
      <c r="H5550" s="31" t="s">
        <v>108</v>
      </c>
      <c r="I5550" s="31" t="s">
        <v>124</v>
      </c>
      <c r="J5550" s="31" t="s">
        <v>109</v>
      </c>
      <c r="K5550" s="31" t="s">
        <v>106</v>
      </c>
      <c r="L5550" s="31" t="s">
        <v>1660</v>
      </c>
      <c r="M5550" s="31" t="s">
        <v>12</v>
      </c>
      <c r="N5550" s="31" t="s">
        <v>25930</v>
      </c>
      <c r="O5550" s="31" t="s">
        <v>25929</v>
      </c>
      <c r="P5550" s="32" t="s">
        <v>25948</v>
      </c>
      <c r="Q5550" s="32">
        <v>1</v>
      </c>
      <c r="R5550" t="str">
        <f t="shared" si="86"/>
        <v>Корзун Т.С. ПП, маг. "Подорожник" Ізяславський Район, Ізяслав, вул. Лісова, б. 7,</v>
      </c>
    </row>
    <row r="5551" spans="1:18" hidden="1" x14ac:dyDescent="0.25">
      <c r="A5551" s="32">
        <v>385834</v>
      </c>
      <c r="B5551" s="31" t="s">
        <v>1662</v>
      </c>
      <c r="C5551" s="31" t="s">
        <v>1663</v>
      </c>
      <c r="D5551" s="31" t="s">
        <v>1664</v>
      </c>
      <c r="E5551" s="31" t="s">
        <v>135</v>
      </c>
      <c r="F5551" s="31" t="s">
        <v>122</v>
      </c>
      <c r="G5551" s="31" t="s">
        <v>107</v>
      </c>
      <c r="H5551" s="31" t="s">
        <v>108</v>
      </c>
      <c r="I5551" s="31" t="s">
        <v>124</v>
      </c>
      <c r="J5551" s="31" t="s">
        <v>109</v>
      </c>
      <c r="K5551" s="31" t="s">
        <v>106</v>
      </c>
      <c r="L5551" s="31" t="s">
        <v>1663</v>
      </c>
      <c r="M5551" s="31" t="s">
        <v>11</v>
      </c>
      <c r="N5551" s="31" t="s">
        <v>25930</v>
      </c>
      <c r="O5551" s="31" t="s">
        <v>25929</v>
      </c>
      <c r="P5551" s="32" t="s">
        <v>25948</v>
      </c>
      <c r="Q5551" s="32">
        <v>1</v>
      </c>
      <c r="R5551" t="str">
        <f t="shared" si="86"/>
        <v>м-н "Продукти №6" г.Шепетовка, ул.Шешукова, д.8б</v>
      </c>
    </row>
    <row r="5552" spans="1:18" hidden="1" x14ac:dyDescent="0.25">
      <c r="A5552" s="32">
        <v>385835</v>
      </c>
      <c r="B5552" s="31" t="s">
        <v>1665</v>
      </c>
      <c r="C5552" s="31" t="s">
        <v>1666</v>
      </c>
      <c r="D5552" s="31" t="s">
        <v>1667</v>
      </c>
      <c r="E5552" s="31" t="s">
        <v>135</v>
      </c>
      <c r="F5552" s="31" t="s">
        <v>122</v>
      </c>
      <c r="G5552" s="31" t="s">
        <v>107</v>
      </c>
      <c r="H5552" s="31" t="s">
        <v>108</v>
      </c>
      <c r="I5552" s="31" t="s">
        <v>124</v>
      </c>
      <c r="J5552" s="31" t="s">
        <v>109</v>
      </c>
      <c r="K5552" s="31" t="s">
        <v>106</v>
      </c>
      <c r="L5552" s="31" t="s">
        <v>1666</v>
      </c>
      <c r="M5552" s="31" t="s">
        <v>7</v>
      </c>
      <c r="N5552" s="31" t="s">
        <v>25930</v>
      </c>
      <c r="O5552" s="31" t="s">
        <v>25929</v>
      </c>
      <c r="P5552" s="32" t="s">
        <v>25948</v>
      </c>
      <c r="Q5552" s="32">
        <v>1</v>
      </c>
      <c r="R5552" t="str">
        <f t="shared" si="86"/>
        <v>Хм.філія Концерну "Військторгсервіс", маг. №43 Славута, вул. Мудрого Ярослава, б. 49,</v>
      </c>
    </row>
    <row r="5553" spans="1:18" hidden="1" x14ac:dyDescent="0.25">
      <c r="A5553" s="32">
        <v>385853</v>
      </c>
      <c r="B5553" s="31" t="s">
        <v>1684</v>
      </c>
      <c r="C5553" s="31" t="s">
        <v>1685</v>
      </c>
      <c r="D5553" s="31" t="s">
        <v>1686</v>
      </c>
      <c r="E5553" s="31" t="s">
        <v>135</v>
      </c>
      <c r="F5553" s="31" t="s">
        <v>122</v>
      </c>
      <c r="G5553" s="31" t="s">
        <v>107</v>
      </c>
      <c r="H5553" s="31" t="s">
        <v>108</v>
      </c>
      <c r="I5553" s="31" t="s">
        <v>1687</v>
      </c>
      <c r="J5553" s="31" t="s">
        <v>1688</v>
      </c>
      <c r="K5553" s="31" t="s">
        <v>106</v>
      </c>
      <c r="L5553" s="31" t="s">
        <v>1685</v>
      </c>
      <c r="M5553" s="31" t="s">
        <v>12</v>
      </c>
      <c r="N5553" s="31" t="s">
        <v>25930</v>
      </c>
      <c r="O5553" s="31" t="s">
        <v>25929</v>
      </c>
      <c r="P5553" s="32" t="s">
        <v>25948</v>
      </c>
      <c r="Q5553" s="32">
        <v>1</v>
      </c>
      <c r="R5553" t="str">
        <f t="shared" si="86"/>
        <v>Березенська О.П. ПП, маг. "Настуня" р-н Полонский Район, г.Полонное, ул.Чапаева, д.27</v>
      </c>
    </row>
    <row r="5554" spans="1:18" hidden="1" x14ac:dyDescent="0.25">
      <c r="A5554" s="32">
        <v>385855</v>
      </c>
      <c r="B5554" s="31" t="s">
        <v>1691</v>
      </c>
      <c r="C5554" s="31" t="s">
        <v>1692</v>
      </c>
      <c r="D5554" s="31" t="s">
        <v>1693</v>
      </c>
      <c r="E5554" s="31" t="s">
        <v>135</v>
      </c>
      <c r="F5554" s="31" t="s">
        <v>122</v>
      </c>
      <c r="G5554" s="31" t="s">
        <v>107</v>
      </c>
      <c r="H5554" s="31" t="s">
        <v>108</v>
      </c>
      <c r="I5554" s="31" t="s">
        <v>124</v>
      </c>
      <c r="J5554" s="31" t="s">
        <v>109</v>
      </c>
      <c r="K5554" s="31" t="s">
        <v>106</v>
      </c>
      <c r="L5554" s="31" t="s">
        <v>1692</v>
      </c>
      <c r="M5554" s="31" t="s">
        <v>12</v>
      </c>
      <c r="N5554" s="31" t="s">
        <v>25930</v>
      </c>
      <c r="O5554" s="31" t="s">
        <v>25929</v>
      </c>
      <c r="P5554" s="32" t="s">
        <v>25948</v>
      </c>
      <c r="Q5554" s="32">
        <v>1</v>
      </c>
      <c r="R5554" t="str">
        <f t="shared" si="86"/>
        <v>Філія "УТЗОК концерну "Військторгсервіс"магазин №19 Ізяславський Район, Ізяслав, вул. Шевченка, б. 14,</v>
      </c>
    </row>
    <row r="5555" spans="1:18" hidden="1" x14ac:dyDescent="0.25">
      <c r="A5555" s="32">
        <v>385856</v>
      </c>
      <c r="B5555" s="31" t="s">
        <v>1694</v>
      </c>
      <c r="C5555" s="31" t="s">
        <v>1695</v>
      </c>
      <c r="D5555" s="31" t="s">
        <v>1696</v>
      </c>
      <c r="E5555" s="31" t="s">
        <v>135</v>
      </c>
      <c r="F5555" s="31" t="s">
        <v>122</v>
      </c>
      <c r="G5555" s="31" t="s">
        <v>107</v>
      </c>
      <c r="H5555" s="31" t="s">
        <v>108</v>
      </c>
      <c r="I5555" s="31" t="s">
        <v>124</v>
      </c>
      <c r="J5555" s="31" t="s">
        <v>109</v>
      </c>
      <c r="K5555" s="31" t="s">
        <v>106</v>
      </c>
      <c r="L5555" s="31" t="s">
        <v>1695</v>
      </c>
      <c r="M5555" s="31" t="s">
        <v>11</v>
      </c>
      <c r="N5555" s="31" t="s">
        <v>25930</v>
      </c>
      <c r="O5555" s="31" t="s">
        <v>25929</v>
      </c>
      <c r="P5555" s="32" t="s">
        <v>25948</v>
      </c>
      <c r="Q5555" s="32">
        <v>1</v>
      </c>
      <c r="R5555" t="str">
        <f t="shared" si="86"/>
        <v>Філія "УТЗОК концерну "Військторгсервіс"12-й Городок Шепетівка, вул. Судилківська,</v>
      </c>
    </row>
    <row r="5556" spans="1:18" hidden="1" x14ac:dyDescent="0.25">
      <c r="A5556" s="32">
        <v>385864</v>
      </c>
      <c r="B5556" s="31" t="s">
        <v>1707</v>
      </c>
      <c r="C5556" s="31" t="s">
        <v>1708</v>
      </c>
      <c r="D5556" s="31" t="s">
        <v>1709</v>
      </c>
      <c r="E5556" s="31" t="s">
        <v>135</v>
      </c>
      <c r="F5556" s="31" t="s">
        <v>122</v>
      </c>
      <c r="G5556" s="31" t="s">
        <v>107</v>
      </c>
      <c r="H5556" s="31" t="s">
        <v>108</v>
      </c>
      <c r="I5556" s="31" t="s">
        <v>1710</v>
      </c>
      <c r="J5556" s="31" t="s">
        <v>1711</v>
      </c>
      <c r="K5556" s="31" t="s">
        <v>106</v>
      </c>
      <c r="L5556" s="31" t="s">
        <v>1708</v>
      </c>
      <c r="M5556" s="31" t="s">
        <v>10</v>
      </c>
      <c r="N5556" s="31" t="s">
        <v>25930</v>
      </c>
      <c r="O5556" s="31" t="s">
        <v>25929</v>
      </c>
      <c r="P5556" s="32" t="s">
        <v>67</v>
      </c>
      <c r="Q5556" s="32">
        <v>1</v>
      </c>
      <c r="R5556" t="str">
        <f t="shared" si="86"/>
        <v>Демедюк О.І. ПП, к-к р-н Белогорский Район, с.Великие Калетинцы, ул.Комсомольская, д.57а</v>
      </c>
    </row>
    <row r="5557" spans="1:18" hidden="1" x14ac:dyDescent="0.25">
      <c r="A5557" s="32">
        <v>385866</v>
      </c>
      <c r="B5557" s="31" t="s">
        <v>471</v>
      </c>
      <c r="C5557" s="31" t="s">
        <v>472</v>
      </c>
      <c r="D5557" s="31" t="s">
        <v>1717</v>
      </c>
      <c r="E5557" s="31" t="s">
        <v>145</v>
      </c>
      <c r="F5557" s="31" t="s">
        <v>122</v>
      </c>
      <c r="G5557" s="31" t="s">
        <v>107</v>
      </c>
      <c r="H5557" s="31" t="s">
        <v>108</v>
      </c>
      <c r="I5557" s="31" t="s">
        <v>124</v>
      </c>
      <c r="J5557" s="31" t="s">
        <v>109</v>
      </c>
      <c r="K5557" s="31" t="s">
        <v>106</v>
      </c>
      <c r="L5557" s="31" t="s">
        <v>472</v>
      </c>
      <c r="M5557" s="31" t="s">
        <v>16</v>
      </c>
      <c r="N5557" s="31" t="s">
        <v>25931</v>
      </c>
      <c r="O5557" s="31" t="s">
        <v>25929</v>
      </c>
      <c r="P5557" s="32" t="s">
        <v>25948</v>
      </c>
      <c r="Q5557" s="32">
        <v>1</v>
      </c>
      <c r="R5557" t="str">
        <f t="shared" si="86"/>
        <v>Гончар І.М. ПП, маг. "Продукти" р-н Деражнянский Район, с.Корычынци, ул.Ленина, д.1</v>
      </c>
    </row>
    <row r="5558" spans="1:18" hidden="1" x14ac:dyDescent="0.25">
      <c r="A5558" s="32">
        <v>385868</v>
      </c>
      <c r="B5558" s="31" t="s">
        <v>1723</v>
      </c>
      <c r="C5558" s="31" t="s">
        <v>1724</v>
      </c>
      <c r="D5558" s="31" t="s">
        <v>352</v>
      </c>
      <c r="E5558" s="31" t="s">
        <v>135</v>
      </c>
      <c r="F5558" s="31" t="s">
        <v>122</v>
      </c>
      <c r="G5558" s="31" t="s">
        <v>107</v>
      </c>
      <c r="H5558" s="31" t="s">
        <v>108</v>
      </c>
      <c r="I5558" s="31" t="s">
        <v>1725</v>
      </c>
      <c r="J5558" s="31" t="s">
        <v>1726</v>
      </c>
      <c r="K5558" s="31" t="s">
        <v>106</v>
      </c>
      <c r="L5558" s="31" t="s">
        <v>1724</v>
      </c>
      <c r="M5558" s="31" t="s">
        <v>12</v>
      </c>
      <c r="N5558" s="31" t="s">
        <v>25930</v>
      </c>
      <c r="O5558" s="31" t="s">
        <v>25929</v>
      </c>
      <c r="P5558" s="32" t="s">
        <v>25948</v>
      </c>
      <c r="Q5558" s="32">
        <v>1</v>
      </c>
      <c r="R5558" t="str">
        <f t="shared" si="86"/>
        <v>Єфімов Л.В. ПП, к-к р-н Изяславский Район, г.Изяслав (0)</v>
      </c>
    </row>
    <row r="5559" spans="1:18" hidden="1" x14ac:dyDescent="0.25">
      <c r="A5559" s="32">
        <v>385877</v>
      </c>
      <c r="B5559" s="31" t="s">
        <v>1741</v>
      </c>
      <c r="C5559" s="31" t="s">
        <v>1742</v>
      </c>
      <c r="D5559" s="31" t="s">
        <v>1743</v>
      </c>
      <c r="E5559" s="31" t="s">
        <v>145</v>
      </c>
      <c r="F5559" s="31" t="s">
        <v>122</v>
      </c>
      <c r="G5559" s="31" t="s">
        <v>107</v>
      </c>
      <c r="H5559" s="31" t="s">
        <v>108</v>
      </c>
      <c r="I5559" s="31" t="s">
        <v>1744</v>
      </c>
      <c r="J5559" s="31" t="s">
        <v>1745</v>
      </c>
      <c r="K5559" s="31" t="s">
        <v>106</v>
      </c>
      <c r="L5559" s="31" t="s">
        <v>1742</v>
      </c>
      <c r="M5559" s="31" t="s">
        <v>15</v>
      </c>
      <c r="N5559" s="31" t="s">
        <v>25931</v>
      </c>
      <c r="O5559" s="31" t="s">
        <v>25929</v>
      </c>
      <c r="P5559" s="32" t="s">
        <v>25948</v>
      </c>
      <c r="Q5559" s="32">
        <v>1</v>
      </c>
      <c r="R5559" t="str">
        <f t="shared" si="86"/>
        <v>Буткевич О.Г ПП, маг. "Тандем" р-н Волочисский Район, г.Волочиск, ул.Независимости, д.5а</v>
      </c>
    </row>
    <row r="5560" spans="1:18" hidden="1" x14ac:dyDescent="0.25">
      <c r="A5560" s="32">
        <v>385878</v>
      </c>
      <c r="B5560" s="31" t="s">
        <v>1746</v>
      </c>
      <c r="C5560" s="31" t="s">
        <v>1747</v>
      </c>
      <c r="D5560" s="31" t="s">
        <v>1748</v>
      </c>
      <c r="E5560" s="31" t="s">
        <v>135</v>
      </c>
      <c r="F5560" s="31" t="s">
        <v>122</v>
      </c>
      <c r="G5560" s="31" t="s">
        <v>107</v>
      </c>
      <c r="H5560" s="31" t="s">
        <v>108</v>
      </c>
      <c r="I5560" s="31" t="s">
        <v>1749</v>
      </c>
      <c r="J5560" s="31" t="s">
        <v>1750</v>
      </c>
      <c r="K5560" s="31" t="s">
        <v>106</v>
      </c>
      <c r="L5560" s="31" t="s">
        <v>1747</v>
      </c>
      <c r="M5560" s="31" t="s">
        <v>8</v>
      </c>
      <c r="N5560" s="31" t="s">
        <v>25930</v>
      </c>
      <c r="O5560" s="31" t="s">
        <v>25929</v>
      </c>
      <c r="P5560" s="32" t="s">
        <v>25948</v>
      </c>
      <c r="Q5560" s="32">
        <v>1</v>
      </c>
      <c r="R5560" t="str">
        <f t="shared" si="86"/>
        <v>Радзивілюк П.С. ПП, маг. "Калина" р-н Славутский Район, с.Клепачи, ул.Октябрьская (-)</v>
      </c>
    </row>
    <row r="5561" spans="1:18" hidden="1" x14ac:dyDescent="0.25">
      <c r="A5561" s="32">
        <v>385886</v>
      </c>
      <c r="B5561" s="31" t="s">
        <v>526</v>
      </c>
      <c r="C5561" s="31" t="s">
        <v>527</v>
      </c>
      <c r="D5561" s="31" t="s">
        <v>528</v>
      </c>
      <c r="E5561" s="31" t="s">
        <v>145</v>
      </c>
      <c r="F5561" s="31" t="s">
        <v>122</v>
      </c>
      <c r="G5561" s="31" t="s">
        <v>149</v>
      </c>
      <c r="H5561" s="31" t="s">
        <v>108</v>
      </c>
      <c r="I5561" s="31" t="s">
        <v>124</v>
      </c>
      <c r="J5561" s="31" t="s">
        <v>109</v>
      </c>
      <c r="K5561" s="31" t="s">
        <v>106</v>
      </c>
      <c r="L5561" s="31" t="s">
        <v>527</v>
      </c>
      <c r="M5561" s="31" t="s">
        <v>14</v>
      </c>
      <c r="N5561" s="31" t="s">
        <v>25931</v>
      </c>
      <c r="O5561" s="31" t="s">
        <v>25929</v>
      </c>
      <c r="P5561" s="32" t="s">
        <v>67</v>
      </c>
      <c r="Q5561" s="32">
        <v>1</v>
      </c>
      <c r="R5561" t="str">
        <f t="shared" si="86"/>
        <v>Таралевич С.Д. ПП, маг. "Троянда" р-н Хмельницкий Район, с.Райковцы (0)</v>
      </c>
    </row>
    <row r="5562" spans="1:18" hidden="1" x14ac:dyDescent="0.25">
      <c r="A5562" s="32">
        <v>772304</v>
      </c>
      <c r="B5562" s="31" t="s">
        <v>25202</v>
      </c>
      <c r="C5562" s="31" t="s">
        <v>25203</v>
      </c>
      <c r="D5562" s="31" t="s">
        <v>25204</v>
      </c>
      <c r="E5562" s="31" t="s">
        <v>135</v>
      </c>
      <c r="F5562" s="31" t="s">
        <v>122</v>
      </c>
      <c r="G5562" s="31" t="s">
        <v>107</v>
      </c>
      <c r="H5562" s="31" t="s">
        <v>108</v>
      </c>
      <c r="I5562" s="31" t="s">
        <v>124</v>
      </c>
      <c r="J5562" s="31" t="s">
        <v>109</v>
      </c>
      <c r="K5562" s="31" t="s">
        <v>110</v>
      </c>
      <c r="L5562" s="31" t="s">
        <v>25203</v>
      </c>
      <c r="M5562" s="31" t="s">
        <v>8</v>
      </c>
      <c r="N5562" s="31" t="s">
        <v>25930</v>
      </c>
      <c r="O5562" s="31" t="s">
        <v>25929</v>
      </c>
      <c r="P5562" s="32" t="s">
        <v>66</v>
      </c>
      <c r="Q5562" s="32">
        <v>0.5</v>
      </c>
      <c r="R5562" t="str">
        <f t="shared" si="86"/>
        <v>Радчення О.В. ПП, маг. "Продукти" р-н Славутский Район, с.Миньковцы, д.92</v>
      </c>
    </row>
    <row r="5563" spans="1:18" hidden="1" x14ac:dyDescent="0.25">
      <c r="A5563" s="32">
        <v>457227</v>
      </c>
      <c r="B5563" s="31" t="s">
        <v>25207</v>
      </c>
      <c r="C5563" s="31" t="s">
        <v>25208</v>
      </c>
      <c r="D5563" s="31" t="s">
        <v>25209</v>
      </c>
      <c r="E5563" s="31" t="s">
        <v>145</v>
      </c>
      <c r="F5563" s="31" t="s">
        <v>122</v>
      </c>
      <c r="G5563" s="31" t="s">
        <v>164</v>
      </c>
      <c r="H5563" s="31" t="s">
        <v>108</v>
      </c>
      <c r="I5563" s="31" t="s">
        <v>3838</v>
      </c>
      <c r="J5563" s="31" t="s">
        <v>3996</v>
      </c>
      <c r="K5563" s="31" t="s">
        <v>110</v>
      </c>
      <c r="L5563" s="31" t="s">
        <v>25208</v>
      </c>
      <c r="M5563" s="31" t="s">
        <v>25936</v>
      </c>
      <c r="N5563" s="31" t="s">
        <v>25931</v>
      </c>
      <c r="O5563" s="31" t="s">
        <v>25929</v>
      </c>
      <c r="P5563" s="32" t="s">
        <v>67</v>
      </c>
      <c r="Q5563" s="32">
        <v>0.5</v>
      </c>
      <c r="R5563" t="str">
        <f t="shared" si="86"/>
        <v>ОККО-Нафтопродукт ПП, АЗС №051 р-н Ярмолинецкий Район, пгт.Ярмолинцы, ул.Хмельницкая, д.57а</v>
      </c>
    </row>
    <row r="5564" spans="1:18" hidden="1" x14ac:dyDescent="0.25">
      <c r="A5564" s="32">
        <v>457228</v>
      </c>
      <c r="B5564" s="31" t="s">
        <v>25210</v>
      </c>
      <c r="C5564" s="31" t="s">
        <v>25211</v>
      </c>
      <c r="D5564" s="31" t="s">
        <v>25212</v>
      </c>
      <c r="E5564" s="31" t="s">
        <v>145</v>
      </c>
      <c r="F5564" s="31" t="s">
        <v>122</v>
      </c>
      <c r="G5564" s="31" t="s">
        <v>164</v>
      </c>
      <c r="H5564" s="31" t="s">
        <v>108</v>
      </c>
      <c r="I5564" s="31" t="s">
        <v>3838</v>
      </c>
      <c r="J5564" s="31" t="s">
        <v>3996</v>
      </c>
      <c r="K5564" s="31" t="s">
        <v>110</v>
      </c>
      <c r="L5564" s="31" t="s">
        <v>25211</v>
      </c>
      <c r="M5564" s="31" t="s">
        <v>25936</v>
      </c>
      <c r="N5564" s="31" t="s">
        <v>25931</v>
      </c>
      <c r="O5564" s="31" t="s">
        <v>25929</v>
      </c>
      <c r="P5564" s="32" t="s">
        <v>67</v>
      </c>
      <c r="Q5564" s="32">
        <v>0.5</v>
      </c>
      <c r="R5564" t="str">
        <f t="shared" si="86"/>
        <v>ОККО-Нафтопродукт ПП, АЗС №052 р-н Ярмолинецкий Район, пгт.Ярмолинцы, ул.Пушкина, д.153 (Обїздна в напрямку с. Соколівка)</v>
      </c>
    </row>
    <row r="5565" spans="1:18" hidden="1" x14ac:dyDescent="0.25">
      <c r="A5565" s="32">
        <v>497715</v>
      </c>
      <c r="B5565" s="31" t="s">
        <v>25492</v>
      </c>
      <c r="C5565" s="31" t="s">
        <v>25493</v>
      </c>
      <c r="D5565" s="31" t="s">
        <v>25494</v>
      </c>
      <c r="E5565" s="31" t="s">
        <v>145</v>
      </c>
      <c r="F5565" s="31" t="s">
        <v>122</v>
      </c>
      <c r="G5565" s="31" t="s">
        <v>164</v>
      </c>
      <c r="H5565" s="31" t="s">
        <v>108</v>
      </c>
      <c r="I5565" s="31" t="s">
        <v>4295</v>
      </c>
      <c r="J5565" s="31" t="s">
        <v>4296</v>
      </c>
      <c r="K5565" s="31" t="s">
        <v>110</v>
      </c>
      <c r="L5565" s="31" t="s">
        <v>25493</v>
      </c>
      <c r="M5565" s="31" t="s">
        <v>25936</v>
      </c>
      <c r="N5565" s="31" t="s">
        <v>25931</v>
      </c>
      <c r="O5565" s="31" t="s">
        <v>25929</v>
      </c>
      <c r="P5565" s="32" t="s">
        <v>67</v>
      </c>
      <c r="Q5565" s="32">
        <v>0.5</v>
      </c>
      <c r="R5565" t="str">
        <f t="shared" si="86"/>
        <v>Торговий дім "Маркет-плюс" ТОВ , АЗС №23-07 р-н Ярмолинецкий Район, с.Соколовка, пер.Шевченко, д.114</v>
      </c>
    </row>
    <row r="5566" spans="1:18" hidden="1" x14ac:dyDescent="0.25">
      <c r="A5566" s="32">
        <v>650917</v>
      </c>
      <c r="B5566" s="31" t="s">
        <v>25658</v>
      </c>
      <c r="C5566" s="31" t="s">
        <v>25659</v>
      </c>
      <c r="D5566" s="31" t="s">
        <v>25660</v>
      </c>
      <c r="E5566" s="31" t="s">
        <v>135</v>
      </c>
      <c r="F5566" s="31" t="s">
        <v>122</v>
      </c>
      <c r="G5566" s="31" t="s">
        <v>107</v>
      </c>
      <c r="H5566" s="31" t="s">
        <v>108</v>
      </c>
      <c r="I5566" s="31" t="s">
        <v>25661</v>
      </c>
      <c r="J5566" s="31" t="s">
        <v>25662</v>
      </c>
      <c r="K5566" s="31" t="s">
        <v>110</v>
      </c>
      <c r="L5566" s="31" t="s">
        <v>25663</v>
      </c>
      <c r="M5566" s="31" t="s">
        <v>11</v>
      </c>
      <c r="N5566" s="31" t="s">
        <v>25930</v>
      </c>
      <c r="O5566" s="31" t="s">
        <v>25929</v>
      </c>
      <c r="P5566" s="32" t="s">
        <v>67</v>
      </c>
      <c r="Q5566" s="32">
        <v>0.5</v>
      </c>
      <c r="R5566" t="str">
        <f t="shared" si="86"/>
        <v>Аржанова Н.М.ПП, маг. "Діброва" г.Шепетовка, пер.Ленина, д.4</v>
      </c>
    </row>
    <row r="5567" spans="1:18" hidden="1" x14ac:dyDescent="0.25">
      <c r="A5567" s="32">
        <v>656114</v>
      </c>
      <c r="B5567" s="31" t="s">
        <v>25677</v>
      </c>
      <c r="C5567" s="31" t="s">
        <v>25678</v>
      </c>
      <c r="D5567" s="31" t="s">
        <v>25679</v>
      </c>
      <c r="E5567" s="31" t="s">
        <v>145</v>
      </c>
      <c r="F5567" s="31" t="s">
        <v>122</v>
      </c>
      <c r="G5567" s="31" t="s">
        <v>107</v>
      </c>
      <c r="H5567" s="31" t="s">
        <v>108</v>
      </c>
      <c r="I5567" s="31" t="s">
        <v>25680</v>
      </c>
      <c r="J5567" s="31" t="s">
        <v>25681</v>
      </c>
      <c r="K5567" s="31" t="s">
        <v>110</v>
      </c>
      <c r="L5567" s="31" t="s">
        <v>25678</v>
      </c>
      <c r="M5567" s="31" t="s">
        <v>25936</v>
      </c>
      <c r="N5567" s="31" t="s">
        <v>25931</v>
      </c>
      <c r="O5567" s="31" t="s">
        <v>25929</v>
      </c>
      <c r="P5567" s="32" t="s">
        <v>66</v>
      </c>
      <c r="Q5567" s="32">
        <v>0.5</v>
      </c>
      <c r="R5567" t="str">
        <f t="shared" si="86"/>
        <v>Рембач В.Д. ПП, маг."Кишенька" р-н Ярмолинецкий Район, пгт.Ярмолинцы, ул.Комсомольская, д.40</v>
      </c>
    </row>
    <row r="5568" spans="1:18" hidden="1" x14ac:dyDescent="0.25">
      <c r="A5568" s="32">
        <v>656115</v>
      </c>
      <c r="B5568" s="31" t="s">
        <v>25682</v>
      </c>
      <c r="C5568" s="31" t="s">
        <v>25683</v>
      </c>
      <c r="D5568" s="31" t="s">
        <v>25684</v>
      </c>
      <c r="E5568" s="31" t="s">
        <v>145</v>
      </c>
      <c r="F5568" s="31" t="s">
        <v>122</v>
      </c>
      <c r="G5568" s="31" t="s">
        <v>107</v>
      </c>
      <c r="H5568" s="31" t="s">
        <v>108</v>
      </c>
      <c r="I5568" s="31" t="s">
        <v>25685</v>
      </c>
      <c r="J5568" s="31" t="s">
        <v>25686</v>
      </c>
      <c r="K5568" s="31" t="s">
        <v>110</v>
      </c>
      <c r="L5568" s="31" t="s">
        <v>25683</v>
      </c>
      <c r="M5568" s="31" t="s">
        <v>14</v>
      </c>
      <c r="N5568" s="31" t="s">
        <v>25931</v>
      </c>
      <c r="O5568" s="31" t="s">
        <v>25929</v>
      </c>
      <c r="P5568" s="32" t="s">
        <v>67</v>
      </c>
      <c r="Q5568" s="32">
        <v>0.5</v>
      </c>
      <c r="R5568" t="str">
        <f t="shared" si="86"/>
        <v>Писарук Р.О. ПП, маг. "Продукти" р-н Хмельницкий Район, с.Бережанка, ул.Заводская, д.5</v>
      </c>
    </row>
    <row r="5569" spans="1:18" hidden="1" x14ac:dyDescent="0.25">
      <c r="A5569" s="32">
        <v>591568</v>
      </c>
      <c r="B5569" s="31" t="s">
        <v>25752</v>
      </c>
      <c r="C5569" s="31" t="s">
        <v>25753</v>
      </c>
      <c r="D5569" s="31" t="s">
        <v>25754</v>
      </c>
      <c r="E5569" s="31" t="s">
        <v>135</v>
      </c>
      <c r="F5569" s="31" t="s">
        <v>122</v>
      </c>
      <c r="G5569" s="31" t="s">
        <v>107</v>
      </c>
      <c r="H5569" s="31" t="s">
        <v>108</v>
      </c>
      <c r="I5569" s="31" t="s">
        <v>24366</v>
      </c>
      <c r="J5569" s="31" t="s">
        <v>24367</v>
      </c>
      <c r="K5569" s="31" t="s">
        <v>110</v>
      </c>
      <c r="L5569" s="31" t="s">
        <v>25753</v>
      </c>
      <c r="M5569" s="31" t="s">
        <v>9</v>
      </c>
      <c r="N5569" s="31" t="s">
        <v>25930</v>
      </c>
      <c r="O5569" s="31" t="s">
        <v>25929</v>
      </c>
      <c r="P5569" s="32" t="s">
        <v>66</v>
      </c>
      <c r="Q5569" s="32">
        <v>1</v>
      </c>
      <c r="R5569" t="str">
        <f t="shared" si="86"/>
        <v>Шишкова О.В. ПП, маг. "Центральний" р-н Полонский Район, с.Новоселица, ул.Соборная, д.142</v>
      </c>
    </row>
    <row r="5570" spans="1:18" hidden="1" x14ac:dyDescent="0.25">
      <c r="A5570" s="32">
        <v>591570</v>
      </c>
      <c r="B5570" s="31" t="s">
        <v>25755</v>
      </c>
      <c r="C5570" s="31" t="s">
        <v>25756</v>
      </c>
      <c r="D5570" s="31" t="s">
        <v>25757</v>
      </c>
      <c r="E5570" s="31" t="s">
        <v>135</v>
      </c>
      <c r="F5570" s="31" t="s">
        <v>122</v>
      </c>
      <c r="G5570" s="31" t="s">
        <v>107</v>
      </c>
      <c r="H5570" s="31" t="s">
        <v>108</v>
      </c>
      <c r="I5570" s="31" t="s">
        <v>24366</v>
      </c>
      <c r="J5570" s="31" t="s">
        <v>24367</v>
      </c>
      <c r="K5570" s="31" t="s">
        <v>110</v>
      </c>
      <c r="L5570" s="31" t="s">
        <v>25756</v>
      </c>
      <c r="M5570" s="31" t="s">
        <v>9</v>
      </c>
      <c r="N5570" s="31" t="s">
        <v>25930</v>
      </c>
      <c r="O5570" s="31" t="s">
        <v>25929</v>
      </c>
      <c r="P5570" s="32" t="s">
        <v>66</v>
      </c>
      <c r="Q5570" s="32">
        <v>1</v>
      </c>
      <c r="R5570" t="str">
        <f t="shared" si="86"/>
        <v>Шишкова О.В. ПП, маг. "Добрий смак" р-н Полонский Район, с.Котелянка, ул.Шевченко, д.10</v>
      </c>
    </row>
    <row r="5571" spans="1:18" hidden="1" x14ac:dyDescent="0.25">
      <c r="A5571" s="32">
        <v>591578</v>
      </c>
      <c r="B5571" s="31" t="s">
        <v>25768</v>
      </c>
      <c r="C5571" s="31" t="s">
        <v>15577</v>
      </c>
      <c r="D5571" s="31" t="s">
        <v>25769</v>
      </c>
      <c r="E5571" s="31" t="s">
        <v>135</v>
      </c>
      <c r="F5571" s="31" t="s">
        <v>122</v>
      </c>
      <c r="G5571" s="31" t="s">
        <v>107</v>
      </c>
      <c r="H5571" s="31" t="s">
        <v>108</v>
      </c>
      <c r="I5571" s="31" t="s">
        <v>15579</v>
      </c>
      <c r="J5571" s="31" t="s">
        <v>15580</v>
      </c>
      <c r="K5571" s="31" t="s">
        <v>110</v>
      </c>
      <c r="L5571" s="31" t="s">
        <v>15577</v>
      </c>
      <c r="M5571" s="31" t="s">
        <v>10</v>
      </c>
      <c r="N5571" s="31" t="s">
        <v>25930</v>
      </c>
      <c r="O5571" s="31" t="s">
        <v>25929</v>
      </c>
      <c r="P5571" s="32" t="s">
        <v>66</v>
      </c>
      <c r="Q5571" s="32">
        <v>1</v>
      </c>
      <c r="R5571" t="str">
        <f t="shared" ref="R5571:R5634" si="87">CONCATENATE(C5571," ",D5571)</f>
        <v>Дворак В.Ю. ПП, маг. "Продукти" р-н Белогорский Район, с.Хорошев, ул.Центральная, д.56</v>
      </c>
    </row>
    <row r="5572" spans="1:18" hidden="1" x14ac:dyDescent="0.25">
      <c r="A5572" s="32">
        <v>426714</v>
      </c>
      <c r="B5572" s="31" t="s">
        <v>25797</v>
      </c>
      <c r="C5572" s="31" t="s">
        <v>25798</v>
      </c>
      <c r="D5572" s="31" t="s">
        <v>15470</v>
      </c>
      <c r="E5572" s="31" t="s">
        <v>135</v>
      </c>
      <c r="F5572" s="31" t="s">
        <v>122</v>
      </c>
      <c r="G5572" s="31" t="s">
        <v>107</v>
      </c>
      <c r="H5572" s="31" t="s">
        <v>108</v>
      </c>
      <c r="I5572" s="31" t="s">
        <v>124</v>
      </c>
      <c r="J5572" s="31" t="s">
        <v>109</v>
      </c>
      <c r="K5572" s="31" t="s">
        <v>110</v>
      </c>
      <c r="L5572" s="31" t="s">
        <v>25798</v>
      </c>
      <c r="M5572" s="31" t="s">
        <v>12</v>
      </c>
      <c r="N5572" s="31" t="s">
        <v>25930</v>
      </c>
      <c r="O5572" s="31" t="s">
        <v>25929</v>
      </c>
      <c r="P5572" s="32" t="s">
        <v>25948</v>
      </c>
      <c r="Q5572" s="32">
        <v>1</v>
      </c>
      <c r="R5572" t="str">
        <f t="shared" si="87"/>
        <v>Офіс Шепетівка г.Шепетовка, ул.Маркса Карла, д.112</v>
      </c>
    </row>
    <row r="5573" spans="1:18" hidden="1" x14ac:dyDescent="0.25">
      <c r="A5573" s="32">
        <v>426714</v>
      </c>
      <c r="B5573" s="31" t="s">
        <v>25797</v>
      </c>
      <c r="C5573" s="31" t="s">
        <v>25798</v>
      </c>
      <c r="D5573" s="31" t="s">
        <v>15470</v>
      </c>
      <c r="E5573" s="31" t="s">
        <v>135</v>
      </c>
      <c r="F5573" s="31" t="s">
        <v>122</v>
      </c>
      <c r="G5573" s="31" t="s">
        <v>107</v>
      </c>
      <c r="H5573" s="31" t="s">
        <v>108</v>
      </c>
      <c r="I5573" s="31" t="s">
        <v>124</v>
      </c>
      <c r="J5573" s="31" t="s">
        <v>109</v>
      </c>
      <c r="K5573" s="31" t="s">
        <v>110</v>
      </c>
      <c r="L5573" s="31" t="s">
        <v>25798</v>
      </c>
      <c r="M5573" s="31" t="s">
        <v>11</v>
      </c>
      <c r="N5573" s="31" t="s">
        <v>25930</v>
      </c>
      <c r="O5573" s="31" t="s">
        <v>25929</v>
      </c>
      <c r="P5573" s="32" t="s">
        <v>25948</v>
      </c>
      <c r="Q5573" s="32">
        <v>1</v>
      </c>
      <c r="R5573" t="str">
        <f t="shared" si="87"/>
        <v>Офіс Шепетівка г.Шепетовка, ул.Маркса Карла, д.112</v>
      </c>
    </row>
    <row r="5574" spans="1:18" hidden="1" x14ac:dyDescent="0.25">
      <c r="A5574" s="32">
        <v>426714</v>
      </c>
      <c r="B5574" s="31" t="s">
        <v>25797</v>
      </c>
      <c r="C5574" s="31" t="s">
        <v>25798</v>
      </c>
      <c r="D5574" s="31" t="s">
        <v>15470</v>
      </c>
      <c r="E5574" s="31" t="s">
        <v>135</v>
      </c>
      <c r="F5574" s="31" t="s">
        <v>122</v>
      </c>
      <c r="G5574" s="31" t="s">
        <v>107</v>
      </c>
      <c r="H5574" s="31" t="s">
        <v>108</v>
      </c>
      <c r="I5574" s="31" t="s">
        <v>124</v>
      </c>
      <c r="J5574" s="31" t="s">
        <v>109</v>
      </c>
      <c r="K5574" s="31" t="s">
        <v>110</v>
      </c>
      <c r="L5574" s="31" t="s">
        <v>25798</v>
      </c>
      <c r="M5574" s="31" t="s">
        <v>9</v>
      </c>
      <c r="N5574" s="31" t="s">
        <v>25930</v>
      </c>
      <c r="O5574" s="31" t="s">
        <v>25929</v>
      </c>
      <c r="P5574" s="32" t="s">
        <v>25948</v>
      </c>
      <c r="Q5574" s="32">
        <v>1</v>
      </c>
      <c r="R5574" t="str">
        <f t="shared" si="87"/>
        <v>Офіс Шепетівка г.Шепетовка, ул.Маркса Карла, д.112</v>
      </c>
    </row>
    <row r="5575" spans="1:18" hidden="1" x14ac:dyDescent="0.25">
      <c r="A5575" s="32">
        <v>426714</v>
      </c>
      <c r="B5575" s="31" t="s">
        <v>25797</v>
      </c>
      <c r="C5575" s="31" t="s">
        <v>25798</v>
      </c>
      <c r="D5575" s="31" t="s">
        <v>15470</v>
      </c>
      <c r="E5575" s="31" t="s">
        <v>135</v>
      </c>
      <c r="F5575" s="31" t="s">
        <v>122</v>
      </c>
      <c r="G5575" s="31" t="s">
        <v>107</v>
      </c>
      <c r="H5575" s="31" t="s">
        <v>108</v>
      </c>
      <c r="I5575" s="31" t="s">
        <v>124</v>
      </c>
      <c r="J5575" s="31" t="s">
        <v>109</v>
      </c>
      <c r="K5575" s="31" t="s">
        <v>110</v>
      </c>
      <c r="L5575" s="31" t="s">
        <v>25798</v>
      </c>
      <c r="M5575" s="31" t="s">
        <v>8</v>
      </c>
      <c r="N5575" s="31" t="s">
        <v>25930</v>
      </c>
      <c r="O5575" s="31" t="s">
        <v>25929</v>
      </c>
      <c r="P5575" s="32" t="s">
        <v>25948</v>
      </c>
      <c r="Q5575" s="32">
        <v>1</v>
      </c>
      <c r="R5575" t="str">
        <f t="shared" si="87"/>
        <v>Офіс Шепетівка г.Шепетовка, ул.Маркса Карла, д.112</v>
      </c>
    </row>
    <row r="5576" spans="1:18" hidden="1" x14ac:dyDescent="0.25">
      <c r="A5576" s="32">
        <v>426714</v>
      </c>
      <c r="B5576" s="31" t="s">
        <v>25797</v>
      </c>
      <c r="C5576" s="31" t="s">
        <v>25798</v>
      </c>
      <c r="D5576" s="31" t="s">
        <v>15470</v>
      </c>
      <c r="E5576" s="31" t="s">
        <v>135</v>
      </c>
      <c r="F5576" s="31" t="s">
        <v>122</v>
      </c>
      <c r="G5576" s="31" t="s">
        <v>107</v>
      </c>
      <c r="H5576" s="31" t="s">
        <v>108</v>
      </c>
      <c r="I5576" s="31" t="s">
        <v>124</v>
      </c>
      <c r="J5576" s="31" t="s">
        <v>109</v>
      </c>
      <c r="K5576" s="31" t="s">
        <v>110</v>
      </c>
      <c r="L5576" s="31" t="s">
        <v>25798</v>
      </c>
      <c r="M5576" s="31" t="s">
        <v>10</v>
      </c>
      <c r="N5576" s="31" t="s">
        <v>25930</v>
      </c>
      <c r="O5576" s="31" t="s">
        <v>25929</v>
      </c>
      <c r="P5576" s="32" t="s">
        <v>25948</v>
      </c>
      <c r="Q5576" s="32">
        <v>1</v>
      </c>
      <c r="R5576" t="str">
        <f t="shared" si="87"/>
        <v>Офіс Шепетівка г.Шепетовка, ул.Маркса Карла, д.112</v>
      </c>
    </row>
    <row r="5577" spans="1:18" hidden="1" x14ac:dyDescent="0.25">
      <c r="A5577" s="32">
        <v>426714</v>
      </c>
      <c r="B5577" s="31" t="s">
        <v>25797</v>
      </c>
      <c r="C5577" s="31" t="s">
        <v>25798</v>
      </c>
      <c r="D5577" s="31" t="s">
        <v>15470</v>
      </c>
      <c r="E5577" s="31" t="s">
        <v>135</v>
      </c>
      <c r="F5577" s="31" t="s">
        <v>122</v>
      </c>
      <c r="G5577" s="31" t="s">
        <v>107</v>
      </c>
      <c r="H5577" s="31" t="s">
        <v>108</v>
      </c>
      <c r="I5577" s="31" t="s">
        <v>124</v>
      </c>
      <c r="J5577" s="31" t="s">
        <v>109</v>
      </c>
      <c r="K5577" s="31" t="s">
        <v>110</v>
      </c>
      <c r="L5577" s="31" t="s">
        <v>25798</v>
      </c>
      <c r="M5577" s="31" t="s">
        <v>7</v>
      </c>
      <c r="N5577" s="31" t="s">
        <v>25930</v>
      </c>
      <c r="O5577" s="31" t="s">
        <v>25929</v>
      </c>
      <c r="P5577" s="32" t="s">
        <v>25948</v>
      </c>
      <c r="Q5577" s="32">
        <v>1</v>
      </c>
      <c r="R5577" t="str">
        <f t="shared" si="87"/>
        <v>Офіс Шепетівка г.Шепетовка, ул.Маркса Карла, д.112</v>
      </c>
    </row>
    <row r="5578" spans="1:18" hidden="1" x14ac:dyDescent="0.25">
      <c r="A5578" s="32">
        <v>449797</v>
      </c>
      <c r="B5578" s="31" t="s">
        <v>172</v>
      </c>
      <c r="C5578" s="31" t="s">
        <v>173</v>
      </c>
      <c r="D5578" s="31" t="s">
        <v>174</v>
      </c>
      <c r="E5578" s="31" t="s">
        <v>135</v>
      </c>
      <c r="F5578" s="31" t="s">
        <v>122</v>
      </c>
      <c r="G5578" s="31" t="s">
        <v>107</v>
      </c>
      <c r="H5578" s="31" t="s">
        <v>108</v>
      </c>
      <c r="I5578" s="31" t="s">
        <v>175</v>
      </c>
      <c r="J5578" s="31" t="s">
        <v>176</v>
      </c>
      <c r="K5578" s="31" t="s">
        <v>106</v>
      </c>
      <c r="L5578" s="31" t="s">
        <v>173</v>
      </c>
      <c r="M5578" s="31" t="s">
        <v>7</v>
      </c>
      <c r="N5578" s="31" t="s">
        <v>25930</v>
      </c>
      <c r="O5578" s="31" t="s">
        <v>25929</v>
      </c>
      <c r="P5578" s="32" t="s">
        <v>67</v>
      </c>
      <c r="Q5578" s="32">
        <v>1</v>
      </c>
      <c r="R5578" t="str">
        <f t="shared" si="87"/>
        <v>Салайчук В.У. ПП, маг. "Мрія" г.Славута, ул.Церковная, д.24</v>
      </c>
    </row>
    <row r="5579" spans="1:18" hidden="1" x14ac:dyDescent="0.25">
      <c r="A5579" s="32">
        <v>809192</v>
      </c>
      <c r="B5579" s="31" t="s">
        <v>24921</v>
      </c>
      <c r="C5579" s="31" t="s">
        <v>24922</v>
      </c>
      <c r="D5579" s="31" t="s">
        <v>24923</v>
      </c>
      <c r="E5579" s="31" t="s">
        <v>135</v>
      </c>
      <c r="F5579" s="31" t="s">
        <v>122</v>
      </c>
      <c r="G5579" s="31" t="s">
        <v>107</v>
      </c>
      <c r="H5579" s="31" t="s">
        <v>108</v>
      </c>
      <c r="I5579" s="31" t="s">
        <v>24924</v>
      </c>
      <c r="J5579" s="31" t="s">
        <v>24925</v>
      </c>
      <c r="K5579" s="31" t="s">
        <v>110</v>
      </c>
      <c r="L5579" s="31" t="s">
        <v>24922</v>
      </c>
      <c r="M5579" s="31" t="s">
        <v>11</v>
      </c>
      <c r="N5579" s="31" t="s">
        <v>25930</v>
      </c>
      <c r="O5579" s="31" t="s">
        <v>25929</v>
      </c>
      <c r="P5579" s="32" t="s">
        <v>66</v>
      </c>
      <c r="Q5579" s="32">
        <v>0.5</v>
      </c>
      <c r="R5579" t="str">
        <f t="shared" si="87"/>
        <v>Вещицька В.В. ПП, маг. "Повний кошик" г.Шепетовка, ул.Украинская, д.2</v>
      </c>
    </row>
    <row r="5580" spans="1:18" hidden="1" x14ac:dyDescent="0.25">
      <c r="A5580" s="32">
        <v>512260</v>
      </c>
      <c r="B5580" s="31" t="s">
        <v>25159</v>
      </c>
      <c r="C5580" s="31" t="s">
        <v>25160</v>
      </c>
      <c r="D5580" s="31" t="s">
        <v>11513</v>
      </c>
      <c r="E5580" s="31" t="s">
        <v>135</v>
      </c>
      <c r="F5580" s="31" t="s">
        <v>122</v>
      </c>
      <c r="G5580" s="31" t="s">
        <v>113</v>
      </c>
      <c r="H5580" s="31" t="s">
        <v>108</v>
      </c>
      <c r="I5580" s="31" t="s">
        <v>5188</v>
      </c>
      <c r="J5580" s="31" t="s">
        <v>5189</v>
      </c>
      <c r="K5580" s="31" t="s">
        <v>110</v>
      </c>
      <c r="L5580" s="31" t="s">
        <v>25160</v>
      </c>
      <c r="M5580" s="31" t="s">
        <v>12</v>
      </c>
      <c r="N5580" s="31" t="s">
        <v>25930</v>
      </c>
      <c r="O5580" s="31" t="s">
        <v>25929</v>
      </c>
      <c r="P5580" s="32" t="s">
        <v>66</v>
      </c>
      <c r="Q5580" s="32">
        <v>1</v>
      </c>
      <c r="R5580" t="str">
        <f t="shared" si="87"/>
        <v>Степанчук О.О. ПП, кондитерський відділ р-н Полонский Район, г.Полонное (ринкова площа)</v>
      </c>
    </row>
    <row r="5581" spans="1:18" hidden="1" x14ac:dyDescent="0.25">
      <c r="A5581" s="32">
        <v>512261</v>
      </c>
      <c r="B5581" s="31" t="s">
        <v>25161</v>
      </c>
      <c r="C5581" s="31" t="s">
        <v>25162</v>
      </c>
      <c r="D5581" s="31" t="s">
        <v>25163</v>
      </c>
      <c r="E5581" s="31" t="s">
        <v>145</v>
      </c>
      <c r="F5581" s="31" t="s">
        <v>122</v>
      </c>
      <c r="G5581" s="31" t="s">
        <v>107</v>
      </c>
      <c r="H5581" s="31" t="s">
        <v>108</v>
      </c>
      <c r="I5581" s="31" t="s">
        <v>25164</v>
      </c>
      <c r="J5581" s="31" t="s">
        <v>25165</v>
      </c>
      <c r="K5581" s="31" t="s">
        <v>110</v>
      </c>
      <c r="L5581" s="31" t="s">
        <v>25162</v>
      </c>
      <c r="M5581" s="31" t="s">
        <v>13</v>
      </c>
      <c r="N5581" s="31" t="s">
        <v>25931</v>
      </c>
      <c r="O5581" s="31" t="s">
        <v>25929</v>
      </c>
      <c r="P5581" s="32" t="s">
        <v>66</v>
      </c>
      <c r="Q5581" s="32">
        <v>1</v>
      </c>
      <c r="R5581" t="str">
        <f t="shared" si="87"/>
        <v>Галянт А.В. ПП, білий вагончик р-н Деражнянский Район, с.Яблоновка, ул.Шевченко (0)</v>
      </c>
    </row>
    <row r="5582" spans="1:18" hidden="1" x14ac:dyDescent="0.25">
      <c r="A5582" s="32">
        <v>584242</v>
      </c>
      <c r="B5582" s="31" t="s">
        <v>25230</v>
      </c>
      <c r="C5582" s="31" t="s">
        <v>25231</v>
      </c>
      <c r="D5582" s="31" t="s">
        <v>25232</v>
      </c>
      <c r="E5582" s="31" t="s">
        <v>135</v>
      </c>
      <c r="F5582" s="31" t="s">
        <v>122</v>
      </c>
      <c r="G5582" s="31" t="s">
        <v>107</v>
      </c>
      <c r="H5582" s="31" t="s">
        <v>108</v>
      </c>
      <c r="I5582" s="31" t="s">
        <v>25233</v>
      </c>
      <c r="J5582" s="31" t="s">
        <v>25234</v>
      </c>
      <c r="K5582" s="31" t="s">
        <v>110</v>
      </c>
      <c r="L5582" s="31" t="s">
        <v>25231</v>
      </c>
      <c r="M5582" s="31" t="s">
        <v>12</v>
      </c>
      <c r="N5582" s="31" t="s">
        <v>25930</v>
      </c>
      <c r="O5582" s="31" t="s">
        <v>25929</v>
      </c>
      <c r="P5582" s="32" t="s">
        <v>67</v>
      </c>
      <c r="Q5582" s="32">
        <v>0.5</v>
      </c>
      <c r="R5582" t="str">
        <f t="shared" si="87"/>
        <v>Яворська В.С. ПП, маг. "Оленка" р-н Изяславский Район, с.Припутни, ул.Чапаева, д.1</v>
      </c>
    </row>
    <row r="5583" spans="1:18" hidden="1" x14ac:dyDescent="0.25">
      <c r="A5583" s="32">
        <v>584243</v>
      </c>
      <c r="B5583" s="31" t="s">
        <v>25235</v>
      </c>
      <c r="C5583" s="31" t="s">
        <v>14726</v>
      </c>
      <c r="D5583" s="31" t="s">
        <v>25236</v>
      </c>
      <c r="E5583" s="31" t="s">
        <v>135</v>
      </c>
      <c r="F5583" s="31" t="s">
        <v>122</v>
      </c>
      <c r="G5583" s="31" t="s">
        <v>107</v>
      </c>
      <c r="H5583" s="31" t="s">
        <v>108</v>
      </c>
      <c r="I5583" s="31" t="s">
        <v>14728</v>
      </c>
      <c r="J5583" s="31" t="s">
        <v>14729</v>
      </c>
      <c r="K5583" s="31" t="s">
        <v>110</v>
      </c>
      <c r="L5583" s="31" t="s">
        <v>14726</v>
      </c>
      <c r="M5583" s="31" t="s">
        <v>10</v>
      </c>
      <c r="N5583" s="31" t="s">
        <v>25930</v>
      </c>
      <c r="O5583" s="31" t="s">
        <v>25929</v>
      </c>
      <c r="P5583" s="32" t="s">
        <v>66</v>
      </c>
      <c r="Q5583" s="32">
        <v>0.5</v>
      </c>
      <c r="R5583" t="str">
        <f t="shared" si="87"/>
        <v>Воротило В.В. ПП, маг. "Продукти" р-н Изяславский Район, с.Щуривци, ул.Центральная, д.30/1</v>
      </c>
    </row>
    <row r="5584" spans="1:18" hidden="1" x14ac:dyDescent="0.25">
      <c r="A5584" s="32">
        <v>584244</v>
      </c>
      <c r="B5584" s="31" t="s">
        <v>25237</v>
      </c>
      <c r="C5584" s="31" t="s">
        <v>14726</v>
      </c>
      <c r="D5584" s="31" t="s">
        <v>25238</v>
      </c>
      <c r="E5584" s="31" t="s">
        <v>135</v>
      </c>
      <c r="F5584" s="31" t="s">
        <v>122</v>
      </c>
      <c r="G5584" s="31" t="s">
        <v>107</v>
      </c>
      <c r="H5584" s="31" t="s">
        <v>108</v>
      </c>
      <c r="I5584" s="31" t="s">
        <v>14728</v>
      </c>
      <c r="J5584" s="31" t="s">
        <v>14729</v>
      </c>
      <c r="K5584" s="31" t="s">
        <v>110</v>
      </c>
      <c r="L5584" s="31" t="s">
        <v>14726</v>
      </c>
      <c r="M5584" s="31" t="s">
        <v>10</v>
      </c>
      <c r="N5584" s="31" t="s">
        <v>25930</v>
      </c>
      <c r="O5584" s="31" t="s">
        <v>25929</v>
      </c>
      <c r="P5584" s="32" t="s">
        <v>67</v>
      </c>
      <c r="Q5584" s="32">
        <v>0.5</v>
      </c>
      <c r="R5584" t="str">
        <f t="shared" si="87"/>
        <v>Воротило В.В. ПП, маг. "Продукти" р-н Изяславский Район, с.Щуровчики, ул.Центральная, д.44</v>
      </c>
    </row>
    <row r="5585" spans="1:18" hidden="1" x14ac:dyDescent="0.25">
      <c r="A5585" s="32">
        <v>331370</v>
      </c>
      <c r="B5585" s="31" t="s">
        <v>25326</v>
      </c>
      <c r="C5585" s="31" t="s">
        <v>10856</v>
      </c>
      <c r="D5585" s="31" t="s">
        <v>25327</v>
      </c>
      <c r="E5585" s="31" t="s">
        <v>145</v>
      </c>
      <c r="F5585" s="31" t="s">
        <v>122</v>
      </c>
      <c r="G5585" s="31" t="s">
        <v>107</v>
      </c>
      <c r="H5585" s="31" t="s">
        <v>108</v>
      </c>
      <c r="I5585" s="31" t="s">
        <v>10858</v>
      </c>
      <c r="J5585" s="31" t="s">
        <v>10859</v>
      </c>
      <c r="K5585" s="31" t="s">
        <v>110</v>
      </c>
      <c r="L5585" s="31" t="s">
        <v>10856</v>
      </c>
      <c r="M5585" s="31" t="s">
        <v>16</v>
      </c>
      <c r="N5585" s="31" t="s">
        <v>25931</v>
      </c>
      <c r="O5585" s="31" t="s">
        <v>25929</v>
      </c>
      <c r="P5585" s="32" t="s">
        <v>67</v>
      </c>
      <c r="Q5585" s="32">
        <v>0.5</v>
      </c>
      <c r="R5585" t="str">
        <f t="shared" si="87"/>
        <v>Боярчук О.М. ПП, маг. "Магазин" р-н Волочисский Район, с.Бокиевка (0)</v>
      </c>
    </row>
    <row r="5586" spans="1:18" hidden="1" x14ac:dyDescent="0.25">
      <c r="A5586" s="32">
        <v>331370</v>
      </c>
      <c r="B5586" s="31" t="s">
        <v>10868</v>
      </c>
      <c r="C5586" s="31" t="s">
        <v>10856</v>
      </c>
      <c r="D5586" s="31" t="s">
        <v>25327</v>
      </c>
      <c r="E5586" s="31" t="s">
        <v>145</v>
      </c>
      <c r="F5586" s="31" t="s">
        <v>122</v>
      </c>
      <c r="G5586" s="31" t="s">
        <v>107</v>
      </c>
      <c r="H5586" s="31" t="s">
        <v>108</v>
      </c>
      <c r="I5586" s="31"/>
      <c r="J5586" s="31"/>
      <c r="K5586" s="31" t="s">
        <v>110</v>
      </c>
      <c r="L5586" s="31" t="s">
        <v>10869</v>
      </c>
      <c r="M5586" s="31" t="s">
        <v>16</v>
      </c>
      <c r="N5586" s="31" t="s">
        <v>25931</v>
      </c>
      <c r="O5586" s="31" t="s">
        <v>25929</v>
      </c>
      <c r="P5586" s="32" t="s">
        <v>67</v>
      </c>
      <c r="Q5586" s="32">
        <v>0.5</v>
      </c>
      <c r="R5586" t="str">
        <f t="shared" si="87"/>
        <v>Боярчук О.М. ПП, маг. "Магазин" р-н Волочисский Район, с.Бокиевка (0)</v>
      </c>
    </row>
    <row r="5587" spans="1:18" hidden="1" x14ac:dyDescent="0.25">
      <c r="A5587" s="32">
        <v>343264</v>
      </c>
      <c r="B5587" s="31" t="s">
        <v>2022</v>
      </c>
      <c r="C5587" s="31" t="s">
        <v>25339</v>
      </c>
      <c r="D5587" s="31" t="s">
        <v>25340</v>
      </c>
      <c r="E5587" s="31" t="s">
        <v>135</v>
      </c>
      <c r="F5587" s="31" t="s">
        <v>122</v>
      </c>
      <c r="G5587" s="31" t="s">
        <v>107</v>
      </c>
      <c r="H5587" s="31" t="s">
        <v>108</v>
      </c>
      <c r="I5587" s="31" t="s">
        <v>25341</v>
      </c>
      <c r="J5587" s="31" t="s">
        <v>25342</v>
      </c>
      <c r="K5587" s="31" t="s">
        <v>110</v>
      </c>
      <c r="L5587" s="31" t="s">
        <v>25339</v>
      </c>
      <c r="M5587" s="31" t="s">
        <v>9</v>
      </c>
      <c r="N5587" s="31" t="s">
        <v>25930</v>
      </c>
      <c r="O5587" s="31" t="s">
        <v>25929</v>
      </c>
      <c r="P5587" s="32" t="s">
        <v>67</v>
      </c>
      <c r="Q5587" s="32">
        <v>0.5</v>
      </c>
      <c r="R5587" t="str">
        <f t="shared" si="87"/>
        <v>Кардаш В.Г. ПП, маг. "Продукти" р-н Белогорский Район, с.Тихомель, ул.Зеленая, д.19</v>
      </c>
    </row>
    <row r="5588" spans="1:18" hidden="1" x14ac:dyDescent="0.25">
      <c r="A5588" s="32">
        <v>353207</v>
      </c>
      <c r="B5588" s="31" t="s">
        <v>25452</v>
      </c>
      <c r="C5588" s="31" t="s">
        <v>25453</v>
      </c>
      <c r="D5588" s="31" t="s">
        <v>25454</v>
      </c>
      <c r="E5588" s="31" t="s">
        <v>135</v>
      </c>
      <c r="F5588" s="31" t="s">
        <v>122</v>
      </c>
      <c r="G5588" s="31" t="s">
        <v>107</v>
      </c>
      <c r="H5588" s="31" t="s">
        <v>108</v>
      </c>
      <c r="I5588" s="31" t="s">
        <v>124</v>
      </c>
      <c r="J5588" s="31" t="s">
        <v>109</v>
      </c>
      <c r="K5588" s="31" t="s">
        <v>110</v>
      </c>
      <c r="L5588" s="31" t="s">
        <v>25453</v>
      </c>
      <c r="M5588" s="31" t="s">
        <v>7</v>
      </c>
      <c r="N5588" s="31" t="s">
        <v>25930</v>
      </c>
      <c r="O5588" s="31" t="s">
        <v>25929</v>
      </c>
      <c r="P5588" s="32" t="s">
        <v>67</v>
      </c>
      <c r="Q5588" s="32">
        <v>0.5</v>
      </c>
      <c r="R5588" t="str">
        <f t="shared" si="87"/>
        <v>Сидорук В.М. ПП, маг. "Свіжий хліб №7" г.Славута, ул.Ярослава Мудрого, д.7</v>
      </c>
    </row>
    <row r="5589" spans="1:18" hidden="1" x14ac:dyDescent="0.25">
      <c r="A5589" s="32">
        <v>663491</v>
      </c>
      <c r="B5589" s="31" t="s">
        <v>25696</v>
      </c>
      <c r="C5589" s="31" t="s">
        <v>25697</v>
      </c>
      <c r="D5589" s="31" t="s">
        <v>25698</v>
      </c>
      <c r="E5589" s="31" t="s">
        <v>135</v>
      </c>
      <c r="F5589" s="31" t="s">
        <v>122</v>
      </c>
      <c r="G5589" s="31" t="s">
        <v>107</v>
      </c>
      <c r="H5589" s="31" t="s">
        <v>108</v>
      </c>
      <c r="I5589" s="31" t="s">
        <v>9520</v>
      </c>
      <c r="J5589" s="31" t="s">
        <v>9521</v>
      </c>
      <c r="K5589" s="31" t="s">
        <v>110</v>
      </c>
      <c r="L5589" s="31" t="s">
        <v>25697</v>
      </c>
      <c r="M5589" s="31" t="s">
        <v>7</v>
      </c>
      <c r="N5589" s="31" t="s">
        <v>25930</v>
      </c>
      <c r="O5589" s="31" t="s">
        <v>25929</v>
      </c>
      <c r="P5589" s="32" t="s">
        <v>67</v>
      </c>
      <c r="Q5589" s="32">
        <v>0.5</v>
      </c>
      <c r="R5589" t="str">
        <f t="shared" si="87"/>
        <v>Ковальська О.С. ПП, маг. "Петляча" р-н Изяславский Район, с.Радошевка, ул.Центральная (0)</v>
      </c>
    </row>
    <row r="5590" spans="1:18" hidden="1" x14ac:dyDescent="0.25">
      <c r="A5590" s="32">
        <v>444755</v>
      </c>
      <c r="B5590" s="31" t="s">
        <v>131</v>
      </c>
      <c r="C5590" s="31" t="s">
        <v>132</v>
      </c>
      <c r="D5590" s="31" t="s">
        <v>133</v>
      </c>
      <c r="E5590" s="31" t="s">
        <v>135</v>
      </c>
      <c r="F5590" s="31" t="s">
        <v>122</v>
      </c>
      <c r="G5590" s="31" t="s">
        <v>107</v>
      </c>
      <c r="H5590" s="31" t="s">
        <v>108</v>
      </c>
      <c r="I5590" s="31" t="s">
        <v>124</v>
      </c>
      <c r="J5590" s="31" t="s">
        <v>109</v>
      </c>
      <c r="K5590" s="31" t="s">
        <v>106</v>
      </c>
      <c r="L5590" s="31" t="s">
        <v>132</v>
      </c>
      <c r="M5590" s="31" t="s">
        <v>12</v>
      </c>
      <c r="N5590" s="31" t="s">
        <v>25930</v>
      </c>
      <c r="O5590" s="31" t="s">
        <v>25929</v>
      </c>
      <c r="P5590" s="32" t="s">
        <v>25948</v>
      </c>
      <c r="Q5590" s="32">
        <v>1</v>
      </c>
      <c r="R5590" t="str">
        <f t="shared" si="87"/>
        <v>Рябко К.І. ПП, маг. "Міні-маркет" зупинка р-н Полонский Район, г.Полонное, ул.Украинки Леси, д.1</v>
      </c>
    </row>
    <row r="5591" spans="1:18" hidden="1" x14ac:dyDescent="0.25">
      <c r="A5591" s="32">
        <v>444756</v>
      </c>
      <c r="B5591" s="31" t="s">
        <v>136</v>
      </c>
      <c r="C5591" s="31" t="s">
        <v>137</v>
      </c>
      <c r="D5591" s="31" t="s">
        <v>138</v>
      </c>
      <c r="E5591" s="31" t="s">
        <v>135</v>
      </c>
      <c r="F5591" s="31" t="s">
        <v>122</v>
      </c>
      <c r="G5591" s="31" t="s">
        <v>107</v>
      </c>
      <c r="H5591" s="31" t="s">
        <v>108</v>
      </c>
      <c r="I5591" s="31" t="s">
        <v>139</v>
      </c>
      <c r="J5591" s="31" t="s">
        <v>140</v>
      </c>
      <c r="K5591" s="31" t="s">
        <v>106</v>
      </c>
      <c r="L5591" s="31" t="s">
        <v>137</v>
      </c>
      <c r="M5591" s="31" t="s">
        <v>12</v>
      </c>
      <c r="N5591" s="31" t="s">
        <v>25930</v>
      </c>
      <c r="O5591" s="31" t="s">
        <v>25929</v>
      </c>
      <c r="P5591" s="32" t="s">
        <v>25948</v>
      </c>
      <c r="Q5591" s="32">
        <v>1</v>
      </c>
      <c r="R5591" t="str">
        <f t="shared" si="87"/>
        <v>Рябко К.І. ПП, маг. на зупинці р-н Полонский Район, г.Полонное, д.48 (ул. Ленина)</v>
      </c>
    </row>
    <row r="5592" spans="1:18" hidden="1" x14ac:dyDescent="0.25">
      <c r="A5592" s="32">
        <v>444757</v>
      </c>
      <c r="B5592" s="31" t="s">
        <v>136</v>
      </c>
      <c r="C5592" s="31" t="s">
        <v>137</v>
      </c>
      <c r="D5592" s="31" t="s">
        <v>141</v>
      </c>
      <c r="E5592" s="31" t="s">
        <v>135</v>
      </c>
      <c r="F5592" s="31" t="s">
        <v>122</v>
      </c>
      <c r="G5592" s="31" t="s">
        <v>107</v>
      </c>
      <c r="H5592" s="31" t="s">
        <v>108</v>
      </c>
      <c r="I5592" s="31" t="s">
        <v>139</v>
      </c>
      <c r="J5592" s="31" t="s">
        <v>140</v>
      </c>
      <c r="K5592" s="31" t="s">
        <v>106</v>
      </c>
      <c r="L5592" s="31" t="s">
        <v>137</v>
      </c>
      <c r="M5592" s="31" t="s">
        <v>12</v>
      </c>
      <c r="N5592" s="31" t="s">
        <v>25930</v>
      </c>
      <c r="O5592" s="31" t="s">
        <v>25929</v>
      </c>
      <c r="P5592" s="32" t="s">
        <v>25948</v>
      </c>
      <c r="Q5592" s="32">
        <v>1</v>
      </c>
      <c r="R5592" t="str">
        <f t="shared" si="87"/>
        <v>Рябко К.І. ПП, маг. на зупинці р-н Полонский Район, г.Полонное, д.48 (Ленина)</v>
      </c>
    </row>
    <row r="5593" spans="1:18" hidden="1" x14ac:dyDescent="0.25">
      <c r="A5593" s="32">
        <v>433699</v>
      </c>
      <c r="B5593" s="31" t="s">
        <v>219</v>
      </c>
      <c r="C5593" s="31" t="s">
        <v>220</v>
      </c>
      <c r="D5593" s="31" t="s">
        <v>221</v>
      </c>
      <c r="E5593" s="31" t="s">
        <v>135</v>
      </c>
      <c r="F5593" s="31" t="s">
        <v>122</v>
      </c>
      <c r="G5593" s="31" t="s">
        <v>107</v>
      </c>
      <c r="H5593" s="31" t="s">
        <v>108</v>
      </c>
      <c r="I5593" s="31" t="s">
        <v>222</v>
      </c>
      <c r="J5593" s="31" t="s">
        <v>223</v>
      </c>
      <c r="K5593" s="31" t="s">
        <v>106</v>
      </c>
      <c r="L5593" s="31" t="s">
        <v>224</v>
      </c>
      <c r="M5593" s="31" t="s">
        <v>11</v>
      </c>
      <c r="N5593" s="31" t="s">
        <v>25930</v>
      </c>
      <c r="O5593" s="31" t="s">
        <v>25929</v>
      </c>
      <c r="P5593" s="32" t="s">
        <v>25948</v>
      </c>
      <c r="Q5593" s="32">
        <v>1</v>
      </c>
      <c r="R5593" t="str">
        <f t="shared" si="87"/>
        <v>Санкова О.П. ПП, закусочна №5 г.Шепетовка, ул.Маркса Карла, д.23 (площа ринку)</v>
      </c>
    </row>
    <row r="5594" spans="1:18" hidden="1" x14ac:dyDescent="0.25">
      <c r="A5594" s="32">
        <v>615543</v>
      </c>
      <c r="B5594" s="31" t="s">
        <v>25809</v>
      </c>
      <c r="C5594" s="31" t="s">
        <v>25810</v>
      </c>
      <c r="D5594" s="31" t="s">
        <v>25811</v>
      </c>
      <c r="E5594" s="31" t="s">
        <v>145</v>
      </c>
      <c r="F5594" s="31" t="s">
        <v>122</v>
      </c>
      <c r="G5594" s="31" t="s">
        <v>107</v>
      </c>
      <c r="H5594" s="31" t="s">
        <v>108</v>
      </c>
      <c r="I5594" s="31" t="s">
        <v>124</v>
      </c>
      <c r="J5594" s="31" t="s">
        <v>109</v>
      </c>
      <c r="K5594" s="31" t="s">
        <v>110</v>
      </c>
      <c r="L5594" s="31" t="s">
        <v>25810</v>
      </c>
      <c r="M5594" s="31" t="s">
        <v>15</v>
      </c>
      <c r="N5594" s="31" t="s">
        <v>25931</v>
      </c>
      <c r="O5594" s="31" t="s">
        <v>25929</v>
      </c>
      <c r="P5594" s="32" t="s">
        <v>67</v>
      </c>
      <c r="Q5594" s="32">
        <v>1</v>
      </c>
      <c r="R5594" t="str">
        <f t="shared" si="87"/>
        <v>Регеша І.І. ПП, маг. "Зіньківські ковбаси" р-н Волочисский Район, г.Волочиск, ул.Независимости, д.45</v>
      </c>
    </row>
    <row r="5595" spans="1:18" hidden="1" x14ac:dyDescent="0.25">
      <c r="A5595" s="32">
        <v>615573</v>
      </c>
      <c r="B5595" s="31" t="s">
        <v>25820</v>
      </c>
      <c r="C5595" s="31" t="s">
        <v>25821</v>
      </c>
      <c r="D5595" s="31" t="s">
        <v>25822</v>
      </c>
      <c r="E5595" s="31" t="s">
        <v>145</v>
      </c>
      <c r="F5595" s="31" t="s">
        <v>122</v>
      </c>
      <c r="G5595" s="31" t="s">
        <v>107</v>
      </c>
      <c r="H5595" s="31" t="s">
        <v>108</v>
      </c>
      <c r="I5595" s="31" t="s">
        <v>124</v>
      </c>
      <c r="J5595" s="31" t="s">
        <v>109</v>
      </c>
      <c r="K5595" s="31" t="s">
        <v>110</v>
      </c>
      <c r="L5595" s="31" t="s">
        <v>25821</v>
      </c>
      <c r="M5595" s="31" t="s">
        <v>13</v>
      </c>
      <c r="N5595" s="31" t="s">
        <v>25931</v>
      </c>
      <c r="O5595" s="31" t="s">
        <v>25929</v>
      </c>
      <c r="P5595" s="32" t="s">
        <v>66</v>
      </c>
      <c r="Q5595" s="32">
        <v>1</v>
      </c>
      <c r="R5595" t="str">
        <f t="shared" si="87"/>
        <v>Другак О.Й. ПП, маг. "Околиця" р-н Волочисский Район, с.Соломна, ул.Ленина (0)</v>
      </c>
    </row>
    <row r="5596" spans="1:18" hidden="1" x14ac:dyDescent="0.25">
      <c r="A5596" s="32">
        <v>528633</v>
      </c>
      <c r="B5596" s="31" t="s">
        <v>25863</v>
      </c>
      <c r="C5596" s="31" t="s">
        <v>25864</v>
      </c>
      <c r="D5596" s="31" t="s">
        <v>25865</v>
      </c>
      <c r="E5596" s="31" t="s">
        <v>145</v>
      </c>
      <c r="F5596" s="31" t="s">
        <v>122</v>
      </c>
      <c r="G5596" s="31" t="s">
        <v>114</v>
      </c>
      <c r="H5596" s="31" t="s">
        <v>108</v>
      </c>
      <c r="I5596" s="31" t="s">
        <v>124</v>
      </c>
      <c r="J5596" s="31" t="s">
        <v>109</v>
      </c>
      <c r="K5596" s="31" t="s">
        <v>110</v>
      </c>
      <c r="L5596" s="31" t="s">
        <v>25864</v>
      </c>
      <c r="M5596" s="31" t="s">
        <v>13</v>
      </c>
      <c r="N5596" s="31" t="s">
        <v>25931</v>
      </c>
      <c r="O5596" s="31" t="s">
        <v>25929</v>
      </c>
      <c r="P5596" s="32" t="s">
        <v>67</v>
      </c>
      <c r="Q5596" s="32">
        <v>1</v>
      </c>
      <c r="R5596" t="str">
        <f t="shared" si="87"/>
        <v>Кисіль С.В. ПП, кафе-бар р-н Городокский Район, пгт.Сатанов, ул.Сатанивского (Санаторій "Товтри")</v>
      </c>
    </row>
    <row r="5597" spans="1:18" hidden="1" x14ac:dyDescent="0.25">
      <c r="A5597" s="32">
        <v>492534</v>
      </c>
      <c r="B5597" s="31" t="s">
        <v>25891</v>
      </c>
      <c r="C5597" s="31" t="s">
        <v>25892</v>
      </c>
      <c r="D5597" s="31" t="s">
        <v>24895</v>
      </c>
      <c r="E5597" s="31" t="s">
        <v>135</v>
      </c>
      <c r="F5597" s="31" t="s">
        <v>122</v>
      </c>
      <c r="G5597" s="31" t="s">
        <v>107</v>
      </c>
      <c r="H5597" s="31" t="s">
        <v>108</v>
      </c>
      <c r="I5597" s="31" t="s">
        <v>25893</v>
      </c>
      <c r="J5597" s="31" t="s">
        <v>25894</v>
      </c>
      <c r="K5597" s="31" t="s">
        <v>110</v>
      </c>
      <c r="L5597" s="31" t="s">
        <v>25892</v>
      </c>
      <c r="M5597" s="31" t="s">
        <v>10</v>
      </c>
      <c r="N5597" s="31" t="s">
        <v>25930</v>
      </c>
      <c r="O5597" s="31" t="s">
        <v>25929</v>
      </c>
      <c r="P5597" s="32" t="s">
        <v>66</v>
      </c>
      <c r="Q5597" s="32">
        <v>1</v>
      </c>
      <c r="R5597" t="str">
        <f t="shared" si="87"/>
        <v>Новак Л.В. ПП, маг. "Колос" г.Нетишин, ул.Шевченко, д.26</v>
      </c>
    </row>
    <row r="5598" spans="1:18" hidden="1" x14ac:dyDescent="0.25">
      <c r="A5598" s="32">
        <v>562304</v>
      </c>
      <c r="B5598" s="31" t="s">
        <v>25921</v>
      </c>
      <c r="C5598" s="31" t="s">
        <v>25922</v>
      </c>
      <c r="D5598" s="31" t="s">
        <v>25923</v>
      </c>
      <c r="E5598" s="31" t="s">
        <v>145</v>
      </c>
      <c r="F5598" s="31" t="s">
        <v>122</v>
      </c>
      <c r="G5598" s="31" t="s">
        <v>107</v>
      </c>
      <c r="H5598" s="31" t="s">
        <v>108</v>
      </c>
      <c r="I5598" s="31" t="s">
        <v>124</v>
      </c>
      <c r="J5598" s="31" t="s">
        <v>109</v>
      </c>
      <c r="K5598" s="31" t="s">
        <v>110</v>
      </c>
      <c r="L5598" s="31" t="s">
        <v>25922</v>
      </c>
      <c r="M5598" s="31" t="s">
        <v>25936</v>
      </c>
      <c r="N5598" s="31" t="s">
        <v>25931</v>
      </c>
      <c r="O5598" s="31" t="s">
        <v>25929</v>
      </c>
      <c r="P5598" s="32" t="s">
        <v>25948</v>
      </c>
      <c r="Q5598" s="32">
        <v>0</v>
      </c>
      <c r="R5598" t="str">
        <f t="shared" si="87"/>
        <v>Кушницька І.В. ПП, маг. "Агробізнес "Полуботкін" р-н Ярмолинецкий Район, пгт.Ярмолинцы, ул.Чапаева, д.64 а</v>
      </c>
    </row>
    <row r="5599" spans="1:18" hidden="1" x14ac:dyDescent="0.25">
      <c r="A5599" s="32">
        <v>463916</v>
      </c>
      <c r="B5599" s="31" t="s">
        <v>142</v>
      </c>
      <c r="C5599" s="31" t="s">
        <v>143</v>
      </c>
      <c r="D5599" s="31" t="s">
        <v>144</v>
      </c>
      <c r="E5599" s="31" t="s">
        <v>145</v>
      </c>
      <c r="F5599" s="31" t="s">
        <v>122</v>
      </c>
      <c r="G5599" s="31" t="s">
        <v>107</v>
      </c>
      <c r="H5599" s="31" t="s">
        <v>108</v>
      </c>
      <c r="I5599" s="31" t="s">
        <v>124</v>
      </c>
      <c r="J5599" s="31" t="s">
        <v>109</v>
      </c>
      <c r="K5599" s="31" t="s">
        <v>106</v>
      </c>
      <c r="L5599" s="31" t="s">
        <v>143</v>
      </c>
      <c r="M5599" s="31" t="s">
        <v>25936</v>
      </c>
      <c r="N5599" s="31" t="s">
        <v>25931</v>
      </c>
      <c r="O5599" s="31" t="s">
        <v>25929</v>
      </c>
      <c r="P5599" s="32" t="s">
        <v>25948</v>
      </c>
      <c r="Q5599" s="32">
        <v>1</v>
      </c>
      <c r="R5599" t="str">
        <f t="shared" si="87"/>
        <v>Денисюк І.В. ПП, маг. "Дункан" р-н Ярмолинецкий Район, пгт.Ярмолинцы, ул.Чапаева, д.60</v>
      </c>
    </row>
    <row r="5600" spans="1:18" hidden="1" x14ac:dyDescent="0.25">
      <c r="A5600" s="32">
        <v>399171</v>
      </c>
      <c r="B5600" s="31" t="s">
        <v>362</v>
      </c>
      <c r="C5600" s="31" t="s">
        <v>363</v>
      </c>
      <c r="D5600" s="31" t="s">
        <v>364</v>
      </c>
      <c r="E5600" s="31" t="s">
        <v>135</v>
      </c>
      <c r="F5600" s="31" t="s">
        <v>122</v>
      </c>
      <c r="G5600" s="31" t="s">
        <v>107</v>
      </c>
      <c r="H5600" s="31" t="s">
        <v>108</v>
      </c>
      <c r="I5600" s="31" t="s">
        <v>124</v>
      </c>
      <c r="J5600" s="31" t="s">
        <v>109</v>
      </c>
      <c r="K5600" s="31" t="s">
        <v>106</v>
      </c>
      <c r="L5600" s="31" t="s">
        <v>363</v>
      </c>
      <c r="M5600" s="31" t="s">
        <v>11</v>
      </c>
      <c r="N5600" s="31" t="s">
        <v>25930</v>
      </c>
      <c r="O5600" s="31" t="s">
        <v>25929</v>
      </c>
      <c r="P5600" s="32" t="s">
        <v>25948</v>
      </c>
      <c r="Q5600" s="32">
        <v>1</v>
      </c>
      <c r="R5600" t="str">
        <f t="shared" si="87"/>
        <v>Філія "УТЗОК концерну "Військторгсервіс"Профспілковий комітет г.Шепетовка, ул.Маркса Карла, д.78</v>
      </c>
    </row>
    <row r="5601" spans="1:18" hidden="1" x14ac:dyDescent="0.25">
      <c r="A5601" s="32">
        <v>399178</v>
      </c>
      <c r="B5601" s="31" t="s">
        <v>386</v>
      </c>
      <c r="C5601" s="31" t="s">
        <v>387</v>
      </c>
      <c r="D5601" s="31" t="s">
        <v>388</v>
      </c>
      <c r="E5601" s="31" t="s">
        <v>145</v>
      </c>
      <c r="F5601" s="31" t="s">
        <v>122</v>
      </c>
      <c r="G5601" s="31" t="s">
        <v>107</v>
      </c>
      <c r="H5601" s="31" t="s">
        <v>108</v>
      </c>
      <c r="I5601" s="31" t="s">
        <v>124</v>
      </c>
      <c r="J5601" s="31" t="s">
        <v>109</v>
      </c>
      <c r="K5601" s="31" t="s">
        <v>106</v>
      </c>
      <c r="L5601" s="31" t="s">
        <v>387</v>
      </c>
      <c r="M5601" s="31" t="s">
        <v>14</v>
      </c>
      <c r="N5601" s="31" t="s">
        <v>25931</v>
      </c>
      <c r="O5601" s="31" t="s">
        <v>25929</v>
      </c>
      <c r="P5601" s="32" t="s">
        <v>25948</v>
      </c>
      <c r="Q5601" s="32">
        <v>1</v>
      </c>
      <c r="R5601" t="str">
        <f t="shared" si="87"/>
        <v>Волошина В.І. ПП, маг. "Продукти" р-н Виньковецкий Район, с.Майдан-Александровский, ул.Садовая, д.24</v>
      </c>
    </row>
    <row r="5602" spans="1:18" hidden="1" x14ac:dyDescent="0.25">
      <c r="A5602" s="32">
        <v>399179</v>
      </c>
      <c r="B5602" s="31" t="s">
        <v>389</v>
      </c>
      <c r="C5602" s="31" t="s">
        <v>390</v>
      </c>
      <c r="D5602" s="31" t="s">
        <v>391</v>
      </c>
      <c r="E5602" s="31" t="s">
        <v>135</v>
      </c>
      <c r="F5602" s="31" t="s">
        <v>122</v>
      </c>
      <c r="G5602" s="31" t="s">
        <v>107</v>
      </c>
      <c r="H5602" s="31" t="s">
        <v>108</v>
      </c>
      <c r="I5602" s="31" t="s">
        <v>124</v>
      </c>
      <c r="J5602" s="31" t="s">
        <v>109</v>
      </c>
      <c r="K5602" s="31" t="s">
        <v>106</v>
      </c>
      <c r="L5602" s="31" t="s">
        <v>390</v>
      </c>
      <c r="M5602" s="31" t="s">
        <v>12</v>
      </c>
      <c r="N5602" s="31" t="s">
        <v>25930</v>
      </c>
      <c r="O5602" s="31" t="s">
        <v>25929</v>
      </c>
      <c r="P5602" s="32" t="s">
        <v>25948</v>
      </c>
      <c r="Q5602" s="32">
        <v>1</v>
      </c>
      <c r="R5602" t="str">
        <f t="shared" si="87"/>
        <v>Рижик ПП, к-к р-н Полонский Район, пгт.Понинка, ул.Победы, д.34а</v>
      </c>
    </row>
    <row r="5603" spans="1:18" hidden="1" x14ac:dyDescent="0.25">
      <c r="A5603" s="32">
        <v>399182</v>
      </c>
      <c r="B5603" s="31" t="s">
        <v>396</v>
      </c>
      <c r="C5603" s="31" t="s">
        <v>397</v>
      </c>
      <c r="D5603" s="31" t="s">
        <v>398</v>
      </c>
      <c r="E5603" s="31" t="s">
        <v>145</v>
      </c>
      <c r="F5603" s="31" t="s">
        <v>122</v>
      </c>
      <c r="G5603" s="31" t="s">
        <v>107</v>
      </c>
      <c r="H5603" s="31" t="s">
        <v>108</v>
      </c>
      <c r="I5603" s="31" t="s">
        <v>124</v>
      </c>
      <c r="J5603" s="31" t="s">
        <v>109</v>
      </c>
      <c r="K5603" s="31" t="s">
        <v>106</v>
      </c>
      <c r="L5603" s="31" t="s">
        <v>397</v>
      </c>
      <c r="M5603" s="31" t="s">
        <v>15</v>
      </c>
      <c r="N5603" s="31" t="s">
        <v>25931</v>
      </c>
      <c r="O5603" s="31" t="s">
        <v>25929</v>
      </c>
      <c r="P5603" s="32" t="s">
        <v>25948</v>
      </c>
      <c r="Q5603" s="32">
        <v>1</v>
      </c>
      <c r="R5603" t="str">
        <f t="shared" si="87"/>
        <v>Франко Ф.С. ПП,маг "Вікторія" р-н Волочисский Район, г.Волочиск, ул.Независимости, д.234</v>
      </c>
    </row>
    <row r="5604" spans="1:18" hidden="1" x14ac:dyDescent="0.25">
      <c r="A5604" s="32">
        <v>555542</v>
      </c>
      <c r="B5604" s="31" t="s">
        <v>24810</v>
      </c>
      <c r="C5604" s="31" t="s">
        <v>24811</v>
      </c>
      <c r="D5604" s="31" t="s">
        <v>24812</v>
      </c>
      <c r="E5604" s="31" t="s">
        <v>145</v>
      </c>
      <c r="F5604" s="31" t="s">
        <v>122</v>
      </c>
      <c r="G5604" s="31" t="s">
        <v>107</v>
      </c>
      <c r="H5604" s="31" t="s">
        <v>108</v>
      </c>
      <c r="I5604" s="31" t="s">
        <v>124</v>
      </c>
      <c r="J5604" s="31" t="s">
        <v>109</v>
      </c>
      <c r="K5604" s="31" t="s">
        <v>110</v>
      </c>
      <c r="L5604" s="31" t="s">
        <v>24811</v>
      </c>
      <c r="M5604" s="31" t="s">
        <v>13</v>
      </c>
      <c r="N5604" s="31" t="s">
        <v>25931</v>
      </c>
      <c r="O5604" s="31" t="s">
        <v>25929</v>
      </c>
      <c r="P5604" s="32" t="s">
        <v>66</v>
      </c>
      <c r="Q5604" s="32">
        <v>0.5</v>
      </c>
      <c r="R5604" t="str">
        <f t="shared" si="87"/>
        <v>Мельник І. М. ПП, маг. "ДАНТ" р-н Городокский Район, с.Лесоводы, д.37 (ул. Киевская)</v>
      </c>
    </row>
    <row r="5605" spans="1:18" hidden="1" x14ac:dyDescent="0.25">
      <c r="A5605" s="32">
        <v>533989</v>
      </c>
      <c r="B5605" s="31" t="s">
        <v>24818</v>
      </c>
      <c r="C5605" s="31" t="s">
        <v>24819</v>
      </c>
      <c r="D5605" s="31" t="s">
        <v>11513</v>
      </c>
      <c r="E5605" s="31" t="s">
        <v>135</v>
      </c>
      <c r="F5605" s="31" t="s">
        <v>122</v>
      </c>
      <c r="G5605" s="31" t="s">
        <v>149</v>
      </c>
      <c r="H5605" s="31" t="s">
        <v>108</v>
      </c>
      <c r="I5605" s="31" t="s">
        <v>24820</v>
      </c>
      <c r="J5605" s="31" t="s">
        <v>24821</v>
      </c>
      <c r="K5605" s="31" t="s">
        <v>110</v>
      </c>
      <c r="L5605" s="31" t="s">
        <v>24822</v>
      </c>
      <c r="M5605" s="31" t="s">
        <v>12</v>
      </c>
      <c r="N5605" s="31" t="s">
        <v>25930</v>
      </c>
      <c r="O5605" s="31" t="s">
        <v>25929</v>
      </c>
      <c r="P5605" s="32" t="s">
        <v>67</v>
      </c>
      <c r="Q5605" s="32">
        <v>0.5</v>
      </c>
      <c r="R5605" t="str">
        <f t="shared" si="87"/>
        <v>Пилипчук Н.М. ПП, к-к "Бакалійний" р-н Полонский Район, г.Полонное (ринкова площа)</v>
      </c>
    </row>
    <row r="5606" spans="1:18" hidden="1" x14ac:dyDescent="0.25">
      <c r="A5606" s="32">
        <v>798583</v>
      </c>
      <c r="B5606" s="31" t="s">
        <v>24823</v>
      </c>
      <c r="C5606" s="31" t="s">
        <v>24824</v>
      </c>
      <c r="D5606" s="31" t="s">
        <v>13744</v>
      </c>
      <c r="E5606" s="31" t="s">
        <v>145</v>
      </c>
      <c r="F5606" s="31" t="s">
        <v>122</v>
      </c>
      <c r="G5606" s="31" t="s">
        <v>107</v>
      </c>
      <c r="H5606" s="31" t="s">
        <v>108</v>
      </c>
      <c r="I5606" s="31" t="s">
        <v>24825</v>
      </c>
      <c r="J5606" s="31" t="s">
        <v>24826</v>
      </c>
      <c r="K5606" s="31" t="s">
        <v>110</v>
      </c>
      <c r="L5606" s="31" t="s">
        <v>24824</v>
      </c>
      <c r="M5606" s="31" t="s">
        <v>25936</v>
      </c>
      <c r="N5606" s="31" t="s">
        <v>25931</v>
      </c>
      <c r="O5606" s="31" t="s">
        <v>25929</v>
      </c>
      <c r="P5606" s="32" t="s">
        <v>25948</v>
      </c>
      <c r="Q5606" s="32">
        <v>0</v>
      </c>
      <c r="R5606" t="str">
        <f t="shared" si="87"/>
        <v>Святецька О.О. ПП, маг. "Чай-Кава" р-н Ярмолинецкий Район, пгт.Ярмолинцы, ул.Хмельницкая, д.3</v>
      </c>
    </row>
    <row r="5607" spans="1:18" hidden="1" x14ac:dyDescent="0.25">
      <c r="A5607" s="32">
        <v>582141</v>
      </c>
      <c r="B5607" s="31" t="s">
        <v>25053</v>
      </c>
      <c r="C5607" s="31" t="s">
        <v>25054</v>
      </c>
      <c r="D5607" s="31" t="s">
        <v>25055</v>
      </c>
      <c r="E5607" s="31" t="s">
        <v>135</v>
      </c>
      <c r="F5607" s="31" t="s">
        <v>122</v>
      </c>
      <c r="G5607" s="31" t="s">
        <v>107</v>
      </c>
      <c r="H5607" s="31" t="s">
        <v>108</v>
      </c>
      <c r="I5607" s="31" t="s">
        <v>25056</v>
      </c>
      <c r="J5607" s="31" t="s">
        <v>25057</v>
      </c>
      <c r="K5607" s="31" t="s">
        <v>110</v>
      </c>
      <c r="L5607" s="31" t="s">
        <v>25054</v>
      </c>
      <c r="M5607" s="31" t="s">
        <v>9</v>
      </c>
      <c r="N5607" s="31" t="s">
        <v>25930</v>
      </c>
      <c r="O5607" s="31" t="s">
        <v>25929</v>
      </c>
      <c r="P5607" s="32" t="s">
        <v>67</v>
      </c>
      <c r="Q5607" s="32">
        <v>0.5</v>
      </c>
      <c r="R5607" t="str">
        <f t="shared" si="87"/>
        <v>Космина Ю.В. ПП, маг. "Продукти" р-н Шепетовский Район, с.Сошки, д.14а</v>
      </c>
    </row>
    <row r="5608" spans="1:18" hidden="1" x14ac:dyDescent="0.25">
      <c r="A5608" s="32">
        <v>463031</v>
      </c>
      <c r="B5608" s="31" t="s">
        <v>25076</v>
      </c>
      <c r="C5608" s="31" t="s">
        <v>25077</v>
      </c>
      <c r="D5608" s="31" t="s">
        <v>11499</v>
      </c>
      <c r="E5608" s="31" t="s">
        <v>135</v>
      </c>
      <c r="F5608" s="31" t="s">
        <v>122</v>
      </c>
      <c r="G5608" s="31" t="s">
        <v>107</v>
      </c>
      <c r="H5608" s="31" t="s">
        <v>108</v>
      </c>
      <c r="I5608" s="31" t="s">
        <v>25078</v>
      </c>
      <c r="J5608" s="31" t="s">
        <v>25079</v>
      </c>
      <c r="K5608" s="31" t="s">
        <v>110</v>
      </c>
      <c r="L5608" s="31" t="s">
        <v>25077</v>
      </c>
      <c r="M5608" s="31" t="s">
        <v>8</v>
      </c>
      <c r="N5608" s="31" t="s">
        <v>25930</v>
      </c>
      <c r="O5608" s="31" t="s">
        <v>25929</v>
      </c>
      <c r="P5608" s="32" t="s">
        <v>66</v>
      </c>
      <c r="Q5608" s="32">
        <v>1</v>
      </c>
      <c r="R5608" t="str">
        <f t="shared" si="87"/>
        <v>Паламарчук В.В. ПП, маг. "Економ" р-н Шепетовский Район, с.Хролин, ул.Ватутина, д.21а</v>
      </c>
    </row>
    <row r="5609" spans="1:18" hidden="1" x14ac:dyDescent="0.25">
      <c r="A5609" s="32">
        <v>423286</v>
      </c>
      <c r="B5609" s="31" t="s">
        <v>25112</v>
      </c>
      <c r="C5609" s="31" t="s">
        <v>4234</v>
      </c>
      <c r="D5609" s="31" t="s">
        <v>25113</v>
      </c>
      <c r="E5609" s="31" t="s">
        <v>145</v>
      </c>
      <c r="F5609" s="31" t="s">
        <v>122</v>
      </c>
      <c r="G5609" s="31" t="s">
        <v>107</v>
      </c>
      <c r="H5609" s="31" t="s">
        <v>108</v>
      </c>
      <c r="I5609" s="31" t="s">
        <v>4236</v>
      </c>
      <c r="J5609" s="31" t="s">
        <v>4237</v>
      </c>
      <c r="K5609" s="31" t="s">
        <v>110</v>
      </c>
      <c r="L5609" s="31" t="s">
        <v>4234</v>
      </c>
      <c r="M5609" s="31" t="s">
        <v>14</v>
      </c>
      <c r="N5609" s="31" t="s">
        <v>25931</v>
      </c>
      <c r="O5609" s="31" t="s">
        <v>25929</v>
      </c>
      <c r="P5609" s="32" t="s">
        <v>67</v>
      </c>
      <c r="Q5609" s="32">
        <v>0.5</v>
      </c>
      <c r="R5609" t="str">
        <f t="shared" si="87"/>
        <v>Гілевич В.Б. ПП, маг. "Продукти" р-н Хмельницкий Район, с.Крачки, д.17</v>
      </c>
    </row>
    <row r="5610" spans="1:18" hidden="1" x14ac:dyDescent="0.25">
      <c r="A5610" s="32">
        <v>771492</v>
      </c>
      <c r="B5610" s="31" t="s">
        <v>25166</v>
      </c>
      <c r="C5610" s="31" t="s">
        <v>25167</v>
      </c>
      <c r="D5610" s="31" t="s">
        <v>25168</v>
      </c>
      <c r="E5610" s="31" t="s">
        <v>135</v>
      </c>
      <c r="F5610" s="31" t="s">
        <v>122</v>
      </c>
      <c r="G5610" s="31" t="s">
        <v>107</v>
      </c>
      <c r="H5610" s="31" t="s">
        <v>108</v>
      </c>
      <c r="I5610" s="31" t="s">
        <v>124</v>
      </c>
      <c r="J5610" s="31" t="s">
        <v>109</v>
      </c>
      <c r="K5610" s="31" t="s">
        <v>110</v>
      </c>
      <c r="L5610" s="31" t="s">
        <v>25167</v>
      </c>
      <c r="M5610" s="31" t="s">
        <v>8</v>
      </c>
      <c r="N5610" s="31" t="s">
        <v>25930</v>
      </c>
      <c r="O5610" s="31" t="s">
        <v>25929</v>
      </c>
      <c r="P5610" s="32" t="s">
        <v>25948</v>
      </c>
      <c r="Q5610" s="32">
        <v>0</v>
      </c>
      <c r="R5610" t="str">
        <f t="shared" si="87"/>
        <v>Пилипчук Т.В. ПП, маг. "Продтовари" р-н Полонский Район, с.Сасановка, д.2</v>
      </c>
    </row>
    <row r="5611" spans="1:18" hidden="1" x14ac:dyDescent="0.25">
      <c r="A5611" s="32">
        <v>771510</v>
      </c>
      <c r="B5611" s="31" t="s">
        <v>25169</v>
      </c>
      <c r="C5611" s="31" t="s">
        <v>25170</v>
      </c>
      <c r="D5611" s="31" t="s">
        <v>25171</v>
      </c>
      <c r="E5611" s="31" t="s">
        <v>135</v>
      </c>
      <c r="F5611" s="31" t="s">
        <v>122</v>
      </c>
      <c r="G5611" s="31" t="s">
        <v>107</v>
      </c>
      <c r="H5611" s="31" t="s">
        <v>108</v>
      </c>
      <c r="I5611" s="31" t="s">
        <v>25172</v>
      </c>
      <c r="J5611" s="31" t="s">
        <v>25173</v>
      </c>
      <c r="K5611" s="31" t="s">
        <v>110</v>
      </c>
      <c r="L5611" s="31" t="s">
        <v>25170</v>
      </c>
      <c r="M5611" s="31" t="s">
        <v>7</v>
      </c>
      <c r="N5611" s="31" t="s">
        <v>25930</v>
      </c>
      <c r="O5611" s="31" t="s">
        <v>25929</v>
      </c>
      <c r="P5611" s="32" t="s">
        <v>67</v>
      </c>
      <c r="Q5611" s="32">
        <v>0.5</v>
      </c>
      <c r="R5611" t="str">
        <f t="shared" si="87"/>
        <v>Тихонюк О.В. ПП, синій вагончик р-н Изяславский Район, с.Михля, ул.Партизанская, д.1</v>
      </c>
    </row>
    <row r="5612" spans="1:18" hidden="1" x14ac:dyDescent="0.25">
      <c r="A5612" s="32">
        <v>448361</v>
      </c>
      <c r="B5612" s="31" t="s">
        <v>25213</v>
      </c>
      <c r="C5612" s="31" t="s">
        <v>25214</v>
      </c>
      <c r="D5612" s="31" t="s">
        <v>25215</v>
      </c>
      <c r="E5612" s="31" t="s">
        <v>135</v>
      </c>
      <c r="F5612" s="31" t="s">
        <v>122</v>
      </c>
      <c r="G5612" s="31" t="s">
        <v>107</v>
      </c>
      <c r="H5612" s="31" t="s">
        <v>108</v>
      </c>
      <c r="I5612" s="31" t="s">
        <v>5188</v>
      </c>
      <c r="J5612" s="31" t="s">
        <v>5189</v>
      </c>
      <c r="K5612" s="31" t="s">
        <v>110</v>
      </c>
      <c r="L5612" s="31" t="s">
        <v>25214</v>
      </c>
      <c r="M5612" s="31" t="s">
        <v>12</v>
      </c>
      <c r="N5612" s="31" t="s">
        <v>25930</v>
      </c>
      <c r="O5612" s="31" t="s">
        <v>25929</v>
      </c>
      <c r="P5612" s="32" t="s">
        <v>66</v>
      </c>
      <c r="Q5612" s="32">
        <v>1</v>
      </c>
      <c r="R5612" t="str">
        <f t="shared" si="87"/>
        <v>Степанчук О.О. ПП, маг. "Королівський смак" р-н Полонский Район, г.Полонное, ул.Украинки Леси, д.96 а</v>
      </c>
    </row>
    <row r="5613" spans="1:18" hidden="1" x14ac:dyDescent="0.25">
      <c r="A5613" s="32">
        <v>351344</v>
      </c>
      <c r="B5613" s="31" t="s">
        <v>1699</v>
      </c>
      <c r="C5613" s="31" t="s">
        <v>1700</v>
      </c>
      <c r="D5613" s="31" t="s">
        <v>25420</v>
      </c>
      <c r="E5613" s="31" t="s">
        <v>135</v>
      </c>
      <c r="F5613" s="31" t="s">
        <v>122</v>
      </c>
      <c r="G5613" s="31" t="s">
        <v>107</v>
      </c>
      <c r="H5613" s="31" t="s">
        <v>108</v>
      </c>
      <c r="I5613" s="31" t="s">
        <v>25421</v>
      </c>
      <c r="J5613" s="31" t="s">
        <v>25422</v>
      </c>
      <c r="K5613" s="31" t="s">
        <v>110</v>
      </c>
      <c r="L5613" s="31" t="s">
        <v>1700</v>
      </c>
      <c r="M5613" s="31" t="s">
        <v>10</v>
      </c>
      <c r="N5613" s="31" t="s">
        <v>25930</v>
      </c>
      <c r="O5613" s="31" t="s">
        <v>25929</v>
      </c>
      <c r="P5613" s="32" t="s">
        <v>67</v>
      </c>
      <c r="Q5613" s="32">
        <v>0.5</v>
      </c>
      <c r="R5613" t="str">
        <f t="shared" si="87"/>
        <v>Мудрик Н.П. ПП, маг. "Продукти" р-н Белогорский Район, с.Юровка, ул.Молодежная, д.1</v>
      </c>
    </row>
    <row r="5614" spans="1:18" hidden="1" x14ac:dyDescent="0.25">
      <c r="A5614" s="32">
        <v>354378</v>
      </c>
      <c r="B5614" s="31" t="s">
        <v>25471</v>
      </c>
      <c r="C5614" s="31" t="s">
        <v>25472</v>
      </c>
      <c r="D5614" s="31" t="s">
        <v>25473</v>
      </c>
      <c r="E5614" s="31" t="s">
        <v>145</v>
      </c>
      <c r="F5614" s="31" t="s">
        <v>122</v>
      </c>
      <c r="G5614" s="31" t="s">
        <v>107</v>
      </c>
      <c r="H5614" s="31" t="s">
        <v>108</v>
      </c>
      <c r="I5614" s="31" t="s">
        <v>25474</v>
      </c>
      <c r="J5614" s="31" t="s">
        <v>25475</v>
      </c>
      <c r="K5614" s="31" t="s">
        <v>110</v>
      </c>
      <c r="L5614" s="31" t="s">
        <v>25472</v>
      </c>
      <c r="M5614" s="31" t="s">
        <v>16</v>
      </c>
      <c r="N5614" s="31" t="s">
        <v>25931</v>
      </c>
      <c r="O5614" s="31" t="s">
        <v>25929</v>
      </c>
      <c r="P5614" s="32" t="s">
        <v>25948</v>
      </c>
      <c r="Q5614" s="32">
        <v>0</v>
      </c>
      <c r="R5614" t="str">
        <f t="shared" si="87"/>
        <v>Зубатюк О.М. ПП, маг. "Корчма" р-н Деражнянский Район, с.Нижнее (0)</v>
      </c>
    </row>
    <row r="5615" spans="1:18" hidden="1" x14ac:dyDescent="0.25">
      <c r="A5615" s="32">
        <v>354378</v>
      </c>
      <c r="B5615" s="31" t="s">
        <v>22072</v>
      </c>
      <c r="C5615" s="31" t="s">
        <v>25472</v>
      </c>
      <c r="D5615" s="31" t="s">
        <v>25473</v>
      </c>
      <c r="E5615" s="31" t="s">
        <v>145</v>
      </c>
      <c r="F5615" s="31" t="s">
        <v>122</v>
      </c>
      <c r="G5615" s="31" t="s">
        <v>107</v>
      </c>
      <c r="H5615" s="31" t="s">
        <v>108</v>
      </c>
      <c r="I5615" s="31"/>
      <c r="J5615" s="31"/>
      <c r="K5615" s="31" t="s">
        <v>110</v>
      </c>
      <c r="L5615" s="31" t="s">
        <v>22073</v>
      </c>
      <c r="M5615" s="31" t="s">
        <v>16</v>
      </c>
      <c r="N5615" s="31" t="s">
        <v>25931</v>
      </c>
      <c r="O5615" s="31" t="s">
        <v>25929</v>
      </c>
      <c r="P5615" s="32" t="s">
        <v>25948</v>
      </c>
      <c r="Q5615" s="32">
        <v>0</v>
      </c>
      <c r="R5615" t="str">
        <f t="shared" si="87"/>
        <v>Зубатюк О.М. ПП, маг. "Корчма" р-н Деражнянский Район, с.Нижнее (0)</v>
      </c>
    </row>
    <row r="5616" spans="1:18" hidden="1" x14ac:dyDescent="0.25">
      <c r="A5616" s="32">
        <v>676151</v>
      </c>
      <c r="B5616" s="31" t="s">
        <v>25560</v>
      </c>
      <c r="C5616" s="31" t="s">
        <v>25561</v>
      </c>
      <c r="D5616" s="31" t="s">
        <v>25562</v>
      </c>
      <c r="E5616" s="31" t="s">
        <v>135</v>
      </c>
      <c r="F5616" s="31" t="s">
        <v>122</v>
      </c>
      <c r="G5616" s="31" t="s">
        <v>107</v>
      </c>
      <c r="H5616" s="31" t="s">
        <v>108</v>
      </c>
      <c r="I5616" s="31" t="s">
        <v>25563</v>
      </c>
      <c r="J5616" s="31" t="s">
        <v>25564</v>
      </c>
      <c r="K5616" s="31" t="s">
        <v>110</v>
      </c>
      <c r="L5616" s="31" t="s">
        <v>25561</v>
      </c>
      <c r="M5616" s="31" t="s">
        <v>10</v>
      </c>
      <c r="N5616" s="31" t="s">
        <v>25930</v>
      </c>
      <c r="O5616" s="31" t="s">
        <v>25929</v>
      </c>
      <c r="P5616" s="32" t="s">
        <v>67</v>
      </c>
      <c r="Q5616" s="32">
        <v>0.5</v>
      </c>
      <c r="R5616" t="str">
        <f t="shared" si="87"/>
        <v>Німців М.Ю. ПП, маг. "Каштан" г.Нетишин, ул.Космонавтов, д.56</v>
      </c>
    </row>
    <row r="5617" spans="1:18" hidden="1" x14ac:dyDescent="0.25">
      <c r="A5617" s="32">
        <v>676166</v>
      </c>
      <c r="B5617" s="31" t="s">
        <v>25588</v>
      </c>
      <c r="C5617" s="31" t="s">
        <v>25589</v>
      </c>
      <c r="D5617" s="31" t="s">
        <v>25590</v>
      </c>
      <c r="E5617" s="31" t="s">
        <v>135</v>
      </c>
      <c r="F5617" s="31" t="s">
        <v>122</v>
      </c>
      <c r="G5617" s="31" t="s">
        <v>107</v>
      </c>
      <c r="H5617" s="31" t="s">
        <v>108</v>
      </c>
      <c r="I5617" s="31" t="s">
        <v>25591</v>
      </c>
      <c r="J5617" s="31" t="s">
        <v>25592</v>
      </c>
      <c r="K5617" s="31" t="s">
        <v>110</v>
      </c>
      <c r="L5617" s="31" t="s">
        <v>25589</v>
      </c>
      <c r="M5617" s="31" t="s">
        <v>11</v>
      </c>
      <c r="N5617" s="31" t="s">
        <v>25930</v>
      </c>
      <c r="O5617" s="31" t="s">
        <v>25929</v>
      </c>
      <c r="P5617" s="32" t="s">
        <v>67</v>
      </c>
      <c r="Q5617" s="32">
        <v>0.5</v>
      </c>
      <c r="R5617" t="str">
        <f t="shared" si="87"/>
        <v>Вороніна С.М. ПП, зелений вагончик г.Шепетовка, пер.Кирова, д.2а</v>
      </c>
    </row>
    <row r="5618" spans="1:18" hidden="1" x14ac:dyDescent="0.25">
      <c r="A5618" s="32">
        <v>676169</v>
      </c>
      <c r="B5618" s="31" t="s">
        <v>25593</v>
      </c>
      <c r="C5618" s="31" t="s">
        <v>25594</v>
      </c>
      <c r="D5618" s="31" t="s">
        <v>25595</v>
      </c>
      <c r="E5618" s="31" t="s">
        <v>145</v>
      </c>
      <c r="F5618" s="31" t="s">
        <v>122</v>
      </c>
      <c r="G5618" s="31" t="s">
        <v>107</v>
      </c>
      <c r="H5618" s="31" t="s">
        <v>108</v>
      </c>
      <c r="I5618" s="31" t="s">
        <v>25596</v>
      </c>
      <c r="J5618" s="31" t="s">
        <v>25597</v>
      </c>
      <c r="K5618" s="31" t="s">
        <v>110</v>
      </c>
      <c r="L5618" s="31" t="s">
        <v>25594</v>
      </c>
      <c r="M5618" s="31" t="s">
        <v>14</v>
      </c>
      <c r="N5618" s="31" t="s">
        <v>25931</v>
      </c>
      <c r="O5618" s="31" t="s">
        <v>25929</v>
      </c>
      <c r="P5618" s="32" t="s">
        <v>67</v>
      </c>
      <c r="Q5618" s="32">
        <v>0.5</v>
      </c>
      <c r="R5618" t="str">
        <f t="shared" si="87"/>
        <v>Поворозник Н.В. ПП, маг. з кафетерієм "Продукти" р-н Хмельницкий Район, с.Редкодубы, ул.Центральная, д.56а</v>
      </c>
    </row>
    <row r="5619" spans="1:18" hidden="1" x14ac:dyDescent="0.25">
      <c r="A5619" s="32">
        <v>438427</v>
      </c>
      <c r="B5619" s="31" t="s">
        <v>25646</v>
      </c>
      <c r="C5619" s="31" t="s">
        <v>25647</v>
      </c>
      <c r="D5619" s="31" t="s">
        <v>25648</v>
      </c>
      <c r="E5619" s="31" t="s">
        <v>145</v>
      </c>
      <c r="F5619" s="31" t="s">
        <v>122</v>
      </c>
      <c r="G5619" s="31" t="s">
        <v>107</v>
      </c>
      <c r="H5619" s="31" t="s">
        <v>108</v>
      </c>
      <c r="I5619" s="31" t="s">
        <v>25649</v>
      </c>
      <c r="J5619" s="31" t="s">
        <v>25650</v>
      </c>
      <c r="K5619" s="31" t="s">
        <v>110</v>
      </c>
      <c r="L5619" s="31" t="s">
        <v>25647</v>
      </c>
      <c r="M5619" s="31" t="s">
        <v>14</v>
      </c>
      <c r="N5619" s="31" t="s">
        <v>25931</v>
      </c>
      <c r="O5619" s="31" t="s">
        <v>25929</v>
      </c>
      <c r="P5619" s="32" t="s">
        <v>67</v>
      </c>
      <c r="Q5619" s="32">
        <v>0.5</v>
      </c>
      <c r="R5619" t="str">
        <f t="shared" si="87"/>
        <v>Мудрик В.М. ПП, маг. "Продукти" р-н Хмельницкий Район, с.Редкодубы, ул.Ленина, д.70</v>
      </c>
    </row>
    <row r="5620" spans="1:18" hidden="1" x14ac:dyDescent="0.25">
      <c r="A5620" s="32">
        <v>449276</v>
      </c>
      <c r="B5620" s="31" t="s">
        <v>25070</v>
      </c>
      <c r="C5620" s="31" t="s">
        <v>25071</v>
      </c>
      <c r="D5620" s="31" t="s">
        <v>20225</v>
      </c>
      <c r="E5620" s="31" t="s">
        <v>145</v>
      </c>
      <c r="F5620" s="31" t="s">
        <v>122</v>
      </c>
      <c r="G5620" s="31" t="s">
        <v>107</v>
      </c>
      <c r="H5620" s="31" t="s">
        <v>108</v>
      </c>
      <c r="I5620" s="31" t="s">
        <v>8569</v>
      </c>
      <c r="J5620" s="31" t="s">
        <v>8570</v>
      </c>
      <c r="K5620" s="31" t="s">
        <v>110</v>
      </c>
      <c r="L5620" s="31" t="s">
        <v>25071</v>
      </c>
      <c r="M5620" s="31" t="s">
        <v>25936</v>
      </c>
      <c r="N5620" s="31" t="s">
        <v>25931</v>
      </c>
      <c r="O5620" s="31" t="s">
        <v>25929</v>
      </c>
      <c r="P5620" s="32" t="s">
        <v>66</v>
      </c>
      <c r="Q5620" s="32">
        <v>0.5</v>
      </c>
      <c r="R5620" t="str">
        <f t="shared" si="87"/>
        <v>Груба Н.В. ПП, маг. "Насолода" р-н Городокский Район, г.Городок, ул.Шевченко, д.39а</v>
      </c>
    </row>
    <row r="5621" spans="1:18" hidden="1" x14ac:dyDescent="0.25">
      <c r="A5621" s="32">
        <v>449300</v>
      </c>
      <c r="B5621" s="31" t="s">
        <v>25072</v>
      </c>
      <c r="C5621" s="31" t="s">
        <v>25073</v>
      </c>
      <c r="D5621" s="31" t="s">
        <v>22546</v>
      </c>
      <c r="E5621" s="31" t="s">
        <v>145</v>
      </c>
      <c r="F5621" s="31" t="s">
        <v>122</v>
      </c>
      <c r="G5621" s="31" t="s">
        <v>107</v>
      </c>
      <c r="H5621" s="31" t="s">
        <v>108</v>
      </c>
      <c r="I5621" s="31" t="s">
        <v>25074</v>
      </c>
      <c r="J5621" s="31" t="s">
        <v>25075</v>
      </c>
      <c r="K5621" s="31" t="s">
        <v>110</v>
      </c>
      <c r="L5621" s="31" t="s">
        <v>25073</v>
      </c>
      <c r="M5621" s="31" t="s">
        <v>16</v>
      </c>
      <c r="N5621" s="31" t="s">
        <v>25931</v>
      </c>
      <c r="O5621" s="31" t="s">
        <v>25929</v>
      </c>
      <c r="P5621" s="32" t="s">
        <v>67</v>
      </c>
      <c r="Q5621" s="32">
        <v>0.5</v>
      </c>
      <c r="R5621" t="str">
        <f t="shared" si="87"/>
        <v>Дембіцька Н.А. ПП, маг. "Продукти" р-н Хмельницкий Район, с.Антоновка, ул.Центральная, д.1</v>
      </c>
    </row>
    <row r="5622" spans="1:18" hidden="1" x14ac:dyDescent="0.25">
      <c r="A5622" s="32">
        <v>426568</v>
      </c>
      <c r="B5622" s="31" t="s">
        <v>25117</v>
      </c>
      <c r="C5622" s="31" t="s">
        <v>25118</v>
      </c>
      <c r="D5622" s="31" t="s">
        <v>25119</v>
      </c>
      <c r="E5622" s="31" t="s">
        <v>145</v>
      </c>
      <c r="F5622" s="31" t="s">
        <v>122</v>
      </c>
      <c r="G5622" s="31" t="s">
        <v>107</v>
      </c>
      <c r="H5622" s="31" t="s">
        <v>108</v>
      </c>
      <c r="I5622" s="31" t="s">
        <v>25120</v>
      </c>
      <c r="J5622" s="31" t="s">
        <v>25121</v>
      </c>
      <c r="K5622" s="31" t="s">
        <v>110</v>
      </c>
      <c r="L5622" s="31" t="s">
        <v>25118</v>
      </c>
      <c r="M5622" s="31" t="s">
        <v>25936</v>
      </c>
      <c r="N5622" s="31" t="s">
        <v>25931</v>
      </c>
      <c r="O5622" s="31" t="s">
        <v>25929</v>
      </c>
      <c r="P5622" s="32" t="s">
        <v>67</v>
      </c>
      <c r="Q5622" s="32">
        <v>0.5</v>
      </c>
      <c r="R5622" t="str">
        <f t="shared" si="87"/>
        <v>Рожик О.З. ПП, маг. "Продукти" р-н Городокский Район, с.Александровка, д..</v>
      </c>
    </row>
    <row r="5623" spans="1:18" hidden="1" x14ac:dyDescent="0.25">
      <c r="A5623" s="32">
        <v>346816</v>
      </c>
      <c r="B5623" s="31" t="s">
        <v>25348</v>
      </c>
      <c r="C5623" s="31" t="s">
        <v>474</v>
      </c>
      <c r="D5623" s="31" t="s">
        <v>25349</v>
      </c>
      <c r="E5623" s="31" t="s">
        <v>135</v>
      </c>
      <c r="F5623" s="31" t="s">
        <v>122</v>
      </c>
      <c r="G5623" s="31" t="s">
        <v>107</v>
      </c>
      <c r="H5623" s="31" t="s">
        <v>108</v>
      </c>
      <c r="I5623" s="31" t="s">
        <v>476</v>
      </c>
      <c r="J5623" s="31" t="s">
        <v>477</v>
      </c>
      <c r="K5623" s="31" t="s">
        <v>110</v>
      </c>
      <c r="L5623" s="31" t="s">
        <v>474</v>
      </c>
      <c r="M5623" s="31" t="s">
        <v>10</v>
      </c>
      <c r="N5623" s="31" t="s">
        <v>25930</v>
      </c>
      <c r="O5623" s="31" t="s">
        <v>25929</v>
      </c>
      <c r="P5623" s="32" t="s">
        <v>67</v>
      </c>
      <c r="Q5623" s="32">
        <v>0.5</v>
      </c>
      <c r="R5623" t="str">
        <f t="shared" si="87"/>
        <v>Волиньтабак ТОВ, маг. "Тютюн-Алкоголь" г.Нетишин, просп Независимости, д.5/2</v>
      </c>
    </row>
    <row r="5624" spans="1:18" hidden="1" x14ac:dyDescent="0.25">
      <c r="A5624" s="32">
        <v>346817</v>
      </c>
      <c r="B5624" s="31" t="s">
        <v>25350</v>
      </c>
      <c r="C5624" s="31" t="s">
        <v>474</v>
      </c>
      <c r="D5624" s="31" t="s">
        <v>7733</v>
      </c>
      <c r="E5624" s="31" t="s">
        <v>135</v>
      </c>
      <c r="F5624" s="31" t="s">
        <v>122</v>
      </c>
      <c r="G5624" s="31" t="s">
        <v>107</v>
      </c>
      <c r="H5624" s="31" t="s">
        <v>108</v>
      </c>
      <c r="I5624" s="31" t="s">
        <v>476</v>
      </c>
      <c r="J5624" s="31" t="s">
        <v>477</v>
      </c>
      <c r="K5624" s="31" t="s">
        <v>110</v>
      </c>
      <c r="L5624" s="31" t="s">
        <v>474</v>
      </c>
      <c r="M5624" s="31" t="s">
        <v>7</v>
      </c>
      <c r="N5624" s="31" t="s">
        <v>25930</v>
      </c>
      <c r="O5624" s="31" t="s">
        <v>25929</v>
      </c>
      <c r="P5624" s="32" t="s">
        <v>67</v>
      </c>
      <c r="Q5624" s="32">
        <v>0.5</v>
      </c>
      <c r="R5624" t="str">
        <f t="shared" si="87"/>
        <v>Волиньтабак ТОВ, маг. "Тютюн-Алкоголь" г.Славута, пл.Шевченко, д.7</v>
      </c>
    </row>
    <row r="5625" spans="1:18" hidden="1" x14ac:dyDescent="0.25">
      <c r="A5625" s="32">
        <v>346818</v>
      </c>
      <c r="B5625" s="31" t="s">
        <v>25351</v>
      </c>
      <c r="C5625" s="31" t="s">
        <v>474</v>
      </c>
      <c r="D5625" s="31" t="s">
        <v>25352</v>
      </c>
      <c r="E5625" s="31" t="s">
        <v>135</v>
      </c>
      <c r="F5625" s="31" t="s">
        <v>122</v>
      </c>
      <c r="G5625" s="31" t="s">
        <v>107</v>
      </c>
      <c r="H5625" s="31" t="s">
        <v>108</v>
      </c>
      <c r="I5625" s="31" t="s">
        <v>476</v>
      </c>
      <c r="J5625" s="31" t="s">
        <v>477</v>
      </c>
      <c r="K5625" s="31" t="s">
        <v>110</v>
      </c>
      <c r="L5625" s="31" t="s">
        <v>474</v>
      </c>
      <c r="M5625" s="31" t="s">
        <v>7</v>
      </c>
      <c r="N5625" s="31" t="s">
        <v>25930</v>
      </c>
      <c r="O5625" s="31" t="s">
        <v>25929</v>
      </c>
      <c r="P5625" s="32" t="s">
        <v>66</v>
      </c>
      <c r="Q5625" s="32">
        <v>0.5</v>
      </c>
      <c r="R5625" t="str">
        <f t="shared" si="87"/>
        <v>Волиньтабак ТОВ, маг. "Тютюн-Алкоголь" г.Славута, ул.Ярослава Мудрого, д.8</v>
      </c>
    </row>
    <row r="5626" spans="1:18" hidden="1" x14ac:dyDescent="0.25">
      <c r="A5626" s="32">
        <v>347115</v>
      </c>
      <c r="B5626" s="31" t="s">
        <v>1727</v>
      </c>
      <c r="C5626" s="31" t="s">
        <v>1728</v>
      </c>
      <c r="D5626" s="31" t="s">
        <v>25357</v>
      </c>
      <c r="E5626" s="31" t="s">
        <v>135</v>
      </c>
      <c r="F5626" s="31" t="s">
        <v>122</v>
      </c>
      <c r="G5626" s="31" t="s">
        <v>107</v>
      </c>
      <c r="H5626" s="31" t="s">
        <v>108</v>
      </c>
      <c r="I5626" s="31" t="s">
        <v>25358</v>
      </c>
      <c r="J5626" s="31" t="s">
        <v>25359</v>
      </c>
      <c r="K5626" s="31" t="s">
        <v>110</v>
      </c>
      <c r="L5626" s="31" t="s">
        <v>1728</v>
      </c>
      <c r="M5626" s="31" t="s">
        <v>7</v>
      </c>
      <c r="N5626" s="31" t="s">
        <v>25930</v>
      </c>
      <c r="O5626" s="31" t="s">
        <v>25929</v>
      </c>
      <c r="P5626" s="32" t="s">
        <v>66</v>
      </c>
      <c r="Q5626" s="32">
        <v>0.5</v>
      </c>
      <c r="R5626" t="str">
        <f t="shared" si="87"/>
        <v>Гімаєва Л.С. ПП, маг. "Продукти" р-н Славутский Район, с.Ташки (Центральная)</v>
      </c>
    </row>
    <row r="5627" spans="1:18" hidden="1" x14ac:dyDescent="0.25">
      <c r="A5627" s="32">
        <v>347606</v>
      </c>
      <c r="B5627" s="31" t="s">
        <v>25360</v>
      </c>
      <c r="C5627" s="31" t="s">
        <v>25361</v>
      </c>
      <c r="D5627" s="31" t="s">
        <v>25362</v>
      </c>
      <c r="E5627" s="31" t="s">
        <v>145</v>
      </c>
      <c r="F5627" s="31" t="s">
        <v>122</v>
      </c>
      <c r="G5627" s="31" t="s">
        <v>107</v>
      </c>
      <c r="H5627" s="31" t="s">
        <v>108</v>
      </c>
      <c r="I5627" s="31" t="s">
        <v>23658</v>
      </c>
      <c r="J5627" s="31" t="s">
        <v>23659</v>
      </c>
      <c r="K5627" s="31" t="s">
        <v>110</v>
      </c>
      <c r="L5627" s="31" t="s">
        <v>25361</v>
      </c>
      <c r="M5627" s="31" t="s">
        <v>14</v>
      </c>
      <c r="N5627" s="31" t="s">
        <v>25931</v>
      </c>
      <c r="O5627" s="31" t="s">
        <v>25929</v>
      </c>
      <c r="P5627" s="32" t="s">
        <v>67</v>
      </c>
      <c r="Q5627" s="32">
        <v>0.5</v>
      </c>
      <c r="R5627" t="str">
        <f t="shared" si="87"/>
        <v>Данілова Л.М. П, маг. "Продукти" р-н Виньковецкий Район, с.Калюсик, ул.Центральная, д.34</v>
      </c>
    </row>
    <row r="5628" spans="1:18" hidden="1" x14ac:dyDescent="0.25">
      <c r="A5628" s="32">
        <v>347636</v>
      </c>
      <c r="B5628" s="31" t="s">
        <v>25364</v>
      </c>
      <c r="C5628" s="31" t="s">
        <v>25363</v>
      </c>
      <c r="D5628" s="31" t="s">
        <v>25365</v>
      </c>
      <c r="E5628" s="31" t="s">
        <v>145</v>
      </c>
      <c r="F5628" s="31" t="s">
        <v>122</v>
      </c>
      <c r="G5628" s="31" t="s">
        <v>107</v>
      </c>
      <c r="H5628" s="31" t="s">
        <v>108</v>
      </c>
      <c r="I5628" s="31" t="s">
        <v>25366</v>
      </c>
      <c r="J5628" s="31" t="s">
        <v>25367</v>
      </c>
      <c r="K5628" s="31" t="s">
        <v>110</v>
      </c>
      <c r="L5628" s="31" t="s">
        <v>25363</v>
      </c>
      <c r="M5628" s="31" t="s">
        <v>25936</v>
      </c>
      <c r="N5628" s="31" t="s">
        <v>25931</v>
      </c>
      <c r="O5628" s="31" t="s">
        <v>25929</v>
      </c>
      <c r="P5628" s="32" t="s">
        <v>67</v>
      </c>
      <c r="Q5628" s="32">
        <v>0.5</v>
      </c>
      <c r="R5628" t="str">
        <f t="shared" si="87"/>
        <v>Дацун В.М. ПП, маг. "Продукти" р-н Ярмолинецкий Район, с.Кадиевка, ул.Победы, д.1</v>
      </c>
    </row>
    <row r="5629" spans="1:18" hidden="1" x14ac:dyDescent="0.25">
      <c r="A5629" s="32">
        <v>347638</v>
      </c>
      <c r="B5629" s="31" t="s">
        <v>25368</v>
      </c>
      <c r="C5629" s="31" t="s">
        <v>25363</v>
      </c>
      <c r="D5629" s="31" t="s">
        <v>25369</v>
      </c>
      <c r="E5629" s="31" t="s">
        <v>145</v>
      </c>
      <c r="F5629" s="31" t="s">
        <v>122</v>
      </c>
      <c r="G5629" s="31" t="s">
        <v>107</v>
      </c>
      <c r="H5629" s="31" t="s">
        <v>108</v>
      </c>
      <c r="I5629" s="31" t="s">
        <v>25366</v>
      </c>
      <c r="J5629" s="31" t="s">
        <v>25367</v>
      </c>
      <c r="K5629" s="31" t="s">
        <v>110</v>
      </c>
      <c r="L5629" s="31" t="s">
        <v>25363</v>
      </c>
      <c r="M5629" s="31" t="s">
        <v>25936</v>
      </c>
      <c r="N5629" s="31" t="s">
        <v>25931</v>
      </c>
      <c r="O5629" s="31" t="s">
        <v>25929</v>
      </c>
      <c r="P5629" s="32" t="s">
        <v>67</v>
      </c>
      <c r="Q5629" s="32">
        <v>0.5</v>
      </c>
      <c r="R5629" t="str">
        <f t="shared" si="87"/>
        <v>Дацун В.М. ПП, маг. "Продукти" р-н Ярмолинецкий Район, с.Волудринцы, ул.Центральная, д.1</v>
      </c>
    </row>
    <row r="5630" spans="1:18" hidden="1" x14ac:dyDescent="0.25">
      <c r="A5630" s="32">
        <v>347642</v>
      </c>
      <c r="B5630" s="31" t="s">
        <v>25371</v>
      </c>
      <c r="C5630" s="31" t="s">
        <v>25370</v>
      </c>
      <c r="D5630" s="31" t="s">
        <v>25372</v>
      </c>
      <c r="E5630" s="31" t="s">
        <v>145</v>
      </c>
      <c r="F5630" s="31" t="s">
        <v>122</v>
      </c>
      <c r="G5630" s="31" t="s">
        <v>107</v>
      </c>
      <c r="H5630" s="31" t="s">
        <v>108</v>
      </c>
      <c r="I5630" s="31" t="s">
        <v>25366</v>
      </c>
      <c r="J5630" s="31" t="s">
        <v>25367</v>
      </c>
      <c r="K5630" s="31" t="s">
        <v>110</v>
      </c>
      <c r="L5630" s="31" t="s">
        <v>25370</v>
      </c>
      <c r="M5630" s="31" t="s">
        <v>25936</v>
      </c>
      <c r="N5630" s="31" t="s">
        <v>25931</v>
      </c>
      <c r="O5630" s="31" t="s">
        <v>25929</v>
      </c>
      <c r="P5630" s="32" t="s">
        <v>67</v>
      </c>
      <c r="Q5630" s="32">
        <v>0.5</v>
      </c>
      <c r="R5630" t="str">
        <f t="shared" si="87"/>
        <v>Дацун В.М. ПП, маг. "Юлія" р-н Ярмолинецкий Район, с.Кадиевка, ул.Мира (-)</v>
      </c>
    </row>
    <row r="5631" spans="1:18" hidden="1" x14ac:dyDescent="0.25">
      <c r="A5631" s="32">
        <v>347708</v>
      </c>
      <c r="B5631" s="31" t="s">
        <v>25375</v>
      </c>
      <c r="C5631" s="31" t="s">
        <v>25376</v>
      </c>
      <c r="D5631" s="31" t="s">
        <v>25377</v>
      </c>
      <c r="E5631" s="31" t="s">
        <v>135</v>
      </c>
      <c r="F5631" s="31" t="s">
        <v>122</v>
      </c>
      <c r="G5631" s="31" t="s">
        <v>107</v>
      </c>
      <c r="H5631" s="31" t="s">
        <v>108</v>
      </c>
      <c r="I5631" s="31" t="s">
        <v>25378</v>
      </c>
      <c r="J5631" s="31" t="s">
        <v>25379</v>
      </c>
      <c r="K5631" s="31" t="s">
        <v>110</v>
      </c>
      <c r="L5631" s="31" t="s">
        <v>25376</v>
      </c>
      <c r="M5631" s="31" t="s">
        <v>12</v>
      </c>
      <c r="N5631" s="31" t="s">
        <v>25930</v>
      </c>
      <c r="O5631" s="31" t="s">
        <v>25929</v>
      </c>
      <c r="P5631" s="32" t="s">
        <v>67</v>
      </c>
      <c r="Q5631" s="32">
        <v>0.5</v>
      </c>
      <c r="R5631" t="str">
        <f t="shared" si="87"/>
        <v>Дениско О.А. ПП, маг. "Оскар" р-н Полонский Район, г.Полонное, ул.Герасимчука, д.28а</v>
      </c>
    </row>
    <row r="5632" spans="1:18" hidden="1" x14ac:dyDescent="0.25">
      <c r="A5632" s="32">
        <v>348043</v>
      </c>
      <c r="B5632" s="31" t="s">
        <v>25386</v>
      </c>
      <c r="C5632" s="31" t="s">
        <v>3910</v>
      </c>
      <c r="D5632" s="31" t="s">
        <v>25387</v>
      </c>
      <c r="E5632" s="31" t="s">
        <v>145</v>
      </c>
      <c r="F5632" s="31" t="s">
        <v>122</v>
      </c>
      <c r="G5632" s="31" t="s">
        <v>155</v>
      </c>
      <c r="H5632" s="31" t="s">
        <v>108</v>
      </c>
      <c r="I5632" s="31" t="s">
        <v>3912</v>
      </c>
      <c r="J5632" s="31" t="s">
        <v>3913</v>
      </c>
      <c r="K5632" s="31" t="s">
        <v>110</v>
      </c>
      <c r="L5632" s="31" t="s">
        <v>3910</v>
      </c>
      <c r="M5632" s="31" t="s">
        <v>25936</v>
      </c>
      <c r="N5632" s="31" t="s">
        <v>25931</v>
      </c>
      <c r="O5632" s="31" t="s">
        <v>25929</v>
      </c>
      <c r="P5632" s="32" t="s">
        <v>66</v>
      </c>
      <c r="Q5632" s="32">
        <v>1</v>
      </c>
      <c r="R5632" t="str">
        <f t="shared" si="87"/>
        <v>Експресс-продукт ТзОВ, маг. "Кошик" р-н Ярмолинецкий Район, пгт.Ярмолинцы, ул.Шевченко, д.2а</v>
      </c>
    </row>
    <row r="5633" spans="1:18" hidden="1" x14ac:dyDescent="0.25">
      <c r="A5633" s="32">
        <v>746354</v>
      </c>
      <c r="B5633" s="31" t="s">
        <v>25503</v>
      </c>
      <c r="C5633" s="31" t="s">
        <v>13599</v>
      </c>
      <c r="D5633" s="31" t="s">
        <v>25504</v>
      </c>
      <c r="E5633" s="31" t="s">
        <v>135</v>
      </c>
      <c r="F5633" s="31" t="s">
        <v>122</v>
      </c>
      <c r="G5633" s="31" t="s">
        <v>107</v>
      </c>
      <c r="H5633" s="31" t="s">
        <v>108</v>
      </c>
      <c r="I5633" s="31" t="s">
        <v>13600</v>
      </c>
      <c r="J5633" s="31" t="s">
        <v>13601</v>
      </c>
      <c r="K5633" s="31" t="s">
        <v>110</v>
      </c>
      <c r="L5633" s="31" t="s">
        <v>13599</v>
      </c>
      <c r="M5633" s="31" t="s">
        <v>11</v>
      </c>
      <c r="N5633" s="31" t="s">
        <v>25930</v>
      </c>
      <c r="O5633" s="31" t="s">
        <v>25929</v>
      </c>
      <c r="P5633" s="32" t="s">
        <v>25948</v>
      </c>
      <c r="Q5633" s="32">
        <v>0</v>
      </c>
      <c r="R5633" t="str">
        <f t="shared" si="87"/>
        <v>Астра ПП, маг. "Астра" г.Шепетовка, ул.Тургенева, д.24 А</v>
      </c>
    </row>
    <row r="5634" spans="1:18" hidden="1" x14ac:dyDescent="0.25">
      <c r="A5634" s="32">
        <v>746356</v>
      </c>
      <c r="B5634" s="31" t="s">
        <v>25505</v>
      </c>
      <c r="C5634" s="31" t="s">
        <v>25506</v>
      </c>
      <c r="D5634" s="31" t="s">
        <v>25507</v>
      </c>
      <c r="E5634" s="31" t="s">
        <v>145</v>
      </c>
      <c r="F5634" s="31" t="s">
        <v>122</v>
      </c>
      <c r="G5634" s="31" t="s">
        <v>155</v>
      </c>
      <c r="H5634" s="31" t="s">
        <v>108</v>
      </c>
      <c r="I5634" s="31" t="s">
        <v>12762</v>
      </c>
      <c r="J5634" s="31" t="s">
        <v>12763</v>
      </c>
      <c r="K5634" s="31" t="s">
        <v>110</v>
      </c>
      <c r="L5634" s="31" t="s">
        <v>25506</v>
      </c>
      <c r="M5634" s="31" t="s">
        <v>15</v>
      </c>
      <c r="N5634" s="31" t="s">
        <v>25931</v>
      </c>
      <c r="O5634" s="31" t="s">
        <v>25929</v>
      </c>
      <c r="P5634" s="32" t="s">
        <v>66</v>
      </c>
      <c r="Q5634" s="32">
        <v>1</v>
      </c>
      <c r="R5634" t="str">
        <f t="shared" si="87"/>
        <v>Фірма "Бакалія" ПрАТ, маг. "Економ №18" р-н Волочисский Район, г.Волочиск, ул.Независимости, д.35а</v>
      </c>
    </row>
    <row r="5635" spans="1:18" hidden="1" x14ac:dyDescent="0.25">
      <c r="A5635" s="32">
        <v>746358</v>
      </c>
      <c r="B5635" s="31" t="s">
        <v>25508</v>
      </c>
      <c r="C5635" s="31" t="s">
        <v>25509</v>
      </c>
      <c r="D5635" s="31" t="s">
        <v>25510</v>
      </c>
      <c r="E5635" s="31" t="s">
        <v>135</v>
      </c>
      <c r="F5635" s="31" t="s">
        <v>122</v>
      </c>
      <c r="G5635" s="31" t="s">
        <v>107</v>
      </c>
      <c r="H5635" s="31" t="s">
        <v>108</v>
      </c>
      <c r="I5635" s="31" t="s">
        <v>25511</v>
      </c>
      <c r="J5635" s="31" t="s">
        <v>25512</v>
      </c>
      <c r="K5635" s="31" t="s">
        <v>110</v>
      </c>
      <c r="L5635" s="31" t="s">
        <v>25509</v>
      </c>
      <c r="M5635" s="31" t="s">
        <v>7</v>
      </c>
      <c r="N5635" s="31" t="s">
        <v>25930</v>
      </c>
      <c r="O5635" s="31" t="s">
        <v>25929</v>
      </c>
      <c r="P5635" s="32" t="s">
        <v>66</v>
      </c>
      <c r="Q5635" s="32">
        <v>1</v>
      </c>
      <c r="R5635" t="str">
        <f t="shared" ref="R5635:R5698" si="88">CONCATENATE(C5635," ",D5635)</f>
        <v>Бондаренко А.В. ПП, маг. "Продукти" г.Славута, ул.Соборности, д.32</v>
      </c>
    </row>
    <row r="5636" spans="1:18" hidden="1" x14ac:dyDescent="0.25">
      <c r="A5636" s="32">
        <v>746359</v>
      </c>
      <c r="B5636" s="31" t="s">
        <v>25513</v>
      </c>
      <c r="C5636" s="31" t="s">
        <v>25514</v>
      </c>
      <c r="D5636" s="31" t="s">
        <v>25515</v>
      </c>
      <c r="E5636" s="31" t="s">
        <v>135</v>
      </c>
      <c r="F5636" s="31" t="s">
        <v>122</v>
      </c>
      <c r="G5636" s="31" t="s">
        <v>114</v>
      </c>
      <c r="H5636" s="31" t="s">
        <v>108</v>
      </c>
      <c r="I5636" s="31" t="s">
        <v>11247</v>
      </c>
      <c r="J5636" s="31" t="s">
        <v>11248</v>
      </c>
      <c r="K5636" s="31" t="s">
        <v>110</v>
      </c>
      <c r="L5636" s="31" t="s">
        <v>25514</v>
      </c>
      <c r="M5636" s="31" t="s">
        <v>9</v>
      </c>
      <c r="N5636" s="31" t="s">
        <v>25930</v>
      </c>
      <c r="O5636" s="31" t="s">
        <v>25929</v>
      </c>
      <c r="P5636" s="32" t="s">
        <v>67</v>
      </c>
      <c r="Q5636" s="32">
        <v>0.5</v>
      </c>
      <c r="R5636" t="str">
        <f t="shared" si="88"/>
        <v>Паламарчук Т.В. ПП, кафе-бар "Баварія" р-н Изяславский Район, с.Клубивка, ул.Кирпы (0)</v>
      </c>
    </row>
    <row r="5637" spans="1:18" hidden="1" x14ac:dyDescent="0.25">
      <c r="A5637" s="32">
        <v>674150</v>
      </c>
      <c r="B5637" s="31" t="s">
        <v>25525</v>
      </c>
      <c r="C5637" s="31" t="s">
        <v>25526</v>
      </c>
      <c r="D5637" s="31" t="s">
        <v>25527</v>
      </c>
      <c r="E5637" s="31" t="s">
        <v>145</v>
      </c>
      <c r="F5637" s="31" t="s">
        <v>122</v>
      </c>
      <c r="G5637" s="31" t="s">
        <v>107</v>
      </c>
      <c r="H5637" s="31" t="s">
        <v>108</v>
      </c>
      <c r="I5637" s="31" t="s">
        <v>25528</v>
      </c>
      <c r="J5637" s="31" t="s">
        <v>25529</v>
      </c>
      <c r="K5637" s="31" t="s">
        <v>110</v>
      </c>
      <c r="L5637" s="31" t="s">
        <v>25526</v>
      </c>
      <c r="M5637" s="31" t="s">
        <v>14</v>
      </c>
      <c r="N5637" s="31" t="s">
        <v>25931</v>
      </c>
      <c r="O5637" s="31" t="s">
        <v>25929</v>
      </c>
      <c r="P5637" s="32" t="s">
        <v>66</v>
      </c>
      <c r="Q5637" s="32">
        <v>1</v>
      </c>
      <c r="R5637" t="str">
        <f t="shared" si="88"/>
        <v>Благун О.Я. ПП, маг. "Продукти" р-н Хмельницкий Район, с.Райковцы, ул.Короленко, д.9</v>
      </c>
    </row>
    <row r="5638" spans="1:18" hidden="1" x14ac:dyDescent="0.25">
      <c r="A5638" s="32">
        <v>674153</v>
      </c>
      <c r="B5638" s="31" t="s">
        <v>25530</v>
      </c>
      <c r="C5638" s="31" t="s">
        <v>25531</v>
      </c>
      <c r="D5638" s="31" t="s">
        <v>13068</v>
      </c>
      <c r="E5638" s="31" t="s">
        <v>135</v>
      </c>
      <c r="F5638" s="31" t="s">
        <v>122</v>
      </c>
      <c r="G5638" s="31" t="s">
        <v>107</v>
      </c>
      <c r="H5638" s="31" t="s">
        <v>108</v>
      </c>
      <c r="I5638" s="31" t="s">
        <v>25532</v>
      </c>
      <c r="J5638" s="31" t="s">
        <v>25533</v>
      </c>
      <c r="K5638" s="31" t="s">
        <v>110</v>
      </c>
      <c r="L5638" s="31" t="s">
        <v>25531</v>
      </c>
      <c r="M5638" s="31" t="s">
        <v>9</v>
      </c>
      <c r="N5638" s="31" t="s">
        <v>25930</v>
      </c>
      <c r="O5638" s="31" t="s">
        <v>25929</v>
      </c>
      <c r="P5638" s="32" t="s">
        <v>66</v>
      </c>
      <c r="Q5638" s="32">
        <v>0.5</v>
      </c>
      <c r="R5638" t="str">
        <f t="shared" si="88"/>
        <v>Бондарчук А.М. ПП, маг. "Продукти" р-н Шепетовский Район, с.Чотырбоки (0)</v>
      </c>
    </row>
    <row r="5639" spans="1:18" hidden="1" x14ac:dyDescent="0.25">
      <c r="A5639" s="32">
        <v>674157</v>
      </c>
      <c r="B5639" s="31" t="s">
        <v>25534</v>
      </c>
      <c r="C5639" s="31" t="s">
        <v>4234</v>
      </c>
      <c r="D5639" s="31" t="s">
        <v>25535</v>
      </c>
      <c r="E5639" s="31" t="s">
        <v>145</v>
      </c>
      <c r="F5639" s="31" t="s">
        <v>122</v>
      </c>
      <c r="G5639" s="31" t="s">
        <v>107</v>
      </c>
      <c r="H5639" s="31" t="s">
        <v>108</v>
      </c>
      <c r="I5639" s="31" t="s">
        <v>4236</v>
      </c>
      <c r="J5639" s="31" t="s">
        <v>4237</v>
      </c>
      <c r="K5639" s="31" t="s">
        <v>110</v>
      </c>
      <c r="L5639" s="31" t="s">
        <v>4234</v>
      </c>
      <c r="M5639" s="31" t="s">
        <v>14</v>
      </c>
      <c r="N5639" s="31" t="s">
        <v>25931</v>
      </c>
      <c r="O5639" s="31" t="s">
        <v>25929</v>
      </c>
      <c r="P5639" s="32" t="s">
        <v>67</v>
      </c>
      <c r="Q5639" s="32">
        <v>0.5</v>
      </c>
      <c r="R5639" t="str">
        <f t="shared" si="88"/>
        <v>Гілевич В.Б. ПП, маг. "Продукти" р-н Хмельницкий Район, с.Ляпинцы, д.5</v>
      </c>
    </row>
    <row r="5640" spans="1:18" hidden="1" x14ac:dyDescent="0.25">
      <c r="A5640" s="32">
        <v>674169</v>
      </c>
      <c r="B5640" s="31" t="s">
        <v>25544</v>
      </c>
      <c r="C5640" s="31" t="s">
        <v>25545</v>
      </c>
      <c r="D5640" s="31" t="s">
        <v>1664</v>
      </c>
      <c r="E5640" s="31" t="s">
        <v>135</v>
      </c>
      <c r="F5640" s="31" t="s">
        <v>122</v>
      </c>
      <c r="G5640" s="31" t="s">
        <v>107</v>
      </c>
      <c r="H5640" s="31" t="s">
        <v>108</v>
      </c>
      <c r="I5640" s="31" t="s">
        <v>25546</v>
      </c>
      <c r="J5640" s="31" t="s">
        <v>25547</v>
      </c>
      <c r="K5640" s="31" t="s">
        <v>110</v>
      </c>
      <c r="L5640" s="31" t="s">
        <v>25548</v>
      </c>
      <c r="M5640" s="31" t="s">
        <v>11</v>
      </c>
      <c r="N5640" s="31" t="s">
        <v>25930</v>
      </c>
      <c r="O5640" s="31" t="s">
        <v>25929</v>
      </c>
      <c r="P5640" s="32" t="s">
        <v>67</v>
      </c>
      <c r="Q5640" s="32">
        <v>0.5</v>
      </c>
      <c r="R5640" t="str">
        <f t="shared" si="88"/>
        <v>Кондратюк В.В. ПП, маг. "Пятачок" г.Шепетовка, ул.Шешукова, д.8б</v>
      </c>
    </row>
    <row r="5641" spans="1:18" hidden="1" x14ac:dyDescent="0.25">
      <c r="A5641" s="32">
        <v>441689</v>
      </c>
      <c r="B5641" s="31" t="s">
        <v>25844</v>
      </c>
      <c r="C5641" s="31" t="s">
        <v>25845</v>
      </c>
      <c r="D5641" s="31" t="s">
        <v>15804</v>
      </c>
      <c r="E5641" s="31" t="s">
        <v>145</v>
      </c>
      <c r="F5641" s="31" t="s">
        <v>122</v>
      </c>
      <c r="G5641" s="31" t="s">
        <v>107</v>
      </c>
      <c r="H5641" s="31" t="s">
        <v>108</v>
      </c>
      <c r="I5641" s="31" t="s">
        <v>25846</v>
      </c>
      <c r="J5641" s="31" t="s">
        <v>25847</v>
      </c>
      <c r="K5641" s="31" t="s">
        <v>110</v>
      </c>
      <c r="L5641" s="31" t="s">
        <v>25848</v>
      </c>
      <c r="M5641" s="31" t="s">
        <v>14</v>
      </c>
      <c r="N5641" s="31" t="s">
        <v>25931</v>
      </c>
      <c r="O5641" s="31" t="s">
        <v>25929</v>
      </c>
      <c r="P5641" s="32" t="s">
        <v>66</v>
      </c>
      <c r="Q5641" s="32">
        <v>1</v>
      </c>
      <c r="R5641" t="str">
        <f t="shared" si="88"/>
        <v>(КООП) Розсошанське КП р-н Хмельницкий Район, с.Россоша (0)</v>
      </c>
    </row>
    <row r="5642" spans="1:18" hidden="1" x14ac:dyDescent="0.25">
      <c r="A5642" s="32">
        <v>458155</v>
      </c>
      <c r="B5642" s="31" t="s">
        <v>25909</v>
      </c>
      <c r="C5642" s="31" t="s">
        <v>25910</v>
      </c>
      <c r="D5642" s="31" t="s">
        <v>25911</v>
      </c>
      <c r="E5642" s="31" t="s">
        <v>135</v>
      </c>
      <c r="F5642" s="31" t="s">
        <v>122</v>
      </c>
      <c r="G5642" s="31" t="s">
        <v>107</v>
      </c>
      <c r="H5642" s="31" t="s">
        <v>108</v>
      </c>
      <c r="I5642" s="31" t="s">
        <v>124</v>
      </c>
      <c r="J5642" s="31" t="s">
        <v>109</v>
      </c>
      <c r="K5642" s="31" t="s">
        <v>110</v>
      </c>
      <c r="L5642" s="31" t="s">
        <v>25910</v>
      </c>
      <c r="M5642" s="31" t="s">
        <v>8</v>
      </c>
      <c r="N5642" s="31" t="s">
        <v>25930</v>
      </c>
      <c r="O5642" s="31" t="s">
        <v>25929</v>
      </c>
      <c r="P5642" s="32" t="s">
        <v>66</v>
      </c>
      <c r="Q5642" s="32">
        <v>1</v>
      </c>
      <c r="R5642" t="str">
        <f t="shared" si="88"/>
        <v>Курбацький В.Є. ПП, маг "Червоний" р-н Шепетовский Район, с.Корчик, ул.Ленина (центр)</v>
      </c>
    </row>
    <row r="5643" spans="1:18" hidden="1" x14ac:dyDescent="0.25">
      <c r="A5643" s="32">
        <v>819689</v>
      </c>
      <c r="B5643" s="31" t="s">
        <v>230</v>
      </c>
      <c r="C5643" s="31" t="s">
        <v>231</v>
      </c>
      <c r="D5643" s="31" t="s">
        <v>232</v>
      </c>
      <c r="E5643" s="31" t="s">
        <v>145</v>
      </c>
      <c r="F5643" s="31" t="s">
        <v>122</v>
      </c>
      <c r="G5643" s="31" t="s">
        <v>107</v>
      </c>
      <c r="H5643" s="31" t="s">
        <v>108</v>
      </c>
      <c r="I5643" s="31" t="s">
        <v>124</v>
      </c>
      <c r="J5643" s="31" t="s">
        <v>109</v>
      </c>
      <c r="K5643" s="31" t="s">
        <v>106</v>
      </c>
      <c r="L5643" s="31" t="s">
        <v>231</v>
      </c>
      <c r="M5643" s="31" t="s">
        <v>14</v>
      </c>
      <c r="N5643" s="31" t="s">
        <v>25931</v>
      </c>
      <c r="O5643" s="31" t="s">
        <v>25929</v>
      </c>
      <c r="P5643" s="32" t="s">
        <v>25948</v>
      </c>
      <c r="Q5643" s="32">
        <v>1</v>
      </c>
      <c r="R5643" t="str">
        <f t="shared" si="88"/>
        <v>Семенюк Р.М. ПП, маг. "Ярослава" р-н Хмельницкий Район, с.Захаровцы, ул.Богдана Хмельницкого, д.36/1</v>
      </c>
    </row>
    <row r="5644" spans="1:18" hidden="1" x14ac:dyDescent="0.25">
      <c r="A5644" s="32">
        <v>454478</v>
      </c>
      <c r="B5644" s="31" t="s">
        <v>927</v>
      </c>
      <c r="C5644" s="31" t="s">
        <v>928</v>
      </c>
      <c r="D5644" s="31" t="s">
        <v>929</v>
      </c>
      <c r="E5644" s="31" t="s">
        <v>135</v>
      </c>
      <c r="F5644" s="31" t="s">
        <v>122</v>
      </c>
      <c r="G5644" s="31" t="s">
        <v>107</v>
      </c>
      <c r="H5644" s="31" t="s">
        <v>108</v>
      </c>
      <c r="I5644" s="31" t="s">
        <v>930</v>
      </c>
      <c r="J5644" s="31" t="s">
        <v>931</v>
      </c>
      <c r="K5644" s="31" t="s">
        <v>106</v>
      </c>
      <c r="L5644" s="31" t="s">
        <v>928</v>
      </c>
      <c r="M5644" s="31" t="s">
        <v>12</v>
      </c>
      <c r="N5644" s="31" t="s">
        <v>25930</v>
      </c>
      <c r="O5644" s="31" t="s">
        <v>25929</v>
      </c>
      <c r="P5644" s="32" t="s">
        <v>25948</v>
      </c>
      <c r="Q5644" s="32">
        <v>1</v>
      </c>
      <c r="R5644" t="str">
        <f t="shared" si="88"/>
        <v>Конончук Л.В. ПП, маг. "Світанок" р-н Изяславский Район, с.Борисов (0)</v>
      </c>
    </row>
    <row r="5645" spans="1:18" hidden="1" x14ac:dyDescent="0.25">
      <c r="A5645" s="32">
        <v>455073</v>
      </c>
      <c r="B5645" s="31" t="s">
        <v>941</v>
      </c>
      <c r="C5645" s="31" t="s">
        <v>942</v>
      </c>
      <c r="D5645" s="31" t="s">
        <v>943</v>
      </c>
      <c r="E5645" s="31" t="s">
        <v>145</v>
      </c>
      <c r="F5645" s="31" t="s">
        <v>122</v>
      </c>
      <c r="G5645" s="31" t="s">
        <v>107</v>
      </c>
      <c r="H5645" s="31" t="s">
        <v>108</v>
      </c>
      <c r="I5645" s="31" t="s">
        <v>124</v>
      </c>
      <c r="J5645" s="31" t="s">
        <v>109</v>
      </c>
      <c r="K5645" s="31" t="s">
        <v>106</v>
      </c>
      <c r="L5645" s="31" t="s">
        <v>942</v>
      </c>
      <c r="M5645" s="31" t="s">
        <v>13</v>
      </c>
      <c r="N5645" s="31" t="s">
        <v>25931</v>
      </c>
      <c r="O5645" s="31" t="s">
        <v>25929</v>
      </c>
      <c r="P5645" s="32" t="s">
        <v>25948</v>
      </c>
      <c r="Q5645" s="32">
        <v>1</v>
      </c>
      <c r="R5645" t="str">
        <f t="shared" si="88"/>
        <v>Канчалаба І.С. ПП, маг. "Продукти" р-н Волочисский Район, с.Лонки, ул.Андриевского, д.47</v>
      </c>
    </row>
    <row r="5646" spans="1:18" hidden="1" x14ac:dyDescent="0.25">
      <c r="A5646" s="32">
        <v>573355</v>
      </c>
      <c r="B5646" s="31" t="s">
        <v>25122</v>
      </c>
      <c r="C5646" s="31" t="s">
        <v>25123</v>
      </c>
      <c r="D5646" s="31" t="s">
        <v>25124</v>
      </c>
      <c r="E5646" s="31" t="s">
        <v>135</v>
      </c>
      <c r="F5646" s="31" t="s">
        <v>122</v>
      </c>
      <c r="G5646" s="31" t="s">
        <v>107</v>
      </c>
      <c r="H5646" s="31" t="s">
        <v>108</v>
      </c>
      <c r="I5646" s="31" t="s">
        <v>25125</v>
      </c>
      <c r="J5646" s="31" t="s">
        <v>25126</v>
      </c>
      <c r="K5646" s="31" t="s">
        <v>110</v>
      </c>
      <c r="L5646" s="31" t="s">
        <v>25123</v>
      </c>
      <c r="M5646" s="31" t="s">
        <v>9</v>
      </c>
      <c r="N5646" s="31" t="s">
        <v>25930</v>
      </c>
      <c r="O5646" s="31" t="s">
        <v>25929</v>
      </c>
      <c r="P5646" s="32" t="s">
        <v>66</v>
      </c>
      <c r="Q5646" s="32">
        <v>0.5</v>
      </c>
      <c r="R5646" t="str">
        <f t="shared" si="88"/>
        <v>Кожух М.І. ПП, маг. "Продукти" р-н Полонский Район, с.Кипчинцы (0)</v>
      </c>
    </row>
    <row r="5647" spans="1:18" hidden="1" x14ac:dyDescent="0.25">
      <c r="A5647" s="32">
        <v>438780</v>
      </c>
      <c r="B5647" s="31" t="s">
        <v>25135</v>
      </c>
      <c r="C5647" s="31" t="s">
        <v>25136</v>
      </c>
      <c r="D5647" s="31" t="s">
        <v>7175</v>
      </c>
      <c r="E5647" s="31" t="s">
        <v>135</v>
      </c>
      <c r="F5647" s="31" t="s">
        <v>122</v>
      </c>
      <c r="G5647" s="31" t="s">
        <v>115</v>
      </c>
      <c r="H5647" s="31" t="s">
        <v>116</v>
      </c>
      <c r="I5647" s="31" t="s">
        <v>25137</v>
      </c>
      <c r="J5647" s="31" t="s">
        <v>25138</v>
      </c>
      <c r="K5647" s="31" t="s">
        <v>110</v>
      </c>
      <c r="L5647" s="31" t="s">
        <v>25136</v>
      </c>
      <c r="M5647" s="31" t="s">
        <v>7</v>
      </c>
      <c r="N5647" s="31" t="s">
        <v>25930</v>
      </c>
      <c r="O5647" s="31" t="s">
        <v>25929</v>
      </c>
      <c r="P5647" s="32" t="s">
        <v>66</v>
      </c>
      <c r="Q5647" s="32">
        <v>0.5</v>
      </c>
      <c r="R5647" t="str">
        <f t="shared" si="88"/>
        <v>Марценюк А.В. ПП, лоток г.Славута (ринкова площа)</v>
      </c>
    </row>
    <row r="5648" spans="1:18" hidden="1" x14ac:dyDescent="0.25">
      <c r="A5648" s="32">
        <v>772289</v>
      </c>
      <c r="B5648" s="31" t="s">
        <v>25180</v>
      </c>
      <c r="C5648" s="31" t="s">
        <v>25181</v>
      </c>
      <c r="D5648" s="31" t="s">
        <v>25182</v>
      </c>
      <c r="E5648" s="31" t="s">
        <v>135</v>
      </c>
      <c r="F5648" s="31" t="s">
        <v>122</v>
      </c>
      <c r="G5648" s="31" t="s">
        <v>107</v>
      </c>
      <c r="H5648" s="31" t="s">
        <v>108</v>
      </c>
      <c r="I5648" s="31" t="s">
        <v>25183</v>
      </c>
      <c r="J5648" s="31" t="s">
        <v>25184</v>
      </c>
      <c r="K5648" s="31" t="s">
        <v>110</v>
      </c>
      <c r="L5648" s="31" t="s">
        <v>25181</v>
      </c>
      <c r="M5648" s="31" t="s">
        <v>11</v>
      </c>
      <c r="N5648" s="31" t="s">
        <v>25930</v>
      </c>
      <c r="O5648" s="31" t="s">
        <v>25929</v>
      </c>
      <c r="P5648" s="32" t="s">
        <v>66</v>
      </c>
      <c r="Q5648" s="32">
        <v>1</v>
      </c>
      <c r="R5648" t="str">
        <f t="shared" si="88"/>
        <v>Азнабаєва Л.М. ПП, маг. "Продукти" г.Шепетовка, ул.Железнодорожная, д.42 (тариторія ринку біля залізничного вокзалу)</v>
      </c>
    </row>
    <row r="5649" spans="1:18" hidden="1" x14ac:dyDescent="0.25">
      <c r="A5649" s="32">
        <v>772296</v>
      </c>
      <c r="B5649" s="31" t="s">
        <v>25191</v>
      </c>
      <c r="C5649" s="31" t="s">
        <v>25192</v>
      </c>
      <c r="D5649" s="31" t="s">
        <v>25193</v>
      </c>
      <c r="E5649" s="31" t="s">
        <v>135</v>
      </c>
      <c r="F5649" s="31" t="s">
        <v>122</v>
      </c>
      <c r="G5649" s="31" t="s">
        <v>107</v>
      </c>
      <c r="H5649" s="31" t="s">
        <v>108</v>
      </c>
      <c r="I5649" s="31" t="s">
        <v>24322</v>
      </c>
      <c r="J5649" s="31" t="s">
        <v>25194</v>
      </c>
      <c r="K5649" s="31" t="s">
        <v>110</v>
      </c>
      <c r="L5649" s="31" t="s">
        <v>25192</v>
      </c>
      <c r="M5649" s="31" t="s">
        <v>11</v>
      </c>
      <c r="N5649" s="31" t="s">
        <v>25930</v>
      </c>
      <c r="O5649" s="31" t="s">
        <v>25929</v>
      </c>
      <c r="P5649" s="32" t="s">
        <v>66</v>
      </c>
      <c r="Q5649" s="32">
        <v>1</v>
      </c>
      <c r="R5649" t="str">
        <f t="shared" si="88"/>
        <v>ЛК-ТРАНС ТОВ, маг. "Лоток" г.Шепетовка, ул.Железнодорожная, д.93</v>
      </c>
    </row>
    <row r="5650" spans="1:18" hidden="1" x14ac:dyDescent="0.25">
      <c r="A5650" s="32">
        <v>772298</v>
      </c>
      <c r="B5650" s="31" t="s">
        <v>25195</v>
      </c>
      <c r="C5650" s="31" t="s">
        <v>25196</v>
      </c>
      <c r="D5650" s="31" t="s">
        <v>25197</v>
      </c>
      <c r="E5650" s="31" t="s">
        <v>135</v>
      </c>
      <c r="F5650" s="31" t="s">
        <v>122</v>
      </c>
      <c r="G5650" s="31" t="s">
        <v>107</v>
      </c>
      <c r="H5650" s="31" t="s">
        <v>108</v>
      </c>
      <c r="I5650" s="31" t="s">
        <v>540</v>
      </c>
      <c r="J5650" s="31" t="s">
        <v>541</v>
      </c>
      <c r="K5650" s="31" t="s">
        <v>110</v>
      </c>
      <c r="L5650" s="31" t="s">
        <v>25196</v>
      </c>
      <c r="M5650" s="31" t="s">
        <v>8</v>
      </c>
      <c r="N5650" s="31" t="s">
        <v>25930</v>
      </c>
      <c r="O5650" s="31" t="s">
        <v>25929</v>
      </c>
      <c r="P5650" s="32" t="s">
        <v>66</v>
      </c>
      <c r="Q5650" s="32">
        <v>0.5</v>
      </c>
      <c r="R5650" t="str">
        <f t="shared" si="88"/>
        <v>Лисюк Н.В. ПП, маг. "Продтовари" р-н Славутский Район, с.Печиводы, ул.Пархоменко, д.56</v>
      </c>
    </row>
    <row r="5651" spans="1:18" hidden="1" x14ac:dyDescent="0.25">
      <c r="A5651" s="32">
        <v>772301</v>
      </c>
      <c r="B5651" s="31" t="s">
        <v>25198</v>
      </c>
      <c r="C5651" s="31" t="s">
        <v>25196</v>
      </c>
      <c r="D5651" s="31" t="s">
        <v>25199</v>
      </c>
      <c r="E5651" s="31" t="s">
        <v>135</v>
      </c>
      <c r="F5651" s="31" t="s">
        <v>122</v>
      </c>
      <c r="G5651" s="31" t="s">
        <v>107</v>
      </c>
      <c r="H5651" s="31" t="s">
        <v>108</v>
      </c>
      <c r="I5651" s="31" t="s">
        <v>540</v>
      </c>
      <c r="J5651" s="31" t="s">
        <v>541</v>
      </c>
      <c r="K5651" s="31" t="s">
        <v>110</v>
      </c>
      <c r="L5651" s="31" t="s">
        <v>25196</v>
      </c>
      <c r="M5651" s="31" t="s">
        <v>8</v>
      </c>
      <c r="N5651" s="31" t="s">
        <v>25930</v>
      </c>
      <c r="O5651" s="31" t="s">
        <v>25929</v>
      </c>
      <c r="P5651" s="32" t="s">
        <v>67</v>
      </c>
      <c r="Q5651" s="32">
        <v>0.5</v>
      </c>
      <c r="R5651" t="str">
        <f t="shared" si="88"/>
        <v>Лисюк Н.В. ПП, маг. "Продтовари" р-н Славутский Район, с.Тростянец, д.1</v>
      </c>
    </row>
    <row r="5652" spans="1:18" hidden="1" x14ac:dyDescent="0.25">
      <c r="A5652" s="32">
        <v>756317</v>
      </c>
      <c r="B5652" s="31" t="s">
        <v>24293</v>
      </c>
      <c r="C5652" s="31" t="s">
        <v>24294</v>
      </c>
      <c r="D5652" s="31" t="s">
        <v>24295</v>
      </c>
      <c r="E5652" s="31" t="s">
        <v>145</v>
      </c>
      <c r="F5652" s="31" t="s">
        <v>122</v>
      </c>
      <c r="G5652" s="31" t="s">
        <v>107</v>
      </c>
      <c r="H5652" s="31" t="s">
        <v>108</v>
      </c>
      <c r="I5652" s="31" t="s">
        <v>24296</v>
      </c>
      <c r="J5652" s="31" t="s">
        <v>24297</v>
      </c>
      <c r="K5652" s="31" t="s">
        <v>110</v>
      </c>
      <c r="L5652" s="31" t="s">
        <v>24294</v>
      </c>
      <c r="M5652" s="31" t="s">
        <v>25936</v>
      </c>
      <c r="N5652" s="31" t="s">
        <v>25931</v>
      </c>
      <c r="O5652" s="31" t="s">
        <v>25929</v>
      </c>
      <c r="P5652" s="32" t="s">
        <v>67</v>
      </c>
      <c r="Q5652" s="32">
        <v>0.5</v>
      </c>
      <c r="R5652" t="str">
        <f t="shared" si="88"/>
        <v>Дмитренко А.І. ПП, маг. "Овочі та фрукти" р-н Городокский Район, г.Городок, ул.Грушевского, д.88 А</v>
      </c>
    </row>
    <row r="5653" spans="1:18" hidden="1" x14ac:dyDescent="0.25">
      <c r="A5653" s="32">
        <v>756320</v>
      </c>
      <c r="B5653" s="31" t="s">
        <v>24300</v>
      </c>
      <c r="C5653" s="31" t="s">
        <v>24301</v>
      </c>
      <c r="D5653" s="31" t="s">
        <v>24302</v>
      </c>
      <c r="E5653" s="31" t="s">
        <v>135</v>
      </c>
      <c r="F5653" s="31" t="s">
        <v>122</v>
      </c>
      <c r="G5653" s="31" t="s">
        <v>107</v>
      </c>
      <c r="H5653" s="31" t="s">
        <v>108</v>
      </c>
      <c r="I5653" s="31" t="s">
        <v>24303</v>
      </c>
      <c r="J5653" s="31" t="s">
        <v>24304</v>
      </c>
      <c r="K5653" s="31" t="s">
        <v>110</v>
      </c>
      <c r="L5653" s="31" t="s">
        <v>24301</v>
      </c>
      <c r="M5653" s="31" t="s">
        <v>8</v>
      </c>
      <c r="N5653" s="31" t="s">
        <v>25930</v>
      </c>
      <c r="O5653" s="31" t="s">
        <v>25929</v>
      </c>
      <c r="P5653" s="32" t="s">
        <v>67</v>
      </c>
      <c r="Q5653" s="32">
        <v>0.5</v>
      </c>
      <c r="R5653" t="str">
        <f t="shared" si="88"/>
        <v>Левкович П.А. ПП, маг. "Продукти" р-н Шепетовский Район, с.Городнявка, ул.Молодежная, д.2</v>
      </c>
    </row>
    <row r="5654" spans="1:18" hidden="1" x14ac:dyDescent="0.25">
      <c r="A5654" s="32">
        <v>823469</v>
      </c>
      <c r="B5654" s="31" t="s">
        <v>24414</v>
      </c>
      <c r="C5654" s="31" t="s">
        <v>24415</v>
      </c>
      <c r="D5654" s="31" t="s">
        <v>24416</v>
      </c>
      <c r="E5654" s="31" t="s">
        <v>145</v>
      </c>
      <c r="F5654" s="31" t="s">
        <v>122</v>
      </c>
      <c r="G5654" s="31" t="s">
        <v>107</v>
      </c>
      <c r="H5654" s="31" t="s">
        <v>108</v>
      </c>
      <c r="I5654" s="31" t="s">
        <v>24417</v>
      </c>
      <c r="J5654" s="31" t="s">
        <v>24418</v>
      </c>
      <c r="K5654" s="31" t="s">
        <v>110</v>
      </c>
      <c r="L5654" s="31" t="s">
        <v>24415</v>
      </c>
      <c r="M5654" s="31" t="s">
        <v>13</v>
      </c>
      <c r="N5654" s="31" t="s">
        <v>25931</v>
      </c>
      <c r="O5654" s="31" t="s">
        <v>25929</v>
      </c>
      <c r="P5654" s="32" t="s">
        <v>67</v>
      </c>
      <c r="Q5654" s="32">
        <v>0.5</v>
      </c>
      <c r="R5654" t="str">
        <f t="shared" si="88"/>
        <v>Галькович О.О. ПП, маг. "Продукти" р-н Деражнянский Район, с.Волосское, д.2 (біля школи)</v>
      </c>
    </row>
    <row r="5655" spans="1:18" hidden="1" x14ac:dyDescent="0.25">
      <c r="A5655" s="32">
        <v>433819</v>
      </c>
      <c r="B5655" s="31" t="s">
        <v>24788</v>
      </c>
      <c r="C5655" s="31" t="s">
        <v>24789</v>
      </c>
      <c r="D5655" s="31" t="s">
        <v>637</v>
      </c>
      <c r="E5655" s="31" t="s">
        <v>145</v>
      </c>
      <c r="F5655" s="31" t="s">
        <v>122</v>
      </c>
      <c r="G5655" s="31" t="s">
        <v>107</v>
      </c>
      <c r="H5655" s="31" t="s">
        <v>108</v>
      </c>
      <c r="I5655" s="31" t="s">
        <v>24790</v>
      </c>
      <c r="J5655" s="31" t="s">
        <v>24791</v>
      </c>
      <c r="K5655" s="31" t="s">
        <v>110</v>
      </c>
      <c r="L5655" s="31" t="s">
        <v>24789</v>
      </c>
      <c r="M5655" s="31" t="s">
        <v>16</v>
      </c>
      <c r="N5655" s="31" t="s">
        <v>25931</v>
      </c>
      <c r="O5655" s="31" t="s">
        <v>25929</v>
      </c>
      <c r="P5655" s="32" t="s">
        <v>67</v>
      </c>
      <c r="Q5655" s="32">
        <v>0.5</v>
      </c>
      <c r="R5655" t="str">
        <f t="shared" si="88"/>
        <v>Баранський С.М. ПП, маг. "Продукти" р-н Деражнянский Район, с.Божикивци (0)</v>
      </c>
    </row>
    <row r="5656" spans="1:18" hidden="1" x14ac:dyDescent="0.25">
      <c r="A5656" s="32">
        <v>647084</v>
      </c>
      <c r="B5656" s="31" t="s">
        <v>24959</v>
      </c>
      <c r="C5656" s="31" t="s">
        <v>24960</v>
      </c>
      <c r="D5656" s="31" t="s">
        <v>24961</v>
      </c>
      <c r="E5656" s="31" t="s">
        <v>135</v>
      </c>
      <c r="F5656" s="31" t="s">
        <v>122</v>
      </c>
      <c r="G5656" s="31" t="s">
        <v>113</v>
      </c>
      <c r="H5656" s="31" t="s">
        <v>108</v>
      </c>
      <c r="I5656" s="31" t="s">
        <v>18168</v>
      </c>
      <c r="J5656" s="31" t="s">
        <v>18169</v>
      </c>
      <c r="K5656" s="31" t="s">
        <v>110</v>
      </c>
      <c r="L5656" s="31" t="s">
        <v>24960</v>
      </c>
      <c r="M5656" s="31" t="s">
        <v>9</v>
      </c>
      <c r="N5656" s="31" t="s">
        <v>25930</v>
      </c>
      <c r="O5656" s="31" t="s">
        <v>25929</v>
      </c>
      <c r="P5656" s="32" t="s">
        <v>67</v>
      </c>
      <c r="Q5656" s="32">
        <v>0.5</v>
      </c>
      <c r="R5656" t="str">
        <f t="shared" si="88"/>
        <v>Маргарян К.А. ПП, павільйон "Продтовари" р-н Изяславский Район, с.Билогородка, ул.Ленина, д.12</v>
      </c>
    </row>
    <row r="5657" spans="1:18" hidden="1" x14ac:dyDescent="0.25">
      <c r="A5657" s="32">
        <v>647101</v>
      </c>
      <c r="B5657" s="31" t="s">
        <v>24972</v>
      </c>
      <c r="C5657" s="31" t="s">
        <v>24973</v>
      </c>
      <c r="D5657" s="31" t="s">
        <v>24974</v>
      </c>
      <c r="E5657" s="31" t="s">
        <v>145</v>
      </c>
      <c r="F5657" s="31" t="s">
        <v>122</v>
      </c>
      <c r="G5657" s="31" t="s">
        <v>107</v>
      </c>
      <c r="H5657" s="31" t="s">
        <v>108</v>
      </c>
      <c r="I5657" s="31" t="s">
        <v>24975</v>
      </c>
      <c r="J5657" s="31" t="s">
        <v>24976</v>
      </c>
      <c r="K5657" s="31" t="s">
        <v>110</v>
      </c>
      <c r="L5657" s="31" t="s">
        <v>24973</v>
      </c>
      <c r="M5657" s="31" t="s">
        <v>25936</v>
      </c>
      <c r="N5657" s="31" t="s">
        <v>25931</v>
      </c>
      <c r="O5657" s="31" t="s">
        <v>25929</v>
      </c>
      <c r="P5657" s="32" t="s">
        <v>67</v>
      </c>
      <c r="Q5657" s="32">
        <v>0.5</v>
      </c>
      <c r="R5657" t="str">
        <f t="shared" si="88"/>
        <v>Чепрак Н.І ПП, буфет у приміщенні школи р-н Ярмолинецкий Район, пгт.Ярмолинцы, ул.Пушкина, д.6</v>
      </c>
    </row>
    <row r="5658" spans="1:18" hidden="1" x14ac:dyDescent="0.25">
      <c r="A5658" s="32">
        <v>647485</v>
      </c>
      <c r="B5658" s="31" t="s">
        <v>25012</v>
      </c>
      <c r="C5658" s="31" t="s">
        <v>25013</v>
      </c>
      <c r="D5658" s="31" t="s">
        <v>25014</v>
      </c>
      <c r="E5658" s="31" t="s">
        <v>145</v>
      </c>
      <c r="F5658" s="31" t="s">
        <v>122</v>
      </c>
      <c r="G5658" s="31" t="s">
        <v>107</v>
      </c>
      <c r="H5658" s="31" t="s">
        <v>108</v>
      </c>
      <c r="I5658" s="31" t="s">
        <v>124</v>
      </c>
      <c r="J5658" s="31" t="s">
        <v>109</v>
      </c>
      <c r="K5658" s="31" t="s">
        <v>110</v>
      </c>
      <c r="L5658" s="31" t="s">
        <v>25013</v>
      </c>
      <c r="M5658" s="31" t="s">
        <v>13</v>
      </c>
      <c r="N5658" s="31" t="s">
        <v>25931</v>
      </c>
      <c r="O5658" s="31" t="s">
        <v>25929</v>
      </c>
      <c r="P5658" s="32" t="s">
        <v>67</v>
      </c>
      <c r="Q5658" s="32">
        <v>1</v>
      </c>
      <c r="R5658" t="str">
        <f t="shared" si="88"/>
        <v>Дужак М.П. ПП, маг. "Продукти" р-н Волочисский Район, с.Богдановка, ул.Центральная (0)</v>
      </c>
    </row>
    <row r="5659" spans="1:18" hidden="1" x14ac:dyDescent="0.25">
      <c r="A5659" s="32">
        <v>647494</v>
      </c>
      <c r="B5659" s="31" t="s">
        <v>25015</v>
      </c>
      <c r="C5659" s="31" t="s">
        <v>25013</v>
      </c>
      <c r="D5659" s="31" t="s">
        <v>25016</v>
      </c>
      <c r="E5659" s="31" t="s">
        <v>145</v>
      </c>
      <c r="F5659" s="31" t="s">
        <v>122</v>
      </c>
      <c r="G5659" s="31" t="s">
        <v>107</v>
      </c>
      <c r="H5659" s="31" t="s">
        <v>108</v>
      </c>
      <c r="I5659" s="31" t="s">
        <v>124</v>
      </c>
      <c r="J5659" s="31" t="s">
        <v>109</v>
      </c>
      <c r="K5659" s="31" t="s">
        <v>110</v>
      </c>
      <c r="L5659" s="31" t="s">
        <v>25013</v>
      </c>
      <c r="M5659" s="31" t="s">
        <v>13</v>
      </c>
      <c r="N5659" s="31" t="s">
        <v>25931</v>
      </c>
      <c r="O5659" s="31" t="s">
        <v>25929</v>
      </c>
      <c r="P5659" s="32" t="s">
        <v>67</v>
      </c>
      <c r="Q5659" s="32">
        <v>1</v>
      </c>
      <c r="R5659" t="str">
        <f t="shared" si="88"/>
        <v>Дужак М.П. ПП, маг. "Продукти" р-н Волочисский Район, с.Поповцы, ул.Центральная (0)</v>
      </c>
    </row>
    <row r="5660" spans="1:18" hidden="1" x14ac:dyDescent="0.25">
      <c r="A5660" s="32">
        <v>548608</v>
      </c>
      <c r="B5660" s="31" t="s">
        <v>23828</v>
      </c>
      <c r="C5660" s="31" t="s">
        <v>23829</v>
      </c>
      <c r="D5660" s="31" t="s">
        <v>4654</v>
      </c>
      <c r="E5660" s="31" t="s">
        <v>135</v>
      </c>
      <c r="F5660" s="31" t="s">
        <v>122</v>
      </c>
      <c r="G5660" s="31" t="s">
        <v>115</v>
      </c>
      <c r="H5660" s="31" t="s">
        <v>116</v>
      </c>
      <c r="I5660" s="31" t="s">
        <v>15570</v>
      </c>
      <c r="J5660" s="31" t="s">
        <v>15571</v>
      </c>
      <c r="K5660" s="31" t="s">
        <v>110</v>
      </c>
      <c r="L5660" s="31" t="s">
        <v>23829</v>
      </c>
      <c r="M5660" s="31" t="s">
        <v>10</v>
      </c>
      <c r="N5660" s="31" t="s">
        <v>25930</v>
      </c>
      <c r="O5660" s="31" t="s">
        <v>25929</v>
      </c>
      <c r="P5660" s="32" t="s">
        <v>25948</v>
      </c>
      <c r="Q5660" s="32">
        <v>0</v>
      </c>
      <c r="R5660" t="str">
        <f t="shared" si="88"/>
        <v>Гережун Г.Л. ПП, лоток г.Нетишин, просп Независимости, д.22</v>
      </c>
    </row>
    <row r="5661" spans="1:18" hidden="1" x14ac:dyDescent="0.25">
      <c r="A5661" s="32">
        <v>548768</v>
      </c>
      <c r="B5661" s="31" t="s">
        <v>23830</v>
      </c>
      <c r="C5661" s="31" t="s">
        <v>23831</v>
      </c>
      <c r="D5661" s="31" t="s">
        <v>442</v>
      </c>
      <c r="E5661" s="31" t="s">
        <v>135</v>
      </c>
      <c r="F5661" s="31" t="s">
        <v>122</v>
      </c>
      <c r="G5661" s="31" t="s">
        <v>107</v>
      </c>
      <c r="H5661" s="31" t="s">
        <v>108</v>
      </c>
      <c r="I5661" s="31" t="s">
        <v>443</v>
      </c>
      <c r="J5661" s="31" t="s">
        <v>444</v>
      </c>
      <c r="K5661" s="31" t="s">
        <v>110</v>
      </c>
      <c r="L5661" s="31" t="s">
        <v>23831</v>
      </c>
      <c r="M5661" s="31" t="s">
        <v>11</v>
      </c>
      <c r="N5661" s="31" t="s">
        <v>25930</v>
      </c>
      <c r="O5661" s="31" t="s">
        <v>25929</v>
      </c>
      <c r="P5661" s="32" t="s">
        <v>67</v>
      </c>
      <c r="Q5661" s="32">
        <v>0.5</v>
      </c>
      <c r="R5661" t="str">
        <f t="shared" si="88"/>
        <v>Безкоровайний О.О. ПП, маг. "Капітошка" г.Шепетовка, ул.Судилковская, д.6</v>
      </c>
    </row>
    <row r="5662" spans="1:18" hidden="1" x14ac:dyDescent="0.25">
      <c r="A5662" s="32">
        <v>548768</v>
      </c>
      <c r="B5662" s="31" t="s">
        <v>23832</v>
      </c>
      <c r="C5662" s="31" t="s">
        <v>23831</v>
      </c>
      <c r="D5662" s="31" t="s">
        <v>442</v>
      </c>
      <c r="E5662" s="31" t="s">
        <v>135</v>
      </c>
      <c r="F5662" s="31" t="s">
        <v>122</v>
      </c>
      <c r="G5662" s="31" t="s">
        <v>107</v>
      </c>
      <c r="H5662" s="31" t="s">
        <v>108</v>
      </c>
      <c r="I5662" s="31" t="s">
        <v>23833</v>
      </c>
      <c r="J5662" s="31" t="s">
        <v>23834</v>
      </c>
      <c r="K5662" s="31" t="s">
        <v>110</v>
      </c>
      <c r="L5662" s="31" t="s">
        <v>23835</v>
      </c>
      <c r="M5662" s="31" t="s">
        <v>11</v>
      </c>
      <c r="N5662" s="31" t="s">
        <v>25930</v>
      </c>
      <c r="O5662" s="31" t="s">
        <v>25929</v>
      </c>
      <c r="P5662" s="32" t="s">
        <v>67</v>
      </c>
      <c r="Q5662" s="32">
        <v>0.5</v>
      </c>
      <c r="R5662" t="str">
        <f t="shared" si="88"/>
        <v>Безкоровайний О.О. ПП, маг. "Капітошка" г.Шепетовка, ул.Судилковская, д.6</v>
      </c>
    </row>
    <row r="5663" spans="1:18" hidden="1" x14ac:dyDescent="0.25">
      <c r="A5663" s="32">
        <v>491731</v>
      </c>
      <c r="B5663" s="31" t="s">
        <v>23843</v>
      </c>
      <c r="C5663" s="31" t="s">
        <v>11384</v>
      </c>
      <c r="D5663" s="31" t="s">
        <v>13456</v>
      </c>
      <c r="E5663" s="31" t="s">
        <v>145</v>
      </c>
      <c r="F5663" s="31" t="s">
        <v>122</v>
      </c>
      <c r="G5663" s="31" t="s">
        <v>107</v>
      </c>
      <c r="H5663" s="31" t="s">
        <v>108</v>
      </c>
      <c r="I5663" s="31" t="s">
        <v>11386</v>
      </c>
      <c r="J5663" s="31" t="s">
        <v>11387</v>
      </c>
      <c r="K5663" s="31" t="s">
        <v>110</v>
      </c>
      <c r="L5663" s="31" t="s">
        <v>11384</v>
      </c>
      <c r="M5663" s="31" t="s">
        <v>13</v>
      </c>
      <c r="N5663" s="31" t="s">
        <v>25931</v>
      </c>
      <c r="O5663" s="31" t="s">
        <v>25929</v>
      </c>
      <c r="P5663" s="32" t="s">
        <v>67</v>
      </c>
      <c r="Q5663" s="32">
        <v>0.5</v>
      </c>
      <c r="R5663" t="str">
        <f t="shared" si="88"/>
        <v>Підлісна О.С. ПП, маг. "Продукти" р-н Деражнянский Район, с.Красноселка (0)</v>
      </c>
    </row>
    <row r="5664" spans="1:18" hidden="1" x14ac:dyDescent="0.25">
      <c r="A5664" s="32">
        <v>491732</v>
      </c>
      <c r="B5664" s="31" t="s">
        <v>23844</v>
      </c>
      <c r="C5664" s="31" t="s">
        <v>23845</v>
      </c>
      <c r="D5664" s="31" t="s">
        <v>23846</v>
      </c>
      <c r="E5664" s="31" t="s">
        <v>135</v>
      </c>
      <c r="F5664" s="31" t="s">
        <v>122</v>
      </c>
      <c r="G5664" s="31" t="s">
        <v>107</v>
      </c>
      <c r="H5664" s="31" t="s">
        <v>108</v>
      </c>
      <c r="I5664" s="31" t="s">
        <v>124</v>
      </c>
      <c r="J5664" s="31" t="s">
        <v>109</v>
      </c>
      <c r="K5664" s="31" t="s">
        <v>110</v>
      </c>
      <c r="L5664" s="31" t="s">
        <v>23845</v>
      </c>
      <c r="M5664" s="31" t="s">
        <v>8</v>
      </c>
      <c r="N5664" s="31" t="s">
        <v>25930</v>
      </c>
      <c r="O5664" s="31" t="s">
        <v>25929</v>
      </c>
      <c r="P5664" s="32" t="s">
        <v>66</v>
      </c>
      <c r="Q5664" s="32">
        <v>1</v>
      </c>
      <c r="R5664" t="str">
        <f t="shared" si="88"/>
        <v>Правдива Л.О. ПП, маг. "Берізка" р-н Славутский Район, с.Аннополь, ул.Ленина, д.24 а</v>
      </c>
    </row>
    <row r="5665" spans="1:18" hidden="1" x14ac:dyDescent="0.25">
      <c r="A5665" s="32">
        <v>491787</v>
      </c>
      <c r="B5665" s="31" t="s">
        <v>23850</v>
      </c>
      <c r="C5665" s="31" t="s">
        <v>23851</v>
      </c>
      <c r="D5665" s="31" t="s">
        <v>2519</v>
      </c>
      <c r="E5665" s="31" t="s">
        <v>135</v>
      </c>
      <c r="F5665" s="31" t="s">
        <v>122</v>
      </c>
      <c r="G5665" s="31" t="s">
        <v>107</v>
      </c>
      <c r="H5665" s="31" t="s">
        <v>108</v>
      </c>
      <c r="I5665" s="31" t="s">
        <v>23852</v>
      </c>
      <c r="J5665" s="31" t="s">
        <v>23853</v>
      </c>
      <c r="K5665" s="31" t="s">
        <v>110</v>
      </c>
      <c r="L5665" s="31" t="s">
        <v>23851</v>
      </c>
      <c r="M5665" s="31" t="s">
        <v>10</v>
      </c>
      <c r="N5665" s="31" t="s">
        <v>25930</v>
      </c>
      <c r="O5665" s="31" t="s">
        <v>25929</v>
      </c>
      <c r="P5665" s="32" t="s">
        <v>67</v>
      </c>
      <c r="Q5665" s="32">
        <v>0.5</v>
      </c>
      <c r="R5665" t="str">
        <f t="shared" si="88"/>
        <v>Галащук Г.М. ПП, маг. "Продукти" р-н Белогорский Район, с.Жижниковцы, ул.Ткачука, д.73</v>
      </c>
    </row>
    <row r="5666" spans="1:18" hidden="1" x14ac:dyDescent="0.25">
      <c r="A5666" s="32">
        <v>378064</v>
      </c>
      <c r="B5666" s="31" t="s">
        <v>24035</v>
      </c>
      <c r="C5666" s="31" t="s">
        <v>24036</v>
      </c>
      <c r="D5666" s="31" t="s">
        <v>24037</v>
      </c>
      <c r="E5666" s="31" t="s">
        <v>135</v>
      </c>
      <c r="F5666" s="31" t="s">
        <v>122</v>
      </c>
      <c r="G5666" s="31" t="s">
        <v>107</v>
      </c>
      <c r="H5666" s="31" t="s">
        <v>108</v>
      </c>
      <c r="I5666" s="31" t="s">
        <v>24038</v>
      </c>
      <c r="J5666" s="31" t="s">
        <v>24039</v>
      </c>
      <c r="K5666" s="31" t="s">
        <v>110</v>
      </c>
      <c r="L5666" s="31" t="s">
        <v>24036</v>
      </c>
      <c r="M5666" s="31" t="s">
        <v>12</v>
      </c>
      <c r="N5666" s="31" t="s">
        <v>25930</v>
      </c>
      <c r="O5666" s="31" t="s">
        <v>25929</v>
      </c>
      <c r="P5666" s="32" t="s">
        <v>66</v>
      </c>
      <c r="Q5666" s="32">
        <v>0.5</v>
      </c>
      <c r="R5666" t="str">
        <f t="shared" si="88"/>
        <v>Березова Н.В. ПП, маг. "Дар" р-н Полонский Район, г.Полонное, ул.Свободы, д.1а (ул. Соборная)</v>
      </c>
    </row>
    <row r="5667" spans="1:18" hidden="1" x14ac:dyDescent="0.25">
      <c r="A5667" s="32">
        <v>378074</v>
      </c>
      <c r="B5667" s="31" t="s">
        <v>1796</v>
      </c>
      <c r="C5667" s="31" t="s">
        <v>24040</v>
      </c>
      <c r="D5667" s="31" t="s">
        <v>1797</v>
      </c>
      <c r="E5667" s="31" t="s">
        <v>145</v>
      </c>
      <c r="F5667" s="31" t="s">
        <v>122</v>
      </c>
      <c r="G5667" s="31" t="s">
        <v>107</v>
      </c>
      <c r="H5667" s="31" t="s">
        <v>108</v>
      </c>
      <c r="I5667" s="31" t="s">
        <v>24041</v>
      </c>
      <c r="J5667" s="31" t="s">
        <v>24042</v>
      </c>
      <c r="K5667" s="31" t="s">
        <v>110</v>
      </c>
      <c r="L5667" s="31" t="s">
        <v>24040</v>
      </c>
      <c r="M5667" s="31" t="s">
        <v>16</v>
      </c>
      <c r="N5667" s="31" t="s">
        <v>25931</v>
      </c>
      <c r="O5667" s="31" t="s">
        <v>25929</v>
      </c>
      <c r="P5667" s="32" t="s">
        <v>66</v>
      </c>
      <c r="Q5667" s="32">
        <v>1</v>
      </c>
      <c r="R5667" t="str">
        <f t="shared" si="88"/>
        <v>Боднар О.А. ПП, маг. "Нептун" р-н Виньковецкий Район, пгт.Виньковцы (0)</v>
      </c>
    </row>
    <row r="5668" spans="1:18" hidden="1" x14ac:dyDescent="0.25">
      <c r="A5668" s="32">
        <v>378154</v>
      </c>
      <c r="B5668" s="31" t="s">
        <v>24048</v>
      </c>
      <c r="C5668" s="31" t="s">
        <v>24049</v>
      </c>
      <c r="D5668" s="31" t="s">
        <v>8846</v>
      </c>
      <c r="E5668" s="31" t="s">
        <v>135</v>
      </c>
      <c r="F5668" s="31" t="s">
        <v>122</v>
      </c>
      <c r="G5668" s="31" t="s">
        <v>107</v>
      </c>
      <c r="H5668" s="31" t="s">
        <v>108</v>
      </c>
      <c r="I5668" s="31" t="s">
        <v>15745</v>
      </c>
      <c r="J5668" s="31" t="s">
        <v>15746</v>
      </c>
      <c r="K5668" s="31" t="s">
        <v>110</v>
      </c>
      <c r="L5668" s="31" t="s">
        <v>24049</v>
      </c>
      <c r="M5668" s="31" t="s">
        <v>11</v>
      </c>
      <c r="N5668" s="31" t="s">
        <v>25930</v>
      </c>
      <c r="O5668" s="31" t="s">
        <v>25929</v>
      </c>
      <c r="P5668" s="32" t="s">
        <v>67</v>
      </c>
      <c r="Q5668" s="32">
        <v>0.5</v>
      </c>
      <c r="R5668" t="str">
        <f t="shared" si="88"/>
        <v>Довгалюк А.М. ПП, маг. "Смак" г.Шепетовка, ул.Стуса, д.2а</v>
      </c>
    </row>
    <row r="5669" spans="1:18" hidden="1" x14ac:dyDescent="0.25">
      <c r="A5669" s="32">
        <v>378410</v>
      </c>
      <c r="B5669" s="31" t="s">
        <v>1763</v>
      </c>
      <c r="C5669" s="31" t="s">
        <v>1764</v>
      </c>
      <c r="D5669" s="31" t="s">
        <v>24060</v>
      </c>
      <c r="E5669" s="31" t="s">
        <v>135</v>
      </c>
      <c r="F5669" s="31" t="s">
        <v>122</v>
      </c>
      <c r="G5669" s="31" t="s">
        <v>107</v>
      </c>
      <c r="H5669" s="31" t="s">
        <v>108</v>
      </c>
      <c r="I5669" s="31" t="s">
        <v>24061</v>
      </c>
      <c r="J5669" s="31" t="s">
        <v>24062</v>
      </c>
      <c r="K5669" s="31" t="s">
        <v>110</v>
      </c>
      <c r="L5669" s="31" t="s">
        <v>1764</v>
      </c>
      <c r="M5669" s="31" t="s">
        <v>7</v>
      </c>
      <c r="N5669" s="31" t="s">
        <v>25930</v>
      </c>
      <c r="O5669" s="31" t="s">
        <v>25929</v>
      </c>
      <c r="P5669" s="32" t="s">
        <v>66</v>
      </c>
      <c r="Q5669" s="32">
        <v>1</v>
      </c>
      <c r="R5669" t="str">
        <f t="shared" si="88"/>
        <v>Радчун Т.В. ПП, ТЦ "Достаток" г.Славута (біля "Челентано")</v>
      </c>
    </row>
    <row r="5670" spans="1:18" hidden="1" x14ac:dyDescent="0.25">
      <c r="A5670" s="32">
        <v>378569</v>
      </c>
      <c r="B5670" s="31" t="s">
        <v>1952</v>
      </c>
      <c r="C5670" s="31" t="s">
        <v>1953</v>
      </c>
      <c r="D5670" s="31" t="s">
        <v>24070</v>
      </c>
      <c r="E5670" s="31" t="s">
        <v>145</v>
      </c>
      <c r="F5670" s="31" t="s">
        <v>122</v>
      </c>
      <c r="G5670" s="31" t="s">
        <v>107</v>
      </c>
      <c r="H5670" s="31" t="s">
        <v>108</v>
      </c>
      <c r="I5670" s="31" t="s">
        <v>24071</v>
      </c>
      <c r="J5670" s="31" t="s">
        <v>24072</v>
      </c>
      <c r="K5670" s="31" t="s">
        <v>110</v>
      </c>
      <c r="L5670" s="31" t="s">
        <v>1953</v>
      </c>
      <c r="M5670" s="31" t="s">
        <v>14</v>
      </c>
      <c r="N5670" s="31" t="s">
        <v>25931</v>
      </c>
      <c r="O5670" s="31" t="s">
        <v>25929</v>
      </c>
      <c r="P5670" s="32" t="s">
        <v>66</v>
      </c>
      <c r="Q5670" s="32">
        <v>1</v>
      </c>
      <c r="R5670" t="str">
        <f t="shared" si="88"/>
        <v>Шершун О.Ф. ПП, маг. "Жменя" р-н Виньковецкий Район, пгт.Виньковцы, ул.Заславская, д.23</v>
      </c>
    </row>
    <row r="5671" spans="1:18" hidden="1" x14ac:dyDescent="0.25">
      <c r="A5671" s="32">
        <v>379135</v>
      </c>
      <c r="B5671" s="31" t="s">
        <v>24084</v>
      </c>
      <c r="C5671" s="31" t="s">
        <v>24085</v>
      </c>
      <c r="D5671" s="31" t="s">
        <v>24086</v>
      </c>
      <c r="E5671" s="31" t="s">
        <v>145</v>
      </c>
      <c r="F5671" s="31" t="s">
        <v>122</v>
      </c>
      <c r="G5671" s="31" t="s">
        <v>107</v>
      </c>
      <c r="H5671" s="31" t="s">
        <v>108</v>
      </c>
      <c r="I5671" s="31" t="s">
        <v>124</v>
      </c>
      <c r="J5671" s="31" t="s">
        <v>109</v>
      </c>
      <c r="K5671" s="31" t="s">
        <v>110</v>
      </c>
      <c r="L5671" s="31" t="s">
        <v>24085</v>
      </c>
      <c r="M5671" s="31" t="s">
        <v>25936</v>
      </c>
      <c r="N5671" s="31" t="s">
        <v>25931</v>
      </c>
      <c r="O5671" s="31" t="s">
        <v>25929</v>
      </c>
      <c r="P5671" s="32" t="s">
        <v>66</v>
      </c>
      <c r="Q5671" s="32">
        <v>0.5</v>
      </c>
      <c r="R5671" t="str">
        <f t="shared" si="88"/>
        <v>Парамей Т.В. ПП, маг. "Олімп" р-н Городокский Район, с.Кременная, ул.Октябрьская, д.8</v>
      </c>
    </row>
    <row r="5672" spans="1:18" hidden="1" x14ac:dyDescent="0.25">
      <c r="A5672" s="32">
        <v>379237</v>
      </c>
      <c r="B5672" s="31" t="s">
        <v>1979</v>
      </c>
      <c r="C5672" s="31" t="s">
        <v>1980</v>
      </c>
      <c r="D5672" s="31" t="s">
        <v>22913</v>
      </c>
      <c r="E5672" s="31" t="s">
        <v>135</v>
      </c>
      <c r="F5672" s="31" t="s">
        <v>122</v>
      </c>
      <c r="G5672" s="31" t="s">
        <v>107</v>
      </c>
      <c r="H5672" s="31" t="s">
        <v>108</v>
      </c>
      <c r="I5672" s="31" t="s">
        <v>24094</v>
      </c>
      <c r="J5672" s="31" t="s">
        <v>24095</v>
      </c>
      <c r="K5672" s="31" t="s">
        <v>110</v>
      </c>
      <c r="L5672" s="31" t="s">
        <v>1980</v>
      </c>
      <c r="M5672" s="31" t="s">
        <v>12</v>
      </c>
      <c r="N5672" s="31" t="s">
        <v>25930</v>
      </c>
      <c r="O5672" s="31" t="s">
        <v>25929</v>
      </c>
      <c r="P5672" s="32" t="s">
        <v>66</v>
      </c>
      <c r="Q5672" s="32">
        <v>1</v>
      </c>
      <c r="R5672" t="str">
        <f t="shared" si="88"/>
        <v>Сальник А.В. ПП, аг. "М'ясопрдукти" р-н Изяславский Район, г.Изяслав, пер.Шевченко, д.12</v>
      </c>
    </row>
    <row r="5673" spans="1:18" hidden="1" x14ac:dyDescent="0.25">
      <c r="A5673" s="32">
        <v>514547</v>
      </c>
      <c r="B5673" s="31" t="s">
        <v>24237</v>
      </c>
      <c r="C5673" s="31" t="s">
        <v>24238</v>
      </c>
      <c r="D5673" s="31" t="s">
        <v>24239</v>
      </c>
      <c r="E5673" s="31" t="s">
        <v>145</v>
      </c>
      <c r="F5673" s="31" t="s">
        <v>122</v>
      </c>
      <c r="G5673" s="31" t="s">
        <v>107</v>
      </c>
      <c r="H5673" s="31" t="s">
        <v>108</v>
      </c>
      <c r="I5673" s="31" t="s">
        <v>124</v>
      </c>
      <c r="J5673" s="31" t="s">
        <v>109</v>
      </c>
      <c r="K5673" s="31" t="s">
        <v>110</v>
      </c>
      <c r="L5673" s="31" t="s">
        <v>24238</v>
      </c>
      <c r="M5673" s="31" t="s">
        <v>15</v>
      </c>
      <c r="N5673" s="31" t="s">
        <v>25931</v>
      </c>
      <c r="O5673" s="31" t="s">
        <v>25929</v>
      </c>
      <c r="P5673" s="32" t="s">
        <v>66</v>
      </c>
      <c r="Q5673" s="32">
        <v>1</v>
      </c>
      <c r="R5673" t="str">
        <f t="shared" si="88"/>
        <v>Сідорук С.В. ПП, маг. "Міні-Маркет" р-н Волочисский Район, г.Волочиск, ул.Починка, д.5</v>
      </c>
    </row>
    <row r="5674" spans="1:18" hidden="1" x14ac:dyDescent="0.25">
      <c r="A5674" s="32">
        <v>821354</v>
      </c>
      <c r="B5674" s="31" t="s">
        <v>24245</v>
      </c>
      <c r="C5674" s="31" t="s">
        <v>24246</v>
      </c>
      <c r="D5674" s="31" t="s">
        <v>24247</v>
      </c>
      <c r="E5674" s="31" t="s">
        <v>145</v>
      </c>
      <c r="F5674" s="31" t="s">
        <v>122</v>
      </c>
      <c r="G5674" s="31" t="s">
        <v>107</v>
      </c>
      <c r="H5674" s="31" t="s">
        <v>108</v>
      </c>
      <c r="I5674" s="31" t="s">
        <v>24248</v>
      </c>
      <c r="J5674" s="31" t="s">
        <v>24249</v>
      </c>
      <c r="K5674" s="31" t="s">
        <v>110</v>
      </c>
      <c r="L5674" s="31" t="s">
        <v>24250</v>
      </c>
      <c r="M5674" s="31" t="s">
        <v>13</v>
      </c>
      <c r="N5674" s="31" t="s">
        <v>25931</v>
      </c>
      <c r="O5674" s="31" t="s">
        <v>25929</v>
      </c>
      <c r="P5674" s="32" t="s">
        <v>67</v>
      </c>
      <c r="Q5674" s="32">
        <v>0.5</v>
      </c>
      <c r="R5674" t="str">
        <f t="shared" si="88"/>
        <v>Фурман О.А. ПП, маг. "Маркет" р-н Деражнянский Район, с.Шпычынци, ул.Шевченко, д.5</v>
      </c>
    </row>
    <row r="5675" spans="1:18" hidden="1" x14ac:dyDescent="0.25">
      <c r="A5675" s="32">
        <v>583535</v>
      </c>
      <c r="B5675" s="31" t="s">
        <v>24363</v>
      </c>
      <c r="C5675" s="31" t="s">
        <v>24364</v>
      </c>
      <c r="D5675" s="31" t="s">
        <v>24365</v>
      </c>
      <c r="E5675" s="31" t="s">
        <v>135</v>
      </c>
      <c r="F5675" s="31" t="s">
        <v>122</v>
      </c>
      <c r="G5675" s="31" t="s">
        <v>107</v>
      </c>
      <c r="H5675" s="31" t="s">
        <v>108</v>
      </c>
      <c r="I5675" s="31" t="s">
        <v>24366</v>
      </c>
      <c r="J5675" s="31" t="s">
        <v>24367</v>
      </c>
      <c r="K5675" s="31" t="s">
        <v>110</v>
      </c>
      <c r="L5675" s="31" t="s">
        <v>24364</v>
      </c>
      <c r="M5675" s="31" t="s">
        <v>12</v>
      </c>
      <c r="N5675" s="31" t="s">
        <v>25930</v>
      </c>
      <c r="O5675" s="31" t="s">
        <v>25929</v>
      </c>
      <c r="P5675" s="32" t="s">
        <v>66</v>
      </c>
      <c r="Q5675" s="32">
        <v>0.5</v>
      </c>
      <c r="R5675" t="str">
        <f t="shared" si="88"/>
        <v>Шишкова О.В. ПП, маг. "Міні-маркет" р-н Полонский Район, г.Полонное, ул.Герасимчука, д.138в (біля АЗС)</v>
      </c>
    </row>
    <row r="5676" spans="1:18" hidden="1" x14ac:dyDescent="0.25">
      <c r="A5676" s="32">
        <v>459318</v>
      </c>
      <c r="B5676" s="31" t="s">
        <v>24402</v>
      </c>
      <c r="C5676" s="31" t="s">
        <v>24403</v>
      </c>
      <c r="D5676" s="31" t="s">
        <v>5809</v>
      </c>
      <c r="E5676" s="31" t="s">
        <v>135</v>
      </c>
      <c r="F5676" s="31" t="s">
        <v>122</v>
      </c>
      <c r="G5676" s="31" t="s">
        <v>107</v>
      </c>
      <c r="H5676" s="31" t="s">
        <v>108</v>
      </c>
      <c r="I5676" s="31" t="s">
        <v>24404</v>
      </c>
      <c r="J5676" s="31" t="s">
        <v>24405</v>
      </c>
      <c r="K5676" s="31" t="s">
        <v>110</v>
      </c>
      <c r="L5676" s="31" t="s">
        <v>24403</v>
      </c>
      <c r="M5676" s="31" t="s">
        <v>12</v>
      </c>
      <c r="N5676" s="31" t="s">
        <v>25930</v>
      </c>
      <c r="O5676" s="31" t="s">
        <v>25929</v>
      </c>
      <c r="P5676" s="32" t="s">
        <v>66</v>
      </c>
      <c r="Q5676" s="32">
        <v>1</v>
      </c>
      <c r="R5676" t="str">
        <f t="shared" si="88"/>
        <v>Гуменюк В.О. ПП, маг. "Тетянка" р-н Изяславский Район, г.Изяслав, ул.Онищука, д.11</v>
      </c>
    </row>
    <row r="5677" spans="1:18" hidden="1" x14ac:dyDescent="0.25">
      <c r="A5677" s="32">
        <v>822401</v>
      </c>
      <c r="B5677" s="31" t="s">
        <v>24406</v>
      </c>
      <c r="C5677" s="31" t="s">
        <v>24407</v>
      </c>
      <c r="D5677" s="31" t="s">
        <v>24408</v>
      </c>
      <c r="E5677" s="31" t="s">
        <v>145</v>
      </c>
      <c r="F5677" s="31" t="s">
        <v>122</v>
      </c>
      <c r="G5677" s="31" t="s">
        <v>107</v>
      </c>
      <c r="H5677" s="31" t="s">
        <v>108</v>
      </c>
      <c r="I5677" s="31" t="s">
        <v>24409</v>
      </c>
      <c r="J5677" s="31" t="s">
        <v>24410</v>
      </c>
      <c r="K5677" s="31" t="s">
        <v>110</v>
      </c>
      <c r="L5677" s="31" t="s">
        <v>24407</v>
      </c>
      <c r="M5677" s="31" t="s">
        <v>16</v>
      </c>
      <c r="N5677" s="31" t="s">
        <v>25931</v>
      </c>
      <c r="O5677" s="31" t="s">
        <v>25929</v>
      </c>
      <c r="P5677" s="32" t="s">
        <v>67</v>
      </c>
      <c r="Q5677" s="32">
        <v>0.5</v>
      </c>
      <c r="R5677" t="str">
        <f t="shared" si="88"/>
        <v>Почко В.П. ПП, маг. "Продукти" р-н Виньковецкий Район, пгт.Виньковцы, ул.Заславская, д.4 А</v>
      </c>
    </row>
    <row r="5678" spans="1:18" hidden="1" x14ac:dyDescent="0.25">
      <c r="A5678" s="32">
        <v>705071</v>
      </c>
      <c r="B5678" s="31" t="s">
        <v>24724</v>
      </c>
      <c r="C5678" s="31" t="s">
        <v>24725</v>
      </c>
      <c r="D5678" s="31" t="s">
        <v>24726</v>
      </c>
      <c r="E5678" s="31" t="s">
        <v>135</v>
      </c>
      <c r="F5678" s="31" t="s">
        <v>122</v>
      </c>
      <c r="G5678" s="31" t="s">
        <v>107</v>
      </c>
      <c r="H5678" s="31" t="s">
        <v>108</v>
      </c>
      <c r="I5678" s="31" t="s">
        <v>24727</v>
      </c>
      <c r="J5678" s="31" t="s">
        <v>24728</v>
      </c>
      <c r="K5678" s="31" t="s">
        <v>110</v>
      </c>
      <c r="L5678" s="31" t="s">
        <v>24725</v>
      </c>
      <c r="M5678" s="31" t="s">
        <v>8</v>
      </c>
      <c r="N5678" s="31" t="s">
        <v>25930</v>
      </c>
      <c r="O5678" s="31" t="s">
        <v>25929</v>
      </c>
      <c r="P5678" s="32" t="s">
        <v>67</v>
      </c>
      <c r="Q5678" s="32">
        <v>0.5</v>
      </c>
      <c r="R5678" t="str">
        <f t="shared" si="88"/>
        <v>Яремчук Г.І. ПП, маг. "Продукти" р-н Шепетовский Район, с.Брыкуля (0)</v>
      </c>
    </row>
    <row r="5679" spans="1:18" hidden="1" x14ac:dyDescent="0.25">
      <c r="A5679" s="32">
        <v>451409</v>
      </c>
      <c r="B5679" s="31" t="s">
        <v>24887</v>
      </c>
      <c r="C5679" s="31" t="s">
        <v>24888</v>
      </c>
      <c r="D5679" s="31" t="s">
        <v>24889</v>
      </c>
      <c r="E5679" s="31" t="s">
        <v>135</v>
      </c>
      <c r="F5679" s="31" t="s">
        <v>122</v>
      </c>
      <c r="G5679" s="31" t="s">
        <v>107</v>
      </c>
      <c r="H5679" s="31" t="s">
        <v>108</v>
      </c>
      <c r="I5679" s="31" t="s">
        <v>24890</v>
      </c>
      <c r="J5679" s="31" t="s">
        <v>24891</v>
      </c>
      <c r="K5679" s="31" t="s">
        <v>110</v>
      </c>
      <c r="L5679" s="31" t="s">
        <v>24892</v>
      </c>
      <c r="M5679" s="31" t="s">
        <v>12</v>
      </c>
      <c r="N5679" s="31" t="s">
        <v>25930</v>
      </c>
      <c r="O5679" s="31" t="s">
        <v>25929</v>
      </c>
      <c r="P5679" s="32" t="s">
        <v>66</v>
      </c>
      <c r="Q5679" s="32">
        <v>1</v>
      </c>
      <c r="R5679" t="str">
        <f t="shared" si="88"/>
        <v>Лукієнко Л.К. ПП, маг. "Економ +" р-н Полонский Район, пгт.Понинка, ул.Победы, д.10</v>
      </c>
    </row>
    <row r="5680" spans="1:18" hidden="1" x14ac:dyDescent="0.25">
      <c r="A5680" s="32">
        <v>451426</v>
      </c>
      <c r="B5680" s="31" t="s">
        <v>24896</v>
      </c>
      <c r="C5680" s="31" t="s">
        <v>24897</v>
      </c>
      <c r="D5680" s="31" t="s">
        <v>24898</v>
      </c>
      <c r="E5680" s="31" t="s">
        <v>135</v>
      </c>
      <c r="F5680" s="31" t="s">
        <v>122</v>
      </c>
      <c r="G5680" s="31" t="s">
        <v>149</v>
      </c>
      <c r="H5680" s="31" t="s">
        <v>108</v>
      </c>
      <c r="I5680" s="31" t="s">
        <v>24899</v>
      </c>
      <c r="J5680" s="31" t="s">
        <v>24900</v>
      </c>
      <c r="K5680" s="31" t="s">
        <v>110</v>
      </c>
      <c r="L5680" s="31" t="s">
        <v>24897</v>
      </c>
      <c r="M5680" s="31" t="s">
        <v>10</v>
      </c>
      <c r="N5680" s="31" t="s">
        <v>25930</v>
      </c>
      <c r="O5680" s="31" t="s">
        <v>25929</v>
      </c>
      <c r="P5680" s="32" t="s">
        <v>67</v>
      </c>
      <c r="Q5680" s="32">
        <v>1</v>
      </c>
      <c r="R5680" t="str">
        <f t="shared" si="88"/>
        <v>Лелях О.Д. ПП, к-к г.Нетишин, просп Независимости, д.3</v>
      </c>
    </row>
    <row r="5681" spans="1:18" hidden="1" x14ac:dyDescent="0.25">
      <c r="A5681" s="32">
        <v>458429</v>
      </c>
      <c r="B5681" s="31" t="s">
        <v>23587</v>
      </c>
      <c r="C5681" s="31" t="s">
        <v>23588</v>
      </c>
      <c r="D5681" s="31" t="s">
        <v>23589</v>
      </c>
      <c r="E5681" s="31" t="s">
        <v>145</v>
      </c>
      <c r="F5681" s="31" t="s">
        <v>122</v>
      </c>
      <c r="G5681" s="31" t="s">
        <v>107</v>
      </c>
      <c r="H5681" s="31" t="s">
        <v>108</v>
      </c>
      <c r="I5681" s="31" t="s">
        <v>23590</v>
      </c>
      <c r="J5681" s="31" t="s">
        <v>23591</v>
      </c>
      <c r="K5681" s="31" t="s">
        <v>110</v>
      </c>
      <c r="L5681" s="31" t="s">
        <v>23588</v>
      </c>
      <c r="M5681" s="31" t="s">
        <v>14</v>
      </c>
      <c r="N5681" s="31" t="s">
        <v>25931</v>
      </c>
      <c r="O5681" s="31" t="s">
        <v>25929</v>
      </c>
      <c r="P5681" s="32" t="s">
        <v>67</v>
      </c>
      <c r="Q5681" s="32">
        <v>0.5</v>
      </c>
      <c r="R5681" t="str">
        <f t="shared" si="88"/>
        <v>Онищук І.О. ПП, маг. "Вавілон" р-н Ярмолинецкий Район, с.Скаржинцы (зупинка)</v>
      </c>
    </row>
    <row r="5682" spans="1:18" hidden="1" x14ac:dyDescent="0.25">
      <c r="A5682" s="32">
        <v>823735</v>
      </c>
      <c r="B5682" s="31" t="s">
        <v>23592</v>
      </c>
      <c r="C5682" s="31" t="s">
        <v>23593</v>
      </c>
      <c r="D5682" s="31" t="s">
        <v>23594</v>
      </c>
      <c r="E5682" s="31" t="s">
        <v>135</v>
      </c>
      <c r="F5682" s="31" t="s">
        <v>122</v>
      </c>
      <c r="G5682" s="31" t="s">
        <v>107</v>
      </c>
      <c r="H5682" s="31" t="s">
        <v>108</v>
      </c>
      <c r="I5682" s="31" t="s">
        <v>23595</v>
      </c>
      <c r="J5682" s="31" t="s">
        <v>23596</v>
      </c>
      <c r="K5682" s="31" t="s">
        <v>110</v>
      </c>
      <c r="L5682" s="31" t="s">
        <v>23593</v>
      </c>
      <c r="M5682" s="31" t="s">
        <v>11</v>
      </c>
      <c r="N5682" s="31" t="s">
        <v>25930</v>
      </c>
      <c r="O5682" s="31" t="s">
        <v>25929</v>
      </c>
      <c r="P5682" s="32" t="s">
        <v>67</v>
      </c>
      <c r="Q5682" s="32">
        <v>0.5</v>
      </c>
      <c r="R5682" t="str">
        <f t="shared" si="88"/>
        <v>Шевчук А.В. ПП, маг. "Продукти" г.Шепетовка, ул.1-я Привокзальная (залізничний вокзал, зупинка)</v>
      </c>
    </row>
    <row r="5683" spans="1:18" hidden="1" x14ac:dyDescent="0.25">
      <c r="A5683" s="32">
        <v>520455</v>
      </c>
      <c r="B5683" s="31" t="s">
        <v>23660</v>
      </c>
      <c r="C5683" s="31" t="s">
        <v>942</v>
      </c>
      <c r="D5683" s="31" t="s">
        <v>23661</v>
      </c>
      <c r="E5683" s="31" t="s">
        <v>145</v>
      </c>
      <c r="F5683" s="31" t="s">
        <v>122</v>
      </c>
      <c r="G5683" s="31" t="s">
        <v>107</v>
      </c>
      <c r="H5683" s="31" t="s">
        <v>108</v>
      </c>
      <c r="I5683" s="31" t="s">
        <v>23662</v>
      </c>
      <c r="J5683" s="31" t="s">
        <v>23663</v>
      </c>
      <c r="K5683" s="31" t="s">
        <v>110</v>
      </c>
      <c r="L5683" s="31" t="s">
        <v>942</v>
      </c>
      <c r="M5683" s="31" t="s">
        <v>13</v>
      </c>
      <c r="N5683" s="31" t="s">
        <v>25931</v>
      </c>
      <c r="O5683" s="31" t="s">
        <v>25929</v>
      </c>
      <c r="P5683" s="32" t="s">
        <v>67</v>
      </c>
      <c r="Q5683" s="32">
        <v>0.5</v>
      </c>
      <c r="R5683" t="str">
        <f t="shared" si="88"/>
        <v>Канчалаба І.С. ПП, маг. "Продукти" р-н Волочисский Район, с.Лонки, ул.Центральная, д.0</v>
      </c>
    </row>
    <row r="5684" spans="1:18" hidden="1" x14ac:dyDescent="0.25">
      <c r="A5684" s="32">
        <v>525367</v>
      </c>
      <c r="B5684" s="31" t="s">
        <v>23739</v>
      </c>
      <c r="C5684" s="31" t="s">
        <v>23740</v>
      </c>
      <c r="D5684" s="31" t="s">
        <v>23741</v>
      </c>
      <c r="E5684" s="31" t="s">
        <v>145</v>
      </c>
      <c r="F5684" s="31" t="s">
        <v>122</v>
      </c>
      <c r="G5684" s="31" t="s">
        <v>107</v>
      </c>
      <c r="H5684" s="31" t="s">
        <v>108</v>
      </c>
      <c r="I5684" s="31" t="s">
        <v>124</v>
      </c>
      <c r="J5684" s="31" t="s">
        <v>109</v>
      </c>
      <c r="K5684" s="31" t="s">
        <v>110</v>
      </c>
      <c r="L5684" s="31" t="s">
        <v>23740</v>
      </c>
      <c r="M5684" s="31" t="s">
        <v>25936</v>
      </c>
      <c r="N5684" s="31" t="s">
        <v>25931</v>
      </c>
      <c r="O5684" s="31" t="s">
        <v>25929</v>
      </c>
      <c r="P5684" s="32" t="s">
        <v>67</v>
      </c>
      <c r="Q5684" s="32">
        <v>0.5</v>
      </c>
      <c r="R5684" t="str">
        <f t="shared" si="88"/>
        <v>Ковалюк Н.В. ПП, маг. "Продукти" р-н Городокский Район, с.Жищинцы (магазин у клубі)</v>
      </c>
    </row>
    <row r="5685" spans="1:18" hidden="1" x14ac:dyDescent="0.25">
      <c r="A5685" s="32">
        <v>812462</v>
      </c>
      <c r="B5685" s="31" t="s">
        <v>23820</v>
      </c>
      <c r="C5685" s="31" t="s">
        <v>23821</v>
      </c>
      <c r="D5685" s="31" t="s">
        <v>23822</v>
      </c>
      <c r="E5685" s="31" t="s">
        <v>145</v>
      </c>
      <c r="F5685" s="31" t="s">
        <v>122</v>
      </c>
      <c r="G5685" s="31" t="s">
        <v>107</v>
      </c>
      <c r="H5685" s="31" t="s">
        <v>108</v>
      </c>
      <c r="I5685" s="31" t="s">
        <v>124</v>
      </c>
      <c r="J5685" s="31" t="s">
        <v>109</v>
      </c>
      <c r="K5685" s="31" t="s">
        <v>110</v>
      </c>
      <c r="L5685" s="31" t="s">
        <v>23821</v>
      </c>
      <c r="M5685" s="31" t="s">
        <v>15</v>
      </c>
      <c r="N5685" s="31" t="s">
        <v>25931</v>
      </c>
      <c r="O5685" s="31" t="s">
        <v>25929</v>
      </c>
      <c r="P5685" s="32" t="s">
        <v>66</v>
      </c>
      <c r="Q5685" s="32">
        <v>1</v>
      </c>
      <c r="R5685" t="str">
        <f t="shared" si="88"/>
        <v>Гричанюк В.В. ПП, маг. "Хмельницька ізюминка" р-н Волочисский Район, г.Волочиск, ул.Пушкина, д.9</v>
      </c>
    </row>
    <row r="5686" spans="1:18" hidden="1" x14ac:dyDescent="0.25">
      <c r="A5686" s="32">
        <v>768540</v>
      </c>
      <c r="B5686" s="31" t="s">
        <v>24003</v>
      </c>
      <c r="C5686" s="31" t="s">
        <v>24004</v>
      </c>
      <c r="D5686" s="31" t="s">
        <v>24005</v>
      </c>
      <c r="E5686" s="31" t="s">
        <v>145</v>
      </c>
      <c r="F5686" s="31" t="s">
        <v>122</v>
      </c>
      <c r="G5686" s="31" t="s">
        <v>107</v>
      </c>
      <c r="H5686" s="31" t="s">
        <v>108</v>
      </c>
      <c r="I5686" s="31" t="s">
        <v>124</v>
      </c>
      <c r="J5686" s="31" t="s">
        <v>109</v>
      </c>
      <c r="K5686" s="31" t="s">
        <v>110</v>
      </c>
      <c r="L5686" s="31" t="s">
        <v>24004</v>
      </c>
      <c r="M5686" s="31" t="s">
        <v>16</v>
      </c>
      <c r="N5686" s="31" t="s">
        <v>25931</v>
      </c>
      <c r="O5686" s="31" t="s">
        <v>25929</v>
      </c>
      <c r="P5686" s="32" t="s">
        <v>66</v>
      </c>
      <c r="Q5686" s="32">
        <v>0.5</v>
      </c>
      <c r="R5686" t="str">
        <f t="shared" si="88"/>
        <v>Данілова Т.Г. ПП, маг. "Продукти" р-н Виньковецкий Район, с.Гремячка (0)</v>
      </c>
    </row>
    <row r="5687" spans="1:18" hidden="1" x14ac:dyDescent="0.25">
      <c r="A5687" s="32">
        <v>768541</v>
      </c>
      <c r="B5687" s="31" t="s">
        <v>24006</v>
      </c>
      <c r="C5687" s="31" t="s">
        <v>24007</v>
      </c>
      <c r="D5687" s="31" t="s">
        <v>24008</v>
      </c>
      <c r="E5687" s="31" t="s">
        <v>145</v>
      </c>
      <c r="F5687" s="31" t="s">
        <v>122</v>
      </c>
      <c r="G5687" s="31" t="s">
        <v>107</v>
      </c>
      <c r="H5687" s="31" t="s">
        <v>108</v>
      </c>
      <c r="I5687" s="31" t="s">
        <v>24009</v>
      </c>
      <c r="J5687" s="31" t="s">
        <v>24010</v>
      </c>
      <c r="K5687" s="31" t="s">
        <v>110</v>
      </c>
      <c r="L5687" s="31" t="s">
        <v>24007</v>
      </c>
      <c r="M5687" s="31" t="s">
        <v>15</v>
      </c>
      <c r="N5687" s="31" t="s">
        <v>25931</v>
      </c>
      <c r="O5687" s="31" t="s">
        <v>25929</v>
      </c>
      <c r="P5687" s="32" t="s">
        <v>66</v>
      </c>
      <c r="Q5687" s="32">
        <v>1</v>
      </c>
      <c r="R5687" t="str">
        <f t="shared" si="88"/>
        <v>Вишинський А. Р. ПП, маг. "Крістіан" р-н Волочисский Район, г.Волочиск, ул.Независимости, д.96 (0)</v>
      </c>
    </row>
    <row r="5688" spans="1:18" hidden="1" x14ac:dyDescent="0.25">
      <c r="A5688" s="32">
        <v>437003</v>
      </c>
      <c r="B5688" s="31" t="s">
        <v>24208</v>
      </c>
      <c r="C5688" s="31" t="s">
        <v>24209</v>
      </c>
      <c r="D5688" s="31" t="s">
        <v>24210</v>
      </c>
      <c r="E5688" s="31" t="s">
        <v>135</v>
      </c>
      <c r="F5688" s="31" t="s">
        <v>122</v>
      </c>
      <c r="G5688" s="31" t="s">
        <v>107</v>
      </c>
      <c r="H5688" s="31" t="s">
        <v>108</v>
      </c>
      <c r="I5688" s="31" t="s">
        <v>24211</v>
      </c>
      <c r="J5688" s="31" t="s">
        <v>24212</v>
      </c>
      <c r="K5688" s="31" t="s">
        <v>110</v>
      </c>
      <c r="L5688" s="31" t="s">
        <v>24209</v>
      </c>
      <c r="M5688" s="31" t="s">
        <v>11</v>
      </c>
      <c r="N5688" s="31" t="s">
        <v>25930</v>
      </c>
      <c r="O5688" s="31" t="s">
        <v>25929</v>
      </c>
      <c r="P5688" s="32" t="s">
        <v>67</v>
      </c>
      <c r="Q5688" s="32">
        <v>0.5</v>
      </c>
      <c r="R5688" t="str">
        <f t="shared" si="88"/>
        <v>Ліннік О.А. ПП, павільйон "Вікторія" г.Шепетовка, пер.Котовского, д.23</v>
      </c>
    </row>
    <row r="5689" spans="1:18" hidden="1" x14ac:dyDescent="0.25">
      <c r="A5689" s="32">
        <v>744314</v>
      </c>
      <c r="B5689" s="31" t="s">
        <v>24757</v>
      </c>
      <c r="C5689" s="31" t="s">
        <v>24758</v>
      </c>
      <c r="D5689" s="31" t="s">
        <v>24759</v>
      </c>
      <c r="E5689" s="31" t="s">
        <v>135</v>
      </c>
      <c r="F5689" s="31" t="s">
        <v>122</v>
      </c>
      <c r="G5689" s="31" t="s">
        <v>107</v>
      </c>
      <c r="H5689" s="31" t="s">
        <v>108</v>
      </c>
      <c r="I5689" s="31" t="s">
        <v>24760</v>
      </c>
      <c r="J5689" s="31" t="s">
        <v>24761</v>
      </c>
      <c r="K5689" s="31" t="s">
        <v>110</v>
      </c>
      <c r="L5689" s="31" t="s">
        <v>24758</v>
      </c>
      <c r="M5689" s="31" t="s">
        <v>11</v>
      </c>
      <c r="N5689" s="31" t="s">
        <v>25930</v>
      </c>
      <c r="O5689" s="31" t="s">
        <v>25929</v>
      </c>
      <c r="P5689" s="32" t="s">
        <v>67</v>
      </c>
      <c r="Q5689" s="32">
        <v>0.5</v>
      </c>
      <c r="R5689" t="str">
        <f t="shared" si="88"/>
        <v>Мальцева О.Л. ПП, маг. "Продукти" г.Шепетовка, ул.Мира, д.31-В</v>
      </c>
    </row>
    <row r="5690" spans="1:18" hidden="1" x14ac:dyDescent="0.25">
      <c r="A5690" s="32">
        <v>744319</v>
      </c>
      <c r="B5690" s="31" t="s">
        <v>24762</v>
      </c>
      <c r="C5690" s="31" t="s">
        <v>24763</v>
      </c>
      <c r="D5690" s="31" t="s">
        <v>24764</v>
      </c>
      <c r="E5690" s="31" t="s">
        <v>145</v>
      </c>
      <c r="F5690" s="31" t="s">
        <v>122</v>
      </c>
      <c r="G5690" s="31" t="s">
        <v>107</v>
      </c>
      <c r="H5690" s="31" t="s">
        <v>108</v>
      </c>
      <c r="I5690" s="31" t="s">
        <v>8932</v>
      </c>
      <c r="J5690" s="31" t="s">
        <v>8933</v>
      </c>
      <c r="K5690" s="31" t="s">
        <v>110</v>
      </c>
      <c r="L5690" s="31" t="s">
        <v>24763</v>
      </c>
      <c r="M5690" s="31" t="s">
        <v>15</v>
      </c>
      <c r="N5690" s="31" t="s">
        <v>25931</v>
      </c>
      <c r="O5690" s="31" t="s">
        <v>25929</v>
      </c>
      <c r="P5690" s="32" t="s">
        <v>66</v>
      </c>
      <c r="Q5690" s="32">
        <v>0.5</v>
      </c>
      <c r="R5690" t="str">
        <f t="shared" si="88"/>
        <v>Дука І.А. ПП, маг. "Продукти" р-н Волочисский Район, г.Волочиск, ул.Независимости, д.64</v>
      </c>
    </row>
    <row r="5691" spans="1:18" hidden="1" x14ac:dyDescent="0.25">
      <c r="A5691" s="32">
        <v>744321</v>
      </c>
      <c r="B5691" s="31" t="s">
        <v>24765</v>
      </c>
      <c r="C5691" s="31" t="s">
        <v>7232</v>
      </c>
      <c r="D5691" s="31" t="s">
        <v>24766</v>
      </c>
      <c r="E5691" s="31" t="s">
        <v>145</v>
      </c>
      <c r="F5691" s="31" t="s">
        <v>122</v>
      </c>
      <c r="G5691" s="31" t="s">
        <v>107</v>
      </c>
      <c r="H5691" s="31" t="s">
        <v>108</v>
      </c>
      <c r="I5691" s="31" t="s">
        <v>7234</v>
      </c>
      <c r="J5691" s="31" t="s">
        <v>7235</v>
      </c>
      <c r="K5691" s="31" t="s">
        <v>110</v>
      </c>
      <c r="L5691" s="31" t="s">
        <v>7232</v>
      </c>
      <c r="M5691" s="31" t="s">
        <v>16</v>
      </c>
      <c r="N5691" s="31" t="s">
        <v>25931</v>
      </c>
      <c r="O5691" s="31" t="s">
        <v>25929</v>
      </c>
      <c r="P5691" s="32" t="s">
        <v>67</v>
      </c>
      <c r="Q5691" s="32">
        <v>0.5</v>
      </c>
      <c r="R5691" t="str">
        <f t="shared" si="88"/>
        <v>Агропартнер-1 ТОВ, маг. "Господар" р-н Хмельницкий Район, с.Маниловка, ул.Центральная, д.1</v>
      </c>
    </row>
    <row r="5692" spans="1:18" hidden="1" x14ac:dyDescent="0.25">
      <c r="A5692" s="32">
        <v>570227</v>
      </c>
      <c r="B5692" s="31" t="s">
        <v>24774</v>
      </c>
      <c r="C5692" s="31" t="s">
        <v>24775</v>
      </c>
      <c r="D5692" s="31" t="s">
        <v>24776</v>
      </c>
      <c r="E5692" s="31" t="s">
        <v>135</v>
      </c>
      <c r="F5692" s="31" t="s">
        <v>122</v>
      </c>
      <c r="G5692" s="31" t="s">
        <v>107</v>
      </c>
      <c r="H5692" s="31" t="s">
        <v>108</v>
      </c>
      <c r="I5692" s="31" t="s">
        <v>24777</v>
      </c>
      <c r="J5692" s="31" t="s">
        <v>24778</v>
      </c>
      <c r="K5692" s="31" t="s">
        <v>110</v>
      </c>
      <c r="L5692" s="31" t="s">
        <v>24775</v>
      </c>
      <c r="M5692" s="31" t="s">
        <v>12</v>
      </c>
      <c r="N5692" s="31" t="s">
        <v>25930</v>
      </c>
      <c r="O5692" s="31" t="s">
        <v>25929</v>
      </c>
      <c r="P5692" s="32" t="s">
        <v>66</v>
      </c>
      <c r="Q5692" s="32">
        <v>0.5</v>
      </c>
      <c r="R5692" t="str">
        <f t="shared" si="88"/>
        <v>Субота Ю.І. ПП, маг. "Продукти" р-н Полонский Район, г.Полонное, д.38 (ул. Карповщинская)</v>
      </c>
    </row>
    <row r="5693" spans="1:18" hidden="1" x14ac:dyDescent="0.25">
      <c r="A5693" s="32">
        <v>802703</v>
      </c>
      <c r="B5693" s="31" t="s">
        <v>24844</v>
      </c>
      <c r="C5693" s="31" t="s">
        <v>24845</v>
      </c>
      <c r="D5693" s="31" t="s">
        <v>15629</v>
      </c>
      <c r="E5693" s="31" t="s">
        <v>145</v>
      </c>
      <c r="F5693" s="31" t="s">
        <v>122</v>
      </c>
      <c r="G5693" s="31" t="s">
        <v>155</v>
      </c>
      <c r="H5693" s="31" t="s">
        <v>108</v>
      </c>
      <c r="I5693" s="31" t="s">
        <v>3912</v>
      </c>
      <c r="J5693" s="31" t="s">
        <v>3913</v>
      </c>
      <c r="K5693" s="31" t="s">
        <v>110</v>
      </c>
      <c r="L5693" s="31" t="s">
        <v>3910</v>
      </c>
      <c r="M5693" s="31" t="s">
        <v>13</v>
      </c>
      <c r="N5693" s="31" t="s">
        <v>25931</v>
      </c>
      <c r="O5693" s="31" t="s">
        <v>25929</v>
      </c>
      <c r="P5693" s="32" t="s">
        <v>66</v>
      </c>
      <c r="Q5693" s="32">
        <v>1</v>
      </c>
      <c r="R5693" t="str">
        <f t="shared" si="88"/>
        <v>ТзОВ "Експресс-продукт", маг. "Кошик" р-н Деражнянский Район, г.Деражня, пер.Привокзальный, д.1/1</v>
      </c>
    </row>
    <row r="5694" spans="1:18" hidden="1" x14ac:dyDescent="0.25">
      <c r="A5694" s="32">
        <v>758543</v>
      </c>
      <c r="B5694" s="31" t="s">
        <v>24323</v>
      </c>
      <c r="C5694" s="31" t="s">
        <v>24324</v>
      </c>
      <c r="D5694" s="31" t="s">
        <v>24325</v>
      </c>
      <c r="E5694" s="31" t="s">
        <v>145</v>
      </c>
      <c r="F5694" s="31" t="s">
        <v>122</v>
      </c>
      <c r="G5694" s="31" t="s">
        <v>107</v>
      </c>
      <c r="H5694" s="31" t="s">
        <v>108</v>
      </c>
      <c r="I5694" s="31" t="s">
        <v>7114</v>
      </c>
      <c r="J5694" s="31" t="s">
        <v>7115</v>
      </c>
      <c r="K5694" s="31" t="s">
        <v>110</v>
      </c>
      <c r="L5694" s="31" t="s">
        <v>24324</v>
      </c>
      <c r="M5694" s="31" t="s">
        <v>16</v>
      </c>
      <c r="N5694" s="31" t="s">
        <v>25931</v>
      </c>
      <c r="O5694" s="31" t="s">
        <v>25929</v>
      </c>
      <c r="P5694" s="32" t="s">
        <v>66</v>
      </c>
      <c r="Q5694" s="32">
        <v>0.5</v>
      </c>
      <c r="R5694" t="str">
        <f t="shared" si="88"/>
        <v>Трач Т.В. ПП, маг. Продукти" р-н Ярмолинецкий Район, с.Глушковцы, ул.Советская, д.39</v>
      </c>
    </row>
    <row r="5695" spans="1:18" hidden="1" x14ac:dyDescent="0.25">
      <c r="A5695" s="32">
        <v>625022</v>
      </c>
      <c r="B5695" s="31" t="s">
        <v>24332</v>
      </c>
      <c r="C5695" s="31" t="s">
        <v>24333</v>
      </c>
      <c r="D5695" s="31" t="s">
        <v>24334</v>
      </c>
      <c r="E5695" s="31" t="s">
        <v>135</v>
      </c>
      <c r="F5695" s="31" t="s">
        <v>122</v>
      </c>
      <c r="G5695" s="31" t="s">
        <v>107</v>
      </c>
      <c r="H5695" s="31" t="s">
        <v>108</v>
      </c>
      <c r="I5695" s="31" t="s">
        <v>24335</v>
      </c>
      <c r="J5695" s="31" t="s">
        <v>24336</v>
      </c>
      <c r="K5695" s="31" t="s">
        <v>110</v>
      </c>
      <c r="L5695" s="31" t="s">
        <v>24333</v>
      </c>
      <c r="M5695" s="31" t="s">
        <v>12</v>
      </c>
      <c r="N5695" s="31" t="s">
        <v>25930</v>
      </c>
      <c r="O5695" s="31" t="s">
        <v>25929</v>
      </c>
      <c r="P5695" s="32" t="s">
        <v>66</v>
      </c>
      <c r="Q5695" s="32">
        <v>1</v>
      </c>
      <c r="R5695" t="str">
        <f t="shared" si="88"/>
        <v>Бровчук В.А. ПП, маг. "Продукти" р-н Изяславский Район, г.Изяслав, ул.Независимости, д.20</v>
      </c>
    </row>
    <row r="5696" spans="1:18" hidden="1" x14ac:dyDescent="0.25">
      <c r="A5696" s="32">
        <v>625024</v>
      </c>
      <c r="B5696" s="31" t="s">
        <v>24337</v>
      </c>
      <c r="C5696" s="31" t="s">
        <v>24338</v>
      </c>
      <c r="D5696" s="31" t="s">
        <v>24339</v>
      </c>
      <c r="E5696" s="31" t="s">
        <v>135</v>
      </c>
      <c r="F5696" s="31" t="s">
        <v>122</v>
      </c>
      <c r="G5696" s="31" t="s">
        <v>107</v>
      </c>
      <c r="H5696" s="31" t="s">
        <v>108</v>
      </c>
      <c r="I5696" s="31" t="s">
        <v>24340</v>
      </c>
      <c r="J5696" s="31" t="s">
        <v>24341</v>
      </c>
      <c r="K5696" s="31" t="s">
        <v>110</v>
      </c>
      <c r="L5696" s="31" t="s">
        <v>24338</v>
      </c>
      <c r="M5696" s="31" t="s">
        <v>10</v>
      </c>
      <c r="N5696" s="31" t="s">
        <v>25930</v>
      </c>
      <c r="O5696" s="31" t="s">
        <v>25929</v>
      </c>
      <c r="P5696" s="32" t="s">
        <v>67</v>
      </c>
      <c r="Q5696" s="32">
        <v>0.5</v>
      </c>
      <c r="R5696" t="str">
        <f t="shared" si="88"/>
        <v>Мукосій С.В. ПП, маг. "Пролісок" р-н Славутский Район, с.Крупец, ул.Островского Николая, д.1</v>
      </c>
    </row>
    <row r="5697" spans="1:18" hidden="1" x14ac:dyDescent="0.25">
      <c r="A5697" s="32">
        <v>625026</v>
      </c>
      <c r="B5697" s="31" t="s">
        <v>24342</v>
      </c>
      <c r="C5697" s="31" t="s">
        <v>24343</v>
      </c>
      <c r="D5697" s="31" t="s">
        <v>24344</v>
      </c>
      <c r="E5697" s="31" t="s">
        <v>135</v>
      </c>
      <c r="F5697" s="31" t="s">
        <v>122</v>
      </c>
      <c r="G5697" s="31" t="s">
        <v>107</v>
      </c>
      <c r="H5697" s="31" t="s">
        <v>108</v>
      </c>
      <c r="I5697" s="31" t="s">
        <v>24345</v>
      </c>
      <c r="J5697" s="31" t="s">
        <v>24346</v>
      </c>
      <c r="K5697" s="31" t="s">
        <v>110</v>
      </c>
      <c r="L5697" s="31" t="s">
        <v>24343</v>
      </c>
      <c r="M5697" s="31" t="s">
        <v>12</v>
      </c>
      <c r="N5697" s="31" t="s">
        <v>25930</v>
      </c>
      <c r="O5697" s="31" t="s">
        <v>25929</v>
      </c>
      <c r="P5697" s="32" t="s">
        <v>66</v>
      </c>
      <c r="Q5697" s="32">
        <v>0.5</v>
      </c>
      <c r="R5697" t="str">
        <f t="shared" si="88"/>
        <v>Мамчур С.В. ПП. маг. "Щедрик" р-н Изяславский Район, г.Изяслав, пер.Шевченко, д.14</v>
      </c>
    </row>
    <row r="5698" spans="1:18" hidden="1" x14ac:dyDescent="0.25">
      <c r="A5698" s="32">
        <v>625045</v>
      </c>
      <c r="B5698" s="31" t="s">
        <v>24358</v>
      </c>
      <c r="C5698" s="31" t="s">
        <v>24359</v>
      </c>
      <c r="D5698" s="31" t="s">
        <v>24360</v>
      </c>
      <c r="E5698" s="31" t="s">
        <v>135</v>
      </c>
      <c r="F5698" s="31" t="s">
        <v>122</v>
      </c>
      <c r="G5698" s="31" t="s">
        <v>107</v>
      </c>
      <c r="H5698" s="31" t="s">
        <v>108</v>
      </c>
      <c r="I5698" s="31" t="s">
        <v>24361</v>
      </c>
      <c r="J5698" s="31" t="s">
        <v>24362</v>
      </c>
      <c r="K5698" s="31" t="s">
        <v>110</v>
      </c>
      <c r="L5698" s="31" t="s">
        <v>24359</v>
      </c>
      <c r="M5698" s="31" t="s">
        <v>9</v>
      </c>
      <c r="N5698" s="31" t="s">
        <v>25930</v>
      </c>
      <c r="O5698" s="31" t="s">
        <v>25929</v>
      </c>
      <c r="P5698" s="32" t="s">
        <v>67</v>
      </c>
      <c r="Q5698" s="32">
        <v>0.5</v>
      </c>
      <c r="R5698" t="str">
        <f t="shared" si="88"/>
        <v>Іващук Н.А. ПП, маг. "Продукти" р-н Белогорский Район, с.Погорельцы (0)</v>
      </c>
    </row>
    <row r="5699" spans="1:18" hidden="1" x14ac:dyDescent="0.25">
      <c r="A5699" s="32">
        <v>162514</v>
      </c>
      <c r="B5699" s="31" t="s">
        <v>14534</v>
      </c>
      <c r="C5699" s="31" t="s">
        <v>14535</v>
      </c>
      <c r="D5699" s="31" t="s">
        <v>12273</v>
      </c>
      <c r="E5699" s="31" t="s">
        <v>135</v>
      </c>
      <c r="F5699" s="31" t="s">
        <v>122</v>
      </c>
      <c r="G5699" s="31" t="s">
        <v>115</v>
      </c>
      <c r="H5699" s="31" t="s">
        <v>116</v>
      </c>
      <c r="I5699" s="31" t="s">
        <v>124</v>
      </c>
      <c r="J5699" s="31" t="s">
        <v>109</v>
      </c>
      <c r="K5699" s="31" t="s">
        <v>110</v>
      </c>
      <c r="L5699" s="31" t="s">
        <v>14535</v>
      </c>
      <c r="M5699" s="31" t="s">
        <v>11</v>
      </c>
      <c r="N5699" s="31" t="s">
        <v>25930</v>
      </c>
      <c r="O5699" s="31" t="s">
        <v>25929</v>
      </c>
      <c r="P5699" s="32" t="s">
        <v>67</v>
      </c>
      <c r="Q5699" s="32">
        <v>0.5</v>
      </c>
      <c r="R5699" t="str">
        <f t="shared" ref="R5699:R5762" si="89">CONCATENATE(C5699," ",D5699)</f>
        <v>Вещицька Т.І. ПП, "лоток" г.Шепетовка, ул.1-я Привокзальная, д.33а</v>
      </c>
    </row>
    <row r="5700" spans="1:18" hidden="1" x14ac:dyDescent="0.25">
      <c r="A5700" s="32">
        <v>162514</v>
      </c>
      <c r="B5700" s="31" t="s">
        <v>14534</v>
      </c>
      <c r="C5700" s="31" t="s">
        <v>14535</v>
      </c>
      <c r="D5700" s="31" t="s">
        <v>12273</v>
      </c>
      <c r="E5700" s="31" t="s">
        <v>135</v>
      </c>
      <c r="F5700" s="31" t="s">
        <v>122</v>
      </c>
      <c r="G5700" s="31" t="s">
        <v>115</v>
      </c>
      <c r="H5700" s="31" t="s">
        <v>116</v>
      </c>
      <c r="I5700" s="31"/>
      <c r="J5700" s="31"/>
      <c r="K5700" s="31" t="s">
        <v>110</v>
      </c>
      <c r="L5700" s="31" t="s">
        <v>14535</v>
      </c>
      <c r="M5700" s="31" t="s">
        <v>11</v>
      </c>
      <c r="N5700" s="31" t="s">
        <v>25930</v>
      </c>
      <c r="O5700" s="31" t="s">
        <v>25929</v>
      </c>
      <c r="P5700" s="32" t="s">
        <v>67</v>
      </c>
      <c r="Q5700" s="32">
        <v>0.5</v>
      </c>
      <c r="R5700" t="str">
        <f t="shared" si="89"/>
        <v>Вещицька Т.І. ПП, "лоток" г.Шепетовка, ул.1-я Привокзальная, д.33а</v>
      </c>
    </row>
    <row r="5701" spans="1:18" hidden="1" x14ac:dyDescent="0.25">
      <c r="A5701" s="32">
        <v>162516</v>
      </c>
      <c r="B5701" s="31" t="s">
        <v>14536</v>
      </c>
      <c r="C5701" s="31" t="s">
        <v>14537</v>
      </c>
      <c r="D5701" s="31" t="s">
        <v>14538</v>
      </c>
      <c r="E5701" s="31" t="s">
        <v>145</v>
      </c>
      <c r="F5701" s="31" t="s">
        <v>122</v>
      </c>
      <c r="G5701" s="31" t="s">
        <v>115</v>
      </c>
      <c r="H5701" s="31" t="s">
        <v>116</v>
      </c>
      <c r="I5701" s="31" t="s">
        <v>14539</v>
      </c>
      <c r="J5701" s="31" t="s">
        <v>14540</v>
      </c>
      <c r="K5701" s="31" t="s">
        <v>110</v>
      </c>
      <c r="L5701" s="31" t="s">
        <v>14537</v>
      </c>
      <c r="M5701" s="31" t="s">
        <v>14</v>
      </c>
      <c r="N5701" s="31" t="s">
        <v>25931</v>
      </c>
      <c r="O5701" s="31" t="s">
        <v>25929</v>
      </c>
      <c r="P5701" s="32" t="s">
        <v>66</v>
      </c>
      <c r="Q5701" s="32">
        <v>1</v>
      </c>
      <c r="R5701" t="str">
        <f t="shared" si="89"/>
        <v>Вигоняйло В.А.ПП, "Ларьок" р-н Волочисский Район, пгт.Наркевичи, ул.Театральная, д.1</v>
      </c>
    </row>
    <row r="5702" spans="1:18" hidden="1" x14ac:dyDescent="0.25">
      <c r="A5702" s="32">
        <v>162516</v>
      </c>
      <c r="B5702" s="31" t="s">
        <v>14536</v>
      </c>
      <c r="C5702" s="31" t="s">
        <v>14537</v>
      </c>
      <c r="D5702" s="31" t="s">
        <v>14538</v>
      </c>
      <c r="E5702" s="31" t="s">
        <v>145</v>
      </c>
      <c r="F5702" s="31" t="s">
        <v>122</v>
      </c>
      <c r="G5702" s="31" t="s">
        <v>115</v>
      </c>
      <c r="H5702" s="31" t="s">
        <v>116</v>
      </c>
      <c r="I5702" s="31"/>
      <c r="J5702" s="31"/>
      <c r="K5702" s="31" t="s">
        <v>110</v>
      </c>
      <c r="L5702" s="31" t="s">
        <v>14537</v>
      </c>
      <c r="M5702" s="31" t="s">
        <v>14</v>
      </c>
      <c r="N5702" s="31" t="s">
        <v>25931</v>
      </c>
      <c r="O5702" s="31" t="s">
        <v>25929</v>
      </c>
      <c r="P5702" s="32" t="s">
        <v>66</v>
      </c>
      <c r="Q5702" s="32">
        <v>1</v>
      </c>
      <c r="R5702" t="str">
        <f t="shared" si="89"/>
        <v>Вигоняйло В.А.ПП, "Ларьок" р-н Волочисский Район, пгт.Наркевичи, ул.Театральная, д.1</v>
      </c>
    </row>
    <row r="5703" spans="1:18" hidden="1" x14ac:dyDescent="0.25">
      <c r="A5703" s="32">
        <v>162520</v>
      </c>
      <c r="B5703" s="31" t="s">
        <v>14544</v>
      </c>
      <c r="C5703" s="31" t="s">
        <v>14545</v>
      </c>
      <c r="D5703" s="31" t="s">
        <v>4499</v>
      </c>
      <c r="E5703" s="31" t="s">
        <v>145</v>
      </c>
      <c r="F5703" s="31" t="s">
        <v>122</v>
      </c>
      <c r="G5703" s="31" t="s">
        <v>107</v>
      </c>
      <c r="H5703" s="31" t="s">
        <v>108</v>
      </c>
      <c r="I5703" s="31" t="s">
        <v>14546</v>
      </c>
      <c r="J5703" s="31" t="s">
        <v>14547</v>
      </c>
      <c r="K5703" s="31" t="s">
        <v>110</v>
      </c>
      <c r="L5703" s="31" t="s">
        <v>14548</v>
      </c>
      <c r="M5703" s="31" t="s">
        <v>25936</v>
      </c>
      <c r="N5703" s="31" t="s">
        <v>25931</v>
      </c>
      <c r="O5703" s="31" t="s">
        <v>25929</v>
      </c>
      <c r="P5703" s="32" t="s">
        <v>67</v>
      </c>
      <c r="Q5703" s="32">
        <v>0.5</v>
      </c>
      <c r="R5703" t="str">
        <f t="shared" si="89"/>
        <v>(КООП) Виробничник плюс СТ, маг.-бар р-н Городокский Район, с.Пильный Алексинец (0)</v>
      </c>
    </row>
    <row r="5704" spans="1:18" hidden="1" x14ac:dyDescent="0.25">
      <c r="A5704" s="32">
        <v>162526</v>
      </c>
      <c r="B5704" s="31" t="s">
        <v>14559</v>
      </c>
      <c r="C5704" s="31" t="s">
        <v>14560</v>
      </c>
      <c r="D5704" s="31" t="s">
        <v>14561</v>
      </c>
      <c r="E5704" s="31" t="s">
        <v>135</v>
      </c>
      <c r="F5704" s="31" t="s">
        <v>122</v>
      </c>
      <c r="G5704" s="31" t="s">
        <v>107</v>
      </c>
      <c r="H5704" s="31" t="s">
        <v>108</v>
      </c>
      <c r="I5704" s="31" t="s">
        <v>124</v>
      </c>
      <c r="J5704" s="31" t="s">
        <v>109</v>
      </c>
      <c r="K5704" s="31" t="s">
        <v>110</v>
      </c>
      <c r="L5704" s="31" t="s">
        <v>14560</v>
      </c>
      <c r="M5704" s="31" t="s">
        <v>10</v>
      </c>
      <c r="N5704" s="31" t="s">
        <v>25930</v>
      </c>
      <c r="O5704" s="31" t="s">
        <v>25929</v>
      </c>
      <c r="P5704" s="32" t="s">
        <v>66</v>
      </c>
      <c r="Q5704" s="32">
        <v>0.5</v>
      </c>
      <c r="R5704" t="str">
        <f t="shared" si="89"/>
        <v>Вільбовець ПП, маг. "Дар" р-н Изяславский Район, с.Кунив, пер.Вишвевый, д.1а</v>
      </c>
    </row>
    <row r="5705" spans="1:18" hidden="1" x14ac:dyDescent="0.25">
      <c r="A5705" s="32">
        <v>162526</v>
      </c>
      <c r="B5705" s="31" t="s">
        <v>14559</v>
      </c>
      <c r="C5705" s="31" t="s">
        <v>14560</v>
      </c>
      <c r="D5705" s="31" t="s">
        <v>14561</v>
      </c>
      <c r="E5705" s="31" t="s">
        <v>135</v>
      </c>
      <c r="F5705" s="31" t="s">
        <v>122</v>
      </c>
      <c r="G5705" s="31" t="s">
        <v>107</v>
      </c>
      <c r="H5705" s="31" t="s">
        <v>108</v>
      </c>
      <c r="I5705" s="31"/>
      <c r="J5705" s="31"/>
      <c r="K5705" s="31" t="s">
        <v>110</v>
      </c>
      <c r="L5705" s="31" t="s">
        <v>14560</v>
      </c>
      <c r="M5705" s="31" t="s">
        <v>10</v>
      </c>
      <c r="N5705" s="31" t="s">
        <v>25930</v>
      </c>
      <c r="O5705" s="31" t="s">
        <v>25929</v>
      </c>
      <c r="P5705" s="32" t="s">
        <v>66</v>
      </c>
      <c r="Q5705" s="32">
        <v>0.5</v>
      </c>
      <c r="R5705" t="str">
        <f t="shared" si="89"/>
        <v>Вільбовець ПП, маг. "Дар" р-н Изяславский Район, с.Кунив, пер.Вишвевый, д.1а</v>
      </c>
    </row>
    <row r="5706" spans="1:18" hidden="1" x14ac:dyDescent="0.25">
      <c r="A5706" s="32">
        <v>162533</v>
      </c>
      <c r="B5706" s="31" t="s">
        <v>14569</v>
      </c>
      <c r="C5706" s="31" t="s">
        <v>14570</v>
      </c>
      <c r="D5706" s="31" t="s">
        <v>14571</v>
      </c>
      <c r="E5706" s="31" t="s">
        <v>145</v>
      </c>
      <c r="F5706" s="31" t="s">
        <v>122</v>
      </c>
      <c r="G5706" s="31" t="s">
        <v>107</v>
      </c>
      <c r="H5706" s="31" t="s">
        <v>108</v>
      </c>
      <c r="I5706" s="31"/>
      <c r="J5706" s="31"/>
      <c r="K5706" s="31" t="s">
        <v>110</v>
      </c>
      <c r="L5706" s="31" t="s">
        <v>14570</v>
      </c>
      <c r="M5706" s="31" t="s">
        <v>14</v>
      </c>
      <c r="N5706" s="31" t="s">
        <v>25931</v>
      </c>
      <c r="O5706" s="31" t="s">
        <v>25929</v>
      </c>
      <c r="P5706" s="32" t="s">
        <v>66</v>
      </c>
      <c r="Q5706" s="32">
        <v>1</v>
      </c>
      <c r="R5706" t="str">
        <f t="shared" si="89"/>
        <v>Віньківці Сирзавод ЗАТ,маг."Господар" р-н Виньковецкий Район, пгт.Виньковцы, ж/м Центр, д.4</v>
      </c>
    </row>
    <row r="5707" spans="1:18" hidden="1" x14ac:dyDescent="0.25">
      <c r="A5707" s="32">
        <v>162533</v>
      </c>
      <c r="B5707" s="31" t="s">
        <v>14569</v>
      </c>
      <c r="C5707" s="31" t="s">
        <v>14570</v>
      </c>
      <c r="D5707" s="31" t="s">
        <v>14571</v>
      </c>
      <c r="E5707" s="31" t="s">
        <v>145</v>
      </c>
      <c r="F5707" s="31" t="s">
        <v>122</v>
      </c>
      <c r="G5707" s="31" t="s">
        <v>107</v>
      </c>
      <c r="H5707" s="31" t="s">
        <v>108</v>
      </c>
      <c r="I5707" s="31" t="s">
        <v>14572</v>
      </c>
      <c r="J5707" s="31" t="s">
        <v>14573</v>
      </c>
      <c r="K5707" s="31" t="s">
        <v>110</v>
      </c>
      <c r="L5707" s="31" t="s">
        <v>14570</v>
      </c>
      <c r="M5707" s="31" t="s">
        <v>14</v>
      </c>
      <c r="N5707" s="31" t="s">
        <v>25931</v>
      </c>
      <c r="O5707" s="31" t="s">
        <v>25929</v>
      </c>
      <c r="P5707" s="32" t="s">
        <v>66</v>
      </c>
      <c r="Q5707" s="32">
        <v>1</v>
      </c>
      <c r="R5707" t="str">
        <f t="shared" si="89"/>
        <v>Віньківці Сирзавод ЗАТ,маг."Господар" р-н Виньковецкий Район, пгт.Виньковцы, ж/м Центр, д.4</v>
      </c>
    </row>
    <row r="5708" spans="1:18" hidden="1" x14ac:dyDescent="0.25">
      <c r="A5708" s="32">
        <v>162534</v>
      </c>
      <c r="B5708" s="31" t="s">
        <v>14574</v>
      </c>
      <c r="C5708" s="31" t="s">
        <v>14575</v>
      </c>
      <c r="D5708" s="31" t="s">
        <v>14576</v>
      </c>
      <c r="E5708" s="31" t="s">
        <v>145</v>
      </c>
      <c r="F5708" s="31" t="s">
        <v>122</v>
      </c>
      <c r="G5708" s="31" t="s">
        <v>107</v>
      </c>
      <c r="H5708" s="31" t="s">
        <v>108</v>
      </c>
      <c r="I5708" s="31"/>
      <c r="J5708" s="31"/>
      <c r="K5708" s="31" t="s">
        <v>110</v>
      </c>
      <c r="L5708" s="31" t="s">
        <v>14575</v>
      </c>
      <c r="M5708" s="31" t="s">
        <v>14</v>
      </c>
      <c r="N5708" s="31" t="s">
        <v>25931</v>
      </c>
      <c r="O5708" s="31" t="s">
        <v>25929</v>
      </c>
      <c r="P5708" s="32" t="s">
        <v>66</v>
      </c>
      <c r="Q5708" s="32">
        <v>1</v>
      </c>
      <c r="R5708" t="str">
        <f t="shared" si="89"/>
        <v>Віньківці Сирзавод ЗАТ,маг."Оленка" р-н Виньковецкий Район, пгт.Виньковцы, ул.Заславская, д.12</v>
      </c>
    </row>
    <row r="5709" spans="1:18" hidden="1" x14ac:dyDescent="0.25">
      <c r="A5709" s="32">
        <v>162534</v>
      </c>
      <c r="B5709" s="31" t="s">
        <v>14574</v>
      </c>
      <c r="C5709" s="31" t="s">
        <v>14575</v>
      </c>
      <c r="D5709" s="31" t="s">
        <v>14576</v>
      </c>
      <c r="E5709" s="31" t="s">
        <v>145</v>
      </c>
      <c r="F5709" s="31" t="s">
        <v>122</v>
      </c>
      <c r="G5709" s="31" t="s">
        <v>107</v>
      </c>
      <c r="H5709" s="31" t="s">
        <v>108</v>
      </c>
      <c r="I5709" s="31" t="s">
        <v>14572</v>
      </c>
      <c r="J5709" s="31" t="s">
        <v>14573</v>
      </c>
      <c r="K5709" s="31" t="s">
        <v>110</v>
      </c>
      <c r="L5709" s="31" t="s">
        <v>14575</v>
      </c>
      <c r="M5709" s="31" t="s">
        <v>14</v>
      </c>
      <c r="N5709" s="31" t="s">
        <v>25931</v>
      </c>
      <c r="O5709" s="31" t="s">
        <v>25929</v>
      </c>
      <c r="P5709" s="32" t="s">
        <v>66</v>
      </c>
      <c r="Q5709" s="32">
        <v>1</v>
      </c>
      <c r="R5709" t="str">
        <f t="shared" si="89"/>
        <v>Віньківці Сирзавод ЗАТ,маг."Оленка" р-н Виньковецкий Район, пгт.Виньковцы, ул.Заславская, д.12</v>
      </c>
    </row>
    <row r="5710" spans="1:18" hidden="1" x14ac:dyDescent="0.25">
      <c r="A5710" s="32">
        <v>162539</v>
      </c>
      <c r="B5710" s="31" t="s">
        <v>14577</v>
      </c>
      <c r="C5710" s="31" t="s">
        <v>14578</v>
      </c>
      <c r="D5710" s="31" t="s">
        <v>14579</v>
      </c>
      <c r="E5710" s="31" t="s">
        <v>135</v>
      </c>
      <c r="F5710" s="31" t="s">
        <v>122</v>
      </c>
      <c r="G5710" s="31" t="s">
        <v>107</v>
      </c>
      <c r="H5710" s="31" t="s">
        <v>108</v>
      </c>
      <c r="I5710" s="31"/>
      <c r="J5710" s="31"/>
      <c r="K5710" s="31" t="s">
        <v>110</v>
      </c>
      <c r="L5710" s="31" t="s">
        <v>14578</v>
      </c>
      <c r="M5710" s="31" t="s">
        <v>8</v>
      </c>
      <c r="N5710" s="31" t="s">
        <v>25930</v>
      </c>
      <c r="O5710" s="31" t="s">
        <v>25929</v>
      </c>
      <c r="P5710" s="32" t="s">
        <v>67</v>
      </c>
      <c r="Q5710" s="32">
        <v>0.5</v>
      </c>
      <c r="R5710" t="str">
        <f t="shared" si="89"/>
        <v>Вітвіцький В.В.ПП,маг."АБС" р-н Шепетовский Район, с.Красноселка, ул.Центральная, д.48а</v>
      </c>
    </row>
    <row r="5711" spans="1:18" hidden="1" x14ac:dyDescent="0.25">
      <c r="A5711" s="32">
        <v>162539</v>
      </c>
      <c r="B5711" s="31" t="s">
        <v>14577</v>
      </c>
      <c r="C5711" s="31" t="s">
        <v>14578</v>
      </c>
      <c r="D5711" s="31" t="s">
        <v>14579</v>
      </c>
      <c r="E5711" s="31" t="s">
        <v>135</v>
      </c>
      <c r="F5711" s="31" t="s">
        <v>122</v>
      </c>
      <c r="G5711" s="31" t="s">
        <v>107</v>
      </c>
      <c r="H5711" s="31" t="s">
        <v>108</v>
      </c>
      <c r="I5711" s="31" t="s">
        <v>14580</v>
      </c>
      <c r="J5711" s="31" t="s">
        <v>14581</v>
      </c>
      <c r="K5711" s="31" t="s">
        <v>110</v>
      </c>
      <c r="L5711" s="31" t="s">
        <v>14578</v>
      </c>
      <c r="M5711" s="31" t="s">
        <v>8</v>
      </c>
      <c r="N5711" s="31" t="s">
        <v>25930</v>
      </c>
      <c r="O5711" s="31" t="s">
        <v>25929</v>
      </c>
      <c r="P5711" s="32" t="s">
        <v>67</v>
      </c>
      <c r="Q5711" s="32">
        <v>0.5</v>
      </c>
      <c r="R5711" t="str">
        <f t="shared" si="89"/>
        <v>Вітвіцький В.В.ПП,маг."АБС" р-н Шепетовский Район, с.Красноселка, ул.Центральная, д.48а</v>
      </c>
    </row>
    <row r="5712" spans="1:18" hidden="1" x14ac:dyDescent="0.25">
      <c r="A5712" s="32">
        <v>162544</v>
      </c>
      <c r="B5712" s="31" t="s">
        <v>14587</v>
      </c>
      <c r="C5712" s="31" t="s">
        <v>14588</v>
      </c>
      <c r="D5712" s="31" t="s">
        <v>14589</v>
      </c>
      <c r="E5712" s="31" t="s">
        <v>135</v>
      </c>
      <c r="F5712" s="31" t="s">
        <v>122</v>
      </c>
      <c r="G5712" s="31" t="s">
        <v>107</v>
      </c>
      <c r="H5712" s="31" t="s">
        <v>108</v>
      </c>
      <c r="I5712" s="31" t="s">
        <v>14590</v>
      </c>
      <c r="J5712" s="31" t="s">
        <v>14591</v>
      </c>
      <c r="K5712" s="31" t="s">
        <v>110</v>
      </c>
      <c r="L5712" s="31" t="s">
        <v>14588</v>
      </c>
      <c r="M5712" s="31" t="s">
        <v>7</v>
      </c>
      <c r="N5712" s="31" t="s">
        <v>25930</v>
      </c>
      <c r="O5712" s="31" t="s">
        <v>25929</v>
      </c>
      <c r="P5712" s="32" t="s">
        <v>66</v>
      </c>
      <c r="Q5712" s="32">
        <v>0.5</v>
      </c>
      <c r="R5712" t="str">
        <f t="shared" si="89"/>
        <v>Влад ПП, маг. "Мечеслав" г.Славута, ул.Соборности, д.5</v>
      </c>
    </row>
    <row r="5713" spans="1:18" hidden="1" x14ac:dyDescent="0.25">
      <c r="A5713" s="32">
        <v>162547</v>
      </c>
      <c r="B5713" s="31" t="s">
        <v>14592</v>
      </c>
      <c r="C5713" s="31" t="s">
        <v>14593</v>
      </c>
      <c r="D5713" s="31" t="s">
        <v>14594</v>
      </c>
      <c r="E5713" s="31" t="s">
        <v>145</v>
      </c>
      <c r="F5713" s="31" t="s">
        <v>122</v>
      </c>
      <c r="G5713" s="31" t="s">
        <v>107</v>
      </c>
      <c r="H5713" s="31" t="s">
        <v>108</v>
      </c>
      <c r="I5713" s="31" t="s">
        <v>14595</v>
      </c>
      <c r="J5713" s="31" t="s">
        <v>14596</v>
      </c>
      <c r="K5713" s="31" t="s">
        <v>110</v>
      </c>
      <c r="L5713" s="31" t="s">
        <v>14593</v>
      </c>
      <c r="M5713" s="31" t="s">
        <v>16</v>
      </c>
      <c r="N5713" s="31" t="s">
        <v>25931</v>
      </c>
      <c r="O5713" s="31" t="s">
        <v>25929</v>
      </c>
      <c r="P5713" s="32" t="s">
        <v>67</v>
      </c>
      <c r="Q5713" s="32">
        <v>0.5</v>
      </c>
      <c r="R5713" t="str">
        <f t="shared" si="89"/>
        <v>Власенко О.В. ПП, маг. "Продукти" р-н Деражнянский Район, с.Слободка (0)</v>
      </c>
    </row>
    <row r="5714" spans="1:18" hidden="1" x14ac:dyDescent="0.25">
      <c r="A5714" s="32">
        <v>162549</v>
      </c>
      <c r="B5714" s="31" t="s">
        <v>14597</v>
      </c>
      <c r="C5714" s="31" t="s">
        <v>14598</v>
      </c>
      <c r="D5714" s="31" t="s">
        <v>14599</v>
      </c>
      <c r="E5714" s="31" t="s">
        <v>135</v>
      </c>
      <c r="F5714" s="31" t="s">
        <v>122</v>
      </c>
      <c r="G5714" s="31" t="s">
        <v>213</v>
      </c>
      <c r="H5714" s="31" t="s">
        <v>214</v>
      </c>
      <c r="I5714" s="31" t="s">
        <v>14600</v>
      </c>
      <c r="J5714" s="31" t="s">
        <v>14601</v>
      </c>
      <c r="K5714" s="31" t="s">
        <v>110</v>
      </c>
      <c r="L5714" s="31" t="s">
        <v>14602</v>
      </c>
      <c r="M5714" s="31" t="s">
        <v>7</v>
      </c>
      <c r="N5714" s="31" t="s">
        <v>25930</v>
      </c>
      <c r="O5714" s="31" t="s">
        <v>25929</v>
      </c>
      <c r="P5714" s="32" t="s">
        <v>66</v>
      </c>
      <c r="Q5714" s="32">
        <v>0.5</v>
      </c>
      <c r="R5714" t="str">
        <f t="shared" si="89"/>
        <v>(РЦ) Власюк А.С. ПП, гуртовня г.Славута, ул.Здоровья, д.39</v>
      </c>
    </row>
    <row r="5715" spans="1:18" hidden="1" x14ac:dyDescent="0.25">
      <c r="A5715" s="32">
        <v>162554</v>
      </c>
      <c r="B5715" s="31" t="s">
        <v>14616</v>
      </c>
      <c r="C5715" s="31" t="s">
        <v>14617</v>
      </c>
      <c r="D5715" s="31" t="s">
        <v>14618</v>
      </c>
      <c r="E5715" s="31" t="s">
        <v>145</v>
      </c>
      <c r="F5715" s="31" t="s">
        <v>122</v>
      </c>
      <c r="G5715" s="31" t="s">
        <v>107</v>
      </c>
      <c r="H5715" s="31" t="s">
        <v>108</v>
      </c>
      <c r="I5715" s="31" t="s">
        <v>14619</v>
      </c>
      <c r="J5715" s="31" t="s">
        <v>14620</v>
      </c>
      <c r="K5715" s="31" t="s">
        <v>110</v>
      </c>
      <c r="L5715" s="31" t="s">
        <v>14617</v>
      </c>
      <c r="M5715" s="31" t="s">
        <v>25936</v>
      </c>
      <c r="N5715" s="31" t="s">
        <v>25931</v>
      </c>
      <c r="O5715" s="31" t="s">
        <v>25929</v>
      </c>
      <c r="P5715" s="32" t="s">
        <v>67</v>
      </c>
      <c r="Q5715" s="32">
        <v>0.5</v>
      </c>
      <c r="R5715" t="str">
        <f t="shared" si="89"/>
        <v>Вовнянко Н.В. ПП, маг. "Галина" р-н Городокский Район, с.Жищинцы, ул.Грушевского, д.1</v>
      </c>
    </row>
    <row r="5716" spans="1:18" hidden="1" x14ac:dyDescent="0.25">
      <c r="A5716" s="32">
        <v>162576</v>
      </c>
      <c r="B5716" s="31" t="s">
        <v>14660</v>
      </c>
      <c r="C5716" s="31" t="s">
        <v>14661</v>
      </c>
      <c r="D5716" s="31" t="s">
        <v>14662</v>
      </c>
      <c r="E5716" s="31" t="s">
        <v>145</v>
      </c>
      <c r="F5716" s="31" t="s">
        <v>122</v>
      </c>
      <c r="G5716" s="31" t="s">
        <v>107</v>
      </c>
      <c r="H5716" s="31" t="s">
        <v>108</v>
      </c>
      <c r="I5716" s="31" t="s">
        <v>14663</v>
      </c>
      <c r="J5716" s="31" t="s">
        <v>14664</v>
      </c>
      <c r="K5716" s="31" t="s">
        <v>110</v>
      </c>
      <c r="L5716" s="31" t="s">
        <v>14661</v>
      </c>
      <c r="M5716" s="31" t="s">
        <v>15</v>
      </c>
      <c r="N5716" s="31" t="s">
        <v>25931</v>
      </c>
      <c r="O5716" s="31" t="s">
        <v>25929</v>
      </c>
      <c r="P5716" s="32" t="s">
        <v>66</v>
      </c>
      <c r="Q5716" s="32">
        <v>1</v>
      </c>
      <c r="R5716" t="str">
        <f t="shared" si="89"/>
        <v>Волик А.А. ПП, маг. "Діана" р-н Волочисский Район, г.Волочиск, ул.Независимости, д.11</v>
      </c>
    </row>
    <row r="5717" spans="1:18" hidden="1" x14ac:dyDescent="0.25">
      <c r="A5717" s="32">
        <v>162581</v>
      </c>
      <c r="B5717" s="31" t="s">
        <v>14679</v>
      </c>
      <c r="C5717" s="31" t="s">
        <v>14680</v>
      </c>
      <c r="D5717" s="31" t="s">
        <v>14681</v>
      </c>
      <c r="E5717" s="31" t="s">
        <v>135</v>
      </c>
      <c r="F5717" s="31" t="s">
        <v>122</v>
      </c>
      <c r="G5717" s="31" t="s">
        <v>107</v>
      </c>
      <c r="H5717" s="31" t="s">
        <v>108</v>
      </c>
      <c r="I5717" s="31" t="s">
        <v>14682</v>
      </c>
      <c r="J5717" s="31" t="s">
        <v>14683</v>
      </c>
      <c r="K5717" s="31" t="s">
        <v>110</v>
      </c>
      <c r="L5717" s="31" t="s">
        <v>14680</v>
      </c>
      <c r="M5717" s="31" t="s">
        <v>9</v>
      </c>
      <c r="N5717" s="31" t="s">
        <v>25930</v>
      </c>
      <c r="O5717" s="31" t="s">
        <v>25929</v>
      </c>
      <c r="P5717" s="32" t="s">
        <v>66</v>
      </c>
      <c r="Q5717" s="32">
        <v>0.5</v>
      </c>
      <c r="R5717" t="str">
        <f t="shared" si="89"/>
        <v>Волков С.В. ПП, маг."Продукти" р-н Белогорский Район, с.Квитневое, ул.Центральная, д.21</v>
      </c>
    </row>
    <row r="5718" spans="1:18" hidden="1" x14ac:dyDescent="0.25">
      <c r="A5718" s="32">
        <v>162581</v>
      </c>
      <c r="B5718" s="31" t="s">
        <v>14679</v>
      </c>
      <c r="C5718" s="31" t="s">
        <v>14680</v>
      </c>
      <c r="D5718" s="31" t="s">
        <v>14681</v>
      </c>
      <c r="E5718" s="31" t="s">
        <v>135</v>
      </c>
      <c r="F5718" s="31" t="s">
        <v>122</v>
      </c>
      <c r="G5718" s="31" t="s">
        <v>107</v>
      </c>
      <c r="H5718" s="31" t="s">
        <v>108</v>
      </c>
      <c r="I5718" s="31"/>
      <c r="J5718" s="31"/>
      <c r="K5718" s="31" t="s">
        <v>110</v>
      </c>
      <c r="L5718" s="31" t="s">
        <v>14680</v>
      </c>
      <c r="M5718" s="31" t="s">
        <v>9</v>
      </c>
      <c r="N5718" s="31" t="s">
        <v>25930</v>
      </c>
      <c r="O5718" s="31" t="s">
        <v>25929</v>
      </c>
      <c r="P5718" s="32" t="s">
        <v>66</v>
      </c>
      <c r="Q5718" s="32">
        <v>0.5</v>
      </c>
      <c r="R5718" t="str">
        <f t="shared" si="89"/>
        <v>Волков С.В. ПП, маг."Продукти" р-н Белогорский Район, с.Квитневое, ул.Центральная, д.21</v>
      </c>
    </row>
    <row r="5719" spans="1:18" hidden="1" x14ac:dyDescent="0.25">
      <c r="A5719" s="32">
        <v>162582</v>
      </c>
      <c r="B5719" s="31" t="s">
        <v>14684</v>
      </c>
      <c r="C5719" s="31" t="s">
        <v>14685</v>
      </c>
      <c r="D5719" s="31" t="s">
        <v>14686</v>
      </c>
      <c r="E5719" s="31" t="s">
        <v>135</v>
      </c>
      <c r="F5719" s="31" t="s">
        <v>122</v>
      </c>
      <c r="G5719" s="31" t="s">
        <v>107</v>
      </c>
      <c r="H5719" s="31" t="s">
        <v>108</v>
      </c>
      <c r="I5719" s="31"/>
      <c r="J5719" s="31"/>
      <c r="K5719" s="31" t="s">
        <v>110</v>
      </c>
      <c r="L5719" s="31" t="s">
        <v>14685</v>
      </c>
      <c r="M5719" s="31" t="s">
        <v>9</v>
      </c>
      <c r="N5719" s="31" t="s">
        <v>25930</v>
      </c>
      <c r="O5719" s="31" t="s">
        <v>25929</v>
      </c>
      <c r="P5719" s="32" t="s">
        <v>66</v>
      </c>
      <c r="Q5719" s="32">
        <v>0.5</v>
      </c>
      <c r="R5719" t="str">
        <f t="shared" si="89"/>
        <v>Волков С.В. ПП, маг.№2 р-н Белогорский Район, с.Сосновка, д.6 (ул. Школьная)</v>
      </c>
    </row>
    <row r="5720" spans="1:18" hidden="1" x14ac:dyDescent="0.25">
      <c r="A5720" s="32">
        <v>162582</v>
      </c>
      <c r="B5720" s="31" t="s">
        <v>14684</v>
      </c>
      <c r="C5720" s="31" t="s">
        <v>14685</v>
      </c>
      <c r="D5720" s="31" t="s">
        <v>14686</v>
      </c>
      <c r="E5720" s="31" t="s">
        <v>135</v>
      </c>
      <c r="F5720" s="31" t="s">
        <v>122</v>
      </c>
      <c r="G5720" s="31" t="s">
        <v>107</v>
      </c>
      <c r="H5720" s="31" t="s">
        <v>108</v>
      </c>
      <c r="I5720" s="31" t="s">
        <v>14682</v>
      </c>
      <c r="J5720" s="31" t="s">
        <v>14683</v>
      </c>
      <c r="K5720" s="31" t="s">
        <v>110</v>
      </c>
      <c r="L5720" s="31" t="s">
        <v>14685</v>
      </c>
      <c r="M5720" s="31" t="s">
        <v>9</v>
      </c>
      <c r="N5720" s="31" t="s">
        <v>25930</v>
      </c>
      <c r="O5720" s="31" t="s">
        <v>25929</v>
      </c>
      <c r="P5720" s="32" t="s">
        <v>66</v>
      </c>
      <c r="Q5720" s="32">
        <v>0.5</v>
      </c>
      <c r="R5720" t="str">
        <f t="shared" si="89"/>
        <v>Волков С.В. ПП, маг.№2 р-н Белогорский Район, с.Сосновка, д.6 (ул. Школьная)</v>
      </c>
    </row>
    <row r="5721" spans="1:18" hidden="1" x14ac:dyDescent="0.25">
      <c r="A5721" s="32">
        <v>790387</v>
      </c>
      <c r="B5721" s="31" t="s">
        <v>23459</v>
      </c>
      <c r="C5721" s="31" t="s">
        <v>23460</v>
      </c>
      <c r="D5721" s="31" t="s">
        <v>23461</v>
      </c>
      <c r="E5721" s="31" t="s">
        <v>135</v>
      </c>
      <c r="F5721" s="31" t="s">
        <v>122</v>
      </c>
      <c r="G5721" s="31" t="s">
        <v>107</v>
      </c>
      <c r="H5721" s="31" t="s">
        <v>108</v>
      </c>
      <c r="I5721" s="31" t="s">
        <v>23462</v>
      </c>
      <c r="J5721" s="31" t="s">
        <v>23463</v>
      </c>
      <c r="K5721" s="31" t="s">
        <v>110</v>
      </c>
      <c r="L5721" s="31" t="s">
        <v>23460</v>
      </c>
      <c r="M5721" s="31" t="s">
        <v>10</v>
      </c>
      <c r="N5721" s="31" t="s">
        <v>25930</v>
      </c>
      <c r="O5721" s="31" t="s">
        <v>25929</v>
      </c>
      <c r="P5721" s="32" t="s">
        <v>25948</v>
      </c>
      <c r="Q5721" s="32">
        <v>0.5</v>
      </c>
      <c r="R5721" t="str">
        <f t="shared" si="89"/>
        <v>Хитрун О.М. ПП, маг. "Продукти" р-н Белогорский Район, с.Юровка, д.0 (0)</v>
      </c>
    </row>
    <row r="5722" spans="1:18" hidden="1" x14ac:dyDescent="0.25">
      <c r="A5722" s="32">
        <v>421655</v>
      </c>
      <c r="B5722" s="31" t="s">
        <v>23496</v>
      </c>
      <c r="C5722" s="31" t="s">
        <v>23497</v>
      </c>
      <c r="D5722" s="31" t="s">
        <v>23498</v>
      </c>
      <c r="E5722" s="31" t="s">
        <v>145</v>
      </c>
      <c r="F5722" s="31" t="s">
        <v>122</v>
      </c>
      <c r="G5722" s="31" t="s">
        <v>107</v>
      </c>
      <c r="H5722" s="31" t="s">
        <v>108</v>
      </c>
      <c r="I5722" s="31" t="s">
        <v>3830</v>
      </c>
      <c r="J5722" s="31" t="s">
        <v>3831</v>
      </c>
      <c r="K5722" s="31" t="s">
        <v>110</v>
      </c>
      <c r="L5722" s="31" t="s">
        <v>23499</v>
      </c>
      <c r="M5722" s="31" t="s">
        <v>16</v>
      </c>
      <c r="N5722" s="31" t="s">
        <v>25931</v>
      </c>
      <c r="O5722" s="31" t="s">
        <v>25929</v>
      </c>
      <c r="P5722" s="32" t="s">
        <v>25948</v>
      </c>
      <c r="Q5722" s="32">
        <v>0.5</v>
      </c>
      <c r="R5722" t="str">
        <f t="shared" si="89"/>
        <v>(КООП) Хмельницьке РайСТ СТ, маг. "Все для дому" р-н Хмельницкий Район, с.Грузевица (0)</v>
      </c>
    </row>
    <row r="5723" spans="1:18" hidden="1" x14ac:dyDescent="0.25">
      <c r="A5723" s="32">
        <v>421657</v>
      </c>
      <c r="B5723" s="31" t="s">
        <v>23504</v>
      </c>
      <c r="C5723" s="31" t="s">
        <v>23505</v>
      </c>
      <c r="D5723" s="31" t="s">
        <v>23506</v>
      </c>
      <c r="E5723" s="31" t="s">
        <v>145</v>
      </c>
      <c r="F5723" s="31" t="s">
        <v>122</v>
      </c>
      <c r="G5723" s="31" t="s">
        <v>107</v>
      </c>
      <c r="H5723" s="31" t="s">
        <v>108</v>
      </c>
      <c r="I5723" s="31" t="s">
        <v>23507</v>
      </c>
      <c r="J5723" s="31" t="s">
        <v>23508</v>
      </c>
      <c r="K5723" s="31" t="s">
        <v>110</v>
      </c>
      <c r="L5723" s="31" t="s">
        <v>23505</v>
      </c>
      <c r="M5723" s="31" t="s">
        <v>16</v>
      </c>
      <c r="N5723" s="31" t="s">
        <v>25931</v>
      </c>
      <c r="O5723" s="31" t="s">
        <v>25929</v>
      </c>
      <c r="P5723" s="32" t="s">
        <v>67</v>
      </c>
      <c r="Q5723" s="32">
        <v>0.5</v>
      </c>
      <c r="R5723" t="str">
        <f t="shared" si="89"/>
        <v>Пахута О.С. ПП, маг. "Продукти" р-н Хмельницкий Район, с.Малашевцы, ул.Гузенко, д.47</v>
      </c>
    </row>
    <row r="5724" spans="1:18" hidden="1" x14ac:dyDescent="0.25">
      <c r="A5724" s="32">
        <v>421658</v>
      </c>
      <c r="B5724" s="31" t="s">
        <v>23509</v>
      </c>
      <c r="C5724" s="31" t="s">
        <v>23510</v>
      </c>
      <c r="D5724" s="31" t="s">
        <v>23511</v>
      </c>
      <c r="E5724" s="31" t="s">
        <v>145</v>
      </c>
      <c r="F5724" s="31" t="s">
        <v>122</v>
      </c>
      <c r="G5724" s="31" t="s">
        <v>107</v>
      </c>
      <c r="H5724" s="31" t="s">
        <v>108</v>
      </c>
      <c r="I5724" s="31" t="s">
        <v>23512</v>
      </c>
      <c r="J5724" s="31" t="s">
        <v>23513</v>
      </c>
      <c r="K5724" s="31" t="s">
        <v>110</v>
      </c>
      <c r="L5724" s="31" t="s">
        <v>23510</v>
      </c>
      <c r="M5724" s="31" t="s">
        <v>14</v>
      </c>
      <c r="N5724" s="31" t="s">
        <v>25931</v>
      </c>
      <c r="O5724" s="31" t="s">
        <v>25929</v>
      </c>
      <c r="P5724" s="32" t="s">
        <v>67</v>
      </c>
      <c r="Q5724" s="32">
        <v>0.5</v>
      </c>
      <c r="R5724" t="str">
        <f t="shared" si="89"/>
        <v>Мельник О.Ю. ПП, маг. "Продукти" р-н Хмельницкий Район, с.Низшие Волковцы (0)</v>
      </c>
    </row>
    <row r="5725" spans="1:18" hidden="1" x14ac:dyDescent="0.25">
      <c r="A5725" s="32">
        <v>421661</v>
      </c>
      <c r="B5725" s="31" t="s">
        <v>23516</v>
      </c>
      <c r="C5725" s="31" t="s">
        <v>23517</v>
      </c>
      <c r="D5725" s="31" t="s">
        <v>23518</v>
      </c>
      <c r="E5725" s="31" t="s">
        <v>145</v>
      </c>
      <c r="F5725" s="31" t="s">
        <v>122</v>
      </c>
      <c r="G5725" s="31" t="s">
        <v>107</v>
      </c>
      <c r="H5725" s="31" t="s">
        <v>108</v>
      </c>
      <c r="I5725" s="31" t="s">
        <v>23519</v>
      </c>
      <c r="J5725" s="31" t="s">
        <v>23520</v>
      </c>
      <c r="K5725" s="31" t="s">
        <v>110</v>
      </c>
      <c r="L5725" s="31" t="s">
        <v>23517</v>
      </c>
      <c r="M5725" s="31" t="s">
        <v>13</v>
      </c>
      <c r="N5725" s="31" t="s">
        <v>25931</v>
      </c>
      <c r="O5725" s="31" t="s">
        <v>25929</v>
      </c>
      <c r="P5725" s="32" t="s">
        <v>67</v>
      </c>
      <c r="Q5725" s="32">
        <v>1</v>
      </c>
      <c r="R5725" t="str">
        <f t="shared" si="89"/>
        <v>Заремба А.Й. ПП, маг. "Продукти" р-н Деражнянский Район, с.Маныкивци, ул.Ольшанского, д.112</v>
      </c>
    </row>
    <row r="5726" spans="1:18" hidden="1" x14ac:dyDescent="0.25">
      <c r="A5726" s="32">
        <v>451042</v>
      </c>
      <c r="B5726" s="31" t="s">
        <v>23648</v>
      </c>
      <c r="C5726" s="31" t="s">
        <v>23550</v>
      </c>
      <c r="D5726" s="31" t="s">
        <v>23649</v>
      </c>
      <c r="E5726" s="31" t="s">
        <v>145</v>
      </c>
      <c r="F5726" s="31" t="s">
        <v>122</v>
      </c>
      <c r="G5726" s="31" t="s">
        <v>107</v>
      </c>
      <c r="H5726" s="31" t="s">
        <v>108</v>
      </c>
      <c r="I5726" s="31" t="s">
        <v>124</v>
      </c>
      <c r="J5726" s="31" t="s">
        <v>109</v>
      </c>
      <c r="K5726" s="31" t="s">
        <v>110</v>
      </c>
      <c r="L5726" s="31" t="s">
        <v>23550</v>
      </c>
      <c r="M5726" s="31" t="s">
        <v>15</v>
      </c>
      <c r="N5726" s="31" t="s">
        <v>25931</v>
      </c>
      <c r="O5726" s="31" t="s">
        <v>25929</v>
      </c>
      <c r="P5726" s="32" t="s">
        <v>67</v>
      </c>
      <c r="Q5726" s="32">
        <v>1</v>
      </c>
      <c r="R5726" t="str">
        <f t="shared" si="89"/>
        <v>Олійник А.Б. ПП, маг. "Щедрий кошик" р-н Волочисский Район, г.Волочиск, ул.Довженко Александра, д.2а</v>
      </c>
    </row>
    <row r="5727" spans="1:18" hidden="1" x14ac:dyDescent="0.25">
      <c r="A5727" s="32">
        <v>451043</v>
      </c>
      <c r="B5727" s="31" t="s">
        <v>23650</v>
      </c>
      <c r="C5727" s="31" t="s">
        <v>23651</v>
      </c>
      <c r="D5727" s="31" t="s">
        <v>10530</v>
      </c>
      <c r="E5727" s="31" t="s">
        <v>135</v>
      </c>
      <c r="F5727" s="31" t="s">
        <v>122</v>
      </c>
      <c r="G5727" s="31" t="s">
        <v>107</v>
      </c>
      <c r="H5727" s="31" t="s">
        <v>108</v>
      </c>
      <c r="I5727" s="31" t="s">
        <v>12956</v>
      </c>
      <c r="J5727" s="31" t="s">
        <v>12957</v>
      </c>
      <c r="K5727" s="31" t="s">
        <v>110</v>
      </c>
      <c r="L5727" s="31" t="s">
        <v>23651</v>
      </c>
      <c r="M5727" s="31" t="s">
        <v>7</v>
      </c>
      <c r="N5727" s="31" t="s">
        <v>25930</v>
      </c>
      <c r="O5727" s="31" t="s">
        <v>25929</v>
      </c>
      <c r="P5727" s="32" t="s">
        <v>67</v>
      </c>
      <c r="Q5727" s="32">
        <v>0.5</v>
      </c>
      <c r="R5727" t="str">
        <f t="shared" si="89"/>
        <v>Цимбалюк Р.М. ПП, маг. "Тандем" г.Славута, ул.Победы, д.18</v>
      </c>
    </row>
    <row r="5728" spans="1:18" hidden="1" x14ac:dyDescent="0.25">
      <c r="A5728" s="32">
        <v>422981</v>
      </c>
      <c r="B5728" s="31" t="s">
        <v>23721</v>
      </c>
      <c r="C5728" s="31" t="s">
        <v>23722</v>
      </c>
      <c r="D5728" s="31" t="s">
        <v>23723</v>
      </c>
      <c r="E5728" s="31" t="s">
        <v>135</v>
      </c>
      <c r="F5728" s="31" t="s">
        <v>122</v>
      </c>
      <c r="G5728" s="31" t="s">
        <v>107</v>
      </c>
      <c r="H5728" s="31" t="s">
        <v>108</v>
      </c>
      <c r="I5728" s="31" t="s">
        <v>23724</v>
      </c>
      <c r="J5728" s="31" t="s">
        <v>23725</v>
      </c>
      <c r="K5728" s="31" t="s">
        <v>110</v>
      </c>
      <c r="L5728" s="31" t="s">
        <v>23722</v>
      </c>
      <c r="M5728" s="31" t="s">
        <v>11</v>
      </c>
      <c r="N5728" s="31" t="s">
        <v>25930</v>
      </c>
      <c r="O5728" s="31" t="s">
        <v>25929</v>
      </c>
      <c r="P5728" s="32" t="s">
        <v>67</v>
      </c>
      <c r="Q5728" s="32">
        <v>0.5</v>
      </c>
      <c r="R5728" t="str">
        <f t="shared" si="89"/>
        <v>Іванов І.Ю. ПП, маг. "Світанок" г.Шепетовка, ул.Громовой Ульяны, д.8а</v>
      </c>
    </row>
    <row r="5729" spans="1:18" hidden="1" x14ac:dyDescent="0.25">
      <c r="A5729" s="32">
        <v>423031</v>
      </c>
      <c r="B5729" s="31" t="s">
        <v>23726</v>
      </c>
      <c r="C5729" s="31" t="s">
        <v>23727</v>
      </c>
      <c r="D5729" s="31" t="s">
        <v>23728</v>
      </c>
      <c r="E5729" s="31" t="s">
        <v>145</v>
      </c>
      <c r="F5729" s="31" t="s">
        <v>122</v>
      </c>
      <c r="G5729" s="31" t="s">
        <v>213</v>
      </c>
      <c r="H5729" s="31" t="s">
        <v>214</v>
      </c>
      <c r="I5729" s="31" t="s">
        <v>23729</v>
      </c>
      <c r="J5729" s="31" t="s">
        <v>23730</v>
      </c>
      <c r="K5729" s="31" t="s">
        <v>110</v>
      </c>
      <c r="L5729" s="31" t="s">
        <v>23727</v>
      </c>
      <c r="M5729" s="31" t="s">
        <v>15</v>
      </c>
      <c r="N5729" s="31" t="s">
        <v>25931</v>
      </c>
      <c r="O5729" s="31" t="s">
        <v>25929</v>
      </c>
      <c r="P5729" s="32" t="s">
        <v>66</v>
      </c>
      <c r="Q5729" s="32">
        <v>1</v>
      </c>
      <c r="R5729" t="str">
        <f t="shared" si="89"/>
        <v>Сікора О.Ф. ПП, маг.-склад р-н Волочисский Район, г.Волочиск, ул.Богуслаева, д.2</v>
      </c>
    </row>
    <row r="5730" spans="1:18" hidden="1" x14ac:dyDescent="0.25">
      <c r="A5730" s="32">
        <v>831673</v>
      </c>
      <c r="B5730" s="31" t="s">
        <v>23749</v>
      </c>
      <c r="C5730" s="31" t="s">
        <v>226</v>
      </c>
      <c r="D5730" s="31" t="s">
        <v>23750</v>
      </c>
      <c r="E5730" s="31" t="s">
        <v>135</v>
      </c>
      <c r="F5730" s="31" t="s">
        <v>122</v>
      </c>
      <c r="G5730" s="31" t="s">
        <v>107</v>
      </c>
      <c r="H5730" s="31" t="s">
        <v>108</v>
      </c>
      <c r="I5730" s="31" t="s">
        <v>228</v>
      </c>
      <c r="J5730" s="31" t="s">
        <v>229</v>
      </c>
      <c r="K5730" s="31" t="s">
        <v>110</v>
      </c>
      <c r="L5730" s="31" t="s">
        <v>226</v>
      </c>
      <c r="M5730" s="31" t="s">
        <v>10</v>
      </c>
      <c r="N5730" s="31" t="s">
        <v>25930</v>
      </c>
      <c r="O5730" s="31" t="s">
        <v>25929</v>
      </c>
      <c r="P5730" s="32" t="s">
        <v>67</v>
      </c>
      <c r="Q5730" s="32">
        <v>0.5</v>
      </c>
      <c r="R5730" t="str">
        <f t="shared" si="89"/>
        <v>Кобилко В.П. ПП, маг. "Продукти" р-н Белогорский Район, с.Вариводки, ул.Центральная, д.2</v>
      </c>
    </row>
    <row r="5731" spans="1:18" hidden="1" x14ac:dyDescent="0.25">
      <c r="A5731" s="32">
        <v>813640</v>
      </c>
      <c r="B5731" s="31" t="s">
        <v>23823</v>
      </c>
      <c r="C5731" s="31" t="s">
        <v>10856</v>
      </c>
      <c r="D5731" s="31" t="s">
        <v>23824</v>
      </c>
      <c r="E5731" s="31" t="s">
        <v>145</v>
      </c>
      <c r="F5731" s="31" t="s">
        <v>122</v>
      </c>
      <c r="G5731" s="31" t="s">
        <v>107</v>
      </c>
      <c r="H5731" s="31" t="s">
        <v>108</v>
      </c>
      <c r="I5731" s="31" t="s">
        <v>10858</v>
      </c>
      <c r="J5731" s="31" t="s">
        <v>10859</v>
      </c>
      <c r="K5731" s="31" t="s">
        <v>110</v>
      </c>
      <c r="L5731" s="31" t="s">
        <v>10856</v>
      </c>
      <c r="M5731" s="31" t="s">
        <v>14</v>
      </c>
      <c r="N5731" s="31" t="s">
        <v>25931</v>
      </c>
      <c r="O5731" s="31" t="s">
        <v>25929</v>
      </c>
      <c r="P5731" s="32" t="s">
        <v>67</v>
      </c>
      <c r="Q5731" s="32">
        <v>0.5</v>
      </c>
      <c r="R5731" t="str">
        <f t="shared" si="89"/>
        <v>Боярчук О.М. ПП, маг. "Магазин" р-н Волочисский Район, пгт.Юхимовцы, д.0 (0)</v>
      </c>
    </row>
    <row r="5732" spans="1:18" hidden="1" x14ac:dyDescent="0.25">
      <c r="A5732" s="32">
        <v>813643</v>
      </c>
      <c r="B5732" s="31" t="s">
        <v>23825</v>
      </c>
      <c r="C5732" s="31" t="s">
        <v>23826</v>
      </c>
      <c r="D5732" s="31" t="s">
        <v>23827</v>
      </c>
      <c r="E5732" s="31" t="s">
        <v>145</v>
      </c>
      <c r="F5732" s="31" t="s">
        <v>122</v>
      </c>
      <c r="G5732" s="31" t="s">
        <v>107</v>
      </c>
      <c r="H5732" s="31" t="s">
        <v>108</v>
      </c>
      <c r="I5732" s="31" t="s">
        <v>124</v>
      </c>
      <c r="J5732" s="31" t="s">
        <v>109</v>
      </c>
      <c r="K5732" s="31" t="s">
        <v>110</v>
      </c>
      <c r="L5732" s="31" t="s">
        <v>23826</v>
      </c>
      <c r="M5732" s="31" t="s">
        <v>16</v>
      </c>
      <c r="N5732" s="31" t="s">
        <v>25931</v>
      </c>
      <c r="O5732" s="31" t="s">
        <v>25929</v>
      </c>
      <c r="P5732" s="32" t="s">
        <v>67</v>
      </c>
      <c r="Q5732" s="32">
        <v>0.5</v>
      </c>
      <c r="R5732" t="str">
        <f t="shared" si="89"/>
        <v>Ковальський В.М. ПП, маг. "Хуторок" р-н Деражнянский Район, с.Слободка, д.0 (біля с. Кальня)</v>
      </c>
    </row>
    <row r="5733" spans="1:18" hidden="1" x14ac:dyDescent="0.25">
      <c r="A5733" s="32">
        <v>713399</v>
      </c>
      <c r="B5733" s="31" t="s">
        <v>23865</v>
      </c>
      <c r="C5733" s="31" t="s">
        <v>23866</v>
      </c>
      <c r="D5733" s="31" t="s">
        <v>23867</v>
      </c>
      <c r="E5733" s="31" t="s">
        <v>135</v>
      </c>
      <c r="F5733" s="31" t="s">
        <v>122</v>
      </c>
      <c r="G5733" s="31" t="s">
        <v>107</v>
      </c>
      <c r="H5733" s="31" t="s">
        <v>108</v>
      </c>
      <c r="I5733" s="31" t="s">
        <v>23868</v>
      </c>
      <c r="J5733" s="31" t="s">
        <v>23869</v>
      </c>
      <c r="K5733" s="31" t="s">
        <v>110</v>
      </c>
      <c r="L5733" s="31" t="s">
        <v>23866</v>
      </c>
      <c r="M5733" s="31" t="s">
        <v>7</v>
      </c>
      <c r="N5733" s="31" t="s">
        <v>25930</v>
      </c>
      <c r="O5733" s="31" t="s">
        <v>25929</v>
      </c>
      <c r="P5733" s="32" t="s">
        <v>67</v>
      </c>
      <c r="Q5733" s="32">
        <v>0.5</v>
      </c>
      <c r="R5733" t="str">
        <f t="shared" si="89"/>
        <v>Дем'янюк З.В. ПП, маг. "Батьківська хата" р-н Славутский Район, с.Улашановка (0)</v>
      </c>
    </row>
    <row r="5734" spans="1:18" hidden="1" x14ac:dyDescent="0.25">
      <c r="A5734" s="32">
        <v>713401</v>
      </c>
      <c r="B5734" s="31" t="s">
        <v>23875</v>
      </c>
      <c r="C5734" s="31" t="s">
        <v>23876</v>
      </c>
      <c r="D5734" s="31" t="s">
        <v>23877</v>
      </c>
      <c r="E5734" s="31" t="s">
        <v>145</v>
      </c>
      <c r="F5734" s="31" t="s">
        <v>122</v>
      </c>
      <c r="G5734" s="31" t="s">
        <v>107</v>
      </c>
      <c r="H5734" s="31" t="s">
        <v>108</v>
      </c>
      <c r="I5734" s="31" t="s">
        <v>23878</v>
      </c>
      <c r="J5734" s="31" t="s">
        <v>23879</v>
      </c>
      <c r="K5734" s="31" t="s">
        <v>110</v>
      </c>
      <c r="L5734" s="31" t="s">
        <v>23876</v>
      </c>
      <c r="M5734" s="31" t="s">
        <v>14</v>
      </c>
      <c r="N5734" s="31" t="s">
        <v>25931</v>
      </c>
      <c r="O5734" s="31" t="s">
        <v>25929</v>
      </c>
      <c r="P5734" s="32" t="s">
        <v>66</v>
      </c>
      <c r="Q5734" s="32">
        <v>1</v>
      </c>
      <c r="R5734" t="str">
        <f t="shared" si="89"/>
        <v>Глуговська Т.І. ПП, маг. "АТВ-маркет" р-н Виньковецкий Район, пгт.Виньковцы, ул.Первомайская, д.1/1</v>
      </c>
    </row>
    <row r="5735" spans="1:18" hidden="1" x14ac:dyDescent="0.25">
      <c r="A5735" s="32">
        <v>713411</v>
      </c>
      <c r="B5735" s="31" t="s">
        <v>23914</v>
      </c>
      <c r="C5735" s="31" t="s">
        <v>23915</v>
      </c>
      <c r="D5735" s="31" t="s">
        <v>23916</v>
      </c>
      <c r="E5735" s="31" t="s">
        <v>145</v>
      </c>
      <c r="F5735" s="31" t="s">
        <v>122</v>
      </c>
      <c r="G5735" s="31" t="s">
        <v>107</v>
      </c>
      <c r="H5735" s="31" t="s">
        <v>108</v>
      </c>
      <c r="I5735" s="31" t="s">
        <v>23917</v>
      </c>
      <c r="J5735" s="31" t="s">
        <v>23918</v>
      </c>
      <c r="K5735" s="31" t="s">
        <v>110</v>
      </c>
      <c r="L5735" s="31" t="s">
        <v>23915</v>
      </c>
      <c r="M5735" s="31" t="s">
        <v>25936</v>
      </c>
      <c r="N5735" s="31" t="s">
        <v>25931</v>
      </c>
      <c r="O5735" s="31" t="s">
        <v>25929</v>
      </c>
      <c r="P5735" s="32" t="s">
        <v>67</v>
      </c>
      <c r="Q5735" s="32">
        <v>0.5</v>
      </c>
      <c r="R5735" t="str">
        <f t="shared" si="89"/>
        <v>Дацій Н.М. ПП, маг. "Продукти" р-н Ярмолинецкий Район, с.Соколовка, ул.Шевченко, д.117</v>
      </c>
    </row>
    <row r="5736" spans="1:18" hidden="1" x14ac:dyDescent="0.25">
      <c r="A5736" s="32">
        <v>713433</v>
      </c>
      <c r="B5736" s="31" t="s">
        <v>23938</v>
      </c>
      <c r="C5736" s="31" t="s">
        <v>23939</v>
      </c>
      <c r="D5736" s="31" t="s">
        <v>23940</v>
      </c>
      <c r="E5736" s="31" t="s">
        <v>145</v>
      </c>
      <c r="F5736" s="31" t="s">
        <v>122</v>
      </c>
      <c r="G5736" s="31" t="s">
        <v>107</v>
      </c>
      <c r="H5736" s="31" t="s">
        <v>108</v>
      </c>
      <c r="I5736" s="31" t="s">
        <v>23941</v>
      </c>
      <c r="J5736" s="31" t="s">
        <v>23942</v>
      </c>
      <c r="K5736" s="31" t="s">
        <v>110</v>
      </c>
      <c r="L5736" s="31" t="s">
        <v>23939</v>
      </c>
      <c r="M5736" s="31" t="s">
        <v>16</v>
      </c>
      <c r="N5736" s="31" t="s">
        <v>25931</v>
      </c>
      <c r="O5736" s="31" t="s">
        <v>25929</v>
      </c>
      <c r="P5736" s="32" t="s">
        <v>66</v>
      </c>
      <c r="Q5736" s="32">
        <v>1</v>
      </c>
      <c r="R5736" t="str">
        <f t="shared" si="89"/>
        <v>Кашперук В.В. ПП, маг. "Продукти" р-н Виньковецкий Район, с.Зиньков, ул.Ленина, д.18</v>
      </c>
    </row>
    <row r="5737" spans="1:18" hidden="1" x14ac:dyDescent="0.25">
      <c r="A5737" s="32">
        <v>713439</v>
      </c>
      <c r="B5737" s="31" t="s">
        <v>23943</v>
      </c>
      <c r="C5737" s="31" t="s">
        <v>23944</v>
      </c>
      <c r="D5737" s="31" t="s">
        <v>23945</v>
      </c>
      <c r="E5737" s="31" t="s">
        <v>145</v>
      </c>
      <c r="F5737" s="31" t="s">
        <v>122</v>
      </c>
      <c r="G5737" s="31" t="s">
        <v>107</v>
      </c>
      <c r="H5737" s="31" t="s">
        <v>108</v>
      </c>
      <c r="I5737" s="31" t="s">
        <v>23946</v>
      </c>
      <c r="J5737" s="31" t="s">
        <v>23947</v>
      </c>
      <c r="K5737" s="31" t="s">
        <v>110</v>
      </c>
      <c r="L5737" s="31" t="s">
        <v>23944</v>
      </c>
      <c r="M5737" s="31" t="s">
        <v>13</v>
      </c>
      <c r="N5737" s="31" t="s">
        <v>25931</v>
      </c>
      <c r="O5737" s="31" t="s">
        <v>25929</v>
      </c>
      <c r="P5737" s="32" t="s">
        <v>66</v>
      </c>
      <c r="Q5737" s="32">
        <v>1</v>
      </c>
      <c r="R5737" t="str">
        <f t="shared" si="89"/>
        <v>Дмітрієва О.С. ПП, маг. "Містечко" р-н Деражнянский Район, г.Деражня, ул.Проскуровская, д.72/1 (на зупинці)</v>
      </c>
    </row>
    <row r="5738" spans="1:18" hidden="1" x14ac:dyDescent="0.25">
      <c r="A5738" s="32">
        <v>713439</v>
      </c>
      <c r="B5738" s="31" t="s">
        <v>23948</v>
      </c>
      <c r="C5738" s="31" t="s">
        <v>23944</v>
      </c>
      <c r="D5738" s="31" t="s">
        <v>23945</v>
      </c>
      <c r="E5738" s="31" t="s">
        <v>145</v>
      </c>
      <c r="F5738" s="31" t="s">
        <v>122</v>
      </c>
      <c r="G5738" s="31" t="s">
        <v>107</v>
      </c>
      <c r="H5738" s="31" t="s">
        <v>108</v>
      </c>
      <c r="I5738" s="31" t="s">
        <v>124</v>
      </c>
      <c r="J5738" s="31" t="s">
        <v>109</v>
      </c>
      <c r="K5738" s="31" t="s">
        <v>110</v>
      </c>
      <c r="L5738" s="31" t="s">
        <v>23949</v>
      </c>
      <c r="M5738" s="31" t="s">
        <v>13</v>
      </c>
      <c r="N5738" s="31" t="s">
        <v>25931</v>
      </c>
      <c r="O5738" s="31" t="s">
        <v>25929</v>
      </c>
      <c r="P5738" s="32" t="s">
        <v>66</v>
      </c>
      <c r="Q5738" s="32">
        <v>1</v>
      </c>
      <c r="R5738" t="str">
        <f t="shared" si="89"/>
        <v>Дмітрієва О.С. ПП, маг. "Містечко" р-н Деражнянский Район, г.Деражня, ул.Проскуровская, д.72/1 (на зупинці)</v>
      </c>
    </row>
    <row r="5739" spans="1:18" hidden="1" x14ac:dyDescent="0.25">
      <c r="A5739" s="32">
        <v>713442</v>
      </c>
      <c r="B5739" s="31" t="s">
        <v>23955</v>
      </c>
      <c r="C5739" s="31" t="s">
        <v>23956</v>
      </c>
      <c r="D5739" s="31" t="s">
        <v>23957</v>
      </c>
      <c r="E5739" s="31" t="s">
        <v>135</v>
      </c>
      <c r="F5739" s="31" t="s">
        <v>122</v>
      </c>
      <c r="G5739" s="31" t="s">
        <v>107</v>
      </c>
      <c r="H5739" s="31" t="s">
        <v>108</v>
      </c>
      <c r="I5739" s="31" t="s">
        <v>23958</v>
      </c>
      <c r="J5739" s="31" t="s">
        <v>23959</v>
      </c>
      <c r="K5739" s="31" t="s">
        <v>110</v>
      </c>
      <c r="L5739" s="31" t="s">
        <v>23956</v>
      </c>
      <c r="M5739" s="31" t="s">
        <v>12</v>
      </c>
      <c r="N5739" s="31" t="s">
        <v>25930</v>
      </c>
      <c r="O5739" s="31" t="s">
        <v>25929</v>
      </c>
      <c r="P5739" s="32" t="s">
        <v>66</v>
      </c>
      <c r="Q5739" s="32">
        <v>0.5</v>
      </c>
      <c r="R5739" t="str">
        <f t="shared" si="89"/>
        <v>Паньковський С.В. ПП, маг. "Лавка" р-н Изяславский Район, г.Изяслав, ул.Шевченко, д.25/18</v>
      </c>
    </row>
    <row r="5740" spans="1:18" hidden="1" x14ac:dyDescent="0.25">
      <c r="A5740" s="32">
        <v>589209</v>
      </c>
      <c r="B5740" s="31" t="s">
        <v>24174</v>
      </c>
      <c r="C5740" s="31" t="s">
        <v>24175</v>
      </c>
      <c r="D5740" s="31" t="s">
        <v>24176</v>
      </c>
      <c r="E5740" s="31" t="s">
        <v>135</v>
      </c>
      <c r="F5740" s="31" t="s">
        <v>122</v>
      </c>
      <c r="G5740" s="31" t="s">
        <v>107</v>
      </c>
      <c r="H5740" s="31" t="s">
        <v>108</v>
      </c>
      <c r="I5740" s="31" t="s">
        <v>24177</v>
      </c>
      <c r="J5740" s="31" t="s">
        <v>24178</v>
      </c>
      <c r="K5740" s="31" t="s">
        <v>110</v>
      </c>
      <c r="L5740" s="31" t="s">
        <v>24175</v>
      </c>
      <c r="M5740" s="31" t="s">
        <v>8</v>
      </c>
      <c r="N5740" s="31" t="s">
        <v>25930</v>
      </c>
      <c r="O5740" s="31" t="s">
        <v>25929</v>
      </c>
      <c r="P5740" s="32" t="s">
        <v>67</v>
      </c>
      <c r="Q5740" s="32">
        <v>0.5</v>
      </c>
      <c r="R5740" t="str">
        <f t="shared" si="89"/>
        <v>Паламар С.Л. ПП, маг. "Яблунька" р-н Славутский Район, с.Яблоновка, ул.Ватутина, д.21</v>
      </c>
    </row>
    <row r="5741" spans="1:18" hidden="1" x14ac:dyDescent="0.25">
      <c r="A5741" s="32">
        <v>589215</v>
      </c>
      <c r="B5741" s="31" t="s">
        <v>24179</v>
      </c>
      <c r="C5741" s="31" t="s">
        <v>24180</v>
      </c>
      <c r="D5741" s="31" t="s">
        <v>24181</v>
      </c>
      <c r="E5741" s="31" t="s">
        <v>135</v>
      </c>
      <c r="F5741" s="31" t="s">
        <v>122</v>
      </c>
      <c r="G5741" s="31" t="s">
        <v>107</v>
      </c>
      <c r="H5741" s="31" t="s">
        <v>108</v>
      </c>
      <c r="I5741" s="31" t="s">
        <v>24182</v>
      </c>
      <c r="J5741" s="31" t="s">
        <v>24183</v>
      </c>
      <c r="K5741" s="31" t="s">
        <v>110</v>
      </c>
      <c r="L5741" s="31" t="s">
        <v>24180</v>
      </c>
      <c r="M5741" s="31" t="s">
        <v>7</v>
      </c>
      <c r="N5741" s="31" t="s">
        <v>25930</v>
      </c>
      <c r="O5741" s="31" t="s">
        <v>25929</v>
      </c>
      <c r="P5741" s="32" t="s">
        <v>66</v>
      </c>
      <c r="Q5741" s="32">
        <v>1</v>
      </c>
      <c r="R5741" t="str">
        <f t="shared" si="89"/>
        <v>Янчук С.В. ПП, маг. "Продукти" г.Славута, ул.Привокзальная, д.29</v>
      </c>
    </row>
    <row r="5742" spans="1:18" hidden="1" x14ac:dyDescent="0.25">
      <c r="A5742" s="32">
        <v>576025</v>
      </c>
      <c r="B5742" s="31" t="s">
        <v>24256</v>
      </c>
      <c r="C5742" s="31" t="s">
        <v>24257</v>
      </c>
      <c r="D5742" s="31" t="s">
        <v>24258</v>
      </c>
      <c r="E5742" s="31" t="s">
        <v>145</v>
      </c>
      <c r="F5742" s="31" t="s">
        <v>122</v>
      </c>
      <c r="G5742" s="31" t="s">
        <v>107</v>
      </c>
      <c r="H5742" s="31" t="s">
        <v>108</v>
      </c>
      <c r="I5742" s="31" t="s">
        <v>124</v>
      </c>
      <c r="J5742" s="31" t="s">
        <v>109</v>
      </c>
      <c r="K5742" s="31" t="s">
        <v>110</v>
      </c>
      <c r="L5742" s="31" t="s">
        <v>24257</v>
      </c>
      <c r="M5742" s="31" t="s">
        <v>25936</v>
      </c>
      <c r="N5742" s="31" t="s">
        <v>25931</v>
      </c>
      <c r="O5742" s="31" t="s">
        <v>25929</v>
      </c>
      <c r="P5742" s="32" t="s">
        <v>67</v>
      </c>
      <c r="Q5742" s="32">
        <v>0.5</v>
      </c>
      <c r="R5742" t="str">
        <f t="shared" si="89"/>
        <v>Кордяк І.В. ПП, маг. "Буринецький" р-н Ярмолинецкий Район, пгт.Ярмолинцы, ул.Мичурина, д.54а</v>
      </c>
    </row>
    <row r="5743" spans="1:18" hidden="1" x14ac:dyDescent="0.25">
      <c r="A5743" s="32">
        <v>576026</v>
      </c>
      <c r="B5743" s="31" t="s">
        <v>24259</v>
      </c>
      <c r="C5743" s="31" t="s">
        <v>10218</v>
      </c>
      <c r="D5743" s="31" t="s">
        <v>24260</v>
      </c>
      <c r="E5743" s="31" t="s">
        <v>145</v>
      </c>
      <c r="F5743" s="31" t="s">
        <v>122</v>
      </c>
      <c r="G5743" s="31" t="s">
        <v>107</v>
      </c>
      <c r="H5743" s="31" t="s">
        <v>108</v>
      </c>
      <c r="I5743" s="31" t="s">
        <v>124</v>
      </c>
      <c r="J5743" s="31" t="s">
        <v>109</v>
      </c>
      <c r="K5743" s="31" t="s">
        <v>110</v>
      </c>
      <c r="L5743" s="31" t="s">
        <v>10218</v>
      </c>
      <c r="M5743" s="31" t="s">
        <v>13</v>
      </c>
      <c r="N5743" s="31" t="s">
        <v>25931</v>
      </c>
      <c r="O5743" s="31" t="s">
        <v>25929</v>
      </c>
      <c r="P5743" s="32" t="s">
        <v>67</v>
      </c>
      <c r="Q5743" s="32">
        <v>0.5</v>
      </c>
      <c r="R5743" t="str">
        <f t="shared" si="89"/>
        <v>Лукова О.В. ПП, маг. "Продукти" р-н Городокский Район, с.Липовка, ул.Центральная (0)</v>
      </c>
    </row>
    <row r="5744" spans="1:18" hidden="1" x14ac:dyDescent="0.25">
      <c r="A5744" s="32">
        <v>576027</v>
      </c>
      <c r="B5744" s="31" t="s">
        <v>24261</v>
      </c>
      <c r="C5744" s="31" t="s">
        <v>24262</v>
      </c>
      <c r="D5744" s="31" t="s">
        <v>24263</v>
      </c>
      <c r="E5744" s="31" t="s">
        <v>145</v>
      </c>
      <c r="F5744" s="31" t="s">
        <v>122</v>
      </c>
      <c r="G5744" s="31" t="s">
        <v>107</v>
      </c>
      <c r="H5744" s="31" t="s">
        <v>108</v>
      </c>
      <c r="I5744" s="31" t="s">
        <v>24264</v>
      </c>
      <c r="J5744" s="31" t="s">
        <v>24265</v>
      </c>
      <c r="K5744" s="31" t="s">
        <v>110</v>
      </c>
      <c r="L5744" s="31" t="s">
        <v>24262</v>
      </c>
      <c r="M5744" s="31" t="s">
        <v>25936</v>
      </c>
      <c r="N5744" s="31" t="s">
        <v>25931</v>
      </c>
      <c r="O5744" s="31" t="s">
        <v>25929</v>
      </c>
      <c r="P5744" s="32" t="s">
        <v>66</v>
      </c>
      <c r="Q5744" s="32">
        <v>0.5</v>
      </c>
      <c r="R5744" t="str">
        <f t="shared" si="89"/>
        <v>Рихлик Б.Й. ПП, маг. "Продукти" р-н Ярмолинецкий Район, с.Ясеновка, д.0</v>
      </c>
    </row>
    <row r="5745" spans="1:18" hidden="1" x14ac:dyDescent="0.25">
      <c r="A5745" s="32">
        <v>756307</v>
      </c>
      <c r="B5745" s="31" t="s">
        <v>24276</v>
      </c>
      <c r="C5745" s="31" t="s">
        <v>24277</v>
      </c>
      <c r="D5745" s="31" t="s">
        <v>24278</v>
      </c>
      <c r="E5745" s="31" t="s">
        <v>135</v>
      </c>
      <c r="F5745" s="31" t="s">
        <v>122</v>
      </c>
      <c r="G5745" s="31" t="s">
        <v>107</v>
      </c>
      <c r="H5745" s="31" t="s">
        <v>108</v>
      </c>
      <c r="I5745" s="31" t="s">
        <v>24279</v>
      </c>
      <c r="J5745" s="31" t="s">
        <v>24280</v>
      </c>
      <c r="K5745" s="31" t="s">
        <v>110</v>
      </c>
      <c r="L5745" s="31" t="s">
        <v>24281</v>
      </c>
      <c r="M5745" s="31" t="s">
        <v>11</v>
      </c>
      <c r="N5745" s="31" t="s">
        <v>25930</v>
      </c>
      <c r="O5745" s="31" t="s">
        <v>25929</v>
      </c>
      <c r="P5745" s="32" t="s">
        <v>67</v>
      </c>
      <c r="Q5745" s="32">
        <v>0.5</v>
      </c>
      <c r="R5745" t="str">
        <f t="shared" si="89"/>
        <v>Веселкова Г.П. ПП, маг. "Продукти" г.Шепетовка, ул.Воровского, д.12 А</v>
      </c>
    </row>
    <row r="5746" spans="1:18" hidden="1" x14ac:dyDescent="0.25">
      <c r="A5746" s="32">
        <v>162344</v>
      </c>
      <c r="B5746" s="31" t="s">
        <v>14178</v>
      </c>
      <c r="C5746" s="31" t="s">
        <v>14176</v>
      </c>
      <c r="D5746" s="31" t="s">
        <v>14179</v>
      </c>
      <c r="E5746" s="31" t="s">
        <v>145</v>
      </c>
      <c r="F5746" s="31" t="s">
        <v>122</v>
      </c>
      <c r="G5746" s="31" t="s">
        <v>107</v>
      </c>
      <c r="H5746" s="31" t="s">
        <v>108</v>
      </c>
      <c r="I5746" s="31" t="s">
        <v>7742</v>
      </c>
      <c r="J5746" s="31" t="s">
        <v>7743</v>
      </c>
      <c r="K5746" s="31" t="s">
        <v>110</v>
      </c>
      <c r="L5746" s="31" t="s">
        <v>14176</v>
      </c>
      <c r="M5746" s="31" t="s">
        <v>13</v>
      </c>
      <c r="N5746" s="31" t="s">
        <v>25931</v>
      </c>
      <c r="O5746" s="31" t="s">
        <v>25929</v>
      </c>
      <c r="P5746" s="32" t="s">
        <v>66</v>
      </c>
      <c r="Q5746" s="32">
        <v>1</v>
      </c>
      <c r="R5746" t="str">
        <f t="shared" si="89"/>
        <v>Бондарчук М.М. ПП, маг. "Продукти" р-н Волочисский Район, с.Купель, ул.Жилина, д.31а</v>
      </c>
    </row>
    <row r="5747" spans="1:18" hidden="1" x14ac:dyDescent="0.25">
      <c r="A5747" s="32">
        <v>162344</v>
      </c>
      <c r="B5747" s="31" t="s">
        <v>14178</v>
      </c>
      <c r="C5747" s="31" t="s">
        <v>14176</v>
      </c>
      <c r="D5747" s="31" t="s">
        <v>14179</v>
      </c>
      <c r="E5747" s="31" t="s">
        <v>145</v>
      </c>
      <c r="F5747" s="31" t="s">
        <v>122</v>
      </c>
      <c r="G5747" s="31" t="s">
        <v>107</v>
      </c>
      <c r="H5747" s="31" t="s">
        <v>108</v>
      </c>
      <c r="I5747" s="31"/>
      <c r="J5747" s="31"/>
      <c r="K5747" s="31" t="s">
        <v>110</v>
      </c>
      <c r="L5747" s="31" t="s">
        <v>14176</v>
      </c>
      <c r="M5747" s="31" t="s">
        <v>13</v>
      </c>
      <c r="N5747" s="31" t="s">
        <v>25931</v>
      </c>
      <c r="O5747" s="31" t="s">
        <v>25929</v>
      </c>
      <c r="P5747" s="32" t="s">
        <v>66</v>
      </c>
      <c r="Q5747" s="32">
        <v>1</v>
      </c>
      <c r="R5747" t="str">
        <f t="shared" si="89"/>
        <v>Бондарчук М.М. ПП, маг. "Продукти" р-н Волочисский Район, с.Купель, ул.Жилина, д.31а</v>
      </c>
    </row>
    <row r="5748" spans="1:18" hidden="1" x14ac:dyDescent="0.25">
      <c r="A5748" s="32">
        <v>162349</v>
      </c>
      <c r="B5748" s="31" t="s">
        <v>14180</v>
      </c>
      <c r="C5748" s="31" t="s">
        <v>14181</v>
      </c>
      <c r="D5748" s="31" t="s">
        <v>14182</v>
      </c>
      <c r="E5748" s="31" t="s">
        <v>135</v>
      </c>
      <c r="F5748" s="31" t="s">
        <v>122</v>
      </c>
      <c r="G5748" s="31" t="s">
        <v>113</v>
      </c>
      <c r="H5748" s="31" t="s">
        <v>108</v>
      </c>
      <c r="I5748" s="31" t="s">
        <v>124</v>
      </c>
      <c r="J5748" s="31" t="s">
        <v>109</v>
      </c>
      <c r="K5748" s="31" t="s">
        <v>110</v>
      </c>
      <c r="L5748" s="31" t="s">
        <v>14181</v>
      </c>
      <c r="M5748" s="31" t="s">
        <v>8</v>
      </c>
      <c r="N5748" s="31" t="s">
        <v>25930</v>
      </c>
      <c r="O5748" s="31" t="s">
        <v>25929</v>
      </c>
      <c r="P5748" s="32" t="s">
        <v>67</v>
      </c>
      <c r="Q5748" s="32">
        <v>0.5</v>
      </c>
      <c r="R5748" t="str">
        <f t="shared" si="89"/>
        <v>Бордюк С.Л. ПП, ларьок "Древній звягір" р-н Славутский Район, с.Поддубцы (центр)</v>
      </c>
    </row>
    <row r="5749" spans="1:18" hidden="1" x14ac:dyDescent="0.25">
      <c r="A5749" s="32">
        <v>162349</v>
      </c>
      <c r="B5749" s="31" t="s">
        <v>14180</v>
      </c>
      <c r="C5749" s="31" t="s">
        <v>14181</v>
      </c>
      <c r="D5749" s="31" t="s">
        <v>14182</v>
      </c>
      <c r="E5749" s="31" t="s">
        <v>135</v>
      </c>
      <c r="F5749" s="31" t="s">
        <v>122</v>
      </c>
      <c r="G5749" s="31" t="s">
        <v>113</v>
      </c>
      <c r="H5749" s="31" t="s">
        <v>108</v>
      </c>
      <c r="I5749" s="31"/>
      <c r="J5749" s="31"/>
      <c r="K5749" s="31" t="s">
        <v>110</v>
      </c>
      <c r="L5749" s="31" t="s">
        <v>14181</v>
      </c>
      <c r="M5749" s="31" t="s">
        <v>8</v>
      </c>
      <c r="N5749" s="31" t="s">
        <v>25930</v>
      </c>
      <c r="O5749" s="31" t="s">
        <v>25929</v>
      </c>
      <c r="P5749" s="32" t="s">
        <v>67</v>
      </c>
      <c r="Q5749" s="32">
        <v>0.5</v>
      </c>
      <c r="R5749" t="str">
        <f t="shared" si="89"/>
        <v>Бордюк С.Л. ПП, ларьок "Древній звягір" р-н Славутский Район, с.Поддубцы (центр)</v>
      </c>
    </row>
    <row r="5750" spans="1:18" hidden="1" x14ac:dyDescent="0.25">
      <c r="A5750" s="32">
        <v>162350</v>
      </c>
      <c r="B5750" s="31" t="s">
        <v>14183</v>
      </c>
      <c r="C5750" s="31" t="s">
        <v>14184</v>
      </c>
      <c r="D5750" s="31" t="s">
        <v>14185</v>
      </c>
      <c r="E5750" s="31" t="s">
        <v>135</v>
      </c>
      <c r="F5750" s="31" t="s">
        <v>122</v>
      </c>
      <c r="G5750" s="31" t="s">
        <v>113</v>
      </c>
      <c r="H5750" s="31" t="s">
        <v>108</v>
      </c>
      <c r="I5750" s="31" t="s">
        <v>14186</v>
      </c>
      <c r="J5750" s="31" t="s">
        <v>14187</v>
      </c>
      <c r="K5750" s="31" t="s">
        <v>110</v>
      </c>
      <c r="L5750" s="31" t="s">
        <v>14188</v>
      </c>
      <c r="M5750" s="31" t="s">
        <v>7</v>
      </c>
      <c r="N5750" s="31" t="s">
        <v>25930</v>
      </c>
      <c r="O5750" s="31" t="s">
        <v>25929</v>
      </c>
      <c r="P5750" s="32" t="s">
        <v>66</v>
      </c>
      <c r="Q5750" s="32">
        <v>0.5</v>
      </c>
      <c r="R5750" t="str">
        <f t="shared" si="89"/>
        <v>Борилюк Л.П.ПП,"Ларьок" р-н Изяславский Район, с.Плужное, ул.Молодежная, д.1</v>
      </c>
    </row>
    <row r="5751" spans="1:18" hidden="1" x14ac:dyDescent="0.25">
      <c r="A5751" s="32">
        <v>162350</v>
      </c>
      <c r="B5751" s="31" t="s">
        <v>14183</v>
      </c>
      <c r="C5751" s="31" t="s">
        <v>14184</v>
      </c>
      <c r="D5751" s="31" t="s">
        <v>14185</v>
      </c>
      <c r="E5751" s="31" t="s">
        <v>135</v>
      </c>
      <c r="F5751" s="31" t="s">
        <v>122</v>
      </c>
      <c r="G5751" s="31" t="s">
        <v>113</v>
      </c>
      <c r="H5751" s="31" t="s">
        <v>108</v>
      </c>
      <c r="I5751" s="31"/>
      <c r="J5751" s="31"/>
      <c r="K5751" s="31" t="s">
        <v>110</v>
      </c>
      <c r="L5751" s="31" t="s">
        <v>14184</v>
      </c>
      <c r="M5751" s="31" t="s">
        <v>7</v>
      </c>
      <c r="N5751" s="31" t="s">
        <v>25930</v>
      </c>
      <c r="O5751" s="31" t="s">
        <v>25929</v>
      </c>
      <c r="P5751" s="32" t="s">
        <v>66</v>
      </c>
      <c r="Q5751" s="32">
        <v>0.5</v>
      </c>
      <c r="R5751" t="str">
        <f t="shared" si="89"/>
        <v>Борилюк Л.П.ПП,"Ларьок" р-н Изяславский Район, с.Плужное, ул.Молодежная, д.1</v>
      </c>
    </row>
    <row r="5752" spans="1:18" hidden="1" x14ac:dyDescent="0.25">
      <c r="A5752" s="32">
        <v>162364</v>
      </c>
      <c r="B5752" s="31" t="s">
        <v>14207</v>
      </c>
      <c r="C5752" s="31" t="s">
        <v>14208</v>
      </c>
      <c r="D5752" s="31" t="s">
        <v>14209</v>
      </c>
      <c r="E5752" s="31" t="s">
        <v>145</v>
      </c>
      <c r="F5752" s="31" t="s">
        <v>122</v>
      </c>
      <c r="G5752" s="31" t="s">
        <v>107</v>
      </c>
      <c r="H5752" s="31" t="s">
        <v>108</v>
      </c>
      <c r="I5752" s="31" t="s">
        <v>14210</v>
      </c>
      <c r="J5752" s="31" t="s">
        <v>14211</v>
      </c>
      <c r="K5752" s="31" t="s">
        <v>110</v>
      </c>
      <c r="L5752" s="31" t="s">
        <v>14208</v>
      </c>
      <c r="M5752" s="31" t="s">
        <v>14</v>
      </c>
      <c r="N5752" s="31" t="s">
        <v>25931</v>
      </c>
      <c r="O5752" s="31" t="s">
        <v>25929</v>
      </c>
      <c r="P5752" s="32" t="s">
        <v>67</v>
      </c>
      <c r="Q5752" s="32">
        <v>1</v>
      </c>
      <c r="R5752" t="str">
        <f t="shared" si="89"/>
        <v>Борщ Л.П. ПП, маг. "Продукти" р-н Ярмолинецкий Район, с.Шаровка, ул.Бачинского Льва, д.123</v>
      </c>
    </row>
    <row r="5753" spans="1:18" hidden="1" x14ac:dyDescent="0.25">
      <c r="A5753" s="32">
        <v>162364</v>
      </c>
      <c r="B5753" s="31" t="s">
        <v>14207</v>
      </c>
      <c r="C5753" s="31" t="s">
        <v>14208</v>
      </c>
      <c r="D5753" s="31" t="s">
        <v>14209</v>
      </c>
      <c r="E5753" s="31" t="s">
        <v>145</v>
      </c>
      <c r="F5753" s="31" t="s">
        <v>122</v>
      </c>
      <c r="G5753" s="31" t="s">
        <v>107</v>
      </c>
      <c r="H5753" s="31" t="s">
        <v>108</v>
      </c>
      <c r="I5753" s="31"/>
      <c r="J5753" s="31"/>
      <c r="K5753" s="31" t="s">
        <v>110</v>
      </c>
      <c r="L5753" s="31" t="s">
        <v>14208</v>
      </c>
      <c r="M5753" s="31" t="s">
        <v>14</v>
      </c>
      <c r="N5753" s="31" t="s">
        <v>25931</v>
      </c>
      <c r="O5753" s="31" t="s">
        <v>25929</v>
      </c>
      <c r="P5753" s="32" t="s">
        <v>67</v>
      </c>
      <c r="Q5753" s="32">
        <v>1</v>
      </c>
      <c r="R5753" t="str">
        <f t="shared" si="89"/>
        <v>Борщ Л.П. ПП, маг. "Продукти" р-н Ярмолинецкий Район, с.Шаровка, ул.Бачинского Льва, д.123</v>
      </c>
    </row>
    <row r="5754" spans="1:18" hidden="1" x14ac:dyDescent="0.25">
      <c r="A5754" s="32">
        <v>162384</v>
      </c>
      <c r="B5754" s="31" t="s">
        <v>14257</v>
      </c>
      <c r="C5754" s="31" t="s">
        <v>5011</v>
      </c>
      <c r="D5754" s="31" t="s">
        <v>14258</v>
      </c>
      <c r="E5754" s="31" t="s">
        <v>145</v>
      </c>
      <c r="F5754" s="31" t="s">
        <v>122</v>
      </c>
      <c r="G5754" s="31" t="s">
        <v>107</v>
      </c>
      <c r="H5754" s="31" t="s">
        <v>108</v>
      </c>
      <c r="I5754" s="31" t="s">
        <v>5013</v>
      </c>
      <c r="J5754" s="31" t="s">
        <v>5014</v>
      </c>
      <c r="K5754" s="31" t="s">
        <v>110</v>
      </c>
      <c r="L5754" s="31" t="s">
        <v>5011</v>
      </c>
      <c r="M5754" s="31" t="s">
        <v>16</v>
      </c>
      <c r="N5754" s="31" t="s">
        <v>25931</v>
      </c>
      <c r="O5754" s="31" t="s">
        <v>25929</v>
      </c>
      <c r="P5754" s="32" t="s">
        <v>66</v>
      </c>
      <c r="Q5754" s="32">
        <v>0.5</v>
      </c>
      <c r="R5754" t="str">
        <f t="shared" si="89"/>
        <v>Брошко П.Д. ПП, маг. "Продукти" р-н Виньковецкий Район, с.Слободка-Охримовецкая, ул.Комсомольская, д.11</v>
      </c>
    </row>
    <row r="5755" spans="1:18" hidden="1" x14ac:dyDescent="0.25">
      <c r="A5755" s="32">
        <v>162384</v>
      </c>
      <c r="B5755" s="31" t="s">
        <v>14257</v>
      </c>
      <c r="C5755" s="31" t="s">
        <v>5011</v>
      </c>
      <c r="D5755" s="31" t="s">
        <v>14258</v>
      </c>
      <c r="E5755" s="31" t="s">
        <v>145</v>
      </c>
      <c r="F5755" s="31" t="s">
        <v>122</v>
      </c>
      <c r="G5755" s="31" t="s">
        <v>107</v>
      </c>
      <c r="H5755" s="31" t="s">
        <v>108</v>
      </c>
      <c r="I5755" s="31"/>
      <c r="J5755" s="31"/>
      <c r="K5755" s="31" t="s">
        <v>110</v>
      </c>
      <c r="L5755" s="31" t="s">
        <v>5011</v>
      </c>
      <c r="M5755" s="31" t="s">
        <v>16</v>
      </c>
      <c r="N5755" s="31" t="s">
        <v>25931</v>
      </c>
      <c r="O5755" s="31" t="s">
        <v>25929</v>
      </c>
      <c r="P5755" s="32" t="s">
        <v>66</v>
      </c>
      <c r="Q5755" s="32">
        <v>0.5</v>
      </c>
      <c r="R5755" t="str">
        <f t="shared" si="89"/>
        <v>Брошко П.Д. ПП, маг. "Продукти" р-н Виньковецкий Район, с.Слободка-Охримовецкая, ул.Комсомольская, д.11</v>
      </c>
    </row>
    <row r="5756" spans="1:18" hidden="1" x14ac:dyDescent="0.25">
      <c r="A5756" s="32">
        <v>162385</v>
      </c>
      <c r="B5756" s="31" t="s">
        <v>14259</v>
      </c>
      <c r="C5756" s="31" t="s">
        <v>14260</v>
      </c>
      <c r="D5756" s="31" t="s">
        <v>14261</v>
      </c>
      <c r="E5756" s="31" t="s">
        <v>145</v>
      </c>
      <c r="F5756" s="31" t="s">
        <v>122</v>
      </c>
      <c r="G5756" s="31" t="s">
        <v>107</v>
      </c>
      <c r="H5756" s="31" t="s">
        <v>108</v>
      </c>
      <c r="I5756" s="31" t="s">
        <v>14262</v>
      </c>
      <c r="J5756" s="31" t="s">
        <v>14263</v>
      </c>
      <c r="K5756" s="31" t="s">
        <v>110</v>
      </c>
      <c r="L5756" s="31" t="s">
        <v>14260</v>
      </c>
      <c r="M5756" s="31" t="s">
        <v>16</v>
      </c>
      <c r="N5756" s="31" t="s">
        <v>25931</v>
      </c>
      <c r="O5756" s="31" t="s">
        <v>25929</v>
      </c>
      <c r="P5756" s="32" t="s">
        <v>67</v>
      </c>
      <c r="Q5756" s="32">
        <v>0.5</v>
      </c>
      <c r="R5756" t="str">
        <f t="shared" si="89"/>
        <v>Поручілов О.М. ПП, маг."Продукти" р-н Виньковецкий Район, с.Петрашовка, ул.Победы, д.95</v>
      </c>
    </row>
    <row r="5757" spans="1:18" hidden="1" x14ac:dyDescent="0.25">
      <c r="A5757" s="32">
        <v>162385</v>
      </c>
      <c r="B5757" s="31" t="s">
        <v>14259</v>
      </c>
      <c r="C5757" s="31" t="s">
        <v>14260</v>
      </c>
      <c r="D5757" s="31" t="s">
        <v>14261</v>
      </c>
      <c r="E5757" s="31" t="s">
        <v>145</v>
      </c>
      <c r="F5757" s="31" t="s">
        <v>122</v>
      </c>
      <c r="G5757" s="31" t="s">
        <v>107</v>
      </c>
      <c r="H5757" s="31" t="s">
        <v>108</v>
      </c>
      <c r="I5757" s="31"/>
      <c r="J5757" s="31"/>
      <c r="K5757" s="31" t="s">
        <v>110</v>
      </c>
      <c r="L5757" s="31" t="s">
        <v>5011</v>
      </c>
      <c r="M5757" s="31" t="s">
        <v>16</v>
      </c>
      <c r="N5757" s="31" t="s">
        <v>25931</v>
      </c>
      <c r="O5757" s="31" t="s">
        <v>25929</v>
      </c>
      <c r="P5757" s="32" t="s">
        <v>67</v>
      </c>
      <c r="Q5757" s="32">
        <v>0.5</v>
      </c>
      <c r="R5757" t="str">
        <f t="shared" si="89"/>
        <v>Поручілов О.М. ПП, маг."Продукти" р-н Виньковецкий Район, с.Петрашовка, ул.Победы, д.95</v>
      </c>
    </row>
    <row r="5758" spans="1:18" hidden="1" x14ac:dyDescent="0.25">
      <c r="A5758" s="32">
        <v>162387</v>
      </c>
      <c r="B5758" s="31" t="s">
        <v>14264</v>
      </c>
      <c r="C5758" s="31" t="s">
        <v>5011</v>
      </c>
      <c r="D5758" s="31" t="s">
        <v>14265</v>
      </c>
      <c r="E5758" s="31" t="s">
        <v>145</v>
      </c>
      <c r="F5758" s="31" t="s">
        <v>122</v>
      </c>
      <c r="G5758" s="31" t="s">
        <v>107</v>
      </c>
      <c r="H5758" s="31" t="s">
        <v>108</v>
      </c>
      <c r="I5758" s="31" t="s">
        <v>5013</v>
      </c>
      <c r="J5758" s="31" t="s">
        <v>5014</v>
      </c>
      <c r="K5758" s="31" t="s">
        <v>110</v>
      </c>
      <c r="L5758" s="31" t="s">
        <v>5011</v>
      </c>
      <c r="M5758" s="31" t="s">
        <v>16</v>
      </c>
      <c r="N5758" s="31" t="s">
        <v>25931</v>
      </c>
      <c r="O5758" s="31" t="s">
        <v>25929</v>
      </c>
      <c r="P5758" s="32" t="s">
        <v>67</v>
      </c>
      <c r="Q5758" s="32">
        <v>0.5</v>
      </c>
      <c r="R5758" t="str">
        <f t="shared" si="89"/>
        <v>Брошко П.Д. ПП, маг. "Продукти" р-н Виньковецкий Район, с.Нетечинцы, д.1</v>
      </c>
    </row>
    <row r="5759" spans="1:18" hidden="1" x14ac:dyDescent="0.25">
      <c r="A5759" s="32">
        <v>162391</v>
      </c>
      <c r="B5759" s="31" t="s">
        <v>14270</v>
      </c>
      <c r="C5759" s="31" t="s">
        <v>14271</v>
      </c>
      <c r="D5759" s="31" t="s">
        <v>14272</v>
      </c>
      <c r="E5759" s="31" t="s">
        <v>135</v>
      </c>
      <c r="F5759" s="31" t="s">
        <v>122</v>
      </c>
      <c r="G5759" s="31" t="s">
        <v>107</v>
      </c>
      <c r="H5759" s="31" t="s">
        <v>108</v>
      </c>
      <c r="I5759" s="31"/>
      <c r="J5759" s="31"/>
      <c r="K5759" s="31" t="s">
        <v>110</v>
      </c>
      <c r="L5759" s="31" t="s">
        <v>14271</v>
      </c>
      <c r="M5759" s="31" t="s">
        <v>8</v>
      </c>
      <c r="N5759" s="31" t="s">
        <v>25930</v>
      </c>
      <c r="O5759" s="31" t="s">
        <v>25929</v>
      </c>
      <c r="P5759" s="32" t="s">
        <v>67</v>
      </c>
      <c r="Q5759" s="32">
        <v>0.5</v>
      </c>
      <c r="R5759" t="str">
        <f t="shared" si="89"/>
        <v>Брусакова Н.С. ПП, маг. "Меридіан" р-н Шепетовский Район, с.Судилков, ул.Ленина, д.58а</v>
      </c>
    </row>
    <row r="5760" spans="1:18" hidden="1" x14ac:dyDescent="0.25">
      <c r="A5760" s="32">
        <v>162391</v>
      </c>
      <c r="B5760" s="31" t="s">
        <v>14270</v>
      </c>
      <c r="C5760" s="31" t="s">
        <v>14271</v>
      </c>
      <c r="D5760" s="31" t="s">
        <v>14272</v>
      </c>
      <c r="E5760" s="31" t="s">
        <v>135</v>
      </c>
      <c r="F5760" s="31" t="s">
        <v>122</v>
      </c>
      <c r="G5760" s="31" t="s">
        <v>107</v>
      </c>
      <c r="H5760" s="31" t="s">
        <v>108</v>
      </c>
      <c r="I5760" s="31" t="s">
        <v>14273</v>
      </c>
      <c r="J5760" s="31" t="s">
        <v>14274</v>
      </c>
      <c r="K5760" s="31" t="s">
        <v>110</v>
      </c>
      <c r="L5760" s="31" t="s">
        <v>14271</v>
      </c>
      <c r="M5760" s="31" t="s">
        <v>8</v>
      </c>
      <c r="N5760" s="31" t="s">
        <v>25930</v>
      </c>
      <c r="O5760" s="31" t="s">
        <v>25929</v>
      </c>
      <c r="P5760" s="32" t="s">
        <v>67</v>
      </c>
      <c r="Q5760" s="32">
        <v>0.5</v>
      </c>
      <c r="R5760" t="str">
        <f t="shared" si="89"/>
        <v>Брусакова Н.С. ПП, маг. "Меридіан" р-н Шепетовский Район, с.Судилков, ул.Ленина, д.58а</v>
      </c>
    </row>
    <row r="5761" spans="1:18" hidden="1" x14ac:dyDescent="0.25">
      <c r="A5761" s="32">
        <v>162413</v>
      </c>
      <c r="B5761" s="31" t="s">
        <v>14325</v>
      </c>
      <c r="C5761" s="31" t="s">
        <v>14326</v>
      </c>
      <c r="D5761" s="31" t="s">
        <v>14327</v>
      </c>
      <c r="E5761" s="31" t="s">
        <v>145</v>
      </c>
      <c r="F5761" s="31" t="s">
        <v>122</v>
      </c>
      <c r="G5761" s="31" t="s">
        <v>107</v>
      </c>
      <c r="H5761" s="31" t="s">
        <v>108</v>
      </c>
      <c r="I5761" s="31"/>
      <c r="J5761" s="31"/>
      <c r="K5761" s="31" t="s">
        <v>110</v>
      </c>
      <c r="L5761" s="31" t="s">
        <v>14330</v>
      </c>
      <c r="M5761" s="31" t="s">
        <v>14</v>
      </c>
      <c r="N5761" s="31" t="s">
        <v>25931</v>
      </c>
      <c r="O5761" s="31" t="s">
        <v>25929</v>
      </c>
      <c r="P5761" s="32" t="s">
        <v>66</v>
      </c>
      <c r="Q5761" s="32">
        <v>1</v>
      </c>
      <c r="R5761" t="str">
        <f t="shared" si="89"/>
        <v>Мацікевич Ю.Д. ПП, маг. "Гарант" р-н Ярмолинецкий Район, с.Скаржинцы, ул.Молодежная, д.2</v>
      </c>
    </row>
    <row r="5762" spans="1:18" hidden="1" x14ac:dyDescent="0.25">
      <c r="A5762" s="32">
        <v>162413</v>
      </c>
      <c r="B5762" s="31" t="s">
        <v>14325</v>
      </c>
      <c r="C5762" s="31" t="s">
        <v>14326</v>
      </c>
      <c r="D5762" s="31" t="s">
        <v>14327</v>
      </c>
      <c r="E5762" s="31" t="s">
        <v>145</v>
      </c>
      <c r="F5762" s="31" t="s">
        <v>122</v>
      </c>
      <c r="G5762" s="31" t="s">
        <v>107</v>
      </c>
      <c r="H5762" s="31" t="s">
        <v>108</v>
      </c>
      <c r="I5762" s="31" t="s">
        <v>14328</v>
      </c>
      <c r="J5762" s="31" t="s">
        <v>14329</v>
      </c>
      <c r="K5762" s="31" t="s">
        <v>110</v>
      </c>
      <c r="L5762" s="31" t="s">
        <v>14326</v>
      </c>
      <c r="M5762" s="31" t="s">
        <v>14</v>
      </c>
      <c r="N5762" s="31" t="s">
        <v>25931</v>
      </c>
      <c r="O5762" s="31" t="s">
        <v>25929</v>
      </c>
      <c r="P5762" s="32" t="s">
        <v>66</v>
      </c>
      <c r="Q5762" s="32">
        <v>1</v>
      </c>
      <c r="R5762" t="str">
        <f t="shared" si="89"/>
        <v>Мацікевич Ю.Д. ПП, маг. "Гарант" р-н Ярмолинецкий Район, с.Скаржинцы, ул.Молодежная, д.2</v>
      </c>
    </row>
    <row r="5763" spans="1:18" hidden="1" x14ac:dyDescent="0.25">
      <c r="A5763" s="32">
        <v>162415</v>
      </c>
      <c r="B5763" s="31" t="s">
        <v>14334</v>
      </c>
      <c r="C5763" s="31" t="s">
        <v>14335</v>
      </c>
      <c r="D5763" s="31" t="s">
        <v>14336</v>
      </c>
      <c r="E5763" s="31" t="s">
        <v>145</v>
      </c>
      <c r="F5763" s="31" t="s">
        <v>122</v>
      </c>
      <c r="G5763" s="31" t="s">
        <v>107</v>
      </c>
      <c r="H5763" s="31" t="s">
        <v>108</v>
      </c>
      <c r="I5763" s="31" t="s">
        <v>14337</v>
      </c>
      <c r="J5763" s="31" t="s">
        <v>14338</v>
      </c>
      <c r="K5763" s="31" t="s">
        <v>110</v>
      </c>
      <c r="L5763" s="31" t="s">
        <v>14335</v>
      </c>
      <c r="M5763" s="31" t="s">
        <v>16</v>
      </c>
      <c r="N5763" s="31" t="s">
        <v>25931</v>
      </c>
      <c r="O5763" s="31" t="s">
        <v>25929</v>
      </c>
      <c r="P5763" s="32" t="s">
        <v>66</v>
      </c>
      <c r="Q5763" s="32">
        <v>1</v>
      </c>
      <c r="R5763" t="str">
        <f t="shared" ref="R5763:R5826" si="90">CONCATENATE(C5763," ",D5763)</f>
        <v>Буляк В.А. ПП, маг. "Фортуна" р-н Виньковецкий Район, с.Зиньков, ул.Ленина, д.12/1</v>
      </c>
    </row>
    <row r="5764" spans="1:18" hidden="1" x14ac:dyDescent="0.25">
      <c r="A5764" s="32">
        <v>162415</v>
      </c>
      <c r="B5764" s="31" t="s">
        <v>14334</v>
      </c>
      <c r="C5764" s="31" t="s">
        <v>14335</v>
      </c>
      <c r="D5764" s="31" t="s">
        <v>14336</v>
      </c>
      <c r="E5764" s="31" t="s">
        <v>145</v>
      </c>
      <c r="F5764" s="31" t="s">
        <v>122</v>
      </c>
      <c r="G5764" s="31" t="s">
        <v>107</v>
      </c>
      <c r="H5764" s="31" t="s">
        <v>108</v>
      </c>
      <c r="I5764" s="31"/>
      <c r="J5764" s="31"/>
      <c r="K5764" s="31" t="s">
        <v>110</v>
      </c>
      <c r="L5764" s="31" t="s">
        <v>14335</v>
      </c>
      <c r="M5764" s="31" t="s">
        <v>16</v>
      </c>
      <c r="N5764" s="31" t="s">
        <v>25931</v>
      </c>
      <c r="O5764" s="31" t="s">
        <v>25929</v>
      </c>
      <c r="P5764" s="32" t="s">
        <v>66</v>
      </c>
      <c r="Q5764" s="32">
        <v>1</v>
      </c>
      <c r="R5764" t="str">
        <f t="shared" si="90"/>
        <v>Буляк В.А. ПП, маг. "Фортуна" р-н Виньковецкий Район, с.Зиньков, ул.Ленина, д.12/1</v>
      </c>
    </row>
    <row r="5765" spans="1:18" hidden="1" x14ac:dyDescent="0.25">
      <c r="A5765" s="32">
        <v>162426</v>
      </c>
      <c r="B5765" s="31" t="s">
        <v>14346</v>
      </c>
      <c r="C5765" s="31" t="s">
        <v>14347</v>
      </c>
      <c r="D5765" s="31" t="s">
        <v>14348</v>
      </c>
      <c r="E5765" s="31" t="s">
        <v>145</v>
      </c>
      <c r="F5765" s="31" t="s">
        <v>122</v>
      </c>
      <c r="G5765" s="31" t="s">
        <v>114</v>
      </c>
      <c r="H5765" s="31" t="s">
        <v>108</v>
      </c>
      <c r="I5765" s="31" t="s">
        <v>14349</v>
      </c>
      <c r="J5765" s="31" t="s">
        <v>14350</v>
      </c>
      <c r="K5765" s="31" t="s">
        <v>110</v>
      </c>
      <c r="L5765" s="31" t="s">
        <v>14347</v>
      </c>
      <c r="M5765" s="31" t="s">
        <v>14</v>
      </c>
      <c r="N5765" s="31" t="s">
        <v>25931</v>
      </c>
      <c r="O5765" s="31" t="s">
        <v>25929</v>
      </c>
      <c r="P5765" s="32" t="s">
        <v>67</v>
      </c>
      <c r="Q5765" s="32">
        <v>0.5</v>
      </c>
      <c r="R5765" t="str">
        <f t="shared" si="90"/>
        <v>Бурлака І.А. ПП, маг. - кафе "Вікторія" р-н Хмельницкий Район, с.Гвардейское, ул.Соборная (навпроти Універмага)</v>
      </c>
    </row>
    <row r="5766" spans="1:18" hidden="1" x14ac:dyDescent="0.25">
      <c r="A5766" s="32">
        <v>162426</v>
      </c>
      <c r="B5766" s="31" t="s">
        <v>14346</v>
      </c>
      <c r="C5766" s="31" t="s">
        <v>14347</v>
      </c>
      <c r="D5766" s="31" t="s">
        <v>14348</v>
      </c>
      <c r="E5766" s="31" t="s">
        <v>145</v>
      </c>
      <c r="F5766" s="31" t="s">
        <v>122</v>
      </c>
      <c r="G5766" s="31" t="s">
        <v>114</v>
      </c>
      <c r="H5766" s="31" t="s">
        <v>108</v>
      </c>
      <c r="I5766" s="31"/>
      <c r="J5766" s="31"/>
      <c r="K5766" s="31" t="s">
        <v>110</v>
      </c>
      <c r="L5766" s="31" t="s">
        <v>14347</v>
      </c>
      <c r="M5766" s="31" t="s">
        <v>14</v>
      </c>
      <c r="N5766" s="31" t="s">
        <v>25931</v>
      </c>
      <c r="O5766" s="31" t="s">
        <v>25929</v>
      </c>
      <c r="P5766" s="32" t="s">
        <v>67</v>
      </c>
      <c r="Q5766" s="32">
        <v>0.5</v>
      </c>
      <c r="R5766" t="str">
        <f t="shared" si="90"/>
        <v>Бурлака І.А. ПП, маг. - кафе "Вікторія" р-н Хмельницкий Район, с.Гвардейское, ул.Соборная (навпроти Універмага)</v>
      </c>
    </row>
    <row r="5767" spans="1:18" hidden="1" x14ac:dyDescent="0.25">
      <c r="A5767" s="32">
        <v>162427</v>
      </c>
      <c r="B5767" s="31" t="s">
        <v>14351</v>
      </c>
      <c r="C5767" s="31" t="s">
        <v>14352</v>
      </c>
      <c r="D5767" s="31" t="s">
        <v>14353</v>
      </c>
      <c r="E5767" s="31" t="s">
        <v>135</v>
      </c>
      <c r="F5767" s="31" t="s">
        <v>122</v>
      </c>
      <c r="G5767" s="31" t="s">
        <v>107</v>
      </c>
      <c r="H5767" s="31" t="s">
        <v>108</v>
      </c>
      <c r="I5767" s="31" t="s">
        <v>14354</v>
      </c>
      <c r="J5767" s="31" t="s">
        <v>14355</v>
      </c>
      <c r="K5767" s="31" t="s">
        <v>110</v>
      </c>
      <c r="L5767" s="31" t="s">
        <v>14352</v>
      </c>
      <c r="M5767" s="31" t="s">
        <v>9</v>
      </c>
      <c r="N5767" s="31" t="s">
        <v>25930</v>
      </c>
      <c r="O5767" s="31" t="s">
        <v>25929</v>
      </c>
      <c r="P5767" s="32" t="s">
        <v>66</v>
      </c>
      <c r="Q5767" s="32">
        <v>1</v>
      </c>
      <c r="R5767" t="str">
        <f t="shared" si="90"/>
        <v>Бурлака Н.П. ПП, маг. "Люкс" р-н Белогорский Район, пгт.Ямполь, ул.Чернавина, д.41а</v>
      </c>
    </row>
    <row r="5768" spans="1:18" hidden="1" x14ac:dyDescent="0.25">
      <c r="A5768" s="32">
        <v>162427</v>
      </c>
      <c r="B5768" s="31" t="s">
        <v>14351</v>
      </c>
      <c r="C5768" s="31" t="s">
        <v>14352</v>
      </c>
      <c r="D5768" s="31" t="s">
        <v>14353</v>
      </c>
      <c r="E5768" s="31" t="s">
        <v>135</v>
      </c>
      <c r="F5768" s="31" t="s">
        <v>122</v>
      </c>
      <c r="G5768" s="31" t="s">
        <v>107</v>
      </c>
      <c r="H5768" s="31" t="s">
        <v>108</v>
      </c>
      <c r="I5768" s="31"/>
      <c r="J5768" s="31"/>
      <c r="K5768" s="31" t="s">
        <v>110</v>
      </c>
      <c r="L5768" s="31" t="s">
        <v>14352</v>
      </c>
      <c r="M5768" s="31" t="s">
        <v>9</v>
      </c>
      <c r="N5768" s="31" t="s">
        <v>25930</v>
      </c>
      <c r="O5768" s="31" t="s">
        <v>25929</v>
      </c>
      <c r="P5768" s="32" t="s">
        <v>66</v>
      </c>
      <c r="Q5768" s="32">
        <v>1</v>
      </c>
      <c r="R5768" t="str">
        <f t="shared" si="90"/>
        <v>Бурлака Н.П. ПП, маг. "Люкс" р-н Белогорский Район, пгт.Ямполь, ул.Чернавина, д.41а</v>
      </c>
    </row>
    <row r="5769" spans="1:18" hidden="1" x14ac:dyDescent="0.25">
      <c r="A5769" s="32">
        <v>162432</v>
      </c>
      <c r="B5769" s="31" t="s">
        <v>14369</v>
      </c>
      <c r="C5769" s="31" t="s">
        <v>14370</v>
      </c>
      <c r="D5769" s="31" t="s">
        <v>14371</v>
      </c>
      <c r="E5769" s="31" t="s">
        <v>135</v>
      </c>
      <c r="F5769" s="31" t="s">
        <v>122</v>
      </c>
      <c r="G5769" s="31" t="s">
        <v>107</v>
      </c>
      <c r="H5769" s="31" t="s">
        <v>108</v>
      </c>
      <c r="I5769" s="31" t="s">
        <v>14372</v>
      </c>
      <c r="J5769" s="31" t="s">
        <v>14373</v>
      </c>
      <c r="K5769" s="31" t="s">
        <v>110</v>
      </c>
      <c r="L5769" s="31" t="s">
        <v>14370</v>
      </c>
      <c r="M5769" s="31" t="s">
        <v>9</v>
      </c>
      <c r="N5769" s="31" t="s">
        <v>25930</v>
      </c>
      <c r="O5769" s="31" t="s">
        <v>25929</v>
      </c>
      <c r="P5769" s="32" t="s">
        <v>67</v>
      </c>
      <c r="Q5769" s="32">
        <v>0.5</v>
      </c>
      <c r="R5769" t="str">
        <f t="shared" si="90"/>
        <v>Бурч Л.О. ПП, маг. "Садочок" р-н Полонский Район, с.Юровщина, ул.Ватутина, д.1а</v>
      </c>
    </row>
    <row r="5770" spans="1:18" hidden="1" x14ac:dyDescent="0.25">
      <c r="A5770" s="32">
        <v>162432</v>
      </c>
      <c r="B5770" s="31" t="s">
        <v>14369</v>
      </c>
      <c r="C5770" s="31" t="s">
        <v>14370</v>
      </c>
      <c r="D5770" s="31" t="s">
        <v>14371</v>
      </c>
      <c r="E5770" s="31" t="s">
        <v>135</v>
      </c>
      <c r="F5770" s="31" t="s">
        <v>122</v>
      </c>
      <c r="G5770" s="31" t="s">
        <v>107</v>
      </c>
      <c r="H5770" s="31" t="s">
        <v>108</v>
      </c>
      <c r="I5770" s="31"/>
      <c r="J5770" s="31"/>
      <c r="K5770" s="31" t="s">
        <v>110</v>
      </c>
      <c r="L5770" s="31" t="s">
        <v>14370</v>
      </c>
      <c r="M5770" s="31" t="s">
        <v>9</v>
      </c>
      <c r="N5770" s="31" t="s">
        <v>25930</v>
      </c>
      <c r="O5770" s="31" t="s">
        <v>25929</v>
      </c>
      <c r="P5770" s="32" t="s">
        <v>67</v>
      </c>
      <c r="Q5770" s="32">
        <v>0.5</v>
      </c>
      <c r="R5770" t="str">
        <f t="shared" si="90"/>
        <v>Бурч Л.О. ПП, маг. "Садочок" р-н Полонский Район, с.Юровщина, ул.Ватутина, д.1а</v>
      </c>
    </row>
    <row r="5771" spans="1:18" hidden="1" x14ac:dyDescent="0.25">
      <c r="A5771" s="32">
        <v>162439</v>
      </c>
      <c r="B5771" s="31" t="s">
        <v>14391</v>
      </c>
      <c r="C5771" s="31" t="s">
        <v>14392</v>
      </c>
      <c r="D5771" s="31" t="s">
        <v>4499</v>
      </c>
      <c r="E5771" s="31" t="s">
        <v>145</v>
      </c>
      <c r="F5771" s="31" t="s">
        <v>122</v>
      </c>
      <c r="G5771" s="31" t="s">
        <v>107</v>
      </c>
      <c r="H5771" s="31" t="s">
        <v>108</v>
      </c>
      <c r="I5771" s="31" t="s">
        <v>14393</v>
      </c>
      <c r="J5771" s="31" t="s">
        <v>14394</v>
      </c>
      <c r="K5771" s="31" t="s">
        <v>110</v>
      </c>
      <c r="L5771" s="31" t="s">
        <v>14392</v>
      </c>
      <c r="M5771" s="31" t="s">
        <v>25936</v>
      </c>
      <c r="N5771" s="31" t="s">
        <v>25931</v>
      </c>
      <c r="O5771" s="31" t="s">
        <v>25929</v>
      </c>
      <c r="P5771" s="32" t="s">
        <v>66</v>
      </c>
      <c r="Q5771" s="32">
        <v>1</v>
      </c>
      <c r="R5771" t="str">
        <f t="shared" si="90"/>
        <v>Буцький А.В. ПП, маг. "Продукти" р-н Городокский Район, с.Пильный Алексинец (0)</v>
      </c>
    </row>
    <row r="5772" spans="1:18" hidden="1" x14ac:dyDescent="0.25">
      <c r="A5772" s="32">
        <v>162456</v>
      </c>
      <c r="B5772" s="31" t="s">
        <v>14412</v>
      </c>
      <c r="C5772" s="31" t="s">
        <v>14413</v>
      </c>
      <c r="D5772" s="31" t="s">
        <v>14414</v>
      </c>
      <c r="E5772" s="31" t="s">
        <v>145</v>
      </c>
      <c r="F5772" s="31" t="s">
        <v>122</v>
      </c>
      <c r="G5772" s="31" t="s">
        <v>114</v>
      </c>
      <c r="H5772" s="31" t="s">
        <v>108</v>
      </c>
      <c r="I5772" s="31" t="s">
        <v>124</v>
      </c>
      <c r="J5772" s="31" t="s">
        <v>109</v>
      </c>
      <c r="K5772" s="31" t="s">
        <v>110</v>
      </c>
      <c r="L5772" s="31" t="s">
        <v>14413</v>
      </c>
      <c r="M5772" s="31" t="s">
        <v>13</v>
      </c>
      <c r="N5772" s="31" t="s">
        <v>25931</v>
      </c>
      <c r="O5772" s="31" t="s">
        <v>25929</v>
      </c>
      <c r="P5772" s="32" t="s">
        <v>25948</v>
      </c>
      <c r="Q5772" s="32">
        <v>0.5</v>
      </c>
      <c r="R5772" t="str">
        <f t="shared" si="90"/>
        <v>Вандюк С.А. ПП, бар "Гурман" р-н Деражнянский Район, г.Деражня, пер.Мира (біля універмагу)</v>
      </c>
    </row>
    <row r="5773" spans="1:18" hidden="1" x14ac:dyDescent="0.25">
      <c r="A5773" s="32">
        <v>162463</v>
      </c>
      <c r="B5773" s="31" t="s">
        <v>14422</v>
      </c>
      <c r="C5773" s="31" t="s">
        <v>14423</v>
      </c>
      <c r="D5773" s="31" t="s">
        <v>14424</v>
      </c>
      <c r="E5773" s="31" t="s">
        <v>135</v>
      </c>
      <c r="F5773" s="31" t="s">
        <v>122</v>
      </c>
      <c r="G5773" s="31" t="s">
        <v>107</v>
      </c>
      <c r="H5773" s="31" t="s">
        <v>108</v>
      </c>
      <c r="I5773" s="31" t="s">
        <v>14425</v>
      </c>
      <c r="J5773" s="31" t="s">
        <v>14426</v>
      </c>
      <c r="K5773" s="31" t="s">
        <v>110</v>
      </c>
      <c r="L5773" s="31" t="s">
        <v>14423</v>
      </c>
      <c r="M5773" s="31" t="s">
        <v>8</v>
      </c>
      <c r="N5773" s="31" t="s">
        <v>25930</v>
      </c>
      <c r="O5773" s="31" t="s">
        <v>25929</v>
      </c>
      <c r="P5773" s="32" t="s">
        <v>67</v>
      </c>
      <c r="Q5773" s="32">
        <v>0.5</v>
      </c>
      <c r="R5773" t="str">
        <f t="shared" si="90"/>
        <v>Васик Д.В. ПП, маг."Танюша" р-н Шепетовский Район, с.Судилков, ул.Ленина, д.107</v>
      </c>
    </row>
    <row r="5774" spans="1:18" hidden="1" x14ac:dyDescent="0.25">
      <c r="A5774" s="32">
        <v>162468</v>
      </c>
      <c r="B5774" s="31" t="s">
        <v>14430</v>
      </c>
      <c r="C5774" s="31" t="s">
        <v>14431</v>
      </c>
      <c r="D5774" s="31" t="s">
        <v>14432</v>
      </c>
      <c r="E5774" s="31" t="s">
        <v>135</v>
      </c>
      <c r="F5774" s="31" t="s">
        <v>122</v>
      </c>
      <c r="G5774" s="31" t="s">
        <v>107</v>
      </c>
      <c r="H5774" s="31" t="s">
        <v>108</v>
      </c>
      <c r="I5774" s="31" t="s">
        <v>14433</v>
      </c>
      <c r="J5774" s="31" t="s">
        <v>14434</v>
      </c>
      <c r="K5774" s="31" t="s">
        <v>110</v>
      </c>
      <c r="L5774" s="31" t="s">
        <v>14431</v>
      </c>
      <c r="M5774" s="31" t="s">
        <v>8</v>
      </c>
      <c r="N5774" s="31" t="s">
        <v>25930</v>
      </c>
      <c r="O5774" s="31" t="s">
        <v>25929</v>
      </c>
      <c r="P5774" s="32" t="s">
        <v>66</v>
      </c>
      <c r="Q5774" s="32">
        <v>0.5</v>
      </c>
      <c r="R5774" t="str">
        <f t="shared" si="90"/>
        <v>Василишина О.В. ПП, к-к р-н Шепетовский Район, с.Вербовцы, ул.Величка, д.4</v>
      </c>
    </row>
    <row r="5775" spans="1:18" hidden="1" x14ac:dyDescent="0.25">
      <c r="A5775" s="32">
        <v>162468</v>
      </c>
      <c r="B5775" s="31" t="s">
        <v>14430</v>
      </c>
      <c r="C5775" s="31" t="s">
        <v>14431</v>
      </c>
      <c r="D5775" s="31" t="s">
        <v>14432</v>
      </c>
      <c r="E5775" s="31" t="s">
        <v>135</v>
      </c>
      <c r="F5775" s="31" t="s">
        <v>122</v>
      </c>
      <c r="G5775" s="31" t="s">
        <v>107</v>
      </c>
      <c r="H5775" s="31" t="s">
        <v>108</v>
      </c>
      <c r="I5775" s="31" t="s">
        <v>14433</v>
      </c>
      <c r="J5775" s="31" t="s">
        <v>14434</v>
      </c>
      <c r="K5775" s="31" t="s">
        <v>110</v>
      </c>
      <c r="L5775" s="31" t="s">
        <v>14431</v>
      </c>
      <c r="M5775" s="31" t="s">
        <v>8</v>
      </c>
      <c r="N5775" s="31" t="s">
        <v>25930</v>
      </c>
      <c r="O5775" s="31" t="s">
        <v>25929</v>
      </c>
      <c r="P5775" s="32" t="s">
        <v>66</v>
      </c>
      <c r="Q5775" s="32">
        <v>0.5</v>
      </c>
      <c r="R5775" t="str">
        <f t="shared" si="90"/>
        <v>Василишина О.В. ПП, к-к р-н Шепетовский Район, с.Вербовцы, ул.Величка, д.4</v>
      </c>
    </row>
    <row r="5776" spans="1:18" hidden="1" x14ac:dyDescent="0.25">
      <c r="A5776" s="32">
        <v>162470</v>
      </c>
      <c r="B5776" s="31" t="s">
        <v>14435</v>
      </c>
      <c r="C5776" s="31" t="s">
        <v>14436</v>
      </c>
      <c r="D5776" s="31" t="s">
        <v>14437</v>
      </c>
      <c r="E5776" s="31" t="s">
        <v>145</v>
      </c>
      <c r="F5776" s="31" t="s">
        <v>122</v>
      </c>
      <c r="G5776" s="31" t="s">
        <v>107</v>
      </c>
      <c r="H5776" s="31" t="s">
        <v>108</v>
      </c>
      <c r="I5776" s="31" t="s">
        <v>14438</v>
      </c>
      <c r="J5776" s="31" t="s">
        <v>14439</v>
      </c>
      <c r="K5776" s="31" t="s">
        <v>110</v>
      </c>
      <c r="L5776" s="31" t="s">
        <v>14436</v>
      </c>
      <c r="M5776" s="31" t="s">
        <v>14</v>
      </c>
      <c r="N5776" s="31" t="s">
        <v>25931</v>
      </c>
      <c r="O5776" s="31" t="s">
        <v>25929</v>
      </c>
      <c r="P5776" s="32" t="s">
        <v>66</v>
      </c>
      <c r="Q5776" s="32">
        <v>1</v>
      </c>
      <c r="R5776" t="str">
        <f t="shared" si="90"/>
        <v>Васильчишина Г.А. ПП, маг. "Продукти" р-н Ярмолинецкий Район, с.Шаровка, ул.Бачинского Льва, д.124</v>
      </c>
    </row>
    <row r="5777" spans="1:18" hidden="1" x14ac:dyDescent="0.25">
      <c r="A5777" s="32">
        <v>162470</v>
      </c>
      <c r="B5777" s="31" t="s">
        <v>14435</v>
      </c>
      <c r="C5777" s="31" t="s">
        <v>14436</v>
      </c>
      <c r="D5777" s="31" t="s">
        <v>14437</v>
      </c>
      <c r="E5777" s="31" t="s">
        <v>145</v>
      </c>
      <c r="F5777" s="31" t="s">
        <v>122</v>
      </c>
      <c r="G5777" s="31" t="s">
        <v>107</v>
      </c>
      <c r="H5777" s="31" t="s">
        <v>108</v>
      </c>
      <c r="I5777" s="31"/>
      <c r="J5777" s="31"/>
      <c r="K5777" s="31" t="s">
        <v>110</v>
      </c>
      <c r="L5777" s="31" t="s">
        <v>14436</v>
      </c>
      <c r="M5777" s="31" t="s">
        <v>14</v>
      </c>
      <c r="N5777" s="31" t="s">
        <v>25931</v>
      </c>
      <c r="O5777" s="31" t="s">
        <v>25929</v>
      </c>
      <c r="P5777" s="32" t="s">
        <v>66</v>
      </c>
      <c r="Q5777" s="32">
        <v>1</v>
      </c>
      <c r="R5777" t="str">
        <f t="shared" si="90"/>
        <v>Васильчишина Г.А. ПП, маг. "Продукти" р-н Ярмолинецкий Район, с.Шаровка, ул.Бачинского Льва, д.124</v>
      </c>
    </row>
    <row r="5778" spans="1:18" hidden="1" x14ac:dyDescent="0.25">
      <c r="A5778" s="32">
        <v>162471</v>
      </c>
      <c r="B5778" s="31" t="s">
        <v>14440</v>
      </c>
      <c r="C5778" s="31" t="s">
        <v>14441</v>
      </c>
      <c r="D5778" s="31" t="s">
        <v>12940</v>
      </c>
      <c r="E5778" s="31" t="s">
        <v>135</v>
      </c>
      <c r="F5778" s="31" t="s">
        <v>122</v>
      </c>
      <c r="G5778" s="31" t="s">
        <v>107</v>
      </c>
      <c r="H5778" s="31" t="s">
        <v>108</v>
      </c>
      <c r="I5778" s="31" t="s">
        <v>14442</v>
      </c>
      <c r="J5778" s="31" t="s">
        <v>14443</v>
      </c>
      <c r="K5778" s="31" t="s">
        <v>110</v>
      </c>
      <c r="L5778" s="31" t="s">
        <v>14441</v>
      </c>
      <c r="M5778" s="31" t="s">
        <v>7</v>
      </c>
      <c r="N5778" s="31" t="s">
        <v>25930</v>
      </c>
      <c r="O5778" s="31" t="s">
        <v>25929</v>
      </c>
      <c r="P5778" s="32" t="s">
        <v>66</v>
      </c>
      <c r="Q5778" s="32">
        <v>1</v>
      </c>
      <c r="R5778" t="str">
        <f t="shared" si="90"/>
        <v>Васильчук В.А. ПП, маг. "Родина" р-н Изяславский Район, с.Плужное, ул.Бортника, д.1</v>
      </c>
    </row>
    <row r="5779" spans="1:18" hidden="1" x14ac:dyDescent="0.25">
      <c r="A5779" s="32">
        <v>162471</v>
      </c>
      <c r="B5779" s="31" t="s">
        <v>14440</v>
      </c>
      <c r="C5779" s="31" t="s">
        <v>14441</v>
      </c>
      <c r="D5779" s="31" t="s">
        <v>12940</v>
      </c>
      <c r="E5779" s="31" t="s">
        <v>135</v>
      </c>
      <c r="F5779" s="31" t="s">
        <v>122</v>
      </c>
      <c r="G5779" s="31" t="s">
        <v>107</v>
      </c>
      <c r="H5779" s="31" t="s">
        <v>108</v>
      </c>
      <c r="I5779" s="31"/>
      <c r="J5779" s="31"/>
      <c r="K5779" s="31" t="s">
        <v>110</v>
      </c>
      <c r="L5779" s="31" t="s">
        <v>14441</v>
      </c>
      <c r="M5779" s="31" t="s">
        <v>7</v>
      </c>
      <c r="N5779" s="31" t="s">
        <v>25930</v>
      </c>
      <c r="O5779" s="31" t="s">
        <v>25929</v>
      </c>
      <c r="P5779" s="32" t="s">
        <v>66</v>
      </c>
      <c r="Q5779" s="32">
        <v>1</v>
      </c>
      <c r="R5779" t="str">
        <f t="shared" si="90"/>
        <v>Васильчук В.А. ПП, маг. "Родина" р-н Изяславский Район, с.Плужное, ул.Бортника, д.1</v>
      </c>
    </row>
    <row r="5780" spans="1:18" hidden="1" x14ac:dyDescent="0.25">
      <c r="A5780" s="32">
        <v>162473</v>
      </c>
      <c r="B5780" s="31" t="s">
        <v>14444</v>
      </c>
      <c r="C5780" s="31" t="s">
        <v>14445</v>
      </c>
      <c r="D5780" s="31" t="s">
        <v>14446</v>
      </c>
      <c r="E5780" s="31" t="s">
        <v>135</v>
      </c>
      <c r="F5780" s="31" t="s">
        <v>122</v>
      </c>
      <c r="G5780" s="31" t="s">
        <v>107</v>
      </c>
      <c r="H5780" s="31" t="s">
        <v>108</v>
      </c>
      <c r="I5780" s="31"/>
      <c r="J5780" s="31"/>
      <c r="K5780" s="31" t="s">
        <v>110</v>
      </c>
      <c r="L5780" s="31" t="s">
        <v>14445</v>
      </c>
      <c r="M5780" s="31" t="s">
        <v>8</v>
      </c>
      <c r="N5780" s="31" t="s">
        <v>25930</v>
      </c>
      <c r="O5780" s="31" t="s">
        <v>25929</v>
      </c>
      <c r="P5780" s="32" t="s">
        <v>66</v>
      </c>
      <c r="Q5780" s="32">
        <v>0.5</v>
      </c>
      <c r="R5780" t="str">
        <f t="shared" si="90"/>
        <v>Васильчук М.В. ПП, маг. "Обрій" р-н Славутский Район, с.Великий Правутин, ул.Полевая (0)</v>
      </c>
    </row>
    <row r="5781" spans="1:18" hidden="1" x14ac:dyDescent="0.25">
      <c r="A5781" s="32">
        <v>162473</v>
      </c>
      <c r="B5781" s="31" t="s">
        <v>14444</v>
      </c>
      <c r="C5781" s="31" t="s">
        <v>14445</v>
      </c>
      <c r="D5781" s="31" t="s">
        <v>14446</v>
      </c>
      <c r="E5781" s="31" t="s">
        <v>135</v>
      </c>
      <c r="F5781" s="31" t="s">
        <v>122</v>
      </c>
      <c r="G5781" s="31" t="s">
        <v>107</v>
      </c>
      <c r="H5781" s="31" t="s">
        <v>108</v>
      </c>
      <c r="I5781" s="31" t="s">
        <v>14447</v>
      </c>
      <c r="J5781" s="31" t="s">
        <v>14448</v>
      </c>
      <c r="K5781" s="31" t="s">
        <v>110</v>
      </c>
      <c r="L5781" s="31" t="s">
        <v>14445</v>
      </c>
      <c r="M5781" s="31" t="s">
        <v>8</v>
      </c>
      <c r="N5781" s="31" t="s">
        <v>25930</v>
      </c>
      <c r="O5781" s="31" t="s">
        <v>25929</v>
      </c>
      <c r="P5781" s="32" t="s">
        <v>66</v>
      </c>
      <c r="Q5781" s="32">
        <v>0.5</v>
      </c>
      <c r="R5781" t="str">
        <f t="shared" si="90"/>
        <v>Васильчук М.В. ПП, маг. "Обрій" р-н Славутский Район, с.Великий Правутин, ул.Полевая (0)</v>
      </c>
    </row>
    <row r="5782" spans="1:18" hidden="1" x14ac:dyDescent="0.25">
      <c r="A5782" s="32">
        <v>162482</v>
      </c>
      <c r="B5782" s="31" t="s">
        <v>14458</v>
      </c>
      <c r="C5782" s="31" t="s">
        <v>14459</v>
      </c>
      <c r="D5782" s="31" t="s">
        <v>9541</v>
      </c>
      <c r="E5782" s="31" t="s">
        <v>135</v>
      </c>
      <c r="F5782" s="31" t="s">
        <v>122</v>
      </c>
      <c r="G5782" s="31" t="s">
        <v>107</v>
      </c>
      <c r="H5782" s="31" t="s">
        <v>108</v>
      </c>
      <c r="I5782" s="31"/>
      <c r="J5782" s="31"/>
      <c r="K5782" s="31" t="s">
        <v>110</v>
      </c>
      <c r="L5782" s="31" t="s">
        <v>14460</v>
      </c>
      <c r="M5782" s="31" t="s">
        <v>7</v>
      </c>
      <c r="N5782" s="31" t="s">
        <v>25930</v>
      </c>
      <c r="O5782" s="31" t="s">
        <v>25929</v>
      </c>
      <c r="P5782" s="32" t="s">
        <v>66</v>
      </c>
      <c r="Q5782" s="32">
        <v>0.5</v>
      </c>
      <c r="R5782" t="str">
        <f t="shared" si="90"/>
        <v>(КООП) Вачівське Слав.р-н СТ КП, маг. "Продукти" г.Славута, ул.Кузовкова, д.14</v>
      </c>
    </row>
    <row r="5783" spans="1:18" hidden="1" x14ac:dyDescent="0.25">
      <c r="A5783" s="32">
        <v>162482</v>
      </c>
      <c r="B5783" s="31" t="s">
        <v>14458</v>
      </c>
      <c r="C5783" s="31" t="s">
        <v>14459</v>
      </c>
      <c r="D5783" s="31" t="s">
        <v>9541</v>
      </c>
      <c r="E5783" s="31" t="s">
        <v>135</v>
      </c>
      <c r="F5783" s="31" t="s">
        <v>122</v>
      </c>
      <c r="G5783" s="31" t="s">
        <v>107</v>
      </c>
      <c r="H5783" s="31" t="s">
        <v>108</v>
      </c>
      <c r="I5783" s="31" t="s">
        <v>14461</v>
      </c>
      <c r="J5783" s="31" t="s">
        <v>14462</v>
      </c>
      <c r="K5783" s="31" t="s">
        <v>110</v>
      </c>
      <c r="L5783" s="31" t="s">
        <v>14463</v>
      </c>
      <c r="M5783" s="31" t="s">
        <v>7</v>
      </c>
      <c r="N5783" s="31" t="s">
        <v>25930</v>
      </c>
      <c r="O5783" s="31" t="s">
        <v>25929</v>
      </c>
      <c r="P5783" s="32" t="s">
        <v>66</v>
      </c>
      <c r="Q5783" s="32">
        <v>0.5</v>
      </c>
      <c r="R5783" t="str">
        <f t="shared" si="90"/>
        <v>(КООП) Вачівське Слав.р-н СТ КП, маг. "Продукти" г.Славута, ул.Кузовкова, д.14</v>
      </c>
    </row>
    <row r="5784" spans="1:18" hidden="1" x14ac:dyDescent="0.25">
      <c r="A5784" s="32">
        <v>162488</v>
      </c>
      <c r="B5784" s="31" t="s">
        <v>14470</v>
      </c>
      <c r="C5784" s="31" t="s">
        <v>14471</v>
      </c>
      <c r="D5784" s="31" t="s">
        <v>14472</v>
      </c>
      <c r="E5784" s="31" t="s">
        <v>135</v>
      </c>
      <c r="F5784" s="31" t="s">
        <v>122</v>
      </c>
      <c r="G5784" s="31" t="s">
        <v>107</v>
      </c>
      <c r="H5784" s="31" t="s">
        <v>108</v>
      </c>
      <c r="I5784" s="31" t="s">
        <v>14473</v>
      </c>
      <c r="J5784" s="31" t="s">
        <v>14474</v>
      </c>
      <c r="K5784" s="31" t="s">
        <v>110</v>
      </c>
      <c r="L5784" s="31" t="s">
        <v>14471</v>
      </c>
      <c r="M5784" s="31" t="s">
        <v>8</v>
      </c>
      <c r="N5784" s="31" t="s">
        <v>25930</v>
      </c>
      <c r="O5784" s="31" t="s">
        <v>25929</v>
      </c>
      <c r="P5784" s="32" t="s">
        <v>67</v>
      </c>
      <c r="Q5784" s="32">
        <v>0.5</v>
      </c>
      <c r="R5784" t="str">
        <f t="shared" si="90"/>
        <v>Вельма В.О. ПП, маг. "Продукти" р-н Полонский Район, с.Воробиевка, ул.Шевченко, д.11</v>
      </c>
    </row>
    <row r="5785" spans="1:18" hidden="1" x14ac:dyDescent="0.25">
      <c r="A5785" s="32">
        <v>162491</v>
      </c>
      <c r="B5785" s="31" t="s">
        <v>14477</v>
      </c>
      <c r="C5785" s="31" t="s">
        <v>14478</v>
      </c>
      <c r="D5785" s="31" t="s">
        <v>14479</v>
      </c>
      <c r="E5785" s="31" t="s">
        <v>145</v>
      </c>
      <c r="F5785" s="31" t="s">
        <v>122</v>
      </c>
      <c r="G5785" s="31" t="s">
        <v>299</v>
      </c>
      <c r="H5785" s="31" t="s">
        <v>108</v>
      </c>
      <c r="I5785" s="31"/>
      <c r="J5785" s="31"/>
      <c r="K5785" s="31" t="s">
        <v>110</v>
      </c>
      <c r="L5785" s="31" t="s">
        <v>14480</v>
      </c>
      <c r="M5785" s="31" t="s">
        <v>15</v>
      </c>
      <c r="N5785" s="31" t="s">
        <v>25931</v>
      </c>
      <c r="O5785" s="31" t="s">
        <v>25929</v>
      </c>
      <c r="P5785" s="32" t="s">
        <v>66</v>
      </c>
      <c r="Q5785" s="32">
        <v>1</v>
      </c>
      <c r="R5785" t="str">
        <f t="shared" si="90"/>
        <v>Білик Л.М. ПП, маг. "ВВ" р-н Волочисский Район, г.Волочиск, пер.Пушкина, д.9</v>
      </c>
    </row>
    <row r="5786" spans="1:18" hidden="1" x14ac:dyDescent="0.25">
      <c r="A5786" s="32">
        <v>162491</v>
      </c>
      <c r="B5786" s="31" t="s">
        <v>14477</v>
      </c>
      <c r="C5786" s="31" t="s">
        <v>14478</v>
      </c>
      <c r="D5786" s="31" t="s">
        <v>14479</v>
      </c>
      <c r="E5786" s="31" t="s">
        <v>145</v>
      </c>
      <c r="F5786" s="31" t="s">
        <v>122</v>
      </c>
      <c r="G5786" s="31" t="s">
        <v>299</v>
      </c>
      <c r="H5786" s="31" t="s">
        <v>108</v>
      </c>
      <c r="I5786" s="31" t="s">
        <v>11472</v>
      </c>
      <c r="J5786" s="31" t="s">
        <v>11473</v>
      </c>
      <c r="K5786" s="31" t="s">
        <v>110</v>
      </c>
      <c r="L5786" s="31" t="s">
        <v>14478</v>
      </c>
      <c r="M5786" s="31" t="s">
        <v>15</v>
      </c>
      <c r="N5786" s="31" t="s">
        <v>25931</v>
      </c>
      <c r="O5786" s="31" t="s">
        <v>25929</v>
      </c>
      <c r="P5786" s="32" t="s">
        <v>66</v>
      </c>
      <c r="Q5786" s="32">
        <v>1</v>
      </c>
      <c r="R5786" t="str">
        <f t="shared" si="90"/>
        <v>Білик Л.М. ПП, маг. "ВВ" р-н Волочисский Район, г.Волочиск, пер.Пушкина, д.9</v>
      </c>
    </row>
    <row r="5787" spans="1:18" hidden="1" x14ac:dyDescent="0.25">
      <c r="A5787" s="32">
        <v>162492</v>
      </c>
      <c r="B5787" s="31" t="s">
        <v>14481</v>
      </c>
      <c r="C5787" s="31" t="s">
        <v>14482</v>
      </c>
      <c r="D5787" s="31" t="s">
        <v>14483</v>
      </c>
      <c r="E5787" s="31" t="s">
        <v>145</v>
      </c>
      <c r="F5787" s="31" t="s">
        <v>122</v>
      </c>
      <c r="G5787" s="31" t="s">
        <v>115</v>
      </c>
      <c r="H5787" s="31" t="s">
        <v>116</v>
      </c>
      <c r="I5787" s="31" t="s">
        <v>14484</v>
      </c>
      <c r="J5787" s="31" t="s">
        <v>14485</v>
      </c>
      <c r="K5787" s="31" t="s">
        <v>110</v>
      </c>
      <c r="L5787" s="31" t="s">
        <v>14482</v>
      </c>
      <c r="M5787" s="31" t="s">
        <v>25936</v>
      </c>
      <c r="N5787" s="31" t="s">
        <v>25931</v>
      </c>
      <c r="O5787" s="31" t="s">
        <v>25929</v>
      </c>
      <c r="P5787" s="32" t="s">
        <v>66</v>
      </c>
      <c r="Q5787" s="32">
        <v>1</v>
      </c>
      <c r="R5787" t="str">
        <f t="shared" si="90"/>
        <v>Вербицька Т.О. ПП,  лоток р-н Городокский Район, г.Городок, ул.Шевченко (територія ринку (мол.павільон))</v>
      </c>
    </row>
    <row r="5788" spans="1:18" hidden="1" x14ac:dyDescent="0.25">
      <c r="A5788" s="32">
        <v>162495</v>
      </c>
      <c r="B5788" s="31" t="s">
        <v>14486</v>
      </c>
      <c r="C5788" s="31" t="s">
        <v>14487</v>
      </c>
      <c r="D5788" s="31" t="s">
        <v>14488</v>
      </c>
      <c r="E5788" s="31" t="s">
        <v>145</v>
      </c>
      <c r="F5788" s="31" t="s">
        <v>122</v>
      </c>
      <c r="G5788" s="31" t="s">
        <v>107</v>
      </c>
      <c r="H5788" s="31" t="s">
        <v>108</v>
      </c>
      <c r="I5788" s="31"/>
      <c r="J5788" s="31"/>
      <c r="K5788" s="31" t="s">
        <v>110</v>
      </c>
      <c r="L5788" s="31" t="s">
        <v>14487</v>
      </c>
      <c r="M5788" s="31" t="s">
        <v>14</v>
      </c>
      <c r="N5788" s="31" t="s">
        <v>25931</v>
      </c>
      <c r="O5788" s="31" t="s">
        <v>25929</v>
      </c>
      <c r="P5788" s="32" t="s">
        <v>66</v>
      </c>
      <c r="Q5788" s="32">
        <v>1</v>
      </c>
      <c r="R5788" t="str">
        <f t="shared" si="90"/>
        <v>Вербіцька Н.В. ПП, маг. "Продукти" р-н Хмельницкий Район, с.Мартыновка, д.2 (ул. Чапаєва)</v>
      </c>
    </row>
    <row r="5789" spans="1:18" hidden="1" x14ac:dyDescent="0.25">
      <c r="A5789" s="32">
        <v>162495</v>
      </c>
      <c r="B5789" s="31" t="s">
        <v>14486</v>
      </c>
      <c r="C5789" s="31" t="s">
        <v>14487</v>
      </c>
      <c r="D5789" s="31" t="s">
        <v>14488</v>
      </c>
      <c r="E5789" s="31" t="s">
        <v>145</v>
      </c>
      <c r="F5789" s="31" t="s">
        <v>122</v>
      </c>
      <c r="G5789" s="31" t="s">
        <v>107</v>
      </c>
      <c r="H5789" s="31" t="s">
        <v>108</v>
      </c>
      <c r="I5789" s="31" t="s">
        <v>14489</v>
      </c>
      <c r="J5789" s="31" t="s">
        <v>14490</v>
      </c>
      <c r="K5789" s="31" t="s">
        <v>110</v>
      </c>
      <c r="L5789" s="31" t="s">
        <v>14487</v>
      </c>
      <c r="M5789" s="31" t="s">
        <v>14</v>
      </c>
      <c r="N5789" s="31" t="s">
        <v>25931</v>
      </c>
      <c r="O5789" s="31" t="s">
        <v>25929</v>
      </c>
      <c r="P5789" s="32" t="s">
        <v>66</v>
      </c>
      <c r="Q5789" s="32">
        <v>1</v>
      </c>
      <c r="R5789" t="str">
        <f t="shared" si="90"/>
        <v>Вербіцька Н.В. ПП, маг. "Продукти" р-н Хмельницкий Район, с.Мартыновка, д.2 (ул. Чапаєва)</v>
      </c>
    </row>
    <row r="5790" spans="1:18" hidden="1" x14ac:dyDescent="0.25">
      <c r="A5790" s="32">
        <v>162505</v>
      </c>
      <c r="B5790" s="31" t="s">
        <v>14508</v>
      </c>
      <c r="C5790" s="31" t="s">
        <v>14509</v>
      </c>
      <c r="D5790" s="31" t="s">
        <v>1428</v>
      </c>
      <c r="E5790" s="31" t="s">
        <v>135</v>
      </c>
      <c r="F5790" s="31" t="s">
        <v>122</v>
      </c>
      <c r="G5790" s="31" t="s">
        <v>107</v>
      </c>
      <c r="H5790" s="31" t="s">
        <v>108</v>
      </c>
      <c r="I5790" s="31" t="s">
        <v>14510</v>
      </c>
      <c r="J5790" s="31" t="s">
        <v>14511</v>
      </c>
      <c r="K5790" s="31" t="s">
        <v>110</v>
      </c>
      <c r="L5790" s="31" t="s">
        <v>14512</v>
      </c>
      <c r="M5790" s="31" t="s">
        <v>10</v>
      </c>
      <c r="N5790" s="31" t="s">
        <v>25930</v>
      </c>
      <c r="O5790" s="31" t="s">
        <v>25929</v>
      </c>
      <c r="P5790" s="32" t="s">
        <v>66</v>
      </c>
      <c r="Q5790" s="32">
        <v>1</v>
      </c>
      <c r="R5790" t="str">
        <f t="shared" si="90"/>
        <v>Верхогляд Н.Д.ПП,маг "Добробут" г.Нетишин, пер.Мира, д.3</v>
      </c>
    </row>
    <row r="5791" spans="1:18" hidden="1" x14ac:dyDescent="0.25">
      <c r="A5791" s="32">
        <v>162509</v>
      </c>
      <c r="B5791" s="31" t="s">
        <v>14520</v>
      </c>
      <c r="C5791" s="31" t="s">
        <v>14521</v>
      </c>
      <c r="D5791" s="31" t="s">
        <v>9340</v>
      </c>
      <c r="E5791" s="31" t="s">
        <v>135</v>
      </c>
      <c r="F5791" s="31" t="s">
        <v>122</v>
      </c>
      <c r="G5791" s="31" t="s">
        <v>107</v>
      </c>
      <c r="H5791" s="31" t="s">
        <v>108</v>
      </c>
      <c r="I5791" s="31" t="s">
        <v>14522</v>
      </c>
      <c r="J5791" s="31" t="s">
        <v>14523</v>
      </c>
      <c r="K5791" s="31" t="s">
        <v>110</v>
      </c>
      <c r="L5791" s="31" t="s">
        <v>14521</v>
      </c>
      <c r="M5791" s="31" t="s">
        <v>11</v>
      </c>
      <c r="N5791" s="31" t="s">
        <v>25930</v>
      </c>
      <c r="O5791" s="31" t="s">
        <v>25929</v>
      </c>
      <c r="P5791" s="32" t="s">
        <v>66</v>
      </c>
      <c r="Q5791" s="32">
        <v>1</v>
      </c>
      <c r="R5791" t="str">
        <f t="shared" si="90"/>
        <v>Вершицький В.М. ПП, маг. "Абсолют" г.Шепетовка, ул.Котика Вали, д.103а</v>
      </c>
    </row>
    <row r="5792" spans="1:18" hidden="1" x14ac:dyDescent="0.25">
      <c r="A5792" s="32">
        <v>162510</v>
      </c>
      <c r="B5792" s="31" t="s">
        <v>14524</v>
      </c>
      <c r="C5792" s="31" t="s">
        <v>14525</v>
      </c>
      <c r="D5792" s="31" t="s">
        <v>14526</v>
      </c>
      <c r="E5792" s="31" t="s">
        <v>135</v>
      </c>
      <c r="F5792" s="31" t="s">
        <v>122</v>
      </c>
      <c r="G5792" s="31" t="s">
        <v>107</v>
      </c>
      <c r="H5792" s="31" t="s">
        <v>108</v>
      </c>
      <c r="I5792" s="31"/>
      <c r="J5792" s="31"/>
      <c r="K5792" s="31" t="s">
        <v>110</v>
      </c>
      <c r="L5792" s="31" t="s">
        <v>14527</v>
      </c>
      <c r="M5792" s="31" t="s">
        <v>11</v>
      </c>
      <c r="N5792" s="31" t="s">
        <v>25930</v>
      </c>
      <c r="O5792" s="31" t="s">
        <v>25929</v>
      </c>
      <c r="P5792" s="32" t="s">
        <v>67</v>
      </c>
      <c r="Q5792" s="32">
        <v>1</v>
      </c>
      <c r="R5792" t="str">
        <f t="shared" si="90"/>
        <v>Івчук С.С. ПП, маг. "ЛС" г.Шепетовка, ул.Маркса Карла, д.70</v>
      </c>
    </row>
    <row r="5793" spans="1:18" hidden="1" x14ac:dyDescent="0.25">
      <c r="A5793" s="32">
        <v>162510</v>
      </c>
      <c r="B5793" s="31" t="s">
        <v>14524</v>
      </c>
      <c r="C5793" s="31" t="s">
        <v>14525</v>
      </c>
      <c r="D5793" s="31" t="s">
        <v>14526</v>
      </c>
      <c r="E5793" s="31" t="s">
        <v>135</v>
      </c>
      <c r="F5793" s="31" t="s">
        <v>122</v>
      </c>
      <c r="G5793" s="31" t="s">
        <v>107</v>
      </c>
      <c r="H5793" s="31" t="s">
        <v>108</v>
      </c>
      <c r="I5793" s="31" t="s">
        <v>14528</v>
      </c>
      <c r="J5793" s="31" t="s">
        <v>14529</v>
      </c>
      <c r="K5793" s="31" t="s">
        <v>110</v>
      </c>
      <c r="L5793" s="31" t="s">
        <v>14525</v>
      </c>
      <c r="M5793" s="31" t="s">
        <v>11</v>
      </c>
      <c r="N5793" s="31" t="s">
        <v>25930</v>
      </c>
      <c r="O5793" s="31" t="s">
        <v>25929</v>
      </c>
      <c r="P5793" s="32" t="s">
        <v>67</v>
      </c>
      <c r="Q5793" s="32">
        <v>1</v>
      </c>
      <c r="R5793" t="str">
        <f t="shared" si="90"/>
        <v>Івчук С.С. ПП, маг. "ЛС" г.Шепетовка, ул.Маркса Карла, д.70</v>
      </c>
    </row>
    <row r="5794" spans="1:18" hidden="1" x14ac:dyDescent="0.25">
      <c r="A5794" s="32">
        <v>162172</v>
      </c>
      <c r="B5794" s="31" t="s">
        <v>13760</v>
      </c>
      <c r="C5794" s="31" t="s">
        <v>13761</v>
      </c>
      <c r="D5794" s="31" t="s">
        <v>13762</v>
      </c>
      <c r="E5794" s="31" t="s">
        <v>135</v>
      </c>
      <c r="F5794" s="31" t="s">
        <v>122</v>
      </c>
      <c r="G5794" s="31" t="s">
        <v>107</v>
      </c>
      <c r="H5794" s="31" t="s">
        <v>108</v>
      </c>
      <c r="I5794" s="31"/>
      <c r="J5794" s="31"/>
      <c r="K5794" s="31" t="s">
        <v>110</v>
      </c>
      <c r="L5794" s="31" t="s">
        <v>13761</v>
      </c>
      <c r="M5794" s="31" t="s">
        <v>8</v>
      </c>
      <c r="N5794" s="31" t="s">
        <v>25930</v>
      </c>
      <c r="O5794" s="31" t="s">
        <v>25929</v>
      </c>
      <c r="P5794" s="32" t="s">
        <v>67</v>
      </c>
      <c r="Q5794" s="32">
        <v>0.5</v>
      </c>
      <c r="R5794" t="str">
        <f t="shared" si="90"/>
        <v>Бенещук Г.А. ПП, маг. "Транзіт №2" р-н Шепетовский Район, с.Судилков, ул.Молодежная, д.37а</v>
      </c>
    </row>
    <row r="5795" spans="1:18" hidden="1" x14ac:dyDescent="0.25">
      <c r="A5795" s="32">
        <v>162173</v>
      </c>
      <c r="B5795" s="31" t="s">
        <v>13763</v>
      </c>
      <c r="C5795" s="31" t="s">
        <v>13764</v>
      </c>
      <c r="D5795" s="31" t="s">
        <v>13765</v>
      </c>
      <c r="E5795" s="31" t="s">
        <v>145</v>
      </c>
      <c r="F5795" s="31" t="s">
        <v>122</v>
      </c>
      <c r="G5795" s="31" t="s">
        <v>107</v>
      </c>
      <c r="H5795" s="31" t="s">
        <v>108</v>
      </c>
      <c r="I5795" s="31" t="s">
        <v>7197</v>
      </c>
      <c r="J5795" s="31" t="s">
        <v>7198</v>
      </c>
      <c r="K5795" s="31" t="s">
        <v>110</v>
      </c>
      <c r="L5795" s="31" t="s">
        <v>13764</v>
      </c>
      <c r="M5795" s="31" t="s">
        <v>16</v>
      </c>
      <c r="N5795" s="31" t="s">
        <v>25931</v>
      </c>
      <c r="O5795" s="31" t="s">
        <v>25929</v>
      </c>
      <c r="P5795" s="32" t="s">
        <v>66</v>
      </c>
      <c r="Q5795" s="32">
        <v>0.5</v>
      </c>
      <c r="R5795" t="str">
        <f t="shared" si="90"/>
        <v>Берба К.П. ПП, маг. "Артур" р-н Ярмолинецкий Район, с.Солобковцы, ул.Грушевского, д.11</v>
      </c>
    </row>
    <row r="5796" spans="1:18" hidden="1" x14ac:dyDescent="0.25">
      <c r="A5796" s="32">
        <v>162177</v>
      </c>
      <c r="B5796" s="31" t="s">
        <v>13775</v>
      </c>
      <c r="C5796" s="31" t="s">
        <v>13776</v>
      </c>
      <c r="D5796" s="31" t="s">
        <v>13777</v>
      </c>
      <c r="E5796" s="31" t="s">
        <v>135</v>
      </c>
      <c r="F5796" s="31" t="s">
        <v>122</v>
      </c>
      <c r="G5796" s="31" t="s">
        <v>114</v>
      </c>
      <c r="H5796" s="31" t="s">
        <v>108</v>
      </c>
      <c r="I5796" s="31" t="s">
        <v>13778</v>
      </c>
      <c r="J5796" s="31" t="s">
        <v>13779</v>
      </c>
      <c r="K5796" s="31" t="s">
        <v>110</v>
      </c>
      <c r="L5796" s="31" t="s">
        <v>13780</v>
      </c>
      <c r="M5796" s="31" t="s">
        <v>8</v>
      </c>
      <c r="N5796" s="31" t="s">
        <v>25930</v>
      </c>
      <c r="O5796" s="31" t="s">
        <v>25929</v>
      </c>
      <c r="P5796" s="32" t="s">
        <v>67</v>
      </c>
      <c r="Q5796" s="32">
        <v>0.5</v>
      </c>
      <c r="R5796" t="str">
        <f t="shared" si="90"/>
        <v>(КООП) Берездівське ТВП, кафе "Колос" р-н Славутский Район, с.Берездов, ул.Ленина, д.2</v>
      </c>
    </row>
    <row r="5797" spans="1:18" hidden="1" x14ac:dyDescent="0.25">
      <c r="A5797" s="32">
        <v>162182</v>
      </c>
      <c r="B5797" s="31" t="s">
        <v>13790</v>
      </c>
      <c r="C5797" s="31" t="s">
        <v>13791</v>
      </c>
      <c r="D5797" s="31" t="s">
        <v>13792</v>
      </c>
      <c r="E5797" s="31" t="s">
        <v>145</v>
      </c>
      <c r="F5797" s="31" t="s">
        <v>122</v>
      </c>
      <c r="G5797" s="31" t="s">
        <v>107</v>
      </c>
      <c r="H5797" s="31" t="s">
        <v>108</v>
      </c>
      <c r="I5797" s="31" t="s">
        <v>13793</v>
      </c>
      <c r="J5797" s="31" t="s">
        <v>13794</v>
      </c>
      <c r="K5797" s="31" t="s">
        <v>110</v>
      </c>
      <c r="L5797" s="31" t="s">
        <v>13791</v>
      </c>
      <c r="M5797" s="31" t="s">
        <v>16</v>
      </c>
      <c r="N5797" s="31" t="s">
        <v>25931</v>
      </c>
      <c r="O5797" s="31" t="s">
        <v>25929</v>
      </c>
      <c r="P5797" s="32" t="s">
        <v>67</v>
      </c>
      <c r="Q5797" s="32">
        <v>0.5</v>
      </c>
      <c r="R5797" t="str">
        <f t="shared" si="90"/>
        <v>Березюк Н.П. ПП, маг. "Наталі" р-н Виньковецкий Район, с.Осламов, ул.Центральная (біля школи)</v>
      </c>
    </row>
    <row r="5798" spans="1:18" hidden="1" x14ac:dyDescent="0.25">
      <c r="A5798" s="32">
        <v>162182</v>
      </c>
      <c r="B5798" s="31" t="s">
        <v>13790</v>
      </c>
      <c r="C5798" s="31" t="s">
        <v>13791</v>
      </c>
      <c r="D5798" s="31" t="s">
        <v>13792</v>
      </c>
      <c r="E5798" s="31" t="s">
        <v>145</v>
      </c>
      <c r="F5798" s="31" t="s">
        <v>122</v>
      </c>
      <c r="G5798" s="31" t="s">
        <v>107</v>
      </c>
      <c r="H5798" s="31" t="s">
        <v>108</v>
      </c>
      <c r="I5798" s="31"/>
      <c r="J5798" s="31"/>
      <c r="K5798" s="31" t="s">
        <v>110</v>
      </c>
      <c r="L5798" s="31" t="s">
        <v>13791</v>
      </c>
      <c r="M5798" s="31" t="s">
        <v>16</v>
      </c>
      <c r="N5798" s="31" t="s">
        <v>25931</v>
      </c>
      <c r="O5798" s="31" t="s">
        <v>25929</v>
      </c>
      <c r="P5798" s="32" t="s">
        <v>67</v>
      </c>
      <c r="Q5798" s="32">
        <v>0.5</v>
      </c>
      <c r="R5798" t="str">
        <f t="shared" si="90"/>
        <v>Березюк Н.П. ПП, маг. "Наталі" р-н Виньковецкий Район, с.Осламов, ул.Центральная (біля школи)</v>
      </c>
    </row>
    <row r="5799" spans="1:18" hidden="1" x14ac:dyDescent="0.25">
      <c r="A5799" s="32">
        <v>162186</v>
      </c>
      <c r="B5799" s="31" t="s">
        <v>1488</v>
      </c>
      <c r="C5799" s="31" t="s">
        <v>1489</v>
      </c>
      <c r="D5799" s="31" t="s">
        <v>1490</v>
      </c>
      <c r="E5799" s="31" t="s">
        <v>145</v>
      </c>
      <c r="F5799" s="31" t="s">
        <v>122</v>
      </c>
      <c r="G5799" s="31" t="s">
        <v>107</v>
      </c>
      <c r="H5799" s="31" t="s">
        <v>108</v>
      </c>
      <c r="I5799" s="31" t="s">
        <v>13797</v>
      </c>
      <c r="J5799" s="31" t="s">
        <v>13798</v>
      </c>
      <c r="K5799" s="31" t="s">
        <v>110</v>
      </c>
      <c r="L5799" s="31" t="s">
        <v>1489</v>
      </c>
      <c r="M5799" s="31" t="s">
        <v>13</v>
      </c>
      <c r="N5799" s="31" t="s">
        <v>25931</v>
      </c>
      <c r="O5799" s="31" t="s">
        <v>25929</v>
      </c>
      <c r="P5799" s="32" t="s">
        <v>66</v>
      </c>
      <c r="Q5799" s="32">
        <v>1</v>
      </c>
      <c r="R5799" t="str">
        <f t="shared" si="90"/>
        <v>Беринда М.В. ПП, вагончик р-н Деражнянский Район, г.Деражня, ул.Промышленная, д.9</v>
      </c>
    </row>
    <row r="5800" spans="1:18" hidden="1" x14ac:dyDescent="0.25">
      <c r="A5800" s="32">
        <v>162190</v>
      </c>
      <c r="B5800" s="31" t="s">
        <v>13801</v>
      </c>
      <c r="C5800" s="31" t="s">
        <v>13802</v>
      </c>
      <c r="D5800" s="31" t="s">
        <v>13803</v>
      </c>
      <c r="E5800" s="31" t="s">
        <v>145</v>
      </c>
      <c r="F5800" s="31" t="s">
        <v>122</v>
      </c>
      <c r="G5800" s="31" t="s">
        <v>107</v>
      </c>
      <c r="H5800" s="31" t="s">
        <v>108</v>
      </c>
      <c r="I5800" s="31" t="s">
        <v>13804</v>
      </c>
      <c r="J5800" s="31" t="s">
        <v>13805</v>
      </c>
      <c r="K5800" s="31" t="s">
        <v>110</v>
      </c>
      <c r="L5800" s="31" t="s">
        <v>13802</v>
      </c>
      <c r="M5800" s="31" t="s">
        <v>25936</v>
      </c>
      <c r="N5800" s="31" t="s">
        <v>25931</v>
      </c>
      <c r="O5800" s="31" t="s">
        <v>25929</v>
      </c>
      <c r="P5800" s="32" t="s">
        <v>67</v>
      </c>
      <c r="Q5800" s="32">
        <v>0.5</v>
      </c>
      <c r="R5800" t="str">
        <f t="shared" si="90"/>
        <v>Бернада В.М. ПП, маг. "Альф" р-н Ярмолинецкий Район, с.Соколовка, пер.Шевченко, д.25</v>
      </c>
    </row>
    <row r="5801" spans="1:18" hidden="1" x14ac:dyDescent="0.25">
      <c r="A5801" s="32">
        <v>162192</v>
      </c>
      <c r="B5801" s="31" t="s">
        <v>13809</v>
      </c>
      <c r="C5801" s="31" t="s">
        <v>13810</v>
      </c>
      <c r="D5801" s="31" t="s">
        <v>13811</v>
      </c>
      <c r="E5801" s="31" t="s">
        <v>135</v>
      </c>
      <c r="F5801" s="31" t="s">
        <v>122</v>
      </c>
      <c r="G5801" s="31" t="s">
        <v>107</v>
      </c>
      <c r="H5801" s="31" t="s">
        <v>108</v>
      </c>
      <c r="I5801" s="31"/>
      <c r="J5801" s="31"/>
      <c r="K5801" s="31" t="s">
        <v>110</v>
      </c>
      <c r="L5801" s="31" t="s">
        <v>13810</v>
      </c>
      <c r="M5801" s="31" t="s">
        <v>8</v>
      </c>
      <c r="N5801" s="31" t="s">
        <v>25930</v>
      </c>
      <c r="O5801" s="31" t="s">
        <v>25929</v>
      </c>
      <c r="P5801" s="32" t="s">
        <v>66</v>
      </c>
      <c r="Q5801" s="32">
        <v>1</v>
      </c>
      <c r="R5801" t="str">
        <f t="shared" si="90"/>
        <v>Бернадський І.І. ПП, маг. "Софія" р-н Полонский Район, с.Онацковцы, ул.Шевченко, д.31</v>
      </c>
    </row>
    <row r="5802" spans="1:18" hidden="1" x14ac:dyDescent="0.25">
      <c r="A5802" s="32">
        <v>162192</v>
      </c>
      <c r="B5802" s="31" t="s">
        <v>13809</v>
      </c>
      <c r="C5802" s="31" t="s">
        <v>13810</v>
      </c>
      <c r="D5802" s="31" t="s">
        <v>13811</v>
      </c>
      <c r="E5802" s="31" t="s">
        <v>135</v>
      </c>
      <c r="F5802" s="31" t="s">
        <v>122</v>
      </c>
      <c r="G5802" s="31" t="s">
        <v>107</v>
      </c>
      <c r="H5802" s="31" t="s">
        <v>108</v>
      </c>
      <c r="I5802" s="31" t="s">
        <v>13812</v>
      </c>
      <c r="J5802" s="31" t="s">
        <v>13813</v>
      </c>
      <c r="K5802" s="31" t="s">
        <v>110</v>
      </c>
      <c r="L5802" s="31" t="s">
        <v>13810</v>
      </c>
      <c r="M5802" s="31" t="s">
        <v>8</v>
      </c>
      <c r="N5802" s="31" t="s">
        <v>25930</v>
      </c>
      <c r="O5802" s="31" t="s">
        <v>25929</v>
      </c>
      <c r="P5802" s="32" t="s">
        <v>66</v>
      </c>
      <c r="Q5802" s="32">
        <v>1</v>
      </c>
      <c r="R5802" t="str">
        <f t="shared" si="90"/>
        <v>Бернадський І.І. ПП, маг. "Софія" р-н Полонский Район, с.Онацковцы, ул.Шевченко, д.31</v>
      </c>
    </row>
    <row r="5803" spans="1:18" hidden="1" x14ac:dyDescent="0.25">
      <c r="A5803" s="32">
        <v>162196</v>
      </c>
      <c r="B5803" s="31" t="s">
        <v>13822</v>
      </c>
      <c r="C5803" s="31" t="s">
        <v>13823</v>
      </c>
      <c r="D5803" s="31" t="s">
        <v>13824</v>
      </c>
      <c r="E5803" s="31" t="s">
        <v>135</v>
      </c>
      <c r="F5803" s="31" t="s">
        <v>122</v>
      </c>
      <c r="G5803" s="31" t="s">
        <v>107</v>
      </c>
      <c r="H5803" s="31" t="s">
        <v>108</v>
      </c>
      <c r="I5803" s="31" t="s">
        <v>13825</v>
      </c>
      <c r="J5803" s="31" t="s">
        <v>13826</v>
      </c>
      <c r="K5803" s="31" t="s">
        <v>110</v>
      </c>
      <c r="L5803" s="31" t="s">
        <v>13823</v>
      </c>
      <c r="M5803" s="31" t="s">
        <v>7</v>
      </c>
      <c r="N5803" s="31" t="s">
        <v>25930</v>
      </c>
      <c r="O5803" s="31" t="s">
        <v>25929</v>
      </c>
      <c r="P5803" s="32" t="s">
        <v>66</v>
      </c>
      <c r="Q5803" s="32">
        <v>1</v>
      </c>
      <c r="R5803" t="str">
        <f t="shared" si="90"/>
        <v>Гаєвська Л.В. ПП, маг. "Свіжий хліб" г.Славута, ул.Мира, д.89</v>
      </c>
    </row>
    <row r="5804" spans="1:18" hidden="1" x14ac:dyDescent="0.25">
      <c r="A5804" s="32">
        <v>162196</v>
      </c>
      <c r="B5804" s="31" t="s">
        <v>13822</v>
      </c>
      <c r="C5804" s="31" t="s">
        <v>13823</v>
      </c>
      <c r="D5804" s="31" t="s">
        <v>13824</v>
      </c>
      <c r="E5804" s="31" t="s">
        <v>135</v>
      </c>
      <c r="F5804" s="31" t="s">
        <v>122</v>
      </c>
      <c r="G5804" s="31" t="s">
        <v>107</v>
      </c>
      <c r="H5804" s="31" t="s">
        <v>108</v>
      </c>
      <c r="I5804" s="31"/>
      <c r="J5804" s="31"/>
      <c r="K5804" s="31" t="s">
        <v>110</v>
      </c>
      <c r="L5804" s="31" t="s">
        <v>13827</v>
      </c>
      <c r="M5804" s="31" t="s">
        <v>7</v>
      </c>
      <c r="N5804" s="31" t="s">
        <v>25930</v>
      </c>
      <c r="O5804" s="31" t="s">
        <v>25929</v>
      </c>
      <c r="P5804" s="32" t="s">
        <v>66</v>
      </c>
      <c r="Q5804" s="32">
        <v>1</v>
      </c>
      <c r="R5804" t="str">
        <f t="shared" si="90"/>
        <v>Гаєвська Л.В. ПП, маг. "Свіжий хліб" г.Славута, ул.Мира, д.89</v>
      </c>
    </row>
    <row r="5805" spans="1:18" hidden="1" x14ac:dyDescent="0.25">
      <c r="A5805" s="32">
        <v>162205</v>
      </c>
      <c r="B5805" s="31" t="s">
        <v>13844</v>
      </c>
      <c r="C5805" s="31" t="s">
        <v>13845</v>
      </c>
      <c r="D5805" s="31" t="s">
        <v>13846</v>
      </c>
      <c r="E5805" s="31" t="s">
        <v>135</v>
      </c>
      <c r="F5805" s="31" t="s">
        <v>122</v>
      </c>
      <c r="G5805" s="31" t="s">
        <v>299</v>
      </c>
      <c r="H5805" s="31" t="s">
        <v>108</v>
      </c>
      <c r="I5805" s="31"/>
      <c r="J5805" s="31"/>
      <c r="K5805" s="31" t="s">
        <v>110</v>
      </c>
      <c r="L5805" s="31" t="s">
        <v>13845</v>
      </c>
      <c r="M5805" s="31" t="s">
        <v>12</v>
      </c>
      <c r="N5805" s="31" t="s">
        <v>25930</v>
      </c>
      <c r="O5805" s="31" t="s">
        <v>25929</v>
      </c>
      <c r="P5805" s="32" t="s">
        <v>66</v>
      </c>
      <c r="Q5805" s="32">
        <v>1</v>
      </c>
      <c r="R5805" t="str">
        <f t="shared" si="90"/>
        <v>Бикова Л.М. ПП, БОС 5 р-н Изяславский Район, г.Изяслав, пер.Шевченко, д.1</v>
      </c>
    </row>
    <row r="5806" spans="1:18" hidden="1" x14ac:dyDescent="0.25">
      <c r="A5806" s="32">
        <v>162205</v>
      </c>
      <c r="B5806" s="31" t="s">
        <v>13844</v>
      </c>
      <c r="C5806" s="31" t="s">
        <v>13845</v>
      </c>
      <c r="D5806" s="31" t="s">
        <v>13846</v>
      </c>
      <c r="E5806" s="31" t="s">
        <v>135</v>
      </c>
      <c r="F5806" s="31" t="s">
        <v>122</v>
      </c>
      <c r="G5806" s="31" t="s">
        <v>299</v>
      </c>
      <c r="H5806" s="31" t="s">
        <v>108</v>
      </c>
      <c r="I5806" s="31" t="s">
        <v>124</v>
      </c>
      <c r="J5806" s="31" t="s">
        <v>109</v>
      </c>
      <c r="K5806" s="31" t="s">
        <v>110</v>
      </c>
      <c r="L5806" s="31" t="s">
        <v>13845</v>
      </c>
      <c r="M5806" s="31" t="s">
        <v>12</v>
      </c>
      <c r="N5806" s="31" t="s">
        <v>25930</v>
      </c>
      <c r="O5806" s="31" t="s">
        <v>25929</v>
      </c>
      <c r="P5806" s="32" t="s">
        <v>66</v>
      </c>
      <c r="Q5806" s="32">
        <v>1</v>
      </c>
      <c r="R5806" t="str">
        <f t="shared" si="90"/>
        <v>Бикова Л.М. ПП, БОС 5 р-н Изяславский Район, г.Изяслав, пер.Шевченко, д.1</v>
      </c>
    </row>
    <row r="5807" spans="1:18" hidden="1" x14ac:dyDescent="0.25">
      <c r="A5807" s="32">
        <v>162213</v>
      </c>
      <c r="B5807" s="31" t="s">
        <v>13862</v>
      </c>
      <c r="C5807" s="31" t="s">
        <v>13863</v>
      </c>
      <c r="D5807" s="31" t="s">
        <v>13864</v>
      </c>
      <c r="E5807" s="31" t="s">
        <v>135</v>
      </c>
      <c r="F5807" s="31" t="s">
        <v>122</v>
      </c>
      <c r="G5807" s="31" t="s">
        <v>107</v>
      </c>
      <c r="H5807" s="31" t="s">
        <v>108</v>
      </c>
      <c r="I5807" s="31" t="s">
        <v>13865</v>
      </c>
      <c r="J5807" s="31" t="s">
        <v>13866</v>
      </c>
      <c r="K5807" s="31" t="s">
        <v>110</v>
      </c>
      <c r="L5807" s="31" t="s">
        <v>13863</v>
      </c>
      <c r="M5807" s="31" t="s">
        <v>12</v>
      </c>
      <c r="N5807" s="31" t="s">
        <v>25930</v>
      </c>
      <c r="O5807" s="31" t="s">
        <v>25929</v>
      </c>
      <c r="P5807" s="32" t="s">
        <v>67</v>
      </c>
      <c r="Q5807" s="32">
        <v>1</v>
      </c>
      <c r="R5807" t="str">
        <f t="shared" si="90"/>
        <v>Бігдаш С.М. ПП, маг. "Левада" р-н Полонский Район, г.Полонное, ул.Артема, д.1</v>
      </c>
    </row>
    <row r="5808" spans="1:18" hidden="1" x14ac:dyDescent="0.25">
      <c r="A5808" s="32">
        <v>162213</v>
      </c>
      <c r="B5808" s="31" t="s">
        <v>13862</v>
      </c>
      <c r="C5808" s="31" t="s">
        <v>13863</v>
      </c>
      <c r="D5808" s="31" t="s">
        <v>13864</v>
      </c>
      <c r="E5808" s="31" t="s">
        <v>135</v>
      </c>
      <c r="F5808" s="31" t="s">
        <v>122</v>
      </c>
      <c r="G5808" s="31" t="s">
        <v>107</v>
      </c>
      <c r="H5808" s="31" t="s">
        <v>108</v>
      </c>
      <c r="I5808" s="31"/>
      <c r="J5808" s="31"/>
      <c r="K5808" s="31" t="s">
        <v>110</v>
      </c>
      <c r="L5808" s="31" t="s">
        <v>13863</v>
      </c>
      <c r="M5808" s="31" t="s">
        <v>12</v>
      </c>
      <c r="N5808" s="31" t="s">
        <v>25930</v>
      </c>
      <c r="O5808" s="31" t="s">
        <v>25929</v>
      </c>
      <c r="P5808" s="32" t="s">
        <v>67</v>
      </c>
      <c r="Q5808" s="32">
        <v>1</v>
      </c>
      <c r="R5808" t="str">
        <f t="shared" si="90"/>
        <v>Бігдаш С.М. ПП, маг. "Левада" р-н Полонский Район, г.Полонное, ул.Артема, д.1</v>
      </c>
    </row>
    <row r="5809" spans="1:18" hidden="1" x14ac:dyDescent="0.25">
      <c r="A5809" s="32">
        <v>162215</v>
      </c>
      <c r="B5809" s="31" t="s">
        <v>13870</v>
      </c>
      <c r="C5809" s="31" t="s">
        <v>13871</v>
      </c>
      <c r="D5809" s="31" t="s">
        <v>13872</v>
      </c>
      <c r="E5809" s="31" t="s">
        <v>135</v>
      </c>
      <c r="F5809" s="31" t="s">
        <v>122</v>
      </c>
      <c r="G5809" s="31" t="s">
        <v>107</v>
      </c>
      <c r="H5809" s="31" t="s">
        <v>108</v>
      </c>
      <c r="I5809" s="31" t="s">
        <v>13873</v>
      </c>
      <c r="J5809" s="31" t="s">
        <v>13874</v>
      </c>
      <c r="K5809" s="31" t="s">
        <v>110</v>
      </c>
      <c r="L5809" s="31" t="s">
        <v>13875</v>
      </c>
      <c r="M5809" s="31" t="s">
        <v>9</v>
      </c>
      <c r="N5809" s="31" t="s">
        <v>25930</v>
      </c>
      <c r="O5809" s="31" t="s">
        <v>25929</v>
      </c>
      <c r="P5809" s="32" t="s">
        <v>67</v>
      </c>
      <c r="Q5809" s="32">
        <v>0.5</v>
      </c>
      <c r="R5809" t="str">
        <f t="shared" si="90"/>
        <v>Бійчук В.С.ПП,маг "Мрія" р-н Белогорский Район, пгт.Дедковцы, ул.Грушевского, д.27</v>
      </c>
    </row>
    <row r="5810" spans="1:18" hidden="1" x14ac:dyDescent="0.25">
      <c r="A5810" s="32">
        <v>162215</v>
      </c>
      <c r="B5810" s="31" t="s">
        <v>13870</v>
      </c>
      <c r="C5810" s="31" t="s">
        <v>13871</v>
      </c>
      <c r="D5810" s="31" t="s">
        <v>13872</v>
      </c>
      <c r="E5810" s="31" t="s">
        <v>135</v>
      </c>
      <c r="F5810" s="31" t="s">
        <v>122</v>
      </c>
      <c r="G5810" s="31" t="s">
        <v>107</v>
      </c>
      <c r="H5810" s="31" t="s">
        <v>108</v>
      </c>
      <c r="I5810" s="31"/>
      <c r="J5810" s="31"/>
      <c r="K5810" s="31" t="s">
        <v>110</v>
      </c>
      <c r="L5810" s="31" t="s">
        <v>13871</v>
      </c>
      <c r="M5810" s="31" t="s">
        <v>9</v>
      </c>
      <c r="N5810" s="31" t="s">
        <v>25930</v>
      </c>
      <c r="O5810" s="31" t="s">
        <v>25929</v>
      </c>
      <c r="P5810" s="32" t="s">
        <v>67</v>
      </c>
      <c r="Q5810" s="32">
        <v>0.5</v>
      </c>
      <c r="R5810" t="str">
        <f t="shared" si="90"/>
        <v>Бійчук В.С.ПП,маг "Мрія" р-н Белогорский Район, пгт.Дедковцы, ул.Грушевского, д.27</v>
      </c>
    </row>
    <row r="5811" spans="1:18" hidden="1" x14ac:dyDescent="0.25">
      <c r="A5811" s="32">
        <v>162216</v>
      </c>
      <c r="B5811" s="31" t="s">
        <v>13876</v>
      </c>
      <c r="C5811" s="31" t="s">
        <v>13877</v>
      </c>
      <c r="D5811" s="31" t="s">
        <v>13878</v>
      </c>
      <c r="E5811" s="31" t="s">
        <v>135</v>
      </c>
      <c r="F5811" s="31" t="s">
        <v>122</v>
      </c>
      <c r="G5811" s="31" t="s">
        <v>113</v>
      </c>
      <c r="H5811" s="31" t="s">
        <v>108</v>
      </c>
      <c r="I5811" s="31" t="s">
        <v>13879</v>
      </c>
      <c r="J5811" s="31" t="s">
        <v>13880</v>
      </c>
      <c r="K5811" s="31" t="s">
        <v>110</v>
      </c>
      <c r="L5811" s="31" t="s">
        <v>13877</v>
      </c>
      <c r="M5811" s="31" t="s">
        <v>9</v>
      </c>
      <c r="N5811" s="31" t="s">
        <v>25930</v>
      </c>
      <c r="O5811" s="31" t="s">
        <v>25929</v>
      </c>
      <c r="P5811" s="32" t="s">
        <v>67</v>
      </c>
      <c r="Q5811" s="32">
        <v>0.5</v>
      </c>
      <c r="R5811" t="str">
        <f t="shared" si="90"/>
        <v>Бійчук С.М. ПП, маг. "Продукти" р-н Белогорский Район, пгт.Лепесовка, ул.Железнодорожная, д.2</v>
      </c>
    </row>
    <row r="5812" spans="1:18" hidden="1" x14ac:dyDescent="0.25">
      <c r="A5812" s="32">
        <v>162216</v>
      </c>
      <c r="B5812" s="31" t="s">
        <v>13876</v>
      </c>
      <c r="C5812" s="31" t="s">
        <v>13877</v>
      </c>
      <c r="D5812" s="31" t="s">
        <v>13878</v>
      </c>
      <c r="E5812" s="31" t="s">
        <v>135</v>
      </c>
      <c r="F5812" s="31" t="s">
        <v>122</v>
      </c>
      <c r="G5812" s="31" t="s">
        <v>113</v>
      </c>
      <c r="H5812" s="31" t="s">
        <v>108</v>
      </c>
      <c r="I5812" s="31"/>
      <c r="J5812" s="31"/>
      <c r="K5812" s="31" t="s">
        <v>110</v>
      </c>
      <c r="L5812" s="31" t="s">
        <v>13877</v>
      </c>
      <c r="M5812" s="31" t="s">
        <v>9</v>
      </c>
      <c r="N5812" s="31" t="s">
        <v>25930</v>
      </c>
      <c r="O5812" s="31" t="s">
        <v>25929</v>
      </c>
      <c r="P5812" s="32" t="s">
        <v>67</v>
      </c>
      <c r="Q5812" s="32">
        <v>0.5</v>
      </c>
      <c r="R5812" t="str">
        <f t="shared" si="90"/>
        <v>Бійчук С.М. ПП, маг. "Продукти" р-н Белогорский Район, пгт.Лепесовка, ул.Железнодорожная, д.2</v>
      </c>
    </row>
    <row r="5813" spans="1:18" hidden="1" x14ac:dyDescent="0.25">
      <c r="A5813" s="32">
        <v>162220</v>
      </c>
      <c r="B5813" s="31" t="s">
        <v>13886</v>
      </c>
      <c r="C5813" s="31" t="s">
        <v>13887</v>
      </c>
      <c r="D5813" s="31" t="s">
        <v>13888</v>
      </c>
      <c r="E5813" s="31" t="s">
        <v>135</v>
      </c>
      <c r="F5813" s="31" t="s">
        <v>122</v>
      </c>
      <c r="G5813" s="31" t="s">
        <v>107</v>
      </c>
      <c r="H5813" s="31" t="s">
        <v>108</v>
      </c>
      <c r="I5813" s="31" t="s">
        <v>13889</v>
      </c>
      <c r="J5813" s="31" t="s">
        <v>13890</v>
      </c>
      <c r="K5813" s="31" t="s">
        <v>110</v>
      </c>
      <c r="L5813" s="31" t="s">
        <v>13887</v>
      </c>
      <c r="M5813" s="31" t="s">
        <v>9</v>
      </c>
      <c r="N5813" s="31" t="s">
        <v>25930</v>
      </c>
      <c r="O5813" s="31" t="s">
        <v>25929</v>
      </c>
      <c r="P5813" s="32" t="s">
        <v>66</v>
      </c>
      <c r="Q5813" s="32">
        <v>0.5</v>
      </c>
      <c r="R5813" t="str">
        <f t="shared" si="90"/>
        <v>Січкар Н.В. ПП, маг. "Продукти" р-н Полонский Район, с.Прислуч (0)</v>
      </c>
    </row>
    <row r="5814" spans="1:18" hidden="1" x14ac:dyDescent="0.25">
      <c r="A5814" s="32">
        <v>162221</v>
      </c>
      <c r="B5814" s="31" t="s">
        <v>13891</v>
      </c>
      <c r="C5814" s="31" t="s">
        <v>13892</v>
      </c>
      <c r="D5814" s="31" t="s">
        <v>13893</v>
      </c>
      <c r="E5814" s="31" t="s">
        <v>145</v>
      </c>
      <c r="F5814" s="31" t="s">
        <v>122</v>
      </c>
      <c r="G5814" s="31" t="s">
        <v>107</v>
      </c>
      <c r="H5814" s="31" t="s">
        <v>108</v>
      </c>
      <c r="I5814" s="31" t="s">
        <v>13894</v>
      </c>
      <c r="J5814" s="31" t="s">
        <v>13895</v>
      </c>
      <c r="K5814" s="31" t="s">
        <v>110</v>
      </c>
      <c r="L5814" s="31" t="s">
        <v>13892</v>
      </c>
      <c r="M5814" s="31" t="s">
        <v>16</v>
      </c>
      <c r="N5814" s="31" t="s">
        <v>25931</v>
      </c>
      <c r="O5814" s="31" t="s">
        <v>25929</v>
      </c>
      <c r="P5814" s="32" t="s">
        <v>67</v>
      </c>
      <c r="Q5814" s="32">
        <v>0.5</v>
      </c>
      <c r="R5814" t="str">
        <f t="shared" si="90"/>
        <v>Білий В.А. ПП, маг. "Союз" р-н Виньковецкий Район, с.Дашковцы, ул.Затонского, д.57 (біля церкви)</v>
      </c>
    </row>
    <row r="5815" spans="1:18" hidden="1" x14ac:dyDescent="0.25">
      <c r="A5815" s="32">
        <v>162244</v>
      </c>
      <c r="B5815" s="31" t="s">
        <v>13944</v>
      </c>
      <c r="C5815" s="31" t="s">
        <v>13945</v>
      </c>
      <c r="D5815" s="31" t="s">
        <v>13946</v>
      </c>
      <c r="E5815" s="31" t="s">
        <v>135</v>
      </c>
      <c r="F5815" s="31" t="s">
        <v>122</v>
      </c>
      <c r="G5815" s="31" t="s">
        <v>107</v>
      </c>
      <c r="H5815" s="31" t="s">
        <v>108</v>
      </c>
      <c r="I5815" s="31"/>
      <c r="J5815" s="31"/>
      <c r="K5815" s="31" t="s">
        <v>110</v>
      </c>
      <c r="L5815" s="31" t="s">
        <v>13945</v>
      </c>
      <c r="M5815" s="31" t="s">
        <v>12</v>
      </c>
      <c r="N5815" s="31" t="s">
        <v>25930</v>
      </c>
      <c r="O5815" s="31" t="s">
        <v>25929</v>
      </c>
      <c r="P5815" s="32" t="s">
        <v>66</v>
      </c>
      <c r="Q5815" s="32">
        <v>1</v>
      </c>
      <c r="R5815" t="str">
        <f t="shared" si="90"/>
        <v>Більовський С.М. ПП, маг. "Любава" р-н Изяславский Район, г.Изяслав, пер.Гагарина, д.1 (р-н Лабази)</v>
      </c>
    </row>
    <row r="5816" spans="1:18" hidden="1" x14ac:dyDescent="0.25">
      <c r="A5816" s="32">
        <v>162244</v>
      </c>
      <c r="B5816" s="31" t="s">
        <v>13944</v>
      </c>
      <c r="C5816" s="31" t="s">
        <v>13945</v>
      </c>
      <c r="D5816" s="31" t="s">
        <v>13946</v>
      </c>
      <c r="E5816" s="31" t="s">
        <v>135</v>
      </c>
      <c r="F5816" s="31" t="s">
        <v>122</v>
      </c>
      <c r="G5816" s="31" t="s">
        <v>107</v>
      </c>
      <c r="H5816" s="31" t="s">
        <v>108</v>
      </c>
      <c r="I5816" s="31" t="s">
        <v>13947</v>
      </c>
      <c r="J5816" s="31" t="s">
        <v>13948</v>
      </c>
      <c r="K5816" s="31" t="s">
        <v>110</v>
      </c>
      <c r="L5816" s="31" t="s">
        <v>13945</v>
      </c>
      <c r="M5816" s="31" t="s">
        <v>12</v>
      </c>
      <c r="N5816" s="31" t="s">
        <v>25930</v>
      </c>
      <c r="O5816" s="31" t="s">
        <v>25929</v>
      </c>
      <c r="P5816" s="32" t="s">
        <v>66</v>
      </c>
      <c r="Q5816" s="32">
        <v>1</v>
      </c>
      <c r="R5816" t="str">
        <f t="shared" si="90"/>
        <v>Більовський С.М. ПП, маг. "Любава" р-н Изяславский Район, г.Изяслав, пер.Гагарина, д.1 (р-н Лабази)</v>
      </c>
    </row>
    <row r="5817" spans="1:18" hidden="1" x14ac:dyDescent="0.25">
      <c r="A5817" s="32">
        <v>162257</v>
      </c>
      <c r="B5817" s="31" t="s">
        <v>13980</v>
      </c>
      <c r="C5817" s="31" t="s">
        <v>13981</v>
      </c>
      <c r="D5817" s="31" t="s">
        <v>13982</v>
      </c>
      <c r="E5817" s="31" t="s">
        <v>145</v>
      </c>
      <c r="F5817" s="31" t="s">
        <v>122</v>
      </c>
      <c r="G5817" s="31" t="s">
        <v>107</v>
      </c>
      <c r="H5817" s="31" t="s">
        <v>108</v>
      </c>
      <c r="I5817" s="31" t="s">
        <v>13978</v>
      </c>
      <c r="J5817" s="31" t="s">
        <v>13979</v>
      </c>
      <c r="K5817" s="31" t="s">
        <v>110</v>
      </c>
      <c r="L5817" s="31" t="s">
        <v>13981</v>
      </c>
      <c r="M5817" s="31" t="s">
        <v>16</v>
      </c>
      <c r="N5817" s="31" t="s">
        <v>25931</v>
      </c>
      <c r="O5817" s="31" t="s">
        <v>25929</v>
      </c>
      <c r="P5817" s="32" t="s">
        <v>67</v>
      </c>
      <c r="Q5817" s="32">
        <v>0.5</v>
      </c>
      <c r="R5817" t="str">
        <f t="shared" si="90"/>
        <v>Блажкова Л.І. ПП, маг."Люкс" р-н Деражнянский Район, с.Кальная, ул.Куйбышева, д.6</v>
      </c>
    </row>
    <row r="5818" spans="1:18" hidden="1" x14ac:dyDescent="0.25">
      <c r="A5818" s="32">
        <v>162258</v>
      </c>
      <c r="B5818" s="31" t="s">
        <v>13983</v>
      </c>
      <c r="C5818" s="31" t="s">
        <v>13984</v>
      </c>
      <c r="D5818" s="31" t="s">
        <v>13985</v>
      </c>
      <c r="E5818" s="31" t="s">
        <v>145</v>
      </c>
      <c r="F5818" s="31" t="s">
        <v>122</v>
      </c>
      <c r="G5818" s="31" t="s">
        <v>107</v>
      </c>
      <c r="H5818" s="31" t="s">
        <v>108</v>
      </c>
      <c r="I5818" s="31" t="s">
        <v>13978</v>
      </c>
      <c r="J5818" s="31" t="s">
        <v>13979</v>
      </c>
      <c r="K5818" s="31" t="s">
        <v>110</v>
      </c>
      <c r="L5818" s="31" t="s">
        <v>13984</v>
      </c>
      <c r="M5818" s="31" t="s">
        <v>13</v>
      </c>
      <c r="N5818" s="31" t="s">
        <v>25931</v>
      </c>
      <c r="O5818" s="31" t="s">
        <v>25929</v>
      </c>
      <c r="P5818" s="32" t="s">
        <v>66</v>
      </c>
      <c r="Q5818" s="32">
        <v>1</v>
      </c>
      <c r="R5818" t="str">
        <f t="shared" si="90"/>
        <v>Блажкова Л.І. ПП, маг."Новинка" р-н Деражнянский Район, г.Деражня, ул.Проскуровская, д.57/2</v>
      </c>
    </row>
    <row r="5819" spans="1:18" hidden="1" x14ac:dyDescent="0.25">
      <c r="A5819" s="32">
        <v>162271</v>
      </c>
      <c r="B5819" s="31" t="s">
        <v>14019</v>
      </c>
      <c r="C5819" s="31" t="s">
        <v>7654</v>
      </c>
      <c r="D5819" s="31" t="s">
        <v>14020</v>
      </c>
      <c r="E5819" s="31" t="s">
        <v>145</v>
      </c>
      <c r="F5819" s="31" t="s">
        <v>122</v>
      </c>
      <c r="G5819" s="31" t="s">
        <v>107</v>
      </c>
      <c r="H5819" s="31" t="s">
        <v>108</v>
      </c>
      <c r="I5819" s="31" t="s">
        <v>7652</v>
      </c>
      <c r="J5819" s="31" t="s">
        <v>7653</v>
      </c>
      <c r="K5819" s="31" t="s">
        <v>110</v>
      </c>
      <c r="L5819" s="31" t="s">
        <v>7654</v>
      </c>
      <c r="M5819" s="31" t="s">
        <v>14</v>
      </c>
      <c r="N5819" s="31" t="s">
        <v>25931</v>
      </c>
      <c r="O5819" s="31" t="s">
        <v>25929</v>
      </c>
      <c r="P5819" s="32" t="s">
        <v>67</v>
      </c>
      <c r="Q5819" s="32">
        <v>1</v>
      </c>
      <c r="R5819" t="str">
        <f t="shared" si="90"/>
        <v>Богай Г.П. ПП, маг. "Маркет" р-н Волочисский Район, с.Маначин, ул.Ленина, д.1</v>
      </c>
    </row>
    <row r="5820" spans="1:18" hidden="1" x14ac:dyDescent="0.25">
      <c r="A5820" s="32">
        <v>162271</v>
      </c>
      <c r="B5820" s="31" t="s">
        <v>14019</v>
      </c>
      <c r="C5820" s="31" t="s">
        <v>7654</v>
      </c>
      <c r="D5820" s="31" t="s">
        <v>14020</v>
      </c>
      <c r="E5820" s="31" t="s">
        <v>145</v>
      </c>
      <c r="F5820" s="31" t="s">
        <v>122</v>
      </c>
      <c r="G5820" s="31" t="s">
        <v>107</v>
      </c>
      <c r="H5820" s="31" t="s">
        <v>108</v>
      </c>
      <c r="I5820" s="31" t="s">
        <v>7652</v>
      </c>
      <c r="J5820" s="31" t="s">
        <v>7653</v>
      </c>
      <c r="K5820" s="31" t="s">
        <v>110</v>
      </c>
      <c r="L5820" s="31" t="s">
        <v>7654</v>
      </c>
      <c r="M5820" s="31" t="s">
        <v>14</v>
      </c>
      <c r="N5820" s="31" t="s">
        <v>25931</v>
      </c>
      <c r="O5820" s="31" t="s">
        <v>25929</v>
      </c>
      <c r="P5820" s="32" t="s">
        <v>67</v>
      </c>
      <c r="Q5820" s="32">
        <v>1</v>
      </c>
      <c r="R5820" t="str">
        <f t="shared" si="90"/>
        <v>Богай Г.П. ПП, маг. "Маркет" р-н Волочисский Район, с.Маначин, ул.Ленина, д.1</v>
      </c>
    </row>
    <row r="5821" spans="1:18" hidden="1" x14ac:dyDescent="0.25">
      <c r="A5821" s="32">
        <v>162272</v>
      </c>
      <c r="B5821" s="31" t="s">
        <v>14021</v>
      </c>
      <c r="C5821" s="31" t="s">
        <v>14022</v>
      </c>
      <c r="D5821" s="31" t="s">
        <v>14023</v>
      </c>
      <c r="E5821" s="31" t="s">
        <v>145</v>
      </c>
      <c r="F5821" s="31" t="s">
        <v>122</v>
      </c>
      <c r="G5821" s="31" t="s">
        <v>107</v>
      </c>
      <c r="H5821" s="31" t="s">
        <v>108</v>
      </c>
      <c r="I5821" s="31" t="s">
        <v>7652</v>
      </c>
      <c r="J5821" s="31" t="s">
        <v>7653</v>
      </c>
      <c r="K5821" s="31" t="s">
        <v>110</v>
      </c>
      <c r="L5821" s="31" t="s">
        <v>14022</v>
      </c>
      <c r="M5821" s="31" t="s">
        <v>15</v>
      </c>
      <c r="N5821" s="31" t="s">
        <v>25931</v>
      </c>
      <c r="O5821" s="31" t="s">
        <v>25929</v>
      </c>
      <c r="P5821" s="32" t="s">
        <v>67</v>
      </c>
      <c r="Q5821" s="32">
        <v>1</v>
      </c>
      <c r="R5821" t="str">
        <f t="shared" si="90"/>
        <v>Богай Г.П. ПП, маг. "Продмаг №1" р-н Волочисский Район, с.Крыштоповка, ул.Мира, д.19</v>
      </c>
    </row>
    <row r="5822" spans="1:18" hidden="1" x14ac:dyDescent="0.25">
      <c r="A5822" s="32">
        <v>162272</v>
      </c>
      <c r="B5822" s="31" t="s">
        <v>14021</v>
      </c>
      <c r="C5822" s="31" t="s">
        <v>14022</v>
      </c>
      <c r="D5822" s="31" t="s">
        <v>14023</v>
      </c>
      <c r="E5822" s="31" t="s">
        <v>145</v>
      </c>
      <c r="F5822" s="31" t="s">
        <v>122</v>
      </c>
      <c r="G5822" s="31" t="s">
        <v>107</v>
      </c>
      <c r="H5822" s="31" t="s">
        <v>108</v>
      </c>
      <c r="I5822" s="31"/>
      <c r="J5822" s="31"/>
      <c r="K5822" s="31" t="s">
        <v>110</v>
      </c>
      <c r="L5822" s="31" t="s">
        <v>14022</v>
      </c>
      <c r="M5822" s="31" t="s">
        <v>15</v>
      </c>
      <c r="N5822" s="31" t="s">
        <v>25931</v>
      </c>
      <c r="O5822" s="31" t="s">
        <v>25929</v>
      </c>
      <c r="P5822" s="32" t="s">
        <v>67</v>
      </c>
      <c r="Q5822" s="32">
        <v>1</v>
      </c>
      <c r="R5822" t="str">
        <f t="shared" si="90"/>
        <v>Богай Г.П. ПП, маг. "Продмаг №1" р-н Волочисский Район, с.Крыштоповка, ул.Мира, д.19</v>
      </c>
    </row>
    <row r="5823" spans="1:18" hidden="1" x14ac:dyDescent="0.25">
      <c r="A5823" s="32">
        <v>162273</v>
      </c>
      <c r="B5823" s="31" t="s">
        <v>14024</v>
      </c>
      <c r="C5823" s="31" t="s">
        <v>14025</v>
      </c>
      <c r="D5823" s="31" t="s">
        <v>14026</v>
      </c>
      <c r="E5823" s="31" t="s">
        <v>145</v>
      </c>
      <c r="F5823" s="31" t="s">
        <v>122</v>
      </c>
      <c r="G5823" s="31" t="s">
        <v>107</v>
      </c>
      <c r="H5823" s="31" t="s">
        <v>108</v>
      </c>
      <c r="I5823" s="31" t="s">
        <v>7652</v>
      </c>
      <c r="J5823" s="31" t="s">
        <v>7653</v>
      </c>
      <c r="K5823" s="31" t="s">
        <v>110</v>
      </c>
      <c r="L5823" s="31" t="s">
        <v>14025</v>
      </c>
      <c r="M5823" s="31" t="s">
        <v>14</v>
      </c>
      <c r="N5823" s="31" t="s">
        <v>25931</v>
      </c>
      <c r="O5823" s="31" t="s">
        <v>25929</v>
      </c>
      <c r="P5823" s="32" t="s">
        <v>66</v>
      </c>
      <c r="Q5823" s="32">
        <v>1</v>
      </c>
      <c r="R5823" t="str">
        <f t="shared" si="90"/>
        <v>Богай Г.П. ПП, маг. "Продмаг" р-н Волочисский Район, с.Гарнышевка, ул.Хмельницкого Богдана, д.1</v>
      </c>
    </row>
    <row r="5824" spans="1:18" hidden="1" x14ac:dyDescent="0.25">
      <c r="A5824" s="32">
        <v>162273</v>
      </c>
      <c r="B5824" s="31" t="s">
        <v>14024</v>
      </c>
      <c r="C5824" s="31" t="s">
        <v>14025</v>
      </c>
      <c r="D5824" s="31" t="s">
        <v>14026</v>
      </c>
      <c r="E5824" s="31" t="s">
        <v>145</v>
      </c>
      <c r="F5824" s="31" t="s">
        <v>122</v>
      </c>
      <c r="G5824" s="31" t="s">
        <v>107</v>
      </c>
      <c r="H5824" s="31" t="s">
        <v>108</v>
      </c>
      <c r="I5824" s="31"/>
      <c r="J5824" s="31"/>
      <c r="K5824" s="31" t="s">
        <v>110</v>
      </c>
      <c r="L5824" s="31" t="s">
        <v>14025</v>
      </c>
      <c r="M5824" s="31" t="s">
        <v>14</v>
      </c>
      <c r="N5824" s="31" t="s">
        <v>25931</v>
      </c>
      <c r="O5824" s="31" t="s">
        <v>25929</v>
      </c>
      <c r="P5824" s="32" t="s">
        <v>66</v>
      </c>
      <c r="Q5824" s="32">
        <v>1</v>
      </c>
      <c r="R5824" t="str">
        <f t="shared" si="90"/>
        <v>Богай Г.П. ПП, маг. "Продмаг" р-н Волочисский Район, с.Гарнышевка, ул.Хмельницкого Богдана, д.1</v>
      </c>
    </row>
    <row r="5825" spans="1:18" hidden="1" x14ac:dyDescent="0.25">
      <c r="A5825" s="32">
        <v>162281</v>
      </c>
      <c r="B5825" s="31" t="s">
        <v>14045</v>
      </c>
      <c r="C5825" s="31" t="s">
        <v>14046</v>
      </c>
      <c r="D5825" s="31" t="s">
        <v>14047</v>
      </c>
      <c r="E5825" s="31" t="s">
        <v>145</v>
      </c>
      <c r="F5825" s="31" t="s">
        <v>122</v>
      </c>
      <c r="G5825" s="31" t="s">
        <v>107</v>
      </c>
      <c r="H5825" s="31" t="s">
        <v>108</v>
      </c>
      <c r="I5825" s="31" t="s">
        <v>14048</v>
      </c>
      <c r="J5825" s="31" t="s">
        <v>14049</v>
      </c>
      <c r="K5825" s="31" t="s">
        <v>110</v>
      </c>
      <c r="L5825" s="31" t="s">
        <v>14046</v>
      </c>
      <c r="M5825" s="31" t="s">
        <v>13</v>
      </c>
      <c r="N5825" s="31" t="s">
        <v>25931</v>
      </c>
      <c r="O5825" s="31" t="s">
        <v>25929</v>
      </c>
      <c r="P5825" s="32" t="s">
        <v>66</v>
      </c>
      <c r="Q5825" s="32">
        <v>1</v>
      </c>
      <c r="R5825" t="str">
        <f t="shared" si="90"/>
        <v>Боднар В.В. ПП, маг."Рукавичка" р-н Деражнянский Район, г.Деражня, ул.Барская, д.41</v>
      </c>
    </row>
    <row r="5826" spans="1:18" hidden="1" x14ac:dyDescent="0.25">
      <c r="A5826" s="32">
        <v>162290</v>
      </c>
      <c r="B5826" s="31" t="s">
        <v>14064</v>
      </c>
      <c r="C5826" s="31" t="s">
        <v>14065</v>
      </c>
      <c r="D5826" s="31" t="s">
        <v>4654</v>
      </c>
      <c r="E5826" s="31" t="s">
        <v>135</v>
      </c>
      <c r="F5826" s="31" t="s">
        <v>122</v>
      </c>
      <c r="G5826" s="31" t="s">
        <v>115</v>
      </c>
      <c r="H5826" s="31" t="s">
        <v>116</v>
      </c>
      <c r="I5826" s="31" t="s">
        <v>14066</v>
      </c>
      <c r="J5826" s="31" t="s">
        <v>14067</v>
      </c>
      <c r="K5826" s="31" t="s">
        <v>110</v>
      </c>
      <c r="L5826" s="31" t="s">
        <v>14065</v>
      </c>
      <c r="M5826" s="31" t="s">
        <v>10</v>
      </c>
      <c r="N5826" s="31" t="s">
        <v>25930</v>
      </c>
      <c r="O5826" s="31" t="s">
        <v>25929</v>
      </c>
      <c r="P5826" s="32" t="s">
        <v>66</v>
      </c>
      <c r="Q5826" s="32">
        <v>1</v>
      </c>
      <c r="R5826" t="str">
        <f t="shared" si="90"/>
        <v>Боднар О.Д. ПП, к-к г.Нетишин, просп Независимости, д.22</v>
      </c>
    </row>
    <row r="5827" spans="1:18" hidden="1" x14ac:dyDescent="0.25">
      <c r="A5827" s="32">
        <v>162290</v>
      </c>
      <c r="B5827" s="31" t="s">
        <v>14064</v>
      </c>
      <c r="C5827" s="31" t="s">
        <v>14065</v>
      </c>
      <c r="D5827" s="31" t="s">
        <v>4654</v>
      </c>
      <c r="E5827" s="31" t="s">
        <v>135</v>
      </c>
      <c r="F5827" s="31" t="s">
        <v>122</v>
      </c>
      <c r="G5827" s="31" t="s">
        <v>115</v>
      </c>
      <c r="H5827" s="31" t="s">
        <v>116</v>
      </c>
      <c r="I5827" s="31"/>
      <c r="J5827" s="31"/>
      <c r="K5827" s="31" t="s">
        <v>110</v>
      </c>
      <c r="L5827" s="31" t="s">
        <v>14065</v>
      </c>
      <c r="M5827" s="31" t="s">
        <v>10</v>
      </c>
      <c r="N5827" s="31" t="s">
        <v>25930</v>
      </c>
      <c r="O5827" s="31" t="s">
        <v>25929</v>
      </c>
      <c r="P5827" s="32" t="s">
        <v>66</v>
      </c>
      <c r="Q5827" s="32">
        <v>1</v>
      </c>
      <c r="R5827" t="str">
        <f t="shared" ref="R5827:R5890" si="91">CONCATENATE(C5827," ",D5827)</f>
        <v>Боднар О.Д. ПП, к-к г.Нетишин, просп Независимости, д.22</v>
      </c>
    </row>
    <row r="5828" spans="1:18" hidden="1" x14ac:dyDescent="0.25">
      <c r="A5828" s="32">
        <v>162293</v>
      </c>
      <c r="B5828" s="31" t="s">
        <v>14070</v>
      </c>
      <c r="C5828" s="31" t="s">
        <v>14071</v>
      </c>
      <c r="D5828" s="31" t="s">
        <v>14072</v>
      </c>
      <c r="E5828" s="31" t="s">
        <v>145</v>
      </c>
      <c r="F5828" s="31" t="s">
        <v>122</v>
      </c>
      <c r="G5828" s="31" t="s">
        <v>107</v>
      </c>
      <c r="H5828" s="31" t="s">
        <v>108</v>
      </c>
      <c r="I5828" s="31" t="s">
        <v>14073</v>
      </c>
      <c r="J5828" s="31" t="s">
        <v>14074</v>
      </c>
      <c r="K5828" s="31" t="s">
        <v>110</v>
      </c>
      <c r="L5828" s="31" t="s">
        <v>14071</v>
      </c>
      <c r="M5828" s="31" t="s">
        <v>14</v>
      </c>
      <c r="N5828" s="31" t="s">
        <v>25931</v>
      </c>
      <c r="O5828" s="31" t="s">
        <v>25929</v>
      </c>
      <c r="P5828" s="32" t="s">
        <v>67</v>
      </c>
      <c r="Q5828" s="32">
        <v>0.5</v>
      </c>
      <c r="R5828" t="str">
        <f t="shared" si="91"/>
        <v>Боднар Т.В. ПП, маг. "Шедевр" р-н Виньковецкий Район, с.Пилипы-Александровские, ул.Гагарина, д.7</v>
      </c>
    </row>
    <row r="5829" spans="1:18" hidden="1" x14ac:dyDescent="0.25">
      <c r="A5829" s="32">
        <v>162293</v>
      </c>
      <c r="B5829" s="31" t="s">
        <v>14070</v>
      </c>
      <c r="C5829" s="31" t="s">
        <v>14071</v>
      </c>
      <c r="D5829" s="31" t="s">
        <v>14072</v>
      </c>
      <c r="E5829" s="31" t="s">
        <v>145</v>
      </c>
      <c r="F5829" s="31" t="s">
        <v>122</v>
      </c>
      <c r="G5829" s="31" t="s">
        <v>107</v>
      </c>
      <c r="H5829" s="31" t="s">
        <v>108</v>
      </c>
      <c r="I5829" s="31" t="s">
        <v>14073</v>
      </c>
      <c r="J5829" s="31" t="s">
        <v>14074</v>
      </c>
      <c r="K5829" s="31" t="s">
        <v>110</v>
      </c>
      <c r="L5829" s="31" t="s">
        <v>14071</v>
      </c>
      <c r="M5829" s="31" t="s">
        <v>14</v>
      </c>
      <c r="N5829" s="31" t="s">
        <v>25931</v>
      </c>
      <c r="O5829" s="31" t="s">
        <v>25929</v>
      </c>
      <c r="P5829" s="32" t="s">
        <v>67</v>
      </c>
      <c r="Q5829" s="32">
        <v>0.5</v>
      </c>
      <c r="R5829" t="str">
        <f t="shared" si="91"/>
        <v>Боднар Т.В. ПП, маг. "Шедевр" р-н Виньковецкий Район, с.Пилипы-Александровские, ул.Гагарина, д.7</v>
      </c>
    </row>
    <row r="5830" spans="1:18" hidden="1" x14ac:dyDescent="0.25">
      <c r="A5830" s="32">
        <v>162307</v>
      </c>
      <c r="B5830" s="31" t="s">
        <v>14090</v>
      </c>
      <c r="C5830" s="31" t="s">
        <v>14091</v>
      </c>
      <c r="D5830" s="31" t="s">
        <v>14092</v>
      </c>
      <c r="E5830" s="31" t="s">
        <v>145</v>
      </c>
      <c r="F5830" s="31" t="s">
        <v>122</v>
      </c>
      <c r="G5830" s="31" t="s">
        <v>107</v>
      </c>
      <c r="H5830" s="31" t="s">
        <v>108</v>
      </c>
      <c r="I5830" s="31" t="s">
        <v>14093</v>
      </c>
      <c r="J5830" s="31" t="s">
        <v>14094</v>
      </c>
      <c r="K5830" s="31" t="s">
        <v>110</v>
      </c>
      <c r="L5830" s="31" t="s">
        <v>14091</v>
      </c>
      <c r="M5830" s="31" t="s">
        <v>16</v>
      </c>
      <c r="N5830" s="31" t="s">
        <v>25931</v>
      </c>
      <c r="O5830" s="31" t="s">
        <v>25929</v>
      </c>
      <c r="P5830" s="32" t="s">
        <v>67</v>
      </c>
      <c r="Q5830" s="32">
        <v>1</v>
      </c>
      <c r="R5830" t="str">
        <f t="shared" si="91"/>
        <v>Бойко Н.В. ПП, маг. "Капріз" р-н Виньковецкий Район, пгт.Виньковцы, ул.Октябрьская, д.10</v>
      </c>
    </row>
    <row r="5831" spans="1:18" hidden="1" x14ac:dyDescent="0.25">
      <c r="A5831" s="32">
        <v>162307</v>
      </c>
      <c r="B5831" s="31" t="s">
        <v>14090</v>
      </c>
      <c r="C5831" s="31" t="s">
        <v>14091</v>
      </c>
      <c r="D5831" s="31" t="s">
        <v>14092</v>
      </c>
      <c r="E5831" s="31" t="s">
        <v>145</v>
      </c>
      <c r="F5831" s="31" t="s">
        <v>122</v>
      </c>
      <c r="G5831" s="31" t="s">
        <v>107</v>
      </c>
      <c r="H5831" s="31" t="s">
        <v>108</v>
      </c>
      <c r="I5831" s="31"/>
      <c r="J5831" s="31"/>
      <c r="K5831" s="31" t="s">
        <v>110</v>
      </c>
      <c r="L5831" s="31" t="s">
        <v>14091</v>
      </c>
      <c r="M5831" s="31" t="s">
        <v>16</v>
      </c>
      <c r="N5831" s="31" t="s">
        <v>25931</v>
      </c>
      <c r="O5831" s="31" t="s">
        <v>25929</v>
      </c>
      <c r="P5831" s="32" t="s">
        <v>67</v>
      </c>
      <c r="Q5831" s="32">
        <v>1</v>
      </c>
      <c r="R5831" t="str">
        <f t="shared" si="91"/>
        <v>Бойко Н.В. ПП, маг. "Капріз" р-н Виньковецкий Район, пгт.Виньковцы, ул.Октябрьская, д.10</v>
      </c>
    </row>
    <row r="5832" spans="1:18" hidden="1" x14ac:dyDescent="0.25">
      <c r="A5832" s="32">
        <v>162308</v>
      </c>
      <c r="B5832" s="31" t="s">
        <v>14095</v>
      </c>
      <c r="C5832" s="31" t="s">
        <v>14096</v>
      </c>
      <c r="D5832" s="31" t="s">
        <v>14097</v>
      </c>
      <c r="E5832" s="31" t="s">
        <v>145</v>
      </c>
      <c r="F5832" s="31" t="s">
        <v>122</v>
      </c>
      <c r="G5832" s="31" t="s">
        <v>107</v>
      </c>
      <c r="H5832" s="31" t="s">
        <v>108</v>
      </c>
      <c r="I5832" s="31" t="s">
        <v>14093</v>
      </c>
      <c r="J5832" s="31" t="s">
        <v>14094</v>
      </c>
      <c r="K5832" s="31" t="s">
        <v>110</v>
      </c>
      <c r="L5832" s="31" t="s">
        <v>14096</v>
      </c>
      <c r="M5832" s="31" t="s">
        <v>16</v>
      </c>
      <c r="N5832" s="31" t="s">
        <v>25931</v>
      </c>
      <c r="O5832" s="31" t="s">
        <v>25929</v>
      </c>
      <c r="P5832" s="32" t="s">
        <v>67</v>
      </c>
      <c r="Q5832" s="32">
        <v>0.5</v>
      </c>
      <c r="R5832" t="str">
        <f t="shared" si="91"/>
        <v>Бойко Н.В.ПП,"Кіоск" р-н Виньковецкий Район, пгт.Виньковцы, ул.Первомайская, д.12а</v>
      </c>
    </row>
    <row r="5833" spans="1:18" hidden="1" x14ac:dyDescent="0.25">
      <c r="A5833" s="32">
        <v>162308</v>
      </c>
      <c r="B5833" s="31" t="s">
        <v>14095</v>
      </c>
      <c r="C5833" s="31" t="s">
        <v>14096</v>
      </c>
      <c r="D5833" s="31" t="s">
        <v>14097</v>
      </c>
      <c r="E5833" s="31" t="s">
        <v>145</v>
      </c>
      <c r="F5833" s="31" t="s">
        <v>122</v>
      </c>
      <c r="G5833" s="31" t="s">
        <v>107</v>
      </c>
      <c r="H5833" s="31" t="s">
        <v>108</v>
      </c>
      <c r="I5833" s="31"/>
      <c r="J5833" s="31"/>
      <c r="K5833" s="31" t="s">
        <v>110</v>
      </c>
      <c r="L5833" s="31" t="s">
        <v>14096</v>
      </c>
      <c r="M5833" s="31" t="s">
        <v>16</v>
      </c>
      <c r="N5833" s="31" t="s">
        <v>25931</v>
      </c>
      <c r="O5833" s="31" t="s">
        <v>25929</v>
      </c>
      <c r="P5833" s="32" t="s">
        <v>67</v>
      </c>
      <c r="Q5833" s="32">
        <v>0.5</v>
      </c>
      <c r="R5833" t="str">
        <f t="shared" si="91"/>
        <v>Бойко Н.В.ПП,"Кіоск" р-н Виньковецкий Район, пгт.Виньковцы, ул.Первомайская, д.12а</v>
      </c>
    </row>
    <row r="5834" spans="1:18" hidden="1" x14ac:dyDescent="0.25">
      <c r="A5834" s="32">
        <v>162309</v>
      </c>
      <c r="B5834" s="31" t="s">
        <v>14098</v>
      </c>
      <c r="C5834" s="31" t="s">
        <v>14099</v>
      </c>
      <c r="D5834" s="31" t="s">
        <v>14100</v>
      </c>
      <c r="E5834" s="31" t="s">
        <v>145</v>
      </c>
      <c r="F5834" s="31" t="s">
        <v>122</v>
      </c>
      <c r="G5834" s="31" t="s">
        <v>107</v>
      </c>
      <c r="H5834" s="31" t="s">
        <v>108</v>
      </c>
      <c r="I5834" s="31" t="s">
        <v>14101</v>
      </c>
      <c r="J5834" s="31" t="s">
        <v>14102</v>
      </c>
      <c r="K5834" s="31" t="s">
        <v>110</v>
      </c>
      <c r="L5834" s="31" t="s">
        <v>14099</v>
      </c>
      <c r="M5834" s="31" t="s">
        <v>15</v>
      </c>
      <c r="N5834" s="31" t="s">
        <v>25931</v>
      </c>
      <c r="O5834" s="31" t="s">
        <v>25929</v>
      </c>
      <c r="P5834" s="32" t="s">
        <v>66</v>
      </c>
      <c r="Q5834" s="32">
        <v>0.5</v>
      </c>
      <c r="R5834" t="str">
        <f t="shared" si="91"/>
        <v>Бойко О.А. ПП, маг. "Люкс" р-н Волочисский Район, г.Волочиск, ул.Независимости, д.4а</v>
      </c>
    </row>
    <row r="5835" spans="1:18" hidden="1" x14ac:dyDescent="0.25">
      <c r="A5835" s="32">
        <v>162309</v>
      </c>
      <c r="B5835" s="31" t="s">
        <v>14098</v>
      </c>
      <c r="C5835" s="31" t="s">
        <v>14099</v>
      </c>
      <c r="D5835" s="31" t="s">
        <v>14100</v>
      </c>
      <c r="E5835" s="31" t="s">
        <v>145</v>
      </c>
      <c r="F5835" s="31" t="s">
        <v>122</v>
      </c>
      <c r="G5835" s="31" t="s">
        <v>107</v>
      </c>
      <c r="H5835" s="31" t="s">
        <v>108</v>
      </c>
      <c r="I5835" s="31"/>
      <c r="J5835" s="31"/>
      <c r="K5835" s="31" t="s">
        <v>110</v>
      </c>
      <c r="L5835" s="31" t="s">
        <v>14099</v>
      </c>
      <c r="M5835" s="31" t="s">
        <v>15</v>
      </c>
      <c r="N5835" s="31" t="s">
        <v>25931</v>
      </c>
      <c r="O5835" s="31" t="s">
        <v>25929</v>
      </c>
      <c r="P5835" s="32" t="s">
        <v>66</v>
      </c>
      <c r="Q5835" s="32">
        <v>0.5</v>
      </c>
      <c r="R5835" t="str">
        <f t="shared" si="91"/>
        <v>Бойко О.А. ПП, маг. "Люкс" р-н Волочисский Район, г.Волочиск, ул.Независимости, д.4а</v>
      </c>
    </row>
    <row r="5836" spans="1:18" hidden="1" x14ac:dyDescent="0.25">
      <c r="A5836" s="32">
        <v>162328</v>
      </c>
      <c r="B5836" s="31" t="s">
        <v>14135</v>
      </c>
      <c r="C5836" s="31" t="s">
        <v>14136</v>
      </c>
      <c r="D5836" s="31" t="s">
        <v>14137</v>
      </c>
      <c r="E5836" s="31" t="s">
        <v>145</v>
      </c>
      <c r="F5836" s="31" t="s">
        <v>122</v>
      </c>
      <c r="G5836" s="31" t="s">
        <v>107</v>
      </c>
      <c r="H5836" s="31" t="s">
        <v>108</v>
      </c>
      <c r="I5836" s="31" t="s">
        <v>14138</v>
      </c>
      <c r="J5836" s="31" t="s">
        <v>14139</v>
      </c>
      <c r="K5836" s="31" t="s">
        <v>110</v>
      </c>
      <c r="L5836" s="31" t="s">
        <v>14136</v>
      </c>
      <c r="M5836" s="31" t="s">
        <v>14</v>
      </c>
      <c r="N5836" s="31" t="s">
        <v>25931</v>
      </c>
      <c r="O5836" s="31" t="s">
        <v>25929</v>
      </c>
      <c r="P5836" s="32" t="s">
        <v>67</v>
      </c>
      <c r="Q5836" s="32">
        <v>0.5</v>
      </c>
      <c r="R5836" t="str">
        <f t="shared" si="91"/>
        <v>Бондар О.П. м-н "Продукти" р-н Хмельницкий Район, с.Немичинцы, ул.Октябрская, д.43</v>
      </c>
    </row>
    <row r="5837" spans="1:18" hidden="1" x14ac:dyDescent="0.25">
      <c r="A5837" s="32">
        <v>162328</v>
      </c>
      <c r="B5837" s="31" t="s">
        <v>14135</v>
      </c>
      <c r="C5837" s="31" t="s">
        <v>14136</v>
      </c>
      <c r="D5837" s="31" t="s">
        <v>14137</v>
      </c>
      <c r="E5837" s="31" t="s">
        <v>145</v>
      </c>
      <c r="F5837" s="31" t="s">
        <v>122</v>
      </c>
      <c r="G5837" s="31" t="s">
        <v>107</v>
      </c>
      <c r="H5837" s="31" t="s">
        <v>108</v>
      </c>
      <c r="I5837" s="31"/>
      <c r="J5837" s="31"/>
      <c r="K5837" s="31" t="s">
        <v>110</v>
      </c>
      <c r="L5837" s="31" t="s">
        <v>14136</v>
      </c>
      <c r="M5837" s="31" t="s">
        <v>14</v>
      </c>
      <c r="N5837" s="31" t="s">
        <v>25931</v>
      </c>
      <c r="O5837" s="31" t="s">
        <v>25929</v>
      </c>
      <c r="P5837" s="32" t="s">
        <v>67</v>
      </c>
      <c r="Q5837" s="32">
        <v>0.5</v>
      </c>
      <c r="R5837" t="str">
        <f t="shared" si="91"/>
        <v>Бондар О.П. м-н "Продукти" р-н Хмельницкий Район, с.Немичинцы, ул.Октябрская, д.43</v>
      </c>
    </row>
    <row r="5838" spans="1:18" hidden="1" x14ac:dyDescent="0.25">
      <c r="A5838" s="32">
        <v>162342</v>
      </c>
      <c r="B5838" s="31" t="s">
        <v>14172</v>
      </c>
      <c r="C5838" s="31" t="s">
        <v>14173</v>
      </c>
      <c r="D5838" s="31" t="s">
        <v>14174</v>
      </c>
      <c r="E5838" s="31" t="s">
        <v>145</v>
      </c>
      <c r="F5838" s="31" t="s">
        <v>122</v>
      </c>
      <c r="G5838" s="31" t="s">
        <v>107</v>
      </c>
      <c r="H5838" s="31" t="s">
        <v>108</v>
      </c>
      <c r="I5838" s="31" t="s">
        <v>7742</v>
      </c>
      <c r="J5838" s="31" t="s">
        <v>7743</v>
      </c>
      <c r="K5838" s="31" t="s">
        <v>110</v>
      </c>
      <c r="L5838" s="31" t="s">
        <v>14173</v>
      </c>
      <c r="M5838" s="31" t="s">
        <v>14</v>
      </c>
      <c r="N5838" s="31" t="s">
        <v>25931</v>
      </c>
      <c r="O5838" s="31" t="s">
        <v>25929</v>
      </c>
      <c r="P5838" s="32" t="s">
        <v>66</v>
      </c>
      <c r="Q5838" s="32">
        <v>0.5</v>
      </c>
      <c r="R5838" t="str">
        <f t="shared" si="91"/>
        <v>Бондарчук М.М. ПП, маг. "Крамниця" р-н Городокский Район, с.Бубновка (центр)</v>
      </c>
    </row>
    <row r="5839" spans="1:18" hidden="1" x14ac:dyDescent="0.25">
      <c r="A5839" s="32">
        <v>162342</v>
      </c>
      <c r="B5839" s="31" t="s">
        <v>14172</v>
      </c>
      <c r="C5839" s="31" t="s">
        <v>14173</v>
      </c>
      <c r="D5839" s="31" t="s">
        <v>14174</v>
      </c>
      <c r="E5839" s="31" t="s">
        <v>145</v>
      </c>
      <c r="F5839" s="31" t="s">
        <v>122</v>
      </c>
      <c r="G5839" s="31" t="s">
        <v>107</v>
      </c>
      <c r="H5839" s="31" t="s">
        <v>108</v>
      </c>
      <c r="I5839" s="31"/>
      <c r="J5839" s="31"/>
      <c r="K5839" s="31" t="s">
        <v>110</v>
      </c>
      <c r="L5839" s="31" t="s">
        <v>14173</v>
      </c>
      <c r="M5839" s="31" t="s">
        <v>14</v>
      </c>
      <c r="N5839" s="31" t="s">
        <v>25931</v>
      </c>
      <c r="O5839" s="31" t="s">
        <v>25929</v>
      </c>
      <c r="P5839" s="32" t="s">
        <v>66</v>
      </c>
      <c r="Q5839" s="32">
        <v>0.5</v>
      </c>
      <c r="R5839" t="str">
        <f t="shared" si="91"/>
        <v>Бондарчук М.М. ПП, маг. "Крамниця" р-н Городокский Район, с.Бубновка (центр)</v>
      </c>
    </row>
    <row r="5840" spans="1:18" hidden="1" x14ac:dyDescent="0.25">
      <c r="A5840" s="32">
        <v>162343</v>
      </c>
      <c r="B5840" s="31" t="s">
        <v>14175</v>
      </c>
      <c r="C5840" s="31" t="s">
        <v>14176</v>
      </c>
      <c r="D5840" s="31" t="s">
        <v>14177</v>
      </c>
      <c r="E5840" s="31" t="s">
        <v>145</v>
      </c>
      <c r="F5840" s="31" t="s">
        <v>122</v>
      </c>
      <c r="G5840" s="31" t="s">
        <v>107</v>
      </c>
      <c r="H5840" s="31" t="s">
        <v>108</v>
      </c>
      <c r="I5840" s="31" t="s">
        <v>7742</v>
      </c>
      <c r="J5840" s="31" t="s">
        <v>7743</v>
      </c>
      <c r="K5840" s="31" t="s">
        <v>110</v>
      </c>
      <c r="L5840" s="31" t="s">
        <v>14176</v>
      </c>
      <c r="M5840" s="31" t="s">
        <v>15</v>
      </c>
      <c r="N5840" s="31" t="s">
        <v>25931</v>
      </c>
      <c r="O5840" s="31" t="s">
        <v>25929</v>
      </c>
      <c r="P5840" s="32" t="s">
        <v>66</v>
      </c>
      <c r="Q5840" s="32">
        <v>1</v>
      </c>
      <c r="R5840" t="str">
        <f t="shared" si="91"/>
        <v>Бондарчук М.М. ПП, маг. "Продукти" р-н Волочисский Район, с.Писаревка, ул.Первомайская, д.41 (приміщення клубу)</v>
      </c>
    </row>
    <row r="5841" spans="1:18" hidden="1" x14ac:dyDescent="0.25">
      <c r="A5841" s="32">
        <v>162343</v>
      </c>
      <c r="B5841" s="31" t="s">
        <v>14175</v>
      </c>
      <c r="C5841" s="31" t="s">
        <v>14176</v>
      </c>
      <c r="D5841" s="31" t="s">
        <v>14177</v>
      </c>
      <c r="E5841" s="31" t="s">
        <v>145</v>
      </c>
      <c r="F5841" s="31" t="s">
        <v>122</v>
      </c>
      <c r="G5841" s="31" t="s">
        <v>107</v>
      </c>
      <c r="H5841" s="31" t="s">
        <v>108</v>
      </c>
      <c r="I5841" s="31"/>
      <c r="J5841" s="31"/>
      <c r="K5841" s="31" t="s">
        <v>110</v>
      </c>
      <c r="L5841" s="31" t="s">
        <v>14176</v>
      </c>
      <c r="M5841" s="31" t="s">
        <v>15</v>
      </c>
      <c r="N5841" s="31" t="s">
        <v>25931</v>
      </c>
      <c r="O5841" s="31" t="s">
        <v>25929</v>
      </c>
      <c r="P5841" s="32" t="s">
        <v>66</v>
      </c>
      <c r="Q5841" s="32">
        <v>1</v>
      </c>
      <c r="R5841" t="str">
        <f t="shared" si="91"/>
        <v>Бондарчук М.М. ПП, маг. "Продукти" р-н Волочисский Район, с.Писаревка, ул.Первомайская, д.41 (приміщення клубу)</v>
      </c>
    </row>
    <row r="5842" spans="1:18" hidden="1" x14ac:dyDescent="0.25">
      <c r="A5842" s="32">
        <v>161998</v>
      </c>
      <c r="B5842" s="31" t="s">
        <v>2260</v>
      </c>
      <c r="C5842" s="31" t="s">
        <v>2261</v>
      </c>
      <c r="D5842" s="31" t="s">
        <v>2262</v>
      </c>
      <c r="E5842" s="31" t="s">
        <v>145</v>
      </c>
      <c r="F5842" s="31" t="s">
        <v>122</v>
      </c>
      <c r="G5842" s="31" t="s">
        <v>107</v>
      </c>
      <c r="H5842" s="31" t="s">
        <v>108</v>
      </c>
      <c r="I5842" s="31" t="s">
        <v>13414</v>
      </c>
      <c r="J5842" s="31" t="s">
        <v>13415</v>
      </c>
      <c r="K5842" s="31" t="s">
        <v>110</v>
      </c>
      <c r="L5842" s="31" t="s">
        <v>2261</v>
      </c>
      <c r="M5842" s="31" t="s">
        <v>14</v>
      </c>
      <c r="N5842" s="31" t="s">
        <v>25931</v>
      </c>
      <c r="O5842" s="31" t="s">
        <v>25929</v>
      </c>
      <c r="P5842" s="32" t="s">
        <v>25948</v>
      </c>
      <c r="Q5842" s="32">
        <v>0</v>
      </c>
      <c r="R5842" t="str">
        <f t="shared" si="91"/>
        <v>Адаменко Л.І. ПП, маг. "Адамс" р-н Виньковецкий Район, пгт.Виньковцы, ул.Грабовского Павла, д.3</v>
      </c>
    </row>
    <row r="5843" spans="1:18" hidden="1" x14ac:dyDescent="0.25">
      <c r="A5843" s="32">
        <v>161999</v>
      </c>
      <c r="B5843" s="31" t="s">
        <v>13416</v>
      </c>
      <c r="C5843" s="31" t="s">
        <v>13417</v>
      </c>
      <c r="D5843" s="31" t="s">
        <v>13418</v>
      </c>
      <c r="E5843" s="31" t="s">
        <v>145</v>
      </c>
      <c r="F5843" s="31" t="s">
        <v>122</v>
      </c>
      <c r="G5843" s="31" t="s">
        <v>107</v>
      </c>
      <c r="H5843" s="31" t="s">
        <v>108</v>
      </c>
      <c r="I5843" s="31" t="s">
        <v>13419</v>
      </c>
      <c r="J5843" s="31" t="s">
        <v>13420</v>
      </c>
      <c r="K5843" s="31" t="s">
        <v>110</v>
      </c>
      <c r="L5843" s="31" t="s">
        <v>13421</v>
      </c>
      <c r="M5843" s="31" t="s">
        <v>16</v>
      </c>
      <c r="N5843" s="31" t="s">
        <v>25931</v>
      </c>
      <c r="O5843" s="31" t="s">
        <v>25929</v>
      </c>
      <c r="P5843" s="32" t="s">
        <v>67</v>
      </c>
      <c r="Q5843" s="32">
        <v>0.5</v>
      </c>
      <c r="R5843" t="str">
        <f t="shared" si="91"/>
        <v>(КООП) Адамівчанка СТ, маг. "Продукти" р-н Виньковецкий Район, с.Адамовка, ул.Ленина, д.23а</v>
      </c>
    </row>
    <row r="5844" spans="1:18" hidden="1" x14ac:dyDescent="0.25">
      <c r="A5844" s="32">
        <v>161999</v>
      </c>
      <c r="B5844" s="31" t="s">
        <v>13416</v>
      </c>
      <c r="C5844" s="31" t="s">
        <v>13417</v>
      </c>
      <c r="D5844" s="31" t="s">
        <v>13418</v>
      </c>
      <c r="E5844" s="31" t="s">
        <v>145</v>
      </c>
      <c r="F5844" s="31" t="s">
        <v>122</v>
      </c>
      <c r="G5844" s="31" t="s">
        <v>107</v>
      </c>
      <c r="H5844" s="31" t="s">
        <v>108</v>
      </c>
      <c r="I5844" s="31"/>
      <c r="J5844" s="31"/>
      <c r="K5844" s="31" t="s">
        <v>110</v>
      </c>
      <c r="L5844" s="31" t="s">
        <v>13421</v>
      </c>
      <c r="M5844" s="31" t="s">
        <v>16</v>
      </c>
      <c r="N5844" s="31" t="s">
        <v>25931</v>
      </c>
      <c r="O5844" s="31" t="s">
        <v>25929</v>
      </c>
      <c r="P5844" s="32" t="s">
        <v>67</v>
      </c>
      <c r="Q5844" s="32">
        <v>0.5</v>
      </c>
      <c r="R5844" t="str">
        <f t="shared" si="91"/>
        <v>(КООП) Адамівчанка СТ, маг. "Продукти" р-н Виньковецкий Район, с.Адамовка, ул.Ленина, д.23а</v>
      </c>
    </row>
    <row r="5845" spans="1:18" hidden="1" x14ac:dyDescent="0.25">
      <c r="A5845" s="32">
        <v>162023</v>
      </c>
      <c r="B5845" s="31" t="s">
        <v>13462</v>
      </c>
      <c r="C5845" s="31" t="s">
        <v>13463</v>
      </c>
      <c r="D5845" s="31" t="s">
        <v>13464</v>
      </c>
      <c r="E5845" s="31" t="s">
        <v>135</v>
      </c>
      <c r="F5845" s="31" t="s">
        <v>122</v>
      </c>
      <c r="G5845" s="31" t="s">
        <v>107</v>
      </c>
      <c r="H5845" s="31" t="s">
        <v>108</v>
      </c>
      <c r="I5845" s="31" t="s">
        <v>13465</v>
      </c>
      <c r="J5845" s="31" t="s">
        <v>13466</v>
      </c>
      <c r="K5845" s="31" t="s">
        <v>110</v>
      </c>
      <c r="L5845" s="31" t="s">
        <v>13463</v>
      </c>
      <c r="M5845" s="31" t="s">
        <v>12</v>
      </c>
      <c r="N5845" s="31" t="s">
        <v>25930</v>
      </c>
      <c r="O5845" s="31" t="s">
        <v>25929</v>
      </c>
      <c r="P5845" s="32" t="s">
        <v>67</v>
      </c>
      <c r="Q5845" s="32">
        <v>0.5</v>
      </c>
      <c r="R5845" t="str">
        <f t="shared" si="91"/>
        <v>Александров В.А. ПП, маг. "Ровесник" р-н Полонский Район, пгт.Понинка, ул.Горького, д.2</v>
      </c>
    </row>
    <row r="5846" spans="1:18" hidden="1" x14ac:dyDescent="0.25">
      <c r="A5846" s="32">
        <v>162043</v>
      </c>
      <c r="B5846" s="31" t="s">
        <v>13515</v>
      </c>
      <c r="C5846" s="31" t="s">
        <v>13516</v>
      </c>
      <c r="D5846" s="31" t="s">
        <v>13517</v>
      </c>
      <c r="E5846" s="31" t="s">
        <v>135</v>
      </c>
      <c r="F5846" s="31" t="s">
        <v>122</v>
      </c>
      <c r="G5846" s="31" t="s">
        <v>107</v>
      </c>
      <c r="H5846" s="31" t="s">
        <v>108</v>
      </c>
      <c r="I5846" s="31" t="s">
        <v>13518</v>
      </c>
      <c r="J5846" s="31" t="s">
        <v>13519</v>
      </c>
      <c r="K5846" s="31" t="s">
        <v>110</v>
      </c>
      <c r="L5846" s="31" t="s">
        <v>13516</v>
      </c>
      <c r="M5846" s="31" t="s">
        <v>12</v>
      </c>
      <c r="N5846" s="31" t="s">
        <v>25930</v>
      </c>
      <c r="O5846" s="31" t="s">
        <v>25929</v>
      </c>
      <c r="P5846" s="32" t="s">
        <v>66</v>
      </c>
      <c r="Q5846" s="32">
        <v>1</v>
      </c>
      <c r="R5846" t="str">
        <f t="shared" si="91"/>
        <v>Андрійчук О.А. ПП, маг. "Продукти" р-н Изяславский Район, г.Изяслав, ул.Октябрьская, д.98/3</v>
      </c>
    </row>
    <row r="5847" spans="1:18" hidden="1" x14ac:dyDescent="0.25">
      <c r="A5847" s="32">
        <v>162043</v>
      </c>
      <c r="B5847" s="31" t="s">
        <v>13515</v>
      </c>
      <c r="C5847" s="31" t="s">
        <v>13516</v>
      </c>
      <c r="D5847" s="31" t="s">
        <v>13517</v>
      </c>
      <c r="E5847" s="31" t="s">
        <v>135</v>
      </c>
      <c r="F5847" s="31" t="s">
        <v>122</v>
      </c>
      <c r="G5847" s="31" t="s">
        <v>107</v>
      </c>
      <c r="H5847" s="31" t="s">
        <v>108</v>
      </c>
      <c r="I5847" s="31"/>
      <c r="J5847" s="31"/>
      <c r="K5847" s="31" t="s">
        <v>110</v>
      </c>
      <c r="L5847" s="31" t="s">
        <v>13516</v>
      </c>
      <c r="M5847" s="31" t="s">
        <v>12</v>
      </c>
      <c r="N5847" s="31" t="s">
        <v>25930</v>
      </c>
      <c r="O5847" s="31" t="s">
        <v>25929</v>
      </c>
      <c r="P5847" s="32" t="s">
        <v>66</v>
      </c>
      <c r="Q5847" s="32">
        <v>1</v>
      </c>
      <c r="R5847" t="str">
        <f t="shared" si="91"/>
        <v>Андрійчук О.А. ПП, маг. "Продукти" р-н Изяславский Район, г.Изяслав, ул.Октябрьская, д.98/3</v>
      </c>
    </row>
    <row r="5848" spans="1:18" hidden="1" x14ac:dyDescent="0.25">
      <c r="A5848" s="32">
        <v>162048</v>
      </c>
      <c r="B5848" s="31" t="s">
        <v>13530</v>
      </c>
      <c r="C5848" s="31" t="s">
        <v>13531</v>
      </c>
      <c r="D5848" s="31" t="s">
        <v>13532</v>
      </c>
      <c r="E5848" s="31" t="s">
        <v>135</v>
      </c>
      <c r="F5848" s="31" t="s">
        <v>122</v>
      </c>
      <c r="G5848" s="31" t="s">
        <v>107</v>
      </c>
      <c r="H5848" s="31" t="s">
        <v>108</v>
      </c>
      <c r="I5848" s="31" t="s">
        <v>13533</v>
      </c>
      <c r="J5848" s="31" t="s">
        <v>13534</v>
      </c>
      <c r="K5848" s="31" t="s">
        <v>110</v>
      </c>
      <c r="L5848" s="31" t="s">
        <v>13531</v>
      </c>
      <c r="M5848" s="31" t="s">
        <v>10</v>
      </c>
      <c r="N5848" s="31" t="s">
        <v>25930</v>
      </c>
      <c r="O5848" s="31" t="s">
        <v>25929</v>
      </c>
      <c r="P5848" s="32" t="s">
        <v>66</v>
      </c>
      <c r="Q5848" s="32">
        <v>1</v>
      </c>
      <c r="R5848" t="str">
        <f t="shared" si="91"/>
        <v>Андрощук В.П. ПП, маг. "Продукти" р-н Изяславский Район, с.Телижинци, д.3 (біля церкви)</v>
      </c>
    </row>
    <row r="5849" spans="1:18" hidden="1" x14ac:dyDescent="0.25">
      <c r="A5849" s="32">
        <v>162048</v>
      </c>
      <c r="B5849" s="31" t="s">
        <v>13530</v>
      </c>
      <c r="C5849" s="31" t="s">
        <v>13531</v>
      </c>
      <c r="D5849" s="31" t="s">
        <v>13532</v>
      </c>
      <c r="E5849" s="31" t="s">
        <v>135</v>
      </c>
      <c r="F5849" s="31" t="s">
        <v>122</v>
      </c>
      <c r="G5849" s="31" t="s">
        <v>107</v>
      </c>
      <c r="H5849" s="31" t="s">
        <v>108</v>
      </c>
      <c r="I5849" s="31"/>
      <c r="J5849" s="31"/>
      <c r="K5849" s="31" t="s">
        <v>110</v>
      </c>
      <c r="L5849" s="31" t="s">
        <v>13531</v>
      </c>
      <c r="M5849" s="31" t="s">
        <v>10</v>
      </c>
      <c r="N5849" s="31" t="s">
        <v>25930</v>
      </c>
      <c r="O5849" s="31" t="s">
        <v>25929</v>
      </c>
      <c r="P5849" s="32" t="s">
        <v>66</v>
      </c>
      <c r="Q5849" s="32">
        <v>1</v>
      </c>
      <c r="R5849" t="str">
        <f t="shared" si="91"/>
        <v>Андрощук В.П. ПП, маг. "Продукти" р-н Изяславский Район, с.Телижинци, д.3 (біля церкви)</v>
      </c>
    </row>
    <row r="5850" spans="1:18" hidden="1" x14ac:dyDescent="0.25">
      <c r="A5850" s="32">
        <v>162052</v>
      </c>
      <c r="B5850" s="31" t="s">
        <v>13537</v>
      </c>
      <c r="C5850" s="31" t="s">
        <v>13538</v>
      </c>
      <c r="D5850" s="31" t="s">
        <v>13539</v>
      </c>
      <c r="E5850" s="31" t="s">
        <v>135</v>
      </c>
      <c r="F5850" s="31" t="s">
        <v>122</v>
      </c>
      <c r="G5850" s="31" t="s">
        <v>107</v>
      </c>
      <c r="H5850" s="31" t="s">
        <v>108</v>
      </c>
      <c r="I5850" s="31" t="s">
        <v>13540</v>
      </c>
      <c r="J5850" s="31" t="s">
        <v>13541</v>
      </c>
      <c r="K5850" s="31" t="s">
        <v>110</v>
      </c>
      <c r="L5850" s="31" t="s">
        <v>13538</v>
      </c>
      <c r="M5850" s="31" t="s">
        <v>12</v>
      </c>
      <c r="N5850" s="31" t="s">
        <v>25930</v>
      </c>
      <c r="O5850" s="31" t="s">
        <v>25929</v>
      </c>
      <c r="P5850" s="32" t="s">
        <v>66</v>
      </c>
      <c r="Q5850" s="32">
        <v>1</v>
      </c>
      <c r="R5850" t="str">
        <f t="shared" si="91"/>
        <v>Андрушко А.І. ПП, маг. "Дарунок" р-н Полонский Район, г.Полонное, ул.Привокзальная, д.32</v>
      </c>
    </row>
    <row r="5851" spans="1:18" hidden="1" x14ac:dyDescent="0.25">
      <c r="A5851" s="32">
        <v>162052</v>
      </c>
      <c r="B5851" s="31" t="s">
        <v>13537</v>
      </c>
      <c r="C5851" s="31" t="s">
        <v>13538</v>
      </c>
      <c r="D5851" s="31" t="s">
        <v>13539</v>
      </c>
      <c r="E5851" s="31" t="s">
        <v>135</v>
      </c>
      <c r="F5851" s="31" t="s">
        <v>122</v>
      </c>
      <c r="G5851" s="31" t="s">
        <v>107</v>
      </c>
      <c r="H5851" s="31" t="s">
        <v>108</v>
      </c>
      <c r="I5851" s="31"/>
      <c r="J5851" s="31"/>
      <c r="K5851" s="31" t="s">
        <v>110</v>
      </c>
      <c r="L5851" s="31" t="s">
        <v>13538</v>
      </c>
      <c r="M5851" s="31" t="s">
        <v>12</v>
      </c>
      <c r="N5851" s="31" t="s">
        <v>25930</v>
      </c>
      <c r="O5851" s="31" t="s">
        <v>25929</v>
      </c>
      <c r="P5851" s="32" t="s">
        <v>66</v>
      </c>
      <c r="Q5851" s="32">
        <v>1</v>
      </c>
      <c r="R5851" t="str">
        <f t="shared" si="91"/>
        <v>Андрушко А.І. ПП, маг. "Дарунок" р-н Полонский Район, г.Полонное, ул.Привокзальная, д.32</v>
      </c>
    </row>
    <row r="5852" spans="1:18" hidden="1" x14ac:dyDescent="0.25">
      <c r="A5852" s="32">
        <v>162053</v>
      </c>
      <c r="B5852" s="31" t="s">
        <v>1684</v>
      </c>
      <c r="C5852" s="31" t="s">
        <v>13542</v>
      </c>
      <c r="D5852" s="31" t="s">
        <v>1686</v>
      </c>
      <c r="E5852" s="31" t="s">
        <v>135</v>
      </c>
      <c r="F5852" s="31" t="s">
        <v>122</v>
      </c>
      <c r="G5852" s="31" t="s">
        <v>107</v>
      </c>
      <c r="H5852" s="31" t="s">
        <v>108</v>
      </c>
      <c r="I5852" s="31" t="s">
        <v>13540</v>
      </c>
      <c r="J5852" s="31" t="s">
        <v>13541</v>
      </c>
      <c r="K5852" s="31" t="s">
        <v>110</v>
      </c>
      <c r="L5852" s="31" t="s">
        <v>13542</v>
      </c>
      <c r="M5852" s="31" t="s">
        <v>12</v>
      </c>
      <c r="N5852" s="31" t="s">
        <v>25930</v>
      </c>
      <c r="O5852" s="31" t="s">
        <v>25929</v>
      </c>
      <c r="P5852" s="32" t="s">
        <v>66</v>
      </c>
      <c r="Q5852" s="32">
        <v>0.5</v>
      </c>
      <c r="R5852" t="str">
        <f t="shared" si="91"/>
        <v>Андрушко А.І. ПП, маг. "Настуня" р-н Полонский Район, г.Полонное, ул.Чапаева, д.27</v>
      </c>
    </row>
    <row r="5853" spans="1:18" hidden="1" x14ac:dyDescent="0.25">
      <c r="A5853" s="32">
        <v>162053</v>
      </c>
      <c r="B5853" s="31" t="s">
        <v>1684</v>
      </c>
      <c r="C5853" s="31" t="s">
        <v>13542</v>
      </c>
      <c r="D5853" s="31" t="s">
        <v>1686</v>
      </c>
      <c r="E5853" s="31" t="s">
        <v>135</v>
      </c>
      <c r="F5853" s="31" t="s">
        <v>122</v>
      </c>
      <c r="G5853" s="31" t="s">
        <v>107</v>
      </c>
      <c r="H5853" s="31" t="s">
        <v>108</v>
      </c>
      <c r="I5853" s="31"/>
      <c r="J5853" s="31"/>
      <c r="K5853" s="31" t="s">
        <v>110</v>
      </c>
      <c r="L5853" s="31" t="s">
        <v>13542</v>
      </c>
      <c r="M5853" s="31" t="s">
        <v>12</v>
      </c>
      <c r="N5853" s="31" t="s">
        <v>25930</v>
      </c>
      <c r="O5853" s="31" t="s">
        <v>25929</v>
      </c>
      <c r="P5853" s="32" t="s">
        <v>66</v>
      </c>
      <c r="Q5853" s="32">
        <v>0.5</v>
      </c>
      <c r="R5853" t="str">
        <f t="shared" si="91"/>
        <v>Андрушко А.І. ПП, маг. "Настуня" р-н Полонский Район, г.Полонное, ул.Чапаева, д.27</v>
      </c>
    </row>
    <row r="5854" spans="1:18" hidden="1" x14ac:dyDescent="0.25">
      <c r="A5854" s="32">
        <v>162054</v>
      </c>
      <c r="B5854" s="31" t="s">
        <v>13543</v>
      </c>
      <c r="C5854" s="31" t="s">
        <v>13544</v>
      </c>
      <c r="D5854" s="31" t="s">
        <v>13545</v>
      </c>
      <c r="E5854" s="31" t="s">
        <v>135</v>
      </c>
      <c r="F5854" s="31" t="s">
        <v>122</v>
      </c>
      <c r="G5854" s="31" t="s">
        <v>107</v>
      </c>
      <c r="H5854" s="31" t="s">
        <v>108</v>
      </c>
      <c r="I5854" s="31" t="s">
        <v>13546</v>
      </c>
      <c r="J5854" s="31" t="s">
        <v>13547</v>
      </c>
      <c r="K5854" s="31" t="s">
        <v>110</v>
      </c>
      <c r="L5854" s="31" t="s">
        <v>13544</v>
      </c>
      <c r="M5854" s="31" t="s">
        <v>12</v>
      </c>
      <c r="N5854" s="31" t="s">
        <v>25930</v>
      </c>
      <c r="O5854" s="31" t="s">
        <v>25929</v>
      </c>
      <c r="P5854" s="32" t="s">
        <v>66</v>
      </c>
      <c r="Q5854" s="32">
        <v>1</v>
      </c>
      <c r="R5854" t="str">
        <f t="shared" si="91"/>
        <v>Андрушко М.С. ПП, маг. "Каштан №1" р-н Полонский Район, г.Полонное, пер.Украинки Леси, д.169</v>
      </c>
    </row>
    <row r="5855" spans="1:18" hidden="1" x14ac:dyDescent="0.25">
      <c r="A5855" s="32">
        <v>162054</v>
      </c>
      <c r="B5855" s="31" t="s">
        <v>13543</v>
      </c>
      <c r="C5855" s="31" t="s">
        <v>13544</v>
      </c>
      <c r="D5855" s="31" t="s">
        <v>13545</v>
      </c>
      <c r="E5855" s="31" t="s">
        <v>135</v>
      </c>
      <c r="F5855" s="31" t="s">
        <v>122</v>
      </c>
      <c r="G5855" s="31" t="s">
        <v>107</v>
      </c>
      <c r="H5855" s="31" t="s">
        <v>108</v>
      </c>
      <c r="I5855" s="31"/>
      <c r="J5855" s="31"/>
      <c r="K5855" s="31" t="s">
        <v>110</v>
      </c>
      <c r="L5855" s="31" t="s">
        <v>13544</v>
      </c>
      <c r="M5855" s="31" t="s">
        <v>12</v>
      </c>
      <c r="N5855" s="31" t="s">
        <v>25930</v>
      </c>
      <c r="O5855" s="31" t="s">
        <v>25929</v>
      </c>
      <c r="P5855" s="32" t="s">
        <v>66</v>
      </c>
      <c r="Q5855" s="32">
        <v>1</v>
      </c>
      <c r="R5855" t="str">
        <f t="shared" si="91"/>
        <v>Андрушко М.С. ПП, маг. "Каштан №1" р-н Полонский Район, г.Полонное, пер.Украинки Леси, д.169</v>
      </c>
    </row>
    <row r="5856" spans="1:18" hidden="1" x14ac:dyDescent="0.25">
      <c r="A5856" s="32">
        <v>162055</v>
      </c>
      <c r="B5856" s="31" t="s">
        <v>13548</v>
      </c>
      <c r="C5856" s="31" t="s">
        <v>13549</v>
      </c>
      <c r="D5856" s="31" t="s">
        <v>13550</v>
      </c>
      <c r="E5856" s="31" t="s">
        <v>135</v>
      </c>
      <c r="F5856" s="31" t="s">
        <v>122</v>
      </c>
      <c r="G5856" s="31" t="s">
        <v>107</v>
      </c>
      <c r="H5856" s="31" t="s">
        <v>108</v>
      </c>
      <c r="I5856" s="31" t="s">
        <v>13546</v>
      </c>
      <c r="J5856" s="31" t="s">
        <v>13547</v>
      </c>
      <c r="K5856" s="31" t="s">
        <v>110</v>
      </c>
      <c r="L5856" s="31" t="s">
        <v>13549</v>
      </c>
      <c r="M5856" s="31" t="s">
        <v>12</v>
      </c>
      <c r="N5856" s="31" t="s">
        <v>25930</v>
      </c>
      <c r="O5856" s="31" t="s">
        <v>25929</v>
      </c>
      <c r="P5856" s="32" t="s">
        <v>66</v>
      </c>
      <c r="Q5856" s="32">
        <v>1</v>
      </c>
      <c r="R5856" t="str">
        <f t="shared" si="91"/>
        <v>Андрушко М.С. ПП, маг. "Каштан №2" р-н Полонский Район, г.Полонное, ул.Петровского, д.4</v>
      </c>
    </row>
    <row r="5857" spans="1:18" hidden="1" x14ac:dyDescent="0.25">
      <c r="A5857" s="32">
        <v>162055</v>
      </c>
      <c r="B5857" s="31" t="s">
        <v>13548</v>
      </c>
      <c r="C5857" s="31" t="s">
        <v>13549</v>
      </c>
      <c r="D5857" s="31" t="s">
        <v>13550</v>
      </c>
      <c r="E5857" s="31" t="s">
        <v>135</v>
      </c>
      <c r="F5857" s="31" t="s">
        <v>122</v>
      </c>
      <c r="G5857" s="31" t="s">
        <v>107</v>
      </c>
      <c r="H5857" s="31" t="s">
        <v>108</v>
      </c>
      <c r="I5857" s="31"/>
      <c r="J5857" s="31"/>
      <c r="K5857" s="31" t="s">
        <v>110</v>
      </c>
      <c r="L5857" s="31" t="s">
        <v>13549</v>
      </c>
      <c r="M5857" s="31" t="s">
        <v>12</v>
      </c>
      <c r="N5857" s="31" t="s">
        <v>25930</v>
      </c>
      <c r="O5857" s="31" t="s">
        <v>25929</v>
      </c>
      <c r="P5857" s="32" t="s">
        <v>66</v>
      </c>
      <c r="Q5857" s="32">
        <v>1</v>
      </c>
      <c r="R5857" t="str">
        <f t="shared" si="91"/>
        <v>Андрушко М.С. ПП, маг. "Каштан №2" р-н Полонский Район, г.Полонное, ул.Петровского, д.4</v>
      </c>
    </row>
    <row r="5858" spans="1:18" hidden="1" x14ac:dyDescent="0.25">
      <c r="A5858" s="32">
        <v>162056</v>
      </c>
      <c r="B5858" s="31" t="s">
        <v>13551</v>
      </c>
      <c r="C5858" s="31" t="s">
        <v>13552</v>
      </c>
      <c r="D5858" s="31" t="s">
        <v>13553</v>
      </c>
      <c r="E5858" s="31" t="s">
        <v>135</v>
      </c>
      <c r="F5858" s="31" t="s">
        <v>122</v>
      </c>
      <c r="G5858" s="31" t="s">
        <v>107</v>
      </c>
      <c r="H5858" s="31" t="s">
        <v>108</v>
      </c>
      <c r="I5858" s="31" t="s">
        <v>13546</v>
      </c>
      <c r="J5858" s="31" t="s">
        <v>13547</v>
      </c>
      <c r="K5858" s="31" t="s">
        <v>110</v>
      </c>
      <c r="L5858" s="31" t="s">
        <v>13552</v>
      </c>
      <c r="M5858" s="31" t="s">
        <v>12</v>
      </c>
      <c r="N5858" s="31" t="s">
        <v>25930</v>
      </c>
      <c r="O5858" s="31" t="s">
        <v>25929</v>
      </c>
      <c r="P5858" s="32" t="s">
        <v>66</v>
      </c>
      <c r="Q5858" s="32">
        <v>1</v>
      </c>
      <c r="R5858" t="str">
        <f t="shared" si="91"/>
        <v>Андрушко М.С. ПП, маг. "Каштан №3" р-н Полонский Район, пгт.Понинка, ул.Победы, д.55</v>
      </c>
    </row>
    <row r="5859" spans="1:18" hidden="1" x14ac:dyDescent="0.25">
      <c r="A5859" s="32">
        <v>162056</v>
      </c>
      <c r="B5859" s="31" t="s">
        <v>13551</v>
      </c>
      <c r="C5859" s="31" t="s">
        <v>13552</v>
      </c>
      <c r="D5859" s="31" t="s">
        <v>13553</v>
      </c>
      <c r="E5859" s="31" t="s">
        <v>135</v>
      </c>
      <c r="F5859" s="31" t="s">
        <v>122</v>
      </c>
      <c r="G5859" s="31" t="s">
        <v>107</v>
      </c>
      <c r="H5859" s="31" t="s">
        <v>108</v>
      </c>
      <c r="I5859" s="31"/>
      <c r="J5859" s="31"/>
      <c r="K5859" s="31" t="s">
        <v>110</v>
      </c>
      <c r="L5859" s="31" t="s">
        <v>13552</v>
      </c>
      <c r="M5859" s="31" t="s">
        <v>12</v>
      </c>
      <c r="N5859" s="31" t="s">
        <v>25930</v>
      </c>
      <c r="O5859" s="31" t="s">
        <v>25929</v>
      </c>
      <c r="P5859" s="32" t="s">
        <v>66</v>
      </c>
      <c r="Q5859" s="32">
        <v>1</v>
      </c>
      <c r="R5859" t="str">
        <f t="shared" si="91"/>
        <v>Андрушко М.С. ПП, маг. "Каштан №3" р-н Полонский Район, пгт.Понинка, ул.Победы, д.55</v>
      </c>
    </row>
    <row r="5860" spans="1:18" hidden="1" x14ac:dyDescent="0.25">
      <c r="A5860" s="32">
        <v>162058</v>
      </c>
      <c r="B5860" s="31" t="s">
        <v>13554</v>
      </c>
      <c r="C5860" s="31" t="s">
        <v>13555</v>
      </c>
      <c r="D5860" s="31" t="s">
        <v>4654</v>
      </c>
      <c r="E5860" s="31" t="s">
        <v>135</v>
      </c>
      <c r="F5860" s="31" t="s">
        <v>122</v>
      </c>
      <c r="G5860" s="31" t="s">
        <v>113</v>
      </c>
      <c r="H5860" s="31" t="s">
        <v>108</v>
      </c>
      <c r="I5860" s="31" t="s">
        <v>13556</v>
      </c>
      <c r="J5860" s="31" t="s">
        <v>13557</v>
      </c>
      <c r="K5860" s="31" t="s">
        <v>110</v>
      </c>
      <c r="L5860" s="31" t="s">
        <v>13555</v>
      </c>
      <c r="M5860" s="31" t="s">
        <v>10</v>
      </c>
      <c r="N5860" s="31" t="s">
        <v>25930</v>
      </c>
      <c r="O5860" s="31" t="s">
        <v>25929</v>
      </c>
      <c r="P5860" s="32" t="s">
        <v>66</v>
      </c>
      <c r="Q5860" s="32">
        <v>1</v>
      </c>
      <c r="R5860" t="str">
        <f t="shared" si="91"/>
        <v>Анісімов С.П. ПП,"Торговий Центр" г.Нетишин, просп Независимости, д.22</v>
      </c>
    </row>
    <row r="5861" spans="1:18" hidden="1" x14ac:dyDescent="0.25">
      <c r="A5861" s="32">
        <v>162058</v>
      </c>
      <c r="B5861" s="31" t="s">
        <v>13554</v>
      </c>
      <c r="C5861" s="31" t="s">
        <v>13555</v>
      </c>
      <c r="D5861" s="31" t="s">
        <v>4654</v>
      </c>
      <c r="E5861" s="31" t="s">
        <v>135</v>
      </c>
      <c r="F5861" s="31" t="s">
        <v>122</v>
      </c>
      <c r="G5861" s="31" t="s">
        <v>113</v>
      </c>
      <c r="H5861" s="31" t="s">
        <v>108</v>
      </c>
      <c r="I5861" s="31"/>
      <c r="J5861" s="31"/>
      <c r="K5861" s="31" t="s">
        <v>110</v>
      </c>
      <c r="L5861" s="31" t="s">
        <v>13555</v>
      </c>
      <c r="M5861" s="31" t="s">
        <v>10</v>
      </c>
      <c r="N5861" s="31" t="s">
        <v>25930</v>
      </c>
      <c r="O5861" s="31" t="s">
        <v>25929</v>
      </c>
      <c r="P5861" s="32" t="s">
        <v>66</v>
      </c>
      <c r="Q5861" s="32">
        <v>1</v>
      </c>
      <c r="R5861" t="str">
        <f t="shared" si="91"/>
        <v>Анісімов С.П. ПП,"Торговий Центр" г.Нетишин, просп Независимости, д.22</v>
      </c>
    </row>
    <row r="5862" spans="1:18" hidden="1" x14ac:dyDescent="0.25">
      <c r="A5862" s="32">
        <v>162066</v>
      </c>
      <c r="B5862" s="31" t="s">
        <v>13574</v>
      </c>
      <c r="C5862" s="31" t="s">
        <v>13575</v>
      </c>
      <c r="D5862" s="31" t="s">
        <v>13576</v>
      </c>
      <c r="E5862" s="31" t="s">
        <v>135</v>
      </c>
      <c r="F5862" s="31" t="s">
        <v>122</v>
      </c>
      <c r="G5862" s="31" t="s">
        <v>107</v>
      </c>
      <c r="H5862" s="31" t="s">
        <v>108</v>
      </c>
      <c r="I5862" s="31"/>
      <c r="J5862" s="31"/>
      <c r="K5862" s="31" t="s">
        <v>110</v>
      </c>
      <c r="L5862" s="31" t="s">
        <v>13575</v>
      </c>
      <c r="M5862" s="31" t="s">
        <v>10</v>
      </c>
      <c r="N5862" s="31" t="s">
        <v>25930</v>
      </c>
      <c r="O5862" s="31" t="s">
        <v>25929</v>
      </c>
      <c r="P5862" s="32" t="s">
        <v>67</v>
      </c>
      <c r="Q5862" s="32">
        <v>0.5</v>
      </c>
      <c r="R5862" t="str">
        <f t="shared" si="91"/>
        <v>Антощенко А.Є. ПП, маг. "Онікс" г.Нетишин, пер.Мира, д.10</v>
      </c>
    </row>
    <row r="5863" spans="1:18" hidden="1" x14ac:dyDescent="0.25">
      <c r="A5863" s="32">
        <v>162066</v>
      </c>
      <c r="B5863" s="31" t="s">
        <v>13574</v>
      </c>
      <c r="C5863" s="31" t="s">
        <v>13575</v>
      </c>
      <c r="D5863" s="31" t="s">
        <v>13576</v>
      </c>
      <c r="E5863" s="31" t="s">
        <v>135</v>
      </c>
      <c r="F5863" s="31" t="s">
        <v>122</v>
      </c>
      <c r="G5863" s="31" t="s">
        <v>107</v>
      </c>
      <c r="H5863" s="31" t="s">
        <v>108</v>
      </c>
      <c r="I5863" s="31" t="s">
        <v>13577</v>
      </c>
      <c r="J5863" s="31" t="s">
        <v>13578</v>
      </c>
      <c r="K5863" s="31" t="s">
        <v>110</v>
      </c>
      <c r="L5863" s="31" t="s">
        <v>13575</v>
      </c>
      <c r="M5863" s="31" t="s">
        <v>10</v>
      </c>
      <c r="N5863" s="31" t="s">
        <v>25930</v>
      </c>
      <c r="O5863" s="31" t="s">
        <v>25929</v>
      </c>
      <c r="P5863" s="32" t="s">
        <v>67</v>
      </c>
      <c r="Q5863" s="32">
        <v>0.5</v>
      </c>
      <c r="R5863" t="str">
        <f t="shared" si="91"/>
        <v>Антощенко А.Є. ПП, маг. "Онікс" г.Нетишин, пер.Мира, д.10</v>
      </c>
    </row>
    <row r="5864" spans="1:18" hidden="1" x14ac:dyDescent="0.25">
      <c r="A5864" s="32">
        <v>162072</v>
      </c>
      <c r="B5864" s="31" t="s">
        <v>13594</v>
      </c>
      <c r="C5864" s="31" t="s">
        <v>13595</v>
      </c>
      <c r="D5864" s="31" t="s">
        <v>13596</v>
      </c>
      <c r="E5864" s="31" t="s">
        <v>135</v>
      </c>
      <c r="F5864" s="31" t="s">
        <v>122</v>
      </c>
      <c r="G5864" s="31" t="s">
        <v>213</v>
      </c>
      <c r="H5864" s="31" t="s">
        <v>214</v>
      </c>
      <c r="I5864" s="31" t="s">
        <v>6455</v>
      </c>
      <c r="J5864" s="31" t="s">
        <v>6456</v>
      </c>
      <c r="K5864" s="31" t="s">
        <v>110</v>
      </c>
      <c r="L5864" s="31" t="s">
        <v>13597</v>
      </c>
      <c r="M5864" s="31" t="s">
        <v>12</v>
      </c>
      <c r="N5864" s="31" t="s">
        <v>25930</v>
      </c>
      <c r="O5864" s="31" t="s">
        <v>25929</v>
      </c>
      <c r="P5864" s="32" t="s">
        <v>67</v>
      </c>
      <c r="Q5864" s="32">
        <v>1</v>
      </c>
      <c r="R5864" t="str">
        <f t="shared" si="91"/>
        <v>АрісЗахід ТОВ, гуртовня р-н Изяславский Район, г.Изяслав, пер.Шевченко, д.52</v>
      </c>
    </row>
    <row r="5865" spans="1:18" hidden="1" x14ac:dyDescent="0.25">
      <c r="A5865" s="32">
        <v>162072</v>
      </c>
      <c r="B5865" s="31" t="s">
        <v>13594</v>
      </c>
      <c r="C5865" s="31" t="s">
        <v>13595</v>
      </c>
      <c r="D5865" s="31" t="s">
        <v>13596</v>
      </c>
      <c r="E5865" s="31" t="s">
        <v>135</v>
      </c>
      <c r="F5865" s="31" t="s">
        <v>122</v>
      </c>
      <c r="G5865" s="31" t="s">
        <v>213</v>
      </c>
      <c r="H5865" s="31" t="s">
        <v>214</v>
      </c>
      <c r="I5865" s="31"/>
      <c r="J5865" s="31"/>
      <c r="K5865" s="31" t="s">
        <v>110</v>
      </c>
      <c r="L5865" s="31" t="s">
        <v>13595</v>
      </c>
      <c r="M5865" s="31" t="s">
        <v>12</v>
      </c>
      <c r="N5865" s="31" t="s">
        <v>25930</v>
      </c>
      <c r="O5865" s="31" t="s">
        <v>25929</v>
      </c>
      <c r="P5865" s="32" t="s">
        <v>67</v>
      </c>
      <c r="Q5865" s="32">
        <v>1</v>
      </c>
      <c r="R5865" t="str">
        <f t="shared" si="91"/>
        <v>АрісЗахід ТОВ, гуртовня р-н Изяславский Район, г.Изяслав, пер.Шевченко, д.52</v>
      </c>
    </row>
    <row r="5866" spans="1:18" hidden="1" x14ac:dyDescent="0.25">
      <c r="A5866" s="32">
        <v>162075</v>
      </c>
      <c r="B5866" s="31" t="s">
        <v>13598</v>
      </c>
      <c r="C5866" s="31" t="s">
        <v>13599</v>
      </c>
      <c r="D5866" s="31" t="s">
        <v>8978</v>
      </c>
      <c r="E5866" s="31" t="s">
        <v>135</v>
      </c>
      <c r="F5866" s="31" t="s">
        <v>122</v>
      </c>
      <c r="G5866" s="31" t="s">
        <v>107</v>
      </c>
      <c r="H5866" s="31" t="s">
        <v>108</v>
      </c>
      <c r="I5866" s="31" t="s">
        <v>13600</v>
      </c>
      <c r="J5866" s="31" t="s">
        <v>13601</v>
      </c>
      <c r="K5866" s="31" t="s">
        <v>110</v>
      </c>
      <c r="L5866" s="31" t="s">
        <v>13599</v>
      </c>
      <c r="M5866" s="31" t="s">
        <v>11</v>
      </c>
      <c r="N5866" s="31" t="s">
        <v>25930</v>
      </c>
      <c r="O5866" s="31" t="s">
        <v>25929</v>
      </c>
      <c r="P5866" s="32" t="s">
        <v>67</v>
      </c>
      <c r="Q5866" s="32">
        <v>0</v>
      </c>
      <c r="R5866" t="str">
        <f t="shared" si="91"/>
        <v>Астра ПП, маг. "Астра" г.Шепетовка, пер.Котовского, д.93а</v>
      </c>
    </row>
    <row r="5867" spans="1:18" hidden="1" x14ac:dyDescent="0.25">
      <c r="A5867" s="32">
        <v>162076</v>
      </c>
      <c r="B5867" s="31" t="s">
        <v>13602</v>
      </c>
      <c r="C5867" s="31" t="s">
        <v>13599</v>
      </c>
      <c r="D5867" s="31" t="s">
        <v>13603</v>
      </c>
      <c r="E5867" s="31" t="s">
        <v>135</v>
      </c>
      <c r="F5867" s="31" t="s">
        <v>122</v>
      </c>
      <c r="G5867" s="31" t="s">
        <v>107</v>
      </c>
      <c r="H5867" s="31" t="s">
        <v>108</v>
      </c>
      <c r="I5867" s="31" t="s">
        <v>13600</v>
      </c>
      <c r="J5867" s="31" t="s">
        <v>13601</v>
      </c>
      <c r="K5867" s="31" t="s">
        <v>110</v>
      </c>
      <c r="L5867" s="31" t="s">
        <v>13599</v>
      </c>
      <c r="M5867" s="31" t="s">
        <v>11</v>
      </c>
      <c r="N5867" s="31" t="s">
        <v>25930</v>
      </c>
      <c r="O5867" s="31" t="s">
        <v>25929</v>
      </c>
      <c r="P5867" s="32" t="s">
        <v>66</v>
      </c>
      <c r="Q5867" s="32">
        <v>1</v>
      </c>
      <c r="R5867" t="str">
        <f t="shared" si="91"/>
        <v>Астра ПП, маг. "Астра" г.Шепетовка, ул.Котика Вали, д.170</v>
      </c>
    </row>
    <row r="5868" spans="1:18" hidden="1" x14ac:dyDescent="0.25">
      <c r="A5868" s="32">
        <v>162091</v>
      </c>
      <c r="B5868" s="31" t="s">
        <v>13640</v>
      </c>
      <c r="C5868" s="31" t="s">
        <v>13641</v>
      </c>
      <c r="D5868" s="31" t="s">
        <v>13642</v>
      </c>
      <c r="E5868" s="31" t="s">
        <v>145</v>
      </c>
      <c r="F5868" s="31" t="s">
        <v>122</v>
      </c>
      <c r="G5868" s="31" t="s">
        <v>107</v>
      </c>
      <c r="H5868" s="31" t="s">
        <v>108</v>
      </c>
      <c r="I5868" s="31" t="s">
        <v>13643</v>
      </c>
      <c r="J5868" s="31" t="s">
        <v>13644</v>
      </c>
      <c r="K5868" s="31" t="s">
        <v>110</v>
      </c>
      <c r="L5868" s="31" t="s">
        <v>13641</v>
      </c>
      <c r="M5868" s="31" t="s">
        <v>16</v>
      </c>
      <c r="N5868" s="31" t="s">
        <v>25931</v>
      </c>
      <c r="O5868" s="31" t="s">
        <v>25929</v>
      </c>
      <c r="P5868" s="32" t="s">
        <v>66</v>
      </c>
      <c r="Q5868" s="32">
        <v>1</v>
      </c>
      <c r="R5868" t="str">
        <f t="shared" si="91"/>
        <v>Бабій Н.С. ПП, маг. "Спокуса" р-н Волочисский Район, с.Бокиевка, ул.Октябрьская, д.2а</v>
      </c>
    </row>
    <row r="5869" spans="1:18" hidden="1" x14ac:dyDescent="0.25">
      <c r="A5869" s="32">
        <v>162091</v>
      </c>
      <c r="B5869" s="31" t="s">
        <v>13640</v>
      </c>
      <c r="C5869" s="31" t="s">
        <v>13641</v>
      </c>
      <c r="D5869" s="31" t="s">
        <v>13642</v>
      </c>
      <c r="E5869" s="31" t="s">
        <v>145</v>
      </c>
      <c r="F5869" s="31" t="s">
        <v>122</v>
      </c>
      <c r="G5869" s="31" t="s">
        <v>107</v>
      </c>
      <c r="H5869" s="31" t="s">
        <v>108</v>
      </c>
      <c r="I5869" s="31"/>
      <c r="J5869" s="31"/>
      <c r="K5869" s="31" t="s">
        <v>110</v>
      </c>
      <c r="L5869" s="31" t="s">
        <v>13641</v>
      </c>
      <c r="M5869" s="31" t="s">
        <v>16</v>
      </c>
      <c r="N5869" s="31" t="s">
        <v>25931</v>
      </c>
      <c r="O5869" s="31" t="s">
        <v>25929</v>
      </c>
      <c r="P5869" s="32" t="s">
        <v>66</v>
      </c>
      <c r="Q5869" s="32">
        <v>1</v>
      </c>
      <c r="R5869" t="str">
        <f t="shared" si="91"/>
        <v>Бабій Н.С. ПП, маг. "Спокуса" р-н Волочисский Район, с.Бокиевка, ул.Октябрьская, д.2а</v>
      </c>
    </row>
    <row r="5870" spans="1:18" hidden="1" x14ac:dyDescent="0.25">
      <c r="A5870" s="32">
        <v>162114</v>
      </c>
      <c r="B5870" s="31" t="s">
        <v>13659</v>
      </c>
      <c r="C5870" s="31" t="s">
        <v>13660</v>
      </c>
      <c r="D5870" s="31" t="s">
        <v>13661</v>
      </c>
      <c r="E5870" s="31" t="s">
        <v>135</v>
      </c>
      <c r="F5870" s="31" t="s">
        <v>122</v>
      </c>
      <c r="G5870" s="31" t="s">
        <v>107</v>
      </c>
      <c r="H5870" s="31" t="s">
        <v>108</v>
      </c>
      <c r="I5870" s="31" t="s">
        <v>13662</v>
      </c>
      <c r="J5870" s="31" t="s">
        <v>13663</v>
      </c>
      <c r="K5870" s="31" t="s">
        <v>110</v>
      </c>
      <c r="L5870" s="31" t="s">
        <v>13660</v>
      </c>
      <c r="M5870" s="31" t="s">
        <v>11</v>
      </c>
      <c r="N5870" s="31" t="s">
        <v>25930</v>
      </c>
      <c r="O5870" s="31" t="s">
        <v>25929</v>
      </c>
      <c r="P5870" s="32" t="s">
        <v>66</v>
      </c>
      <c r="Q5870" s="32">
        <v>1</v>
      </c>
      <c r="R5870" t="str">
        <f t="shared" si="91"/>
        <v>Баличева М.Б. ПП, маг. "Колосок" г.Шепетовка, ул.Мира, д.30</v>
      </c>
    </row>
    <row r="5871" spans="1:18" hidden="1" x14ac:dyDescent="0.25">
      <c r="A5871" s="32">
        <v>162114</v>
      </c>
      <c r="B5871" s="31" t="s">
        <v>13659</v>
      </c>
      <c r="C5871" s="31" t="s">
        <v>13660</v>
      </c>
      <c r="D5871" s="31" t="s">
        <v>13661</v>
      </c>
      <c r="E5871" s="31" t="s">
        <v>135</v>
      </c>
      <c r="F5871" s="31" t="s">
        <v>122</v>
      </c>
      <c r="G5871" s="31" t="s">
        <v>107</v>
      </c>
      <c r="H5871" s="31" t="s">
        <v>108</v>
      </c>
      <c r="I5871" s="31"/>
      <c r="J5871" s="31"/>
      <c r="K5871" s="31" t="s">
        <v>110</v>
      </c>
      <c r="L5871" s="31" t="s">
        <v>13660</v>
      </c>
      <c r="M5871" s="31" t="s">
        <v>11</v>
      </c>
      <c r="N5871" s="31" t="s">
        <v>25930</v>
      </c>
      <c r="O5871" s="31" t="s">
        <v>25929</v>
      </c>
      <c r="P5871" s="32" t="s">
        <v>66</v>
      </c>
      <c r="Q5871" s="32">
        <v>1</v>
      </c>
      <c r="R5871" t="str">
        <f t="shared" si="91"/>
        <v>Баличева М.Б. ПП, маг. "Колосок" г.Шепетовка, ул.Мира, д.30</v>
      </c>
    </row>
    <row r="5872" spans="1:18" hidden="1" x14ac:dyDescent="0.25">
      <c r="A5872" s="32">
        <v>162116</v>
      </c>
      <c r="B5872" s="31" t="s">
        <v>399</v>
      </c>
      <c r="C5872" s="31" t="s">
        <v>400</v>
      </c>
      <c r="D5872" s="31" t="s">
        <v>13664</v>
      </c>
      <c r="E5872" s="31" t="s">
        <v>135</v>
      </c>
      <c r="F5872" s="31" t="s">
        <v>122</v>
      </c>
      <c r="G5872" s="31" t="s">
        <v>107</v>
      </c>
      <c r="H5872" s="31" t="s">
        <v>108</v>
      </c>
      <c r="I5872" s="31" t="s">
        <v>13665</v>
      </c>
      <c r="J5872" s="31" t="s">
        <v>13666</v>
      </c>
      <c r="K5872" s="31" t="s">
        <v>110</v>
      </c>
      <c r="L5872" s="31" t="s">
        <v>13667</v>
      </c>
      <c r="M5872" s="31" t="s">
        <v>9</v>
      </c>
      <c r="N5872" s="31" t="s">
        <v>25930</v>
      </c>
      <c r="O5872" s="31" t="s">
        <v>25929</v>
      </c>
      <c r="P5872" s="32" t="s">
        <v>66</v>
      </c>
      <c r="Q5872" s="32">
        <v>1</v>
      </c>
      <c r="R5872" t="str">
        <f t="shared" si="91"/>
        <v>Баліцька Л.В. ПП, приватний сектор р-н Белогорский Район, пгт.Белогорье, ул.Щорса, д.2а (приватний сектор)</v>
      </c>
    </row>
    <row r="5873" spans="1:18" hidden="1" x14ac:dyDescent="0.25">
      <c r="A5873" s="32">
        <v>162116</v>
      </c>
      <c r="B5873" s="31" t="s">
        <v>399</v>
      </c>
      <c r="C5873" s="31" t="s">
        <v>400</v>
      </c>
      <c r="D5873" s="31" t="s">
        <v>13664</v>
      </c>
      <c r="E5873" s="31" t="s">
        <v>135</v>
      </c>
      <c r="F5873" s="31" t="s">
        <v>122</v>
      </c>
      <c r="G5873" s="31" t="s">
        <v>107</v>
      </c>
      <c r="H5873" s="31" t="s">
        <v>108</v>
      </c>
      <c r="I5873" s="31"/>
      <c r="J5873" s="31"/>
      <c r="K5873" s="31" t="s">
        <v>110</v>
      </c>
      <c r="L5873" s="31" t="s">
        <v>400</v>
      </c>
      <c r="M5873" s="31" t="s">
        <v>9</v>
      </c>
      <c r="N5873" s="31" t="s">
        <v>25930</v>
      </c>
      <c r="O5873" s="31" t="s">
        <v>25929</v>
      </c>
      <c r="P5873" s="32" t="s">
        <v>66</v>
      </c>
      <c r="Q5873" s="32">
        <v>1</v>
      </c>
      <c r="R5873" t="str">
        <f t="shared" si="91"/>
        <v>Баліцька Л.В. ПП, приватний сектор р-н Белогорский Район, пгт.Белогорье, ул.Щорса, д.2а (приватний сектор)</v>
      </c>
    </row>
    <row r="5874" spans="1:18" hidden="1" x14ac:dyDescent="0.25">
      <c r="A5874" s="32">
        <v>162138</v>
      </c>
      <c r="B5874" s="31" t="s">
        <v>13684</v>
      </c>
      <c r="C5874" s="31" t="s">
        <v>13685</v>
      </c>
      <c r="D5874" s="31" t="s">
        <v>13686</v>
      </c>
      <c r="E5874" s="31" t="s">
        <v>145</v>
      </c>
      <c r="F5874" s="31" t="s">
        <v>122</v>
      </c>
      <c r="G5874" s="31" t="s">
        <v>107</v>
      </c>
      <c r="H5874" s="31" t="s">
        <v>108</v>
      </c>
      <c r="I5874" s="31" t="s">
        <v>13687</v>
      </c>
      <c r="J5874" s="31" t="s">
        <v>13688</v>
      </c>
      <c r="K5874" s="31" t="s">
        <v>110</v>
      </c>
      <c r="L5874" s="31" t="s">
        <v>13685</v>
      </c>
      <c r="M5874" s="31" t="s">
        <v>15</v>
      </c>
      <c r="N5874" s="31" t="s">
        <v>25931</v>
      </c>
      <c r="O5874" s="31" t="s">
        <v>25929</v>
      </c>
      <c r="P5874" s="32" t="s">
        <v>66</v>
      </c>
      <c r="Q5874" s="32">
        <v>1</v>
      </c>
      <c r="R5874" t="str">
        <f t="shared" si="91"/>
        <v>Басій К.О. ПП, маг. "У Катерини" р-н Волочисский Район, пгт.Войтовцы, ул.Советская, д.5</v>
      </c>
    </row>
    <row r="5875" spans="1:18" hidden="1" x14ac:dyDescent="0.25">
      <c r="A5875" s="32">
        <v>162138</v>
      </c>
      <c r="B5875" s="31" t="s">
        <v>13684</v>
      </c>
      <c r="C5875" s="31" t="s">
        <v>13685</v>
      </c>
      <c r="D5875" s="31" t="s">
        <v>13686</v>
      </c>
      <c r="E5875" s="31" t="s">
        <v>145</v>
      </c>
      <c r="F5875" s="31" t="s">
        <v>122</v>
      </c>
      <c r="G5875" s="31" t="s">
        <v>107</v>
      </c>
      <c r="H5875" s="31" t="s">
        <v>108</v>
      </c>
      <c r="I5875" s="31"/>
      <c r="J5875" s="31"/>
      <c r="K5875" s="31" t="s">
        <v>110</v>
      </c>
      <c r="L5875" s="31" t="s">
        <v>13685</v>
      </c>
      <c r="M5875" s="31" t="s">
        <v>15</v>
      </c>
      <c r="N5875" s="31" t="s">
        <v>25931</v>
      </c>
      <c r="O5875" s="31" t="s">
        <v>25929</v>
      </c>
      <c r="P5875" s="32" t="s">
        <v>66</v>
      </c>
      <c r="Q5875" s="32">
        <v>1</v>
      </c>
      <c r="R5875" t="str">
        <f t="shared" si="91"/>
        <v>Басій К.О. ПП, маг. "У Катерини" р-н Волочисский Район, пгт.Войтовцы, ул.Советская, д.5</v>
      </c>
    </row>
    <row r="5876" spans="1:18" hidden="1" x14ac:dyDescent="0.25">
      <c r="A5876" s="32">
        <v>162141</v>
      </c>
      <c r="B5876" s="31" t="s">
        <v>13694</v>
      </c>
      <c r="C5876" s="31" t="s">
        <v>13695</v>
      </c>
      <c r="D5876" s="31" t="s">
        <v>13696</v>
      </c>
      <c r="E5876" s="31" t="s">
        <v>145</v>
      </c>
      <c r="F5876" s="31" t="s">
        <v>122</v>
      </c>
      <c r="G5876" s="31" t="s">
        <v>107</v>
      </c>
      <c r="H5876" s="31" t="s">
        <v>108</v>
      </c>
      <c r="I5876" s="31" t="s">
        <v>13697</v>
      </c>
      <c r="J5876" s="31" t="s">
        <v>13698</v>
      </c>
      <c r="K5876" s="31" t="s">
        <v>110</v>
      </c>
      <c r="L5876" s="31" t="s">
        <v>13695</v>
      </c>
      <c r="M5876" s="31" t="s">
        <v>15</v>
      </c>
      <c r="N5876" s="31" t="s">
        <v>25931</v>
      </c>
      <c r="O5876" s="31" t="s">
        <v>25929</v>
      </c>
      <c r="P5876" s="32" t="s">
        <v>66</v>
      </c>
      <c r="Q5876" s="32">
        <v>1</v>
      </c>
      <c r="R5876" t="str">
        <f t="shared" si="91"/>
        <v>Батаріна О.В. ПП, ТСЦ "Дует" р-н Волочисский Район, пгт.Войтовцы, ул.Мира, д.3/8</v>
      </c>
    </row>
    <row r="5877" spans="1:18" hidden="1" x14ac:dyDescent="0.25">
      <c r="A5877" s="32">
        <v>162141</v>
      </c>
      <c r="B5877" s="31" t="s">
        <v>13694</v>
      </c>
      <c r="C5877" s="31" t="s">
        <v>13695</v>
      </c>
      <c r="D5877" s="31" t="s">
        <v>13696</v>
      </c>
      <c r="E5877" s="31" t="s">
        <v>145</v>
      </c>
      <c r="F5877" s="31" t="s">
        <v>122</v>
      </c>
      <c r="G5877" s="31" t="s">
        <v>107</v>
      </c>
      <c r="H5877" s="31" t="s">
        <v>108</v>
      </c>
      <c r="I5877" s="31"/>
      <c r="J5877" s="31"/>
      <c r="K5877" s="31" t="s">
        <v>110</v>
      </c>
      <c r="L5877" s="31" t="s">
        <v>13695</v>
      </c>
      <c r="M5877" s="31" t="s">
        <v>15</v>
      </c>
      <c r="N5877" s="31" t="s">
        <v>25931</v>
      </c>
      <c r="O5877" s="31" t="s">
        <v>25929</v>
      </c>
      <c r="P5877" s="32" t="s">
        <v>66</v>
      </c>
      <c r="Q5877" s="32">
        <v>1</v>
      </c>
      <c r="R5877" t="str">
        <f t="shared" si="91"/>
        <v>Батаріна О.В. ПП, ТСЦ "Дует" р-н Волочисский Район, пгт.Войтовцы, ул.Мира, д.3/8</v>
      </c>
    </row>
    <row r="5878" spans="1:18" hidden="1" x14ac:dyDescent="0.25">
      <c r="A5878" s="32">
        <v>162151</v>
      </c>
      <c r="B5878" s="31" t="s">
        <v>13709</v>
      </c>
      <c r="C5878" s="31" t="s">
        <v>13710</v>
      </c>
      <c r="D5878" s="31" t="s">
        <v>13711</v>
      </c>
      <c r="E5878" s="31" t="s">
        <v>145</v>
      </c>
      <c r="F5878" s="31" t="s">
        <v>122</v>
      </c>
      <c r="G5878" s="31" t="s">
        <v>107</v>
      </c>
      <c r="H5878" s="31" t="s">
        <v>108</v>
      </c>
      <c r="I5878" s="31" t="s">
        <v>13712</v>
      </c>
      <c r="J5878" s="31" t="s">
        <v>13713</v>
      </c>
      <c r="K5878" s="31" t="s">
        <v>110</v>
      </c>
      <c r="L5878" s="31" t="s">
        <v>13710</v>
      </c>
      <c r="M5878" s="31" t="s">
        <v>13</v>
      </c>
      <c r="N5878" s="31" t="s">
        <v>25931</v>
      </c>
      <c r="O5878" s="31" t="s">
        <v>25929</v>
      </c>
      <c r="P5878" s="32" t="s">
        <v>67</v>
      </c>
      <c r="Q5878" s="32">
        <v>0.5</v>
      </c>
      <c r="R5878" t="str">
        <f t="shared" si="91"/>
        <v>Бачинський А.Б. ПП, маг. "Таверна" р-н Деражнянский Район, с.Шпычынци, ул.Подольская, д.30</v>
      </c>
    </row>
    <row r="5879" spans="1:18" hidden="1" x14ac:dyDescent="0.25">
      <c r="A5879" s="32">
        <v>162156</v>
      </c>
      <c r="B5879" s="31" t="s">
        <v>13720</v>
      </c>
      <c r="C5879" s="31" t="s">
        <v>13721</v>
      </c>
      <c r="D5879" s="31" t="s">
        <v>13722</v>
      </c>
      <c r="E5879" s="31" t="s">
        <v>145</v>
      </c>
      <c r="F5879" s="31" t="s">
        <v>122</v>
      </c>
      <c r="G5879" s="31" t="s">
        <v>107</v>
      </c>
      <c r="H5879" s="31" t="s">
        <v>108</v>
      </c>
      <c r="I5879" s="31" t="s">
        <v>13723</v>
      </c>
      <c r="J5879" s="31" t="s">
        <v>13724</v>
      </c>
      <c r="K5879" s="31" t="s">
        <v>110</v>
      </c>
      <c r="L5879" s="31" t="s">
        <v>13721</v>
      </c>
      <c r="M5879" s="31" t="s">
        <v>15</v>
      </c>
      <c r="N5879" s="31" t="s">
        <v>25931</v>
      </c>
      <c r="O5879" s="31" t="s">
        <v>25929</v>
      </c>
      <c r="P5879" s="32" t="s">
        <v>67</v>
      </c>
      <c r="Q5879" s="32">
        <v>0.5</v>
      </c>
      <c r="R5879" t="str">
        <f t="shared" si="91"/>
        <v>Безкоровайна Н.П. ПП, маг. "Продукти" р-н Волочисский Район, с.Завалийки, ул.Молодежная, д.36</v>
      </c>
    </row>
    <row r="5880" spans="1:18" hidden="1" x14ac:dyDescent="0.25">
      <c r="A5880" s="32">
        <v>162161</v>
      </c>
      <c r="B5880" s="31" t="s">
        <v>13733</v>
      </c>
      <c r="C5880" s="31" t="s">
        <v>13734</v>
      </c>
      <c r="D5880" s="31" t="s">
        <v>13735</v>
      </c>
      <c r="E5880" s="31" t="s">
        <v>145</v>
      </c>
      <c r="F5880" s="31" t="s">
        <v>122</v>
      </c>
      <c r="G5880" s="31" t="s">
        <v>107</v>
      </c>
      <c r="H5880" s="31" t="s">
        <v>108</v>
      </c>
      <c r="I5880" s="31" t="s">
        <v>13736</v>
      </c>
      <c r="J5880" s="31" t="s">
        <v>13737</v>
      </c>
      <c r="K5880" s="31" t="s">
        <v>110</v>
      </c>
      <c r="L5880" s="31" t="s">
        <v>13734</v>
      </c>
      <c r="M5880" s="31" t="s">
        <v>25936</v>
      </c>
      <c r="N5880" s="31" t="s">
        <v>25931</v>
      </c>
      <c r="O5880" s="31" t="s">
        <v>25929</v>
      </c>
      <c r="P5880" s="32" t="s">
        <v>66</v>
      </c>
      <c r="Q5880" s="32">
        <v>1</v>
      </c>
      <c r="R5880" t="str">
        <f t="shared" si="91"/>
        <v>Белей К.В. ПП, маг. "Вишенька №1" р-н Ярмолинецкий Район, пгт.Ярмолинцы, пер.Чапаева, д.44</v>
      </c>
    </row>
    <row r="5881" spans="1:18" hidden="1" x14ac:dyDescent="0.25">
      <c r="A5881" s="32">
        <v>162161</v>
      </c>
      <c r="B5881" s="31" t="s">
        <v>13733</v>
      </c>
      <c r="C5881" s="31" t="s">
        <v>13734</v>
      </c>
      <c r="D5881" s="31" t="s">
        <v>13735</v>
      </c>
      <c r="E5881" s="31" t="s">
        <v>145</v>
      </c>
      <c r="F5881" s="31" t="s">
        <v>122</v>
      </c>
      <c r="G5881" s="31" t="s">
        <v>107</v>
      </c>
      <c r="H5881" s="31" t="s">
        <v>108</v>
      </c>
      <c r="I5881" s="31"/>
      <c r="J5881" s="31"/>
      <c r="K5881" s="31" t="s">
        <v>110</v>
      </c>
      <c r="L5881" s="31" t="s">
        <v>13738</v>
      </c>
      <c r="M5881" s="31" t="s">
        <v>25936</v>
      </c>
      <c r="N5881" s="31" t="s">
        <v>25931</v>
      </c>
      <c r="O5881" s="31" t="s">
        <v>25929</v>
      </c>
      <c r="P5881" s="32" t="s">
        <v>66</v>
      </c>
      <c r="Q5881" s="32">
        <v>1</v>
      </c>
      <c r="R5881" t="str">
        <f t="shared" si="91"/>
        <v>Белей К.В. ПП, маг. "Вишенька №1" р-н Ярмолинецкий Район, пгт.Ярмолинцы, пер.Чапаева, д.44</v>
      </c>
    </row>
    <row r="5882" spans="1:18" hidden="1" x14ac:dyDescent="0.25">
      <c r="A5882" s="32">
        <v>162162</v>
      </c>
      <c r="B5882" s="31" t="s">
        <v>13739</v>
      </c>
      <c r="C5882" s="31" t="s">
        <v>13740</v>
      </c>
      <c r="D5882" s="31" t="s">
        <v>7460</v>
      </c>
      <c r="E5882" s="31" t="s">
        <v>145</v>
      </c>
      <c r="F5882" s="31" t="s">
        <v>122</v>
      </c>
      <c r="G5882" s="31" t="s">
        <v>107</v>
      </c>
      <c r="H5882" s="31" t="s">
        <v>108</v>
      </c>
      <c r="I5882" s="31" t="s">
        <v>13736</v>
      </c>
      <c r="J5882" s="31" t="s">
        <v>13737</v>
      </c>
      <c r="K5882" s="31" t="s">
        <v>110</v>
      </c>
      <c r="L5882" s="31" t="s">
        <v>13740</v>
      </c>
      <c r="M5882" s="31" t="s">
        <v>25936</v>
      </c>
      <c r="N5882" s="31" t="s">
        <v>25931</v>
      </c>
      <c r="O5882" s="31" t="s">
        <v>25929</v>
      </c>
      <c r="P5882" s="32" t="s">
        <v>66</v>
      </c>
      <c r="Q5882" s="32">
        <v>0.5</v>
      </c>
      <c r="R5882" t="str">
        <f t="shared" si="91"/>
        <v>Белей К.В. ПП, маг. "Вишенька №2" р-н Ярмолинецкий Район, пгт.Ярмолинцы, ул.Железнодорожная, д.54А</v>
      </c>
    </row>
    <row r="5883" spans="1:18" hidden="1" x14ac:dyDescent="0.25">
      <c r="A5883" s="32">
        <v>162162</v>
      </c>
      <c r="B5883" s="31" t="s">
        <v>13739</v>
      </c>
      <c r="C5883" s="31" t="s">
        <v>13740</v>
      </c>
      <c r="D5883" s="31" t="s">
        <v>7460</v>
      </c>
      <c r="E5883" s="31" t="s">
        <v>145</v>
      </c>
      <c r="F5883" s="31" t="s">
        <v>122</v>
      </c>
      <c r="G5883" s="31" t="s">
        <v>107</v>
      </c>
      <c r="H5883" s="31" t="s">
        <v>108</v>
      </c>
      <c r="I5883" s="31"/>
      <c r="J5883" s="31"/>
      <c r="K5883" s="31" t="s">
        <v>110</v>
      </c>
      <c r="L5883" s="31" t="s">
        <v>13741</v>
      </c>
      <c r="M5883" s="31" t="s">
        <v>25936</v>
      </c>
      <c r="N5883" s="31" t="s">
        <v>25931</v>
      </c>
      <c r="O5883" s="31" t="s">
        <v>25929</v>
      </c>
      <c r="P5883" s="32" t="s">
        <v>66</v>
      </c>
      <c r="Q5883" s="32">
        <v>0.5</v>
      </c>
      <c r="R5883" t="str">
        <f t="shared" si="91"/>
        <v>Белей К.В. ПП, маг. "Вишенька №2" р-н Ярмолинецкий Район, пгт.Ярмолинцы, ул.Железнодорожная, д.54А</v>
      </c>
    </row>
    <row r="5884" spans="1:18" hidden="1" x14ac:dyDescent="0.25">
      <c r="A5884" s="32">
        <v>162163</v>
      </c>
      <c r="B5884" s="31" t="s">
        <v>13742</v>
      </c>
      <c r="C5884" s="31" t="s">
        <v>13743</v>
      </c>
      <c r="D5884" s="31" t="s">
        <v>13744</v>
      </c>
      <c r="E5884" s="31" t="s">
        <v>145</v>
      </c>
      <c r="F5884" s="31" t="s">
        <v>122</v>
      </c>
      <c r="G5884" s="31" t="s">
        <v>299</v>
      </c>
      <c r="H5884" s="31" t="s">
        <v>108</v>
      </c>
      <c r="I5884" s="31" t="s">
        <v>13745</v>
      </c>
      <c r="J5884" s="31" t="s">
        <v>13746</v>
      </c>
      <c r="K5884" s="31" t="s">
        <v>110</v>
      </c>
      <c r="L5884" s="31" t="s">
        <v>13747</v>
      </c>
      <c r="M5884" s="31" t="s">
        <v>25936</v>
      </c>
      <c r="N5884" s="31" t="s">
        <v>25931</v>
      </c>
      <c r="O5884" s="31" t="s">
        <v>25929</v>
      </c>
      <c r="P5884" s="32" t="s">
        <v>66</v>
      </c>
      <c r="Q5884" s="32">
        <v>1</v>
      </c>
      <c r="R5884" t="str">
        <f t="shared" si="91"/>
        <v>Белей І.Д.ПП, маг "Петропавлівський" р-н Ярмолинецкий Район, пгт.Ярмолинцы, ул.Хмельницкая, д.3</v>
      </c>
    </row>
    <row r="5885" spans="1:18" hidden="1" x14ac:dyDescent="0.25">
      <c r="A5885" s="32">
        <v>162163</v>
      </c>
      <c r="B5885" s="31" t="s">
        <v>13742</v>
      </c>
      <c r="C5885" s="31" t="s">
        <v>13743</v>
      </c>
      <c r="D5885" s="31" t="s">
        <v>13744</v>
      </c>
      <c r="E5885" s="31" t="s">
        <v>145</v>
      </c>
      <c r="F5885" s="31" t="s">
        <v>122</v>
      </c>
      <c r="G5885" s="31" t="s">
        <v>299</v>
      </c>
      <c r="H5885" s="31" t="s">
        <v>108</v>
      </c>
      <c r="I5885" s="31"/>
      <c r="J5885" s="31"/>
      <c r="K5885" s="31" t="s">
        <v>110</v>
      </c>
      <c r="L5885" s="31" t="s">
        <v>13743</v>
      </c>
      <c r="M5885" s="31" t="s">
        <v>25936</v>
      </c>
      <c r="N5885" s="31" t="s">
        <v>25931</v>
      </c>
      <c r="O5885" s="31" t="s">
        <v>25929</v>
      </c>
      <c r="P5885" s="32" t="s">
        <v>66</v>
      </c>
      <c r="Q5885" s="32">
        <v>1</v>
      </c>
      <c r="R5885" t="str">
        <f t="shared" si="91"/>
        <v>Белей І.Д.ПП, маг "Петропавлівський" р-н Ярмолинецкий Район, пгт.Ярмолинцы, ул.Хмельницкая, д.3</v>
      </c>
    </row>
    <row r="5886" spans="1:18" hidden="1" x14ac:dyDescent="0.25">
      <c r="A5886" s="32">
        <v>162164</v>
      </c>
      <c r="B5886" s="31" t="s">
        <v>13748</v>
      </c>
      <c r="C5886" s="31" t="s">
        <v>13749</v>
      </c>
      <c r="D5886" s="31" t="s">
        <v>13750</v>
      </c>
      <c r="E5886" s="31" t="s">
        <v>145</v>
      </c>
      <c r="F5886" s="31" t="s">
        <v>122</v>
      </c>
      <c r="G5886" s="31" t="s">
        <v>107</v>
      </c>
      <c r="H5886" s="31" t="s">
        <v>108</v>
      </c>
      <c r="I5886" s="31" t="s">
        <v>13751</v>
      </c>
      <c r="J5886" s="31" t="s">
        <v>13752</v>
      </c>
      <c r="K5886" s="31" t="s">
        <v>110</v>
      </c>
      <c r="L5886" s="31" t="s">
        <v>13749</v>
      </c>
      <c r="M5886" s="31" t="s">
        <v>16</v>
      </c>
      <c r="N5886" s="31" t="s">
        <v>25931</v>
      </c>
      <c r="O5886" s="31" t="s">
        <v>25929</v>
      </c>
      <c r="P5886" s="32" t="s">
        <v>66</v>
      </c>
      <c r="Q5886" s="32">
        <v>1</v>
      </c>
      <c r="R5886" t="str">
        <f t="shared" si="91"/>
        <v>Белей І.Д.ПП,маг "Вишенька" р-н Виньковецкий Район, пгт.Виньковцы, ул.Соборной Украины, д.17</v>
      </c>
    </row>
    <row r="5887" spans="1:18" hidden="1" x14ac:dyDescent="0.25">
      <c r="A5887" s="32">
        <v>162164</v>
      </c>
      <c r="B5887" s="31" t="s">
        <v>13748</v>
      </c>
      <c r="C5887" s="31" t="s">
        <v>13749</v>
      </c>
      <c r="D5887" s="31" t="s">
        <v>13750</v>
      </c>
      <c r="E5887" s="31" t="s">
        <v>145</v>
      </c>
      <c r="F5887" s="31" t="s">
        <v>122</v>
      </c>
      <c r="G5887" s="31" t="s">
        <v>107</v>
      </c>
      <c r="H5887" s="31" t="s">
        <v>108</v>
      </c>
      <c r="I5887" s="31"/>
      <c r="J5887" s="31"/>
      <c r="K5887" s="31" t="s">
        <v>110</v>
      </c>
      <c r="L5887" s="31" t="s">
        <v>13749</v>
      </c>
      <c r="M5887" s="31" t="s">
        <v>16</v>
      </c>
      <c r="N5887" s="31" t="s">
        <v>25931</v>
      </c>
      <c r="O5887" s="31" t="s">
        <v>25929</v>
      </c>
      <c r="P5887" s="32" t="s">
        <v>66</v>
      </c>
      <c r="Q5887" s="32">
        <v>1</v>
      </c>
      <c r="R5887" t="str">
        <f t="shared" si="91"/>
        <v>Белей І.Д.ПП,маг "Вишенька" р-н Виньковецкий Район, пгт.Виньковцы, ул.Соборной Украины, д.17</v>
      </c>
    </row>
    <row r="5888" spans="1:18" hidden="1" x14ac:dyDescent="0.25">
      <c r="A5888" s="32">
        <v>162172</v>
      </c>
      <c r="B5888" s="31" t="s">
        <v>13760</v>
      </c>
      <c r="C5888" s="31" t="s">
        <v>13761</v>
      </c>
      <c r="D5888" s="31" t="s">
        <v>13762</v>
      </c>
      <c r="E5888" s="31" t="s">
        <v>135</v>
      </c>
      <c r="F5888" s="31" t="s">
        <v>122</v>
      </c>
      <c r="G5888" s="31" t="s">
        <v>107</v>
      </c>
      <c r="H5888" s="31" t="s">
        <v>108</v>
      </c>
      <c r="I5888" s="31" t="s">
        <v>4357</v>
      </c>
      <c r="J5888" s="31" t="s">
        <v>4358</v>
      </c>
      <c r="K5888" s="31" t="s">
        <v>110</v>
      </c>
      <c r="L5888" s="31" t="s">
        <v>13761</v>
      </c>
      <c r="M5888" s="31" t="s">
        <v>8</v>
      </c>
      <c r="N5888" s="31" t="s">
        <v>25930</v>
      </c>
      <c r="O5888" s="31" t="s">
        <v>25929</v>
      </c>
      <c r="P5888" s="32" t="s">
        <v>67</v>
      </c>
      <c r="Q5888" s="32">
        <v>0.5</v>
      </c>
      <c r="R5888" t="str">
        <f t="shared" si="91"/>
        <v>Бенещук Г.А. ПП, маг. "Транзіт №2" р-н Шепетовский Район, с.Судилков, ул.Молодежная, д.37а</v>
      </c>
    </row>
    <row r="5889" spans="1:18" hidden="1" x14ac:dyDescent="0.25">
      <c r="A5889" s="32">
        <v>161531</v>
      </c>
      <c r="B5889" s="31" t="s">
        <v>12266</v>
      </c>
      <c r="C5889" s="31" t="s">
        <v>12267</v>
      </c>
      <c r="D5889" s="31" t="s">
        <v>12268</v>
      </c>
      <c r="E5889" s="31" t="s">
        <v>145</v>
      </c>
      <c r="F5889" s="31" t="s">
        <v>122</v>
      </c>
      <c r="G5889" s="31" t="s">
        <v>107</v>
      </c>
      <c r="H5889" s="31" t="s">
        <v>108</v>
      </c>
      <c r="I5889" s="31" t="s">
        <v>12269</v>
      </c>
      <c r="J5889" s="31" t="s">
        <v>12270</v>
      </c>
      <c r="K5889" s="31" t="s">
        <v>110</v>
      </c>
      <c r="L5889" s="31" t="s">
        <v>12267</v>
      </c>
      <c r="M5889" s="31" t="s">
        <v>14</v>
      </c>
      <c r="N5889" s="31" t="s">
        <v>25931</v>
      </c>
      <c r="O5889" s="31" t="s">
        <v>25929</v>
      </c>
      <c r="P5889" s="32" t="s">
        <v>67</v>
      </c>
      <c r="Q5889" s="32">
        <v>0.5</v>
      </c>
      <c r="R5889" t="str">
        <f t="shared" si="91"/>
        <v>Слободянюк А.В. ПП, маг. "Продукти" р-н Волочисский Район, с.Лозовая, ул.Первомайская, д.19</v>
      </c>
    </row>
    <row r="5890" spans="1:18" hidden="1" x14ac:dyDescent="0.25">
      <c r="A5890" s="32">
        <v>161531</v>
      </c>
      <c r="B5890" s="31" t="s">
        <v>12266</v>
      </c>
      <c r="C5890" s="31" t="s">
        <v>12267</v>
      </c>
      <c r="D5890" s="31" t="s">
        <v>12268</v>
      </c>
      <c r="E5890" s="31" t="s">
        <v>145</v>
      </c>
      <c r="F5890" s="31" t="s">
        <v>122</v>
      </c>
      <c r="G5890" s="31" t="s">
        <v>107</v>
      </c>
      <c r="H5890" s="31" t="s">
        <v>108</v>
      </c>
      <c r="I5890" s="31"/>
      <c r="J5890" s="31"/>
      <c r="K5890" s="31" t="s">
        <v>110</v>
      </c>
      <c r="L5890" s="31" t="s">
        <v>12267</v>
      </c>
      <c r="M5890" s="31" t="s">
        <v>14</v>
      </c>
      <c r="N5890" s="31" t="s">
        <v>25931</v>
      </c>
      <c r="O5890" s="31" t="s">
        <v>25929</v>
      </c>
      <c r="P5890" s="32" t="s">
        <v>67</v>
      </c>
      <c r="Q5890" s="32">
        <v>0.5</v>
      </c>
      <c r="R5890" t="str">
        <f t="shared" si="91"/>
        <v>Слободянюк А.В. ПП, маг. "Продукти" р-н Волочисский Район, с.Лозовая, ул.Первомайская, д.19</v>
      </c>
    </row>
    <row r="5891" spans="1:18" hidden="1" x14ac:dyDescent="0.25">
      <c r="A5891" s="32">
        <v>161532</v>
      </c>
      <c r="B5891" s="31" t="s">
        <v>12271</v>
      </c>
      <c r="C5891" s="31" t="s">
        <v>12272</v>
      </c>
      <c r="D5891" s="31" t="s">
        <v>12273</v>
      </c>
      <c r="E5891" s="31" t="s">
        <v>135</v>
      </c>
      <c r="F5891" s="31" t="s">
        <v>122</v>
      </c>
      <c r="G5891" s="31" t="s">
        <v>107</v>
      </c>
      <c r="H5891" s="31" t="s">
        <v>108</v>
      </c>
      <c r="I5891" s="31" t="s">
        <v>12274</v>
      </c>
      <c r="J5891" s="31" t="s">
        <v>12275</v>
      </c>
      <c r="K5891" s="31" t="s">
        <v>110</v>
      </c>
      <c r="L5891" s="31" t="s">
        <v>12272</v>
      </c>
      <c r="M5891" s="31" t="s">
        <v>11</v>
      </c>
      <c r="N5891" s="31" t="s">
        <v>25930</v>
      </c>
      <c r="O5891" s="31" t="s">
        <v>25929</v>
      </c>
      <c r="P5891" s="32" t="s">
        <v>66</v>
      </c>
      <c r="Q5891" s="32">
        <v>0.5</v>
      </c>
      <c r="R5891" t="str">
        <f t="shared" ref="R5891:R5954" si="92">CONCATENATE(C5891," ",D5891)</f>
        <v>Сломінська А.І. ПП, маг. "Вікторія" г.Шепетовка, ул.1-я Привокзальная, д.33а</v>
      </c>
    </row>
    <row r="5892" spans="1:18" hidden="1" x14ac:dyDescent="0.25">
      <c r="A5892" s="32">
        <v>161532</v>
      </c>
      <c r="B5892" s="31" t="s">
        <v>12271</v>
      </c>
      <c r="C5892" s="31" t="s">
        <v>12272</v>
      </c>
      <c r="D5892" s="31" t="s">
        <v>12273</v>
      </c>
      <c r="E5892" s="31" t="s">
        <v>135</v>
      </c>
      <c r="F5892" s="31" t="s">
        <v>122</v>
      </c>
      <c r="G5892" s="31" t="s">
        <v>107</v>
      </c>
      <c r="H5892" s="31" t="s">
        <v>108</v>
      </c>
      <c r="I5892" s="31"/>
      <c r="J5892" s="31"/>
      <c r="K5892" s="31" t="s">
        <v>110</v>
      </c>
      <c r="L5892" s="31" t="s">
        <v>12272</v>
      </c>
      <c r="M5892" s="31" t="s">
        <v>11</v>
      </c>
      <c r="N5892" s="31" t="s">
        <v>25930</v>
      </c>
      <c r="O5892" s="31" t="s">
        <v>25929</v>
      </c>
      <c r="P5892" s="32" t="s">
        <v>66</v>
      </c>
      <c r="Q5892" s="32">
        <v>0.5</v>
      </c>
      <c r="R5892" t="str">
        <f t="shared" si="92"/>
        <v>Сломінська А.І. ПП, маг. "Вікторія" г.Шепетовка, ул.1-я Привокзальная, д.33а</v>
      </c>
    </row>
    <row r="5893" spans="1:18" hidden="1" x14ac:dyDescent="0.25">
      <c r="A5893" s="32">
        <v>161535</v>
      </c>
      <c r="B5893" s="31" t="s">
        <v>12277</v>
      </c>
      <c r="C5893" s="31" t="s">
        <v>12278</v>
      </c>
      <c r="D5893" s="31" t="s">
        <v>12279</v>
      </c>
      <c r="E5893" s="31" t="s">
        <v>135</v>
      </c>
      <c r="F5893" s="31" t="s">
        <v>122</v>
      </c>
      <c r="G5893" s="31" t="s">
        <v>107</v>
      </c>
      <c r="H5893" s="31" t="s">
        <v>108</v>
      </c>
      <c r="I5893" s="31" t="s">
        <v>12280</v>
      </c>
      <c r="J5893" s="31" t="s">
        <v>12281</v>
      </c>
      <c r="K5893" s="31" t="s">
        <v>110</v>
      </c>
      <c r="L5893" s="31" t="s">
        <v>12278</v>
      </c>
      <c r="M5893" s="31" t="s">
        <v>12</v>
      </c>
      <c r="N5893" s="31" t="s">
        <v>25930</v>
      </c>
      <c r="O5893" s="31" t="s">
        <v>25929</v>
      </c>
      <c r="P5893" s="32" t="s">
        <v>67</v>
      </c>
      <c r="Q5893" s="32">
        <v>0.5</v>
      </c>
      <c r="R5893" t="str">
        <f t="shared" si="92"/>
        <v>Смалюк В.П. ПП, маг. "Шанс" р-н Полонский Район, г.Полонное, пер.Украинки Леси, д.138</v>
      </c>
    </row>
    <row r="5894" spans="1:18" hidden="1" x14ac:dyDescent="0.25">
      <c r="A5894" s="32">
        <v>161539</v>
      </c>
      <c r="B5894" s="31" t="s">
        <v>12297</v>
      </c>
      <c r="C5894" s="31" t="s">
        <v>12298</v>
      </c>
      <c r="D5894" s="31" t="s">
        <v>12299</v>
      </c>
      <c r="E5894" s="31" t="s">
        <v>145</v>
      </c>
      <c r="F5894" s="31" t="s">
        <v>122</v>
      </c>
      <c r="G5894" s="31" t="s">
        <v>107</v>
      </c>
      <c r="H5894" s="31" t="s">
        <v>108</v>
      </c>
      <c r="I5894" s="31" t="s">
        <v>12300</v>
      </c>
      <c r="J5894" s="31" t="s">
        <v>12301</v>
      </c>
      <c r="K5894" s="31" t="s">
        <v>110</v>
      </c>
      <c r="L5894" s="31" t="s">
        <v>12298</v>
      </c>
      <c r="M5894" s="31" t="s">
        <v>14</v>
      </c>
      <c r="N5894" s="31" t="s">
        <v>25931</v>
      </c>
      <c r="O5894" s="31" t="s">
        <v>25929</v>
      </c>
      <c r="P5894" s="32" t="s">
        <v>66</v>
      </c>
      <c r="Q5894" s="32">
        <v>1</v>
      </c>
      <c r="R5894" t="str">
        <f t="shared" si="92"/>
        <v>Смоляк С.І. ПП, маг. "Продукти" р-н Хмельницкий Район, с.Андрейковцы, д.20 (ул. Центральная)</v>
      </c>
    </row>
    <row r="5895" spans="1:18" hidden="1" x14ac:dyDescent="0.25">
      <c r="A5895" s="32">
        <v>161539</v>
      </c>
      <c r="B5895" s="31" t="s">
        <v>12297</v>
      </c>
      <c r="C5895" s="31" t="s">
        <v>12298</v>
      </c>
      <c r="D5895" s="31" t="s">
        <v>12299</v>
      </c>
      <c r="E5895" s="31" t="s">
        <v>145</v>
      </c>
      <c r="F5895" s="31" t="s">
        <v>122</v>
      </c>
      <c r="G5895" s="31" t="s">
        <v>107</v>
      </c>
      <c r="H5895" s="31" t="s">
        <v>108</v>
      </c>
      <c r="I5895" s="31"/>
      <c r="J5895" s="31"/>
      <c r="K5895" s="31" t="s">
        <v>110</v>
      </c>
      <c r="L5895" s="31" t="s">
        <v>12298</v>
      </c>
      <c r="M5895" s="31" t="s">
        <v>14</v>
      </c>
      <c r="N5895" s="31" t="s">
        <v>25931</v>
      </c>
      <c r="O5895" s="31" t="s">
        <v>25929</v>
      </c>
      <c r="P5895" s="32" t="s">
        <v>66</v>
      </c>
      <c r="Q5895" s="32">
        <v>1</v>
      </c>
      <c r="R5895" t="str">
        <f t="shared" si="92"/>
        <v>Смоляк С.І. ПП, маг. "Продукти" р-н Хмельницкий Район, с.Андрейковцы, д.20 (ул. Центральная)</v>
      </c>
    </row>
    <row r="5896" spans="1:18" hidden="1" x14ac:dyDescent="0.25">
      <c r="A5896" s="32">
        <v>161555</v>
      </c>
      <c r="B5896" s="31" t="s">
        <v>12349</v>
      </c>
      <c r="C5896" s="31" t="s">
        <v>12350</v>
      </c>
      <c r="D5896" s="31" t="s">
        <v>12351</v>
      </c>
      <c r="E5896" s="31" t="s">
        <v>135</v>
      </c>
      <c r="F5896" s="31" t="s">
        <v>122</v>
      </c>
      <c r="G5896" s="31" t="s">
        <v>107</v>
      </c>
      <c r="H5896" s="31" t="s">
        <v>108</v>
      </c>
      <c r="I5896" s="31" t="s">
        <v>12352</v>
      </c>
      <c r="J5896" s="31" t="s">
        <v>12353</v>
      </c>
      <c r="K5896" s="31" t="s">
        <v>110</v>
      </c>
      <c r="L5896" s="31" t="s">
        <v>12350</v>
      </c>
      <c r="M5896" s="31" t="s">
        <v>9</v>
      </c>
      <c r="N5896" s="31" t="s">
        <v>25930</v>
      </c>
      <c r="O5896" s="31" t="s">
        <v>25929</v>
      </c>
      <c r="P5896" s="32" t="s">
        <v>67</v>
      </c>
      <c r="Q5896" s="32">
        <v>0.5</v>
      </c>
      <c r="R5896" t="str">
        <f t="shared" si="92"/>
        <v>Сокол В.Ф. ПП, маг. "Продукти" р-н Изяславский Район, с.Завадынци, ул.Гагарина, д.35а</v>
      </c>
    </row>
    <row r="5897" spans="1:18" hidden="1" x14ac:dyDescent="0.25">
      <c r="A5897" s="32">
        <v>161555</v>
      </c>
      <c r="B5897" s="31" t="s">
        <v>12349</v>
      </c>
      <c r="C5897" s="31" t="s">
        <v>12350</v>
      </c>
      <c r="D5897" s="31" t="s">
        <v>12351</v>
      </c>
      <c r="E5897" s="31" t="s">
        <v>135</v>
      </c>
      <c r="F5897" s="31" t="s">
        <v>122</v>
      </c>
      <c r="G5897" s="31" t="s">
        <v>107</v>
      </c>
      <c r="H5897" s="31" t="s">
        <v>108</v>
      </c>
      <c r="I5897" s="31"/>
      <c r="J5897" s="31"/>
      <c r="K5897" s="31" t="s">
        <v>110</v>
      </c>
      <c r="L5897" s="31" t="s">
        <v>12350</v>
      </c>
      <c r="M5897" s="31" t="s">
        <v>9</v>
      </c>
      <c r="N5897" s="31" t="s">
        <v>25930</v>
      </c>
      <c r="O5897" s="31" t="s">
        <v>25929</v>
      </c>
      <c r="P5897" s="32" t="s">
        <v>67</v>
      </c>
      <c r="Q5897" s="32">
        <v>0.5</v>
      </c>
      <c r="R5897" t="str">
        <f t="shared" si="92"/>
        <v>Сокол В.Ф. ПП, маг. "Продукти" р-н Изяславский Район, с.Завадынци, ул.Гагарина, д.35а</v>
      </c>
    </row>
    <row r="5898" spans="1:18" hidden="1" x14ac:dyDescent="0.25">
      <c r="A5898" s="32">
        <v>161556</v>
      </c>
      <c r="B5898" s="31" t="s">
        <v>12354</v>
      </c>
      <c r="C5898" s="31" t="s">
        <v>12355</v>
      </c>
      <c r="D5898" s="31" t="s">
        <v>12356</v>
      </c>
      <c r="E5898" s="31" t="s">
        <v>135</v>
      </c>
      <c r="F5898" s="31" t="s">
        <v>122</v>
      </c>
      <c r="G5898" s="31" t="s">
        <v>107</v>
      </c>
      <c r="H5898" s="31" t="s">
        <v>108</v>
      </c>
      <c r="I5898" s="31" t="s">
        <v>12357</v>
      </c>
      <c r="J5898" s="31" t="s">
        <v>12358</v>
      </c>
      <c r="K5898" s="31" t="s">
        <v>110</v>
      </c>
      <c r="L5898" s="31" t="s">
        <v>12359</v>
      </c>
      <c r="M5898" s="31" t="s">
        <v>10</v>
      </c>
      <c r="N5898" s="31" t="s">
        <v>25930</v>
      </c>
      <c r="O5898" s="31" t="s">
        <v>25929</v>
      </c>
      <c r="P5898" s="32" t="s">
        <v>66</v>
      </c>
      <c r="Q5898" s="32">
        <v>1</v>
      </c>
      <c r="R5898" t="str">
        <f t="shared" si="92"/>
        <v>Соколець Н.В. ПП, маг. "Веселка" г.Нетишин, просп Независимости, д.29</v>
      </c>
    </row>
    <row r="5899" spans="1:18" hidden="1" x14ac:dyDescent="0.25">
      <c r="A5899" s="32">
        <v>161556</v>
      </c>
      <c r="B5899" s="31" t="s">
        <v>12354</v>
      </c>
      <c r="C5899" s="31" t="s">
        <v>12355</v>
      </c>
      <c r="D5899" s="31" t="s">
        <v>12356</v>
      </c>
      <c r="E5899" s="31" t="s">
        <v>135</v>
      </c>
      <c r="F5899" s="31" t="s">
        <v>122</v>
      </c>
      <c r="G5899" s="31" t="s">
        <v>107</v>
      </c>
      <c r="H5899" s="31" t="s">
        <v>108</v>
      </c>
      <c r="I5899" s="31"/>
      <c r="J5899" s="31"/>
      <c r="K5899" s="31" t="s">
        <v>110</v>
      </c>
      <c r="L5899" s="31" t="s">
        <v>12355</v>
      </c>
      <c r="M5899" s="31" t="s">
        <v>10</v>
      </c>
      <c r="N5899" s="31" t="s">
        <v>25930</v>
      </c>
      <c r="O5899" s="31" t="s">
        <v>25929</v>
      </c>
      <c r="P5899" s="32" t="s">
        <v>66</v>
      </c>
      <c r="Q5899" s="32">
        <v>1</v>
      </c>
      <c r="R5899" t="str">
        <f t="shared" si="92"/>
        <v>Соколець Н.В. ПП, маг. "Веселка" г.Нетишин, просп Независимости, д.29</v>
      </c>
    </row>
    <row r="5900" spans="1:18" hidden="1" x14ac:dyDescent="0.25">
      <c r="A5900" s="32">
        <v>161557</v>
      </c>
      <c r="B5900" s="31" t="s">
        <v>12360</v>
      </c>
      <c r="C5900" s="31" t="s">
        <v>12361</v>
      </c>
      <c r="D5900" s="31" t="s">
        <v>944</v>
      </c>
      <c r="E5900" s="31" t="s">
        <v>145</v>
      </c>
      <c r="F5900" s="31" t="s">
        <v>122</v>
      </c>
      <c r="G5900" s="31" t="s">
        <v>114</v>
      </c>
      <c r="H5900" s="31" t="s">
        <v>108</v>
      </c>
      <c r="I5900" s="31" t="s">
        <v>12362</v>
      </c>
      <c r="J5900" s="31" t="s">
        <v>12363</v>
      </c>
      <c r="K5900" s="31" t="s">
        <v>110</v>
      </c>
      <c r="L5900" s="31" t="s">
        <v>12361</v>
      </c>
      <c r="M5900" s="31" t="s">
        <v>13</v>
      </c>
      <c r="N5900" s="31" t="s">
        <v>25931</v>
      </c>
      <c r="O5900" s="31" t="s">
        <v>25929</v>
      </c>
      <c r="P5900" s="32" t="s">
        <v>67</v>
      </c>
      <c r="Q5900" s="32">
        <v>0.5</v>
      </c>
      <c r="R5900" t="str">
        <f t="shared" si="92"/>
        <v>Солецька Г.М. ПП, бар "Лимон" р-н Деражнянский Район, пгт.Лозовое, ул.Советская, д.23</v>
      </c>
    </row>
    <row r="5901" spans="1:18" hidden="1" x14ac:dyDescent="0.25">
      <c r="A5901" s="32">
        <v>161560</v>
      </c>
      <c r="B5901" s="31" t="s">
        <v>12364</v>
      </c>
      <c r="C5901" s="31" t="s">
        <v>12365</v>
      </c>
      <c r="D5901" s="31" t="s">
        <v>12366</v>
      </c>
      <c r="E5901" s="31" t="s">
        <v>135</v>
      </c>
      <c r="F5901" s="31" t="s">
        <v>122</v>
      </c>
      <c r="G5901" s="31" t="s">
        <v>107</v>
      </c>
      <c r="H5901" s="31" t="s">
        <v>108</v>
      </c>
      <c r="I5901" s="31" t="s">
        <v>12367</v>
      </c>
      <c r="J5901" s="31" t="s">
        <v>12368</v>
      </c>
      <c r="K5901" s="31" t="s">
        <v>110</v>
      </c>
      <c r="L5901" s="31" t="s">
        <v>12365</v>
      </c>
      <c r="M5901" s="31" t="s">
        <v>8</v>
      </c>
      <c r="N5901" s="31" t="s">
        <v>25930</v>
      </c>
      <c r="O5901" s="31" t="s">
        <v>25929</v>
      </c>
      <c r="P5901" s="32" t="s">
        <v>66</v>
      </c>
      <c r="Q5901" s="32">
        <v>1</v>
      </c>
      <c r="R5901" t="str">
        <f t="shared" si="92"/>
        <v>Соловйов Ю.Л.ПП, "к-к" р-н Шепетовский Район, пгт.Грицев, пер.Ленина, д.44</v>
      </c>
    </row>
    <row r="5902" spans="1:18" hidden="1" x14ac:dyDescent="0.25">
      <c r="A5902" s="32">
        <v>161560</v>
      </c>
      <c r="B5902" s="31" t="s">
        <v>12364</v>
      </c>
      <c r="C5902" s="31" t="s">
        <v>12365</v>
      </c>
      <c r="D5902" s="31" t="s">
        <v>12366</v>
      </c>
      <c r="E5902" s="31" t="s">
        <v>135</v>
      </c>
      <c r="F5902" s="31" t="s">
        <v>122</v>
      </c>
      <c r="G5902" s="31" t="s">
        <v>107</v>
      </c>
      <c r="H5902" s="31" t="s">
        <v>108</v>
      </c>
      <c r="I5902" s="31"/>
      <c r="J5902" s="31"/>
      <c r="K5902" s="31" t="s">
        <v>110</v>
      </c>
      <c r="L5902" s="31" t="s">
        <v>12365</v>
      </c>
      <c r="M5902" s="31" t="s">
        <v>8</v>
      </c>
      <c r="N5902" s="31" t="s">
        <v>25930</v>
      </c>
      <c r="O5902" s="31" t="s">
        <v>25929</v>
      </c>
      <c r="P5902" s="32" t="s">
        <v>66</v>
      </c>
      <c r="Q5902" s="32">
        <v>1</v>
      </c>
      <c r="R5902" t="str">
        <f t="shared" si="92"/>
        <v>Соловйов Ю.Л.ПП, "к-к" р-н Шепетовский Район, пгт.Грицев, пер.Ленина, д.44</v>
      </c>
    </row>
    <row r="5903" spans="1:18" hidden="1" x14ac:dyDescent="0.25">
      <c r="A5903" s="32">
        <v>161566</v>
      </c>
      <c r="B5903" s="31" t="s">
        <v>12376</v>
      </c>
      <c r="C5903" s="31" t="s">
        <v>12377</v>
      </c>
      <c r="D5903" s="31" t="s">
        <v>12378</v>
      </c>
      <c r="E5903" s="31" t="s">
        <v>145</v>
      </c>
      <c r="F5903" s="31" t="s">
        <v>122</v>
      </c>
      <c r="G5903" s="31" t="s">
        <v>107</v>
      </c>
      <c r="H5903" s="31" t="s">
        <v>108</v>
      </c>
      <c r="I5903" s="31" t="s">
        <v>12379</v>
      </c>
      <c r="J5903" s="31" t="s">
        <v>12380</v>
      </c>
      <c r="K5903" s="31" t="s">
        <v>110</v>
      </c>
      <c r="L5903" s="31" t="s">
        <v>12377</v>
      </c>
      <c r="M5903" s="31" t="s">
        <v>13</v>
      </c>
      <c r="N5903" s="31" t="s">
        <v>25931</v>
      </c>
      <c r="O5903" s="31" t="s">
        <v>25929</v>
      </c>
      <c r="P5903" s="32" t="s">
        <v>67</v>
      </c>
      <c r="Q5903" s="32">
        <v>0.5</v>
      </c>
      <c r="R5903" t="str">
        <f t="shared" si="92"/>
        <v>Солодковська Г.С. ПП, маг. "Продукти" р-н Городокский Район, с.Куровка, д.1 (центр)</v>
      </c>
    </row>
    <row r="5904" spans="1:18" hidden="1" x14ac:dyDescent="0.25">
      <c r="A5904" s="32">
        <v>161566</v>
      </c>
      <c r="B5904" s="31" t="s">
        <v>12376</v>
      </c>
      <c r="C5904" s="31" t="s">
        <v>12377</v>
      </c>
      <c r="D5904" s="31" t="s">
        <v>12378</v>
      </c>
      <c r="E5904" s="31" t="s">
        <v>145</v>
      </c>
      <c r="F5904" s="31" t="s">
        <v>122</v>
      </c>
      <c r="G5904" s="31" t="s">
        <v>107</v>
      </c>
      <c r="H5904" s="31" t="s">
        <v>108</v>
      </c>
      <c r="I5904" s="31"/>
      <c r="J5904" s="31"/>
      <c r="K5904" s="31" t="s">
        <v>110</v>
      </c>
      <c r="L5904" s="31" t="s">
        <v>12377</v>
      </c>
      <c r="M5904" s="31" t="s">
        <v>13</v>
      </c>
      <c r="N5904" s="31" t="s">
        <v>25931</v>
      </c>
      <c r="O5904" s="31" t="s">
        <v>25929</v>
      </c>
      <c r="P5904" s="32" t="s">
        <v>67</v>
      </c>
      <c r="Q5904" s="32">
        <v>0.5</v>
      </c>
      <c r="R5904" t="str">
        <f t="shared" si="92"/>
        <v>Солодковська Г.С. ПП, маг. "Продукти" р-н Городокский Район, с.Куровка, д.1 (центр)</v>
      </c>
    </row>
    <row r="5905" spans="1:18" hidden="1" x14ac:dyDescent="0.25">
      <c r="A5905" s="32">
        <v>161574</v>
      </c>
      <c r="B5905" s="31" t="s">
        <v>3345</v>
      </c>
      <c r="C5905" s="31" t="s">
        <v>3346</v>
      </c>
      <c r="D5905" s="31" t="s">
        <v>3347</v>
      </c>
      <c r="E5905" s="31" t="s">
        <v>135</v>
      </c>
      <c r="F5905" s="31" t="s">
        <v>122</v>
      </c>
      <c r="G5905" s="31" t="s">
        <v>107</v>
      </c>
      <c r="H5905" s="31" t="s">
        <v>108</v>
      </c>
      <c r="I5905" s="31" t="s">
        <v>12403</v>
      </c>
      <c r="J5905" s="31" t="s">
        <v>12404</v>
      </c>
      <c r="K5905" s="31" t="s">
        <v>110</v>
      </c>
      <c r="L5905" s="31" t="s">
        <v>3346</v>
      </c>
      <c r="M5905" s="31" t="s">
        <v>9</v>
      </c>
      <c r="N5905" s="31" t="s">
        <v>25930</v>
      </c>
      <c r="O5905" s="31" t="s">
        <v>25929</v>
      </c>
      <c r="P5905" s="32" t="s">
        <v>66</v>
      </c>
      <c r="Q5905" s="32">
        <v>1</v>
      </c>
      <c r="R5905" t="str">
        <f t="shared" si="92"/>
        <v>Сосун С.М. ПП, маг. "Продукти" р-н Полонский Район, с.Котелянка (0)</v>
      </c>
    </row>
    <row r="5906" spans="1:18" hidden="1" x14ac:dyDescent="0.25">
      <c r="A5906" s="32">
        <v>161585</v>
      </c>
      <c r="B5906" s="31" t="s">
        <v>12428</v>
      </c>
      <c r="C5906" s="31" t="s">
        <v>12429</v>
      </c>
      <c r="D5906" s="31" t="s">
        <v>12430</v>
      </c>
      <c r="E5906" s="31" t="s">
        <v>145</v>
      </c>
      <c r="F5906" s="31" t="s">
        <v>122</v>
      </c>
      <c r="G5906" s="31" t="s">
        <v>107</v>
      </c>
      <c r="H5906" s="31" t="s">
        <v>108</v>
      </c>
      <c r="I5906" s="31" t="s">
        <v>124</v>
      </c>
      <c r="J5906" s="31" t="s">
        <v>109</v>
      </c>
      <c r="K5906" s="31" t="s">
        <v>110</v>
      </c>
      <c r="L5906" s="31" t="s">
        <v>12429</v>
      </c>
      <c r="M5906" s="31" t="s">
        <v>15</v>
      </c>
      <c r="N5906" s="31" t="s">
        <v>25931</v>
      </c>
      <c r="O5906" s="31" t="s">
        <v>25929</v>
      </c>
      <c r="P5906" s="32" t="s">
        <v>66</v>
      </c>
      <c r="Q5906" s="32">
        <v>1</v>
      </c>
      <c r="R5906" t="str">
        <f t="shared" si="92"/>
        <v>Стаднійчук А.А. ПП, маг. "Цукровий завод" р-н Волочисский Район, г.Волочиск, ул.Довженко Александра, д.3а</v>
      </c>
    </row>
    <row r="5907" spans="1:18" hidden="1" x14ac:dyDescent="0.25">
      <c r="A5907" s="32">
        <v>161585</v>
      </c>
      <c r="B5907" s="31" t="s">
        <v>12428</v>
      </c>
      <c r="C5907" s="31" t="s">
        <v>12429</v>
      </c>
      <c r="D5907" s="31" t="s">
        <v>12430</v>
      </c>
      <c r="E5907" s="31" t="s">
        <v>145</v>
      </c>
      <c r="F5907" s="31" t="s">
        <v>122</v>
      </c>
      <c r="G5907" s="31" t="s">
        <v>107</v>
      </c>
      <c r="H5907" s="31" t="s">
        <v>108</v>
      </c>
      <c r="I5907" s="31"/>
      <c r="J5907" s="31"/>
      <c r="K5907" s="31" t="s">
        <v>110</v>
      </c>
      <c r="L5907" s="31" t="s">
        <v>12429</v>
      </c>
      <c r="M5907" s="31" t="s">
        <v>15</v>
      </c>
      <c r="N5907" s="31" t="s">
        <v>25931</v>
      </c>
      <c r="O5907" s="31" t="s">
        <v>25929</v>
      </c>
      <c r="P5907" s="32" t="s">
        <v>66</v>
      </c>
      <c r="Q5907" s="32">
        <v>1</v>
      </c>
      <c r="R5907" t="str">
        <f t="shared" si="92"/>
        <v>Стаднійчук А.А. ПП, маг. "Цукровий завод" р-н Волочисский Район, г.Волочиск, ул.Довженко Александра, д.3а</v>
      </c>
    </row>
    <row r="5908" spans="1:18" hidden="1" x14ac:dyDescent="0.25">
      <c r="A5908" s="32">
        <v>161595</v>
      </c>
      <c r="B5908" s="31" t="s">
        <v>12439</v>
      </c>
      <c r="C5908" s="31" t="s">
        <v>3868</v>
      </c>
      <c r="D5908" s="31" t="s">
        <v>12440</v>
      </c>
      <c r="E5908" s="31" t="s">
        <v>145</v>
      </c>
      <c r="F5908" s="31" t="s">
        <v>122</v>
      </c>
      <c r="G5908" s="31" t="s">
        <v>107</v>
      </c>
      <c r="H5908" s="31" t="s">
        <v>108</v>
      </c>
      <c r="I5908" s="31" t="s">
        <v>3870</v>
      </c>
      <c r="J5908" s="31" t="s">
        <v>3871</v>
      </c>
      <c r="K5908" s="31" t="s">
        <v>110</v>
      </c>
      <c r="L5908" s="31" t="s">
        <v>3868</v>
      </c>
      <c r="M5908" s="31" t="s">
        <v>16</v>
      </c>
      <c r="N5908" s="31" t="s">
        <v>25931</v>
      </c>
      <c r="O5908" s="31" t="s">
        <v>25929</v>
      </c>
      <c r="P5908" s="32" t="s">
        <v>67</v>
      </c>
      <c r="Q5908" s="32">
        <v>0.5</v>
      </c>
      <c r="R5908" t="str">
        <f t="shared" si="92"/>
        <v>Станкевич І.В. ПП, маг. "Продукти" р-н Хмельницкий Район, с.Кудринцы (центральная)</v>
      </c>
    </row>
    <row r="5909" spans="1:18" hidden="1" x14ac:dyDescent="0.25">
      <c r="A5909" s="32">
        <v>161595</v>
      </c>
      <c r="B5909" s="31" t="s">
        <v>12439</v>
      </c>
      <c r="C5909" s="31" t="s">
        <v>3868</v>
      </c>
      <c r="D5909" s="31" t="s">
        <v>12440</v>
      </c>
      <c r="E5909" s="31" t="s">
        <v>145</v>
      </c>
      <c r="F5909" s="31" t="s">
        <v>122</v>
      </c>
      <c r="G5909" s="31" t="s">
        <v>107</v>
      </c>
      <c r="H5909" s="31" t="s">
        <v>108</v>
      </c>
      <c r="I5909" s="31"/>
      <c r="J5909" s="31"/>
      <c r="K5909" s="31" t="s">
        <v>110</v>
      </c>
      <c r="L5909" s="31" t="s">
        <v>3868</v>
      </c>
      <c r="M5909" s="31" t="s">
        <v>16</v>
      </c>
      <c r="N5909" s="31" t="s">
        <v>25931</v>
      </c>
      <c r="O5909" s="31" t="s">
        <v>25929</v>
      </c>
      <c r="P5909" s="32" t="s">
        <v>67</v>
      </c>
      <c r="Q5909" s="32">
        <v>0.5</v>
      </c>
      <c r="R5909" t="str">
        <f t="shared" si="92"/>
        <v>Станкевич І.В. ПП, маг. "Продукти" р-н Хмельницкий Район, с.Кудринцы (центральная)</v>
      </c>
    </row>
    <row r="5910" spans="1:18" hidden="1" x14ac:dyDescent="0.25">
      <c r="A5910" s="32">
        <v>161597</v>
      </c>
      <c r="B5910" s="31" t="s">
        <v>12445</v>
      </c>
      <c r="C5910" s="31" t="s">
        <v>12446</v>
      </c>
      <c r="D5910" s="31" t="s">
        <v>12447</v>
      </c>
      <c r="E5910" s="31" t="s">
        <v>145</v>
      </c>
      <c r="F5910" s="31" t="s">
        <v>122</v>
      </c>
      <c r="G5910" s="31" t="s">
        <v>107</v>
      </c>
      <c r="H5910" s="31" t="s">
        <v>108</v>
      </c>
      <c r="I5910" s="31" t="s">
        <v>12448</v>
      </c>
      <c r="J5910" s="31" t="s">
        <v>12449</v>
      </c>
      <c r="K5910" s="31" t="s">
        <v>110</v>
      </c>
      <c r="L5910" s="31" t="s">
        <v>12446</v>
      </c>
      <c r="M5910" s="31" t="s">
        <v>14</v>
      </c>
      <c r="N5910" s="31" t="s">
        <v>25931</v>
      </c>
      <c r="O5910" s="31" t="s">
        <v>25929</v>
      </c>
      <c r="P5910" s="32" t="s">
        <v>66</v>
      </c>
      <c r="Q5910" s="32">
        <v>1</v>
      </c>
      <c r="R5910" t="str">
        <f t="shared" si="92"/>
        <v>Стара Н.В. ПП, маг. "Продукти" р-н Хмельницкий Район, с.Грузевица, ул.Центральная, д.26</v>
      </c>
    </row>
    <row r="5911" spans="1:18" hidden="1" x14ac:dyDescent="0.25">
      <c r="A5911" s="32">
        <v>161597</v>
      </c>
      <c r="B5911" s="31" t="s">
        <v>12445</v>
      </c>
      <c r="C5911" s="31" t="s">
        <v>12446</v>
      </c>
      <c r="D5911" s="31" t="s">
        <v>12447</v>
      </c>
      <c r="E5911" s="31" t="s">
        <v>145</v>
      </c>
      <c r="F5911" s="31" t="s">
        <v>122</v>
      </c>
      <c r="G5911" s="31" t="s">
        <v>107</v>
      </c>
      <c r="H5911" s="31" t="s">
        <v>108</v>
      </c>
      <c r="I5911" s="31"/>
      <c r="J5911" s="31"/>
      <c r="K5911" s="31" t="s">
        <v>110</v>
      </c>
      <c r="L5911" s="31" t="s">
        <v>12446</v>
      </c>
      <c r="M5911" s="31" t="s">
        <v>14</v>
      </c>
      <c r="N5911" s="31" t="s">
        <v>25931</v>
      </c>
      <c r="O5911" s="31" t="s">
        <v>25929</v>
      </c>
      <c r="P5911" s="32" t="s">
        <v>66</v>
      </c>
      <c r="Q5911" s="32">
        <v>1</v>
      </c>
      <c r="R5911" t="str">
        <f t="shared" si="92"/>
        <v>Стара Н.В. ПП, маг. "Продукти" р-н Хмельницкий Район, с.Грузевица, ул.Центральная, д.26</v>
      </c>
    </row>
    <row r="5912" spans="1:18" hidden="1" x14ac:dyDescent="0.25">
      <c r="A5912" s="32">
        <v>161607</v>
      </c>
      <c r="B5912" s="31" t="s">
        <v>2430</v>
      </c>
      <c r="C5912" s="31" t="s">
        <v>2431</v>
      </c>
      <c r="D5912" s="31" t="s">
        <v>12472</v>
      </c>
      <c r="E5912" s="31" t="s">
        <v>135</v>
      </c>
      <c r="F5912" s="31" t="s">
        <v>122</v>
      </c>
      <c r="G5912" s="31" t="s">
        <v>107</v>
      </c>
      <c r="H5912" s="31" t="s">
        <v>108</v>
      </c>
      <c r="I5912" s="31" t="s">
        <v>124</v>
      </c>
      <c r="J5912" s="31" t="s">
        <v>109</v>
      </c>
      <c r="K5912" s="31" t="s">
        <v>110</v>
      </c>
      <c r="L5912" s="31" t="s">
        <v>2431</v>
      </c>
      <c r="M5912" s="31" t="s">
        <v>12</v>
      </c>
      <c r="N5912" s="31" t="s">
        <v>25930</v>
      </c>
      <c r="O5912" s="31" t="s">
        <v>25929</v>
      </c>
      <c r="P5912" s="32" t="s">
        <v>67</v>
      </c>
      <c r="Q5912" s="32">
        <v>0.5</v>
      </c>
      <c r="R5912" t="str">
        <f t="shared" si="92"/>
        <v>Стельмах В.М. ПП, маг. "Весна" р-н Полонский Район, пгт.Понинка, ул.Островского Николая, д.74</v>
      </c>
    </row>
    <row r="5913" spans="1:18" hidden="1" x14ac:dyDescent="0.25">
      <c r="A5913" s="32">
        <v>161612</v>
      </c>
      <c r="B5913" s="31" t="s">
        <v>12484</v>
      </c>
      <c r="C5913" s="31" t="s">
        <v>12485</v>
      </c>
      <c r="D5913" s="31" t="s">
        <v>12486</v>
      </c>
      <c r="E5913" s="31" t="s">
        <v>135</v>
      </c>
      <c r="F5913" s="31" t="s">
        <v>122</v>
      </c>
      <c r="G5913" s="31" t="s">
        <v>107</v>
      </c>
      <c r="H5913" s="31" t="s">
        <v>108</v>
      </c>
      <c r="I5913" s="31" t="s">
        <v>5188</v>
      </c>
      <c r="J5913" s="31" t="s">
        <v>5189</v>
      </c>
      <c r="K5913" s="31" t="s">
        <v>110</v>
      </c>
      <c r="L5913" s="31" t="s">
        <v>12485</v>
      </c>
      <c r="M5913" s="31" t="s">
        <v>12</v>
      </c>
      <c r="N5913" s="31" t="s">
        <v>25930</v>
      </c>
      <c r="O5913" s="31" t="s">
        <v>25929</v>
      </c>
      <c r="P5913" s="32" t="s">
        <v>67</v>
      </c>
      <c r="Q5913" s="32">
        <v>0.5</v>
      </c>
      <c r="R5913" t="str">
        <f t="shared" si="92"/>
        <v>Степанчук О.О. ПП, маг. "Берізка" р-н Полонский Район, пгт.Понинка, ул.Победы, д.38а</v>
      </c>
    </row>
    <row r="5914" spans="1:18" hidden="1" x14ac:dyDescent="0.25">
      <c r="A5914" s="32">
        <v>161612</v>
      </c>
      <c r="B5914" s="31" t="s">
        <v>12484</v>
      </c>
      <c r="C5914" s="31" t="s">
        <v>12485</v>
      </c>
      <c r="D5914" s="31" t="s">
        <v>12486</v>
      </c>
      <c r="E5914" s="31" t="s">
        <v>135</v>
      </c>
      <c r="F5914" s="31" t="s">
        <v>122</v>
      </c>
      <c r="G5914" s="31" t="s">
        <v>107</v>
      </c>
      <c r="H5914" s="31" t="s">
        <v>108</v>
      </c>
      <c r="I5914" s="31"/>
      <c r="J5914" s="31"/>
      <c r="K5914" s="31" t="s">
        <v>110</v>
      </c>
      <c r="L5914" s="31" t="s">
        <v>12485</v>
      </c>
      <c r="M5914" s="31" t="s">
        <v>12</v>
      </c>
      <c r="N5914" s="31" t="s">
        <v>25930</v>
      </c>
      <c r="O5914" s="31" t="s">
        <v>25929</v>
      </c>
      <c r="P5914" s="32" t="s">
        <v>67</v>
      </c>
      <c r="Q5914" s="32">
        <v>0.5</v>
      </c>
      <c r="R5914" t="str">
        <f t="shared" si="92"/>
        <v>Степанчук О.О. ПП, маг. "Берізка" р-н Полонский Район, пгт.Понинка, ул.Победы, д.38а</v>
      </c>
    </row>
    <row r="5915" spans="1:18" hidden="1" x14ac:dyDescent="0.25">
      <c r="A5915" s="32">
        <v>161613</v>
      </c>
      <c r="B5915" s="31" t="s">
        <v>12487</v>
      </c>
      <c r="C5915" s="31" t="s">
        <v>12488</v>
      </c>
      <c r="D5915" s="31" t="s">
        <v>12489</v>
      </c>
      <c r="E5915" s="31" t="s">
        <v>135</v>
      </c>
      <c r="F5915" s="31" t="s">
        <v>122</v>
      </c>
      <c r="G5915" s="31" t="s">
        <v>107</v>
      </c>
      <c r="H5915" s="31" t="s">
        <v>108</v>
      </c>
      <c r="I5915" s="31" t="s">
        <v>12490</v>
      </c>
      <c r="J5915" s="31" t="s">
        <v>12491</v>
      </c>
      <c r="K5915" s="31" t="s">
        <v>110</v>
      </c>
      <c r="L5915" s="31" t="s">
        <v>12488</v>
      </c>
      <c r="M5915" s="31" t="s">
        <v>8</v>
      </c>
      <c r="N5915" s="31" t="s">
        <v>25930</v>
      </c>
      <c r="O5915" s="31" t="s">
        <v>25929</v>
      </c>
      <c r="P5915" s="32" t="s">
        <v>66</v>
      </c>
      <c r="Q5915" s="32">
        <v>1</v>
      </c>
      <c r="R5915" t="str">
        <f t="shared" si="92"/>
        <v>Степанюк Н.С. ПП, маг. "Селичів" р-н Славутский Район, с.Селичев, ул.Октябрьская, д.30</v>
      </c>
    </row>
    <row r="5916" spans="1:18" hidden="1" x14ac:dyDescent="0.25">
      <c r="A5916" s="32">
        <v>161613</v>
      </c>
      <c r="B5916" s="31" t="s">
        <v>12487</v>
      </c>
      <c r="C5916" s="31" t="s">
        <v>12488</v>
      </c>
      <c r="D5916" s="31" t="s">
        <v>12489</v>
      </c>
      <c r="E5916" s="31" t="s">
        <v>135</v>
      </c>
      <c r="F5916" s="31" t="s">
        <v>122</v>
      </c>
      <c r="G5916" s="31" t="s">
        <v>107</v>
      </c>
      <c r="H5916" s="31" t="s">
        <v>108</v>
      </c>
      <c r="I5916" s="31"/>
      <c r="J5916" s="31"/>
      <c r="K5916" s="31" t="s">
        <v>110</v>
      </c>
      <c r="L5916" s="31" t="s">
        <v>12488</v>
      </c>
      <c r="M5916" s="31" t="s">
        <v>8</v>
      </c>
      <c r="N5916" s="31" t="s">
        <v>25930</v>
      </c>
      <c r="O5916" s="31" t="s">
        <v>25929</v>
      </c>
      <c r="P5916" s="32" t="s">
        <v>66</v>
      </c>
      <c r="Q5916" s="32">
        <v>1</v>
      </c>
      <c r="R5916" t="str">
        <f t="shared" si="92"/>
        <v>Степанюк Н.С. ПП, маг. "Селичів" р-н Славутский Район, с.Селичев, ул.Октябрьская, д.30</v>
      </c>
    </row>
    <row r="5917" spans="1:18" hidden="1" x14ac:dyDescent="0.25">
      <c r="A5917" s="32">
        <v>161617</v>
      </c>
      <c r="B5917" s="31" t="s">
        <v>12494</v>
      </c>
      <c r="C5917" s="31" t="s">
        <v>12495</v>
      </c>
      <c r="D5917" s="31" t="s">
        <v>12496</v>
      </c>
      <c r="E5917" s="31" t="s">
        <v>145</v>
      </c>
      <c r="F5917" s="31" t="s">
        <v>122</v>
      </c>
      <c r="G5917" s="31" t="s">
        <v>107</v>
      </c>
      <c r="H5917" s="31" t="s">
        <v>108</v>
      </c>
      <c r="I5917" s="31" t="s">
        <v>12497</v>
      </c>
      <c r="J5917" s="31" t="s">
        <v>12498</v>
      </c>
      <c r="K5917" s="31" t="s">
        <v>110</v>
      </c>
      <c r="L5917" s="31" t="s">
        <v>12495</v>
      </c>
      <c r="M5917" s="31" t="s">
        <v>13</v>
      </c>
      <c r="N5917" s="31" t="s">
        <v>25931</v>
      </c>
      <c r="O5917" s="31" t="s">
        <v>25929</v>
      </c>
      <c r="P5917" s="32" t="s">
        <v>66</v>
      </c>
      <c r="Q5917" s="32">
        <v>1</v>
      </c>
      <c r="R5917" t="str">
        <f t="shared" si="92"/>
        <v>Столярик В.А. ПП, маг. "Крамниця" р-н Городокский Район, пгт.Сатанов, пл.Базарная (площа)</v>
      </c>
    </row>
    <row r="5918" spans="1:18" hidden="1" x14ac:dyDescent="0.25">
      <c r="A5918" s="32">
        <v>161617</v>
      </c>
      <c r="B5918" s="31" t="s">
        <v>12494</v>
      </c>
      <c r="C5918" s="31" t="s">
        <v>12495</v>
      </c>
      <c r="D5918" s="31" t="s">
        <v>12496</v>
      </c>
      <c r="E5918" s="31" t="s">
        <v>145</v>
      </c>
      <c r="F5918" s="31" t="s">
        <v>122</v>
      </c>
      <c r="G5918" s="31" t="s">
        <v>107</v>
      </c>
      <c r="H5918" s="31" t="s">
        <v>108</v>
      </c>
      <c r="I5918" s="31"/>
      <c r="J5918" s="31"/>
      <c r="K5918" s="31" t="s">
        <v>110</v>
      </c>
      <c r="L5918" s="31" t="s">
        <v>12495</v>
      </c>
      <c r="M5918" s="31" t="s">
        <v>13</v>
      </c>
      <c r="N5918" s="31" t="s">
        <v>25931</v>
      </c>
      <c r="O5918" s="31" t="s">
        <v>25929</v>
      </c>
      <c r="P5918" s="32" t="s">
        <v>66</v>
      </c>
      <c r="Q5918" s="32">
        <v>1</v>
      </c>
      <c r="R5918" t="str">
        <f t="shared" si="92"/>
        <v>Столярик В.А. ПП, маг. "Крамниця" р-н Городокский Район, пгт.Сатанов, пл.Базарная (площа)</v>
      </c>
    </row>
    <row r="5919" spans="1:18" hidden="1" x14ac:dyDescent="0.25">
      <c r="A5919" s="32">
        <v>161618</v>
      </c>
      <c r="B5919" s="31" t="s">
        <v>12499</v>
      </c>
      <c r="C5919" s="31" t="s">
        <v>12500</v>
      </c>
      <c r="D5919" s="31" t="s">
        <v>12501</v>
      </c>
      <c r="E5919" s="31" t="s">
        <v>135</v>
      </c>
      <c r="F5919" s="31" t="s">
        <v>122</v>
      </c>
      <c r="G5919" s="31" t="s">
        <v>107</v>
      </c>
      <c r="H5919" s="31" t="s">
        <v>108</v>
      </c>
      <c r="I5919" s="31" t="s">
        <v>12502</v>
      </c>
      <c r="J5919" s="31" t="s">
        <v>12503</v>
      </c>
      <c r="K5919" s="31" t="s">
        <v>110</v>
      </c>
      <c r="L5919" s="31" t="s">
        <v>12500</v>
      </c>
      <c r="M5919" s="31" t="s">
        <v>11</v>
      </c>
      <c r="N5919" s="31" t="s">
        <v>25930</v>
      </c>
      <c r="O5919" s="31" t="s">
        <v>25929</v>
      </c>
      <c r="P5919" s="32" t="s">
        <v>67</v>
      </c>
      <c r="Q5919" s="32">
        <v>0.5</v>
      </c>
      <c r="R5919" t="str">
        <f t="shared" si="92"/>
        <v>Сторожук Н.І. ПП, маг. "Ілона" г.Шепетовка, ул.Красная, д.1</v>
      </c>
    </row>
    <row r="5920" spans="1:18" hidden="1" x14ac:dyDescent="0.25">
      <c r="A5920" s="32">
        <v>161618</v>
      </c>
      <c r="B5920" s="31" t="s">
        <v>12499</v>
      </c>
      <c r="C5920" s="31" t="s">
        <v>12500</v>
      </c>
      <c r="D5920" s="31" t="s">
        <v>12501</v>
      </c>
      <c r="E5920" s="31" t="s">
        <v>135</v>
      </c>
      <c r="F5920" s="31" t="s">
        <v>122</v>
      </c>
      <c r="G5920" s="31" t="s">
        <v>107</v>
      </c>
      <c r="H5920" s="31" t="s">
        <v>108</v>
      </c>
      <c r="I5920" s="31"/>
      <c r="J5920" s="31"/>
      <c r="K5920" s="31" t="s">
        <v>110</v>
      </c>
      <c r="L5920" s="31" t="s">
        <v>12500</v>
      </c>
      <c r="M5920" s="31" t="s">
        <v>11</v>
      </c>
      <c r="N5920" s="31" t="s">
        <v>25930</v>
      </c>
      <c r="O5920" s="31" t="s">
        <v>25929</v>
      </c>
      <c r="P5920" s="32" t="s">
        <v>67</v>
      </c>
      <c r="Q5920" s="32">
        <v>0.5</v>
      </c>
      <c r="R5920" t="str">
        <f t="shared" si="92"/>
        <v>Сторожук Н.І. ПП, маг. "Ілона" г.Шепетовка, ул.Красная, д.1</v>
      </c>
    </row>
    <row r="5921" spans="1:18" hidden="1" x14ac:dyDescent="0.25">
      <c r="A5921" s="32">
        <v>161619</v>
      </c>
      <c r="B5921" s="31" t="s">
        <v>12504</v>
      </c>
      <c r="C5921" s="31" t="s">
        <v>12505</v>
      </c>
      <c r="D5921" s="31" t="s">
        <v>12506</v>
      </c>
      <c r="E5921" s="31" t="s">
        <v>135</v>
      </c>
      <c r="F5921" s="31" t="s">
        <v>122</v>
      </c>
      <c r="G5921" s="31" t="s">
        <v>107</v>
      </c>
      <c r="H5921" s="31" t="s">
        <v>108</v>
      </c>
      <c r="I5921" s="31" t="s">
        <v>12507</v>
      </c>
      <c r="J5921" s="31" t="s">
        <v>12508</v>
      </c>
      <c r="K5921" s="31" t="s">
        <v>110</v>
      </c>
      <c r="L5921" s="31" t="s">
        <v>12505</v>
      </c>
      <c r="M5921" s="31" t="s">
        <v>12</v>
      </c>
      <c r="N5921" s="31" t="s">
        <v>25930</v>
      </c>
      <c r="O5921" s="31" t="s">
        <v>25929</v>
      </c>
      <c r="P5921" s="32" t="s">
        <v>67</v>
      </c>
      <c r="Q5921" s="32">
        <v>0.5</v>
      </c>
      <c r="R5921" t="str">
        <f t="shared" si="92"/>
        <v>Сторожук С.Л. ПП, маг. "Рута" р-н Полонский Район, г.Полонное, ул.Герасимчука (0)</v>
      </c>
    </row>
    <row r="5922" spans="1:18" hidden="1" x14ac:dyDescent="0.25">
      <c r="A5922" s="32">
        <v>161619</v>
      </c>
      <c r="B5922" s="31" t="s">
        <v>12504</v>
      </c>
      <c r="C5922" s="31" t="s">
        <v>12505</v>
      </c>
      <c r="D5922" s="31" t="s">
        <v>12506</v>
      </c>
      <c r="E5922" s="31" t="s">
        <v>135</v>
      </c>
      <c r="F5922" s="31" t="s">
        <v>122</v>
      </c>
      <c r="G5922" s="31" t="s">
        <v>107</v>
      </c>
      <c r="H5922" s="31" t="s">
        <v>108</v>
      </c>
      <c r="I5922" s="31"/>
      <c r="J5922" s="31"/>
      <c r="K5922" s="31" t="s">
        <v>110</v>
      </c>
      <c r="L5922" s="31" t="s">
        <v>12505</v>
      </c>
      <c r="M5922" s="31" t="s">
        <v>12</v>
      </c>
      <c r="N5922" s="31" t="s">
        <v>25930</v>
      </c>
      <c r="O5922" s="31" t="s">
        <v>25929</v>
      </c>
      <c r="P5922" s="32" t="s">
        <v>67</v>
      </c>
      <c r="Q5922" s="32">
        <v>0.5</v>
      </c>
      <c r="R5922" t="str">
        <f t="shared" si="92"/>
        <v>Сторожук С.Л. ПП, маг. "Рута" р-н Полонский Район, г.Полонное, ул.Герасимчука (0)</v>
      </c>
    </row>
    <row r="5923" spans="1:18" hidden="1" x14ac:dyDescent="0.25">
      <c r="A5923" s="32">
        <v>161630</v>
      </c>
      <c r="B5923" s="31" t="s">
        <v>1697</v>
      </c>
      <c r="C5923" s="31" t="s">
        <v>1698</v>
      </c>
      <c r="D5923" s="31" t="s">
        <v>12535</v>
      </c>
      <c r="E5923" s="31" t="s">
        <v>135</v>
      </c>
      <c r="F5923" s="31" t="s">
        <v>122</v>
      </c>
      <c r="G5923" s="31" t="s">
        <v>107</v>
      </c>
      <c r="H5923" s="31" t="s">
        <v>108</v>
      </c>
      <c r="I5923" s="31" t="s">
        <v>12536</v>
      </c>
      <c r="J5923" s="31" t="s">
        <v>12537</v>
      </c>
      <c r="K5923" s="31" t="s">
        <v>110</v>
      </c>
      <c r="L5923" s="31" t="s">
        <v>1698</v>
      </c>
      <c r="M5923" s="31" t="s">
        <v>10</v>
      </c>
      <c r="N5923" s="31" t="s">
        <v>25930</v>
      </c>
      <c r="O5923" s="31" t="s">
        <v>25929</v>
      </c>
      <c r="P5923" s="32" t="s">
        <v>67</v>
      </c>
      <c r="Q5923" s="32">
        <v>0.5</v>
      </c>
      <c r="R5923" t="str">
        <f t="shared" si="92"/>
        <v>Суска О.В. ПП, маг. "Продукти" р-н Белогорский Район, с.Кащенцы (1)</v>
      </c>
    </row>
    <row r="5924" spans="1:18" hidden="1" x14ac:dyDescent="0.25">
      <c r="A5924" s="32">
        <v>161630</v>
      </c>
      <c r="B5924" s="31" t="s">
        <v>1697</v>
      </c>
      <c r="C5924" s="31" t="s">
        <v>1698</v>
      </c>
      <c r="D5924" s="31" t="s">
        <v>12535</v>
      </c>
      <c r="E5924" s="31" t="s">
        <v>135</v>
      </c>
      <c r="F5924" s="31" t="s">
        <v>122</v>
      </c>
      <c r="G5924" s="31" t="s">
        <v>107</v>
      </c>
      <c r="H5924" s="31" t="s">
        <v>108</v>
      </c>
      <c r="I5924" s="31"/>
      <c r="J5924" s="31"/>
      <c r="K5924" s="31" t="s">
        <v>110</v>
      </c>
      <c r="L5924" s="31" t="s">
        <v>1698</v>
      </c>
      <c r="M5924" s="31" t="s">
        <v>10</v>
      </c>
      <c r="N5924" s="31" t="s">
        <v>25930</v>
      </c>
      <c r="O5924" s="31" t="s">
        <v>25929</v>
      </c>
      <c r="P5924" s="32" t="s">
        <v>67</v>
      </c>
      <c r="Q5924" s="32">
        <v>0.5</v>
      </c>
      <c r="R5924" t="str">
        <f t="shared" si="92"/>
        <v>Суска О.В. ПП, маг. "Продукти" р-н Белогорский Район, с.Кащенцы (1)</v>
      </c>
    </row>
    <row r="5925" spans="1:18" hidden="1" x14ac:dyDescent="0.25">
      <c r="A5925" s="32">
        <v>161635</v>
      </c>
      <c r="B5925" s="31" t="s">
        <v>12547</v>
      </c>
      <c r="C5925" s="31" t="s">
        <v>12548</v>
      </c>
      <c r="D5925" s="31" t="s">
        <v>12549</v>
      </c>
      <c r="E5925" s="31" t="s">
        <v>145</v>
      </c>
      <c r="F5925" s="31" t="s">
        <v>122</v>
      </c>
      <c r="G5925" s="31" t="s">
        <v>107</v>
      </c>
      <c r="H5925" s="31" t="s">
        <v>108</v>
      </c>
      <c r="I5925" s="31" t="s">
        <v>6346</v>
      </c>
      <c r="J5925" s="31" t="s">
        <v>6347</v>
      </c>
      <c r="K5925" s="31" t="s">
        <v>110</v>
      </c>
      <c r="L5925" s="31" t="s">
        <v>12548</v>
      </c>
      <c r="M5925" s="31" t="s">
        <v>15</v>
      </c>
      <c r="N5925" s="31" t="s">
        <v>25931</v>
      </c>
      <c r="O5925" s="31" t="s">
        <v>25929</v>
      </c>
      <c r="P5925" s="32" t="s">
        <v>66</v>
      </c>
      <c r="Q5925" s="32">
        <v>1</v>
      </c>
      <c r="R5925" t="str">
        <f t="shared" si="92"/>
        <v>Сьоміна О.А. ПП, маг. "Маркет" р-н Волочисский Район, с.Сарнов, ул.Центральная, д.31</v>
      </c>
    </row>
    <row r="5926" spans="1:18" hidden="1" x14ac:dyDescent="0.25">
      <c r="A5926" s="32">
        <v>161635</v>
      </c>
      <c r="B5926" s="31" t="s">
        <v>12547</v>
      </c>
      <c r="C5926" s="31" t="s">
        <v>12548</v>
      </c>
      <c r="D5926" s="31" t="s">
        <v>12549</v>
      </c>
      <c r="E5926" s="31" t="s">
        <v>145</v>
      </c>
      <c r="F5926" s="31" t="s">
        <v>122</v>
      </c>
      <c r="G5926" s="31" t="s">
        <v>107</v>
      </c>
      <c r="H5926" s="31" t="s">
        <v>108</v>
      </c>
      <c r="I5926" s="31"/>
      <c r="J5926" s="31"/>
      <c r="K5926" s="31" t="s">
        <v>110</v>
      </c>
      <c r="L5926" s="31" t="s">
        <v>12548</v>
      </c>
      <c r="M5926" s="31" t="s">
        <v>15</v>
      </c>
      <c r="N5926" s="31" t="s">
        <v>25931</v>
      </c>
      <c r="O5926" s="31" t="s">
        <v>25929</v>
      </c>
      <c r="P5926" s="32" t="s">
        <v>66</v>
      </c>
      <c r="Q5926" s="32">
        <v>1</v>
      </c>
      <c r="R5926" t="str">
        <f t="shared" si="92"/>
        <v>Сьоміна О.А. ПП, маг. "Маркет" р-н Волочисский Район, с.Сарнов, ул.Центральная, д.31</v>
      </c>
    </row>
    <row r="5927" spans="1:18" hidden="1" x14ac:dyDescent="0.25">
      <c r="A5927" s="32">
        <v>161636</v>
      </c>
      <c r="B5927" s="31" t="s">
        <v>12550</v>
      </c>
      <c r="C5927" s="31" t="s">
        <v>12551</v>
      </c>
      <c r="D5927" s="31" t="s">
        <v>12552</v>
      </c>
      <c r="E5927" s="31" t="s">
        <v>135</v>
      </c>
      <c r="F5927" s="31" t="s">
        <v>122</v>
      </c>
      <c r="G5927" s="31" t="s">
        <v>107</v>
      </c>
      <c r="H5927" s="31" t="s">
        <v>108</v>
      </c>
      <c r="I5927" s="31" t="s">
        <v>12553</v>
      </c>
      <c r="J5927" s="31" t="s">
        <v>12554</v>
      </c>
      <c r="K5927" s="31" t="s">
        <v>110</v>
      </c>
      <c r="L5927" s="31" t="s">
        <v>12551</v>
      </c>
      <c r="M5927" s="31" t="s">
        <v>10</v>
      </c>
      <c r="N5927" s="31" t="s">
        <v>25930</v>
      </c>
      <c r="O5927" s="31" t="s">
        <v>25929</v>
      </c>
      <c r="P5927" s="32" t="s">
        <v>67</v>
      </c>
      <c r="Q5927" s="32">
        <v>1</v>
      </c>
      <c r="R5927" t="str">
        <f t="shared" si="92"/>
        <v>Тарановська Г.Г. ПП, маг. "Аліна" г.Нетишин, ул.Варшавская, д.3</v>
      </c>
    </row>
    <row r="5928" spans="1:18" hidden="1" x14ac:dyDescent="0.25">
      <c r="A5928" s="32">
        <v>161636</v>
      </c>
      <c r="B5928" s="31" t="s">
        <v>12550</v>
      </c>
      <c r="C5928" s="31" t="s">
        <v>12551</v>
      </c>
      <c r="D5928" s="31" t="s">
        <v>12552</v>
      </c>
      <c r="E5928" s="31" t="s">
        <v>135</v>
      </c>
      <c r="F5928" s="31" t="s">
        <v>122</v>
      </c>
      <c r="G5928" s="31" t="s">
        <v>107</v>
      </c>
      <c r="H5928" s="31" t="s">
        <v>108</v>
      </c>
      <c r="I5928" s="31"/>
      <c r="J5928" s="31"/>
      <c r="K5928" s="31" t="s">
        <v>110</v>
      </c>
      <c r="L5928" s="31" t="s">
        <v>12551</v>
      </c>
      <c r="M5928" s="31" t="s">
        <v>10</v>
      </c>
      <c r="N5928" s="31" t="s">
        <v>25930</v>
      </c>
      <c r="O5928" s="31" t="s">
        <v>25929</v>
      </c>
      <c r="P5928" s="32" t="s">
        <v>67</v>
      </c>
      <c r="Q5928" s="32">
        <v>1</v>
      </c>
      <c r="R5928" t="str">
        <f t="shared" si="92"/>
        <v>Тарановська Г.Г. ПП, маг. "Аліна" г.Нетишин, ул.Варшавская, д.3</v>
      </c>
    </row>
    <row r="5929" spans="1:18" hidden="1" x14ac:dyDescent="0.25">
      <c r="A5929" s="32">
        <v>161648</v>
      </c>
      <c r="B5929" s="31" t="s">
        <v>12581</v>
      </c>
      <c r="C5929" s="31" t="s">
        <v>12582</v>
      </c>
      <c r="D5929" s="31" t="s">
        <v>12583</v>
      </c>
      <c r="E5929" s="31" t="s">
        <v>135</v>
      </c>
      <c r="F5929" s="31" t="s">
        <v>122</v>
      </c>
      <c r="G5929" s="31" t="s">
        <v>107</v>
      </c>
      <c r="H5929" s="31" t="s">
        <v>108</v>
      </c>
      <c r="I5929" s="31" t="s">
        <v>12584</v>
      </c>
      <c r="J5929" s="31" t="s">
        <v>12585</v>
      </c>
      <c r="K5929" s="31" t="s">
        <v>110</v>
      </c>
      <c r="L5929" s="31" t="s">
        <v>12582</v>
      </c>
      <c r="M5929" s="31" t="s">
        <v>7</v>
      </c>
      <c r="N5929" s="31" t="s">
        <v>25930</v>
      </c>
      <c r="O5929" s="31" t="s">
        <v>25929</v>
      </c>
      <c r="P5929" s="32" t="s">
        <v>67</v>
      </c>
      <c r="Q5929" s="32">
        <v>0.5</v>
      </c>
      <c r="R5929" t="str">
        <f t="shared" si="92"/>
        <v>Терещук Н.О. ПП, маг. "Свіжий хліб" г.Славута (Біля Челентано)</v>
      </c>
    </row>
    <row r="5930" spans="1:18" hidden="1" x14ac:dyDescent="0.25">
      <c r="A5930" s="32">
        <v>161648</v>
      </c>
      <c r="B5930" s="31" t="s">
        <v>12581</v>
      </c>
      <c r="C5930" s="31" t="s">
        <v>12582</v>
      </c>
      <c r="D5930" s="31" t="s">
        <v>12583</v>
      </c>
      <c r="E5930" s="31" t="s">
        <v>135</v>
      </c>
      <c r="F5930" s="31" t="s">
        <v>122</v>
      </c>
      <c r="G5930" s="31" t="s">
        <v>107</v>
      </c>
      <c r="H5930" s="31" t="s">
        <v>108</v>
      </c>
      <c r="I5930" s="31"/>
      <c r="J5930" s="31"/>
      <c r="K5930" s="31" t="s">
        <v>110</v>
      </c>
      <c r="L5930" s="31" t="s">
        <v>12582</v>
      </c>
      <c r="M5930" s="31" t="s">
        <v>7</v>
      </c>
      <c r="N5930" s="31" t="s">
        <v>25930</v>
      </c>
      <c r="O5930" s="31" t="s">
        <v>25929</v>
      </c>
      <c r="P5930" s="32" t="s">
        <v>67</v>
      </c>
      <c r="Q5930" s="32">
        <v>0.5</v>
      </c>
      <c r="R5930" t="str">
        <f t="shared" si="92"/>
        <v>Терещук Н.О. ПП, маг. "Свіжий хліб" г.Славута (Біля Челентано)</v>
      </c>
    </row>
    <row r="5931" spans="1:18" hidden="1" x14ac:dyDescent="0.25">
      <c r="A5931" s="32">
        <v>161662</v>
      </c>
      <c r="B5931" s="31" t="s">
        <v>350</v>
      </c>
      <c r="C5931" s="31" t="s">
        <v>351</v>
      </c>
      <c r="D5931" s="31" t="s">
        <v>12616</v>
      </c>
      <c r="E5931" s="31" t="s">
        <v>135</v>
      </c>
      <c r="F5931" s="31" t="s">
        <v>122</v>
      </c>
      <c r="G5931" s="31" t="s">
        <v>107</v>
      </c>
      <c r="H5931" s="31" t="s">
        <v>108</v>
      </c>
      <c r="I5931" s="31" t="s">
        <v>124</v>
      </c>
      <c r="J5931" s="31" t="s">
        <v>109</v>
      </c>
      <c r="K5931" s="31" t="s">
        <v>110</v>
      </c>
      <c r="L5931" s="31" t="s">
        <v>351</v>
      </c>
      <c r="M5931" s="31" t="s">
        <v>12</v>
      </c>
      <c r="N5931" s="31" t="s">
        <v>25930</v>
      </c>
      <c r="O5931" s="31" t="s">
        <v>25929</v>
      </c>
      <c r="P5931" s="32" t="s">
        <v>66</v>
      </c>
      <c r="Q5931" s="32">
        <v>1</v>
      </c>
      <c r="R5931" t="str">
        <f t="shared" si="92"/>
        <v>Ткаченко ПП, маг. "Майдан" р-н Изяславский Район, г.Изяслав, пер.Шевченко, д.32</v>
      </c>
    </row>
    <row r="5932" spans="1:18" hidden="1" x14ac:dyDescent="0.25">
      <c r="A5932" s="32">
        <v>161662</v>
      </c>
      <c r="B5932" s="31" t="s">
        <v>350</v>
      </c>
      <c r="C5932" s="31" t="s">
        <v>351</v>
      </c>
      <c r="D5932" s="31" t="s">
        <v>12616</v>
      </c>
      <c r="E5932" s="31" t="s">
        <v>135</v>
      </c>
      <c r="F5932" s="31" t="s">
        <v>122</v>
      </c>
      <c r="G5932" s="31" t="s">
        <v>107</v>
      </c>
      <c r="H5932" s="31" t="s">
        <v>108</v>
      </c>
      <c r="I5932" s="31"/>
      <c r="J5932" s="31"/>
      <c r="K5932" s="31" t="s">
        <v>110</v>
      </c>
      <c r="L5932" s="31" t="s">
        <v>351</v>
      </c>
      <c r="M5932" s="31" t="s">
        <v>12</v>
      </c>
      <c r="N5932" s="31" t="s">
        <v>25930</v>
      </c>
      <c r="O5932" s="31" t="s">
        <v>25929</v>
      </c>
      <c r="P5932" s="32" t="s">
        <v>66</v>
      </c>
      <c r="Q5932" s="32">
        <v>1</v>
      </c>
      <c r="R5932" t="str">
        <f t="shared" si="92"/>
        <v>Ткаченко ПП, маг. "Майдан" р-н Изяславский Район, г.Изяслав, пер.Шевченко, д.32</v>
      </c>
    </row>
    <row r="5933" spans="1:18" hidden="1" x14ac:dyDescent="0.25">
      <c r="A5933" s="32">
        <v>161664</v>
      </c>
      <c r="B5933" s="31" t="s">
        <v>3359</v>
      </c>
      <c r="C5933" s="31" t="s">
        <v>3360</v>
      </c>
      <c r="D5933" s="31" t="s">
        <v>12622</v>
      </c>
      <c r="E5933" s="31" t="s">
        <v>145</v>
      </c>
      <c r="F5933" s="31" t="s">
        <v>122</v>
      </c>
      <c r="G5933" s="31" t="s">
        <v>107</v>
      </c>
      <c r="H5933" s="31" t="s">
        <v>108</v>
      </c>
      <c r="I5933" s="31" t="s">
        <v>12620</v>
      </c>
      <c r="J5933" s="31" t="s">
        <v>12621</v>
      </c>
      <c r="K5933" s="31" t="s">
        <v>110</v>
      </c>
      <c r="L5933" s="31" t="s">
        <v>3360</v>
      </c>
      <c r="M5933" s="31" t="s">
        <v>16</v>
      </c>
      <c r="N5933" s="31" t="s">
        <v>25931</v>
      </c>
      <c r="O5933" s="31" t="s">
        <v>25929</v>
      </c>
      <c r="P5933" s="32" t="s">
        <v>25948</v>
      </c>
      <c r="Q5933" s="32">
        <v>0.5</v>
      </c>
      <c r="R5933" t="str">
        <f t="shared" si="92"/>
        <v>Ткачук І.А. ПП, маг. "Продукти" р-н Хмельницкий Район, пгт.Марьяновка, ул.Железнодорожная, д.2/1</v>
      </c>
    </row>
    <row r="5934" spans="1:18" hidden="1" x14ac:dyDescent="0.25">
      <c r="A5934" s="32">
        <v>161686</v>
      </c>
      <c r="B5934" s="31" t="s">
        <v>12666</v>
      </c>
      <c r="C5934" s="31" t="s">
        <v>12667</v>
      </c>
      <c r="D5934" s="31" t="s">
        <v>12668</v>
      </c>
      <c r="E5934" s="31" t="s">
        <v>145</v>
      </c>
      <c r="F5934" s="31" t="s">
        <v>122</v>
      </c>
      <c r="G5934" s="31" t="s">
        <v>107</v>
      </c>
      <c r="H5934" s="31" t="s">
        <v>108</v>
      </c>
      <c r="I5934" s="31" t="s">
        <v>12669</v>
      </c>
      <c r="J5934" s="31" t="s">
        <v>12670</v>
      </c>
      <c r="K5934" s="31" t="s">
        <v>110</v>
      </c>
      <c r="L5934" s="31" t="s">
        <v>12667</v>
      </c>
      <c r="M5934" s="31" t="s">
        <v>14</v>
      </c>
      <c r="N5934" s="31" t="s">
        <v>25931</v>
      </c>
      <c r="O5934" s="31" t="s">
        <v>25929</v>
      </c>
      <c r="P5934" s="32" t="s">
        <v>67</v>
      </c>
      <c r="Q5934" s="32">
        <v>1</v>
      </c>
      <c r="R5934" t="str">
        <f t="shared" si="92"/>
        <v>Трояновська Л.В. ПП, маг. "Продукти" р-н Волочисский Район, с.Корыстова, ул.Независимости, д.30</v>
      </c>
    </row>
    <row r="5935" spans="1:18" hidden="1" x14ac:dyDescent="0.25">
      <c r="A5935" s="32">
        <v>161686</v>
      </c>
      <c r="B5935" s="31" t="s">
        <v>12666</v>
      </c>
      <c r="C5935" s="31" t="s">
        <v>12667</v>
      </c>
      <c r="D5935" s="31" t="s">
        <v>12668</v>
      </c>
      <c r="E5935" s="31" t="s">
        <v>145</v>
      </c>
      <c r="F5935" s="31" t="s">
        <v>122</v>
      </c>
      <c r="G5935" s="31" t="s">
        <v>107</v>
      </c>
      <c r="H5935" s="31" t="s">
        <v>108</v>
      </c>
      <c r="I5935" s="31"/>
      <c r="J5935" s="31"/>
      <c r="K5935" s="31" t="s">
        <v>110</v>
      </c>
      <c r="L5935" s="31" t="s">
        <v>12667</v>
      </c>
      <c r="M5935" s="31" t="s">
        <v>14</v>
      </c>
      <c r="N5935" s="31" t="s">
        <v>25931</v>
      </c>
      <c r="O5935" s="31" t="s">
        <v>25929</v>
      </c>
      <c r="P5935" s="32" t="s">
        <v>67</v>
      </c>
      <c r="Q5935" s="32">
        <v>1</v>
      </c>
      <c r="R5935" t="str">
        <f t="shared" si="92"/>
        <v>Трояновська Л.В. ПП, маг. "Продукти" р-н Волочисский Район, с.Корыстова, ул.Независимости, д.30</v>
      </c>
    </row>
    <row r="5936" spans="1:18" hidden="1" x14ac:dyDescent="0.25">
      <c r="A5936" s="32">
        <v>163553</v>
      </c>
      <c r="B5936" s="31" t="s">
        <v>16701</v>
      </c>
      <c r="C5936" s="31" t="s">
        <v>16702</v>
      </c>
      <c r="D5936" s="31" t="s">
        <v>16703</v>
      </c>
      <c r="E5936" s="31" t="s">
        <v>135</v>
      </c>
      <c r="F5936" s="31" t="s">
        <v>122</v>
      </c>
      <c r="G5936" s="31" t="s">
        <v>107</v>
      </c>
      <c r="H5936" s="31" t="s">
        <v>108</v>
      </c>
      <c r="I5936" s="31" t="s">
        <v>16704</v>
      </c>
      <c r="J5936" s="31" t="s">
        <v>16705</v>
      </c>
      <c r="K5936" s="31" t="s">
        <v>110</v>
      </c>
      <c r="L5936" s="31" t="s">
        <v>16702</v>
      </c>
      <c r="M5936" s="31" t="s">
        <v>10</v>
      </c>
      <c r="N5936" s="31" t="s">
        <v>25930</v>
      </c>
      <c r="O5936" s="31" t="s">
        <v>25929</v>
      </c>
      <c r="P5936" s="32" t="s">
        <v>66</v>
      </c>
      <c r="Q5936" s="32">
        <v>0.5</v>
      </c>
      <c r="R5936" t="str">
        <f t="shared" si="92"/>
        <v>Коваленко М.О. ПП, маг. "Джин" р-н Славутский Район, с.Лисичье, д.1 (центр)</v>
      </c>
    </row>
    <row r="5937" spans="1:18" hidden="1" x14ac:dyDescent="0.25">
      <c r="A5937" s="32">
        <v>161862</v>
      </c>
      <c r="B5937" s="31" t="s">
        <v>13081</v>
      </c>
      <c r="C5937" s="31" t="s">
        <v>13082</v>
      </c>
      <c r="D5937" s="31" t="s">
        <v>13083</v>
      </c>
      <c r="E5937" s="31" t="s">
        <v>145</v>
      </c>
      <c r="F5937" s="31" t="s">
        <v>122</v>
      </c>
      <c r="G5937" s="31" t="s">
        <v>107</v>
      </c>
      <c r="H5937" s="31" t="s">
        <v>108</v>
      </c>
      <c r="I5937" s="31" t="s">
        <v>13084</v>
      </c>
      <c r="J5937" s="31" t="s">
        <v>13085</v>
      </c>
      <c r="K5937" s="31" t="s">
        <v>110</v>
      </c>
      <c r="L5937" s="31" t="s">
        <v>13082</v>
      </c>
      <c r="M5937" s="31" t="s">
        <v>16</v>
      </c>
      <c r="N5937" s="31" t="s">
        <v>25931</v>
      </c>
      <c r="O5937" s="31" t="s">
        <v>25929</v>
      </c>
      <c r="P5937" s="32" t="s">
        <v>66</v>
      </c>
      <c r="Q5937" s="32">
        <v>1</v>
      </c>
      <c r="R5937" t="str">
        <f t="shared" si="92"/>
        <v>Чорногуз І.Б. ПП, маг. "Вишенька" р-н Ярмолинецкий Район, с.Солобковцы, ул.Советская, д.63</v>
      </c>
    </row>
    <row r="5938" spans="1:18" hidden="1" x14ac:dyDescent="0.25">
      <c r="A5938" s="32">
        <v>161862</v>
      </c>
      <c r="B5938" s="31" t="s">
        <v>13081</v>
      </c>
      <c r="C5938" s="31" t="s">
        <v>13082</v>
      </c>
      <c r="D5938" s="31" t="s">
        <v>13083</v>
      </c>
      <c r="E5938" s="31" t="s">
        <v>145</v>
      </c>
      <c r="F5938" s="31" t="s">
        <v>122</v>
      </c>
      <c r="G5938" s="31" t="s">
        <v>107</v>
      </c>
      <c r="H5938" s="31" t="s">
        <v>108</v>
      </c>
      <c r="I5938" s="31"/>
      <c r="J5938" s="31"/>
      <c r="K5938" s="31" t="s">
        <v>110</v>
      </c>
      <c r="L5938" s="31" t="s">
        <v>13082</v>
      </c>
      <c r="M5938" s="31" t="s">
        <v>16</v>
      </c>
      <c r="N5938" s="31" t="s">
        <v>25931</v>
      </c>
      <c r="O5938" s="31" t="s">
        <v>25929</v>
      </c>
      <c r="P5938" s="32" t="s">
        <v>66</v>
      </c>
      <c r="Q5938" s="32">
        <v>1</v>
      </c>
      <c r="R5938" t="str">
        <f t="shared" si="92"/>
        <v>Чорногуз І.Б. ПП, маг. "Вишенька" р-н Ярмолинецкий Район, с.Солобковцы, ул.Советская, д.63</v>
      </c>
    </row>
    <row r="5939" spans="1:18" hidden="1" x14ac:dyDescent="0.25">
      <c r="A5939" s="32">
        <v>161868</v>
      </c>
      <c r="B5939" s="31" t="s">
        <v>13099</v>
      </c>
      <c r="C5939" s="31" t="s">
        <v>13100</v>
      </c>
      <c r="D5939" s="31" t="s">
        <v>13101</v>
      </c>
      <c r="E5939" s="31" t="s">
        <v>135</v>
      </c>
      <c r="F5939" s="31" t="s">
        <v>122</v>
      </c>
      <c r="G5939" s="31" t="s">
        <v>107</v>
      </c>
      <c r="H5939" s="31" t="s">
        <v>108</v>
      </c>
      <c r="I5939" s="31" t="s">
        <v>13102</v>
      </c>
      <c r="J5939" s="31" t="s">
        <v>13103</v>
      </c>
      <c r="K5939" s="31" t="s">
        <v>110</v>
      </c>
      <c r="L5939" s="31" t="s">
        <v>13100</v>
      </c>
      <c r="M5939" s="31" t="s">
        <v>8</v>
      </c>
      <c r="N5939" s="31" t="s">
        <v>25930</v>
      </c>
      <c r="O5939" s="31" t="s">
        <v>25929</v>
      </c>
      <c r="P5939" s="32" t="s">
        <v>67</v>
      </c>
      <c r="Q5939" s="32">
        <v>0.5</v>
      </c>
      <c r="R5939" t="str">
        <f t="shared" si="92"/>
        <v>Чумак Л.І. ПП, маг. р-н Славутский Район, с.Ставичаны, ул.Шевченка, д.32</v>
      </c>
    </row>
    <row r="5940" spans="1:18" hidden="1" x14ac:dyDescent="0.25">
      <c r="A5940" s="32">
        <v>161868</v>
      </c>
      <c r="B5940" s="31" t="s">
        <v>13099</v>
      </c>
      <c r="C5940" s="31" t="s">
        <v>13100</v>
      </c>
      <c r="D5940" s="31" t="s">
        <v>13101</v>
      </c>
      <c r="E5940" s="31" t="s">
        <v>135</v>
      </c>
      <c r="F5940" s="31" t="s">
        <v>122</v>
      </c>
      <c r="G5940" s="31" t="s">
        <v>107</v>
      </c>
      <c r="H5940" s="31" t="s">
        <v>108</v>
      </c>
      <c r="I5940" s="31"/>
      <c r="J5940" s="31"/>
      <c r="K5940" s="31" t="s">
        <v>110</v>
      </c>
      <c r="L5940" s="31" t="s">
        <v>13100</v>
      </c>
      <c r="M5940" s="31" t="s">
        <v>8</v>
      </c>
      <c r="N5940" s="31" t="s">
        <v>25930</v>
      </c>
      <c r="O5940" s="31" t="s">
        <v>25929</v>
      </c>
      <c r="P5940" s="32" t="s">
        <v>67</v>
      </c>
      <c r="Q5940" s="32">
        <v>0.5</v>
      </c>
      <c r="R5940" t="str">
        <f t="shared" si="92"/>
        <v>Чумак Л.І. ПП, маг. р-н Славутский Район, с.Ставичаны, ул.Шевченка, д.32</v>
      </c>
    </row>
    <row r="5941" spans="1:18" hidden="1" x14ac:dyDescent="0.25">
      <c r="A5941" s="32">
        <v>161871</v>
      </c>
      <c r="B5941" s="31" t="s">
        <v>13104</v>
      </c>
      <c r="C5941" s="31" t="s">
        <v>13105</v>
      </c>
      <c r="D5941" s="31" t="s">
        <v>13106</v>
      </c>
      <c r="E5941" s="31" t="s">
        <v>135</v>
      </c>
      <c r="F5941" s="31" t="s">
        <v>122</v>
      </c>
      <c r="G5941" s="31" t="s">
        <v>107</v>
      </c>
      <c r="H5941" s="31" t="s">
        <v>108</v>
      </c>
      <c r="I5941" s="31" t="s">
        <v>13107</v>
      </c>
      <c r="J5941" s="31" t="s">
        <v>13108</v>
      </c>
      <c r="K5941" s="31" t="s">
        <v>110</v>
      </c>
      <c r="L5941" s="31" t="s">
        <v>13105</v>
      </c>
      <c r="M5941" s="31" t="s">
        <v>11</v>
      </c>
      <c r="N5941" s="31" t="s">
        <v>25930</v>
      </c>
      <c r="O5941" s="31" t="s">
        <v>25929</v>
      </c>
      <c r="P5941" s="32" t="s">
        <v>66</v>
      </c>
      <c r="Q5941" s="32">
        <v>1</v>
      </c>
      <c r="R5941" t="str">
        <f t="shared" si="92"/>
        <v>Шаповалова ПП,"к-к" зуп.Парк г.Шепетовка, ул.Маркса Карла, д.79А</v>
      </c>
    </row>
    <row r="5942" spans="1:18" hidden="1" x14ac:dyDescent="0.25">
      <c r="A5942" s="32">
        <v>161871</v>
      </c>
      <c r="B5942" s="31" t="s">
        <v>13104</v>
      </c>
      <c r="C5942" s="31" t="s">
        <v>13105</v>
      </c>
      <c r="D5942" s="31" t="s">
        <v>13106</v>
      </c>
      <c r="E5942" s="31" t="s">
        <v>135</v>
      </c>
      <c r="F5942" s="31" t="s">
        <v>122</v>
      </c>
      <c r="G5942" s="31" t="s">
        <v>107</v>
      </c>
      <c r="H5942" s="31" t="s">
        <v>108</v>
      </c>
      <c r="I5942" s="31"/>
      <c r="J5942" s="31"/>
      <c r="K5942" s="31" t="s">
        <v>110</v>
      </c>
      <c r="L5942" s="31" t="s">
        <v>13105</v>
      </c>
      <c r="M5942" s="31" t="s">
        <v>11</v>
      </c>
      <c r="N5942" s="31" t="s">
        <v>25930</v>
      </c>
      <c r="O5942" s="31" t="s">
        <v>25929</v>
      </c>
      <c r="P5942" s="32" t="s">
        <v>66</v>
      </c>
      <c r="Q5942" s="32">
        <v>1</v>
      </c>
      <c r="R5942" t="str">
        <f t="shared" si="92"/>
        <v>Шаповалова ПП,"к-к" зуп.Парк г.Шепетовка, ул.Маркса Карла, д.79А</v>
      </c>
    </row>
    <row r="5943" spans="1:18" hidden="1" x14ac:dyDescent="0.25">
      <c r="A5943" s="32">
        <v>161877</v>
      </c>
      <c r="B5943" s="31" t="s">
        <v>13118</v>
      </c>
      <c r="C5943" s="31" t="s">
        <v>13119</v>
      </c>
      <c r="D5943" s="31" t="s">
        <v>13120</v>
      </c>
      <c r="E5943" s="31" t="s">
        <v>135</v>
      </c>
      <c r="F5943" s="31" t="s">
        <v>122</v>
      </c>
      <c r="G5943" s="31" t="s">
        <v>213</v>
      </c>
      <c r="H5943" s="31" t="s">
        <v>214</v>
      </c>
      <c r="I5943" s="31" t="s">
        <v>13121</v>
      </c>
      <c r="J5943" s="31" t="s">
        <v>13122</v>
      </c>
      <c r="K5943" s="31" t="s">
        <v>110</v>
      </c>
      <c r="L5943" s="31" t="s">
        <v>13119</v>
      </c>
      <c r="M5943" s="31" t="s">
        <v>12</v>
      </c>
      <c r="N5943" s="31" t="s">
        <v>25930</v>
      </c>
      <c r="O5943" s="31" t="s">
        <v>25929</v>
      </c>
      <c r="P5943" s="32" t="s">
        <v>66</v>
      </c>
      <c r="Q5943" s="32">
        <v>1</v>
      </c>
      <c r="R5943" t="str">
        <f t="shared" si="92"/>
        <v>Шафранська С.Л. ПП, гуртова база р-н Изяславский Район, г.Изяслав, ул.Октябрьская, д.16 (Новий ринок)</v>
      </c>
    </row>
    <row r="5944" spans="1:18" hidden="1" x14ac:dyDescent="0.25">
      <c r="A5944" s="32">
        <v>161877</v>
      </c>
      <c r="B5944" s="31" t="s">
        <v>13118</v>
      </c>
      <c r="C5944" s="31" t="s">
        <v>13119</v>
      </c>
      <c r="D5944" s="31" t="s">
        <v>13120</v>
      </c>
      <c r="E5944" s="31" t="s">
        <v>135</v>
      </c>
      <c r="F5944" s="31" t="s">
        <v>122</v>
      </c>
      <c r="G5944" s="31" t="s">
        <v>213</v>
      </c>
      <c r="H5944" s="31" t="s">
        <v>214</v>
      </c>
      <c r="I5944" s="31"/>
      <c r="J5944" s="31"/>
      <c r="K5944" s="31" t="s">
        <v>110</v>
      </c>
      <c r="L5944" s="31" t="s">
        <v>13123</v>
      </c>
      <c r="M5944" s="31" t="s">
        <v>12</v>
      </c>
      <c r="N5944" s="31" t="s">
        <v>25930</v>
      </c>
      <c r="O5944" s="31" t="s">
        <v>25929</v>
      </c>
      <c r="P5944" s="32" t="s">
        <v>66</v>
      </c>
      <c r="Q5944" s="32">
        <v>1</v>
      </c>
      <c r="R5944" t="str">
        <f t="shared" si="92"/>
        <v>Шафранська С.Л. ПП, гуртова база р-н Изяславский Район, г.Изяслав, ул.Октябрьская, д.16 (Новий ринок)</v>
      </c>
    </row>
    <row r="5945" spans="1:18" hidden="1" x14ac:dyDescent="0.25">
      <c r="A5945" s="32">
        <v>161879</v>
      </c>
      <c r="B5945" s="31" t="s">
        <v>13124</v>
      </c>
      <c r="C5945" s="31" t="s">
        <v>13125</v>
      </c>
      <c r="D5945" s="31" t="s">
        <v>13126</v>
      </c>
      <c r="E5945" s="31" t="s">
        <v>145</v>
      </c>
      <c r="F5945" s="31" t="s">
        <v>122</v>
      </c>
      <c r="G5945" s="31" t="s">
        <v>107</v>
      </c>
      <c r="H5945" s="31" t="s">
        <v>108</v>
      </c>
      <c r="I5945" s="31" t="s">
        <v>124</v>
      </c>
      <c r="J5945" s="31" t="s">
        <v>109</v>
      </c>
      <c r="K5945" s="31" t="s">
        <v>110</v>
      </c>
      <c r="L5945" s="31" t="s">
        <v>13125</v>
      </c>
      <c r="M5945" s="31" t="s">
        <v>16</v>
      </c>
      <c r="N5945" s="31" t="s">
        <v>25931</v>
      </c>
      <c r="O5945" s="31" t="s">
        <v>25929</v>
      </c>
      <c r="P5945" s="32" t="s">
        <v>66</v>
      </c>
      <c r="Q5945" s="32">
        <v>1</v>
      </c>
      <c r="R5945" t="str">
        <f t="shared" si="92"/>
        <v>Швець Н.В. ПП, маг. "Продукти" р-н Хмельницкий Район, пгт.Черный Остров, ул.Новая, д.3</v>
      </c>
    </row>
    <row r="5946" spans="1:18" hidden="1" x14ac:dyDescent="0.25">
      <c r="A5946" s="32">
        <v>161879</v>
      </c>
      <c r="B5946" s="31" t="s">
        <v>13124</v>
      </c>
      <c r="C5946" s="31" t="s">
        <v>13125</v>
      </c>
      <c r="D5946" s="31" t="s">
        <v>13126</v>
      </c>
      <c r="E5946" s="31" t="s">
        <v>145</v>
      </c>
      <c r="F5946" s="31" t="s">
        <v>122</v>
      </c>
      <c r="G5946" s="31" t="s">
        <v>107</v>
      </c>
      <c r="H5946" s="31" t="s">
        <v>108</v>
      </c>
      <c r="I5946" s="31"/>
      <c r="J5946" s="31"/>
      <c r="K5946" s="31" t="s">
        <v>110</v>
      </c>
      <c r="L5946" s="31" t="s">
        <v>13125</v>
      </c>
      <c r="M5946" s="31" t="s">
        <v>16</v>
      </c>
      <c r="N5946" s="31" t="s">
        <v>25931</v>
      </c>
      <c r="O5946" s="31" t="s">
        <v>25929</v>
      </c>
      <c r="P5946" s="32" t="s">
        <v>66</v>
      </c>
      <c r="Q5946" s="32">
        <v>1</v>
      </c>
      <c r="R5946" t="str">
        <f t="shared" si="92"/>
        <v>Швець Н.В. ПП, маг. "Продукти" р-н Хмельницкий Район, пгт.Черный Остров, ул.Новая, д.3</v>
      </c>
    </row>
    <row r="5947" spans="1:18" hidden="1" x14ac:dyDescent="0.25">
      <c r="A5947" s="32">
        <v>161884</v>
      </c>
      <c r="B5947" s="31" t="s">
        <v>13130</v>
      </c>
      <c r="C5947" s="31" t="s">
        <v>13131</v>
      </c>
      <c r="D5947" s="31" t="s">
        <v>13132</v>
      </c>
      <c r="E5947" s="31" t="s">
        <v>135</v>
      </c>
      <c r="F5947" s="31" t="s">
        <v>122</v>
      </c>
      <c r="G5947" s="31" t="s">
        <v>107</v>
      </c>
      <c r="H5947" s="31" t="s">
        <v>108</v>
      </c>
      <c r="I5947" s="31" t="s">
        <v>124</v>
      </c>
      <c r="J5947" s="31" t="s">
        <v>109</v>
      </c>
      <c r="K5947" s="31" t="s">
        <v>110</v>
      </c>
      <c r="L5947" s="31" t="s">
        <v>13131</v>
      </c>
      <c r="M5947" s="31" t="s">
        <v>8</v>
      </c>
      <c r="N5947" s="31" t="s">
        <v>25930</v>
      </c>
      <c r="O5947" s="31" t="s">
        <v>25929</v>
      </c>
      <c r="P5947" s="32" t="s">
        <v>25948</v>
      </c>
      <c r="Q5947" s="32">
        <v>0.5</v>
      </c>
      <c r="R5947" t="str">
        <f t="shared" si="92"/>
        <v>Шевчук Б.І. ПП, маг. "Едем" р-н Славутский Район, с.Великий Скнит, д.31 (Чумацкий путь)</v>
      </c>
    </row>
    <row r="5948" spans="1:18" hidden="1" x14ac:dyDescent="0.25">
      <c r="A5948" s="32">
        <v>161886</v>
      </c>
      <c r="B5948" s="31" t="s">
        <v>13133</v>
      </c>
      <c r="C5948" s="31" t="s">
        <v>13134</v>
      </c>
      <c r="D5948" s="31" t="s">
        <v>13135</v>
      </c>
      <c r="E5948" s="31" t="s">
        <v>135</v>
      </c>
      <c r="F5948" s="31" t="s">
        <v>122</v>
      </c>
      <c r="G5948" s="31" t="s">
        <v>107</v>
      </c>
      <c r="H5948" s="31" t="s">
        <v>108</v>
      </c>
      <c r="I5948" s="31" t="s">
        <v>124</v>
      </c>
      <c r="J5948" s="31" t="s">
        <v>109</v>
      </c>
      <c r="K5948" s="31" t="s">
        <v>110</v>
      </c>
      <c r="L5948" s="31" t="s">
        <v>13134</v>
      </c>
      <c r="M5948" s="31" t="s">
        <v>8</v>
      </c>
      <c r="N5948" s="31" t="s">
        <v>25930</v>
      </c>
      <c r="O5948" s="31" t="s">
        <v>25929</v>
      </c>
      <c r="P5948" s="32" t="s">
        <v>67</v>
      </c>
      <c r="Q5948" s="32">
        <v>0.5</v>
      </c>
      <c r="R5948" t="str">
        <f t="shared" si="92"/>
        <v>Шевчук Б.І. ПП, маг. "Смерічка" р-н Славутский Район, с.Понора, д.18 (Ленина)</v>
      </c>
    </row>
    <row r="5949" spans="1:18" hidden="1" x14ac:dyDescent="0.25">
      <c r="A5949" s="32">
        <v>161886</v>
      </c>
      <c r="B5949" s="31" t="s">
        <v>13133</v>
      </c>
      <c r="C5949" s="31" t="s">
        <v>13134</v>
      </c>
      <c r="D5949" s="31" t="s">
        <v>13135</v>
      </c>
      <c r="E5949" s="31" t="s">
        <v>135</v>
      </c>
      <c r="F5949" s="31" t="s">
        <v>122</v>
      </c>
      <c r="G5949" s="31" t="s">
        <v>107</v>
      </c>
      <c r="H5949" s="31" t="s">
        <v>108</v>
      </c>
      <c r="I5949" s="31"/>
      <c r="J5949" s="31"/>
      <c r="K5949" s="31" t="s">
        <v>110</v>
      </c>
      <c r="L5949" s="31" t="s">
        <v>13134</v>
      </c>
      <c r="M5949" s="31" t="s">
        <v>8</v>
      </c>
      <c r="N5949" s="31" t="s">
        <v>25930</v>
      </c>
      <c r="O5949" s="31" t="s">
        <v>25929</v>
      </c>
      <c r="P5949" s="32" t="s">
        <v>67</v>
      </c>
      <c r="Q5949" s="32">
        <v>0.5</v>
      </c>
      <c r="R5949" t="str">
        <f t="shared" si="92"/>
        <v>Шевчук Б.І. ПП, маг. "Смерічка" р-н Славутский Район, с.Понора, д.18 (Ленина)</v>
      </c>
    </row>
    <row r="5950" spans="1:18" hidden="1" x14ac:dyDescent="0.25">
      <c r="A5950" s="32">
        <v>161887</v>
      </c>
      <c r="B5950" s="31" t="s">
        <v>13136</v>
      </c>
      <c r="C5950" s="31" t="s">
        <v>13137</v>
      </c>
      <c r="D5950" s="31" t="s">
        <v>13138</v>
      </c>
      <c r="E5950" s="31" t="s">
        <v>135</v>
      </c>
      <c r="F5950" s="31" t="s">
        <v>122</v>
      </c>
      <c r="G5950" s="31" t="s">
        <v>107</v>
      </c>
      <c r="H5950" s="31" t="s">
        <v>108</v>
      </c>
      <c r="I5950" s="31" t="s">
        <v>124</v>
      </c>
      <c r="J5950" s="31" t="s">
        <v>109</v>
      </c>
      <c r="K5950" s="31" t="s">
        <v>110</v>
      </c>
      <c r="L5950" s="31" t="s">
        <v>13137</v>
      </c>
      <c r="M5950" s="31" t="s">
        <v>8</v>
      </c>
      <c r="N5950" s="31" t="s">
        <v>25930</v>
      </c>
      <c r="O5950" s="31" t="s">
        <v>25929</v>
      </c>
      <c r="P5950" s="32" t="s">
        <v>67</v>
      </c>
      <c r="Q5950" s="32">
        <v>0.5</v>
      </c>
      <c r="R5950" t="str">
        <f t="shared" si="92"/>
        <v>Шевчук Б.І. ПП, маг. "ЦПП" р-н Славутский Район, с.Ровки (0)</v>
      </c>
    </row>
    <row r="5951" spans="1:18" hidden="1" x14ac:dyDescent="0.25">
      <c r="A5951" s="32">
        <v>161887</v>
      </c>
      <c r="B5951" s="31" t="s">
        <v>13136</v>
      </c>
      <c r="C5951" s="31" t="s">
        <v>13137</v>
      </c>
      <c r="D5951" s="31" t="s">
        <v>13138</v>
      </c>
      <c r="E5951" s="31" t="s">
        <v>135</v>
      </c>
      <c r="F5951" s="31" t="s">
        <v>122</v>
      </c>
      <c r="G5951" s="31" t="s">
        <v>107</v>
      </c>
      <c r="H5951" s="31" t="s">
        <v>108</v>
      </c>
      <c r="I5951" s="31"/>
      <c r="J5951" s="31"/>
      <c r="K5951" s="31" t="s">
        <v>110</v>
      </c>
      <c r="L5951" s="31" t="s">
        <v>13137</v>
      </c>
      <c r="M5951" s="31" t="s">
        <v>8</v>
      </c>
      <c r="N5951" s="31" t="s">
        <v>25930</v>
      </c>
      <c r="O5951" s="31" t="s">
        <v>25929</v>
      </c>
      <c r="P5951" s="32" t="s">
        <v>67</v>
      </c>
      <c r="Q5951" s="32">
        <v>0.5</v>
      </c>
      <c r="R5951" t="str">
        <f t="shared" si="92"/>
        <v>Шевчук Б.І. ПП, маг. "ЦПП" р-н Славутский Район, с.Ровки (0)</v>
      </c>
    </row>
    <row r="5952" spans="1:18" hidden="1" x14ac:dyDescent="0.25">
      <c r="A5952" s="32">
        <v>161888</v>
      </c>
      <c r="B5952" s="31" t="s">
        <v>13139</v>
      </c>
      <c r="C5952" s="31" t="s">
        <v>13137</v>
      </c>
      <c r="D5952" s="31" t="s">
        <v>13140</v>
      </c>
      <c r="E5952" s="31" t="s">
        <v>135</v>
      </c>
      <c r="F5952" s="31" t="s">
        <v>122</v>
      </c>
      <c r="G5952" s="31" t="s">
        <v>107</v>
      </c>
      <c r="H5952" s="31" t="s">
        <v>108</v>
      </c>
      <c r="I5952" s="31" t="s">
        <v>124</v>
      </c>
      <c r="J5952" s="31" t="s">
        <v>109</v>
      </c>
      <c r="K5952" s="31" t="s">
        <v>110</v>
      </c>
      <c r="L5952" s="31" t="s">
        <v>13137</v>
      </c>
      <c r="M5952" s="31" t="s">
        <v>8</v>
      </c>
      <c r="N5952" s="31" t="s">
        <v>25930</v>
      </c>
      <c r="O5952" s="31" t="s">
        <v>25929</v>
      </c>
      <c r="P5952" s="32" t="s">
        <v>67</v>
      </c>
      <c r="Q5952" s="32">
        <v>0.5</v>
      </c>
      <c r="R5952" t="str">
        <f t="shared" si="92"/>
        <v>Шевчук Б.І. ПП, маг. "ЦПП" р-н Славутский Район, с.Нараевка (0)</v>
      </c>
    </row>
    <row r="5953" spans="1:18" hidden="1" x14ac:dyDescent="0.25">
      <c r="A5953" s="32">
        <v>161888</v>
      </c>
      <c r="B5953" s="31" t="s">
        <v>13139</v>
      </c>
      <c r="C5953" s="31" t="s">
        <v>13137</v>
      </c>
      <c r="D5953" s="31" t="s">
        <v>13140</v>
      </c>
      <c r="E5953" s="31" t="s">
        <v>135</v>
      </c>
      <c r="F5953" s="31" t="s">
        <v>122</v>
      </c>
      <c r="G5953" s="31" t="s">
        <v>107</v>
      </c>
      <c r="H5953" s="31" t="s">
        <v>108</v>
      </c>
      <c r="I5953" s="31"/>
      <c r="J5953" s="31"/>
      <c r="K5953" s="31" t="s">
        <v>110</v>
      </c>
      <c r="L5953" s="31" t="s">
        <v>13137</v>
      </c>
      <c r="M5953" s="31" t="s">
        <v>8</v>
      </c>
      <c r="N5953" s="31" t="s">
        <v>25930</v>
      </c>
      <c r="O5953" s="31" t="s">
        <v>25929</v>
      </c>
      <c r="P5953" s="32" t="s">
        <v>67</v>
      </c>
      <c r="Q5953" s="32">
        <v>0.5</v>
      </c>
      <c r="R5953" t="str">
        <f t="shared" si="92"/>
        <v>Шевчук Б.І. ПП, маг. "ЦПП" р-н Славутский Район, с.Нараевка (0)</v>
      </c>
    </row>
    <row r="5954" spans="1:18" hidden="1" x14ac:dyDescent="0.25">
      <c r="A5954" s="32">
        <v>161904</v>
      </c>
      <c r="B5954" s="31" t="s">
        <v>13191</v>
      </c>
      <c r="C5954" s="31" t="s">
        <v>13192</v>
      </c>
      <c r="D5954" s="31" t="s">
        <v>13193</v>
      </c>
      <c r="E5954" s="31" t="s">
        <v>135</v>
      </c>
      <c r="F5954" s="31" t="s">
        <v>122</v>
      </c>
      <c r="G5954" s="31" t="s">
        <v>107</v>
      </c>
      <c r="H5954" s="31" t="s">
        <v>108</v>
      </c>
      <c r="I5954" s="31" t="s">
        <v>13194</v>
      </c>
      <c r="J5954" s="31" t="s">
        <v>13195</v>
      </c>
      <c r="K5954" s="31" t="s">
        <v>110</v>
      </c>
      <c r="L5954" s="31" t="s">
        <v>13192</v>
      </c>
      <c r="M5954" s="31" t="s">
        <v>11</v>
      </c>
      <c r="N5954" s="31" t="s">
        <v>25930</v>
      </c>
      <c r="O5954" s="31" t="s">
        <v>25929</v>
      </c>
      <c r="P5954" s="32" t="s">
        <v>67</v>
      </c>
      <c r="Q5954" s="32">
        <v>0.5</v>
      </c>
      <c r="R5954" t="str">
        <f t="shared" si="92"/>
        <v>Шершунович Т.О.ПП,маг "Алексейчик" г.Шепетовка, шоссе Староконстантиновское, д.31а</v>
      </c>
    </row>
    <row r="5955" spans="1:18" hidden="1" x14ac:dyDescent="0.25">
      <c r="A5955" s="32">
        <v>161904</v>
      </c>
      <c r="B5955" s="31" t="s">
        <v>13191</v>
      </c>
      <c r="C5955" s="31" t="s">
        <v>13192</v>
      </c>
      <c r="D5955" s="31" t="s">
        <v>13193</v>
      </c>
      <c r="E5955" s="31" t="s">
        <v>135</v>
      </c>
      <c r="F5955" s="31" t="s">
        <v>122</v>
      </c>
      <c r="G5955" s="31" t="s">
        <v>107</v>
      </c>
      <c r="H5955" s="31" t="s">
        <v>108</v>
      </c>
      <c r="I5955" s="31"/>
      <c r="J5955" s="31"/>
      <c r="K5955" s="31" t="s">
        <v>110</v>
      </c>
      <c r="L5955" s="31" t="s">
        <v>13192</v>
      </c>
      <c r="M5955" s="31" t="s">
        <v>11</v>
      </c>
      <c r="N5955" s="31" t="s">
        <v>25930</v>
      </c>
      <c r="O5955" s="31" t="s">
        <v>25929</v>
      </c>
      <c r="P5955" s="32" t="s">
        <v>67</v>
      </c>
      <c r="Q5955" s="32">
        <v>0.5</v>
      </c>
      <c r="R5955" t="str">
        <f t="shared" ref="R5955:R6018" si="93">CONCATENATE(C5955," ",D5955)</f>
        <v>Шершунович Т.О.ПП,маг "Алексейчик" г.Шепетовка, шоссе Староконстантиновское, д.31а</v>
      </c>
    </row>
    <row r="5956" spans="1:18" hidden="1" x14ac:dyDescent="0.25">
      <c r="A5956" s="32">
        <v>161913</v>
      </c>
      <c r="B5956" s="31" t="s">
        <v>13201</v>
      </c>
      <c r="C5956" s="31" t="s">
        <v>13202</v>
      </c>
      <c r="D5956" s="31" t="s">
        <v>11052</v>
      </c>
      <c r="E5956" s="31" t="s">
        <v>135</v>
      </c>
      <c r="F5956" s="31" t="s">
        <v>122</v>
      </c>
      <c r="G5956" s="31" t="s">
        <v>113</v>
      </c>
      <c r="H5956" s="31" t="s">
        <v>108</v>
      </c>
      <c r="I5956" s="31" t="s">
        <v>13203</v>
      </c>
      <c r="J5956" s="31" t="s">
        <v>13204</v>
      </c>
      <c r="K5956" s="31" t="s">
        <v>110</v>
      </c>
      <c r="L5956" s="31" t="s">
        <v>13202</v>
      </c>
      <c r="M5956" s="31" t="s">
        <v>11</v>
      </c>
      <c r="N5956" s="31" t="s">
        <v>25930</v>
      </c>
      <c r="O5956" s="31" t="s">
        <v>25929</v>
      </c>
      <c r="P5956" s="32" t="s">
        <v>67</v>
      </c>
      <c r="Q5956" s="32">
        <v>0.5</v>
      </c>
      <c r="R5956" t="str">
        <f t="shared" si="93"/>
        <v>Школьнік Н.В. ПП, лоток автовокзал г.Шепетовка, шоссе Староконстантиновское, д.42</v>
      </c>
    </row>
    <row r="5957" spans="1:18" hidden="1" x14ac:dyDescent="0.25">
      <c r="A5957" s="32">
        <v>161913</v>
      </c>
      <c r="B5957" s="31" t="s">
        <v>13201</v>
      </c>
      <c r="C5957" s="31" t="s">
        <v>13202</v>
      </c>
      <c r="D5957" s="31" t="s">
        <v>11052</v>
      </c>
      <c r="E5957" s="31" t="s">
        <v>135</v>
      </c>
      <c r="F5957" s="31" t="s">
        <v>122</v>
      </c>
      <c r="G5957" s="31" t="s">
        <v>113</v>
      </c>
      <c r="H5957" s="31" t="s">
        <v>108</v>
      </c>
      <c r="I5957" s="31"/>
      <c r="J5957" s="31"/>
      <c r="K5957" s="31" t="s">
        <v>110</v>
      </c>
      <c r="L5957" s="31" t="s">
        <v>13202</v>
      </c>
      <c r="M5957" s="31" t="s">
        <v>11</v>
      </c>
      <c r="N5957" s="31" t="s">
        <v>25930</v>
      </c>
      <c r="O5957" s="31" t="s">
        <v>25929</v>
      </c>
      <c r="P5957" s="32" t="s">
        <v>67</v>
      </c>
      <c r="Q5957" s="32">
        <v>0.5</v>
      </c>
      <c r="R5957" t="str">
        <f t="shared" si="93"/>
        <v>Школьнік Н.В. ПП, лоток автовокзал г.Шепетовка, шоссе Староконстантиновское, д.42</v>
      </c>
    </row>
    <row r="5958" spans="1:18" hidden="1" x14ac:dyDescent="0.25">
      <c r="A5958" s="32">
        <v>161929</v>
      </c>
      <c r="B5958" s="31" t="s">
        <v>13243</v>
      </c>
      <c r="C5958" s="31" t="s">
        <v>13244</v>
      </c>
      <c r="D5958" s="31" t="s">
        <v>13245</v>
      </c>
      <c r="E5958" s="31" t="s">
        <v>135</v>
      </c>
      <c r="F5958" s="31" t="s">
        <v>122</v>
      </c>
      <c r="G5958" s="31" t="s">
        <v>107</v>
      </c>
      <c r="H5958" s="31" t="s">
        <v>108</v>
      </c>
      <c r="I5958" s="31" t="s">
        <v>13246</v>
      </c>
      <c r="J5958" s="31" t="s">
        <v>13247</v>
      </c>
      <c r="K5958" s="31" t="s">
        <v>110</v>
      </c>
      <c r="L5958" s="31" t="s">
        <v>13244</v>
      </c>
      <c r="M5958" s="31" t="s">
        <v>9</v>
      </c>
      <c r="N5958" s="31" t="s">
        <v>25930</v>
      </c>
      <c r="O5958" s="31" t="s">
        <v>25929</v>
      </c>
      <c r="P5958" s="32" t="s">
        <v>66</v>
      </c>
      <c r="Q5958" s="32">
        <v>1</v>
      </c>
      <c r="R5958" t="str">
        <f t="shared" si="93"/>
        <v>Щема О.Г. ПП, маг. "Лілея" р-н Белогорский Район, пгт.Белогорье, ул.Шевченко, д.78д</v>
      </c>
    </row>
    <row r="5959" spans="1:18" hidden="1" x14ac:dyDescent="0.25">
      <c r="A5959" s="32">
        <v>161929</v>
      </c>
      <c r="B5959" s="31" t="s">
        <v>13243</v>
      </c>
      <c r="C5959" s="31" t="s">
        <v>13244</v>
      </c>
      <c r="D5959" s="31" t="s">
        <v>13245</v>
      </c>
      <c r="E5959" s="31" t="s">
        <v>135</v>
      </c>
      <c r="F5959" s="31" t="s">
        <v>122</v>
      </c>
      <c r="G5959" s="31" t="s">
        <v>107</v>
      </c>
      <c r="H5959" s="31" t="s">
        <v>108</v>
      </c>
      <c r="I5959" s="31"/>
      <c r="J5959" s="31"/>
      <c r="K5959" s="31" t="s">
        <v>110</v>
      </c>
      <c r="L5959" s="31" t="s">
        <v>13244</v>
      </c>
      <c r="M5959" s="31" t="s">
        <v>9</v>
      </c>
      <c r="N5959" s="31" t="s">
        <v>25930</v>
      </c>
      <c r="O5959" s="31" t="s">
        <v>25929</v>
      </c>
      <c r="P5959" s="32" t="s">
        <v>66</v>
      </c>
      <c r="Q5959" s="32">
        <v>1</v>
      </c>
      <c r="R5959" t="str">
        <f t="shared" si="93"/>
        <v>Щема О.Г. ПП, маг. "Лілея" р-н Белогорский Район, пгт.Белогорье, ул.Шевченко, д.78д</v>
      </c>
    </row>
    <row r="5960" spans="1:18" hidden="1" x14ac:dyDescent="0.25">
      <c r="A5960" s="32">
        <v>161934</v>
      </c>
      <c r="B5960" s="31" t="s">
        <v>13255</v>
      </c>
      <c r="C5960" s="31" t="s">
        <v>13256</v>
      </c>
      <c r="D5960" s="31" t="s">
        <v>13257</v>
      </c>
      <c r="E5960" s="31" t="s">
        <v>135</v>
      </c>
      <c r="F5960" s="31" t="s">
        <v>122</v>
      </c>
      <c r="G5960" s="31" t="s">
        <v>107</v>
      </c>
      <c r="H5960" s="31" t="s">
        <v>108</v>
      </c>
      <c r="I5960" s="31" t="s">
        <v>13258</v>
      </c>
      <c r="J5960" s="31" t="s">
        <v>13259</v>
      </c>
      <c r="K5960" s="31" t="s">
        <v>110</v>
      </c>
      <c r="L5960" s="31" t="s">
        <v>13256</v>
      </c>
      <c r="M5960" s="31" t="s">
        <v>9</v>
      </c>
      <c r="N5960" s="31" t="s">
        <v>25930</v>
      </c>
      <c r="O5960" s="31" t="s">
        <v>25929</v>
      </c>
      <c r="P5960" s="32" t="s">
        <v>67</v>
      </c>
      <c r="Q5960" s="32">
        <v>0.5</v>
      </c>
      <c r="R5960" t="str">
        <f t="shared" si="93"/>
        <v>Юзина М.Х. ПП, маг."Продукти" р-н Изяславский Район, с.Клубивка, ул.Шевченко, д.22</v>
      </c>
    </row>
    <row r="5961" spans="1:18" hidden="1" x14ac:dyDescent="0.25">
      <c r="A5961" s="32">
        <v>161935</v>
      </c>
      <c r="B5961" s="31" t="s">
        <v>13260</v>
      </c>
      <c r="C5961" s="31" t="s">
        <v>13261</v>
      </c>
      <c r="D5961" s="31" t="s">
        <v>13262</v>
      </c>
      <c r="E5961" s="31" t="s">
        <v>135</v>
      </c>
      <c r="F5961" s="31" t="s">
        <v>122</v>
      </c>
      <c r="G5961" s="31" t="s">
        <v>107</v>
      </c>
      <c r="H5961" s="31" t="s">
        <v>108</v>
      </c>
      <c r="I5961" s="31" t="s">
        <v>13263</v>
      </c>
      <c r="J5961" s="31" t="s">
        <v>13264</v>
      </c>
      <c r="K5961" s="31" t="s">
        <v>110</v>
      </c>
      <c r="L5961" s="31" t="s">
        <v>13261</v>
      </c>
      <c r="M5961" s="31" t="s">
        <v>10</v>
      </c>
      <c r="N5961" s="31" t="s">
        <v>25930</v>
      </c>
      <c r="O5961" s="31" t="s">
        <v>25929</v>
      </c>
      <c r="P5961" s="32" t="s">
        <v>67</v>
      </c>
      <c r="Q5961" s="32">
        <v>0.5</v>
      </c>
      <c r="R5961" t="str">
        <f t="shared" si="93"/>
        <v>Юзюк Л.С. ПП, маг. "Продукти" р-н Белогорский Район, с.Малая Боровица, ул.Шевченко, д.48а (навпроти школи)</v>
      </c>
    </row>
    <row r="5962" spans="1:18" hidden="1" x14ac:dyDescent="0.25">
      <c r="A5962" s="32">
        <v>161935</v>
      </c>
      <c r="B5962" s="31" t="s">
        <v>13260</v>
      </c>
      <c r="C5962" s="31" t="s">
        <v>13261</v>
      </c>
      <c r="D5962" s="31" t="s">
        <v>13262</v>
      </c>
      <c r="E5962" s="31" t="s">
        <v>135</v>
      </c>
      <c r="F5962" s="31" t="s">
        <v>122</v>
      </c>
      <c r="G5962" s="31" t="s">
        <v>107</v>
      </c>
      <c r="H5962" s="31" t="s">
        <v>108</v>
      </c>
      <c r="I5962" s="31"/>
      <c r="J5962" s="31"/>
      <c r="K5962" s="31" t="s">
        <v>110</v>
      </c>
      <c r="L5962" s="31" t="s">
        <v>13261</v>
      </c>
      <c r="M5962" s="31" t="s">
        <v>10</v>
      </c>
      <c r="N5962" s="31" t="s">
        <v>25930</v>
      </c>
      <c r="O5962" s="31" t="s">
        <v>25929</v>
      </c>
      <c r="P5962" s="32" t="s">
        <v>67</v>
      </c>
      <c r="Q5962" s="32">
        <v>0.5</v>
      </c>
      <c r="R5962" t="str">
        <f t="shared" si="93"/>
        <v>Юзюк Л.С. ПП, маг. "Продукти" р-н Белогорский Район, с.Малая Боровица, ул.Шевченко, д.48а (навпроти школи)</v>
      </c>
    </row>
    <row r="5963" spans="1:18" hidden="1" x14ac:dyDescent="0.25">
      <c r="A5963" s="32">
        <v>161943</v>
      </c>
      <c r="B5963" s="31" t="s">
        <v>13276</v>
      </c>
      <c r="C5963" s="31" t="s">
        <v>13277</v>
      </c>
      <c r="D5963" s="31" t="s">
        <v>13278</v>
      </c>
      <c r="E5963" s="31" t="s">
        <v>135</v>
      </c>
      <c r="F5963" s="31" t="s">
        <v>122</v>
      </c>
      <c r="G5963" s="31" t="s">
        <v>107</v>
      </c>
      <c r="H5963" s="31" t="s">
        <v>108</v>
      </c>
      <c r="I5963" s="31" t="s">
        <v>13279</v>
      </c>
      <c r="J5963" s="31" t="s">
        <v>13280</v>
      </c>
      <c r="K5963" s="31" t="s">
        <v>110</v>
      </c>
      <c r="L5963" s="31" t="s">
        <v>13277</v>
      </c>
      <c r="M5963" s="31" t="s">
        <v>9</v>
      </c>
      <c r="N5963" s="31" t="s">
        <v>25930</v>
      </c>
      <c r="O5963" s="31" t="s">
        <v>25929</v>
      </c>
      <c r="P5963" s="32" t="s">
        <v>66</v>
      </c>
      <c r="Q5963" s="32">
        <v>1</v>
      </c>
      <c r="R5963" t="str">
        <f t="shared" si="93"/>
        <v>Бондар І.В. ПП, маг. "Корона" р-н Белогорский Район, пгт.Белогорье, ул.Мира, д.2б</v>
      </c>
    </row>
    <row r="5964" spans="1:18" hidden="1" x14ac:dyDescent="0.25">
      <c r="A5964" s="32">
        <v>161943</v>
      </c>
      <c r="B5964" s="31" t="s">
        <v>13276</v>
      </c>
      <c r="C5964" s="31" t="s">
        <v>13277</v>
      </c>
      <c r="D5964" s="31" t="s">
        <v>13278</v>
      </c>
      <c r="E5964" s="31" t="s">
        <v>135</v>
      </c>
      <c r="F5964" s="31" t="s">
        <v>122</v>
      </c>
      <c r="G5964" s="31" t="s">
        <v>107</v>
      </c>
      <c r="H5964" s="31" t="s">
        <v>108</v>
      </c>
      <c r="I5964" s="31"/>
      <c r="J5964" s="31"/>
      <c r="K5964" s="31" t="s">
        <v>110</v>
      </c>
      <c r="L5964" s="31" t="s">
        <v>13281</v>
      </c>
      <c r="M5964" s="31" t="s">
        <v>9</v>
      </c>
      <c r="N5964" s="31" t="s">
        <v>25930</v>
      </c>
      <c r="O5964" s="31" t="s">
        <v>25929</v>
      </c>
      <c r="P5964" s="32" t="s">
        <v>66</v>
      </c>
      <c r="Q5964" s="32">
        <v>1</v>
      </c>
      <c r="R5964" t="str">
        <f t="shared" si="93"/>
        <v>Бондар І.В. ПП, маг. "Корона" р-н Белогорский Район, пгт.Белогорье, ул.Мира, д.2б</v>
      </c>
    </row>
    <row r="5965" spans="1:18" hidden="1" x14ac:dyDescent="0.25">
      <c r="A5965" s="32">
        <v>161944</v>
      </c>
      <c r="B5965" s="31" t="s">
        <v>13282</v>
      </c>
      <c r="C5965" s="31" t="s">
        <v>13283</v>
      </c>
      <c r="D5965" s="31" t="s">
        <v>13284</v>
      </c>
      <c r="E5965" s="31" t="s">
        <v>145</v>
      </c>
      <c r="F5965" s="31" t="s">
        <v>122</v>
      </c>
      <c r="G5965" s="31" t="s">
        <v>107</v>
      </c>
      <c r="H5965" s="31" t="s">
        <v>108</v>
      </c>
      <c r="I5965" s="31" t="s">
        <v>124</v>
      </c>
      <c r="J5965" s="31" t="s">
        <v>109</v>
      </c>
      <c r="K5965" s="31" t="s">
        <v>110</v>
      </c>
      <c r="L5965" s="31" t="s">
        <v>13283</v>
      </c>
      <c r="M5965" s="31" t="s">
        <v>13</v>
      </c>
      <c r="N5965" s="31" t="s">
        <v>25931</v>
      </c>
      <c r="O5965" s="31" t="s">
        <v>25929</v>
      </c>
      <c r="P5965" s="32" t="s">
        <v>67</v>
      </c>
      <c r="Q5965" s="32">
        <v>0.5</v>
      </c>
      <c r="R5965" t="str">
        <f t="shared" si="93"/>
        <v>Юхимчук Л.О. ПП, маг. "Водолій" р-н Волочисский Район, с.Авратин (Центр)</v>
      </c>
    </row>
    <row r="5966" spans="1:18" hidden="1" x14ac:dyDescent="0.25">
      <c r="A5966" s="32">
        <v>161944</v>
      </c>
      <c r="B5966" s="31" t="s">
        <v>13282</v>
      </c>
      <c r="C5966" s="31" t="s">
        <v>13283</v>
      </c>
      <c r="D5966" s="31" t="s">
        <v>13284</v>
      </c>
      <c r="E5966" s="31" t="s">
        <v>145</v>
      </c>
      <c r="F5966" s="31" t="s">
        <v>122</v>
      </c>
      <c r="G5966" s="31" t="s">
        <v>107</v>
      </c>
      <c r="H5966" s="31" t="s">
        <v>108</v>
      </c>
      <c r="I5966" s="31"/>
      <c r="J5966" s="31"/>
      <c r="K5966" s="31" t="s">
        <v>110</v>
      </c>
      <c r="L5966" s="31" t="s">
        <v>13283</v>
      </c>
      <c r="M5966" s="31" t="s">
        <v>13</v>
      </c>
      <c r="N5966" s="31" t="s">
        <v>25931</v>
      </c>
      <c r="O5966" s="31" t="s">
        <v>25929</v>
      </c>
      <c r="P5966" s="32" t="s">
        <v>67</v>
      </c>
      <c r="Q5966" s="32">
        <v>0.5</v>
      </c>
      <c r="R5966" t="str">
        <f t="shared" si="93"/>
        <v>Юхимчук Л.О. ПП, маг. "Водолій" р-н Волочисский Район, с.Авратин (Центр)</v>
      </c>
    </row>
    <row r="5967" spans="1:18" hidden="1" x14ac:dyDescent="0.25">
      <c r="A5967" s="32">
        <v>161946</v>
      </c>
      <c r="B5967" s="31" t="s">
        <v>13285</v>
      </c>
      <c r="C5967" s="31" t="s">
        <v>13286</v>
      </c>
      <c r="D5967" s="31" t="s">
        <v>13287</v>
      </c>
      <c r="E5967" s="31" t="s">
        <v>135</v>
      </c>
      <c r="F5967" s="31" t="s">
        <v>122</v>
      </c>
      <c r="G5967" s="31" t="s">
        <v>107</v>
      </c>
      <c r="H5967" s="31" t="s">
        <v>108</v>
      </c>
      <c r="I5967" s="31" t="s">
        <v>13288</v>
      </c>
      <c r="J5967" s="31" t="s">
        <v>13289</v>
      </c>
      <c r="K5967" s="31" t="s">
        <v>110</v>
      </c>
      <c r="L5967" s="31" t="s">
        <v>13286</v>
      </c>
      <c r="M5967" s="31" t="s">
        <v>9</v>
      </c>
      <c r="N5967" s="31" t="s">
        <v>25930</v>
      </c>
      <c r="O5967" s="31" t="s">
        <v>25929</v>
      </c>
      <c r="P5967" s="32" t="s">
        <v>67</v>
      </c>
      <c r="Q5967" s="32">
        <v>0.5</v>
      </c>
      <c r="R5967" t="str">
        <f t="shared" si="93"/>
        <v>Якимчук Д.В. ПП, маг. "Продукти" р-н Полонский Район, с.Колосовка, д.1</v>
      </c>
    </row>
    <row r="5968" spans="1:18" hidden="1" x14ac:dyDescent="0.25">
      <c r="A5968" s="32">
        <v>161946</v>
      </c>
      <c r="B5968" s="31" t="s">
        <v>13285</v>
      </c>
      <c r="C5968" s="31" t="s">
        <v>13286</v>
      </c>
      <c r="D5968" s="31" t="s">
        <v>13287</v>
      </c>
      <c r="E5968" s="31" t="s">
        <v>135</v>
      </c>
      <c r="F5968" s="31" t="s">
        <v>122</v>
      </c>
      <c r="G5968" s="31" t="s">
        <v>107</v>
      </c>
      <c r="H5968" s="31" t="s">
        <v>108</v>
      </c>
      <c r="I5968" s="31"/>
      <c r="J5968" s="31"/>
      <c r="K5968" s="31" t="s">
        <v>110</v>
      </c>
      <c r="L5968" s="31" t="s">
        <v>13286</v>
      </c>
      <c r="M5968" s="31" t="s">
        <v>9</v>
      </c>
      <c r="N5968" s="31" t="s">
        <v>25930</v>
      </c>
      <c r="O5968" s="31" t="s">
        <v>25929</v>
      </c>
      <c r="P5968" s="32" t="s">
        <v>67</v>
      </c>
      <c r="Q5968" s="32">
        <v>0.5</v>
      </c>
      <c r="R5968" t="str">
        <f t="shared" si="93"/>
        <v>Якимчук Д.В. ПП, маг. "Продукти" р-н Полонский Район, с.Колосовка, д.1</v>
      </c>
    </row>
    <row r="5969" spans="1:18" hidden="1" x14ac:dyDescent="0.25">
      <c r="A5969" s="32">
        <v>161956</v>
      </c>
      <c r="B5969" s="31" t="s">
        <v>13306</v>
      </c>
      <c r="C5969" s="31" t="s">
        <v>13307</v>
      </c>
      <c r="D5969" s="31" t="s">
        <v>13308</v>
      </c>
      <c r="E5969" s="31" t="s">
        <v>135</v>
      </c>
      <c r="F5969" s="31" t="s">
        <v>122</v>
      </c>
      <c r="G5969" s="31" t="s">
        <v>107</v>
      </c>
      <c r="H5969" s="31" t="s">
        <v>108</v>
      </c>
      <c r="I5969" s="31" t="s">
        <v>13309</v>
      </c>
      <c r="J5969" s="31" t="s">
        <v>13310</v>
      </c>
      <c r="K5969" s="31" t="s">
        <v>110</v>
      </c>
      <c r="L5969" s="31" t="s">
        <v>13307</v>
      </c>
      <c r="M5969" s="31" t="s">
        <v>8</v>
      </c>
      <c r="N5969" s="31" t="s">
        <v>25930</v>
      </c>
      <c r="O5969" s="31" t="s">
        <v>25929</v>
      </c>
      <c r="P5969" s="32" t="s">
        <v>66</v>
      </c>
      <c r="Q5969" s="32">
        <v>1</v>
      </c>
      <c r="R5969" t="str">
        <f t="shared" si="93"/>
        <v>Янчук С.І. ПП, маг. "Берізка" р-н Славутский Район, с.Должки, ул.Ленина, д.114</v>
      </c>
    </row>
    <row r="5970" spans="1:18" hidden="1" x14ac:dyDescent="0.25">
      <c r="A5970" s="32">
        <v>161956</v>
      </c>
      <c r="B5970" s="31" t="s">
        <v>13306</v>
      </c>
      <c r="C5970" s="31" t="s">
        <v>13307</v>
      </c>
      <c r="D5970" s="31" t="s">
        <v>13308</v>
      </c>
      <c r="E5970" s="31" t="s">
        <v>135</v>
      </c>
      <c r="F5970" s="31" t="s">
        <v>122</v>
      </c>
      <c r="G5970" s="31" t="s">
        <v>107</v>
      </c>
      <c r="H5970" s="31" t="s">
        <v>108</v>
      </c>
      <c r="I5970" s="31"/>
      <c r="J5970" s="31"/>
      <c r="K5970" s="31" t="s">
        <v>110</v>
      </c>
      <c r="L5970" s="31" t="s">
        <v>13307</v>
      </c>
      <c r="M5970" s="31" t="s">
        <v>8</v>
      </c>
      <c r="N5970" s="31" t="s">
        <v>25930</v>
      </c>
      <c r="O5970" s="31" t="s">
        <v>25929</v>
      </c>
      <c r="P5970" s="32" t="s">
        <v>66</v>
      </c>
      <c r="Q5970" s="32">
        <v>1</v>
      </c>
      <c r="R5970" t="str">
        <f t="shared" si="93"/>
        <v>Янчук С.І. ПП, маг. "Берізка" р-н Славутский Район, с.Должки, ул.Ленина, д.114</v>
      </c>
    </row>
    <row r="5971" spans="1:18" hidden="1" x14ac:dyDescent="0.25">
      <c r="A5971" s="32">
        <v>161958</v>
      </c>
      <c r="B5971" s="31" t="s">
        <v>13316</v>
      </c>
      <c r="C5971" s="31" t="s">
        <v>13317</v>
      </c>
      <c r="D5971" s="31" t="s">
        <v>13318</v>
      </c>
      <c r="E5971" s="31" t="s">
        <v>135</v>
      </c>
      <c r="F5971" s="31" t="s">
        <v>122</v>
      </c>
      <c r="G5971" s="31" t="s">
        <v>107</v>
      </c>
      <c r="H5971" s="31" t="s">
        <v>108</v>
      </c>
      <c r="I5971" s="31" t="s">
        <v>124</v>
      </c>
      <c r="J5971" s="31" t="s">
        <v>109</v>
      </c>
      <c r="K5971" s="31" t="s">
        <v>110</v>
      </c>
      <c r="L5971" s="31" t="s">
        <v>13317</v>
      </c>
      <c r="M5971" s="31" t="s">
        <v>9</v>
      </c>
      <c r="N5971" s="31" t="s">
        <v>25930</v>
      </c>
      <c r="O5971" s="31" t="s">
        <v>25929</v>
      </c>
      <c r="P5971" s="32" t="s">
        <v>67</v>
      </c>
      <c r="Q5971" s="32">
        <v>0.5</v>
      </c>
      <c r="R5971" t="str">
        <f t="shared" si="93"/>
        <v>Янюк ПП, маг. "Продукти" р-н Полонский Район, с.Любомирка (В приміщені клубу)</v>
      </c>
    </row>
    <row r="5972" spans="1:18" hidden="1" x14ac:dyDescent="0.25">
      <c r="A5972" s="32">
        <v>161958</v>
      </c>
      <c r="B5972" s="31" t="s">
        <v>13316</v>
      </c>
      <c r="C5972" s="31" t="s">
        <v>13317</v>
      </c>
      <c r="D5972" s="31" t="s">
        <v>13318</v>
      </c>
      <c r="E5972" s="31" t="s">
        <v>135</v>
      </c>
      <c r="F5972" s="31" t="s">
        <v>122</v>
      </c>
      <c r="G5972" s="31" t="s">
        <v>107</v>
      </c>
      <c r="H5972" s="31" t="s">
        <v>108</v>
      </c>
      <c r="I5972" s="31"/>
      <c r="J5972" s="31"/>
      <c r="K5972" s="31" t="s">
        <v>110</v>
      </c>
      <c r="L5972" s="31" t="s">
        <v>13317</v>
      </c>
      <c r="M5972" s="31" t="s">
        <v>9</v>
      </c>
      <c r="N5972" s="31" t="s">
        <v>25930</v>
      </c>
      <c r="O5972" s="31" t="s">
        <v>25929</v>
      </c>
      <c r="P5972" s="32" t="s">
        <v>67</v>
      </c>
      <c r="Q5972" s="32">
        <v>0.5</v>
      </c>
      <c r="R5972" t="str">
        <f t="shared" si="93"/>
        <v>Янюк ПП, маг. "Продукти" р-н Полонский Район, с.Любомирка (В приміщені клубу)</v>
      </c>
    </row>
    <row r="5973" spans="1:18" hidden="1" x14ac:dyDescent="0.25">
      <c r="A5973" s="32">
        <v>161961</v>
      </c>
      <c r="B5973" s="31" t="s">
        <v>13324</v>
      </c>
      <c r="C5973" s="31" t="s">
        <v>13325</v>
      </c>
      <c r="D5973" s="31" t="s">
        <v>13326</v>
      </c>
      <c r="E5973" s="31" t="s">
        <v>135</v>
      </c>
      <c r="F5973" s="31" t="s">
        <v>122</v>
      </c>
      <c r="G5973" s="31" t="s">
        <v>107</v>
      </c>
      <c r="H5973" s="31" t="s">
        <v>108</v>
      </c>
      <c r="I5973" s="31" t="s">
        <v>13327</v>
      </c>
      <c r="J5973" s="31" t="s">
        <v>13328</v>
      </c>
      <c r="K5973" s="31" t="s">
        <v>110</v>
      </c>
      <c r="L5973" s="31" t="s">
        <v>13325</v>
      </c>
      <c r="M5973" s="31" t="s">
        <v>11</v>
      </c>
      <c r="N5973" s="31" t="s">
        <v>25930</v>
      </c>
      <c r="O5973" s="31" t="s">
        <v>25929</v>
      </c>
      <c r="P5973" s="32" t="s">
        <v>66</v>
      </c>
      <c r="Q5973" s="32">
        <v>1</v>
      </c>
      <c r="R5973" t="str">
        <f t="shared" si="93"/>
        <v>Яремчук М.О. ПП, маг."Зупинка "Ринок" г.Шепетовка, ул.Мира, д.32а</v>
      </c>
    </row>
    <row r="5974" spans="1:18" hidden="1" x14ac:dyDescent="0.25">
      <c r="A5974" s="32">
        <v>161961</v>
      </c>
      <c r="B5974" s="31" t="s">
        <v>13324</v>
      </c>
      <c r="C5974" s="31" t="s">
        <v>13325</v>
      </c>
      <c r="D5974" s="31" t="s">
        <v>13326</v>
      </c>
      <c r="E5974" s="31" t="s">
        <v>135</v>
      </c>
      <c r="F5974" s="31" t="s">
        <v>122</v>
      </c>
      <c r="G5974" s="31" t="s">
        <v>107</v>
      </c>
      <c r="H5974" s="31" t="s">
        <v>108</v>
      </c>
      <c r="I5974" s="31"/>
      <c r="J5974" s="31"/>
      <c r="K5974" s="31" t="s">
        <v>110</v>
      </c>
      <c r="L5974" s="31" t="s">
        <v>13325</v>
      </c>
      <c r="M5974" s="31" t="s">
        <v>11</v>
      </c>
      <c r="N5974" s="31" t="s">
        <v>25930</v>
      </c>
      <c r="O5974" s="31" t="s">
        <v>25929</v>
      </c>
      <c r="P5974" s="32" t="s">
        <v>66</v>
      </c>
      <c r="Q5974" s="32">
        <v>1</v>
      </c>
      <c r="R5974" t="str">
        <f t="shared" si="93"/>
        <v>Яремчук М.О. ПП, маг."Зупинка "Ринок" г.Шепетовка, ул.Мира, д.32а</v>
      </c>
    </row>
    <row r="5975" spans="1:18" hidden="1" x14ac:dyDescent="0.25">
      <c r="A5975" s="32">
        <v>161964</v>
      </c>
      <c r="B5975" s="31" t="s">
        <v>13337</v>
      </c>
      <c r="C5975" s="31" t="s">
        <v>13338</v>
      </c>
      <c r="D5975" s="31" t="s">
        <v>13339</v>
      </c>
      <c r="E5975" s="31" t="s">
        <v>145</v>
      </c>
      <c r="F5975" s="31" t="s">
        <v>122</v>
      </c>
      <c r="G5975" s="31" t="s">
        <v>114</v>
      </c>
      <c r="H5975" s="31" t="s">
        <v>108</v>
      </c>
      <c r="I5975" s="31" t="s">
        <v>13340</v>
      </c>
      <c r="J5975" s="31" t="s">
        <v>13341</v>
      </c>
      <c r="K5975" s="31" t="s">
        <v>110</v>
      </c>
      <c r="L5975" s="31" t="s">
        <v>13342</v>
      </c>
      <c r="M5975" s="31" t="s">
        <v>14</v>
      </c>
      <c r="N5975" s="31" t="s">
        <v>25931</v>
      </c>
      <c r="O5975" s="31" t="s">
        <v>25929</v>
      </c>
      <c r="P5975" s="32" t="s">
        <v>67</v>
      </c>
      <c r="Q5975" s="32">
        <v>0.5</v>
      </c>
      <c r="R5975" t="str">
        <f t="shared" si="93"/>
        <v>Ярмолинецьке РСТ, бар р-н Ярмолинецкий Район, с.Сутковцы (0)</v>
      </c>
    </row>
    <row r="5976" spans="1:18" hidden="1" x14ac:dyDescent="0.25">
      <c r="A5976" s="32">
        <v>161964</v>
      </c>
      <c r="B5976" s="31" t="s">
        <v>13337</v>
      </c>
      <c r="C5976" s="31" t="s">
        <v>13338</v>
      </c>
      <c r="D5976" s="31" t="s">
        <v>13339</v>
      </c>
      <c r="E5976" s="31" t="s">
        <v>145</v>
      </c>
      <c r="F5976" s="31" t="s">
        <v>122</v>
      </c>
      <c r="G5976" s="31" t="s">
        <v>114</v>
      </c>
      <c r="H5976" s="31" t="s">
        <v>108</v>
      </c>
      <c r="I5976" s="31"/>
      <c r="J5976" s="31"/>
      <c r="K5976" s="31" t="s">
        <v>110</v>
      </c>
      <c r="L5976" s="31" t="s">
        <v>13338</v>
      </c>
      <c r="M5976" s="31" t="s">
        <v>14</v>
      </c>
      <c r="N5976" s="31" t="s">
        <v>25931</v>
      </c>
      <c r="O5976" s="31" t="s">
        <v>25929</v>
      </c>
      <c r="P5976" s="32" t="s">
        <v>67</v>
      </c>
      <c r="Q5976" s="32">
        <v>0.5</v>
      </c>
      <c r="R5976" t="str">
        <f t="shared" si="93"/>
        <v>Ярмолинецьке РСТ, бар р-н Ярмолинецкий Район, с.Сутковцы (0)</v>
      </c>
    </row>
    <row r="5977" spans="1:18" hidden="1" x14ac:dyDescent="0.25">
      <c r="A5977" s="32">
        <v>161967</v>
      </c>
      <c r="B5977" s="31" t="s">
        <v>13343</v>
      </c>
      <c r="C5977" s="31" t="s">
        <v>13344</v>
      </c>
      <c r="D5977" s="31" t="s">
        <v>13345</v>
      </c>
      <c r="E5977" s="31" t="s">
        <v>145</v>
      </c>
      <c r="F5977" s="31" t="s">
        <v>122</v>
      </c>
      <c r="G5977" s="31" t="s">
        <v>107</v>
      </c>
      <c r="H5977" s="31" t="s">
        <v>108</v>
      </c>
      <c r="I5977" s="31" t="s">
        <v>6087</v>
      </c>
      <c r="J5977" s="31" t="s">
        <v>6088</v>
      </c>
      <c r="K5977" s="31" t="s">
        <v>110</v>
      </c>
      <c r="L5977" s="31" t="s">
        <v>4579</v>
      </c>
      <c r="M5977" s="31" t="s">
        <v>14</v>
      </c>
      <c r="N5977" s="31" t="s">
        <v>25931</v>
      </c>
      <c r="O5977" s="31" t="s">
        <v>25929</v>
      </c>
      <c r="P5977" s="32" t="s">
        <v>67</v>
      </c>
      <c r="Q5977" s="32">
        <v>0.5</v>
      </c>
      <c r="R5977" t="str">
        <f t="shared" si="93"/>
        <v>(КООП) Ярмолинецьке РСТ, маг. "Продукти" р-н Ярмолинецкий Район, с.Вихилевка, д.50 (Сельского)</v>
      </c>
    </row>
    <row r="5978" spans="1:18" hidden="1" x14ac:dyDescent="0.25">
      <c r="A5978" s="32">
        <v>161967</v>
      </c>
      <c r="B5978" s="31" t="s">
        <v>13343</v>
      </c>
      <c r="C5978" s="31" t="s">
        <v>13344</v>
      </c>
      <c r="D5978" s="31" t="s">
        <v>13345</v>
      </c>
      <c r="E5978" s="31" t="s">
        <v>145</v>
      </c>
      <c r="F5978" s="31" t="s">
        <v>122</v>
      </c>
      <c r="G5978" s="31" t="s">
        <v>107</v>
      </c>
      <c r="H5978" s="31" t="s">
        <v>108</v>
      </c>
      <c r="I5978" s="31"/>
      <c r="J5978" s="31"/>
      <c r="K5978" s="31" t="s">
        <v>110</v>
      </c>
      <c r="L5978" s="31" t="s">
        <v>4579</v>
      </c>
      <c r="M5978" s="31" t="s">
        <v>14</v>
      </c>
      <c r="N5978" s="31" t="s">
        <v>25931</v>
      </c>
      <c r="O5978" s="31" t="s">
        <v>25929</v>
      </c>
      <c r="P5978" s="32" t="s">
        <v>67</v>
      </c>
      <c r="Q5978" s="32">
        <v>0.5</v>
      </c>
      <c r="R5978" t="str">
        <f t="shared" si="93"/>
        <v>(КООП) Ярмолинецьке РСТ, маг. "Продукти" р-н Ярмолинецкий Район, с.Вихилевка, д.50 (Сельского)</v>
      </c>
    </row>
    <row r="5979" spans="1:18" hidden="1" x14ac:dyDescent="0.25">
      <c r="A5979" s="32">
        <v>161968</v>
      </c>
      <c r="B5979" s="31" t="s">
        <v>13346</v>
      </c>
      <c r="C5979" s="31" t="s">
        <v>13347</v>
      </c>
      <c r="D5979" s="31" t="s">
        <v>13348</v>
      </c>
      <c r="E5979" s="31" t="s">
        <v>145</v>
      </c>
      <c r="F5979" s="31" t="s">
        <v>122</v>
      </c>
      <c r="G5979" s="31" t="s">
        <v>107</v>
      </c>
      <c r="H5979" s="31" t="s">
        <v>108</v>
      </c>
      <c r="I5979" s="31" t="s">
        <v>13349</v>
      </c>
      <c r="J5979" s="31" t="s">
        <v>13350</v>
      </c>
      <c r="K5979" s="31" t="s">
        <v>110</v>
      </c>
      <c r="L5979" s="31" t="s">
        <v>13351</v>
      </c>
      <c r="M5979" s="31" t="s">
        <v>14</v>
      </c>
      <c r="N5979" s="31" t="s">
        <v>25931</v>
      </c>
      <c r="O5979" s="31" t="s">
        <v>25929</v>
      </c>
      <c r="P5979" s="32" t="s">
        <v>25948</v>
      </c>
      <c r="Q5979" s="32">
        <v>0.5</v>
      </c>
      <c r="R5979" t="str">
        <f t="shared" si="93"/>
        <v>(КООП) Вербецьке ПСК, маг. "Продукти" р-н Ярмолинецкий Район, с.Вербка-Мурованая, д.6 (центр)</v>
      </c>
    </row>
    <row r="5980" spans="1:18" hidden="1" x14ac:dyDescent="0.25">
      <c r="A5980" s="32">
        <v>161968</v>
      </c>
      <c r="B5980" s="31" t="s">
        <v>13346</v>
      </c>
      <c r="C5980" s="31" t="s">
        <v>13347</v>
      </c>
      <c r="D5980" s="31" t="s">
        <v>13348</v>
      </c>
      <c r="E5980" s="31" t="s">
        <v>145</v>
      </c>
      <c r="F5980" s="31" t="s">
        <v>122</v>
      </c>
      <c r="G5980" s="31" t="s">
        <v>107</v>
      </c>
      <c r="H5980" s="31" t="s">
        <v>108</v>
      </c>
      <c r="I5980" s="31"/>
      <c r="J5980" s="31"/>
      <c r="K5980" s="31" t="s">
        <v>110</v>
      </c>
      <c r="L5980" s="31" t="s">
        <v>13352</v>
      </c>
      <c r="M5980" s="31" t="s">
        <v>14</v>
      </c>
      <c r="N5980" s="31" t="s">
        <v>25931</v>
      </c>
      <c r="O5980" s="31" t="s">
        <v>25929</v>
      </c>
      <c r="P5980" s="32" t="s">
        <v>25948</v>
      </c>
      <c r="Q5980" s="32">
        <v>0.5</v>
      </c>
      <c r="R5980" t="str">
        <f t="shared" si="93"/>
        <v>(КООП) Вербецьке ПСК, маг. "Продукти" р-н Ярмолинецкий Район, с.Вербка-Мурованая, д.6 (центр)</v>
      </c>
    </row>
    <row r="5981" spans="1:18" hidden="1" x14ac:dyDescent="0.25">
      <c r="A5981" s="32">
        <v>161972</v>
      </c>
      <c r="B5981" s="31" t="s">
        <v>13358</v>
      </c>
      <c r="C5981" s="31" t="s">
        <v>13357</v>
      </c>
      <c r="D5981" s="31" t="s">
        <v>13359</v>
      </c>
      <c r="E5981" s="31" t="s">
        <v>145</v>
      </c>
      <c r="F5981" s="31" t="s">
        <v>122</v>
      </c>
      <c r="G5981" s="31" t="s">
        <v>107</v>
      </c>
      <c r="H5981" s="31" t="s">
        <v>108</v>
      </c>
      <c r="I5981" s="31" t="s">
        <v>124</v>
      </c>
      <c r="J5981" s="31" t="s">
        <v>109</v>
      </c>
      <c r="K5981" s="31" t="s">
        <v>110</v>
      </c>
      <c r="L5981" s="31" t="s">
        <v>13357</v>
      </c>
      <c r="M5981" s="31" t="s">
        <v>25936</v>
      </c>
      <c r="N5981" s="31" t="s">
        <v>25931</v>
      </c>
      <c r="O5981" s="31" t="s">
        <v>25929</v>
      </c>
      <c r="P5981" s="32" t="s">
        <v>66</v>
      </c>
      <c r="Q5981" s="32">
        <v>1</v>
      </c>
      <c r="R5981" t="str">
        <f t="shared" si="93"/>
        <v>Ярошевська.ПП,маг "Візит" р-н Городокский Район, пгт.Сатанов, ул.Хоркуцы, д.4</v>
      </c>
    </row>
    <row r="5982" spans="1:18" hidden="1" x14ac:dyDescent="0.25">
      <c r="A5982" s="32">
        <v>161972</v>
      </c>
      <c r="B5982" s="31" t="s">
        <v>13358</v>
      </c>
      <c r="C5982" s="31" t="s">
        <v>13357</v>
      </c>
      <c r="D5982" s="31" t="s">
        <v>13359</v>
      </c>
      <c r="E5982" s="31" t="s">
        <v>145</v>
      </c>
      <c r="F5982" s="31" t="s">
        <v>122</v>
      </c>
      <c r="G5982" s="31" t="s">
        <v>107</v>
      </c>
      <c r="H5982" s="31" t="s">
        <v>108</v>
      </c>
      <c r="I5982" s="31"/>
      <c r="J5982" s="31"/>
      <c r="K5982" s="31" t="s">
        <v>110</v>
      </c>
      <c r="L5982" s="31" t="s">
        <v>13357</v>
      </c>
      <c r="M5982" s="31" t="s">
        <v>25936</v>
      </c>
      <c r="N5982" s="31" t="s">
        <v>25931</v>
      </c>
      <c r="O5982" s="31" t="s">
        <v>25929</v>
      </c>
      <c r="P5982" s="32" t="s">
        <v>66</v>
      </c>
      <c r="Q5982" s="32">
        <v>1</v>
      </c>
      <c r="R5982" t="str">
        <f t="shared" si="93"/>
        <v>Ярошевська.ПП,маг "Візит" р-н Городокский Район, пгт.Сатанов, ул.Хоркуцы, д.4</v>
      </c>
    </row>
    <row r="5983" spans="1:18" hidden="1" x14ac:dyDescent="0.25">
      <c r="A5983" s="32">
        <v>161983</v>
      </c>
      <c r="B5983" s="31" t="s">
        <v>13394</v>
      </c>
      <c r="C5983" s="31" t="s">
        <v>13395</v>
      </c>
      <c r="D5983" s="31" t="s">
        <v>13396</v>
      </c>
      <c r="E5983" s="31" t="s">
        <v>135</v>
      </c>
      <c r="F5983" s="31" t="s">
        <v>122</v>
      </c>
      <c r="G5983" s="31" t="s">
        <v>107</v>
      </c>
      <c r="H5983" s="31" t="s">
        <v>108</v>
      </c>
      <c r="I5983" s="31" t="s">
        <v>13397</v>
      </c>
      <c r="J5983" s="31" t="s">
        <v>13398</v>
      </c>
      <c r="K5983" s="31" t="s">
        <v>110</v>
      </c>
      <c r="L5983" s="31" t="s">
        <v>13395</v>
      </c>
      <c r="M5983" s="31" t="s">
        <v>11</v>
      </c>
      <c r="N5983" s="31" t="s">
        <v>25930</v>
      </c>
      <c r="O5983" s="31" t="s">
        <v>25929</v>
      </c>
      <c r="P5983" s="32" t="s">
        <v>67</v>
      </c>
      <c r="Q5983" s="32">
        <v>0.5</v>
      </c>
      <c r="R5983" t="str">
        <f t="shared" si="93"/>
        <v>Веселкова І.І. ПП, маг. "Шанхай" г.Шепетовка, ул.Куйбышева, д.33</v>
      </c>
    </row>
    <row r="5984" spans="1:18" hidden="1" x14ac:dyDescent="0.25">
      <c r="A5984" s="32">
        <v>161983</v>
      </c>
      <c r="B5984" s="31" t="s">
        <v>13394</v>
      </c>
      <c r="C5984" s="31" t="s">
        <v>13395</v>
      </c>
      <c r="D5984" s="31" t="s">
        <v>13396</v>
      </c>
      <c r="E5984" s="31" t="s">
        <v>135</v>
      </c>
      <c r="F5984" s="31" t="s">
        <v>122</v>
      </c>
      <c r="G5984" s="31" t="s">
        <v>107</v>
      </c>
      <c r="H5984" s="31" t="s">
        <v>108</v>
      </c>
      <c r="I5984" s="31"/>
      <c r="J5984" s="31"/>
      <c r="K5984" s="31" t="s">
        <v>110</v>
      </c>
      <c r="L5984" s="31" t="s">
        <v>13399</v>
      </c>
      <c r="M5984" s="31" t="s">
        <v>11</v>
      </c>
      <c r="N5984" s="31" t="s">
        <v>25930</v>
      </c>
      <c r="O5984" s="31" t="s">
        <v>25929</v>
      </c>
      <c r="P5984" s="32" t="s">
        <v>67</v>
      </c>
      <c r="Q5984" s="32">
        <v>0.5</v>
      </c>
      <c r="R5984" t="str">
        <f t="shared" si="93"/>
        <v>Веселкова І.І. ПП, маг. "Шанхай" г.Шепетовка, ул.Куйбышева, д.33</v>
      </c>
    </row>
    <row r="5985" spans="1:18" hidden="1" x14ac:dyDescent="0.25">
      <c r="A5985" s="32">
        <v>160851</v>
      </c>
      <c r="B5985" s="31" t="s">
        <v>10376</v>
      </c>
      <c r="C5985" s="31" t="s">
        <v>10377</v>
      </c>
      <c r="D5985" s="31" t="s">
        <v>3604</v>
      </c>
      <c r="E5985" s="31" t="s">
        <v>135</v>
      </c>
      <c r="F5985" s="31" t="s">
        <v>122</v>
      </c>
      <c r="G5985" s="31" t="s">
        <v>113</v>
      </c>
      <c r="H5985" s="31" t="s">
        <v>108</v>
      </c>
      <c r="I5985" s="31"/>
      <c r="J5985" s="31"/>
      <c r="K5985" s="31" t="s">
        <v>110</v>
      </c>
      <c r="L5985" s="31" t="s">
        <v>10377</v>
      </c>
      <c r="M5985" s="31" t="s">
        <v>11</v>
      </c>
      <c r="N5985" s="31" t="s">
        <v>25930</v>
      </c>
      <c r="O5985" s="31" t="s">
        <v>25929</v>
      </c>
      <c r="P5985" s="32" t="s">
        <v>67</v>
      </c>
      <c r="Q5985" s="32">
        <v>0.5</v>
      </c>
      <c r="R5985" t="str">
        <f t="shared" si="93"/>
        <v>Маринець Н.Б. ПП, маг. "Престиж-Центр" г.Шепетовка, ул.Железнодорожная, д.81</v>
      </c>
    </row>
    <row r="5986" spans="1:18" hidden="1" x14ac:dyDescent="0.25">
      <c r="A5986" s="32">
        <v>160853</v>
      </c>
      <c r="B5986" s="31" t="s">
        <v>10380</v>
      </c>
      <c r="C5986" s="31" t="s">
        <v>10381</v>
      </c>
      <c r="D5986" s="31" t="s">
        <v>10382</v>
      </c>
      <c r="E5986" s="31" t="s">
        <v>135</v>
      </c>
      <c r="F5986" s="31" t="s">
        <v>122</v>
      </c>
      <c r="G5986" s="31" t="s">
        <v>107</v>
      </c>
      <c r="H5986" s="31" t="s">
        <v>108</v>
      </c>
      <c r="I5986" s="31" t="s">
        <v>124</v>
      </c>
      <c r="J5986" s="31" t="s">
        <v>109</v>
      </c>
      <c r="K5986" s="31" t="s">
        <v>110</v>
      </c>
      <c r="L5986" s="31" t="s">
        <v>10381</v>
      </c>
      <c r="M5986" s="31" t="s">
        <v>12</v>
      </c>
      <c r="N5986" s="31" t="s">
        <v>25930</v>
      </c>
      <c r="O5986" s="31" t="s">
        <v>25929</v>
      </c>
      <c r="P5986" s="32" t="s">
        <v>25948</v>
      </c>
      <c r="Q5986" s="32">
        <v>0</v>
      </c>
      <c r="R5986" t="str">
        <f t="shared" si="93"/>
        <v>Маркевич ПП, маг. "Мрія" р-н Изяславский Район, г.Изяслав, ул.Октябрьская, д.68</v>
      </c>
    </row>
    <row r="5987" spans="1:18" hidden="1" x14ac:dyDescent="0.25">
      <c r="A5987" s="32">
        <v>160872</v>
      </c>
      <c r="B5987" s="31" t="s">
        <v>10437</v>
      </c>
      <c r="C5987" s="31" t="s">
        <v>10438</v>
      </c>
      <c r="D5987" s="31" t="s">
        <v>10439</v>
      </c>
      <c r="E5987" s="31" t="s">
        <v>145</v>
      </c>
      <c r="F5987" s="31" t="s">
        <v>122</v>
      </c>
      <c r="G5987" s="31" t="s">
        <v>107</v>
      </c>
      <c r="H5987" s="31" t="s">
        <v>108</v>
      </c>
      <c r="I5987" s="31" t="s">
        <v>10440</v>
      </c>
      <c r="J5987" s="31" t="s">
        <v>10441</v>
      </c>
      <c r="K5987" s="31" t="s">
        <v>110</v>
      </c>
      <c r="L5987" s="31" t="s">
        <v>10442</v>
      </c>
      <c r="M5987" s="31" t="s">
        <v>13</v>
      </c>
      <c r="N5987" s="31" t="s">
        <v>25931</v>
      </c>
      <c r="O5987" s="31" t="s">
        <v>25929</v>
      </c>
      <c r="P5987" s="32" t="s">
        <v>67</v>
      </c>
      <c r="Q5987" s="32">
        <v>0.5</v>
      </c>
      <c r="R5987" t="str">
        <f t="shared" si="93"/>
        <v>(КООП) Лонковецьке СТ, маг. "Продукти" р-н Волочисский Район, с.Лонки, ул.Центральная, д.8</v>
      </c>
    </row>
    <row r="5988" spans="1:18" hidden="1" x14ac:dyDescent="0.25">
      <c r="A5988" s="32">
        <v>160872</v>
      </c>
      <c r="B5988" s="31" t="s">
        <v>10437</v>
      </c>
      <c r="C5988" s="31" t="s">
        <v>10438</v>
      </c>
      <c r="D5988" s="31" t="s">
        <v>10439</v>
      </c>
      <c r="E5988" s="31" t="s">
        <v>145</v>
      </c>
      <c r="F5988" s="31" t="s">
        <v>122</v>
      </c>
      <c r="G5988" s="31" t="s">
        <v>107</v>
      </c>
      <c r="H5988" s="31" t="s">
        <v>108</v>
      </c>
      <c r="I5988" s="31"/>
      <c r="J5988" s="31"/>
      <c r="K5988" s="31" t="s">
        <v>110</v>
      </c>
      <c r="L5988" s="31" t="s">
        <v>10442</v>
      </c>
      <c r="M5988" s="31" t="s">
        <v>13</v>
      </c>
      <c r="N5988" s="31" t="s">
        <v>25931</v>
      </c>
      <c r="O5988" s="31" t="s">
        <v>25929</v>
      </c>
      <c r="P5988" s="32" t="s">
        <v>67</v>
      </c>
      <c r="Q5988" s="32">
        <v>0.5</v>
      </c>
      <c r="R5988" t="str">
        <f t="shared" si="93"/>
        <v>(КООП) Лонковецьке СТ, маг. "Продукти" р-н Волочисский Район, с.Лонки, ул.Центральная, д.8</v>
      </c>
    </row>
    <row r="5989" spans="1:18" hidden="1" x14ac:dyDescent="0.25">
      <c r="A5989" s="32">
        <v>161707</v>
      </c>
      <c r="B5989" s="31" t="s">
        <v>12717</v>
      </c>
      <c r="C5989" s="31" t="s">
        <v>12718</v>
      </c>
      <c r="D5989" s="31" t="s">
        <v>3821</v>
      </c>
      <c r="E5989" s="31" t="s">
        <v>135</v>
      </c>
      <c r="F5989" s="31" t="s">
        <v>122</v>
      </c>
      <c r="G5989" s="31" t="s">
        <v>107</v>
      </c>
      <c r="H5989" s="31" t="s">
        <v>108</v>
      </c>
      <c r="I5989" s="31" t="s">
        <v>124</v>
      </c>
      <c r="J5989" s="31" t="s">
        <v>109</v>
      </c>
      <c r="K5989" s="31" t="s">
        <v>110</v>
      </c>
      <c r="L5989" s="31" t="s">
        <v>12718</v>
      </c>
      <c r="M5989" s="31" t="s">
        <v>12</v>
      </c>
      <c r="N5989" s="31" t="s">
        <v>25930</v>
      </c>
      <c r="O5989" s="31" t="s">
        <v>25929</v>
      </c>
      <c r="P5989" s="32" t="s">
        <v>25948</v>
      </c>
      <c r="Q5989" s="32">
        <v>0</v>
      </c>
      <c r="R5989" t="str">
        <f t="shared" si="93"/>
        <v>Вальчук В.М. ПП, маг. "Продукти" р-н Изяславский Район, г.Изяслав, ул.Грушевского, д.26</v>
      </c>
    </row>
    <row r="5990" spans="1:18" hidden="1" x14ac:dyDescent="0.25">
      <c r="A5990" s="32">
        <v>161707</v>
      </c>
      <c r="B5990" s="31" t="s">
        <v>12717</v>
      </c>
      <c r="C5990" s="31" t="s">
        <v>12718</v>
      </c>
      <c r="D5990" s="31" t="s">
        <v>3821</v>
      </c>
      <c r="E5990" s="31" t="s">
        <v>135</v>
      </c>
      <c r="F5990" s="31" t="s">
        <v>122</v>
      </c>
      <c r="G5990" s="31" t="s">
        <v>107</v>
      </c>
      <c r="H5990" s="31" t="s">
        <v>108</v>
      </c>
      <c r="I5990" s="31"/>
      <c r="J5990" s="31"/>
      <c r="K5990" s="31" t="s">
        <v>110</v>
      </c>
      <c r="L5990" s="31" t="s">
        <v>12718</v>
      </c>
      <c r="M5990" s="31" t="s">
        <v>12</v>
      </c>
      <c r="N5990" s="31" t="s">
        <v>25930</v>
      </c>
      <c r="O5990" s="31" t="s">
        <v>25929</v>
      </c>
      <c r="P5990" s="32" t="s">
        <v>25948</v>
      </c>
      <c r="Q5990" s="32">
        <v>0</v>
      </c>
      <c r="R5990" t="str">
        <f t="shared" si="93"/>
        <v>Вальчук В.М. ПП, маг. "Продукти" р-н Изяславский Район, г.Изяслав, ул.Грушевского, д.26</v>
      </c>
    </row>
    <row r="5991" spans="1:18" hidden="1" x14ac:dyDescent="0.25">
      <c r="A5991" s="32">
        <v>161711</v>
      </c>
      <c r="B5991" s="31" t="s">
        <v>3048</v>
      </c>
      <c r="C5991" s="31" t="s">
        <v>3049</v>
      </c>
      <c r="D5991" s="31" t="s">
        <v>12723</v>
      </c>
      <c r="E5991" s="31" t="s">
        <v>135</v>
      </c>
      <c r="F5991" s="31" t="s">
        <v>122</v>
      </c>
      <c r="G5991" s="31" t="s">
        <v>107</v>
      </c>
      <c r="H5991" s="31" t="s">
        <v>108</v>
      </c>
      <c r="I5991" s="31" t="s">
        <v>12724</v>
      </c>
      <c r="J5991" s="31" t="s">
        <v>12725</v>
      </c>
      <c r="K5991" s="31" t="s">
        <v>110</v>
      </c>
      <c r="L5991" s="31" t="s">
        <v>3049</v>
      </c>
      <c r="M5991" s="31" t="s">
        <v>8</v>
      </c>
      <c r="N5991" s="31" t="s">
        <v>25930</v>
      </c>
      <c r="O5991" s="31" t="s">
        <v>25929</v>
      </c>
      <c r="P5991" s="32" t="s">
        <v>67</v>
      </c>
      <c r="Q5991" s="32">
        <v>0.5</v>
      </c>
      <c r="R5991" t="str">
        <f t="shared" si="93"/>
        <v>Федик Б.І. ПП, маг. "Меридіан" р-н Полонский Район, с.Кустовцы, ул.Тимирязева, д.58</v>
      </c>
    </row>
    <row r="5992" spans="1:18" hidden="1" x14ac:dyDescent="0.25">
      <c r="A5992" s="32">
        <v>161716</v>
      </c>
      <c r="B5992" s="31" t="s">
        <v>12737</v>
      </c>
      <c r="C5992" s="31" t="s">
        <v>12738</v>
      </c>
      <c r="D5992" s="31" t="s">
        <v>12739</v>
      </c>
      <c r="E5992" s="31" t="s">
        <v>145</v>
      </c>
      <c r="F5992" s="31" t="s">
        <v>122</v>
      </c>
      <c r="G5992" s="31" t="s">
        <v>107</v>
      </c>
      <c r="H5992" s="31" t="s">
        <v>108</v>
      </c>
      <c r="I5992" s="31" t="s">
        <v>12740</v>
      </c>
      <c r="J5992" s="31" t="s">
        <v>12741</v>
      </c>
      <c r="K5992" s="31" t="s">
        <v>110</v>
      </c>
      <c r="L5992" s="31" t="s">
        <v>12738</v>
      </c>
      <c r="M5992" s="31" t="s">
        <v>13</v>
      </c>
      <c r="N5992" s="31" t="s">
        <v>25931</v>
      </c>
      <c r="O5992" s="31" t="s">
        <v>25929</v>
      </c>
      <c r="P5992" s="32" t="s">
        <v>66</v>
      </c>
      <c r="Q5992" s="32">
        <v>1</v>
      </c>
      <c r="R5992" t="str">
        <f t="shared" si="93"/>
        <v>Фещук М.І. ПП, маг. "Продукти" р-н Деражнянский Район, г.Деражня (на території районної лікарні)</v>
      </c>
    </row>
    <row r="5993" spans="1:18" hidden="1" x14ac:dyDescent="0.25">
      <c r="A5993" s="32">
        <v>161718</v>
      </c>
      <c r="B5993" s="31" t="s">
        <v>12745</v>
      </c>
      <c r="C5993" s="31" t="s">
        <v>12746</v>
      </c>
      <c r="D5993" s="31" t="s">
        <v>12747</v>
      </c>
      <c r="E5993" s="31" t="s">
        <v>135</v>
      </c>
      <c r="F5993" s="31" t="s">
        <v>122</v>
      </c>
      <c r="G5993" s="31" t="s">
        <v>107</v>
      </c>
      <c r="H5993" s="31" t="s">
        <v>108</v>
      </c>
      <c r="I5993" s="31" t="s">
        <v>12748</v>
      </c>
      <c r="J5993" s="31" t="s">
        <v>12749</v>
      </c>
      <c r="K5993" s="31" t="s">
        <v>110</v>
      </c>
      <c r="L5993" s="31" t="s">
        <v>12746</v>
      </c>
      <c r="M5993" s="31" t="s">
        <v>7</v>
      </c>
      <c r="N5993" s="31" t="s">
        <v>25930</v>
      </c>
      <c r="O5993" s="31" t="s">
        <v>25929</v>
      </c>
      <c r="P5993" s="32" t="s">
        <v>66</v>
      </c>
      <c r="Q5993" s="32">
        <v>1</v>
      </c>
      <c r="R5993" t="str">
        <f t="shared" si="93"/>
        <v>Філіпчук Т.О. ПП, маг. "Вкусняшка" г.Славута, пер.Рабочий, д.1</v>
      </c>
    </row>
    <row r="5994" spans="1:18" hidden="1" x14ac:dyDescent="0.25">
      <c r="A5994" s="32">
        <v>161719</v>
      </c>
      <c r="B5994" s="31" t="s">
        <v>12750</v>
      </c>
      <c r="C5994" s="31" t="s">
        <v>12751</v>
      </c>
      <c r="D5994" s="31" t="s">
        <v>12752</v>
      </c>
      <c r="E5994" s="31" t="s">
        <v>135</v>
      </c>
      <c r="F5994" s="31" t="s">
        <v>122</v>
      </c>
      <c r="G5994" s="31" t="s">
        <v>107</v>
      </c>
      <c r="H5994" s="31" t="s">
        <v>108</v>
      </c>
      <c r="I5994" s="31" t="s">
        <v>12753</v>
      </c>
      <c r="J5994" s="31" t="s">
        <v>12754</v>
      </c>
      <c r="K5994" s="31" t="s">
        <v>110</v>
      </c>
      <c r="L5994" s="31" t="s">
        <v>12751</v>
      </c>
      <c r="M5994" s="31" t="s">
        <v>8</v>
      </c>
      <c r="N5994" s="31" t="s">
        <v>25930</v>
      </c>
      <c r="O5994" s="31" t="s">
        <v>25929</v>
      </c>
      <c r="P5994" s="32" t="s">
        <v>25948</v>
      </c>
      <c r="Q5994" s="32">
        <v>0.5</v>
      </c>
      <c r="R5994" t="str">
        <f t="shared" si="93"/>
        <v>Філюс Л.М. ПП, маг. "Пролісок" р-н Шепетовский Район, с.Судилков, ул.Чернышевского, д.18</v>
      </c>
    </row>
    <row r="5995" spans="1:18" hidden="1" x14ac:dyDescent="0.25">
      <c r="A5995" s="32">
        <v>161719</v>
      </c>
      <c r="B5995" s="31" t="s">
        <v>12750</v>
      </c>
      <c r="C5995" s="31" t="s">
        <v>12751</v>
      </c>
      <c r="D5995" s="31" t="s">
        <v>12752</v>
      </c>
      <c r="E5995" s="31" t="s">
        <v>135</v>
      </c>
      <c r="F5995" s="31" t="s">
        <v>122</v>
      </c>
      <c r="G5995" s="31" t="s">
        <v>107</v>
      </c>
      <c r="H5995" s="31" t="s">
        <v>108</v>
      </c>
      <c r="I5995" s="31"/>
      <c r="J5995" s="31"/>
      <c r="K5995" s="31" t="s">
        <v>110</v>
      </c>
      <c r="L5995" s="31" t="s">
        <v>12755</v>
      </c>
      <c r="M5995" s="31" t="s">
        <v>8</v>
      </c>
      <c r="N5995" s="31" t="s">
        <v>25930</v>
      </c>
      <c r="O5995" s="31" t="s">
        <v>25929</v>
      </c>
      <c r="P5995" s="32" t="s">
        <v>25948</v>
      </c>
      <c r="Q5995" s="32">
        <v>0.5</v>
      </c>
      <c r="R5995" t="str">
        <f t="shared" si="93"/>
        <v>Філюс Л.М. ПП, маг. "Пролісок" р-н Шепетовский Район, с.Судилков, ул.Чернышевского, д.18</v>
      </c>
    </row>
    <row r="5996" spans="1:18" hidden="1" x14ac:dyDescent="0.25">
      <c r="A5996" s="32">
        <v>161722</v>
      </c>
      <c r="B5996" s="31" t="s">
        <v>12759</v>
      </c>
      <c r="C5996" s="31" t="s">
        <v>12760</v>
      </c>
      <c r="D5996" s="31" t="s">
        <v>12761</v>
      </c>
      <c r="E5996" s="31" t="s">
        <v>135</v>
      </c>
      <c r="F5996" s="31" t="s">
        <v>122</v>
      </c>
      <c r="G5996" s="31" t="s">
        <v>155</v>
      </c>
      <c r="H5996" s="31" t="s">
        <v>108</v>
      </c>
      <c r="I5996" s="31" t="s">
        <v>12762</v>
      </c>
      <c r="J5996" s="31" t="s">
        <v>12763</v>
      </c>
      <c r="K5996" s="31" t="s">
        <v>110</v>
      </c>
      <c r="L5996" s="31" t="s">
        <v>12760</v>
      </c>
      <c r="M5996" s="31" t="s">
        <v>7</v>
      </c>
      <c r="N5996" s="31" t="s">
        <v>25930</v>
      </c>
      <c r="O5996" s="31" t="s">
        <v>25929</v>
      </c>
      <c r="P5996" s="32" t="s">
        <v>66</v>
      </c>
      <c r="Q5996" s="32">
        <v>1</v>
      </c>
      <c r="R5996" t="str">
        <f t="shared" si="93"/>
        <v>Фірма "Бакалія" ПрАТ, маг.  "№22" г.Славута, ул.Мира, д.96</v>
      </c>
    </row>
    <row r="5997" spans="1:18" hidden="1" x14ac:dyDescent="0.25">
      <c r="A5997" s="32">
        <v>161722</v>
      </c>
      <c r="B5997" s="31" t="s">
        <v>12759</v>
      </c>
      <c r="C5997" s="31" t="s">
        <v>12760</v>
      </c>
      <c r="D5997" s="31" t="s">
        <v>12761</v>
      </c>
      <c r="E5997" s="31" t="s">
        <v>135</v>
      </c>
      <c r="F5997" s="31" t="s">
        <v>122</v>
      </c>
      <c r="G5997" s="31" t="s">
        <v>155</v>
      </c>
      <c r="H5997" s="31" t="s">
        <v>108</v>
      </c>
      <c r="I5997" s="31"/>
      <c r="J5997" s="31"/>
      <c r="K5997" s="31" t="s">
        <v>110</v>
      </c>
      <c r="L5997" s="31" t="s">
        <v>12760</v>
      </c>
      <c r="M5997" s="31" t="s">
        <v>7</v>
      </c>
      <c r="N5997" s="31" t="s">
        <v>25930</v>
      </c>
      <c r="O5997" s="31" t="s">
        <v>25929</v>
      </c>
      <c r="P5997" s="32" t="s">
        <v>66</v>
      </c>
      <c r="Q5997" s="32">
        <v>1</v>
      </c>
      <c r="R5997" t="str">
        <f t="shared" si="93"/>
        <v>Фірма "Бакалія" ПрАТ, маг.  "№22" г.Славута, ул.Мира, д.96</v>
      </c>
    </row>
    <row r="5998" spans="1:18" hidden="1" x14ac:dyDescent="0.25">
      <c r="A5998" s="32">
        <v>161723</v>
      </c>
      <c r="B5998" s="31" t="s">
        <v>12764</v>
      </c>
      <c r="C5998" s="31" t="s">
        <v>12765</v>
      </c>
      <c r="D5998" s="31" t="s">
        <v>12766</v>
      </c>
      <c r="E5998" s="31" t="s">
        <v>135</v>
      </c>
      <c r="F5998" s="31" t="s">
        <v>122</v>
      </c>
      <c r="G5998" s="31" t="s">
        <v>155</v>
      </c>
      <c r="H5998" s="31" t="s">
        <v>108</v>
      </c>
      <c r="I5998" s="31" t="s">
        <v>12762</v>
      </c>
      <c r="J5998" s="31" t="s">
        <v>12763</v>
      </c>
      <c r="K5998" s="31" t="s">
        <v>110</v>
      </c>
      <c r="L5998" s="31" t="s">
        <v>12765</v>
      </c>
      <c r="M5998" s="31" t="s">
        <v>7</v>
      </c>
      <c r="N5998" s="31" t="s">
        <v>25930</v>
      </c>
      <c r="O5998" s="31" t="s">
        <v>25929</v>
      </c>
      <c r="P5998" s="32" t="s">
        <v>66</v>
      </c>
      <c r="Q5998" s="32">
        <v>1</v>
      </c>
      <c r="R5998" t="str">
        <f t="shared" si="93"/>
        <v>Фірма "Бакалія" ПрАТ, маг. "№20" г.Славута, пл.Шевченко, д.4</v>
      </c>
    </row>
    <row r="5999" spans="1:18" hidden="1" x14ac:dyDescent="0.25">
      <c r="A5999" s="32">
        <v>161723</v>
      </c>
      <c r="B5999" s="31" t="s">
        <v>12764</v>
      </c>
      <c r="C5999" s="31" t="s">
        <v>12765</v>
      </c>
      <c r="D5999" s="31" t="s">
        <v>12766</v>
      </c>
      <c r="E5999" s="31" t="s">
        <v>135</v>
      </c>
      <c r="F5999" s="31" t="s">
        <v>122</v>
      </c>
      <c r="G5999" s="31" t="s">
        <v>155</v>
      </c>
      <c r="H5999" s="31" t="s">
        <v>108</v>
      </c>
      <c r="I5999" s="31"/>
      <c r="J5999" s="31"/>
      <c r="K5999" s="31" t="s">
        <v>110</v>
      </c>
      <c r="L5999" s="31" t="s">
        <v>12765</v>
      </c>
      <c r="M5999" s="31" t="s">
        <v>7</v>
      </c>
      <c r="N5999" s="31" t="s">
        <v>25930</v>
      </c>
      <c r="O5999" s="31" t="s">
        <v>25929</v>
      </c>
      <c r="P5999" s="32" t="s">
        <v>66</v>
      </c>
      <c r="Q5999" s="32">
        <v>1</v>
      </c>
      <c r="R5999" t="str">
        <f t="shared" si="93"/>
        <v>Фірма "Бакалія" ПрАТ, маг. "№20" г.Славута, пл.Шевченко, д.4</v>
      </c>
    </row>
    <row r="6000" spans="1:18" hidden="1" x14ac:dyDescent="0.25">
      <c r="A6000" s="32">
        <v>161727</v>
      </c>
      <c r="B6000" s="31" t="s">
        <v>12772</v>
      </c>
      <c r="C6000" s="31" t="s">
        <v>12773</v>
      </c>
      <c r="D6000" s="31" t="s">
        <v>12774</v>
      </c>
      <c r="E6000" s="31" t="s">
        <v>135</v>
      </c>
      <c r="F6000" s="31" t="s">
        <v>122</v>
      </c>
      <c r="G6000" s="31" t="s">
        <v>155</v>
      </c>
      <c r="H6000" s="31" t="s">
        <v>108</v>
      </c>
      <c r="I6000" s="31" t="s">
        <v>12762</v>
      </c>
      <c r="J6000" s="31" t="s">
        <v>12763</v>
      </c>
      <c r="K6000" s="31" t="s">
        <v>110</v>
      </c>
      <c r="L6000" s="31" t="s">
        <v>12773</v>
      </c>
      <c r="M6000" s="31" t="s">
        <v>11</v>
      </c>
      <c r="N6000" s="31" t="s">
        <v>25930</v>
      </c>
      <c r="O6000" s="31" t="s">
        <v>25929</v>
      </c>
      <c r="P6000" s="32" t="s">
        <v>66</v>
      </c>
      <c r="Q6000" s="32">
        <v>1</v>
      </c>
      <c r="R6000" t="str">
        <f t="shared" si="93"/>
        <v>Фірма "Бакалія" ПрАТ, маг. "Економ №12" г.Шепетовка, ул.Маркса Карла, д.74</v>
      </c>
    </row>
    <row r="6001" spans="1:18" hidden="1" x14ac:dyDescent="0.25">
      <c r="A6001" s="32">
        <v>161727</v>
      </c>
      <c r="B6001" s="31" t="s">
        <v>12772</v>
      </c>
      <c r="C6001" s="31" t="s">
        <v>12773</v>
      </c>
      <c r="D6001" s="31" t="s">
        <v>12774</v>
      </c>
      <c r="E6001" s="31" t="s">
        <v>135</v>
      </c>
      <c r="F6001" s="31" t="s">
        <v>122</v>
      </c>
      <c r="G6001" s="31" t="s">
        <v>155</v>
      </c>
      <c r="H6001" s="31" t="s">
        <v>108</v>
      </c>
      <c r="I6001" s="31"/>
      <c r="J6001" s="31"/>
      <c r="K6001" s="31" t="s">
        <v>110</v>
      </c>
      <c r="L6001" s="31" t="s">
        <v>12773</v>
      </c>
      <c r="M6001" s="31" t="s">
        <v>11</v>
      </c>
      <c r="N6001" s="31" t="s">
        <v>25930</v>
      </c>
      <c r="O6001" s="31" t="s">
        <v>25929</v>
      </c>
      <c r="P6001" s="32" t="s">
        <v>66</v>
      </c>
      <c r="Q6001" s="32">
        <v>1</v>
      </c>
      <c r="R6001" t="str">
        <f t="shared" si="93"/>
        <v>Фірма "Бакалія" ПрАТ, маг. "Економ №12" г.Шепетовка, ул.Маркса Карла, д.74</v>
      </c>
    </row>
    <row r="6002" spans="1:18" hidden="1" x14ac:dyDescent="0.25">
      <c r="A6002" s="32">
        <v>161747</v>
      </c>
      <c r="B6002" s="31" t="s">
        <v>12823</v>
      </c>
      <c r="C6002" s="31" t="s">
        <v>12824</v>
      </c>
      <c r="D6002" s="31" t="s">
        <v>12825</v>
      </c>
      <c r="E6002" s="31" t="s">
        <v>135</v>
      </c>
      <c r="F6002" s="31" t="s">
        <v>122</v>
      </c>
      <c r="G6002" s="31" t="s">
        <v>107</v>
      </c>
      <c r="H6002" s="31" t="s">
        <v>108</v>
      </c>
      <c r="I6002" s="31" t="s">
        <v>12826</v>
      </c>
      <c r="J6002" s="31" t="s">
        <v>12827</v>
      </c>
      <c r="K6002" s="31" t="s">
        <v>110</v>
      </c>
      <c r="L6002" s="31" t="s">
        <v>12824</v>
      </c>
      <c r="M6002" s="31" t="s">
        <v>9</v>
      </c>
      <c r="N6002" s="31" t="s">
        <v>25930</v>
      </c>
      <c r="O6002" s="31" t="s">
        <v>25929</v>
      </c>
      <c r="P6002" s="32" t="s">
        <v>67</v>
      </c>
      <c r="Q6002" s="32">
        <v>0.5</v>
      </c>
      <c r="R6002" t="str">
        <f t="shared" si="93"/>
        <v>Формагей В.В. ПП, маг. "Валерія" р-н Изяславский Район, с.Полесское, ул.Партизанская, д.2а</v>
      </c>
    </row>
    <row r="6003" spans="1:18" hidden="1" x14ac:dyDescent="0.25">
      <c r="A6003" s="32">
        <v>161747</v>
      </c>
      <c r="B6003" s="31" t="s">
        <v>12823</v>
      </c>
      <c r="C6003" s="31" t="s">
        <v>12824</v>
      </c>
      <c r="D6003" s="31" t="s">
        <v>12825</v>
      </c>
      <c r="E6003" s="31" t="s">
        <v>135</v>
      </c>
      <c r="F6003" s="31" t="s">
        <v>122</v>
      </c>
      <c r="G6003" s="31" t="s">
        <v>107</v>
      </c>
      <c r="H6003" s="31" t="s">
        <v>108</v>
      </c>
      <c r="I6003" s="31"/>
      <c r="J6003" s="31"/>
      <c r="K6003" s="31" t="s">
        <v>110</v>
      </c>
      <c r="L6003" s="31" t="s">
        <v>12828</v>
      </c>
      <c r="M6003" s="31" t="s">
        <v>9</v>
      </c>
      <c r="N6003" s="31" t="s">
        <v>25930</v>
      </c>
      <c r="O6003" s="31" t="s">
        <v>25929</v>
      </c>
      <c r="P6003" s="32" t="s">
        <v>67</v>
      </c>
      <c r="Q6003" s="32">
        <v>0.5</v>
      </c>
      <c r="R6003" t="str">
        <f t="shared" si="93"/>
        <v>Формагей В.В. ПП, маг. "Валерія" р-н Изяславский Район, с.Полесское, ул.Партизанская, д.2а</v>
      </c>
    </row>
    <row r="6004" spans="1:18" hidden="1" x14ac:dyDescent="0.25">
      <c r="A6004" s="32">
        <v>161748</v>
      </c>
      <c r="B6004" s="31" t="s">
        <v>12829</v>
      </c>
      <c r="C6004" s="31" t="s">
        <v>12830</v>
      </c>
      <c r="D6004" s="31" t="s">
        <v>12831</v>
      </c>
      <c r="E6004" s="31" t="s">
        <v>135</v>
      </c>
      <c r="F6004" s="31" t="s">
        <v>122</v>
      </c>
      <c r="G6004" s="31" t="s">
        <v>107</v>
      </c>
      <c r="H6004" s="31" t="s">
        <v>108</v>
      </c>
      <c r="I6004" s="31" t="s">
        <v>12832</v>
      </c>
      <c r="J6004" s="31" t="s">
        <v>12833</v>
      </c>
      <c r="K6004" s="31" t="s">
        <v>110</v>
      </c>
      <c r="L6004" s="31" t="s">
        <v>12830</v>
      </c>
      <c r="M6004" s="31" t="s">
        <v>7</v>
      </c>
      <c r="N6004" s="31" t="s">
        <v>25930</v>
      </c>
      <c r="O6004" s="31" t="s">
        <v>25929</v>
      </c>
      <c r="P6004" s="32" t="s">
        <v>66</v>
      </c>
      <c r="Q6004" s="32">
        <v>1</v>
      </c>
      <c r="R6004" t="str">
        <f t="shared" si="93"/>
        <v>Форсюк О.І. ПП, маг. "Парус" г.Славута, ул.Изяславская, д.8</v>
      </c>
    </row>
    <row r="6005" spans="1:18" hidden="1" x14ac:dyDescent="0.25">
      <c r="A6005" s="32">
        <v>161748</v>
      </c>
      <c r="B6005" s="31" t="s">
        <v>12829</v>
      </c>
      <c r="C6005" s="31" t="s">
        <v>12830</v>
      </c>
      <c r="D6005" s="31" t="s">
        <v>12831</v>
      </c>
      <c r="E6005" s="31" t="s">
        <v>135</v>
      </c>
      <c r="F6005" s="31" t="s">
        <v>122</v>
      </c>
      <c r="G6005" s="31" t="s">
        <v>107</v>
      </c>
      <c r="H6005" s="31" t="s">
        <v>108</v>
      </c>
      <c r="I6005" s="31"/>
      <c r="J6005" s="31"/>
      <c r="K6005" s="31" t="s">
        <v>110</v>
      </c>
      <c r="L6005" s="31" t="s">
        <v>12830</v>
      </c>
      <c r="M6005" s="31" t="s">
        <v>7</v>
      </c>
      <c r="N6005" s="31" t="s">
        <v>25930</v>
      </c>
      <c r="O6005" s="31" t="s">
        <v>25929</v>
      </c>
      <c r="P6005" s="32" t="s">
        <v>66</v>
      </c>
      <c r="Q6005" s="32">
        <v>1</v>
      </c>
      <c r="R6005" t="str">
        <f t="shared" si="93"/>
        <v>Форсюк О.І. ПП, маг. "Парус" г.Славута, ул.Изяславская, д.8</v>
      </c>
    </row>
    <row r="6006" spans="1:18" hidden="1" x14ac:dyDescent="0.25">
      <c r="A6006" s="32">
        <v>161749</v>
      </c>
      <c r="B6006" s="31" t="s">
        <v>396</v>
      </c>
      <c r="C6006" s="31" t="s">
        <v>397</v>
      </c>
      <c r="D6006" s="31" t="s">
        <v>398</v>
      </c>
      <c r="E6006" s="31" t="s">
        <v>145</v>
      </c>
      <c r="F6006" s="31" t="s">
        <v>122</v>
      </c>
      <c r="G6006" s="31" t="s">
        <v>107</v>
      </c>
      <c r="H6006" s="31" t="s">
        <v>108</v>
      </c>
      <c r="I6006" s="31" t="s">
        <v>124</v>
      </c>
      <c r="J6006" s="31" t="s">
        <v>109</v>
      </c>
      <c r="K6006" s="31" t="s">
        <v>110</v>
      </c>
      <c r="L6006" s="31" t="s">
        <v>397</v>
      </c>
      <c r="M6006" s="31" t="s">
        <v>15</v>
      </c>
      <c r="N6006" s="31" t="s">
        <v>25931</v>
      </c>
      <c r="O6006" s="31" t="s">
        <v>25929</v>
      </c>
      <c r="P6006" s="32" t="s">
        <v>66</v>
      </c>
      <c r="Q6006" s="32">
        <v>0.5</v>
      </c>
      <c r="R6006" t="str">
        <f t="shared" si="93"/>
        <v>Франко Ф.С. ПП,маг "Вікторія" р-н Волочисский Район, г.Волочиск, ул.Независимости, д.234</v>
      </c>
    </row>
    <row r="6007" spans="1:18" hidden="1" x14ac:dyDescent="0.25">
      <c r="A6007" s="32">
        <v>161749</v>
      </c>
      <c r="B6007" s="31" t="s">
        <v>396</v>
      </c>
      <c r="C6007" s="31" t="s">
        <v>397</v>
      </c>
      <c r="D6007" s="31" t="s">
        <v>398</v>
      </c>
      <c r="E6007" s="31" t="s">
        <v>145</v>
      </c>
      <c r="F6007" s="31" t="s">
        <v>122</v>
      </c>
      <c r="G6007" s="31" t="s">
        <v>107</v>
      </c>
      <c r="H6007" s="31" t="s">
        <v>108</v>
      </c>
      <c r="I6007" s="31"/>
      <c r="J6007" s="31"/>
      <c r="K6007" s="31" t="s">
        <v>110</v>
      </c>
      <c r="L6007" s="31" t="s">
        <v>397</v>
      </c>
      <c r="M6007" s="31" t="s">
        <v>15</v>
      </c>
      <c r="N6007" s="31" t="s">
        <v>25931</v>
      </c>
      <c r="O6007" s="31" t="s">
        <v>25929</v>
      </c>
      <c r="P6007" s="32" t="s">
        <v>66</v>
      </c>
      <c r="Q6007" s="32">
        <v>0.5</v>
      </c>
      <c r="R6007" t="str">
        <f t="shared" si="93"/>
        <v>Франко Ф.С. ПП,маг "Вікторія" р-н Волочисский Район, г.Волочиск, ул.Независимости, д.234</v>
      </c>
    </row>
    <row r="6008" spans="1:18" hidden="1" x14ac:dyDescent="0.25">
      <c r="A6008" s="32">
        <v>161750</v>
      </c>
      <c r="B6008" s="31" t="s">
        <v>12834</v>
      </c>
      <c r="C6008" s="31" t="s">
        <v>12835</v>
      </c>
      <c r="D6008" s="31" t="s">
        <v>12836</v>
      </c>
      <c r="E6008" s="31" t="s">
        <v>145</v>
      </c>
      <c r="F6008" s="31" t="s">
        <v>122</v>
      </c>
      <c r="G6008" s="31" t="s">
        <v>107</v>
      </c>
      <c r="H6008" s="31" t="s">
        <v>108</v>
      </c>
      <c r="I6008" s="31" t="s">
        <v>12837</v>
      </c>
      <c r="J6008" s="31" t="s">
        <v>12838</v>
      </c>
      <c r="K6008" s="31" t="s">
        <v>110</v>
      </c>
      <c r="L6008" s="31" t="s">
        <v>12835</v>
      </c>
      <c r="M6008" s="31" t="s">
        <v>16</v>
      </c>
      <c r="N6008" s="31" t="s">
        <v>25931</v>
      </c>
      <c r="O6008" s="31" t="s">
        <v>25929</v>
      </c>
      <c r="P6008" s="32" t="s">
        <v>67</v>
      </c>
      <c r="Q6008" s="32">
        <v>0.5</v>
      </c>
      <c r="R6008" t="str">
        <f t="shared" si="93"/>
        <v>Фурман Н.К. ПП, маг. "Продукти" р-н Виньковецкий Район, с.Нетечинцы, ул.Ленина (0)</v>
      </c>
    </row>
    <row r="6009" spans="1:18" hidden="1" x14ac:dyDescent="0.25">
      <c r="A6009" s="32">
        <v>161750</v>
      </c>
      <c r="B6009" s="31" t="s">
        <v>12834</v>
      </c>
      <c r="C6009" s="31" t="s">
        <v>12835</v>
      </c>
      <c r="D6009" s="31" t="s">
        <v>12836</v>
      </c>
      <c r="E6009" s="31" t="s">
        <v>145</v>
      </c>
      <c r="F6009" s="31" t="s">
        <v>122</v>
      </c>
      <c r="G6009" s="31" t="s">
        <v>107</v>
      </c>
      <c r="H6009" s="31" t="s">
        <v>108</v>
      </c>
      <c r="I6009" s="31"/>
      <c r="J6009" s="31"/>
      <c r="K6009" s="31" t="s">
        <v>110</v>
      </c>
      <c r="L6009" s="31" t="s">
        <v>12835</v>
      </c>
      <c r="M6009" s="31" t="s">
        <v>16</v>
      </c>
      <c r="N6009" s="31" t="s">
        <v>25931</v>
      </c>
      <c r="O6009" s="31" t="s">
        <v>25929</v>
      </c>
      <c r="P6009" s="32" t="s">
        <v>67</v>
      </c>
      <c r="Q6009" s="32">
        <v>0.5</v>
      </c>
      <c r="R6009" t="str">
        <f t="shared" si="93"/>
        <v>Фурман Н.К. ПП, маг. "Продукти" р-н Виньковецкий Район, с.Нетечинцы, ул.Ленина (0)</v>
      </c>
    </row>
    <row r="6010" spans="1:18" hidden="1" x14ac:dyDescent="0.25">
      <c r="A6010" s="32">
        <v>161751</v>
      </c>
      <c r="B6010" s="31" t="s">
        <v>12839</v>
      </c>
      <c r="C6010" s="31" t="s">
        <v>12835</v>
      </c>
      <c r="D6010" s="31" t="s">
        <v>12840</v>
      </c>
      <c r="E6010" s="31" t="s">
        <v>145</v>
      </c>
      <c r="F6010" s="31" t="s">
        <v>122</v>
      </c>
      <c r="G6010" s="31" t="s">
        <v>107</v>
      </c>
      <c r="H6010" s="31" t="s">
        <v>108</v>
      </c>
      <c r="I6010" s="31" t="s">
        <v>12837</v>
      </c>
      <c r="J6010" s="31" t="s">
        <v>12838</v>
      </c>
      <c r="K6010" s="31" t="s">
        <v>110</v>
      </c>
      <c r="L6010" s="31" t="s">
        <v>12841</v>
      </c>
      <c r="M6010" s="31" t="s">
        <v>16</v>
      </c>
      <c r="N6010" s="31" t="s">
        <v>25931</v>
      </c>
      <c r="O6010" s="31" t="s">
        <v>25929</v>
      </c>
      <c r="P6010" s="32" t="s">
        <v>67</v>
      </c>
      <c r="Q6010" s="32">
        <v>0.5</v>
      </c>
      <c r="R6010" t="str">
        <f t="shared" si="93"/>
        <v>Фурман Н.К. ПП, маг. "Продукти" р-н Виньковецкий Район, с.Нетечинцы, ул.Старі Нетеченці (0)</v>
      </c>
    </row>
    <row r="6011" spans="1:18" hidden="1" x14ac:dyDescent="0.25">
      <c r="A6011" s="32">
        <v>161777</v>
      </c>
      <c r="B6011" s="31" t="s">
        <v>12881</v>
      </c>
      <c r="C6011" s="31" t="s">
        <v>12882</v>
      </c>
      <c r="D6011" s="31" t="s">
        <v>12883</v>
      </c>
      <c r="E6011" s="31" t="s">
        <v>135</v>
      </c>
      <c r="F6011" s="31" t="s">
        <v>122</v>
      </c>
      <c r="G6011" s="31" t="s">
        <v>107</v>
      </c>
      <c r="H6011" s="31" t="s">
        <v>108</v>
      </c>
      <c r="I6011" s="31" t="s">
        <v>559</v>
      </c>
      <c r="J6011" s="31" t="s">
        <v>560</v>
      </c>
      <c r="K6011" s="31" t="s">
        <v>110</v>
      </c>
      <c r="L6011" s="31" t="s">
        <v>12882</v>
      </c>
      <c r="M6011" s="31" t="s">
        <v>9</v>
      </c>
      <c r="N6011" s="31" t="s">
        <v>25930</v>
      </c>
      <c r="O6011" s="31" t="s">
        <v>25929</v>
      </c>
      <c r="P6011" s="32" t="s">
        <v>67</v>
      </c>
      <c r="Q6011" s="32">
        <v>0.5</v>
      </c>
      <c r="R6011" t="str">
        <f t="shared" si="93"/>
        <v>Холондович С.А. ПП, маг. "Продукти" р-н Изяславский Район, с.Покощовка (0)</v>
      </c>
    </row>
    <row r="6012" spans="1:18" hidden="1" x14ac:dyDescent="0.25">
      <c r="A6012" s="32">
        <v>161777</v>
      </c>
      <c r="B6012" s="31" t="s">
        <v>12881</v>
      </c>
      <c r="C6012" s="31" t="s">
        <v>12882</v>
      </c>
      <c r="D6012" s="31" t="s">
        <v>12883</v>
      </c>
      <c r="E6012" s="31" t="s">
        <v>135</v>
      </c>
      <c r="F6012" s="31" t="s">
        <v>122</v>
      </c>
      <c r="G6012" s="31" t="s">
        <v>107</v>
      </c>
      <c r="H6012" s="31" t="s">
        <v>108</v>
      </c>
      <c r="I6012" s="31"/>
      <c r="J6012" s="31"/>
      <c r="K6012" s="31" t="s">
        <v>110</v>
      </c>
      <c r="L6012" s="31" t="s">
        <v>12884</v>
      </c>
      <c r="M6012" s="31" t="s">
        <v>9</v>
      </c>
      <c r="N6012" s="31" t="s">
        <v>25930</v>
      </c>
      <c r="O6012" s="31" t="s">
        <v>25929</v>
      </c>
      <c r="P6012" s="32" t="s">
        <v>67</v>
      </c>
      <c r="Q6012" s="32">
        <v>0.5</v>
      </c>
      <c r="R6012" t="str">
        <f t="shared" si="93"/>
        <v>Холондович С.А. ПП, маг. "Продукти" р-н Изяславский Район, с.Покощовка (0)</v>
      </c>
    </row>
    <row r="6013" spans="1:18" hidden="1" x14ac:dyDescent="0.25">
      <c r="A6013" s="32">
        <v>161800</v>
      </c>
      <c r="B6013" s="31" t="s">
        <v>12935</v>
      </c>
      <c r="C6013" s="31" t="s">
        <v>12936</v>
      </c>
      <c r="D6013" s="31" t="s">
        <v>12937</v>
      </c>
      <c r="E6013" s="31" t="s">
        <v>135</v>
      </c>
      <c r="F6013" s="31" t="s">
        <v>122</v>
      </c>
      <c r="G6013" s="31" t="s">
        <v>107</v>
      </c>
      <c r="H6013" s="31" t="s">
        <v>108</v>
      </c>
      <c r="I6013" s="31" t="s">
        <v>124</v>
      </c>
      <c r="J6013" s="31" t="s">
        <v>109</v>
      </c>
      <c r="K6013" s="31" t="s">
        <v>110</v>
      </c>
      <c r="L6013" s="31" t="s">
        <v>12936</v>
      </c>
      <c r="M6013" s="31" t="s">
        <v>7</v>
      </c>
      <c r="N6013" s="31" t="s">
        <v>25930</v>
      </c>
      <c r="O6013" s="31" t="s">
        <v>25929</v>
      </c>
      <c r="P6013" s="32" t="s">
        <v>67</v>
      </c>
      <c r="Q6013" s="32">
        <v>1</v>
      </c>
      <c r="R6013" t="str">
        <f t="shared" si="93"/>
        <v>Цибалюк Т.П. ПП, маг. "Сузір'я" р-н Изяславский Район, с.Борисов, ул.Ленина, д.1а</v>
      </c>
    </row>
    <row r="6014" spans="1:18" hidden="1" x14ac:dyDescent="0.25">
      <c r="A6014" s="32">
        <v>161800</v>
      </c>
      <c r="B6014" s="31" t="s">
        <v>12935</v>
      </c>
      <c r="C6014" s="31" t="s">
        <v>12936</v>
      </c>
      <c r="D6014" s="31" t="s">
        <v>12937</v>
      </c>
      <c r="E6014" s="31" t="s">
        <v>135</v>
      </c>
      <c r="F6014" s="31" t="s">
        <v>122</v>
      </c>
      <c r="G6014" s="31" t="s">
        <v>107</v>
      </c>
      <c r="H6014" s="31" t="s">
        <v>108</v>
      </c>
      <c r="I6014" s="31"/>
      <c r="J6014" s="31"/>
      <c r="K6014" s="31" t="s">
        <v>110</v>
      </c>
      <c r="L6014" s="31" t="s">
        <v>12936</v>
      </c>
      <c r="M6014" s="31" t="s">
        <v>7</v>
      </c>
      <c r="N6014" s="31" t="s">
        <v>25930</v>
      </c>
      <c r="O6014" s="31" t="s">
        <v>25929</v>
      </c>
      <c r="P6014" s="32" t="s">
        <v>67</v>
      </c>
      <c r="Q6014" s="32">
        <v>1</v>
      </c>
      <c r="R6014" t="str">
        <f t="shared" si="93"/>
        <v>Цибалюк Т.П. ПП, маг. "Сузір'я" р-н Изяславский Район, с.Борисов, ул.Ленина, д.1а</v>
      </c>
    </row>
    <row r="6015" spans="1:18" hidden="1" x14ac:dyDescent="0.25">
      <c r="A6015" s="32">
        <v>161801</v>
      </c>
      <c r="B6015" s="31" t="s">
        <v>12938</v>
      </c>
      <c r="C6015" s="31" t="s">
        <v>12939</v>
      </c>
      <c r="D6015" s="31" t="s">
        <v>12940</v>
      </c>
      <c r="E6015" s="31" t="s">
        <v>135</v>
      </c>
      <c r="F6015" s="31" t="s">
        <v>122</v>
      </c>
      <c r="G6015" s="31" t="s">
        <v>107</v>
      </c>
      <c r="H6015" s="31" t="s">
        <v>108</v>
      </c>
      <c r="I6015" s="31" t="s">
        <v>124</v>
      </c>
      <c r="J6015" s="31" t="s">
        <v>109</v>
      </c>
      <c r="K6015" s="31" t="s">
        <v>110</v>
      </c>
      <c r="L6015" s="31" t="s">
        <v>12939</v>
      </c>
      <c r="M6015" s="31" t="s">
        <v>7</v>
      </c>
      <c r="N6015" s="31" t="s">
        <v>25930</v>
      </c>
      <c r="O6015" s="31" t="s">
        <v>25929</v>
      </c>
      <c r="P6015" s="32" t="s">
        <v>66</v>
      </c>
      <c r="Q6015" s="32">
        <v>1</v>
      </c>
      <c r="R6015" t="str">
        <f t="shared" si="93"/>
        <v>Циболюк ПП, маг. "Сузір'я" р-н Изяславский Район, с.Плужное, ул.Бортника, д.1</v>
      </c>
    </row>
    <row r="6016" spans="1:18" hidden="1" x14ac:dyDescent="0.25">
      <c r="A6016" s="32">
        <v>161801</v>
      </c>
      <c r="B6016" s="31" t="s">
        <v>12938</v>
      </c>
      <c r="C6016" s="31" t="s">
        <v>12939</v>
      </c>
      <c r="D6016" s="31" t="s">
        <v>12940</v>
      </c>
      <c r="E6016" s="31" t="s">
        <v>135</v>
      </c>
      <c r="F6016" s="31" t="s">
        <v>122</v>
      </c>
      <c r="G6016" s="31" t="s">
        <v>107</v>
      </c>
      <c r="H6016" s="31" t="s">
        <v>108</v>
      </c>
      <c r="I6016" s="31"/>
      <c r="J6016" s="31"/>
      <c r="K6016" s="31" t="s">
        <v>110</v>
      </c>
      <c r="L6016" s="31" t="s">
        <v>12939</v>
      </c>
      <c r="M6016" s="31" t="s">
        <v>7</v>
      </c>
      <c r="N6016" s="31" t="s">
        <v>25930</v>
      </c>
      <c r="O6016" s="31" t="s">
        <v>25929</v>
      </c>
      <c r="P6016" s="32" t="s">
        <v>66</v>
      </c>
      <c r="Q6016" s="32">
        <v>1</v>
      </c>
      <c r="R6016" t="str">
        <f t="shared" si="93"/>
        <v>Циболюк ПП, маг. "Сузір'я" р-н Изяславский Район, с.Плужное, ул.Бортника, д.1</v>
      </c>
    </row>
    <row r="6017" spans="1:18" hidden="1" x14ac:dyDescent="0.25">
      <c r="A6017" s="32">
        <v>161802</v>
      </c>
      <c r="B6017" s="31" t="s">
        <v>12941</v>
      </c>
      <c r="C6017" s="31" t="s">
        <v>12939</v>
      </c>
      <c r="D6017" s="31" t="s">
        <v>12942</v>
      </c>
      <c r="E6017" s="31" t="s">
        <v>135</v>
      </c>
      <c r="F6017" s="31" t="s">
        <v>122</v>
      </c>
      <c r="G6017" s="31" t="s">
        <v>107</v>
      </c>
      <c r="H6017" s="31" t="s">
        <v>108</v>
      </c>
      <c r="I6017" s="31" t="s">
        <v>124</v>
      </c>
      <c r="J6017" s="31" t="s">
        <v>109</v>
      </c>
      <c r="K6017" s="31" t="s">
        <v>110</v>
      </c>
      <c r="L6017" s="31" t="s">
        <v>12939</v>
      </c>
      <c r="M6017" s="31" t="s">
        <v>7</v>
      </c>
      <c r="N6017" s="31" t="s">
        <v>25930</v>
      </c>
      <c r="O6017" s="31" t="s">
        <v>25929</v>
      </c>
      <c r="P6017" s="32" t="s">
        <v>67</v>
      </c>
      <c r="Q6017" s="32">
        <v>1</v>
      </c>
      <c r="R6017" t="str">
        <f t="shared" si="93"/>
        <v>Циболюк ПП, маг. "Сузір'я" р-н Изяславский Район, с.Лютарка, ул.Победы, д.1</v>
      </c>
    </row>
    <row r="6018" spans="1:18" hidden="1" x14ac:dyDescent="0.25">
      <c r="A6018" s="32">
        <v>161802</v>
      </c>
      <c r="B6018" s="31" t="s">
        <v>12941</v>
      </c>
      <c r="C6018" s="31" t="s">
        <v>12939</v>
      </c>
      <c r="D6018" s="31" t="s">
        <v>12942</v>
      </c>
      <c r="E6018" s="31" t="s">
        <v>135</v>
      </c>
      <c r="F6018" s="31" t="s">
        <v>122</v>
      </c>
      <c r="G6018" s="31" t="s">
        <v>107</v>
      </c>
      <c r="H6018" s="31" t="s">
        <v>108</v>
      </c>
      <c r="I6018" s="31"/>
      <c r="J6018" s="31"/>
      <c r="K6018" s="31" t="s">
        <v>110</v>
      </c>
      <c r="L6018" s="31" t="s">
        <v>12939</v>
      </c>
      <c r="M6018" s="31" t="s">
        <v>7</v>
      </c>
      <c r="N6018" s="31" t="s">
        <v>25930</v>
      </c>
      <c r="O6018" s="31" t="s">
        <v>25929</v>
      </c>
      <c r="P6018" s="32" t="s">
        <v>67</v>
      </c>
      <c r="Q6018" s="32">
        <v>1</v>
      </c>
      <c r="R6018" t="str">
        <f t="shared" si="93"/>
        <v>Циболюк ПП, маг. "Сузір'я" р-н Изяславский Район, с.Лютарка, ул.Победы, д.1</v>
      </c>
    </row>
    <row r="6019" spans="1:18" hidden="1" x14ac:dyDescent="0.25">
      <c r="A6019" s="32">
        <v>161805</v>
      </c>
      <c r="B6019" s="31" t="s">
        <v>12943</v>
      </c>
      <c r="C6019" s="31" t="s">
        <v>12944</v>
      </c>
      <c r="D6019" s="31" t="s">
        <v>12945</v>
      </c>
      <c r="E6019" s="31" t="s">
        <v>135</v>
      </c>
      <c r="F6019" s="31" t="s">
        <v>122</v>
      </c>
      <c r="G6019" s="31" t="s">
        <v>107</v>
      </c>
      <c r="H6019" s="31" t="s">
        <v>108</v>
      </c>
      <c r="I6019" s="31" t="s">
        <v>12946</v>
      </c>
      <c r="J6019" s="31" t="s">
        <v>12947</v>
      </c>
      <c r="K6019" s="31" t="s">
        <v>110</v>
      </c>
      <c r="L6019" s="31" t="s">
        <v>12944</v>
      </c>
      <c r="M6019" s="31" t="s">
        <v>9</v>
      </c>
      <c r="N6019" s="31" t="s">
        <v>25930</v>
      </c>
      <c r="O6019" s="31" t="s">
        <v>25929</v>
      </c>
      <c r="P6019" s="32" t="s">
        <v>66</v>
      </c>
      <c r="Q6019" s="32">
        <v>1</v>
      </c>
      <c r="R6019" t="str">
        <f t="shared" ref="R6019:R6082" si="94">CONCATENATE(C6019," ",D6019)</f>
        <v>Цимбалюк Н.В. ПП, маг. "Діос" р-н Полонский Район, с.Великая Березна (Навпроти школи)</v>
      </c>
    </row>
    <row r="6020" spans="1:18" hidden="1" x14ac:dyDescent="0.25">
      <c r="A6020" s="32">
        <v>161805</v>
      </c>
      <c r="B6020" s="31" t="s">
        <v>12943</v>
      </c>
      <c r="C6020" s="31" t="s">
        <v>12944</v>
      </c>
      <c r="D6020" s="31" t="s">
        <v>12945</v>
      </c>
      <c r="E6020" s="31" t="s">
        <v>135</v>
      </c>
      <c r="F6020" s="31" t="s">
        <v>122</v>
      </c>
      <c r="G6020" s="31" t="s">
        <v>107</v>
      </c>
      <c r="H6020" s="31" t="s">
        <v>108</v>
      </c>
      <c r="I6020" s="31"/>
      <c r="J6020" s="31"/>
      <c r="K6020" s="31" t="s">
        <v>110</v>
      </c>
      <c r="L6020" s="31" t="s">
        <v>12944</v>
      </c>
      <c r="M6020" s="31" t="s">
        <v>9</v>
      </c>
      <c r="N6020" s="31" t="s">
        <v>25930</v>
      </c>
      <c r="O6020" s="31" t="s">
        <v>25929</v>
      </c>
      <c r="P6020" s="32" t="s">
        <v>66</v>
      </c>
      <c r="Q6020" s="32">
        <v>1</v>
      </c>
      <c r="R6020" t="str">
        <f t="shared" si="94"/>
        <v>Цимбалюк Н.В. ПП, маг. "Діос" р-н Полонский Район, с.Великая Березна (Навпроти школи)</v>
      </c>
    </row>
    <row r="6021" spans="1:18" hidden="1" x14ac:dyDescent="0.25">
      <c r="A6021" s="32">
        <v>161808</v>
      </c>
      <c r="B6021" s="31" t="s">
        <v>12953</v>
      </c>
      <c r="C6021" s="31" t="s">
        <v>12954</v>
      </c>
      <c r="D6021" s="31" t="s">
        <v>12955</v>
      </c>
      <c r="E6021" s="31" t="s">
        <v>135</v>
      </c>
      <c r="F6021" s="31" t="s">
        <v>122</v>
      </c>
      <c r="G6021" s="31" t="s">
        <v>113</v>
      </c>
      <c r="H6021" s="31" t="s">
        <v>108</v>
      </c>
      <c r="I6021" s="31" t="s">
        <v>12956</v>
      </c>
      <c r="J6021" s="31" t="s">
        <v>12957</v>
      </c>
      <c r="K6021" s="31" t="s">
        <v>110</v>
      </c>
      <c r="L6021" s="31" t="s">
        <v>12954</v>
      </c>
      <c r="M6021" s="31" t="s">
        <v>7</v>
      </c>
      <c r="N6021" s="31" t="s">
        <v>25930</v>
      </c>
      <c r="O6021" s="31" t="s">
        <v>25929</v>
      </c>
      <c r="P6021" s="32" t="s">
        <v>66</v>
      </c>
      <c r="Q6021" s="32">
        <v>1</v>
      </c>
      <c r="R6021" t="str">
        <f t="shared" si="94"/>
        <v>Цимбалюк Р.М. ПП, маг. "Рукавичка" г.Славута, ул.Мира, д.77 (біля школи)</v>
      </c>
    </row>
    <row r="6022" spans="1:18" hidden="1" x14ac:dyDescent="0.25">
      <c r="A6022" s="32">
        <v>161808</v>
      </c>
      <c r="B6022" s="31" t="s">
        <v>12953</v>
      </c>
      <c r="C6022" s="31" t="s">
        <v>12954</v>
      </c>
      <c r="D6022" s="31" t="s">
        <v>12955</v>
      </c>
      <c r="E6022" s="31" t="s">
        <v>135</v>
      </c>
      <c r="F6022" s="31" t="s">
        <v>122</v>
      </c>
      <c r="G6022" s="31" t="s">
        <v>113</v>
      </c>
      <c r="H6022" s="31" t="s">
        <v>108</v>
      </c>
      <c r="I6022" s="31"/>
      <c r="J6022" s="31"/>
      <c r="K6022" s="31" t="s">
        <v>110</v>
      </c>
      <c r="L6022" s="31" t="s">
        <v>12954</v>
      </c>
      <c r="M6022" s="31" t="s">
        <v>7</v>
      </c>
      <c r="N6022" s="31" t="s">
        <v>25930</v>
      </c>
      <c r="O6022" s="31" t="s">
        <v>25929</v>
      </c>
      <c r="P6022" s="32" t="s">
        <v>66</v>
      </c>
      <c r="Q6022" s="32">
        <v>1</v>
      </c>
      <c r="R6022" t="str">
        <f t="shared" si="94"/>
        <v>Цимбалюк Р.М. ПП, маг. "Рукавичка" г.Славута, ул.Мира, д.77 (біля школи)</v>
      </c>
    </row>
    <row r="6023" spans="1:18" hidden="1" x14ac:dyDescent="0.25">
      <c r="A6023" s="32">
        <v>161812</v>
      </c>
      <c r="B6023" s="31" t="s">
        <v>12959</v>
      </c>
      <c r="C6023" s="31" t="s">
        <v>12960</v>
      </c>
      <c r="D6023" s="31" t="s">
        <v>12961</v>
      </c>
      <c r="E6023" s="31" t="s">
        <v>135</v>
      </c>
      <c r="F6023" s="31" t="s">
        <v>122</v>
      </c>
      <c r="G6023" s="31" t="s">
        <v>149</v>
      </c>
      <c r="H6023" s="31" t="s">
        <v>108</v>
      </c>
      <c r="I6023" s="31" t="s">
        <v>124</v>
      </c>
      <c r="J6023" s="31" t="s">
        <v>109</v>
      </c>
      <c r="K6023" s="31" t="s">
        <v>110</v>
      </c>
      <c r="L6023" s="31" t="s">
        <v>12960</v>
      </c>
      <c r="M6023" s="31" t="s">
        <v>10</v>
      </c>
      <c r="N6023" s="31" t="s">
        <v>25930</v>
      </c>
      <c r="O6023" s="31" t="s">
        <v>25929</v>
      </c>
      <c r="P6023" s="32" t="s">
        <v>66</v>
      </c>
      <c r="Q6023" s="32">
        <v>0.5</v>
      </c>
      <c r="R6023" t="str">
        <f t="shared" si="94"/>
        <v>Цюпа М.А. ПП, к-к р-н Красиловский Район, с.Зеленая, д.2а</v>
      </c>
    </row>
    <row r="6024" spans="1:18" hidden="1" x14ac:dyDescent="0.25">
      <c r="A6024" s="32">
        <v>161812</v>
      </c>
      <c r="B6024" s="31" t="s">
        <v>12959</v>
      </c>
      <c r="C6024" s="31" t="s">
        <v>12960</v>
      </c>
      <c r="D6024" s="31" t="s">
        <v>12961</v>
      </c>
      <c r="E6024" s="31" t="s">
        <v>135</v>
      </c>
      <c r="F6024" s="31" t="s">
        <v>122</v>
      </c>
      <c r="G6024" s="31" t="s">
        <v>149</v>
      </c>
      <c r="H6024" s="31" t="s">
        <v>108</v>
      </c>
      <c r="I6024" s="31"/>
      <c r="J6024" s="31"/>
      <c r="K6024" s="31" t="s">
        <v>110</v>
      </c>
      <c r="L6024" s="31" t="s">
        <v>12960</v>
      </c>
      <c r="M6024" s="31" t="s">
        <v>10</v>
      </c>
      <c r="N6024" s="31" t="s">
        <v>25930</v>
      </c>
      <c r="O6024" s="31" t="s">
        <v>25929</v>
      </c>
      <c r="P6024" s="32" t="s">
        <v>66</v>
      </c>
      <c r="Q6024" s="32">
        <v>0.5</v>
      </c>
      <c r="R6024" t="str">
        <f t="shared" si="94"/>
        <v>Цюпа М.А. ПП, к-к р-н Красиловский Район, с.Зеленая, д.2а</v>
      </c>
    </row>
    <row r="6025" spans="1:18" hidden="1" x14ac:dyDescent="0.25">
      <c r="A6025" s="32">
        <v>161813</v>
      </c>
      <c r="B6025" s="31" t="s">
        <v>12962</v>
      </c>
      <c r="C6025" s="31" t="s">
        <v>12963</v>
      </c>
      <c r="D6025" s="31" t="s">
        <v>12964</v>
      </c>
      <c r="E6025" s="31" t="s">
        <v>135</v>
      </c>
      <c r="F6025" s="31" t="s">
        <v>122</v>
      </c>
      <c r="G6025" s="31" t="s">
        <v>107</v>
      </c>
      <c r="H6025" s="31" t="s">
        <v>108</v>
      </c>
      <c r="I6025" s="31" t="s">
        <v>124</v>
      </c>
      <c r="J6025" s="31" t="s">
        <v>109</v>
      </c>
      <c r="K6025" s="31" t="s">
        <v>110</v>
      </c>
      <c r="L6025" s="31" t="s">
        <v>12963</v>
      </c>
      <c r="M6025" s="31" t="s">
        <v>10</v>
      </c>
      <c r="N6025" s="31" t="s">
        <v>25930</v>
      </c>
      <c r="O6025" s="31" t="s">
        <v>25929</v>
      </c>
      <c r="P6025" s="32" t="s">
        <v>67</v>
      </c>
      <c r="Q6025" s="32">
        <v>0.5</v>
      </c>
      <c r="R6025" t="str">
        <f t="shared" si="94"/>
        <v>Цюпа М.А. ПП, маг. "Гастроном" р-н Красиловский Район, пгт.Закриничье, ул.Шоссейная, д.14</v>
      </c>
    </row>
    <row r="6026" spans="1:18" hidden="1" x14ac:dyDescent="0.25">
      <c r="A6026" s="32">
        <v>161813</v>
      </c>
      <c r="B6026" s="31" t="s">
        <v>12962</v>
      </c>
      <c r="C6026" s="31" t="s">
        <v>12963</v>
      </c>
      <c r="D6026" s="31" t="s">
        <v>12964</v>
      </c>
      <c r="E6026" s="31" t="s">
        <v>135</v>
      </c>
      <c r="F6026" s="31" t="s">
        <v>122</v>
      </c>
      <c r="G6026" s="31" t="s">
        <v>107</v>
      </c>
      <c r="H6026" s="31" t="s">
        <v>108</v>
      </c>
      <c r="I6026" s="31"/>
      <c r="J6026" s="31"/>
      <c r="K6026" s="31" t="s">
        <v>110</v>
      </c>
      <c r="L6026" s="31" t="s">
        <v>12963</v>
      </c>
      <c r="M6026" s="31" t="s">
        <v>10</v>
      </c>
      <c r="N6026" s="31" t="s">
        <v>25930</v>
      </c>
      <c r="O6026" s="31" t="s">
        <v>25929</v>
      </c>
      <c r="P6026" s="32" t="s">
        <v>67</v>
      </c>
      <c r="Q6026" s="32">
        <v>0.5</v>
      </c>
      <c r="R6026" t="str">
        <f t="shared" si="94"/>
        <v>Цюпа М.А. ПП, маг. "Гастроном" р-н Красиловский Район, пгт.Закриничье, ул.Шоссейная, д.14</v>
      </c>
    </row>
    <row r="6027" spans="1:18" hidden="1" x14ac:dyDescent="0.25">
      <c r="A6027" s="32">
        <v>161814</v>
      </c>
      <c r="B6027" s="31" t="s">
        <v>12965</v>
      </c>
      <c r="C6027" s="31" t="s">
        <v>12966</v>
      </c>
      <c r="D6027" s="31" t="s">
        <v>12967</v>
      </c>
      <c r="E6027" s="31" t="s">
        <v>135</v>
      </c>
      <c r="F6027" s="31" t="s">
        <v>122</v>
      </c>
      <c r="G6027" s="31" t="s">
        <v>107</v>
      </c>
      <c r="H6027" s="31" t="s">
        <v>108</v>
      </c>
      <c r="I6027" s="31" t="s">
        <v>124</v>
      </c>
      <c r="J6027" s="31" t="s">
        <v>109</v>
      </c>
      <c r="K6027" s="31" t="s">
        <v>110</v>
      </c>
      <c r="L6027" s="31" t="s">
        <v>12966</v>
      </c>
      <c r="M6027" s="31" t="s">
        <v>10</v>
      </c>
      <c r="N6027" s="31" t="s">
        <v>25930</v>
      </c>
      <c r="O6027" s="31" t="s">
        <v>25929</v>
      </c>
      <c r="P6027" s="32" t="s">
        <v>67</v>
      </c>
      <c r="Q6027" s="32">
        <v>0.5</v>
      </c>
      <c r="R6027" t="str">
        <f t="shared" si="94"/>
        <v>Цюпа М.А. ПП, маг. "Продтовари" р-н Красиловский Район, с.Васьковчики, ул.Ленина, д.1</v>
      </c>
    </row>
    <row r="6028" spans="1:18" hidden="1" x14ac:dyDescent="0.25">
      <c r="A6028" s="32">
        <v>161814</v>
      </c>
      <c r="B6028" s="31" t="s">
        <v>12965</v>
      </c>
      <c r="C6028" s="31" t="s">
        <v>12966</v>
      </c>
      <c r="D6028" s="31" t="s">
        <v>12967</v>
      </c>
      <c r="E6028" s="31" t="s">
        <v>135</v>
      </c>
      <c r="F6028" s="31" t="s">
        <v>122</v>
      </c>
      <c r="G6028" s="31" t="s">
        <v>107</v>
      </c>
      <c r="H6028" s="31" t="s">
        <v>108</v>
      </c>
      <c r="I6028" s="31"/>
      <c r="J6028" s="31"/>
      <c r="K6028" s="31" t="s">
        <v>110</v>
      </c>
      <c r="L6028" s="31" t="s">
        <v>12966</v>
      </c>
      <c r="M6028" s="31" t="s">
        <v>10</v>
      </c>
      <c r="N6028" s="31" t="s">
        <v>25930</v>
      </c>
      <c r="O6028" s="31" t="s">
        <v>25929</v>
      </c>
      <c r="P6028" s="32" t="s">
        <v>67</v>
      </c>
      <c r="Q6028" s="32">
        <v>0.5</v>
      </c>
      <c r="R6028" t="str">
        <f t="shared" si="94"/>
        <v>Цюпа М.А. ПП, маг. "Продтовари" р-н Красиловский Район, с.Васьковчики, ул.Ленина, д.1</v>
      </c>
    </row>
    <row r="6029" spans="1:18" hidden="1" x14ac:dyDescent="0.25">
      <c r="A6029" s="32">
        <v>161837</v>
      </c>
      <c r="B6029" s="31" t="s">
        <v>13021</v>
      </c>
      <c r="C6029" s="31" t="s">
        <v>13022</v>
      </c>
      <c r="D6029" s="31" t="s">
        <v>13023</v>
      </c>
      <c r="E6029" s="31" t="s">
        <v>135</v>
      </c>
      <c r="F6029" s="31" t="s">
        <v>122</v>
      </c>
      <c r="G6029" s="31" t="s">
        <v>107</v>
      </c>
      <c r="H6029" s="31" t="s">
        <v>108</v>
      </c>
      <c r="I6029" s="31" t="s">
        <v>13024</v>
      </c>
      <c r="J6029" s="31" t="s">
        <v>13025</v>
      </c>
      <c r="K6029" s="31" t="s">
        <v>110</v>
      </c>
      <c r="L6029" s="31" t="s">
        <v>13022</v>
      </c>
      <c r="M6029" s="31" t="s">
        <v>12</v>
      </c>
      <c r="N6029" s="31" t="s">
        <v>25930</v>
      </c>
      <c r="O6029" s="31" t="s">
        <v>25929</v>
      </c>
      <c r="P6029" s="32" t="s">
        <v>67</v>
      </c>
      <c r="Q6029" s="32">
        <v>0.5</v>
      </c>
      <c r="R6029" t="str">
        <f t="shared" si="94"/>
        <v>Черкасова О.П. ПП, маг. "Максим" р-н Полонский Район, пгт.Понинка, ул.Щорса, д.108</v>
      </c>
    </row>
    <row r="6030" spans="1:18" hidden="1" x14ac:dyDescent="0.25">
      <c r="A6030" s="32">
        <v>161837</v>
      </c>
      <c r="B6030" s="31" t="s">
        <v>13021</v>
      </c>
      <c r="C6030" s="31" t="s">
        <v>13022</v>
      </c>
      <c r="D6030" s="31" t="s">
        <v>13023</v>
      </c>
      <c r="E6030" s="31" t="s">
        <v>135</v>
      </c>
      <c r="F6030" s="31" t="s">
        <v>122</v>
      </c>
      <c r="G6030" s="31" t="s">
        <v>107</v>
      </c>
      <c r="H6030" s="31" t="s">
        <v>108</v>
      </c>
      <c r="I6030" s="31"/>
      <c r="J6030" s="31"/>
      <c r="K6030" s="31" t="s">
        <v>110</v>
      </c>
      <c r="L6030" s="31" t="s">
        <v>13022</v>
      </c>
      <c r="M6030" s="31" t="s">
        <v>12</v>
      </c>
      <c r="N6030" s="31" t="s">
        <v>25930</v>
      </c>
      <c r="O6030" s="31" t="s">
        <v>25929</v>
      </c>
      <c r="P6030" s="32" t="s">
        <v>67</v>
      </c>
      <c r="Q6030" s="32">
        <v>0.5</v>
      </c>
      <c r="R6030" t="str">
        <f t="shared" si="94"/>
        <v>Черкасова О.П. ПП, маг. "Максим" р-н Полонский Район, пгт.Понинка, ул.Щорса, д.108</v>
      </c>
    </row>
    <row r="6031" spans="1:18" hidden="1" x14ac:dyDescent="0.25">
      <c r="A6031" s="32">
        <v>161854</v>
      </c>
      <c r="B6031" s="31" t="s">
        <v>13066</v>
      </c>
      <c r="C6031" s="31" t="s">
        <v>13067</v>
      </c>
      <c r="D6031" s="31" t="s">
        <v>13068</v>
      </c>
      <c r="E6031" s="31" t="s">
        <v>135</v>
      </c>
      <c r="F6031" s="31" t="s">
        <v>122</v>
      </c>
      <c r="G6031" s="31" t="s">
        <v>107</v>
      </c>
      <c r="H6031" s="31" t="s">
        <v>108</v>
      </c>
      <c r="I6031" s="31" t="s">
        <v>13069</v>
      </c>
      <c r="J6031" s="31" t="s">
        <v>13070</v>
      </c>
      <c r="K6031" s="31" t="s">
        <v>110</v>
      </c>
      <c r="L6031" s="31" t="s">
        <v>13067</v>
      </c>
      <c r="M6031" s="31" t="s">
        <v>9</v>
      </c>
      <c r="N6031" s="31" t="s">
        <v>25930</v>
      </c>
      <c r="O6031" s="31" t="s">
        <v>25929</v>
      </c>
      <c r="P6031" s="32" t="s">
        <v>66</v>
      </c>
      <c r="Q6031" s="32">
        <v>1</v>
      </c>
      <c r="R6031" t="str">
        <f t="shared" si="94"/>
        <v>Чорна О.А. ПП, маг. "Каприз" р-н Шепетовский Район, с.Чотырбоки (0)</v>
      </c>
    </row>
    <row r="6032" spans="1:18" hidden="1" x14ac:dyDescent="0.25">
      <c r="A6032" s="32">
        <v>161854</v>
      </c>
      <c r="B6032" s="31" t="s">
        <v>13066</v>
      </c>
      <c r="C6032" s="31" t="s">
        <v>13067</v>
      </c>
      <c r="D6032" s="31" t="s">
        <v>13068</v>
      </c>
      <c r="E6032" s="31" t="s">
        <v>135</v>
      </c>
      <c r="F6032" s="31" t="s">
        <v>122</v>
      </c>
      <c r="G6032" s="31" t="s">
        <v>107</v>
      </c>
      <c r="H6032" s="31" t="s">
        <v>108</v>
      </c>
      <c r="I6032" s="31"/>
      <c r="J6032" s="31"/>
      <c r="K6032" s="31" t="s">
        <v>110</v>
      </c>
      <c r="L6032" s="31" t="s">
        <v>13067</v>
      </c>
      <c r="M6032" s="31" t="s">
        <v>9</v>
      </c>
      <c r="N6032" s="31" t="s">
        <v>25930</v>
      </c>
      <c r="O6032" s="31" t="s">
        <v>25929</v>
      </c>
      <c r="P6032" s="32" t="s">
        <v>66</v>
      </c>
      <c r="Q6032" s="32">
        <v>1</v>
      </c>
      <c r="R6032" t="str">
        <f t="shared" si="94"/>
        <v>Чорна О.А. ПП, маг. "Каприз" р-н Шепетовский Район, с.Чотырбоки (0)</v>
      </c>
    </row>
    <row r="6033" spans="1:18" hidden="1" x14ac:dyDescent="0.25">
      <c r="A6033" s="32">
        <v>161338</v>
      </c>
      <c r="B6033" s="31" t="s">
        <v>11783</v>
      </c>
      <c r="C6033" s="31" t="s">
        <v>11784</v>
      </c>
      <c r="D6033" s="31" t="s">
        <v>11785</v>
      </c>
      <c r="E6033" s="31" t="s">
        <v>145</v>
      </c>
      <c r="F6033" s="31" t="s">
        <v>122</v>
      </c>
      <c r="G6033" s="31" t="s">
        <v>107</v>
      </c>
      <c r="H6033" s="31" t="s">
        <v>108</v>
      </c>
      <c r="I6033" s="31" t="s">
        <v>124</v>
      </c>
      <c r="J6033" s="31" t="s">
        <v>109</v>
      </c>
      <c r="K6033" s="31" t="s">
        <v>110</v>
      </c>
      <c r="L6033" s="31" t="s">
        <v>11784</v>
      </c>
      <c r="M6033" s="31" t="s">
        <v>25936</v>
      </c>
      <c r="N6033" s="31" t="s">
        <v>25931</v>
      </c>
      <c r="O6033" s="31" t="s">
        <v>25929</v>
      </c>
      <c r="P6033" s="32" t="s">
        <v>67</v>
      </c>
      <c r="Q6033" s="32">
        <v>0.5</v>
      </c>
      <c r="R6033" t="str">
        <f t="shared" si="94"/>
        <v>Райтаровська І.М. ПП, маг. "Продукти" р-н Городокский Район, с.Лесогорка, д.21 (біля школи)</v>
      </c>
    </row>
    <row r="6034" spans="1:18" hidden="1" x14ac:dyDescent="0.25">
      <c r="A6034" s="32">
        <v>161338</v>
      </c>
      <c r="B6034" s="31" t="s">
        <v>11783</v>
      </c>
      <c r="C6034" s="31" t="s">
        <v>11784</v>
      </c>
      <c r="D6034" s="31" t="s">
        <v>11785</v>
      </c>
      <c r="E6034" s="31" t="s">
        <v>145</v>
      </c>
      <c r="F6034" s="31" t="s">
        <v>122</v>
      </c>
      <c r="G6034" s="31" t="s">
        <v>107</v>
      </c>
      <c r="H6034" s="31" t="s">
        <v>108</v>
      </c>
      <c r="I6034" s="31"/>
      <c r="J6034" s="31"/>
      <c r="K6034" s="31" t="s">
        <v>110</v>
      </c>
      <c r="L6034" s="31" t="s">
        <v>11784</v>
      </c>
      <c r="M6034" s="31" t="s">
        <v>25936</v>
      </c>
      <c r="N6034" s="31" t="s">
        <v>25931</v>
      </c>
      <c r="O6034" s="31" t="s">
        <v>25929</v>
      </c>
      <c r="P6034" s="32" t="s">
        <v>67</v>
      </c>
      <c r="Q6034" s="32">
        <v>0.5</v>
      </c>
      <c r="R6034" t="str">
        <f t="shared" si="94"/>
        <v>Райтаровська І.М. ПП, маг. "Продукти" р-н Городокский Район, с.Лесогорка, д.21 (біля школи)</v>
      </c>
    </row>
    <row r="6035" spans="1:18" hidden="1" x14ac:dyDescent="0.25">
      <c r="A6035" s="32">
        <v>161342</v>
      </c>
      <c r="B6035" s="31" t="s">
        <v>11790</v>
      </c>
      <c r="C6035" s="31" t="s">
        <v>11789</v>
      </c>
      <c r="D6035" s="31" t="s">
        <v>11791</v>
      </c>
      <c r="E6035" s="31" t="s">
        <v>135</v>
      </c>
      <c r="F6035" s="31" t="s">
        <v>122</v>
      </c>
      <c r="G6035" s="31" t="s">
        <v>107</v>
      </c>
      <c r="H6035" s="31" t="s">
        <v>108</v>
      </c>
      <c r="I6035" s="31" t="s">
        <v>124</v>
      </c>
      <c r="J6035" s="31" t="s">
        <v>109</v>
      </c>
      <c r="K6035" s="31" t="s">
        <v>110</v>
      </c>
      <c r="L6035" s="31" t="s">
        <v>11789</v>
      </c>
      <c r="M6035" s="31" t="s">
        <v>12</v>
      </c>
      <c r="N6035" s="31" t="s">
        <v>25930</v>
      </c>
      <c r="O6035" s="31" t="s">
        <v>25929</v>
      </c>
      <c r="P6035" s="32" t="s">
        <v>66</v>
      </c>
      <c r="Q6035" s="32">
        <v>1</v>
      </c>
      <c r="R6035" t="str">
        <f t="shared" si="94"/>
        <v>Распутна ПП, маг. "Едельвейс" р-н Полонский Район, г.Полонное, пер.Кирова, д.210</v>
      </c>
    </row>
    <row r="6036" spans="1:18" hidden="1" x14ac:dyDescent="0.25">
      <c r="A6036" s="32">
        <v>161342</v>
      </c>
      <c r="B6036" s="31" t="s">
        <v>11790</v>
      </c>
      <c r="C6036" s="31" t="s">
        <v>11789</v>
      </c>
      <c r="D6036" s="31" t="s">
        <v>11791</v>
      </c>
      <c r="E6036" s="31" t="s">
        <v>135</v>
      </c>
      <c r="F6036" s="31" t="s">
        <v>122</v>
      </c>
      <c r="G6036" s="31" t="s">
        <v>107</v>
      </c>
      <c r="H6036" s="31" t="s">
        <v>108</v>
      </c>
      <c r="I6036" s="31"/>
      <c r="J6036" s="31"/>
      <c r="K6036" s="31" t="s">
        <v>110</v>
      </c>
      <c r="L6036" s="31" t="s">
        <v>11789</v>
      </c>
      <c r="M6036" s="31" t="s">
        <v>12</v>
      </c>
      <c r="N6036" s="31" t="s">
        <v>25930</v>
      </c>
      <c r="O6036" s="31" t="s">
        <v>25929</v>
      </c>
      <c r="P6036" s="32" t="s">
        <v>66</v>
      </c>
      <c r="Q6036" s="32">
        <v>1</v>
      </c>
      <c r="R6036" t="str">
        <f t="shared" si="94"/>
        <v>Распутна ПП, маг. "Едельвейс" р-н Полонский Район, г.Полонное, пер.Кирова, д.210</v>
      </c>
    </row>
    <row r="6037" spans="1:18" hidden="1" x14ac:dyDescent="0.25">
      <c r="A6037" s="32">
        <v>161346</v>
      </c>
      <c r="B6037" s="31" t="s">
        <v>3259</v>
      </c>
      <c r="C6037" s="31" t="s">
        <v>11802</v>
      </c>
      <c r="D6037" s="31" t="s">
        <v>3260</v>
      </c>
      <c r="E6037" s="31" t="s">
        <v>145</v>
      </c>
      <c r="F6037" s="31" t="s">
        <v>122</v>
      </c>
      <c r="G6037" s="31" t="s">
        <v>107</v>
      </c>
      <c r="H6037" s="31" t="s">
        <v>108</v>
      </c>
      <c r="I6037" s="31" t="s">
        <v>124</v>
      </c>
      <c r="J6037" s="31" t="s">
        <v>109</v>
      </c>
      <c r="K6037" s="31" t="s">
        <v>110</v>
      </c>
      <c r="L6037" s="31" t="s">
        <v>11802</v>
      </c>
      <c r="M6037" s="31" t="s">
        <v>13</v>
      </c>
      <c r="N6037" s="31" t="s">
        <v>25931</v>
      </c>
      <c r="O6037" s="31" t="s">
        <v>25929</v>
      </c>
      <c r="P6037" s="32" t="s">
        <v>66</v>
      </c>
      <c r="Q6037" s="32">
        <v>1</v>
      </c>
      <c r="R6037" t="str">
        <f t="shared" si="94"/>
        <v>Регеша А.В. ПП, маг. "Продукти" р-н Деражнянский Район, пгт.Лозовое (0)</v>
      </c>
    </row>
    <row r="6038" spans="1:18" hidden="1" x14ac:dyDescent="0.25">
      <c r="A6038" s="32">
        <v>161348</v>
      </c>
      <c r="B6038" s="31" t="s">
        <v>11806</v>
      </c>
      <c r="C6038" s="31" t="s">
        <v>11807</v>
      </c>
      <c r="D6038" s="31" t="s">
        <v>11805</v>
      </c>
      <c r="E6038" s="31" t="s">
        <v>145</v>
      </c>
      <c r="F6038" s="31" t="s">
        <v>122</v>
      </c>
      <c r="G6038" s="31" t="s">
        <v>107</v>
      </c>
      <c r="H6038" s="31" t="s">
        <v>108</v>
      </c>
      <c r="I6038" s="31" t="s">
        <v>7147</v>
      </c>
      <c r="J6038" s="31" t="s">
        <v>7148</v>
      </c>
      <c r="K6038" s="31" t="s">
        <v>110</v>
      </c>
      <c r="L6038" s="31" t="s">
        <v>11807</v>
      </c>
      <c r="M6038" s="31" t="s">
        <v>15</v>
      </c>
      <c r="N6038" s="31" t="s">
        <v>25931</v>
      </c>
      <c r="O6038" s="31" t="s">
        <v>25929</v>
      </c>
      <c r="P6038" s="32" t="s">
        <v>66</v>
      </c>
      <c r="Q6038" s="32">
        <v>1</v>
      </c>
      <c r="R6038" t="str">
        <f t="shared" si="94"/>
        <v>Регула Н.В. ПП, маг. "Продукти" р-н Волочисский Район, с.Писаревка, ул.Первомайская, д.27</v>
      </c>
    </row>
    <row r="6039" spans="1:18" hidden="1" x14ac:dyDescent="0.25">
      <c r="A6039" s="32">
        <v>161348</v>
      </c>
      <c r="B6039" s="31" t="s">
        <v>11806</v>
      </c>
      <c r="C6039" s="31" t="s">
        <v>11807</v>
      </c>
      <c r="D6039" s="31" t="s">
        <v>11805</v>
      </c>
      <c r="E6039" s="31" t="s">
        <v>145</v>
      </c>
      <c r="F6039" s="31" t="s">
        <v>122</v>
      </c>
      <c r="G6039" s="31" t="s">
        <v>107</v>
      </c>
      <c r="H6039" s="31" t="s">
        <v>108</v>
      </c>
      <c r="I6039" s="31"/>
      <c r="J6039" s="31"/>
      <c r="K6039" s="31" t="s">
        <v>110</v>
      </c>
      <c r="L6039" s="31" t="s">
        <v>11807</v>
      </c>
      <c r="M6039" s="31" t="s">
        <v>15</v>
      </c>
      <c r="N6039" s="31" t="s">
        <v>25931</v>
      </c>
      <c r="O6039" s="31" t="s">
        <v>25929</v>
      </c>
      <c r="P6039" s="32" t="s">
        <v>66</v>
      </c>
      <c r="Q6039" s="32">
        <v>1</v>
      </c>
      <c r="R6039" t="str">
        <f t="shared" si="94"/>
        <v>Регула Н.В. ПП, маг. "Продукти" р-н Волочисский Район, с.Писаревка, ул.Первомайская, д.27</v>
      </c>
    </row>
    <row r="6040" spans="1:18" hidden="1" x14ac:dyDescent="0.25">
      <c r="A6040" s="32">
        <v>161358</v>
      </c>
      <c r="B6040" s="31" t="s">
        <v>11822</v>
      </c>
      <c r="C6040" s="31" t="s">
        <v>11823</v>
      </c>
      <c r="D6040" s="31" t="s">
        <v>11824</v>
      </c>
      <c r="E6040" s="31" t="s">
        <v>135</v>
      </c>
      <c r="F6040" s="31" t="s">
        <v>122</v>
      </c>
      <c r="G6040" s="31" t="s">
        <v>107</v>
      </c>
      <c r="H6040" s="31" t="s">
        <v>108</v>
      </c>
      <c r="I6040" s="31" t="s">
        <v>11825</v>
      </c>
      <c r="J6040" s="31" t="s">
        <v>11826</v>
      </c>
      <c r="K6040" s="31" t="s">
        <v>110</v>
      </c>
      <c r="L6040" s="31" t="s">
        <v>11823</v>
      </c>
      <c r="M6040" s="31" t="s">
        <v>11</v>
      </c>
      <c r="N6040" s="31" t="s">
        <v>25930</v>
      </c>
      <c r="O6040" s="31" t="s">
        <v>25929</v>
      </c>
      <c r="P6040" s="32" t="s">
        <v>67</v>
      </c>
      <c r="Q6040" s="32">
        <v>0.5</v>
      </c>
      <c r="R6040" t="str">
        <f t="shared" si="94"/>
        <v>Рибіцька Л.П. ПП, маг. "Мальва" г.Шепетовка, ул.Лесная, д.69</v>
      </c>
    </row>
    <row r="6041" spans="1:18" hidden="1" x14ac:dyDescent="0.25">
      <c r="A6041" s="32">
        <v>161358</v>
      </c>
      <c r="B6041" s="31" t="s">
        <v>11822</v>
      </c>
      <c r="C6041" s="31" t="s">
        <v>11823</v>
      </c>
      <c r="D6041" s="31" t="s">
        <v>11824</v>
      </c>
      <c r="E6041" s="31" t="s">
        <v>135</v>
      </c>
      <c r="F6041" s="31" t="s">
        <v>122</v>
      </c>
      <c r="G6041" s="31" t="s">
        <v>107</v>
      </c>
      <c r="H6041" s="31" t="s">
        <v>108</v>
      </c>
      <c r="I6041" s="31"/>
      <c r="J6041" s="31"/>
      <c r="K6041" s="31" t="s">
        <v>110</v>
      </c>
      <c r="L6041" s="31" t="s">
        <v>11823</v>
      </c>
      <c r="M6041" s="31" t="s">
        <v>11</v>
      </c>
      <c r="N6041" s="31" t="s">
        <v>25930</v>
      </c>
      <c r="O6041" s="31" t="s">
        <v>25929</v>
      </c>
      <c r="P6041" s="32" t="s">
        <v>67</v>
      </c>
      <c r="Q6041" s="32">
        <v>0.5</v>
      </c>
      <c r="R6041" t="str">
        <f t="shared" si="94"/>
        <v>Рибіцька Л.П. ПП, маг. "Мальва" г.Шепетовка, ул.Лесная, д.69</v>
      </c>
    </row>
    <row r="6042" spans="1:18" hidden="1" x14ac:dyDescent="0.25">
      <c r="A6042" s="32">
        <v>161360</v>
      </c>
      <c r="B6042" s="31" t="s">
        <v>11827</v>
      </c>
      <c r="C6042" s="31" t="s">
        <v>11828</v>
      </c>
      <c r="D6042" s="31" t="s">
        <v>11829</v>
      </c>
      <c r="E6042" s="31" t="s">
        <v>135</v>
      </c>
      <c r="F6042" s="31" t="s">
        <v>122</v>
      </c>
      <c r="G6042" s="31" t="s">
        <v>107</v>
      </c>
      <c r="H6042" s="31" t="s">
        <v>108</v>
      </c>
      <c r="I6042" s="31" t="s">
        <v>11830</v>
      </c>
      <c r="J6042" s="31" t="s">
        <v>11831</v>
      </c>
      <c r="K6042" s="31" t="s">
        <v>110</v>
      </c>
      <c r="L6042" s="31" t="s">
        <v>11828</v>
      </c>
      <c r="M6042" s="31" t="s">
        <v>10</v>
      </c>
      <c r="N6042" s="31" t="s">
        <v>25930</v>
      </c>
      <c r="O6042" s="31" t="s">
        <v>25929</v>
      </c>
      <c r="P6042" s="32" t="s">
        <v>66</v>
      </c>
      <c r="Q6042" s="32">
        <v>1</v>
      </c>
      <c r="R6042" t="str">
        <f t="shared" si="94"/>
        <v>Рижко Т.М. ПП, маг. "Продукти" р-н Изяславский Район, с.Новое Село, ул.Ленина, д.33</v>
      </c>
    </row>
    <row r="6043" spans="1:18" hidden="1" x14ac:dyDescent="0.25">
      <c r="A6043" s="32">
        <v>161360</v>
      </c>
      <c r="B6043" s="31" t="s">
        <v>11827</v>
      </c>
      <c r="C6043" s="31" t="s">
        <v>11828</v>
      </c>
      <c r="D6043" s="31" t="s">
        <v>11829</v>
      </c>
      <c r="E6043" s="31" t="s">
        <v>135</v>
      </c>
      <c r="F6043" s="31" t="s">
        <v>122</v>
      </c>
      <c r="G6043" s="31" t="s">
        <v>107</v>
      </c>
      <c r="H6043" s="31" t="s">
        <v>108</v>
      </c>
      <c r="I6043" s="31"/>
      <c r="J6043" s="31"/>
      <c r="K6043" s="31" t="s">
        <v>110</v>
      </c>
      <c r="L6043" s="31" t="s">
        <v>11828</v>
      </c>
      <c r="M6043" s="31" t="s">
        <v>10</v>
      </c>
      <c r="N6043" s="31" t="s">
        <v>25930</v>
      </c>
      <c r="O6043" s="31" t="s">
        <v>25929</v>
      </c>
      <c r="P6043" s="32" t="s">
        <v>66</v>
      </c>
      <c r="Q6043" s="32">
        <v>1</v>
      </c>
      <c r="R6043" t="str">
        <f t="shared" si="94"/>
        <v>Рижко Т.М. ПП, маг. "Продукти" р-н Изяславский Район, с.Новое Село, ул.Ленина, д.33</v>
      </c>
    </row>
    <row r="6044" spans="1:18" hidden="1" x14ac:dyDescent="0.25">
      <c r="A6044" s="32">
        <v>161369</v>
      </c>
      <c r="B6044" s="31" t="s">
        <v>11851</v>
      </c>
      <c r="C6044" s="31" t="s">
        <v>11852</v>
      </c>
      <c r="D6044" s="31" t="s">
        <v>1470</v>
      </c>
      <c r="E6044" s="31" t="s">
        <v>145</v>
      </c>
      <c r="F6044" s="31" t="s">
        <v>122</v>
      </c>
      <c r="G6044" s="31" t="s">
        <v>107</v>
      </c>
      <c r="H6044" s="31" t="s">
        <v>108</v>
      </c>
      <c r="I6044" s="31" t="s">
        <v>11853</v>
      </c>
      <c r="J6044" s="31" t="s">
        <v>11854</v>
      </c>
      <c r="K6044" s="31" t="s">
        <v>110</v>
      </c>
      <c r="L6044" s="31" t="s">
        <v>11852</v>
      </c>
      <c r="M6044" s="31" t="s">
        <v>25936</v>
      </c>
      <c r="N6044" s="31" t="s">
        <v>25931</v>
      </c>
      <c r="O6044" s="31" t="s">
        <v>25929</v>
      </c>
      <c r="P6044" s="32" t="s">
        <v>66</v>
      </c>
      <c r="Q6044" s="32">
        <v>0.5</v>
      </c>
      <c r="R6044" t="str">
        <f t="shared" si="94"/>
        <v>Роженко Л.Ю. ПП, к-к "Продукти №2" р-н Городокский Район, г.Городок, ул.Шевченко (територія ринку)</v>
      </c>
    </row>
    <row r="6045" spans="1:18" hidden="1" x14ac:dyDescent="0.25">
      <c r="A6045" s="32">
        <v>161391</v>
      </c>
      <c r="B6045" s="31" t="s">
        <v>11910</v>
      </c>
      <c r="C6045" s="31" t="s">
        <v>11911</v>
      </c>
      <c r="D6045" s="31" t="s">
        <v>11912</v>
      </c>
      <c r="E6045" s="31" t="s">
        <v>135</v>
      </c>
      <c r="F6045" s="31" t="s">
        <v>122</v>
      </c>
      <c r="G6045" s="31" t="s">
        <v>107</v>
      </c>
      <c r="H6045" s="31" t="s">
        <v>108</v>
      </c>
      <c r="I6045" s="31" t="s">
        <v>11913</v>
      </c>
      <c r="J6045" s="31" t="s">
        <v>11914</v>
      </c>
      <c r="K6045" s="31" t="s">
        <v>110</v>
      </c>
      <c r="L6045" s="31" t="s">
        <v>11915</v>
      </c>
      <c r="M6045" s="31" t="s">
        <v>10</v>
      </c>
      <c r="N6045" s="31" t="s">
        <v>25930</v>
      </c>
      <c r="O6045" s="31" t="s">
        <v>25929</v>
      </c>
      <c r="P6045" s="32" t="s">
        <v>66</v>
      </c>
      <c r="Q6045" s="32">
        <v>1</v>
      </c>
      <c r="R6045" t="str">
        <f t="shared" si="94"/>
        <v>Рубас Л.В. ПП, маг. "Людмила" р-н Славутский Район, с.Старый Кривин (ул. Победы)</v>
      </c>
    </row>
    <row r="6046" spans="1:18" hidden="1" x14ac:dyDescent="0.25">
      <c r="A6046" s="32">
        <v>161391</v>
      </c>
      <c r="B6046" s="31" t="s">
        <v>11910</v>
      </c>
      <c r="C6046" s="31" t="s">
        <v>11911</v>
      </c>
      <c r="D6046" s="31" t="s">
        <v>11912</v>
      </c>
      <c r="E6046" s="31" t="s">
        <v>135</v>
      </c>
      <c r="F6046" s="31" t="s">
        <v>122</v>
      </c>
      <c r="G6046" s="31" t="s">
        <v>107</v>
      </c>
      <c r="H6046" s="31" t="s">
        <v>108</v>
      </c>
      <c r="I6046" s="31"/>
      <c r="J6046" s="31"/>
      <c r="K6046" s="31" t="s">
        <v>110</v>
      </c>
      <c r="L6046" s="31" t="s">
        <v>11911</v>
      </c>
      <c r="M6046" s="31" t="s">
        <v>10</v>
      </c>
      <c r="N6046" s="31" t="s">
        <v>25930</v>
      </c>
      <c r="O6046" s="31" t="s">
        <v>25929</v>
      </c>
      <c r="P6046" s="32" t="s">
        <v>66</v>
      </c>
      <c r="Q6046" s="32">
        <v>1</v>
      </c>
      <c r="R6046" t="str">
        <f t="shared" si="94"/>
        <v>Рубас Л.В. ПП, маг. "Людмила" р-н Славутский Район, с.Старый Кривин (ул. Победы)</v>
      </c>
    </row>
    <row r="6047" spans="1:18" hidden="1" x14ac:dyDescent="0.25">
      <c r="A6047" s="32">
        <v>161393</v>
      </c>
      <c r="B6047" s="31" t="s">
        <v>11919</v>
      </c>
      <c r="C6047" s="31" t="s">
        <v>11920</v>
      </c>
      <c r="D6047" s="31" t="s">
        <v>11921</v>
      </c>
      <c r="E6047" s="31" t="s">
        <v>145</v>
      </c>
      <c r="F6047" s="31" t="s">
        <v>122</v>
      </c>
      <c r="G6047" s="31" t="s">
        <v>107</v>
      </c>
      <c r="H6047" s="31" t="s">
        <v>108</v>
      </c>
      <c r="I6047" s="31" t="s">
        <v>6725</v>
      </c>
      <c r="J6047" s="31" t="s">
        <v>6726</v>
      </c>
      <c r="K6047" s="31" t="s">
        <v>110</v>
      </c>
      <c r="L6047" s="31" t="s">
        <v>6723</v>
      </c>
      <c r="M6047" s="31" t="s">
        <v>16</v>
      </c>
      <c r="N6047" s="31" t="s">
        <v>25931</v>
      </c>
      <c r="O6047" s="31" t="s">
        <v>25929</v>
      </c>
      <c r="P6047" s="32" t="s">
        <v>67</v>
      </c>
      <c r="Q6047" s="32">
        <v>0.5</v>
      </c>
      <c r="R6047" t="str">
        <f t="shared" si="94"/>
        <v>Руденький ПП, маг. "Шанс" р-н Деражнянский Район, с.Корычынци, ул.Ленина, д.7 (Незалежности)</v>
      </c>
    </row>
    <row r="6048" spans="1:18" hidden="1" x14ac:dyDescent="0.25">
      <c r="A6048" s="32">
        <v>161395</v>
      </c>
      <c r="B6048" s="31" t="s">
        <v>11922</v>
      </c>
      <c r="C6048" s="31" t="s">
        <v>11923</v>
      </c>
      <c r="D6048" s="31" t="s">
        <v>11924</v>
      </c>
      <c r="E6048" s="31" t="s">
        <v>145</v>
      </c>
      <c r="F6048" s="31" t="s">
        <v>122</v>
      </c>
      <c r="G6048" s="31" t="s">
        <v>107</v>
      </c>
      <c r="H6048" s="31" t="s">
        <v>108</v>
      </c>
      <c r="I6048" s="31" t="s">
        <v>124</v>
      </c>
      <c r="J6048" s="31" t="s">
        <v>109</v>
      </c>
      <c r="K6048" s="31" t="s">
        <v>110</v>
      </c>
      <c r="L6048" s="31" t="s">
        <v>11923</v>
      </c>
      <c r="M6048" s="31" t="s">
        <v>25936</v>
      </c>
      <c r="N6048" s="31" t="s">
        <v>25931</v>
      </c>
      <c r="O6048" s="31" t="s">
        <v>25929</v>
      </c>
      <c r="P6048" s="32" t="s">
        <v>67</v>
      </c>
      <c r="Q6048" s="32">
        <v>1</v>
      </c>
      <c r="R6048" t="str">
        <f t="shared" si="94"/>
        <v>Рудницька А.С. ПП, маг. "Аліна" р-н Городокский Район, г.Городок, ул.Киевская, д.18</v>
      </c>
    </row>
    <row r="6049" spans="1:18" hidden="1" x14ac:dyDescent="0.25">
      <c r="A6049" s="32">
        <v>161395</v>
      </c>
      <c r="B6049" s="31" t="s">
        <v>11922</v>
      </c>
      <c r="C6049" s="31" t="s">
        <v>11923</v>
      </c>
      <c r="D6049" s="31" t="s">
        <v>11924</v>
      </c>
      <c r="E6049" s="31" t="s">
        <v>145</v>
      </c>
      <c r="F6049" s="31" t="s">
        <v>122</v>
      </c>
      <c r="G6049" s="31" t="s">
        <v>107</v>
      </c>
      <c r="H6049" s="31" t="s">
        <v>108</v>
      </c>
      <c r="I6049" s="31"/>
      <c r="J6049" s="31"/>
      <c r="K6049" s="31" t="s">
        <v>110</v>
      </c>
      <c r="L6049" s="31" t="s">
        <v>11923</v>
      </c>
      <c r="M6049" s="31" t="s">
        <v>25936</v>
      </c>
      <c r="N6049" s="31" t="s">
        <v>25931</v>
      </c>
      <c r="O6049" s="31" t="s">
        <v>25929</v>
      </c>
      <c r="P6049" s="32" t="s">
        <v>67</v>
      </c>
      <c r="Q6049" s="32">
        <v>1</v>
      </c>
      <c r="R6049" t="str">
        <f t="shared" si="94"/>
        <v>Рудницька А.С. ПП, маг. "Аліна" р-н Городокский Район, г.Городок, ул.Киевская, д.18</v>
      </c>
    </row>
    <row r="6050" spans="1:18" hidden="1" x14ac:dyDescent="0.25">
      <c r="A6050" s="32">
        <v>161400</v>
      </c>
      <c r="B6050" s="31" t="s">
        <v>11936</v>
      </c>
      <c r="C6050" s="31" t="s">
        <v>11937</v>
      </c>
      <c r="D6050" s="31" t="s">
        <v>11938</v>
      </c>
      <c r="E6050" s="31" t="s">
        <v>135</v>
      </c>
      <c r="F6050" s="31" t="s">
        <v>122</v>
      </c>
      <c r="G6050" s="31" t="s">
        <v>107</v>
      </c>
      <c r="H6050" s="31" t="s">
        <v>108</v>
      </c>
      <c r="I6050" s="31" t="s">
        <v>11939</v>
      </c>
      <c r="J6050" s="31" t="s">
        <v>11940</v>
      </c>
      <c r="K6050" s="31" t="s">
        <v>110</v>
      </c>
      <c r="L6050" s="31" t="s">
        <v>11937</v>
      </c>
      <c r="M6050" s="31" t="s">
        <v>11</v>
      </c>
      <c r="N6050" s="31" t="s">
        <v>25930</v>
      </c>
      <c r="O6050" s="31" t="s">
        <v>25929</v>
      </c>
      <c r="P6050" s="32" t="s">
        <v>66</v>
      </c>
      <c r="Q6050" s="32">
        <v>1</v>
      </c>
      <c r="R6050" t="str">
        <f t="shared" si="94"/>
        <v>Русін В.П. ПП, маг. "Веста" г.Шепетовка, ул.Котика Вали, д.124</v>
      </c>
    </row>
    <row r="6051" spans="1:18" hidden="1" x14ac:dyDescent="0.25">
      <c r="A6051" s="32">
        <v>161400</v>
      </c>
      <c r="B6051" s="31" t="s">
        <v>11936</v>
      </c>
      <c r="C6051" s="31" t="s">
        <v>11937</v>
      </c>
      <c r="D6051" s="31" t="s">
        <v>11938</v>
      </c>
      <c r="E6051" s="31" t="s">
        <v>135</v>
      </c>
      <c r="F6051" s="31" t="s">
        <v>122</v>
      </c>
      <c r="G6051" s="31" t="s">
        <v>107</v>
      </c>
      <c r="H6051" s="31" t="s">
        <v>108</v>
      </c>
      <c r="I6051" s="31"/>
      <c r="J6051" s="31"/>
      <c r="K6051" s="31" t="s">
        <v>110</v>
      </c>
      <c r="L6051" s="31" t="s">
        <v>11937</v>
      </c>
      <c r="M6051" s="31" t="s">
        <v>11</v>
      </c>
      <c r="N6051" s="31" t="s">
        <v>25930</v>
      </c>
      <c r="O6051" s="31" t="s">
        <v>25929</v>
      </c>
      <c r="P6051" s="32" t="s">
        <v>66</v>
      </c>
      <c r="Q6051" s="32">
        <v>1</v>
      </c>
      <c r="R6051" t="str">
        <f t="shared" si="94"/>
        <v>Русін В.П. ПП, маг. "Веста" г.Шепетовка, ул.Котика Вали, д.124</v>
      </c>
    </row>
    <row r="6052" spans="1:18" hidden="1" x14ac:dyDescent="0.25">
      <c r="A6052" s="32">
        <v>161401</v>
      </c>
      <c r="B6052" s="31" t="s">
        <v>11941</v>
      </c>
      <c r="C6052" s="31" t="s">
        <v>11942</v>
      </c>
      <c r="D6052" s="31" t="s">
        <v>11943</v>
      </c>
      <c r="E6052" s="31" t="s">
        <v>135</v>
      </c>
      <c r="F6052" s="31" t="s">
        <v>122</v>
      </c>
      <c r="G6052" s="31" t="s">
        <v>107</v>
      </c>
      <c r="H6052" s="31" t="s">
        <v>108</v>
      </c>
      <c r="I6052" s="31" t="s">
        <v>11944</v>
      </c>
      <c r="J6052" s="31" t="s">
        <v>11945</v>
      </c>
      <c r="K6052" s="31" t="s">
        <v>110</v>
      </c>
      <c r="L6052" s="31" t="s">
        <v>11942</v>
      </c>
      <c r="M6052" s="31" t="s">
        <v>11</v>
      </c>
      <c r="N6052" s="31" t="s">
        <v>25930</v>
      </c>
      <c r="O6052" s="31" t="s">
        <v>25929</v>
      </c>
      <c r="P6052" s="32" t="s">
        <v>25948</v>
      </c>
      <c r="Q6052" s="32">
        <v>0</v>
      </c>
      <c r="R6052" t="str">
        <f t="shared" si="94"/>
        <v>Кравчук В.В. ПП, маг. "Все до столу" г.Шепетовка, шоссе Староконстантиновское, д.4</v>
      </c>
    </row>
    <row r="6053" spans="1:18" hidden="1" x14ac:dyDescent="0.25">
      <c r="A6053" s="32">
        <v>161401</v>
      </c>
      <c r="B6053" s="31" t="s">
        <v>11941</v>
      </c>
      <c r="C6053" s="31" t="s">
        <v>11942</v>
      </c>
      <c r="D6053" s="31" t="s">
        <v>11943</v>
      </c>
      <c r="E6053" s="31" t="s">
        <v>135</v>
      </c>
      <c r="F6053" s="31" t="s">
        <v>122</v>
      </c>
      <c r="G6053" s="31" t="s">
        <v>107</v>
      </c>
      <c r="H6053" s="31" t="s">
        <v>108</v>
      </c>
      <c r="I6053" s="31"/>
      <c r="J6053" s="31"/>
      <c r="K6053" s="31" t="s">
        <v>110</v>
      </c>
      <c r="L6053" s="31" t="s">
        <v>11946</v>
      </c>
      <c r="M6053" s="31" t="s">
        <v>11</v>
      </c>
      <c r="N6053" s="31" t="s">
        <v>25930</v>
      </c>
      <c r="O6053" s="31" t="s">
        <v>25929</v>
      </c>
      <c r="P6053" s="32" t="s">
        <v>25948</v>
      </c>
      <c r="Q6053" s="32">
        <v>0</v>
      </c>
      <c r="R6053" t="str">
        <f t="shared" si="94"/>
        <v>Кравчук В.В. ПП, маг. "Все до столу" г.Шепетовка, шоссе Староконстантиновское, д.4</v>
      </c>
    </row>
    <row r="6054" spans="1:18" hidden="1" x14ac:dyDescent="0.25">
      <c r="A6054" s="32">
        <v>161404</v>
      </c>
      <c r="B6054" s="31" t="s">
        <v>11948</v>
      </c>
      <c r="C6054" s="31" t="s">
        <v>11949</v>
      </c>
      <c r="D6054" s="31" t="s">
        <v>11950</v>
      </c>
      <c r="E6054" s="31" t="s">
        <v>135</v>
      </c>
      <c r="F6054" s="31" t="s">
        <v>122</v>
      </c>
      <c r="G6054" s="31" t="s">
        <v>107</v>
      </c>
      <c r="H6054" s="31" t="s">
        <v>108</v>
      </c>
      <c r="I6054" s="31" t="s">
        <v>139</v>
      </c>
      <c r="J6054" s="31" t="s">
        <v>140</v>
      </c>
      <c r="K6054" s="31" t="s">
        <v>110</v>
      </c>
      <c r="L6054" s="31" t="s">
        <v>11949</v>
      </c>
      <c r="M6054" s="31" t="s">
        <v>12</v>
      </c>
      <c r="N6054" s="31" t="s">
        <v>25930</v>
      </c>
      <c r="O6054" s="31" t="s">
        <v>25929</v>
      </c>
      <c r="P6054" s="32" t="s">
        <v>67</v>
      </c>
      <c r="Q6054" s="32">
        <v>0.5</v>
      </c>
      <c r="R6054" t="str">
        <f t="shared" si="94"/>
        <v>Рябко К.І. ПП, маг. "Міні-маркет" р-н Полонский Район, с.Буртын, ул.Победы, д.7</v>
      </c>
    </row>
    <row r="6055" spans="1:18" hidden="1" x14ac:dyDescent="0.25">
      <c r="A6055" s="32">
        <v>161410</v>
      </c>
      <c r="B6055" s="31" t="s">
        <v>11967</v>
      </c>
      <c r="C6055" s="31" t="s">
        <v>11968</v>
      </c>
      <c r="D6055" s="31" t="s">
        <v>11969</v>
      </c>
      <c r="E6055" s="31" t="s">
        <v>135</v>
      </c>
      <c r="F6055" s="31" t="s">
        <v>122</v>
      </c>
      <c r="G6055" s="31" t="s">
        <v>107</v>
      </c>
      <c r="H6055" s="31" t="s">
        <v>108</v>
      </c>
      <c r="I6055" s="31" t="s">
        <v>11970</v>
      </c>
      <c r="J6055" s="31" t="s">
        <v>11971</v>
      </c>
      <c r="K6055" s="31" t="s">
        <v>110</v>
      </c>
      <c r="L6055" s="31" t="s">
        <v>11968</v>
      </c>
      <c r="M6055" s="31" t="s">
        <v>9</v>
      </c>
      <c r="N6055" s="31" t="s">
        <v>25930</v>
      </c>
      <c r="O6055" s="31" t="s">
        <v>25929</v>
      </c>
      <c r="P6055" s="32" t="s">
        <v>66</v>
      </c>
      <c r="Q6055" s="32">
        <v>1</v>
      </c>
      <c r="R6055" t="str">
        <f t="shared" si="94"/>
        <v>Сабадишина Л.М. ПП, маг. "Сузір'я" р-н Изяславский Район, с.Билогородка, ул.Центральная, д.8</v>
      </c>
    </row>
    <row r="6056" spans="1:18" hidden="1" x14ac:dyDescent="0.25">
      <c r="A6056" s="32">
        <v>161410</v>
      </c>
      <c r="B6056" s="31" t="s">
        <v>11967</v>
      </c>
      <c r="C6056" s="31" t="s">
        <v>11968</v>
      </c>
      <c r="D6056" s="31" t="s">
        <v>11969</v>
      </c>
      <c r="E6056" s="31" t="s">
        <v>135</v>
      </c>
      <c r="F6056" s="31" t="s">
        <v>122</v>
      </c>
      <c r="G6056" s="31" t="s">
        <v>107</v>
      </c>
      <c r="H6056" s="31" t="s">
        <v>108</v>
      </c>
      <c r="I6056" s="31"/>
      <c r="J6056" s="31"/>
      <c r="K6056" s="31" t="s">
        <v>110</v>
      </c>
      <c r="L6056" s="31" t="s">
        <v>11968</v>
      </c>
      <c r="M6056" s="31" t="s">
        <v>9</v>
      </c>
      <c r="N6056" s="31" t="s">
        <v>25930</v>
      </c>
      <c r="O6056" s="31" t="s">
        <v>25929</v>
      </c>
      <c r="P6056" s="32" t="s">
        <v>66</v>
      </c>
      <c r="Q6056" s="32">
        <v>1</v>
      </c>
      <c r="R6056" t="str">
        <f t="shared" si="94"/>
        <v>Сабадишина Л.М. ПП, маг. "Сузір'я" р-н Изяславский Район, с.Билогородка, ул.Центральная, д.8</v>
      </c>
    </row>
    <row r="6057" spans="1:18" hidden="1" x14ac:dyDescent="0.25">
      <c r="A6057" s="32">
        <v>161417</v>
      </c>
      <c r="B6057" s="31" t="s">
        <v>11986</v>
      </c>
      <c r="C6057" s="31" t="s">
        <v>11987</v>
      </c>
      <c r="D6057" s="31" t="s">
        <v>11988</v>
      </c>
      <c r="E6057" s="31" t="s">
        <v>135</v>
      </c>
      <c r="F6057" s="31" t="s">
        <v>122</v>
      </c>
      <c r="G6057" s="31" t="s">
        <v>107</v>
      </c>
      <c r="H6057" s="31" t="s">
        <v>108</v>
      </c>
      <c r="I6057" s="31" t="s">
        <v>11989</v>
      </c>
      <c r="J6057" s="31" t="s">
        <v>11990</v>
      </c>
      <c r="K6057" s="31" t="s">
        <v>110</v>
      </c>
      <c r="L6057" s="31" t="s">
        <v>11987</v>
      </c>
      <c r="M6057" s="31" t="s">
        <v>12</v>
      </c>
      <c r="N6057" s="31" t="s">
        <v>25930</v>
      </c>
      <c r="O6057" s="31" t="s">
        <v>25929</v>
      </c>
      <c r="P6057" s="32" t="s">
        <v>66</v>
      </c>
      <c r="Q6057" s="32">
        <v>0.5</v>
      </c>
      <c r="R6057" t="str">
        <f t="shared" si="94"/>
        <v>Савіч Ю.А. ПП, маг. "Продукти" р-н Полонский Район, г.Полонное, ул.Забилинская, д.11 (біля школи №6)</v>
      </c>
    </row>
    <row r="6058" spans="1:18" hidden="1" x14ac:dyDescent="0.25">
      <c r="A6058" s="32">
        <v>161417</v>
      </c>
      <c r="B6058" s="31" t="s">
        <v>11986</v>
      </c>
      <c r="C6058" s="31" t="s">
        <v>11987</v>
      </c>
      <c r="D6058" s="31" t="s">
        <v>11988</v>
      </c>
      <c r="E6058" s="31" t="s">
        <v>135</v>
      </c>
      <c r="F6058" s="31" t="s">
        <v>122</v>
      </c>
      <c r="G6058" s="31" t="s">
        <v>107</v>
      </c>
      <c r="H6058" s="31" t="s">
        <v>108</v>
      </c>
      <c r="I6058" s="31"/>
      <c r="J6058" s="31"/>
      <c r="K6058" s="31" t="s">
        <v>110</v>
      </c>
      <c r="L6058" s="31" t="s">
        <v>11987</v>
      </c>
      <c r="M6058" s="31" t="s">
        <v>12</v>
      </c>
      <c r="N6058" s="31" t="s">
        <v>25930</v>
      </c>
      <c r="O6058" s="31" t="s">
        <v>25929</v>
      </c>
      <c r="P6058" s="32" t="s">
        <v>66</v>
      </c>
      <c r="Q6058" s="32">
        <v>0.5</v>
      </c>
      <c r="R6058" t="str">
        <f t="shared" si="94"/>
        <v>Савіч Ю.А. ПП, маг. "Продукти" р-н Полонский Район, г.Полонное, ул.Забилинская, д.11 (біля школи №6)</v>
      </c>
    </row>
    <row r="6059" spans="1:18" hidden="1" x14ac:dyDescent="0.25">
      <c r="A6059" s="32">
        <v>161418</v>
      </c>
      <c r="B6059" s="31" t="s">
        <v>11991</v>
      </c>
      <c r="C6059" s="31" t="s">
        <v>11987</v>
      </c>
      <c r="D6059" s="31" t="s">
        <v>11992</v>
      </c>
      <c r="E6059" s="31" t="s">
        <v>135</v>
      </c>
      <c r="F6059" s="31" t="s">
        <v>122</v>
      </c>
      <c r="G6059" s="31" t="s">
        <v>107</v>
      </c>
      <c r="H6059" s="31" t="s">
        <v>108</v>
      </c>
      <c r="I6059" s="31" t="s">
        <v>11993</v>
      </c>
      <c r="J6059" s="31" t="s">
        <v>11994</v>
      </c>
      <c r="K6059" s="31" t="s">
        <v>110</v>
      </c>
      <c r="L6059" s="31" t="s">
        <v>11995</v>
      </c>
      <c r="M6059" s="31" t="s">
        <v>9</v>
      </c>
      <c r="N6059" s="31" t="s">
        <v>25930</v>
      </c>
      <c r="O6059" s="31" t="s">
        <v>25929</v>
      </c>
      <c r="P6059" s="32" t="s">
        <v>67</v>
      </c>
      <c r="Q6059" s="32">
        <v>0.5</v>
      </c>
      <c r="R6059" t="str">
        <f t="shared" si="94"/>
        <v>Савіч Ю.А. ПП, маг. "Продукти" р-н Полонский Район, с.Червоное, ул.Шевченка, д.3</v>
      </c>
    </row>
    <row r="6060" spans="1:18" hidden="1" x14ac:dyDescent="0.25">
      <c r="A6060" s="32">
        <v>161418</v>
      </c>
      <c r="B6060" s="31" t="s">
        <v>11991</v>
      </c>
      <c r="C6060" s="31" t="s">
        <v>11987</v>
      </c>
      <c r="D6060" s="31" t="s">
        <v>11992</v>
      </c>
      <c r="E6060" s="31" t="s">
        <v>135</v>
      </c>
      <c r="F6060" s="31" t="s">
        <v>122</v>
      </c>
      <c r="G6060" s="31" t="s">
        <v>107</v>
      </c>
      <c r="H6060" s="31" t="s">
        <v>108</v>
      </c>
      <c r="I6060" s="31"/>
      <c r="J6060" s="31"/>
      <c r="K6060" s="31" t="s">
        <v>110</v>
      </c>
      <c r="L6060" s="31" t="s">
        <v>11987</v>
      </c>
      <c r="M6060" s="31" t="s">
        <v>9</v>
      </c>
      <c r="N6060" s="31" t="s">
        <v>25930</v>
      </c>
      <c r="O6060" s="31" t="s">
        <v>25929</v>
      </c>
      <c r="P6060" s="32" t="s">
        <v>67</v>
      </c>
      <c r="Q6060" s="32">
        <v>0.5</v>
      </c>
      <c r="R6060" t="str">
        <f t="shared" si="94"/>
        <v>Савіч Ю.А. ПП, маг. "Продукти" р-н Полонский Район, с.Червоное, ул.Шевченка, д.3</v>
      </c>
    </row>
    <row r="6061" spans="1:18" hidden="1" x14ac:dyDescent="0.25">
      <c r="A6061" s="32">
        <v>161422</v>
      </c>
      <c r="B6061" s="31" t="s">
        <v>12004</v>
      </c>
      <c r="C6061" s="31" t="s">
        <v>12005</v>
      </c>
      <c r="D6061" s="31" t="s">
        <v>12006</v>
      </c>
      <c r="E6061" s="31" t="s">
        <v>135</v>
      </c>
      <c r="F6061" s="31" t="s">
        <v>122</v>
      </c>
      <c r="G6061" s="31" t="s">
        <v>107</v>
      </c>
      <c r="H6061" s="31" t="s">
        <v>108</v>
      </c>
      <c r="I6061" s="31" t="s">
        <v>124</v>
      </c>
      <c r="J6061" s="31" t="s">
        <v>109</v>
      </c>
      <c r="K6061" s="31" t="s">
        <v>110</v>
      </c>
      <c r="L6061" s="31" t="s">
        <v>12005</v>
      </c>
      <c r="M6061" s="31" t="s">
        <v>8</v>
      </c>
      <c r="N6061" s="31" t="s">
        <v>25930</v>
      </c>
      <c r="O6061" s="31" t="s">
        <v>25929</v>
      </c>
      <c r="P6061" s="32" t="s">
        <v>67</v>
      </c>
      <c r="Q6061" s="32">
        <v>0.5</v>
      </c>
      <c r="R6061" t="str">
        <f t="shared" si="94"/>
        <v>Савчук О.А. ПП, маг. "Макар" р-н Славутский Район, с.Жуков, д.26 (Центр)</v>
      </c>
    </row>
    <row r="6062" spans="1:18" hidden="1" x14ac:dyDescent="0.25">
      <c r="A6062" s="32">
        <v>161422</v>
      </c>
      <c r="B6062" s="31" t="s">
        <v>12004</v>
      </c>
      <c r="C6062" s="31" t="s">
        <v>12005</v>
      </c>
      <c r="D6062" s="31" t="s">
        <v>12006</v>
      </c>
      <c r="E6062" s="31" t="s">
        <v>135</v>
      </c>
      <c r="F6062" s="31" t="s">
        <v>122</v>
      </c>
      <c r="G6062" s="31" t="s">
        <v>107</v>
      </c>
      <c r="H6062" s="31" t="s">
        <v>108</v>
      </c>
      <c r="I6062" s="31"/>
      <c r="J6062" s="31"/>
      <c r="K6062" s="31" t="s">
        <v>110</v>
      </c>
      <c r="L6062" s="31" t="s">
        <v>12005</v>
      </c>
      <c r="M6062" s="31" t="s">
        <v>8</v>
      </c>
      <c r="N6062" s="31" t="s">
        <v>25930</v>
      </c>
      <c r="O6062" s="31" t="s">
        <v>25929</v>
      </c>
      <c r="P6062" s="32" t="s">
        <v>67</v>
      </c>
      <c r="Q6062" s="32">
        <v>0.5</v>
      </c>
      <c r="R6062" t="str">
        <f t="shared" si="94"/>
        <v>Савчук О.А. ПП, маг. "Макар" р-н Славутский Район, с.Жуков, д.26 (Центр)</v>
      </c>
    </row>
    <row r="6063" spans="1:18" hidden="1" x14ac:dyDescent="0.25">
      <c r="A6063" s="32">
        <v>161425</v>
      </c>
      <c r="B6063" s="31" t="s">
        <v>12008</v>
      </c>
      <c r="C6063" s="31" t="s">
        <v>12009</v>
      </c>
      <c r="D6063" s="31" t="s">
        <v>12010</v>
      </c>
      <c r="E6063" s="31" t="s">
        <v>145</v>
      </c>
      <c r="F6063" s="31" t="s">
        <v>122</v>
      </c>
      <c r="G6063" s="31" t="s">
        <v>107</v>
      </c>
      <c r="H6063" s="31" t="s">
        <v>108</v>
      </c>
      <c r="I6063" s="31" t="s">
        <v>10440</v>
      </c>
      <c r="J6063" s="31" t="s">
        <v>10441</v>
      </c>
      <c r="K6063" s="31" t="s">
        <v>110</v>
      </c>
      <c r="L6063" s="31" t="s">
        <v>12011</v>
      </c>
      <c r="M6063" s="31" t="s">
        <v>13</v>
      </c>
      <c r="N6063" s="31" t="s">
        <v>25931</v>
      </c>
      <c r="O6063" s="31" t="s">
        <v>25929</v>
      </c>
      <c r="P6063" s="32" t="s">
        <v>67</v>
      </c>
      <c r="Q6063" s="32">
        <v>0.5</v>
      </c>
      <c r="R6063" t="str">
        <f t="shared" si="94"/>
        <v>(КООП) Лонковецьке СТ, маг. "Маркет" р-н Волочисский Район, с.Гречана, ул.Центральная, д.20а</v>
      </c>
    </row>
    <row r="6064" spans="1:18" hidden="1" x14ac:dyDescent="0.25">
      <c r="A6064" s="32">
        <v>161425</v>
      </c>
      <c r="B6064" s="31" t="s">
        <v>12008</v>
      </c>
      <c r="C6064" s="31" t="s">
        <v>12009</v>
      </c>
      <c r="D6064" s="31" t="s">
        <v>12010</v>
      </c>
      <c r="E6064" s="31" t="s">
        <v>145</v>
      </c>
      <c r="F6064" s="31" t="s">
        <v>122</v>
      </c>
      <c r="G6064" s="31" t="s">
        <v>107</v>
      </c>
      <c r="H6064" s="31" t="s">
        <v>108</v>
      </c>
      <c r="I6064" s="31"/>
      <c r="J6064" s="31"/>
      <c r="K6064" s="31" t="s">
        <v>110</v>
      </c>
      <c r="L6064" s="31" t="s">
        <v>12012</v>
      </c>
      <c r="M6064" s="31" t="s">
        <v>13</v>
      </c>
      <c r="N6064" s="31" t="s">
        <v>25931</v>
      </c>
      <c r="O6064" s="31" t="s">
        <v>25929</v>
      </c>
      <c r="P6064" s="32" t="s">
        <v>67</v>
      </c>
      <c r="Q6064" s="32">
        <v>0.5</v>
      </c>
      <c r="R6064" t="str">
        <f t="shared" si="94"/>
        <v>(КООП) Лонковецьке СТ, маг. "Маркет" р-н Волочисский Район, с.Гречана, ул.Центральная, д.20а</v>
      </c>
    </row>
    <row r="6065" spans="1:18" hidden="1" x14ac:dyDescent="0.25">
      <c r="A6065" s="32">
        <v>161445</v>
      </c>
      <c r="B6065" s="31" t="s">
        <v>2543</v>
      </c>
      <c r="C6065" s="31" t="s">
        <v>2544</v>
      </c>
      <c r="D6065" s="31" t="s">
        <v>12044</v>
      </c>
      <c r="E6065" s="31" t="s">
        <v>135</v>
      </c>
      <c r="F6065" s="31" t="s">
        <v>122</v>
      </c>
      <c r="G6065" s="31" t="s">
        <v>107</v>
      </c>
      <c r="H6065" s="31" t="s">
        <v>108</v>
      </c>
      <c r="I6065" s="31" t="s">
        <v>2546</v>
      </c>
      <c r="J6065" s="31" t="s">
        <v>2547</v>
      </c>
      <c r="K6065" s="31" t="s">
        <v>110</v>
      </c>
      <c r="L6065" s="31" t="s">
        <v>2544</v>
      </c>
      <c r="M6065" s="31" t="s">
        <v>8</v>
      </c>
      <c r="N6065" s="31" t="s">
        <v>25930</v>
      </c>
      <c r="O6065" s="31" t="s">
        <v>25929</v>
      </c>
      <c r="P6065" s="32" t="s">
        <v>67</v>
      </c>
      <c r="Q6065" s="32">
        <v>0.5</v>
      </c>
      <c r="R6065" t="str">
        <f t="shared" si="94"/>
        <v>Сацюк А.І. ПП, маг. "Продукти" р-н Полонский Район, с.Кустовцы, ул.Рабочая, д.15</v>
      </c>
    </row>
    <row r="6066" spans="1:18" hidden="1" x14ac:dyDescent="0.25">
      <c r="A6066" s="32">
        <v>161446</v>
      </c>
      <c r="B6066" s="31" t="s">
        <v>12045</v>
      </c>
      <c r="C6066" s="31" t="s">
        <v>12046</v>
      </c>
      <c r="D6066" s="31" t="s">
        <v>12047</v>
      </c>
      <c r="E6066" s="31" t="s">
        <v>145</v>
      </c>
      <c r="F6066" s="31" t="s">
        <v>122</v>
      </c>
      <c r="G6066" s="31" t="s">
        <v>107</v>
      </c>
      <c r="H6066" s="31" t="s">
        <v>108</v>
      </c>
      <c r="I6066" s="31" t="s">
        <v>124</v>
      </c>
      <c r="J6066" s="31" t="s">
        <v>109</v>
      </c>
      <c r="K6066" s="31" t="s">
        <v>110</v>
      </c>
      <c r="L6066" s="31" t="s">
        <v>12046</v>
      </c>
      <c r="M6066" s="31" t="s">
        <v>25936</v>
      </c>
      <c r="N6066" s="31" t="s">
        <v>25931</v>
      </c>
      <c r="O6066" s="31" t="s">
        <v>25929</v>
      </c>
      <c r="P6066" s="32" t="s">
        <v>66</v>
      </c>
      <c r="Q6066" s="32">
        <v>1</v>
      </c>
      <c r="R6066" t="str">
        <f t="shared" si="94"/>
        <v>Сацюк І.П. ПП, маг. "Ковчег" р-н Ярмолинецкий Район, пгт.Ярмолинцы, пер.Шевченко, д.36</v>
      </c>
    </row>
    <row r="6067" spans="1:18" hidden="1" x14ac:dyDescent="0.25">
      <c r="A6067" s="32">
        <v>161446</v>
      </c>
      <c r="B6067" s="31" t="s">
        <v>12045</v>
      </c>
      <c r="C6067" s="31" t="s">
        <v>12046</v>
      </c>
      <c r="D6067" s="31" t="s">
        <v>12047</v>
      </c>
      <c r="E6067" s="31" t="s">
        <v>145</v>
      </c>
      <c r="F6067" s="31" t="s">
        <v>122</v>
      </c>
      <c r="G6067" s="31" t="s">
        <v>107</v>
      </c>
      <c r="H6067" s="31" t="s">
        <v>108</v>
      </c>
      <c r="I6067" s="31"/>
      <c r="J6067" s="31"/>
      <c r="K6067" s="31" t="s">
        <v>110</v>
      </c>
      <c r="L6067" s="31" t="s">
        <v>12046</v>
      </c>
      <c r="M6067" s="31" t="s">
        <v>25936</v>
      </c>
      <c r="N6067" s="31" t="s">
        <v>25931</v>
      </c>
      <c r="O6067" s="31" t="s">
        <v>25929</v>
      </c>
      <c r="P6067" s="32" t="s">
        <v>66</v>
      </c>
      <c r="Q6067" s="32">
        <v>1</v>
      </c>
      <c r="R6067" t="str">
        <f t="shared" si="94"/>
        <v>Сацюк І.П. ПП, маг. "Ковчег" р-н Ярмолинецкий Район, пгт.Ярмолинцы, пер.Шевченко, д.36</v>
      </c>
    </row>
    <row r="6068" spans="1:18" hidden="1" x14ac:dyDescent="0.25">
      <c r="A6068" s="32">
        <v>161456</v>
      </c>
      <c r="B6068" s="31" t="s">
        <v>12061</v>
      </c>
      <c r="C6068" s="31" t="s">
        <v>12062</v>
      </c>
      <c r="D6068" s="31" t="s">
        <v>12063</v>
      </c>
      <c r="E6068" s="31" t="s">
        <v>145</v>
      </c>
      <c r="F6068" s="31" t="s">
        <v>122</v>
      </c>
      <c r="G6068" s="31" t="s">
        <v>107</v>
      </c>
      <c r="H6068" s="31" t="s">
        <v>108</v>
      </c>
      <c r="I6068" s="31" t="s">
        <v>12064</v>
      </c>
      <c r="J6068" s="31" t="s">
        <v>12065</v>
      </c>
      <c r="K6068" s="31" t="s">
        <v>110</v>
      </c>
      <c r="L6068" s="31" t="s">
        <v>12062</v>
      </c>
      <c r="M6068" s="31" t="s">
        <v>13</v>
      </c>
      <c r="N6068" s="31" t="s">
        <v>25931</v>
      </c>
      <c r="O6068" s="31" t="s">
        <v>25929</v>
      </c>
      <c r="P6068" s="32" t="s">
        <v>66</v>
      </c>
      <c r="Q6068" s="32">
        <v>1</v>
      </c>
      <c r="R6068" t="str">
        <f t="shared" si="94"/>
        <v>Свиридова О.С. ПП, маг. "Продукти" р-н Деражнянский Район, с.Яблоновка, ул.Ленина, д.34</v>
      </c>
    </row>
    <row r="6069" spans="1:18" hidden="1" x14ac:dyDescent="0.25">
      <c r="A6069" s="32">
        <v>161462</v>
      </c>
      <c r="B6069" s="31" t="s">
        <v>12076</v>
      </c>
      <c r="C6069" s="31" t="s">
        <v>12077</v>
      </c>
      <c r="D6069" s="31" t="s">
        <v>12078</v>
      </c>
      <c r="E6069" s="31" t="s">
        <v>135</v>
      </c>
      <c r="F6069" s="31" t="s">
        <v>122</v>
      </c>
      <c r="G6069" s="31" t="s">
        <v>107</v>
      </c>
      <c r="H6069" s="31" t="s">
        <v>108</v>
      </c>
      <c r="I6069" s="31" t="s">
        <v>12079</v>
      </c>
      <c r="J6069" s="31" t="s">
        <v>12080</v>
      </c>
      <c r="K6069" s="31" t="s">
        <v>110</v>
      </c>
      <c r="L6069" s="31" t="s">
        <v>12077</v>
      </c>
      <c r="M6069" s="31" t="s">
        <v>11</v>
      </c>
      <c r="N6069" s="31" t="s">
        <v>25930</v>
      </c>
      <c r="O6069" s="31" t="s">
        <v>25929</v>
      </c>
      <c r="P6069" s="32" t="s">
        <v>67</v>
      </c>
      <c r="Q6069" s="32">
        <v>0.5</v>
      </c>
      <c r="R6069" t="str">
        <f t="shared" si="94"/>
        <v>Селецький І.А. ПП, маг. "Пролісок" г.Шепетовка, ул.Маркса Карла, д.112А</v>
      </c>
    </row>
    <row r="6070" spans="1:18" hidden="1" x14ac:dyDescent="0.25">
      <c r="A6070" s="32">
        <v>161462</v>
      </c>
      <c r="B6070" s="31" t="s">
        <v>12076</v>
      </c>
      <c r="C6070" s="31" t="s">
        <v>12077</v>
      </c>
      <c r="D6070" s="31" t="s">
        <v>12078</v>
      </c>
      <c r="E6070" s="31" t="s">
        <v>135</v>
      </c>
      <c r="F6070" s="31" t="s">
        <v>122</v>
      </c>
      <c r="G6070" s="31" t="s">
        <v>107</v>
      </c>
      <c r="H6070" s="31" t="s">
        <v>108</v>
      </c>
      <c r="I6070" s="31"/>
      <c r="J6070" s="31"/>
      <c r="K6070" s="31" t="s">
        <v>110</v>
      </c>
      <c r="L6070" s="31" t="s">
        <v>12081</v>
      </c>
      <c r="M6070" s="31" t="s">
        <v>11</v>
      </c>
      <c r="N6070" s="31" t="s">
        <v>25930</v>
      </c>
      <c r="O6070" s="31" t="s">
        <v>25929</v>
      </c>
      <c r="P6070" s="32" t="s">
        <v>67</v>
      </c>
      <c r="Q6070" s="32">
        <v>0.5</v>
      </c>
      <c r="R6070" t="str">
        <f t="shared" si="94"/>
        <v>Селецький І.А. ПП, маг. "Пролісок" г.Шепетовка, ул.Маркса Карла, д.112А</v>
      </c>
    </row>
    <row r="6071" spans="1:18" hidden="1" x14ac:dyDescent="0.25">
      <c r="A6071" s="32">
        <v>161466</v>
      </c>
      <c r="B6071" s="31" t="s">
        <v>12098</v>
      </c>
      <c r="C6071" s="31" t="s">
        <v>12099</v>
      </c>
      <c r="D6071" s="31" t="s">
        <v>12100</v>
      </c>
      <c r="E6071" s="31" t="s">
        <v>145</v>
      </c>
      <c r="F6071" s="31" t="s">
        <v>122</v>
      </c>
      <c r="G6071" s="31" t="s">
        <v>113</v>
      </c>
      <c r="H6071" s="31" t="s">
        <v>108</v>
      </c>
      <c r="I6071" s="31" t="s">
        <v>124</v>
      </c>
      <c r="J6071" s="31" t="s">
        <v>109</v>
      </c>
      <c r="K6071" s="31" t="s">
        <v>110</v>
      </c>
      <c r="L6071" s="31" t="s">
        <v>12099</v>
      </c>
      <c r="M6071" s="31" t="s">
        <v>16</v>
      </c>
      <c r="N6071" s="31" t="s">
        <v>25931</v>
      </c>
      <c r="O6071" s="31" t="s">
        <v>25929</v>
      </c>
      <c r="P6071" s="32" t="s">
        <v>67</v>
      </c>
      <c r="Q6071" s="32">
        <v>0.5</v>
      </c>
      <c r="R6071" t="str">
        <f t="shared" si="94"/>
        <v>Семенчук О.В. ПП, кіоск р-н Красиловский Район, с.Глебки, ул.Андрея Стрелка, д.5</v>
      </c>
    </row>
    <row r="6072" spans="1:18" hidden="1" x14ac:dyDescent="0.25">
      <c r="A6072" s="32">
        <v>161466</v>
      </c>
      <c r="B6072" s="31" t="s">
        <v>12098</v>
      </c>
      <c r="C6072" s="31" t="s">
        <v>12099</v>
      </c>
      <c r="D6072" s="31" t="s">
        <v>12100</v>
      </c>
      <c r="E6072" s="31" t="s">
        <v>145</v>
      </c>
      <c r="F6072" s="31" t="s">
        <v>122</v>
      </c>
      <c r="G6072" s="31" t="s">
        <v>113</v>
      </c>
      <c r="H6072" s="31" t="s">
        <v>108</v>
      </c>
      <c r="I6072" s="31"/>
      <c r="J6072" s="31"/>
      <c r="K6072" s="31" t="s">
        <v>110</v>
      </c>
      <c r="L6072" s="31" t="s">
        <v>12099</v>
      </c>
      <c r="M6072" s="31" t="s">
        <v>16</v>
      </c>
      <c r="N6072" s="31" t="s">
        <v>25931</v>
      </c>
      <c r="O6072" s="31" t="s">
        <v>25929</v>
      </c>
      <c r="P6072" s="32" t="s">
        <v>67</v>
      </c>
      <c r="Q6072" s="32">
        <v>0.5</v>
      </c>
      <c r="R6072" t="str">
        <f t="shared" si="94"/>
        <v>Семенчук О.В. ПП, кіоск р-н Красиловский Район, с.Глебки, ул.Андрея Стрелка, д.5</v>
      </c>
    </row>
    <row r="6073" spans="1:18" hidden="1" x14ac:dyDescent="0.25">
      <c r="A6073" s="32">
        <v>161467</v>
      </c>
      <c r="B6073" s="31" t="s">
        <v>12101</v>
      </c>
      <c r="C6073" s="31" t="s">
        <v>12102</v>
      </c>
      <c r="D6073" s="31" t="s">
        <v>12103</v>
      </c>
      <c r="E6073" s="31" t="s">
        <v>135</v>
      </c>
      <c r="F6073" s="31" t="s">
        <v>122</v>
      </c>
      <c r="G6073" s="31" t="s">
        <v>107</v>
      </c>
      <c r="H6073" s="31" t="s">
        <v>108</v>
      </c>
      <c r="I6073" s="31" t="s">
        <v>12104</v>
      </c>
      <c r="J6073" s="31" t="s">
        <v>12105</v>
      </c>
      <c r="K6073" s="31" t="s">
        <v>110</v>
      </c>
      <c r="L6073" s="31" t="s">
        <v>12102</v>
      </c>
      <c r="M6073" s="31" t="s">
        <v>11</v>
      </c>
      <c r="N6073" s="31" t="s">
        <v>25930</v>
      </c>
      <c r="O6073" s="31" t="s">
        <v>25929</v>
      </c>
      <c r="P6073" s="32" t="s">
        <v>67</v>
      </c>
      <c r="Q6073" s="32">
        <v>0.5</v>
      </c>
      <c r="R6073" t="str">
        <f t="shared" si="94"/>
        <v>Семенюк З.С. ПП, маг. "Продукти" г.Шепетовка, пер.Крупской, д.19</v>
      </c>
    </row>
    <row r="6074" spans="1:18" hidden="1" x14ac:dyDescent="0.25">
      <c r="A6074" s="32">
        <v>161467</v>
      </c>
      <c r="B6074" s="31" t="s">
        <v>12101</v>
      </c>
      <c r="C6074" s="31" t="s">
        <v>12102</v>
      </c>
      <c r="D6074" s="31" t="s">
        <v>12103</v>
      </c>
      <c r="E6074" s="31" t="s">
        <v>135</v>
      </c>
      <c r="F6074" s="31" t="s">
        <v>122</v>
      </c>
      <c r="G6074" s="31" t="s">
        <v>107</v>
      </c>
      <c r="H6074" s="31" t="s">
        <v>108</v>
      </c>
      <c r="I6074" s="31"/>
      <c r="J6074" s="31"/>
      <c r="K6074" s="31" t="s">
        <v>110</v>
      </c>
      <c r="L6074" s="31" t="s">
        <v>12102</v>
      </c>
      <c r="M6074" s="31" t="s">
        <v>11</v>
      </c>
      <c r="N6074" s="31" t="s">
        <v>25930</v>
      </c>
      <c r="O6074" s="31" t="s">
        <v>25929</v>
      </c>
      <c r="P6074" s="32" t="s">
        <v>67</v>
      </c>
      <c r="Q6074" s="32">
        <v>0.5</v>
      </c>
      <c r="R6074" t="str">
        <f t="shared" si="94"/>
        <v>Семенюк З.С. ПП, маг. "Продукти" г.Шепетовка, пер.Крупской, д.19</v>
      </c>
    </row>
    <row r="6075" spans="1:18" hidden="1" x14ac:dyDescent="0.25">
      <c r="A6075" s="32">
        <v>161502</v>
      </c>
      <c r="B6075" s="31" t="s">
        <v>12185</v>
      </c>
      <c r="C6075" s="31" t="s">
        <v>12186</v>
      </c>
      <c r="D6075" s="31" t="s">
        <v>12187</v>
      </c>
      <c r="E6075" s="31" t="s">
        <v>145</v>
      </c>
      <c r="F6075" s="31" t="s">
        <v>122</v>
      </c>
      <c r="G6075" s="31" t="s">
        <v>107</v>
      </c>
      <c r="H6075" s="31" t="s">
        <v>108</v>
      </c>
      <c r="I6075" s="31" t="s">
        <v>12188</v>
      </c>
      <c r="J6075" s="31" t="s">
        <v>12189</v>
      </c>
      <c r="K6075" s="31" t="s">
        <v>110</v>
      </c>
      <c r="L6075" s="31" t="s">
        <v>12186</v>
      </c>
      <c r="M6075" s="31" t="s">
        <v>14</v>
      </c>
      <c r="N6075" s="31" t="s">
        <v>25931</v>
      </c>
      <c r="O6075" s="31" t="s">
        <v>25929</v>
      </c>
      <c r="P6075" s="32" t="s">
        <v>67</v>
      </c>
      <c r="Q6075" s="32">
        <v>0.5</v>
      </c>
      <c r="R6075" t="str">
        <f t="shared" si="94"/>
        <v>Сичук О.В. ПП, маг."Продукти" р-н Волочисский Район, с.Баглаи, д.5 (центр)</v>
      </c>
    </row>
    <row r="6076" spans="1:18" hidden="1" x14ac:dyDescent="0.25">
      <c r="A6076" s="32">
        <v>161502</v>
      </c>
      <c r="B6076" s="31" t="s">
        <v>12185</v>
      </c>
      <c r="C6076" s="31" t="s">
        <v>12186</v>
      </c>
      <c r="D6076" s="31" t="s">
        <v>12187</v>
      </c>
      <c r="E6076" s="31" t="s">
        <v>145</v>
      </c>
      <c r="F6076" s="31" t="s">
        <v>122</v>
      </c>
      <c r="G6076" s="31" t="s">
        <v>107</v>
      </c>
      <c r="H6076" s="31" t="s">
        <v>108</v>
      </c>
      <c r="I6076" s="31"/>
      <c r="J6076" s="31"/>
      <c r="K6076" s="31" t="s">
        <v>110</v>
      </c>
      <c r="L6076" s="31" t="s">
        <v>12186</v>
      </c>
      <c r="M6076" s="31" t="s">
        <v>14</v>
      </c>
      <c r="N6076" s="31" t="s">
        <v>25931</v>
      </c>
      <c r="O6076" s="31" t="s">
        <v>25929</v>
      </c>
      <c r="P6076" s="32" t="s">
        <v>67</v>
      </c>
      <c r="Q6076" s="32">
        <v>0.5</v>
      </c>
      <c r="R6076" t="str">
        <f t="shared" si="94"/>
        <v>Сичук О.В. ПП, маг."Продукти" р-н Волочисский Район, с.Баглаи, д.5 (центр)</v>
      </c>
    </row>
    <row r="6077" spans="1:18" hidden="1" x14ac:dyDescent="0.25">
      <c r="A6077" s="32">
        <v>161525</v>
      </c>
      <c r="B6077" s="31" t="s">
        <v>12249</v>
      </c>
      <c r="C6077" s="31" t="s">
        <v>12250</v>
      </c>
      <c r="D6077" s="31" t="s">
        <v>12251</v>
      </c>
      <c r="E6077" s="31" t="s">
        <v>145</v>
      </c>
      <c r="F6077" s="31" t="s">
        <v>122</v>
      </c>
      <c r="G6077" s="31" t="s">
        <v>107</v>
      </c>
      <c r="H6077" s="31" t="s">
        <v>108</v>
      </c>
      <c r="I6077" s="31" t="s">
        <v>12252</v>
      </c>
      <c r="J6077" s="31" t="s">
        <v>12253</v>
      </c>
      <c r="K6077" s="31" t="s">
        <v>110</v>
      </c>
      <c r="L6077" s="31" t="s">
        <v>12250</v>
      </c>
      <c r="M6077" s="31" t="s">
        <v>25936</v>
      </c>
      <c r="N6077" s="31" t="s">
        <v>25931</v>
      </c>
      <c r="O6077" s="31" t="s">
        <v>25929</v>
      </c>
      <c r="P6077" s="32" t="s">
        <v>67</v>
      </c>
      <c r="Q6077" s="32">
        <v>0.5</v>
      </c>
      <c r="R6077" t="str">
        <f t="shared" si="94"/>
        <v>Слободанюк В.І. ПП, маг. "Продукти" р-н Городокский Район, г.Городок, ул.Гончара Олеся, д.52</v>
      </c>
    </row>
    <row r="6078" spans="1:18" hidden="1" x14ac:dyDescent="0.25">
      <c r="A6078" s="32">
        <v>161525</v>
      </c>
      <c r="B6078" s="31" t="s">
        <v>12249</v>
      </c>
      <c r="C6078" s="31" t="s">
        <v>12250</v>
      </c>
      <c r="D6078" s="31" t="s">
        <v>12251</v>
      </c>
      <c r="E6078" s="31" t="s">
        <v>145</v>
      </c>
      <c r="F6078" s="31" t="s">
        <v>122</v>
      </c>
      <c r="G6078" s="31" t="s">
        <v>107</v>
      </c>
      <c r="H6078" s="31" t="s">
        <v>108</v>
      </c>
      <c r="I6078" s="31"/>
      <c r="J6078" s="31"/>
      <c r="K6078" s="31" t="s">
        <v>110</v>
      </c>
      <c r="L6078" s="31" t="s">
        <v>12254</v>
      </c>
      <c r="M6078" s="31" t="s">
        <v>25936</v>
      </c>
      <c r="N6078" s="31" t="s">
        <v>25931</v>
      </c>
      <c r="O6078" s="31" t="s">
        <v>25929</v>
      </c>
      <c r="P6078" s="32" t="s">
        <v>67</v>
      </c>
      <c r="Q6078" s="32">
        <v>0.5</v>
      </c>
      <c r="R6078" t="str">
        <f t="shared" si="94"/>
        <v>Слободанюк В.І. ПП, маг. "Продукти" р-н Городокский Район, г.Городок, ул.Гончара Олеся, д.52</v>
      </c>
    </row>
    <row r="6079" spans="1:18" hidden="1" x14ac:dyDescent="0.25">
      <c r="A6079" s="32">
        <v>161529</v>
      </c>
      <c r="B6079" s="31" t="s">
        <v>12261</v>
      </c>
      <c r="C6079" s="31" t="s">
        <v>12262</v>
      </c>
      <c r="D6079" s="31" t="s">
        <v>12263</v>
      </c>
      <c r="E6079" s="31" t="s">
        <v>145</v>
      </c>
      <c r="F6079" s="31" t="s">
        <v>122</v>
      </c>
      <c r="G6079" s="31" t="s">
        <v>107</v>
      </c>
      <c r="H6079" s="31" t="s">
        <v>108</v>
      </c>
      <c r="I6079" s="31" t="s">
        <v>12264</v>
      </c>
      <c r="J6079" s="31" t="s">
        <v>12265</v>
      </c>
      <c r="K6079" s="31" t="s">
        <v>110</v>
      </c>
      <c r="L6079" s="31" t="s">
        <v>12262</v>
      </c>
      <c r="M6079" s="31" t="s">
        <v>14</v>
      </c>
      <c r="N6079" s="31" t="s">
        <v>25931</v>
      </c>
      <c r="O6079" s="31" t="s">
        <v>25929</v>
      </c>
      <c r="P6079" s="32" t="s">
        <v>67</v>
      </c>
      <c r="Q6079" s="32">
        <v>0.5</v>
      </c>
      <c r="R6079" t="str">
        <f t="shared" si="94"/>
        <v>Слободян І.В. ПП, маг. "Продукти" р-н Виньковецкий Район, с.Великий Александров, ул.Ленина, д.1</v>
      </c>
    </row>
    <row r="6080" spans="1:18" hidden="1" x14ac:dyDescent="0.25">
      <c r="A6080" s="32">
        <v>161529</v>
      </c>
      <c r="B6080" s="31" t="s">
        <v>12261</v>
      </c>
      <c r="C6080" s="31" t="s">
        <v>12262</v>
      </c>
      <c r="D6080" s="31" t="s">
        <v>12263</v>
      </c>
      <c r="E6080" s="31" t="s">
        <v>145</v>
      </c>
      <c r="F6080" s="31" t="s">
        <v>122</v>
      </c>
      <c r="G6080" s="31" t="s">
        <v>107</v>
      </c>
      <c r="H6080" s="31" t="s">
        <v>108</v>
      </c>
      <c r="I6080" s="31"/>
      <c r="J6080" s="31"/>
      <c r="K6080" s="31" t="s">
        <v>110</v>
      </c>
      <c r="L6080" s="31" t="s">
        <v>12262</v>
      </c>
      <c r="M6080" s="31" t="s">
        <v>14</v>
      </c>
      <c r="N6080" s="31" t="s">
        <v>25931</v>
      </c>
      <c r="O6080" s="31" t="s">
        <v>25929</v>
      </c>
      <c r="P6080" s="32" t="s">
        <v>67</v>
      </c>
      <c r="Q6080" s="32">
        <v>0.5</v>
      </c>
      <c r="R6080" t="str">
        <f t="shared" si="94"/>
        <v>Слободян І.В. ПП, маг. "Продукти" р-н Виньковецкий Район, с.Великий Александров, ул.Ленина, д.1</v>
      </c>
    </row>
    <row r="6081" spans="1:18" hidden="1" x14ac:dyDescent="0.25">
      <c r="A6081" s="32">
        <v>159950</v>
      </c>
      <c r="B6081" s="31" t="s">
        <v>7926</v>
      </c>
      <c r="C6081" s="31" t="s">
        <v>7927</v>
      </c>
      <c r="D6081" s="31" t="s">
        <v>7928</v>
      </c>
      <c r="E6081" s="31" t="s">
        <v>145</v>
      </c>
      <c r="F6081" s="31" t="s">
        <v>122</v>
      </c>
      <c r="G6081" s="31" t="s">
        <v>107</v>
      </c>
      <c r="H6081" s="31" t="s">
        <v>108</v>
      </c>
      <c r="I6081" s="31"/>
      <c r="J6081" s="31"/>
      <c r="K6081" s="31" t="s">
        <v>110</v>
      </c>
      <c r="L6081" s="31" t="s">
        <v>7927</v>
      </c>
      <c r="M6081" s="31" t="s">
        <v>14</v>
      </c>
      <c r="N6081" s="31" t="s">
        <v>25931</v>
      </c>
      <c r="O6081" s="31" t="s">
        <v>25929</v>
      </c>
      <c r="P6081" s="32" t="s">
        <v>66</v>
      </c>
      <c r="Q6081" s="32">
        <v>1</v>
      </c>
      <c r="R6081" t="str">
        <f t="shared" si="94"/>
        <v>Василюк А.М. ПП, маг."Продукти" р-н Хмельницкий Район, с.Грузевица, ул.Центральная, д.48/1</v>
      </c>
    </row>
    <row r="6082" spans="1:18" hidden="1" x14ac:dyDescent="0.25">
      <c r="A6082" s="32">
        <v>159989</v>
      </c>
      <c r="B6082" s="31" t="s">
        <v>8031</v>
      </c>
      <c r="C6082" s="31" t="s">
        <v>8032</v>
      </c>
      <c r="D6082" s="31" t="s">
        <v>8033</v>
      </c>
      <c r="E6082" s="31" t="s">
        <v>145</v>
      </c>
      <c r="F6082" s="31" t="s">
        <v>122</v>
      </c>
      <c r="G6082" s="31" t="s">
        <v>107</v>
      </c>
      <c r="H6082" s="31" t="s">
        <v>108</v>
      </c>
      <c r="I6082" s="31" t="s">
        <v>8034</v>
      </c>
      <c r="J6082" s="31" t="s">
        <v>8035</v>
      </c>
      <c r="K6082" s="31" t="s">
        <v>110</v>
      </c>
      <c r="L6082" s="31" t="s">
        <v>8032</v>
      </c>
      <c r="M6082" s="31" t="s">
        <v>25936</v>
      </c>
      <c r="N6082" s="31" t="s">
        <v>25931</v>
      </c>
      <c r="O6082" s="31" t="s">
        <v>25929</v>
      </c>
      <c r="P6082" s="32" t="s">
        <v>66</v>
      </c>
      <c r="Q6082" s="32">
        <v>0.5</v>
      </c>
      <c r="R6082" t="str">
        <f t="shared" si="94"/>
        <v>Власова О.М. ПП, маг. "Берізка" р-н Городокский Район, с.Лесоводы, ул.Леси Украинки , д.3</v>
      </c>
    </row>
    <row r="6083" spans="1:18" hidden="1" x14ac:dyDescent="0.25">
      <c r="A6083" s="32">
        <v>159989</v>
      </c>
      <c r="B6083" s="31" t="s">
        <v>8031</v>
      </c>
      <c r="C6083" s="31" t="s">
        <v>8032</v>
      </c>
      <c r="D6083" s="31" t="s">
        <v>8033</v>
      </c>
      <c r="E6083" s="31" t="s">
        <v>145</v>
      </c>
      <c r="F6083" s="31" t="s">
        <v>122</v>
      </c>
      <c r="G6083" s="31" t="s">
        <v>107</v>
      </c>
      <c r="H6083" s="31" t="s">
        <v>108</v>
      </c>
      <c r="I6083" s="31"/>
      <c r="J6083" s="31"/>
      <c r="K6083" s="31" t="s">
        <v>110</v>
      </c>
      <c r="L6083" s="31" t="s">
        <v>8032</v>
      </c>
      <c r="M6083" s="31" t="s">
        <v>25936</v>
      </c>
      <c r="N6083" s="31" t="s">
        <v>25931</v>
      </c>
      <c r="O6083" s="31" t="s">
        <v>25929</v>
      </c>
      <c r="P6083" s="32" t="s">
        <v>66</v>
      </c>
      <c r="Q6083" s="32">
        <v>0.5</v>
      </c>
      <c r="R6083" t="str">
        <f t="shared" ref="R6083:R6146" si="95">CONCATENATE(C6083," ",D6083)</f>
        <v>Власова О.М. ПП, маг. "Берізка" р-н Городокский Район, с.Лесоводы, ул.Леси Украинки , д.3</v>
      </c>
    </row>
    <row r="6084" spans="1:18" hidden="1" x14ac:dyDescent="0.25">
      <c r="A6084" s="32">
        <v>160003</v>
      </c>
      <c r="B6084" s="31" t="s">
        <v>8088</v>
      </c>
      <c r="C6084" s="31" t="s">
        <v>8086</v>
      </c>
      <c r="D6084" s="31" t="s">
        <v>8089</v>
      </c>
      <c r="E6084" s="31" t="s">
        <v>135</v>
      </c>
      <c r="F6084" s="31" t="s">
        <v>122</v>
      </c>
      <c r="G6084" s="31" t="s">
        <v>107</v>
      </c>
      <c r="H6084" s="31" t="s">
        <v>108</v>
      </c>
      <c r="I6084" s="31" t="s">
        <v>8090</v>
      </c>
      <c r="J6084" s="31" t="s">
        <v>8091</v>
      </c>
      <c r="K6084" s="31" t="s">
        <v>110</v>
      </c>
      <c r="L6084" s="31" t="s">
        <v>8092</v>
      </c>
      <c r="M6084" s="31" t="s">
        <v>9</v>
      </c>
      <c r="N6084" s="31" t="s">
        <v>25930</v>
      </c>
      <c r="O6084" s="31" t="s">
        <v>25929</v>
      </c>
      <c r="P6084" s="32" t="s">
        <v>66</v>
      </c>
      <c r="Q6084" s="32">
        <v>0.5</v>
      </c>
      <c r="R6084" t="str">
        <f t="shared" si="95"/>
        <v>Сергієва Н.М. ПП, маг. р-н Белогорский Район, с.Сосновка, д.7 (ул Шевченка)</v>
      </c>
    </row>
    <row r="6085" spans="1:18" hidden="1" x14ac:dyDescent="0.25">
      <c r="A6085" s="32">
        <v>160003</v>
      </c>
      <c r="B6085" s="31" t="s">
        <v>8088</v>
      </c>
      <c r="C6085" s="31" t="s">
        <v>8086</v>
      </c>
      <c r="D6085" s="31" t="s">
        <v>8089</v>
      </c>
      <c r="E6085" s="31" t="s">
        <v>135</v>
      </c>
      <c r="F6085" s="31" t="s">
        <v>122</v>
      </c>
      <c r="G6085" s="31" t="s">
        <v>107</v>
      </c>
      <c r="H6085" s="31" t="s">
        <v>108</v>
      </c>
      <c r="I6085" s="31"/>
      <c r="J6085" s="31"/>
      <c r="K6085" s="31" t="s">
        <v>110</v>
      </c>
      <c r="L6085" s="31" t="s">
        <v>8093</v>
      </c>
      <c r="M6085" s="31" t="s">
        <v>9</v>
      </c>
      <c r="N6085" s="31" t="s">
        <v>25930</v>
      </c>
      <c r="O6085" s="31" t="s">
        <v>25929</v>
      </c>
      <c r="P6085" s="32" t="s">
        <v>66</v>
      </c>
      <c r="Q6085" s="32">
        <v>0.5</v>
      </c>
      <c r="R6085" t="str">
        <f t="shared" si="95"/>
        <v>Сергієва Н.М. ПП, маг. р-н Белогорский Район, с.Сосновка, д.7 (ул Шевченка)</v>
      </c>
    </row>
    <row r="6086" spans="1:18" hidden="1" x14ac:dyDescent="0.25">
      <c r="A6086" s="32">
        <v>160004</v>
      </c>
      <c r="B6086" s="31" t="s">
        <v>8094</v>
      </c>
      <c r="C6086" s="31" t="s">
        <v>8086</v>
      </c>
      <c r="D6086" s="31" t="s">
        <v>8095</v>
      </c>
      <c r="E6086" s="31" t="s">
        <v>135</v>
      </c>
      <c r="F6086" s="31" t="s">
        <v>122</v>
      </c>
      <c r="G6086" s="31" t="s">
        <v>115</v>
      </c>
      <c r="H6086" s="31" t="s">
        <v>116</v>
      </c>
      <c r="I6086" s="31" t="s">
        <v>6094</v>
      </c>
      <c r="J6086" s="31" t="s">
        <v>6095</v>
      </c>
      <c r="K6086" s="31" t="s">
        <v>110</v>
      </c>
      <c r="L6086" s="31" t="s">
        <v>8086</v>
      </c>
      <c r="M6086" s="31" t="s">
        <v>9</v>
      </c>
      <c r="N6086" s="31" t="s">
        <v>25930</v>
      </c>
      <c r="O6086" s="31" t="s">
        <v>25929</v>
      </c>
      <c r="P6086" s="32" t="s">
        <v>66</v>
      </c>
      <c r="Q6086" s="32">
        <v>0.5</v>
      </c>
      <c r="R6086" t="str">
        <f t="shared" si="95"/>
        <v>Сергієва Н.М. ПП, маг. р-н Белогорский Район, с.Квитневое, ул.Садовая, д.1</v>
      </c>
    </row>
    <row r="6087" spans="1:18" hidden="1" x14ac:dyDescent="0.25">
      <c r="A6087" s="32">
        <v>160004</v>
      </c>
      <c r="B6087" s="31" t="s">
        <v>8094</v>
      </c>
      <c r="C6087" s="31" t="s">
        <v>8086</v>
      </c>
      <c r="D6087" s="31" t="s">
        <v>8095</v>
      </c>
      <c r="E6087" s="31" t="s">
        <v>135</v>
      </c>
      <c r="F6087" s="31" t="s">
        <v>122</v>
      </c>
      <c r="G6087" s="31" t="s">
        <v>115</v>
      </c>
      <c r="H6087" s="31" t="s">
        <v>116</v>
      </c>
      <c r="I6087" s="31"/>
      <c r="J6087" s="31"/>
      <c r="K6087" s="31" t="s">
        <v>110</v>
      </c>
      <c r="L6087" s="31" t="s">
        <v>8093</v>
      </c>
      <c r="M6087" s="31" t="s">
        <v>9</v>
      </c>
      <c r="N6087" s="31" t="s">
        <v>25930</v>
      </c>
      <c r="O6087" s="31" t="s">
        <v>25929</v>
      </c>
      <c r="P6087" s="32" t="s">
        <v>66</v>
      </c>
      <c r="Q6087" s="32">
        <v>0.5</v>
      </c>
      <c r="R6087" t="str">
        <f t="shared" si="95"/>
        <v>Сергієва Н.М. ПП, маг. р-н Белогорский Район, с.Квитневое, ул.Садовая, д.1</v>
      </c>
    </row>
    <row r="6088" spans="1:18" hidden="1" x14ac:dyDescent="0.25">
      <c r="A6088" s="32">
        <v>160005</v>
      </c>
      <c r="B6088" s="31" t="s">
        <v>8096</v>
      </c>
      <c r="C6088" s="31" t="s">
        <v>8086</v>
      </c>
      <c r="D6088" s="31" t="s">
        <v>8097</v>
      </c>
      <c r="E6088" s="31" t="s">
        <v>135</v>
      </c>
      <c r="F6088" s="31" t="s">
        <v>122</v>
      </c>
      <c r="G6088" s="31" t="s">
        <v>107</v>
      </c>
      <c r="H6088" s="31" t="s">
        <v>108</v>
      </c>
      <c r="I6088" s="31" t="s">
        <v>6094</v>
      </c>
      <c r="J6088" s="31" t="s">
        <v>6095</v>
      </c>
      <c r="K6088" s="31" t="s">
        <v>110</v>
      </c>
      <c r="L6088" s="31" t="s">
        <v>8086</v>
      </c>
      <c r="M6088" s="31" t="s">
        <v>9</v>
      </c>
      <c r="N6088" s="31" t="s">
        <v>25930</v>
      </c>
      <c r="O6088" s="31" t="s">
        <v>25929</v>
      </c>
      <c r="P6088" s="32" t="s">
        <v>67</v>
      </c>
      <c r="Q6088" s="32">
        <v>0.5</v>
      </c>
      <c r="R6088" t="str">
        <f t="shared" si="95"/>
        <v>Сергієва Н.М. ПП, маг. р-н Белогорский Район, с.Весняное (0)</v>
      </c>
    </row>
    <row r="6089" spans="1:18" hidden="1" x14ac:dyDescent="0.25">
      <c r="A6089" s="32">
        <v>160005</v>
      </c>
      <c r="B6089" s="31" t="s">
        <v>8096</v>
      </c>
      <c r="C6089" s="31" t="s">
        <v>8086</v>
      </c>
      <c r="D6089" s="31" t="s">
        <v>8097</v>
      </c>
      <c r="E6089" s="31" t="s">
        <v>135</v>
      </c>
      <c r="F6089" s="31" t="s">
        <v>122</v>
      </c>
      <c r="G6089" s="31" t="s">
        <v>107</v>
      </c>
      <c r="H6089" s="31" t="s">
        <v>108</v>
      </c>
      <c r="I6089" s="31"/>
      <c r="J6089" s="31"/>
      <c r="K6089" s="31" t="s">
        <v>110</v>
      </c>
      <c r="L6089" s="31" t="s">
        <v>8093</v>
      </c>
      <c r="M6089" s="31" t="s">
        <v>9</v>
      </c>
      <c r="N6089" s="31" t="s">
        <v>25930</v>
      </c>
      <c r="O6089" s="31" t="s">
        <v>25929</v>
      </c>
      <c r="P6089" s="32" t="s">
        <v>67</v>
      </c>
      <c r="Q6089" s="32">
        <v>0.5</v>
      </c>
      <c r="R6089" t="str">
        <f t="shared" si="95"/>
        <v>Сергієва Н.М. ПП, маг. р-н Белогорский Район, с.Весняное (0)</v>
      </c>
    </row>
    <row r="6090" spans="1:18" hidden="1" x14ac:dyDescent="0.25">
      <c r="A6090" s="32">
        <v>160006</v>
      </c>
      <c r="B6090" s="31" t="s">
        <v>8098</v>
      </c>
      <c r="C6090" s="31" t="s">
        <v>8099</v>
      </c>
      <c r="D6090" s="31" t="s">
        <v>8100</v>
      </c>
      <c r="E6090" s="31" t="s">
        <v>135</v>
      </c>
      <c r="F6090" s="31" t="s">
        <v>122</v>
      </c>
      <c r="G6090" s="31" t="s">
        <v>107</v>
      </c>
      <c r="H6090" s="31" t="s">
        <v>108</v>
      </c>
      <c r="I6090" s="31" t="s">
        <v>8101</v>
      </c>
      <c r="J6090" s="31" t="s">
        <v>8102</v>
      </c>
      <c r="K6090" s="31" t="s">
        <v>110</v>
      </c>
      <c r="L6090" s="31" t="s">
        <v>8099</v>
      </c>
      <c r="M6090" s="31" t="s">
        <v>9</v>
      </c>
      <c r="N6090" s="31" t="s">
        <v>25930</v>
      </c>
      <c r="O6090" s="31" t="s">
        <v>25929</v>
      </c>
      <c r="P6090" s="32" t="s">
        <v>67</v>
      </c>
      <c r="Q6090" s="32">
        <v>0.5</v>
      </c>
      <c r="R6090" t="str">
        <f t="shared" si="95"/>
        <v>Віннічук Л.К. ПП, маг. р-н Белогорский Район, с.Окоп (0)</v>
      </c>
    </row>
    <row r="6091" spans="1:18" hidden="1" x14ac:dyDescent="0.25">
      <c r="A6091" s="32">
        <v>160006</v>
      </c>
      <c r="B6091" s="31" t="s">
        <v>8098</v>
      </c>
      <c r="C6091" s="31" t="s">
        <v>8099</v>
      </c>
      <c r="D6091" s="31" t="s">
        <v>8100</v>
      </c>
      <c r="E6091" s="31" t="s">
        <v>135</v>
      </c>
      <c r="F6091" s="31" t="s">
        <v>122</v>
      </c>
      <c r="G6091" s="31" t="s">
        <v>107</v>
      </c>
      <c r="H6091" s="31" t="s">
        <v>108</v>
      </c>
      <c r="I6091" s="31"/>
      <c r="J6091" s="31"/>
      <c r="K6091" s="31" t="s">
        <v>110</v>
      </c>
      <c r="L6091" s="31" t="s">
        <v>8093</v>
      </c>
      <c r="M6091" s="31" t="s">
        <v>9</v>
      </c>
      <c r="N6091" s="31" t="s">
        <v>25930</v>
      </c>
      <c r="O6091" s="31" t="s">
        <v>25929</v>
      </c>
      <c r="P6091" s="32" t="s">
        <v>67</v>
      </c>
      <c r="Q6091" s="32">
        <v>0.5</v>
      </c>
      <c r="R6091" t="str">
        <f t="shared" si="95"/>
        <v>Віннічук Л.К. ПП, маг. р-н Белогорский Район, с.Окоп (0)</v>
      </c>
    </row>
    <row r="6092" spans="1:18" hidden="1" x14ac:dyDescent="0.25">
      <c r="A6092" s="32">
        <v>160007</v>
      </c>
      <c r="B6092" s="31" t="s">
        <v>8103</v>
      </c>
      <c r="C6092" s="31" t="s">
        <v>8086</v>
      </c>
      <c r="D6092" s="31" t="s">
        <v>8104</v>
      </c>
      <c r="E6092" s="31" t="s">
        <v>135</v>
      </c>
      <c r="F6092" s="31" t="s">
        <v>122</v>
      </c>
      <c r="G6092" s="31" t="s">
        <v>107</v>
      </c>
      <c r="H6092" s="31" t="s">
        <v>108</v>
      </c>
      <c r="I6092" s="31" t="s">
        <v>6094</v>
      </c>
      <c r="J6092" s="31" t="s">
        <v>6095</v>
      </c>
      <c r="K6092" s="31" t="s">
        <v>110</v>
      </c>
      <c r="L6092" s="31" t="s">
        <v>8086</v>
      </c>
      <c r="M6092" s="31" t="s">
        <v>9</v>
      </c>
      <c r="N6092" s="31" t="s">
        <v>25930</v>
      </c>
      <c r="O6092" s="31" t="s">
        <v>25929</v>
      </c>
      <c r="P6092" s="32" t="s">
        <v>66</v>
      </c>
      <c r="Q6092" s="32">
        <v>0.5</v>
      </c>
      <c r="R6092" t="str">
        <f t="shared" si="95"/>
        <v>Сергієва Н.М. ПП, маг. р-н Белогорский Район, с.Мокроволя, ул.Шевченко, д.32</v>
      </c>
    </row>
    <row r="6093" spans="1:18" hidden="1" x14ac:dyDescent="0.25">
      <c r="A6093" s="32">
        <v>160007</v>
      </c>
      <c r="B6093" s="31" t="s">
        <v>8103</v>
      </c>
      <c r="C6093" s="31" t="s">
        <v>8086</v>
      </c>
      <c r="D6093" s="31" t="s">
        <v>8104</v>
      </c>
      <c r="E6093" s="31" t="s">
        <v>135</v>
      </c>
      <c r="F6093" s="31" t="s">
        <v>122</v>
      </c>
      <c r="G6093" s="31" t="s">
        <v>107</v>
      </c>
      <c r="H6093" s="31" t="s">
        <v>108</v>
      </c>
      <c r="I6093" s="31"/>
      <c r="J6093" s="31"/>
      <c r="K6093" s="31" t="s">
        <v>110</v>
      </c>
      <c r="L6093" s="31" t="s">
        <v>8093</v>
      </c>
      <c r="M6093" s="31" t="s">
        <v>9</v>
      </c>
      <c r="N6093" s="31" t="s">
        <v>25930</v>
      </c>
      <c r="O6093" s="31" t="s">
        <v>25929</v>
      </c>
      <c r="P6093" s="32" t="s">
        <v>66</v>
      </c>
      <c r="Q6093" s="32">
        <v>0.5</v>
      </c>
      <c r="R6093" t="str">
        <f t="shared" si="95"/>
        <v>Сергієва Н.М. ПП, маг. р-н Белогорский Район, с.Мокроволя, ул.Шевченко, д.32</v>
      </c>
    </row>
    <row r="6094" spans="1:18" hidden="1" x14ac:dyDescent="0.25">
      <c r="A6094" s="32">
        <v>160012</v>
      </c>
      <c r="B6094" s="31" t="s">
        <v>8118</v>
      </c>
      <c r="C6094" s="31" t="s">
        <v>8119</v>
      </c>
      <c r="D6094" s="31" t="s">
        <v>8120</v>
      </c>
      <c r="E6094" s="31" t="s">
        <v>145</v>
      </c>
      <c r="F6094" s="31" t="s">
        <v>122</v>
      </c>
      <c r="G6094" s="31" t="s">
        <v>107</v>
      </c>
      <c r="H6094" s="31" t="s">
        <v>108</v>
      </c>
      <c r="I6094" s="31" t="s">
        <v>8121</v>
      </c>
      <c r="J6094" s="31" t="s">
        <v>8122</v>
      </c>
      <c r="K6094" s="31" t="s">
        <v>110</v>
      </c>
      <c r="L6094" s="31" t="s">
        <v>8119</v>
      </c>
      <c r="M6094" s="31" t="s">
        <v>16</v>
      </c>
      <c r="N6094" s="31" t="s">
        <v>25931</v>
      </c>
      <c r="O6094" s="31" t="s">
        <v>25929</v>
      </c>
      <c r="P6094" s="32" t="s">
        <v>67</v>
      </c>
      <c r="Q6094" s="32">
        <v>1</v>
      </c>
      <c r="R6094" t="str">
        <f t="shared" si="95"/>
        <v>Войтишена О.Л. ПП, маг. "Анжеліка" р-н Деражнянский Район, с.Радивци (пл. біля сільської ради,)</v>
      </c>
    </row>
    <row r="6095" spans="1:18" hidden="1" x14ac:dyDescent="0.25">
      <c r="A6095" s="32">
        <v>160020</v>
      </c>
      <c r="B6095" s="31" t="s">
        <v>8134</v>
      </c>
      <c r="C6095" s="31" t="s">
        <v>3846</v>
      </c>
      <c r="D6095" s="31" t="s">
        <v>8135</v>
      </c>
      <c r="E6095" s="31" t="s">
        <v>135</v>
      </c>
      <c r="F6095" s="31" t="s">
        <v>122</v>
      </c>
      <c r="G6095" s="31" t="s">
        <v>107</v>
      </c>
      <c r="H6095" s="31" t="s">
        <v>108</v>
      </c>
      <c r="I6095" s="31" t="s">
        <v>476</v>
      </c>
      <c r="J6095" s="31" t="s">
        <v>477</v>
      </c>
      <c r="K6095" s="31" t="s">
        <v>110</v>
      </c>
      <c r="L6095" s="31" t="s">
        <v>3846</v>
      </c>
      <c r="M6095" s="31" t="s">
        <v>10</v>
      </c>
      <c r="N6095" s="31" t="s">
        <v>25930</v>
      </c>
      <c r="O6095" s="31" t="s">
        <v>25929</v>
      </c>
      <c r="P6095" s="32" t="s">
        <v>67</v>
      </c>
      <c r="Q6095" s="32">
        <v>0.5</v>
      </c>
      <c r="R6095" t="str">
        <f t="shared" si="95"/>
        <v>Волиньтабак ТОВ, маг. "Алкоголь-Тютюн" г.Нетишин, ул.Высоцкого, д.1</v>
      </c>
    </row>
    <row r="6096" spans="1:18" hidden="1" x14ac:dyDescent="0.25">
      <c r="A6096" s="32">
        <v>160023</v>
      </c>
      <c r="B6096" s="31" t="s">
        <v>8140</v>
      </c>
      <c r="C6096" s="31" t="s">
        <v>474</v>
      </c>
      <c r="D6096" s="31" t="s">
        <v>8141</v>
      </c>
      <c r="E6096" s="31" t="s">
        <v>145</v>
      </c>
      <c r="F6096" s="31" t="s">
        <v>122</v>
      </c>
      <c r="G6096" s="31" t="s">
        <v>107</v>
      </c>
      <c r="H6096" s="31" t="s">
        <v>108</v>
      </c>
      <c r="I6096" s="31" t="s">
        <v>476</v>
      </c>
      <c r="J6096" s="31" t="s">
        <v>477</v>
      </c>
      <c r="K6096" s="31" t="s">
        <v>110</v>
      </c>
      <c r="L6096" s="31" t="s">
        <v>474</v>
      </c>
      <c r="M6096" s="31" t="s">
        <v>11</v>
      </c>
      <c r="N6096" s="31" t="s">
        <v>25930</v>
      </c>
      <c r="O6096" s="31" t="s">
        <v>25929</v>
      </c>
      <c r="P6096" s="32" t="s">
        <v>67</v>
      </c>
      <c r="Q6096" s="32">
        <v>0.5</v>
      </c>
      <c r="R6096" t="str">
        <f t="shared" si="95"/>
        <v>Волиньтабак ТОВ, маг. "Тютюн-Алкоголь" г.Шепетовка, просп Мира, д.44</v>
      </c>
    </row>
    <row r="6097" spans="1:18" hidden="1" x14ac:dyDescent="0.25">
      <c r="A6097" s="32">
        <v>160023</v>
      </c>
      <c r="B6097" s="31" t="s">
        <v>8140</v>
      </c>
      <c r="C6097" s="31" t="s">
        <v>474</v>
      </c>
      <c r="D6097" s="31" t="s">
        <v>8141</v>
      </c>
      <c r="E6097" s="31" t="s">
        <v>135</v>
      </c>
      <c r="F6097" s="31" t="s">
        <v>122</v>
      </c>
      <c r="G6097" s="31" t="s">
        <v>107</v>
      </c>
      <c r="H6097" s="31" t="s">
        <v>108</v>
      </c>
      <c r="I6097" s="31" t="s">
        <v>476</v>
      </c>
      <c r="J6097" s="31" t="s">
        <v>477</v>
      </c>
      <c r="K6097" s="31" t="s">
        <v>110</v>
      </c>
      <c r="L6097" s="31" t="s">
        <v>474</v>
      </c>
      <c r="M6097" s="31" t="s">
        <v>11</v>
      </c>
      <c r="N6097" s="31" t="s">
        <v>25930</v>
      </c>
      <c r="O6097" s="31" t="s">
        <v>25929</v>
      </c>
      <c r="P6097" s="32" t="s">
        <v>67</v>
      </c>
      <c r="Q6097" s="32">
        <v>0.5</v>
      </c>
      <c r="R6097" t="str">
        <f t="shared" si="95"/>
        <v>Волиньтабак ТОВ, маг. "Тютюн-Алкоголь" г.Шепетовка, просп Мира, д.44</v>
      </c>
    </row>
    <row r="6098" spans="1:18" hidden="1" x14ac:dyDescent="0.25">
      <c r="A6098" s="32">
        <v>160026</v>
      </c>
      <c r="B6098" s="31" t="s">
        <v>8144</v>
      </c>
      <c r="C6098" s="31" t="s">
        <v>474</v>
      </c>
      <c r="D6098" s="31" t="s">
        <v>8145</v>
      </c>
      <c r="E6098" s="31" t="s">
        <v>135</v>
      </c>
      <c r="F6098" s="31" t="s">
        <v>122</v>
      </c>
      <c r="G6098" s="31" t="s">
        <v>107</v>
      </c>
      <c r="H6098" s="31" t="s">
        <v>108</v>
      </c>
      <c r="I6098" s="31" t="s">
        <v>476</v>
      </c>
      <c r="J6098" s="31" t="s">
        <v>477</v>
      </c>
      <c r="K6098" s="31" t="s">
        <v>110</v>
      </c>
      <c r="L6098" s="31" t="s">
        <v>474</v>
      </c>
      <c r="M6098" s="31" t="s">
        <v>11</v>
      </c>
      <c r="N6098" s="31" t="s">
        <v>25930</v>
      </c>
      <c r="O6098" s="31" t="s">
        <v>25929</v>
      </c>
      <c r="P6098" s="32" t="s">
        <v>66</v>
      </c>
      <c r="Q6098" s="32">
        <v>1</v>
      </c>
      <c r="R6098" t="str">
        <f t="shared" si="95"/>
        <v>Волиньтабак ТОВ, маг. "Тютюн-Алкоголь" г.Шепетовка, ул.Маркса Карла, д.38</v>
      </c>
    </row>
    <row r="6099" spans="1:18" hidden="1" x14ac:dyDescent="0.25">
      <c r="A6099" s="32">
        <v>160034</v>
      </c>
      <c r="B6099" s="31" t="s">
        <v>386</v>
      </c>
      <c r="C6099" s="31" t="s">
        <v>387</v>
      </c>
      <c r="D6099" s="31" t="s">
        <v>388</v>
      </c>
      <c r="E6099" s="31" t="s">
        <v>145</v>
      </c>
      <c r="F6099" s="31" t="s">
        <v>122</v>
      </c>
      <c r="G6099" s="31" t="s">
        <v>107</v>
      </c>
      <c r="H6099" s="31" t="s">
        <v>108</v>
      </c>
      <c r="I6099" s="31" t="s">
        <v>8165</v>
      </c>
      <c r="J6099" s="31" t="s">
        <v>8166</v>
      </c>
      <c r="K6099" s="31" t="s">
        <v>110</v>
      </c>
      <c r="L6099" s="31" t="s">
        <v>387</v>
      </c>
      <c r="M6099" s="31" t="s">
        <v>14</v>
      </c>
      <c r="N6099" s="31" t="s">
        <v>25931</v>
      </c>
      <c r="O6099" s="31" t="s">
        <v>25929</v>
      </c>
      <c r="P6099" s="32" t="s">
        <v>66</v>
      </c>
      <c r="Q6099" s="32">
        <v>0.5</v>
      </c>
      <c r="R6099" t="str">
        <f t="shared" si="95"/>
        <v>Волошина В.І. ПП, маг. "Продукти" р-н Виньковецкий Район, с.Майдан-Александровский, ул.Садовая, д.24</v>
      </c>
    </row>
    <row r="6100" spans="1:18" hidden="1" x14ac:dyDescent="0.25">
      <c r="A6100" s="32">
        <v>160034</v>
      </c>
      <c r="B6100" s="31" t="s">
        <v>386</v>
      </c>
      <c r="C6100" s="31" t="s">
        <v>387</v>
      </c>
      <c r="D6100" s="31" t="s">
        <v>388</v>
      </c>
      <c r="E6100" s="31" t="s">
        <v>145</v>
      </c>
      <c r="F6100" s="31" t="s">
        <v>122</v>
      </c>
      <c r="G6100" s="31" t="s">
        <v>107</v>
      </c>
      <c r="H6100" s="31" t="s">
        <v>108</v>
      </c>
      <c r="I6100" s="31"/>
      <c r="J6100" s="31"/>
      <c r="K6100" s="31" t="s">
        <v>110</v>
      </c>
      <c r="L6100" s="31" t="s">
        <v>387</v>
      </c>
      <c r="M6100" s="31" t="s">
        <v>14</v>
      </c>
      <c r="N6100" s="31" t="s">
        <v>25931</v>
      </c>
      <c r="O6100" s="31" t="s">
        <v>25929</v>
      </c>
      <c r="P6100" s="32" t="s">
        <v>66</v>
      </c>
      <c r="Q6100" s="32">
        <v>0.5</v>
      </c>
      <c r="R6100" t="str">
        <f t="shared" si="95"/>
        <v>Волошина В.І. ПП, маг. "Продукти" р-н Виньковецкий Район, с.Майдан-Александровский, ул.Садовая, д.24</v>
      </c>
    </row>
    <row r="6101" spans="1:18" hidden="1" x14ac:dyDescent="0.25">
      <c r="A6101" s="32">
        <v>160046</v>
      </c>
      <c r="B6101" s="31" t="s">
        <v>8190</v>
      </c>
      <c r="C6101" s="31" t="s">
        <v>8191</v>
      </c>
      <c r="D6101" s="31" t="s">
        <v>8192</v>
      </c>
      <c r="E6101" s="31" t="s">
        <v>135</v>
      </c>
      <c r="F6101" s="31" t="s">
        <v>122</v>
      </c>
      <c r="G6101" s="31" t="s">
        <v>107</v>
      </c>
      <c r="H6101" s="31" t="s">
        <v>108</v>
      </c>
      <c r="I6101" s="31" t="s">
        <v>8193</v>
      </c>
      <c r="J6101" s="31" t="s">
        <v>8194</v>
      </c>
      <c r="K6101" s="31" t="s">
        <v>110</v>
      </c>
      <c r="L6101" s="31" t="s">
        <v>8191</v>
      </c>
      <c r="M6101" s="31" t="s">
        <v>11</v>
      </c>
      <c r="N6101" s="31" t="s">
        <v>25930</v>
      </c>
      <c r="O6101" s="31" t="s">
        <v>25929</v>
      </c>
      <c r="P6101" s="32" t="s">
        <v>66</v>
      </c>
      <c r="Q6101" s="32">
        <v>1</v>
      </c>
      <c r="R6101" t="str">
        <f t="shared" si="95"/>
        <v>Воронюк А.О. ПП, маг. "Подолянка" г.Шепетовка, ул.Мира, д.46</v>
      </c>
    </row>
    <row r="6102" spans="1:18" hidden="1" x14ac:dyDescent="0.25">
      <c r="A6102" s="32">
        <v>160046</v>
      </c>
      <c r="B6102" s="31" t="s">
        <v>8190</v>
      </c>
      <c r="C6102" s="31" t="s">
        <v>8191</v>
      </c>
      <c r="D6102" s="31" t="s">
        <v>8192</v>
      </c>
      <c r="E6102" s="31" t="s">
        <v>135</v>
      </c>
      <c r="F6102" s="31" t="s">
        <v>122</v>
      </c>
      <c r="G6102" s="31" t="s">
        <v>107</v>
      </c>
      <c r="H6102" s="31" t="s">
        <v>108</v>
      </c>
      <c r="I6102" s="31"/>
      <c r="J6102" s="31"/>
      <c r="K6102" s="31" t="s">
        <v>110</v>
      </c>
      <c r="L6102" s="31" t="s">
        <v>8191</v>
      </c>
      <c r="M6102" s="31" t="s">
        <v>11</v>
      </c>
      <c r="N6102" s="31" t="s">
        <v>25930</v>
      </c>
      <c r="O6102" s="31" t="s">
        <v>25929</v>
      </c>
      <c r="P6102" s="32" t="s">
        <v>66</v>
      </c>
      <c r="Q6102" s="32">
        <v>1</v>
      </c>
      <c r="R6102" t="str">
        <f t="shared" si="95"/>
        <v>Воронюк А.О. ПП, маг. "Подолянка" г.Шепетовка, ул.Мира, д.46</v>
      </c>
    </row>
    <row r="6103" spans="1:18" hidden="1" x14ac:dyDescent="0.25">
      <c r="A6103" s="32">
        <v>160047</v>
      </c>
      <c r="B6103" s="31" t="s">
        <v>8195</v>
      </c>
      <c r="C6103" s="31" t="s">
        <v>8196</v>
      </c>
      <c r="D6103" s="31" t="s">
        <v>8197</v>
      </c>
      <c r="E6103" s="31" t="s">
        <v>135</v>
      </c>
      <c r="F6103" s="31" t="s">
        <v>122</v>
      </c>
      <c r="G6103" s="31" t="s">
        <v>213</v>
      </c>
      <c r="H6103" s="31" t="s">
        <v>214</v>
      </c>
      <c r="I6103" s="31" t="s">
        <v>8198</v>
      </c>
      <c r="J6103" s="31" t="s">
        <v>8199</v>
      </c>
      <c r="K6103" s="31" t="s">
        <v>110</v>
      </c>
      <c r="L6103" s="31" t="s">
        <v>8196</v>
      </c>
      <c r="M6103" s="31" t="s">
        <v>11</v>
      </c>
      <c r="N6103" s="31" t="s">
        <v>25930</v>
      </c>
      <c r="O6103" s="31" t="s">
        <v>25929</v>
      </c>
      <c r="P6103" s="32" t="s">
        <v>66</v>
      </c>
      <c r="Q6103" s="32">
        <v>0.5</v>
      </c>
      <c r="R6103" t="str">
        <f t="shared" si="95"/>
        <v>Ворощук Т.М. ПП, "гуртовня" г.Шепетовка, пер.Титова, д.58</v>
      </c>
    </row>
    <row r="6104" spans="1:18" hidden="1" x14ac:dyDescent="0.25">
      <c r="A6104" s="32">
        <v>160047</v>
      </c>
      <c r="B6104" s="31" t="s">
        <v>8195</v>
      </c>
      <c r="C6104" s="31" t="s">
        <v>8196</v>
      </c>
      <c r="D6104" s="31" t="s">
        <v>8197</v>
      </c>
      <c r="E6104" s="31" t="s">
        <v>135</v>
      </c>
      <c r="F6104" s="31" t="s">
        <v>122</v>
      </c>
      <c r="G6104" s="31" t="s">
        <v>213</v>
      </c>
      <c r="H6104" s="31" t="s">
        <v>214</v>
      </c>
      <c r="I6104" s="31"/>
      <c r="J6104" s="31"/>
      <c r="K6104" s="31" t="s">
        <v>110</v>
      </c>
      <c r="L6104" s="31" t="s">
        <v>8200</v>
      </c>
      <c r="M6104" s="31" t="s">
        <v>11</v>
      </c>
      <c r="N6104" s="31" t="s">
        <v>25930</v>
      </c>
      <c r="O6104" s="31" t="s">
        <v>25929</v>
      </c>
      <c r="P6104" s="32" t="s">
        <v>66</v>
      </c>
      <c r="Q6104" s="32">
        <v>0.5</v>
      </c>
      <c r="R6104" t="str">
        <f t="shared" si="95"/>
        <v>Ворощук Т.М. ПП, "гуртовня" г.Шепетовка, пер.Титова, д.58</v>
      </c>
    </row>
    <row r="6105" spans="1:18" hidden="1" x14ac:dyDescent="0.25">
      <c r="A6105" s="32">
        <v>160890</v>
      </c>
      <c r="B6105" s="31" t="s">
        <v>10485</v>
      </c>
      <c r="C6105" s="31" t="s">
        <v>10486</v>
      </c>
      <c r="D6105" s="31" t="s">
        <v>10487</v>
      </c>
      <c r="E6105" s="31" t="s">
        <v>145</v>
      </c>
      <c r="F6105" s="31" t="s">
        <v>122</v>
      </c>
      <c r="G6105" s="31" t="s">
        <v>115</v>
      </c>
      <c r="H6105" s="31" t="s">
        <v>116</v>
      </c>
      <c r="I6105" s="31" t="s">
        <v>10488</v>
      </c>
      <c r="J6105" s="31" t="s">
        <v>10489</v>
      </c>
      <c r="K6105" s="31" t="s">
        <v>110</v>
      </c>
      <c r="L6105" s="31" t="s">
        <v>10486</v>
      </c>
      <c r="M6105" s="31" t="s">
        <v>15</v>
      </c>
      <c r="N6105" s="31" t="s">
        <v>25931</v>
      </c>
      <c r="O6105" s="31" t="s">
        <v>25929</v>
      </c>
      <c r="P6105" s="32" t="s">
        <v>67</v>
      </c>
      <c r="Q6105" s="32">
        <v>0.5</v>
      </c>
      <c r="R6105" t="str">
        <f t="shared" si="95"/>
        <v>Мелих Г.Ю. ПП, к-к №110 р-н Волочисский Район, г.Волочиск, ул.Независимости, д.32а</v>
      </c>
    </row>
    <row r="6106" spans="1:18" hidden="1" x14ac:dyDescent="0.25">
      <c r="A6106" s="32">
        <v>160904</v>
      </c>
      <c r="B6106" s="31" t="s">
        <v>10536</v>
      </c>
      <c r="C6106" s="31" t="s">
        <v>10537</v>
      </c>
      <c r="D6106" s="31" t="s">
        <v>10538</v>
      </c>
      <c r="E6106" s="31" t="s">
        <v>145</v>
      </c>
      <c r="F6106" s="31" t="s">
        <v>122</v>
      </c>
      <c r="G6106" s="31" t="s">
        <v>107</v>
      </c>
      <c r="H6106" s="31" t="s">
        <v>108</v>
      </c>
      <c r="I6106" s="31" t="s">
        <v>124</v>
      </c>
      <c r="J6106" s="31" t="s">
        <v>109</v>
      </c>
      <c r="K6106" s="31" t="s">
        <v>110</v>
      </c>
      <c r="L6106" s="31" t="s">
        <v>10537</v>
      </c>
      <c r="M6106" s="31" t="s">
        <v>16</v>
      </c>
      <c r="N6106" s="31" t="s">
        <v>25931</v>
      </c>
      <c r="O6106" s="31" t="s">
        <v>25929</v>
      </c>
      <c r="P6106" s="32" t="s">
        <v>67</v>
      </c>
      <c r="Q6106" s="32">
        <v>0.5</v>
      </c>
      <c r="R6106" t="str">
        <f t="shared" si="95"/>
        <v>Мельник ПП, маг. "Продукти" р-н Деражнянский Район, с.Гришки, ул.Шевченка, д.14 (на хаті)</v>
      </c>
    </row>
    <row r="6107" spans="1:18" hidden="1" x14ac:dyDescent="0.25">
      <c r="A6107" s="32">
        <v>160907</v>
      </c>
      <c r="B6107" s="31" t="s">
        <v>10549</v>
      </c>
      <c r="C6107" s="31" t="s">
        <v>10550</v>
      </c>
      <c r="D6107" s="31" t="s">
        <v>10551</v>
      </c>
      <c r="E6107" s="31" t="s">
        <v>145</v>
      </c>
      <c r="F6107" s="31" t="s">
        <v>122</v>
      </c>
      <c r="G6107" s="31" t="s">
        <v>107</v>
      </c>
      <c r="H6107" s="31" t="s">
        <v>108</v>
      </c>
      <c r="I6107" s="31" t="s">
        <v>10552</v>
      </c>
      <c r="J6107" s="31" t="s">
        <v>10553</v>
      </c>
      <c r="K6107" s="31" t="s">
        <v>110</v>
      </c>
      <c r="L6107" s="31" t="s">
        <v>10550</v>
      </c>
      <c r="M6107" s="31" t="s">
        <v>13</v>
      </c>
      <c r="N6107" s="31" t="s">
        <v>25931</v>
      </c>
      <c r="O6107" s="31" t="s">
        <v>25929</v>
      </c>
      <c r="P6107" s="32" t="s">
        <v>66</v>
      </c>
      <c r="Q6107" s="32">
        <v>1</v>
      </c>
      <c r="R6107" t="str">
        <f t="shared" si="95"/>
        <v>Мельник С.І. ПП, маг. "Магніт" р-н Деражнянский Район, с.Маныкивци, ул.Ольшанского, д.17</v>
      </c>
    </row>
    <row r="6108" spans="1:18" hidden="1" x14ac:dyDescent="0.25">
      <c r="A6108" s="32">
        <v>160917</v>
      </c>
      <c r="B6108" s="31" t="s">
        <v>10569</v>
      </c>
      <c r="C6108" s="31" t="s">
        <v>10570</v>
      </c>
      <c r="D6108" s="31" t="s">
        <v>10571</v>
      </c>
      <c r="E6108" s="31" t="s">
        <v>145</v>
      </c>
      <c r="F6108" s="31" t="s">
        <v>122</v>
      </c>
      <c r="G6108" s="31" t="s">
        <v>107</v>
      </c>
      <c r="H6108" s="31" t="s">
        <v>108</v>
      </c>
      <c r="I6108" s="31" t="s">
        <v>3885</v>
      </c>
      <c r="J6108" s="31" t="s">
        <v>3886</v>
      </c>
      <c r="K6108" s="31" t="s">
        <v>110</v>
      </c>
      <c r="L6108" s="31" t="s">
        <v>3883</v>
      </c>
      <c r="M6108" s="31" t="s">
        <v>25936</v>
      </c>
      <c r="N6108" s="31" t="s">
        <v>25931</v>
      </c>
      <c r="O6108" s="31" t="s">
        <v>25929</v>
      </c>
      <c r="P6108" s="32" t="s">
        <v>66</v>
      </c>
      <c r="Q6108" s="32">
        <v>1</v>
      </c>
      <c r="R6108" t="str">
        <f t="shared" si="95"/>
        <v>Мельничук Н.М. ПП, маг. "Продукти" р-н Ярмолинецкий Район, пгт.Ярмолинцы, ул.Железнодорожная, д.2</v>
      </c>
    </row>
    <row r="6109" spans="1:18" hidden="1" x14ac:dyDescent="0.25">
      <c r="A6109" s="32">
        <v>160917</v>
      </c>
      <c r="B6109" s="31" t="s">
        <v>10569</v>
      </c>
      <c r="C6109" s="31" t="s">
        <v>10570</v>
      </c>
      <c r="D6109" s="31" t="s">
        <v>10571</v>
      </c>
      <c r="E6109" s="31" t="s">
        <v>145</v>
      </c>
      <c r="F6109" s="31" t="s">
        <v>122</v>
      </c>
      <c r="G6109" s="31" t="s">
        <v>107</v>
      </c>
      <c r="H6109" s="31" t="s">
        <v>108</v>
      </c>
      <c r="I6109" s="31"/>
      <c r="J6109" s="31"/>
      <c r="K6109" s="31" t="s">
        <v>110</v>
      </c>
      <c r="L6109" s="31" t="s">
        <v>3883</v>
      </c>
      <c r="M6109" s="31" t="s">
        <v>25936</v>
      </c>
      <c r="N6109" s="31" t="s">
        <v>25931</v>
      </c>
      <c r="O6109" s="31" t="s">
        <v>25929</v>
      </c>
      <c r="P6109" s="32" t="s">
        <v>66</v>
      </c>
      <c r="Q6109" s="32">
        <v>1</v>
      </c>
      <c r="R6109" t="str">
        <f t="shared" si="95"/>
        <v>Мельничук Н.М. ПП, маг. "Продукти" р-н Ярмолинецкий Район, пгт.Ярмолинцы, ул.Железнодорожная, д.2</v>
      </c>
    </row>
    <row r="6110" spans="1:18" hidden="1" x14ac:dyDescent="0.25">
      <c r="A6110" s="32">
        <v>160921</v>
      </c>
      <c r="B6110" s="31" t="s">
        <v>10581</v>
      </c>
      <c r="C6110" s="31" t="s">
        <v>10582</v>
      </c>
      <c r="D6110" s="31" t="s">
        <v>10583</v>
      </c>
      <c r="E6110" s="31" t="s">
        <v>135</v>
      </c>
      <c r="F6110" s="31" t="s">
        <v>122</v>
      </c>
      <c r="G6110" s="31" t="s">
        <v>107</v>
      </c>
      <c r="H6110" s="31" t="s">
        <v>108</v>
      </c>
      <c r="I6110" s="31" t="s">
        <v>753</v>
      </c>
      <c r="J6110" s="31" t="s">
        <v>754</v>
      </c>
      <c r="K6110" s="31" t="s">
        <v>110</v>
      </c>
      <c r="L6110" s="31" t="s">
        <v>10582</v>
      </c>
      <c r="M6110" s="31" t="s">
        <v>12</v>
      </c>
      <c r="N6110" s="31" t="s">
        <v>25930</v>
      </c>
      <c r="O6110" s="31" t="s">
        <v>25929</v>
      </c>
      <c r="P6110" s="32" t="s">
        <v>66</v>
      </c>
      <c r="Q6110" s="32">
        <v>1</v>
      </c>
      <c r="R6110" t="str">
        <f t="shared" si="95"/>
        <v>Микитюк О.Д. ПП, маг. "Ромашка" р-н Изяславский Район, г.Изяслав, ул.Независимости, д.48/2</v>
      </c>
    </row>
    <row r="6111" spans="1:18" hidden="1" x14ac:dyDescent="0.25">
      <c r="A6111" s="32">
        <v>160921</v>
      </c>
      <c r="B6111" s="31" t="s">
        <v>10581</v>
      </c>
      <c r="C6111" s="31" t="s">
        <v>10582</v>
      </c>
      <c r="D6111" s="31" t="s">
        <v>10583</v>
      </c>
      <c r="E6111" s="31" t="s">
        <v>135</v>
      </c>
      <c r="F6111" s="31" t="s">
        <v>122</v>
      </c>
      <c r="G6111" s="31" t="s">
        <v>107</v>
      </c>
      <c r="H6111" s="31" t="s">
        <v>108</v>
      </c>
      <c r="I6111" s="31"/>
      <c r="J6111" s="31"/>
      <c r="K6111" s="31" t="s">
        <v>110</v>
      </c>
      <c r="L6111" s="31" t="s">
        <v>10582</v>
      </c>
      <c r="M6111" s="31" t="s">
        <v>12</v>
      </c>
      <c r="N6111" s="31" t="s">
        <v>25930</v>
      </c>
      <c r="O6111" s="31" t="s">
        <v>25929</v>
      </c>
      <c r="P6111" s="32" t="s">
        <v>66</v>
      </c>
      <c r="Q6111" s="32">
        <v>1</v>
      </c>
      <c r="R6111" t="str">
        <f t="shared" si="95"/>
        <v>Микитюк О.Д. ПП, маг. "Ромашка" р-н Изяславский Район, г.Изяслав, ул.Независимости, д.48/2</v>
      </c>
    </row>
    <row r="6112" spans="1:18" hidden="1" x14ac:dyDescent="0.25">
      <c r="A6112" s="32">
        <v>160928</v>
      </c>
      <c r="B6112" s="31" t="s">
        <v>10597</v>
      </c>
      <c r="C6112" s="31" t="s">
        <v>10598</v>
      </c>
      <c r="D6112" s="31" t="s">
        <v>10599</v>
      </c>
      <c r="E6112" s="31" t="s">
        <v>135</v>
      </c>
      <c r="F6112" s="31" t="s">
        <v>122</v>
      </c>
      <c r="G6112" s="31" t="s">
        <v>107</v>
      </c>
      <c r="H6112" s="31" t="s">
        <v>108</v>
      </c>
      <c r="I6112" s="31" t="s">
        <v>124</v>
      </c>
      <c r="J6112" s="31" t="s">
        <v>109</v>
      </c>
      <c r="K6112" s="31" t="s">
        <v>110</v>
      </c>
      <c r="L6112" s="31" t="s">
        <v>10598</v>
      </c>
      <c r="M6112" s="31" t="s">
        <v>8</v>
      </c>
      <c r="N6112" s="31" t="s">
        <v>25930</v>
      </c>
      <c r="O6112" s="31" t="s">
        <v>25929</v>
      </c>
      <c r="P6112" s="32" t="s">
        <v>67</v>
      </c>
      <c r="Q6112" s="32">
        <v>0.5</v>
      </c>
      <c r="R6112" t="str">
        <f t="shared" si="95"/>
        <v>Мирончук О.В. ПП, маг. "Універсам" р-н Славутский Район, с.Волица, ул.Ковпака, д.5</v>
      </c>
    </row>
    <row r="6113" spans="1:18" hidden="1" x14ac:dyDescent="0.25">
      <c r="A6113" s="32">
        <v>160928</v>
      </c>
      <c r="B6113" s="31" t="s">
        <v>10597</v>
      </c>
      <c r="C6113" s="31" t="s">
        <v>10598</v>
      </c>
      <c r="D6113" s="31" t="s">
        <v>10599</v>
      </c>
      <c r="E6113" s="31" t="s">
        <v>135</v>
      </c>
      <c r="F6113" s="31" t="s">
        <v>122</v>
      </c>
      <c r="G6113" s="31" t="s">
        <v>107</v>
      </c>
      <c r="H6113" s="31" t="s">
        <v>108</v>
      </c>
      <c r="I6113" s="31"/>
      <c r="J6113" s="31"/>
      <c r="K6113" s="31" t="s">
        <v>110</v>
      </c>
      <c r="L6113" s="31" t="s">
        <v>10598</v>
      </c>
      <c r="M6113" s="31" t="s">
        <v>8</v>
      </c>
      <c r="N6113" s="31" t="s">
        <v>25930</v>
      </c>
      <c r="O6113" s="31" t="s">
        <v>25929</v>
      </c>
      <c r="P6113" s="32" t="s">
        <v>67</v>
      </c>
      <c r="Q6113" s="32">
        <v>0.5</v>
      </c>
      <c r="R6113" t="str">
        <f t="shared" si="95"/>
        <v>Мирончук О.В. ПП, маг. "Універсам" р-н Славутский Район, с.Волица, ул.Ковпака, д.5</v>
      </c>
    </row>
    <row r="6114" spans="1:18" hidden="1" x14ac:dyDescent="0.25">
      <c r="A6114" s="32">
        <v>160929</v>
      </c>
      <c r="B6114" s="31" t="s">
        <v>10600</v>
      </c>
      <c r="C6114" s="31" t="s">
        <v>10601</v>
      </c>
      <c r="D6114" s="31" t="s">
        <v>10602</v>
      </c>
      <c r="E6114" s="31" t="s">
        <v>135</v>
      </c>
      <c r="F6114" s="31" t="s">
        <v>122</v>
      </c>
      <c r="G6114" s="31" t="s">
        <v>107</v>
      </c>
      <c r="H6114" s="31" t="s">
        <v>108</v>
      </c>
      <c r="I6114" s="31" t="s">
        <v>10603</v>
      </c>
      <c r="J6114" s="31" t="s">
        <v>109</v>
      </c>
      <c r="K6114" s="31" t="s">
        <v>110</v>
      </c>
      <c r="L6114" s="31" t="s">
        <v>10604</v>
      </c>
      <c r="M6114" s="31" t="s">
        <v>11</v>
      </c>
      <c r="N6114" s="31" t="s">
        <v>25930</v>
      </c>
      <c r="O6114" s="31" t="s">
        <v>25929</v>
      </c>
      <c r="P6114" s="32" t="s">
        <v>66</v>
      </c>
      <c r="Q6114" s="32">
        <v>1</v>
      </c>
      <c r="R6114" t="str">
        <f t="shared" si="95"/>
        <v>Мирончук Г.І. ПП, маг. "Горизонт" г.Шепетовка, ул.Железнодорожная, д.36</v>
      </c>
    </row>
    <row r="6115" spans="1:18" hidden="1" x14ac:dyDescent="0.25">
      <c r="A6115" s="32">
        <v>160929</v>
      </c>
      <c r="B6115" s="31" t="s">
        <v>10600</v>
      </c>
      <c r="C6115" s="31" t="s">
        <v>10601</v>
      </c>
      <c r="D6115" s="31" t="s">
        <v>10602</v>
      </c>
      <c r="E6115" s="31" t="s">
        <v>135</v>
      </c>
      <c r="F6115" s="31" t="s">
        <v>122</v>
      </c>
      <c r="G6115" s="31" t="s">
        <v>107</v>
      </c>
      <c r="H6115" s="31" t="s">
        <v>108</v>
      </c>
      <c r="I6115" s="31"/>
      <c r="J6115" s="31"/>
      <c r="K6115" s="31" t="s">
        <v>110</v>
      </c>
      <c r="L6115" s="31" t="s">
        <v>10605</v>
      </c>
      <c r="M6115" s="31" t="s">
        <v>11</v>
      </c>
      <c r="N6115" s="31" t="s">
        <v>25930</v>
      </c>
      <c r="O6115" s="31" t="s">
        <v>25929</v>
      </c>
      <c r="P6115" s="32" t="s">
        <v>66</v>
      </c>
      <c r="Q6115" s="32">
        <v>1</v>
      </c>
      <c r="R6115" t="str">
        <f t="shared" si="95"/>
        <v>Мирончук Г.І. ПП, маг. "Горизонт" г.Шепетовка, ул.Железнодорожная, д.36</v>
      </c>
    </row>
    <row r="6116" spans="1:18" hidden="1" x14ac:dyDescent="0.25">
      <c r="A6116" s="32">
        <v>160949</v>
      </c>
      <c r="B6116" s="31" t="s">
        <v>10664</v>
      </c>
      <c r="C6116" s="31" t="s">
        <v>10665</v>
      </c>
      <c r="D6116" s="31" t="s">
        <v>10666</v>
      </c>
      <c r="E6116" s="31" t="s">
        <v>135</v>
      </c>
      <c r="F6116" s="31" t="s">
        <v>122</v>
      </c>
      <c r="G6116" s="31" t="s">
        <v>107</v>
      </c>
      <c r="H6116" s="31" t="s">
        <v>108</v>
      </c>
      <c r="I6116" s="31" t="s">
        <v>10667</v>
      </c>
      <c r="J6116" s="31" t="s">
        <v>10668</v>
      </c>
      <c r="K6116" s="31" t="s">
        <v>110</v>
      </c>
      <c r="L6116" s="31" t="s">
        <v>10665</v>
      </c>
      <c r="M6116" s="31" t="s">
        <v>10</v>
      </c>
      <c r="N6116" s="31" t="s">
        <v>25930</v>
      </c>
      <c r="O6116" s="31" t="s">
        <v>25929</v>
      </c>
      <c r="P6116" s="32" t="s">
        <v>66</v>
      </c>
      <c r="Q6116" s="32">
        <v>1</v>
      </c>
      <c r="R6116" t="str">
        <f t="shared" si="95"/>
        <v>Міщук О.М. ПП, маг. "Продукти" р-н Изяславский Район, с.Влашановка, ул.Октябрьская, д.2</v>
      </c>
    </row>
    <row r="6117" spans="1:18" hidden="1" x14ac:dyDescent="0.25">
      <c r="A6117" s="32">
        <v>160949</v>
      </c>
      <c r="B6117" s="31" t="s">
        <v>10664</v>
      </c>
      <c r="C6117" s="31" t="s">
        <v>10665</v>
      </c>
      <c r="D6117" s="31" t="s">
        <v>10666</v>
      </c>
      <c r="E6117" s="31" t="s">
        <v>135</v>
      </c>
      <c r="F6117" s="31" t="s">
        <v>122</v>
      </c>
      <c r="G6117" s="31" t="s">
        <v>107</v>
      </c>
      <c r="H6117" s="31" t="s">
        <v>108</v>
      </c>
      <c r="I6117" s="31"/>
      <c r="J6117" s="31"/>
      <c r="K6117" s="31" t="s">
        <v>110</v>
      </c>
      <c r="L6117" s="31" t="s">
        <v>10665</v>
      </c>
      <c r="M6117" s="31" t="s">
        <v>10</v>
      </c>
      <c r="N6117" s="31" t="s">
        <v>25930</v>
      </c>
      <c r="O6117" s="31" t="s">
        <v>25929</v>
      </c>
      <c r="P6117" s="32" t="s">
        <v>66</v>
      </c>
      <c r="Q6117" s="32">
        <v>1</v>
      </c>
      <c r="R6117" t="str">
        <f t="shared" si="95"/>
        <v>Міщук О.М. ПП, маг. "Продукти" р-н Изяславский Район, с.Влашановка, ул.Октябрьская, д.2</v>
      </c>
    </row>
    <row r="6118" spans="1:18" hidden="1" x14ac:dyDescent="0.25">
      <c r="A6118" s="32">
        <v>160959</v>
      </c>
      <c r="B6118" s="31" t="s">
        <v>10673</v>
      </c>
      <c r="C6118" s="31" t="s">
        <v>10674</v>
      </c>
      <c r="D6118" s="31" t="s">
        <v>10675</v>
      </c>
      <c r="E6118" s="31" t="s">
        <v>135</v>
      </c>
      <c r="F6118" s="31" t="s">
        <v>122</v>
      </c>
      <c r="G6118" s="31" t="s">
        <v>107</v>
      </c>
      <c r="H6118" s="31" t="s">
        <v>108</v>
      </c>
      <c r="I6118" s="31" t="s">
        <v>10676</v>
      </c>
      <c r="J6118" s="31" t="s">
        <v>10677</v>
      </c>
      <c r="K6118" s="31" t="s">
        <v>110</v>
      </c>
      <c r="L6118" s="31" t="s">
        <v>10674</v>
      </c>
      <c r="M6118" s="31" t="s">
        <v>8</v>
      </c>
      <c r="N6118" s="31" t="s">
        <v>25930</v>
      </c>
      <c r="O6118" s="31" t="s">
        <v>25929</v>
      </c>
      <c r="P6118" s="32" t="s">
        <v>66</v>
      </c>
      <c r="Q6118" s="32">
        <v>1</v>
      </c>
      <c r="R6118" t="str">
        <f t="shared" si="95"/>
        <v>Могильницька Н.А. ПП, вагончик р-н Шепетовский Район, с.Михайлючка, пер.Ленина, д.25</v>
      </c>
    </row>
    <row r="6119" spans="1:18" hidden="1" x14ac:dyDescent="0.25">
      <c r="A6119" s="32">
        <v>160959</v>
      </c>
      <c r="B6119" s="31" t="s">
        <v>10673</v>
      </c>
      <c r="C6119" s="31" t="s">
        <v>10674</v>
      </c>
      <c r="D6119" s="31" t="s">
        <v>10675</v>
      </c>
      <c r="E6119" s="31" t="s">
        <v>135</v>
      </c>
      <c r="F6119" s="31" t="s">
        <v>122</v>
      </c>
      <c r="G6119" s="31" t="s">
        <v>107</v>
      </c>
      <c r="H6119" s="31" t="s">
        <v>108</v>
      </c>
      <c r="I6119" s="31"/>
      <c r="J6119" s="31"/>
      <c r="K6119" s="31" t="s">
        <v>110</v>
      </c>
      <c r="L6119" s="31" t="s">
        <v>10674</v>
      </c>
      <c r="M6119" s="31" t="s">
        <v>8</v>
      </c>
      <c r="N6119" s="31" t="s">
        <v>25930</v>
      </c>
      <c r="O6119" s="31" t="s">
        <v>25929</v>
      </c>
      <c r="P6119" s="32" t="s">
        <v>66</v>
      </c>
      <c r="Q6119" s="32">
        <v>1</v>
      </c>
      <c r="R6119" t="str">
        <f t="shared" si="95"/>
        <v>Могильницька Н.А. ПП, вагончик р-н Шепетовский Район, с.Михайлючка, пер.Ленина, д.25</v>
      </c>
    </row>
    <row r="6120" spans="1:18" hidden="1" x14ac:dyDescent="0.25">
      <c r="A6120" s="32">
        <v>160964</v>
      </c>
      <c r="B6120" s="31" t="s">
        <v>10685</v>
      </c>
      <c r="C6120" s="31" t="s">
        <v>10686</v>
      </c>
      <c r="D6120" s="31" t="s">
        <v>10687</v>
      </c>
      <c r="E6120" s="31" t="s">
        <v>145</v>
      </c>
      <c r="F6120" s="31" t="s">
        <v>122</v>
      </c>
      <c r="G6120" s="31" t="s">
        <v>107</v>
      </c>
      <c r="H6120" s="31" t="s">
        <v>108</v>
      </c>
      <c r="I6120" s="31" t="s">
        <v>10688</v>
      </c>
      <c r="J6120" s="31" t="s">
        <v>10689</v>
      </c>
      <c r="K6120" s="31" t="s">
        <v>110</v>
      </c>
      <c r="L6120" s="31" t="s">
        <v>10690</v>
      </c>
      <c r="M6120" s="31" t="s">
        <v>13</v>
      </c>
      <c r="N6120" s="31" t="s">
        <v>25931</v>
      </c>
      <c r="O6120" s="31" t="s">
        <v>25929</v>
      </c>
      <c r="P6120" s="32" t="s">
        <v>67</v>
      </c>
      <c r="Q6120" s="32">
        <v>0.5</v>
      </c>
      <c r="R6120" t="str">
        <f t="shared" si="95"/>
        <v>(КООП) Монастироцьке ПСК, маг. "Продукти" р-н Ярмолинецкий Район, с.Монастырок, д.8 (ул. шевченка)</v>
      </c>
    </row>
    <row r="6121" spans="1:18" hidden="1" x14ac:dyDescent="0.25">
      <c r="A6121" s="32">
        <v>160972</v>
      </c>
      <c r="B6121" s="31" t="s">
        <v>10716</v>
      </c>
      <c r="C6121" s="31" t="s">
        <v>10717</v>
      </c>
      <c r="D6121" s="31" t="s">
        <v>10718</v>
      </c>
      <c r="E6121" s="31" t="s">
        <v>135</v>
      </c>
      <c r="F6121" s="31" t="s">
        <v>122</v>
      </c>
      <c r="G6121" s="31" t="s">
        <v>107</v>
      </c>
      <c r="H6121" s="31" t="s">
        <v>108</v>
      </c>
      <c r="I6121" s="31" t="s">
        <v>10719</v>
      </c>
      <c r="J6121" s="31" t="s">
        <v>10720</v>
      </c>
      <c r="K6121" s="31" t="s">
        <v>110</v>
      </c>
      <c r="L6121" s="31" t="s">
        <v>10717</v>
      </c>
      <c r="M6121" s="31" t="s">
        <v>11</v>
      </c>
      <c r="N6121" s="31" t="s">
        <v>25930</v>
      </c>
      <c r="O6121" s="31" t="s">
        <v>25929</v>
      </c>
      <c r="P6121" s="32" t="s">
        <v>25948</v>
      </c>
      <c r="Q6121" s="32">
        <v>0</v>
      </c>
      <c r="R6121" t="str">
        <f t="shared" si="95"/>
        <v>Вергун Д.Л. ПП, маг. "Каштан" Шепетівка, вул. Старокостянтинівське шосе,</v>
      </c>
    </row>
    <row r="6122" spans="1:18" hidden="1" x14ac:dyDescent="0.25">
      <c r="A6122" s="32">
        <v>160976</v>
      </c>
      <c r="B6122" s="31" t="s">
        <v>10729</v>
      </c>
      <c r="C6122" s="31" t="s">
        <v>10730</v>
      </c>
      <c r="D6122" s="31" t="s">
        <v>10731</v>
      </c>
      <c r="E6122" s="31" t="s">
        <v>145</v>
      </c>
      <c r="F6122" s="31" t="s">
        <v>122</v>
      </c>
      <c r="G6122" s="31" t="s">
        <v>107</v>
      </c>
      <c r="H6122" s="31" t="s">
        <v>108</v>
      </c>
      <c r="I6122" s="31" t="s">
        <v>10732</v>
      </c>
      <c r="J6122" s="31" t="s">
        <v>10733</v>
      </c>
      <c r="K6122" s="31" t="s">
        <v>110</v>
      </c>
      <c r="L6122" s="31" t="s">
        <v>10730</v>
      </c>
      <c r="M6122" s="31" t="s">
        <v>15</v>
      </c>
      <c r="N6122" s="31" t="s">
        <v>25931</v>
      </c>
      <c r="O6122" s="31" t="s">
        <v>25929</v>
      </c>
      <c r="P6122" s="32" t="s">
        <v>66</v>
      </c>
      <c r="Q6122" s="32">
        <v>1</v>
      </c>
      <c r="R6122" t="str">
        <f t="shared" si="95"/>
        <v>Мот С.В. ПП, маг. "Ромашка" р-н Волочисский Район, г.Волочиск, ул.Богуслаева, д.11а</v>
      </c>
    </row>
    <row r="6123" spans="1:18" hidden="1" x14ac:dyDescent="0.25">
      <c r="A6123" s="32">
        <v>160976</v>
      </c>
      <c r="B6123" s="31" t="s">
        <v>10729</v>
      </c>
      <c r="C6123" s="31" t="s">
        <v>10730</v>
      </c>
      <c r="D6123" s="31" t="s">
        <v>10731</v>
      </c>
      <c r="E6123" s="31" t="s">
        <v>145</v>
      </c>
      <c r="F6123" s="31" t="s">
        <v>122</v>
      </c>
      <c r="G6123" s="31" t="s">
        <v>107</v>
      </c>
      <c r="H6123" s="31" t="s">
        <v>108</v>
      </c>
      <c r="I6123" s="31"/>
      <c r="J6123" s="31"/>
      <c r="K6123" s="31" t="s">
        <v>110</v>
      </c>
      <c r="L6123" s="31" t="s">
        <v>10730</v>
      </c>
      <c r="M6123" s="31" t="s">
        <v>15</v>
      </c>
      <c r="N6123" s="31" t="s">
        <v>25931</v>
      </c>
      <c r="O6123" s="31" t="s">
        <v>25929</v>
      </c>
      <c r="P6123" s="32" t="s">
        <v>66</v>
      </c>
      <c r="Q6123" s="32">
        <v>1</v>
      </c>
      <c r="R6123" t="str">
        <f t="shared" si="95"/>
        <v>Мот С.В. ПП, маг. "Ромашка" р-н Волочисский Район, г.Волочиск, ул.Богуслаева, д.11а</v>
      </c>
    </row>
    <row r="6124" spans="1:18" hidden="1" x14ac:dyDescent="0.25">
      <c r="A6124" s="32">
        <v>160979</v>
      </c>
      <c r="B6124" s="31" t="s">
        <v>10743</v>
      </c>
      <c r="C6124" s="31" t="s">
        <v>10744</v>
      </c>
      <c r="D6124" s="31" t="s">
        <v>10745</v>
      </c>
      <c r="E6124" s="31" t="s">
        <v>135</v>
      </c>
      <c r="F6124" s="31" t="s">
        <v>122</v>
      </c>
      <c r="G6124" s="31" t="s">
        <v>107</v>
      </c>
      <c r="H6124" s="31" t="s">
        <v>108</v>
      </c>
      <c r="I6124" s="31" t="s">
        <v>10746</v>
      </c>
      <c r="J6124" s="31" t="s">
        <v>10747</v>
      </c>
      <c r="K6124" s="31" t="s">
        <v>110</v>
      </c>
      <c r="L6124" s="31" t="s">
        <v>10744</v>
      </c>
      <c r="M6124" s="31" t="s">
        <v>11</v>
      </c>
      <c r="N6124" s="31" t="s">
        <v>25930</v>
      </c>
      <c r="O6124" s="31" t="s">
        <v>25929</v>
      </c>
      <c r="P6124" s="32" t="s">
        <v>67</v>
      </c>
      <c r="Q6124" s="32">
        <v>0.5</v>
      </c>
      <c r="R6124" t="str">
        <f t="shared" si="95"/>
        <v>Мотрончук В.А. ПП, маг. "Мальвіна" г.Шепетовка, ул.Маркса Карла, д.90</v>
      </c>
    </row>
    <row r="6125" spans="1:18" hidden="1" x14ac:dyDescent="0.25">
      <c r="A6125" s="32">
        <v>160979</v>
      </c>
      <c r="B6125" s="31" t="s">
        <v>10743</v>
      </c>
      <c r="C6125" s="31" t="s">
        <v>10744</v>
      </c>
      <c r="D6125" s="31" t="s">
        <v>10745</v>
      </c>
      <c r="E6125" s="31" t="s">
        <v>135</v>
      </c>
      <c r="F6125" s="31" t="s">
        <v>122</v>
      </c>
      <c r="G6125" s="31" t="s">
        <v>107</v>
      </c>
      <c r="H6125" s="31" t="s">
        <v>108</v>
      </c>
      <c r="I6125" s="31"/>
      <c r="J6125" s="31"/>
      <c r="K6125" s="31" t="s">
        <v>110</v>
      </c>
      <c r="L6125" s="31" t="s">
        <v>10744</v>
      </c>
      <c r="M6125" s="31" t="s">
        <v>11</v>
      </c>
      <c r="N6125" s="31" t="s">
        <v>25930</v>
      </c>
      <c r="O6125" s="31" t="s">
        <v>25929</v>
      </c>
      <c r="P6125" s="32" t="s">
        <v>67</v>
      </c>
      <c r="Q6125" s="32">
        <v>0.5</v>
      </c>
      <c r="R6125" t="str">
        <f t="shared" si="95"/>
        <v>Мотрончук В.А. ПП, маг. "Мальвіна" г.Шепетовка, ул.Маркса Карла, д.90</v>
      </c>
    </row>
    <row r="6126" spans="1:18" hidden="1" x14ac:dyDescent="0.25">
      <c r="A6126" s="32">
        <v>160980</v>
      </c>
      <c r="B6126" s="31" t="s">
        <v>10748</v>
      </c>
      <c r="C6126" s="31" t="s">
        <v>10749</v>
      </c>
      <c r="D6126" s="31" t="s">
        <v>10750</v>
      </c>
      <c r="E6126" s="31" t="s">
        <v>135</v>
      </c>
      <c r="F6126" s="31" t="s">
        <v>122</v>
      </c>
      <c r="G6126" s="31" t="s">
        <v>107</v>
      </c>
      <c r="H6126" s="31" t="s">
        <v>108</v>
      </c>
      <c r="I6126" s="31" t="s">
        <v>10746</v>
      </c>
      <c r="J6126" s="31" t="s">
        <v>10747</v>
      </c>
      <c r="K6126" s="31" t="s">
        <v>110</v>
      </c>
      <c r="L6126" s="31" t="s">
        <v>10749</v>
      </c>
      <c r="M6126" s="31" t="s">
        <v>11</v>
      </c>
      <c r="N6126" s="31" t="s">
        <v>25930</v>
      </c>
      <c r="O6126" s="31" t="s">
        <v>25929</v>
      </c>
      <c r="P6126" s="32" t="s">
        <v>66</v>
      </c>
      <c r="Q6126" s="32">
        <v>1</v>
      </c>
      <c r="R6126" t="str">
        <f t="shared" si="95"/>
        <v>Мотрончук В.А. ПП, маг. "Оленка" г.Шепетовка, ул.Маркса Карла, д.92А</v>
      </c>
    </row>
    <row r="6127" spans="1:18" hidden="1" x14ac:dyDescent="0.25">
      <c r="A6127" s="32">
        <v>160980</v>
      </c>
      <c r="B6127" s="31" t="s">
        <v>10748</v>
      </c>
      <c r="C6127" s="31" t="s">
        <v>10749</v>
      </c>
      <c r="D6127" s="31" t="s">
        <v>10750</v>
      </c>
      <c r="E6127" s="31" t="s">
        <v>135</v>
      </c>
      <c r="F6127" s="31" t="s">
        <v>122</v>
      </c>
      <c r="G6127" s="31" t="s">
        <v>107</v>
      </c>
      <c r="H6127" s="31" t="s">
        <v>108</v>
      </c>
      <c r="I6127" s="31"/>
      <c r="J6127" s="31"/>
      <c r="K6127" s="31" t="s">
        <v>110</v>
      </c>
      <c r="L6127" s="31" t="s">
        <v>10749</v>
      </c>
      <c r="M6127" s="31" t="s">
        <v>11</v>
      </c>
      <c r="N6127" s="31" t="s">
        <v>25930</v>
      </c>
      <c r="O6127" s="31" t="s">
        <v>25929</v>
      </c>
      <c r="P6127" s="32" t="s">
        <v>66</v>
      </c>
      <c r="Q6127" s="32">
        <v>1</v>
      </c>
      <c r="R6127" t="str">
        <f t="shared" si="95"/>
        <v>Мотрончук В.А. ПП, маг. "Оленка" г.Шепетовка, ул.Маркса Карла, д.92А</v>
      </c>
    </row>
    <row r="6128" spans="1:18" hidden="1" x14ac:dyDescent="0.25">
      <c r="A6128" s="32">
        <v>160982</v>
      </c>
      <c r="B6128" s="31" t="s">
        <v>10755</v>
      </c>
      <c r="C6128" s="31" t="s">
        <v>10756</v>
      </c>
      <c r="D6128" s="31" t="s">
        <v>10757</v>
      </c>
      <c r="E6128" s="31" t="s">
        <v>145</v>
      </c>
      <c r="F6128" s="31" t="s">
        <v>122</v>
      </c>
      <c r="G6128" s="31" t="s">
        <v>107</v>
      </c>
      <c r="H6128" s="31" t="s">
        <v>108</v>
      </c>
      <c r="I6128" s="31" t="s">
        <v>10758</v>
      </c>
      <c r="J6128" s="31" t="s">
        <v>10759</v>
      </c>
      <c r="K6128" s="31" t="s">
        <v>110</v>
      </c>
      <c r="L6128" s="31" t="s">
        <v>10760</v>
      </c>
      <c r="M6128" s="31" t="s">
        <v>13</v>
      </c>
      <c r="N6128" s="31" t="s">
        <v>25931</v>
      </c>
      <c r="O6128" s="31" t="s">
        <v>25929</v>
      </c>
      <c r="P6128" s="32" t="s">
        <v>67</v>
      </c>
      <c r="Q6128" s="32">
        <v>0.5</v>
      </c>
      <c r="R6128" t="str">
        <f t="shared" si="95"/>
        <v>(КООП) Мрія - Курилівська СТ, маг. "Мрія" р-н Волочисский Район, с.Куриловка, ул.Центральная, д.7а</v>
      </c>
    </row>
    <row r="6129" spans="1:18" hidden="1" x14ac:dyDescent="0.25">
      <c r="A6129" s="32">
        <v>160701</v>
      </c>
      <c r="B6129" s="31" t="s">
        <v>9970</v>
      </c>
      <c r="C6129" s="31" t="s">
        <v>9971</v>
      </c>
      <c r="D6129" s="31" t="s">
        <v>9972</v>
      </c>
      <c r="E6129" s="31" t="s">
        <v>145</v>
      </c>
      <c r="F6129" s="31" t="s">
        <v>122</v>
      </c>
      <c r="G6129" s="31" t="s">
        <v>107</v>
      </c>
      <c r="H6129" s="31" t="s">
        <v>108</v>
      </c>
      <c r="I6129" s="31"/>
      <c r="J6129" s="31"/>
      <c r="K6129" s="31" t="s">
        <v>110</v>
      </c>
      <c r="L6129" s="31" t="s">
        <v>9973</v>
      </c>
      <c r="M6129" s="31" t="s">
        <v>25936</v>
      </c>
      <c r="N6129" s="31" t="s">
        <v>25931</v>
      </c>
      <c r="O6129" s="31" t="s">
        <v>25929</v>
      </c>
      <c r="P6129" s="32" t="s">
        <v>66</v>
      </c>
      <c r="Q6129" s="32">
        <v>1</v>
      </c>
      <c r="R6129" t="str">
        <f t="shared" si="95"/>
        <v>Бойчук І.М. ПП, маг. "Продукти" р-н Городокский Район, с.Лесоводы, ул.Победы, д.8а</v>
      </c>
    </row>
    <row r="6130" spans="1:18" hidden="1" x14ac:dyDescent="0.25">
      <c r="A6130" s="32">
        <v>160706</v>
      </c>
      <c r="B6130" s="31" t="s">
        <v>9980</v>
      </c>
      <c r="C6130" s="31" t="s">
        <v>9981</v>
      </c>
      <c r="D6130" s="31" t="s">
        <v>9982</v>
      </c>
      <c r="E6130" s="31" t="s">
        <v>145</v>
      </c>
      <c r="F6130" s="31" t="s">
        <v>122</v>
      </c>
      <c r="G6130" s="31" t="s">
        <v>107</v>
      </c>
      <c r="H6130" s="31" t="s">
        <v>108</v>
      </c>
      <c r="I6130" s="31" t="s">
        <v>124</v>
      </c>
      <c r="J6130" s="31" t="s">
        <v>109</v>
      </c>
      <c r="K6130" s="31" t="s">
        <v>110</v>
      </c>
      <c r="L6130" s="31" t="s">
        <v>9981</v>
      </c>
      <c r="M6130" s="31" t="s">
        <v>16</v>
      </c>
      <c r="N6130" s="31" t="s">
        <v>25931</v>
      </c>
      <c r="O6130" s="31" t="s">
        <v>25929</v>
      </c>
      <c r="P6130" s="32" t="s">
        <v>67</v>
      </c>
      <c r="Q6130" s="32">
        <v>0.5</v>
      </c>
      <c r="R6130" t="str">
        <f t="shared" si="95"/>
        <v>Кушнірчук Н.В. ПП, маг. "Продукти" р-н Хмельницкий Район, с.Ставчинцы, ул.Ленина, д.28</v>
      </c>
    </row>
    <row r="6131" spans="1:18" hidden="1" x14ac:dyDescent="0.25">
      <c r="A6131" s="32">
        <v>160706</v>
      </c>
      <c r="B6131" s="31" t="s">
        <v>9980</v>
      </c>
      <c r="C6131" s="31" t="s">
        <v>9981</v>
      </c>
      <c r="D6131" s="31" t="s">
        <v>9982</v>
      </c>
      <c r="E6131" s="31" t="s">
        <v>145</v>
      </c>
      <c r="F6131" s="31" t="s">
        <v>122</v>
      </c>
      <c r="G6131" s="31" t="s">
        <v>107</v>
      </c>
      <c r="H6131" s="31" t="s">
        <v>108</v>
      </c>
      <c r="I6131" s="31"/>
      <c r="J6131" s="31"/>
      <c r="K6131" s="31" t="s">
        <v>110</v>
      </c>
      <c r="L6131" s="31" t="s">
        <v>9981</v>
      </c>
      <c r="M6131" s="31" t="s">
        <v>16</v>
      </c>
      <c r="N6131" s="31" t="s">
        <v>25931</v>
      </c>
      <c r="O6131" s="31" t="s">
        <v>25929</v>
      </c>
      <c r="P6131" s="32" t="s">
        <v>67</v>
      </c>
      <c r="Q6131" s="32">
        <v>0.5</v>
      </c>
      <c r="R6131" t="str">
        <f t="shared" si="95"/>
        <v>Кушнірчук Н.В. ПП, маг. "Продукти" р-н Хмельницкий Район, с.Ставчинцы, ул.Ленина, д.28</v>
      </c>
    </row>
    <row r="6132" spans="1:18" hidden="1" x14ac:dyDescent="0.25">
      <c r="A6132" s="32">
        <v>160713</v>
      </c>
      <c r="B6132" s="31" t="s">
        <v>9997</v>
      </c>
      <c r="C6132" s="31" t="s">
        <v>9998</v>
      </c>
      <c r="D6132" s="31" t="s">
        <v>9999</v>
      </c>
      <c r="E6132" s="31" t="s">
        <v>135</v>
      </c>
      <c r="F6132" s="31" t="s">
        <v>122</v>
      </c>
      <c r="G6132" s="31" t="s">
        <v>107</v>
      </c>
      <c r="H6132" s="31" t="s">
        <v>108</v>
      </c>
      <c r="I6132" s="31" t="s">
        <v>10000</v>
      </c>
      <c r="J6132" s="31" t="s">
        <v>10001</v>
      </c>
      <c r="K6132" s="31" t="s">
        <v>110</v>
      </c>
      <c r="L6132" s="31" t="s">
        <v>9998</v>
      </c>
      <c r="M6132" s="31" t="s">
        <v>11</v>
      </c>
      <c r="N6132" s="31" t="s">
        <v>25930</v>
      </c>
      <c r="O6132" s="31" t="s">
        <v>25929</v>
      </c>
      <c r="P6132" s="32" t="s">
        <v>66</v>
      </c>
      <c r="Q6132" s="32">
        <v>1</v>
      </c>
      <c r="R6132" t="str">
        <f t="shared" si="95"/>
        <v>Лаврищук Т.В. ПП, маг. "Продукти" г.Шепетовка, пер.Лесной, д.18, оф.</v>
      </c>
    </row>
    <row r="6133" spans="1:18" hidden="1" x14ac:dyDescent="0.25">
      <c r="A6133" s="32">
        <v>160713</v>
      </c>
      <c r="B6133" s="31" t="s">
        <v>9997</v>
      </c>
      <c r="C6133" s="31" t="s">
        <v>9998</v>
      </c>
      <c r="D6133" s="31" t="s">
        <v>9999</v>
      </c>
      <c r="E6133" s="31" t="s">
        <v>135</v>
      </c>
      <c r="F6133" s="31" t="s">
        <v>122</v>
      </c>
      <c r="G6133" s="31" t="s">
        <v>107</v>
      </c>
      <c r="H6133" s="31" t="s">
        <v>108</v>
      </c>
      <c r="I6133" s="31"/>
      <c r="J6133" s="31"/>
      <c r="K6133" s="31" t="s">
        <v>110</v>
      </c>
      <c r="L6133" s="31" t="s">
        <v>9998</v>
      </c>
      <c r="M6133" s="31" t="s">
        <v>11</v>
      </c>
      <c r="N6133" s="31" t="s">
        <v>25930</v>
      </c>
      <c r="O6133" s="31" t="s">
        <v>25929</v>
      </c>
      <c r="P6133" s="32" t="s">
        <v>66</v>
      </c>
      <c r="Q6133" s="32">
        <v>1</v>
      </c>
      <c r="R6133" t="str">
        <f t="shared" si="95"/>
        <v>Лаврищук Т.В. ПП, маг. "Продукти" г.Шепетовка, пер.Лесной, д.18, оф.</v>
      </c>
    </row>
    <row r="6134" spans="1:18" hidden="1" x14ac:dyDescent="0.25">
      <c r="A6134" s="32">
        <v>160732</v>
      </c>
      <c r="B6134" s="31" t="s">
        <v>10046</v>
      </c>
      <c r="C6134" s="31" t="s">
        <v>10047</v>
      </c>
      <c r="D6134" s="31" t="s">
        <v>10048</v>
      </c>
      <c r="E6134" s="31" t="s">
        <v>135</v>
      </c>
      <c r="F6134" s="31" t="s">
        <v>122</v>
      </c>
      <c r="G6134" s="31" t="s">
        <v>107</v>
      </c>
      <c r="H6134" s="31" t="s">
        <v>108</v>
      </c>
      <c r="I6134" s="31" t="s">
        <v>10049</v>
      </c>
      <c r="J6134" s="31" t="s">
        <v>10050</v>
      </c>
      <c r="K6134" s="31" t="s">
        <v>110</v>
      </c>
      <c r="L6134" s="31" t="s">
        <v>10047</v>
      </c>
      <c r="M6134" s="31" t="s">
        <v>7</v>
      </c>
      <c r="N6134" s="31" t="s">
        <v>25930</v>
      </c>
      <c r="O6134" s="31" t="s">
        <v>25929</v>
      </c>
      <c r="P6134" s="32" t="s">
        <v>66</v>
      </c>
      <c r="Q6134" s="32">
        <v>1</v>
      </c>
      <c r="R6134" t="str">
        <f t="shared" si="95"/>
        <v>Левкович О.В. ПП, маг. "Марина" г.Славута, ул.Чкалова, д.12а</v>
      </c>
    </row>
    <row r="6135" spans="1:18" hidden="1" x14ac:dyDescent="0.25">
      <c r="A6135" s="32">
        <v>160732</v>
      </c>
      <c r="B6135" s="31" t="s">
        <v>10046</v>
      </c>
      <c r="C6135" s="31" t="s">
        <v>10047</v>
      </c>
      <c r="D6135" s="31" t="s">
        <v>10048</v>
      </c>
      <c r="E6135" s="31" t="s">
        <v>135</v>
      </c>
      <c r="F6135" s="31" t="s">
        <v>122</v>
      </c>
      <c r="G6135" s="31" t="s">
        <v>107</v>
      </c>
      <c r="H6135" s="31" t="s">
        <v>108</v>
      </c>
      <c r="I6135" s="31"/>
      <c r="J6135" s="31"/>
      <c r="K6135" s="31" t="s">
        <v>110</v>
      </c>
      <c r="L6135" s="31" t="s">
        <v>10047</v>
      </c>
      <c r="M6135" s="31" t="s">
        <v>7</v>
      </c>
      <c r="N6135" s="31" t="s">
        <v>25930</v>
      </c>
      <c r="O6135" s="31" t="s">
        <v>25929</v>
      </c>
      <c r="P6135" s="32" t="s">
        <v>66</v>
      </c>
      <c r="Q6135" s="32">
        <v>1</v>
      </c>
      <c r="R6135" t="str">
        <f t="shared" si="95"/>
        <v>Левкович О.В. ПП, маг. "Марина" г.Славута, ул.Чкалова, д.12а</v>
      </c>
    </row>
    <row r="6136" spans="1:18" hidden="1" x14ac:dyDescent="0.25">
      <c r="A6136" s="32">
        <v>160736</v>
      </c>
      <c r="B6136" s="31" t="s">
        <v>10059</v>
      </c>
      <c r="C6136" s="31" t="s">
        <v>10060</v>
      </c>
      <c r="D6136" s="31" t="s">
        <v>10061</v>
      </c>
      <c r="E6136" s="31" t="s">
        <v>135</v>
      </c>
      <c r="F6136" s="31" t="s">
        <v>122</v>
      </c>
      <c r="G6136" s="31" t="s">
        <v>107</v>
      </c>
      <c r="H6136" s="31" t="s">
        <v>108</v>
      </c>
      <c r="I6136" s="31" t="s">
        <v>10062</v>
      </c>
      <c r="J6136" s="31" t="s">
        <v>10063</v>
      </c>
      <c r="K6136" s="31" t="s">
        <v>110</v>
      </c>
      <c r="L6136" s="31" t="s">
        <v>10060</v>
      </c>
      <c r="M6136" s="31" t="s">
        <v>7</v>
      </c>
      <c r="N6136" s="31" t="s">
        <v>25930</v>
      </c>
      <c r="O6136" s="31" t="s">
        <v>25929</v>
      </c>
      <c r="P6136" s="32" t="s">
        <v>67</v>
      </c>
      <c r="Q6136" s="32">
        <v>0.5</v>
      </c>
      <c r="R6136" t="str">
        <f t="shared" si="95"/>
        <v>Левчунець Л.К. ПП, маг. "Торговий дім "Три леви" г.Славута, ул.Привокзальная, д.16а</v>
      </c>
    </row>
    <row r="6137" spans="1:18" hidden="1" x14ac:dyDescent="0.25">
      <c r="A6137" s="32">
        <v>160737</v>
      </c>
      <c r="B6137" s="31" t="s">
        <v>10064</v>
      </c>
      <c r="C6137" s="31" t="s">
        <v>10065</v>
      </c>
      <c r="D6137" s="31" t="s">
        <v>10066</v>
      </c>
      <c r="E6137" s="31" t="s">
        <v>145</v>
      </c>
      <c r="F6137" s="31" t="s">
        <v>122</v>
      </c>
      <c r="G6137" s="31" t="s">
        <v>107</v>
      </c>
      <c r="H6137" s="31" t="s">
        <v>108</v>
      </c>
      <c r="I6137" s="31" t="s">
        <v>10067</v>
      </c>
      <c r="J6137" s="31" t="s">
        <v>10068</v>
      </c>
      <c r="K6137" s="31" t="s">
        <v>110</v>
      </c>
      <c r="L6137" s="31" t="s">
        <v>10065</v>
      </c>
      <c r="M6137" s="31" t="s">
        <v>14</v>
      </c>
      <c r="N6137" s="31" t="s">
        <v>25931</v>
      </c>
      <c r="O6137" s="31" t="s">
        <v>25929</v>
      </c>
      <c r="P6137" s="32" t="s">
        <v>66</v>
      </c>
      <c r="Q6137" s="32">
        <v>1</v>
      </c>
      <c r="R6137" t="str">
        <f t="shared" si="95"/>
        <v>Мельник А.О. ПП, маг. "Міленіум" р-н Ярмолинецкий Район, с.Скаржинцы, ул.Центральная, д.1а</v>
      </c>
    </row>
    <row r="6138" spans="1:18" hidden="1" x14ac:dyDescent="0.25">
      <c r="A6138" s="32">
        <v>160737</v>
      </c>
      <c r="B6138" s="31" t="s">
        <v>10064</v>
      </c>
      <c r="C6138" s="31" t="s">
        <v>10065</v>
      </c>
      <c r="D6138" s="31" t="s">
        <v>10066</v>
      </c>
      <c r="E6138" s="31" t="s">
        <v>145</v>
      </c>
      <c r="F6138" s="31" t="s">
        <v>122</v>
      </c>
      <c r="G6138" s="31" t="s">
        <v>107</v>
      </c>
      <c r="H6138" s="31" t="s">
        <v>108</v>
      </c>
      <c r="I6138" s="31"/>
      <c r="J6138" s="31"/>
      <c r="K6138" s="31" t="s">
        <v>110</v>
      </c>
      <c r="L6138" s="31" t="s">
        <v>10065</v>
      </c>
      <c r="M6138" s="31" t="s">
        <v>14</v>
      </c>
      <c r="N6138" s="31" t="s">
        <v>25931</v>
      </c>
      <c r="O6138" s="31" t="s">
        <v>25929</v>
      </c>
      <c r="P6138" s="32" t="s">
        <v>66</v>
      </c>
      <c r="Q6138" s="32">
        <v>1</v>
      </c>
      <c r="R6138" t="str">
        <f t="shared" si="95"/>
        <v>Мельник А.О. ПП, маг. "Міленіум" р-н Ярмолинецкий Район, с.Скаржинцы, ул.Центральная, д.1а</v>
      </c>
    </row>
    <row r="6139" spans="1:18" hidden="1" x14ac:dyDescent="0.25">
      <c r="A6139" s="32">
        <v>160738</v>
      </c>
      <c r="B6139" s="31" t="s">
        <v>10069</v>
      </c>
      <c r="C6139" s="31" t="s">
        <v>10070</v>
      </c>
      <c r="D6139" s="31" t="s">
        <v>10071</v>
      </c>
      <c r="E6139" s="31" t="s">
        <v>145</v>
      </c>
      <c r="F6139" s="31" t="s">
        <v>122</v>
      </c>
      <c r="G6139" s="31" t="s">
        <v>107</v>
      </c>
      <c r="H6139" s="31" t="s">
        <v>108</v>
      </c>
      <c r="I6139" s="31" t="s">
        <v>124</v>
      </c>
      <c r="J6139" s="31" t="s">
        <v>109</v>
      </c>
      <c r="K6139" s="31" t="s">
        <v>110</v>
      </c>
      <c r="L6139" s="31" t="s">
        <v>10070</v>
      </c>
      <c r="M6139" s="31" t="s">
        <v>14</v>
      </c>
      <c r="N6139" s="31" t="s">
        <v>25931</v>
      </c>
      <c r="O6139" s="31" t="s">
        <v>25929</v>
      </c>
      <c r="P6139" s="32" t="s">
        <v>66</v>
      </c>
      <c r="Q6139" s="32">
        <v>1</v>
      </c>
      <c r="R6139" t="str">
        <f t="shared" si="95"/>
        <v>Лелюх О. ПП, маг. "Продукти" р-н Ярмолинецкий Район, с.Скаржинцы, ул.Олимпийская, д.2/1</v>
      </c>
    </row>
    <row r="6140" spans="1:18" hidden="1" x14ac:dyDescent="0.25">
      <c r="A6140" s="32">
        <v>160738</v>
      </c>
      <c r="B6140" s="31" t="s">
        <v>10069</v>
      </c>
      <c r="C6140" s="31" t="s">
        <v>10070</v>
      </c>
      <c r="D6140" s="31" t="s">
        <v>10071</v>
      </c>
      <c r="E6140" s="31" t="s">
        <v>145</v>
      </c>
      <c r="F6140" s="31" t="s">
        <v>122</v>
      </c>
      <c r="G6140" s="31" t="s">
        <v>107</v>
      </c>
      <c r="H6140" s="31" t="s">
        <v>108</v>
      </c>
      <c r="I6140" s="31"/>
      <c r="J6140" s="31"/>
      <c r="K6140" s="31" t="s">
        <v>110</v>
      </c>
      <c r="L6140" s="31" t="s">
        <v>10070</v>
      </c>
      <c r="M6140" s="31" t="s">
        <v>14</v>
      </c>
      <c r="N6140" s="31" t="s">
        <v>25931</v>
      </c>
      <c r="O6140" s="31" t="s">
        <v>25929</v>
      </c>
      <c r="P6140" s="32" t="s">
        <v>66</v>
      </c>
      <c r="Q6140" s="32">
        <v>1</v>
      </c>
      <c r="R6140" t="str">
        <f t="shared" si="95"/>
        <v>Лелюх О. ПП, маг. "Продукти" р-н Ярмолинецкий Район, с.Скаржинцы, ул.Олимпийская, д.2/1</v>
      </c>
    </row>
    <row r="6141" spans="1:18" hidden="1" x14ac:dyDescent="0.25">
      <c r="A6141" s="32">
        <v>160749</v>
      </c>
      <c r="B6141" s="31" t="s">
        <v>10093</v>
      </c>
      <c r="C6141" s="31" t="s">
        <v>10094</v>
      </c>
      <c r="D6141" s="31" t="s">
        <v>10095</v>
      </c>
      <c r="E6141" s="31" t="s">
        <v>145</v>
      </c>
      <c r="F6141" s="31" t="s">
        <v>122</v>
      </c>
      <c r="G6141" s="31" t="s">
        <v>107</v>
      </c>
      <c r="H6141" s="31" t="s">
        <v>108</v>
      </c>
      <c r="I6141" s="31" t="s">
        <v>6131</v>
      </c>
      <c r="J6141" s="31" t="s">
        <v>6132</v>
      </c>
      <c r="K6141" s="31" t="s">
        <v>110</v>
      </c>
      <c r="L6141" s="31" t="s">
        <v>10094</v>
      </c>
      <c r="M6141" s="31" t="s">
        <v>25936</v>
      </c>
      <c r="N6141" s="31" t="s">
        <v>25931</v>
      </c>
      <c r="O6141" s="31" t="s">
        <v>25929</v>
      </c>
      <c r="P6141" s="32" t="s">
        <v>67</v>
      </c>
      <c r="Q6141" s="32">
        <v>0.5</v>
      </c>
      <c r="R6141" t="str">
        <f t="shared" si="95"/>
        <v>Лещишена В.В. ПП, маг. "Артем" р-н Городокский Район, с.Бедриковцы, ул.Центральная (.)</v>
      </c>
    </row>
    <row r="6142" spans="1:18" hidden="1" x14ac:dyDescent="0.25">
      <c r="A6142" s="32">
        <v>160749</v>
      </c>
      <c r="B6142" s="31" t="s">
        <v>10093</v>
      </c>
      <c r="C6142" s="31" t="s">
        <v>10094</v>
      </c>
      <c r="D6142" s="31" t="s">
        <v>10095</v>
      </c>
      <c r="E6142" s="31" t="s">
        <v>145</v>
      </c>
      <c r="F6142" s="31" t="s">
        <v>122</v>
      </c>
      <c r="G6142" s="31" t="s">
        <v>107</v>
      </c>
      <c r="H6142" s="31" t="s">
        <v>108</v>
      </c>
      <c r="I6142" s="31"/>
      <c r="J6142" s="31"/>
      <c r="K6142" s="31" t="s">
        <v>110</v>
      </c>
      <c r="L6142" s="31" t="s">
        <v>10094</v>
      </c>
      <c r="M6142" s="31" t="s">
        <v>25936</v>
      </c>
      <c r="N6142" s="31" t="s">
        <v>25931</v>
      </c>
      <c r="O6142" s="31" t="s">
        <v>25929</v>
      </c>
      <c r="P6142" s="32" t="s">
        <v>67</v>
      </c>
      <c r="Q6142" s="32">
        <v>0.5</v>
      </c>
      <c r="R6142" t="str">
        <f t="shared" si="95"/>
        <v>Лещишена В.В. ПП, маг. "Артем" р-н Городокский Район, с.Бедриковцы, ул.Центральная (.)</v>
      </c>
    </row>
    <row r="6143" spans="1:18" hidden="1" x14ac:dyDescent="0.25">
      <c r="A6143" s="32">
        <v>160750</v>
      </c>
      <c r="B6143" s="31" t="s">
        <v>10096</v>
      </c>
      <c r="C6143" s="31" t="s">
        <v>10097</v>
      </c>
      <c r="D6143" s="31" t="s">
        <v>10098</v>
      </c>
      <c r="E6143" s="31" t="s">
        <v>135</v>
      </c>
      <c r="F6143" s="31" t="s">
        <v>122</v>
      </c>
      <c r="G6143" s="31" t="s">
        <v>107</v>
      </c>
      <c r="H6143" s="31" t="s">
        <v>108</v>
      </c>
      <c r="I6143" s="31" t="s">
        <v>10099</v>
      </c>
      <c r="J6143" s="31" t="s">
        <v>10100</v>
      </c>
      <c r="K6143" s="31" t="s">
        <v>110</v>
      </c>
      <c r="L6143" s="31" t="s">
        <v>10097</v>
      </c>
      <c r="M6143" s="31" t="s">
        <v>7</v>
      </c>
      <c r="N6143" s="31" t="s">
        <v>25930</v>
      </c>
      <c r="O6143" s="31" t="s">
        <v>25929</v>
      </c>
      <c r="P6143" s="32" t="s">
        <v>66</v>
      </c>
      <c r="Q6143" s="32">
        <v>1</v>
      </c>
      <c r="R6143" t="str">
        <f t="shared" si="95"/>
        <v>Лєщук В.В. ПП, маг. "Візит" г.Славута, ул.Мира, д.142</v>
      </c>
    </row>
    <row r="6144" spans="1:18" hidden="1" x14ac:dyDescent="0.25">
      <c r="A6144" s="32">
        <v>160750</v>
      </c>
      <c r="B6144" s="31" t="s">
        <v>10096</v>
      </c>
      <c r="C6144" s="31" t="s">
        <v>10097</v>
      </c>
      <c r="D6144" s="31" t="s">
        <v>10098</v>
      </c>
      <c r="E6144" s="31" t="s">
        <v>135</v>
      </c>
      <c r="F6144" s="31" t="s">
        <v>122</v>
      </c>
      <c r="G6144" s="31" t="s">
        <v>107</v>
      </c>
      <c r="H6144" s="31" t="s">
        <v>108</v>
      </c>
      <c r="I6144" s="31"/>
      <c r="J6144" s="31"/>
      <c r="K6144" s="31" t="s">
        <v>110</v>
      </c>
      <c r="L6144" s="31" t="s">
        <v>10097</v>
      </c>
      <c r="M6144" s="31" t="s">
        <v>7</v>
      </c>
      <c r="N6144" s="31" t="s">
        <v>25930</v>
      </c>
      <c r="O6144" s="31" t="s">
        <v>25929</v>
      </c>
      <c r="P6144" s="32" t="s">
        <v>66</v>
      </c>
      <c r="Q6144" s="32">
        <v>1</v>
      </c>
      <c r="R6144" t="str">
        <f t="shared" si="95"/>
        <v>Лєщук В.В. ПП, маг. "Візит" г.Славута, ул.Мира, д.142</v>
      </c>
    </row>
    <row r="6145" spans="1:18" hidden="1" x14ac:dyDescent="0.25">
      <c r="A6145" s="32">
        <v>160751</v>
      </c>
      <c r="B6145" s="31" t="s">
        <v>10101</v>
      </c>
      <c r="C6145" s="31" t="s">
        <v>10102</v>
      </c>
      <c r="D6145" s="31" t="s">
        <v>10103</v>
      </c>
      <c r="E6145" s="31" t="s">
        <v>145</v>
      </c>
      <c r="F6145" s="31" t="s">
        <v>122</v>
      </c>
      <c r="G6145" s="31" t="s">
        <v>107</v>
      </c>
      <c r="H6145" s="31" t="s">
        <v>108</v>
      </c>
      <c r="I6145" s="31" t="s">
        <v>10104</v>
      </c>
      <c r="J6145" s="31" t="s">
        <v>10105</v>
      </c>
      <c r="K6145" s="31" t="s">
        <v>110</v>
      </c>
      <c r="L6145" s="31" t="s">
        <v>10102</v>
      </c>
      <c r="M6145" s="31" t="s">
        <v>13</v>
      </c>
      <c r="N6145" s="31" t="s">
        <v>25931</v>
      </c>
      <c r="O6145" s="31" t="s">
        <v>25929</v>
      </c>
      <c r="P6145" s="32" t="s">
        <v>66</v>
      </c>
      <c r="Q6145" s="32">
        <v>1</v>
      </c>
      <c r="R6145" t="str">
        <f t="shared" si="95"/>
        <v>Липа Ю.П. ПП, маг. "Продукти" р-н Волочисский Район, с.Яхновцы, ул.Центральная, д.15</v>
      </c>
    </row>
    <row r="6146" spans="1:18" hidden="1" x14ac:dyDescent="0.25">
      <c r="A6146" s="32">
        <v>160751</v>
      </c>
      <c r="B6146" s="31" t="s">
        <v>10101</v>
      </c>
      <c r="C6146" s="31" t="s">
        <v>10102</v>
      </c>
      <c r="D6146" s="31" t="s">
        <v>10103</v>
      </c>
      <c r="E6146" s="31" t="s">
        <v>145</v>
      </c>
      <c r="F6146" s="31" t="s">
        <v>122</v>
      </c>
      <c r="G6146" s="31" t="s">
        <v>107</v>
      </c>
      <c r="H6146" s="31" t="s">
        <v>108</v>
      </c>
      <c r="I6146" s="31"/>
      <c r="J6146" s="31"/>
      <c r="K6146" s="31" t="s">
        <v>110</v>
      </c>
      <c r="L6146" s="31" t="s">
        <v>10102</v>
      </c>
      <c r="M6146" s="31" t="s">
        <v>13</v>
      </c>
      <c r="N6146" s="31" t="s">
        <v>25931</v>
      </c>
      <c r="O6146" s="31" t="s">
        <v>25929</v>
      </c>
      <c r="P6146" s="32" t="s">
        <v>66</v>
      </c>
      <c r="Q6146" s="32">
        <v>1</v>
      </c>
      <c r="R6146" t="str">
        <f t="shared" si="95"/>
        <v>Липа Ю.П. ПП, маг. "Продукти" р-н Волочисский Район, с.Яхновцы, ул.Центральная, д.15</v>
      </c>
    </row>
    <row r="6147" spans="1:18" hidden="1" x14ac:dyDescent="0.25">
      <c r="A6147" s="32">
        <v>160752</v>
      </c>
      <c r="B6147" s="31" t="s">
        <v>10106</v>
      </c>
      <c r="C6147" s="31" t="s">
        <v>10102</v>
      </c>
      <c r="D6147" s="31" t="s">
        <v>10107</v>
      </c>
      <c r="E6147" s="31" t="s">
        <v>145</v>
      </c>
      <c r="F6147" s="31" t="s">
        <v>122</v>
      </c>
      <c r="G6147" s="31" t="s">
        <v>107</v>
      </c>
      <c r="H6147" s="31" t="s">
        <v>108</v>
      </c>
      <c r="I6147" s="31" t="s">
        <v>10104</v>
      </c>
      <c r="J6147" s="31" t="s">
        <v>10105</v>
      </c>
      <c r="K6147" s="31" t="s">
        <v>110</v>
      </c>
      <c r="L6147" s="31" t="s">
        <v>10102</v>
      </c>
      <c r="M6147" s="31" t="s">
        <v>13</v>
      </c>
      <c r="N6147" s="31" t="s">
        <v>25931</v>
      </c>
      <c r="O6147" s="31" t="s">
        <v>25929</v>
      </c>
      <c r="P6147" s="32" t="s">
        <v>66</v>
      </c>
      <c r="Q6147" s="32">
        <v>1</v>
      </c>
      <c r="R6147" t="str">
        <f t="shared" ref="R6147:R6210" si="96">CONCATENATE(C6147," ",D6147)</f>
        <v>Липа Ю.П. ПП, маг. "Продукти" р-н Волочисский Район, с.Ожиговцы, д.16 (ул. Георгиевская)</v>
      </c>
    </row>
    <row r="6148" spans="1:18" hidden="1" x14ac:dyDescent="0.25">
      <c r="A6148" s="32">
        <v>160752</v>
      </c>
      <c r="B6148" s="31" t="s">
        <v>10106</v>
      </c>
      <c r="C6148" s="31" t="s">
        <v>10102</v>
      </c>
      <c r="D6148" s="31" t="s">
        <v>10107</v>
      </c>
      <c r="E6148" s="31" t="s">
        <v>145</v>
      </c>
      <c r="F6148" s="31" t="s">
        <v>122</v>
      </c>
      <c r="G6148" s="31" t="s">
        <v>107</v>
      </c>
      <c r="H6148" s="31" t="s">
        <v>108</v>
      </c>
      <c r="I6148" s="31"/>
      <c r="J6148" s="31"/>
      <c r="K6148" s="31" t="s">
        <v>110</v>
      </c>
      <c r="L6148" s="31" t="s">
        <v>10102</v>
      </c>
      <c r="M6148" s="31" t="s">
        <v>13</v>
      </c>
      <c r="N6148" s="31" t="s">
        <v>25931</v>
      </c>
      <c r="O6148" s="31" t="s">
        <v>25929</v>
      </c>
      <c r="P6148" s="32" t="s">
        <v>66</v>
      </c>
      <c r="Q6148" s="32">
        <v>1</v>
      </c>
      <c r="R6148" t="str">
        <f t="shared" si="96"/>
        <v>Липа Ю.П. ПП, маг. "Продукти" р-н Волочисский Район, с.Ожиговцы, д.16 (ул. Георгиевская)</v>
      </c>
    </row>
    <row r="6149" spans="1:18" hidden="1" x14ac:dyDescent="0.25">
      <c r="A6149" s="32">
        <v>160761</v>
      </c>
      <c r="B6149" s="31" t="s">
        <v>10125</v>
      </c>
      <c r="C6149" s="31" t="s">
        <v>10126</v>
      </c>
      <c r="D6149" s="31" t="s">
        <v>10127</v>
      </c>
      <c r="E6149" s="31" t="s">
        <v>135</v>
      </c>
      <c r="F6149" s="31" t="s">
        <v>122</v>
      </c>
      <c r="G6149" s="31" t="s">
        <v>107</v>
      </c>
      <c r="H6149" s="31" t="s">
        <v>108</v>
      </c>
      <c r="I6149" s="31" t="s">
        <v>10128</v>
      </c>
      <c r="J6149" s="31" t="s">
        <v>10129</v>
      </c>
      <c r="K6149" s="31" t="s">
        <v>110</v>
      </c>
      <c r="L6149" s="31" t="s">
        <v>10126</v>
      </c>
      <c r="M6149" s="31" t="s">
        <v>11</v>
      </c>
      <c r="N6149" s="31" t="s">
        <v>25930</v>
      </c>
      <c r="O6149" s="31" t="s">
        <v>25929</v>
      </c>
      <c r="P6149" s="32" t="s">
        <v>66</v>
      </c>
      <c r="Q6149" s="32">
        <v>1</v>
      </c>
      <c r="R6149" t="str">
        <f t="shared" si="96"/>
        <v>Ліннік Л.В. ПП, маг. "Корона" г.Шепетовка, просп Мира, д.9</v>
      </c>
    </row>
    <row r="6150" spans="1:18" hidden="1" x14ac:dyDescent="0.25">
      <c r="A6150" s="32">
        <v>160761</v>
      </c>
      <c r="B6150" s="31" t="s">
        <v>10125</v>
      </c>
      <c r="C6150" s="31" t="s">
        <v>10126</v>
      </c>
      <c r="D6150" s="31" t="s">
        <v>10127</v>
      </c>
      <c r="E6150" s="31" t="s">
        <v>135</v>
      </c>
      <c r="F6150" s="31" t="s">
        <v>122</v>
      </c>
      <c r="G6150" s="31" t="s">
        <v>107</v>
      </c>
      <c r="H6150" s="31" t="s">
        <v>108</v>
      </c>
      <c r="I6150" s="31"/>
      <c r="J6150" s="31"/>
      <c r="K6150" s="31" t="s">
        <v>110</v>
      </c>
      <c r="L6150" s="31" t="s">
        <v>10126</v>
      </c>
      <c r="M6150" s="31" t="s">
        <v>11</v>
      </c>
      <c r="N6150" s="31" t="s">
        <v>25930</v>
      </c>
      <c r="O6150" s="31" t="s">
        <v>25929</v>
      </c>
      <c r="P6150" s="32" t="s">
        <v>66</v>
      </c>
      <c r="Q6150" s="32">
        <v>1</v>
      </c>
      <c r="R6150" t="str">
        <f t="shared" si="96"/>
        <v>Ліннік Л.В. ПП, маг. "Корона" г.Шепетовка, просп Мира, д.9</v>
      </c>
    </row>
    <row r="6151" spans="1:18" hidden="1" x14ac:dyDescent="0.25">
      <c r="A6151" s="32">
        <v>160777</v>
      </c>
      <c r="B6151" s="31" t="s">
        <v>10160</v>
      </c>
      <c r="C6151" s="31" t="s">
        <v>10161</v>
      </c>
      <c r="D6151" s="31" t="s">
        <v>10162</v>
      </c>
      <c r="E6151" s="31" t="s">
        <v>145</v>
      </c>
      <c r="F6151" s="31" t="s">
        <v>122</v>
      </c>
      <c r="G6151" s="31" t="s">
        <v>107</v>
      </c>
      <c r="H6151" s="31" t="s">
        <v>108</v>
      </c>
      <c r="I6151" s="31" t="s">
        <v>10163</v>
      </c>
      <c r="J6151" s="31" t="s">
        <v>10164</v>
      </c>
      <c r="K6151" s="31" t="s">
        <v>110</v>
      </c>
      <c r="L6151" s="31" t="s">
        <v>10161</v>
      </c>
      <c r="M6151" s="31" t="s">
        <v>25936</v>
      </c>
      <c r="N6151" s="31" t="s">
        <v>25931</v>
      </c>
      <c r="O6151" s="31" t="s">
        <v>25929</v>
      </c>
      <c r="P6151" s="32" t="s">
        <v>66</v>
      </c>
      <c r="Q6151" s="32">
        <v>0.5</v>
      </c>
      <c r="R6151" t="str">
        <f t="shared" si="96"/>
        <v>Ліщук О.О. ПП, маг. "Продукти" р-н Городокский Район, с.Каменка, ул.Дзержинского, д.68 (біля хреста наліво)</v>
      </c>
    </row>
    <row r="6152" spans="1:18" hidden="1" x14ac:dyDescent="0.25">
      <c r="A6152" s="32">
        <v>160798</v>
      </c>
      <c r="B6152" s="31" t="s">
        <v>10205</v>
      </c>
      <c r="C6152" s="31" t="s">
        <v>10206</v>
      </c>
      <c r="D6152" s="31" t="s">
        <v>10207</v>
      </c>
      <c r="E6152" s="31" t="s">
        <v>135</v>
      </c>
      <c r="F6152" s="31" t="s">
        <v>122</v>
      </c>
      <c r="G6152" s="31" t="s">
        <v>107</v>
      </c>
      <c r="H6152" s="31" t="s">
        <v>108</v>
      </c>
      <c r="I6152" s="31" t="s">
        <v>10208</v>
      </c>
      <c r="J6152" s="31" t="s">
        <v>10209</v>
      </c>
      <c r="K6152" s="31" t="s">
        <v>110</v>
      </c>
      <c r="L6152" s="31" t="s">
        <v>10206</v>
      </c>
      <c r="M6152" s="31" t="s">
        <v>8</v>
      </c>
      <c r="N6152" s="31" t="s">
        <v>25930</v>
      </c>
      <c r="O6152" s="31" t="s">
        <v>25929</v>
      </c>
      <c r="P6152" s="32" t="s">
        <v>67</v>
      </c>
      <c r="Q6152" s="32">
        <v>1</v>
      </c>
      <c r="R6152" t="str">
        <f t="shared" si="96"/>
        <v>Лука С.А. ПП, маг. "Ветеран" р-н Славутский Район, с.Берездов, ул.Ленина, д.5</v>
      </c>
    </row>
    <row r="6153" spans="1:18" hidden="1" x14ac:dyDescent="0.25">
      <c r="A6153" s="32">
        <v>160798</v>
      </c>
      <c r="B6153" s="31" t="s">
        <v>10205</v>
      </c>
      <c r="C6153" s="31" t="s">
        <v>10206</v>
      </c>
      <c r="D6153" s="31" t="s">
        <v>10207</v>
      </c>
      <c r="E6153" s="31" t="s">
        <v>135</v>
      </c>
      <c r="F6153" s="31" t="s">
        <v>122</v>
      </c>
      <c r="G6153" s="31" t="s">
        <v>107</v>
      </c>
      <c r="H6153" s="31" t="s">
        <v>108</v>
      </c>
      <c r="I6153" s="31"/>
      <c r="J6153" s="31"/>
      <c r="K6153" s="31" t="s">
        <v>110</v>
      </c>
      <c r="L6153" s="31" t="s">
        <v>10206</v>
      </c>
      <c r="M6153" s="31" t="s">
        <v>8</v>
      </c>
      <c r="N6153" s="31" t="s">
        <v>25930</v>
      </c>
      <c r="O6153" s="31" t="s">
        <v>25929</v>
      </c>
      <c r="P6153" s="32" t="s">
        <v>67</v>
      </c>
      <c r="Q6153" s="32">
        <v>1</v>
      </c>
      <c r="R6153" t="str">
        <f t="shared" si="96"/>
        <v>Лука С.А. ПП, маг. "Ветеран" р-н Славутский Район, с.Берездов, ул.Ленина, д.5</v>
      </c>
    </row>
    <row r="6154" spans="1:18" hidden="1" x14ac:dyDescent="0.25">
      <c r="A6154" s="32">
        <v>160800</v>
      </c>
      <c r="B6154" s="31" t="s">
        <v>10212</v>
      </c>
      <c r="C6154" s="31" t="s">
        <v>10213</v>
      </c>
      <c r="D6154" s="31" t="s">
        <v>10214</v>
      </c>
      <c r="E6154" s="31" t="s">
        <v>145</v>
      </c>
      <c r="F6154" s="31" t="s">
        <v>122</v>
      </c>
      <c r="G6154" s="31" t="s">
        <v>107</v>
      </c>
      <c r="H6154" s="31" t="s">
        <v>108</v>
      </c>
      <c r="I6154" s="31" t="s">
        <v>10215</v>
      </c>
      <c r="J6154" s="31" t="s">
        <v>10216</v>
      </c>
      <c r="K6154" s="31" t="s">
        <v>110</v>
      </c>
      <c r="L6154" s="31" t="s">
        <v>10213</v>
      </c>
      <c r="M6154" s="31" t="s">
        <v>14</v>
      </c>
      <c r="N6154" s="31" t="s">
        <v>25931</v>
      </c>
      <c r="O6154" s="31" t="s">
        <v>25929</v>
      </c>
      <c r="P6154" s="32" t="s">
        <v>66</v>
      </c>
      <c r="Q6154" s="32">
        <v>1</v>
      </c>
      <c r="R6154" t="str">
        <f t="shared" si="96"/>
        <v>Лукашов А.О. ПП, маг. "Шоколадка" р-н Хмельницкий Район, с.Гвардейское, ул.Соборная, д.36</v>
      </c>
    </row>
    <row r="6155" spans="1:18" hidden="1" x14ac:dyDescent="0.25">
      <c r="A6155" s="32">
        <v>160800</v>
      </c>
      <c r="B6155" s="31" t="s">
        <v>10212</v>
      </c>
      <c r="C6155" s="31" t="s">
        <v>10213</v>
      </c>
      <c r="D6155" s="31" t="s">
        <v>10214</v>
      </c>
      <c r="E6155" s="31" t="s">
        <v>145</v>
      </c>
      <c r="F6155" s="31" t="s">
        <v>122</v>
      </c>
      <c r="G6155" s="31" t="s">
        <v>107</v>
      </c>
      <c r="H6155" s="31" t="s">
        <v>108</v>
      </c>
      <c r="I6155" s="31"/>
      <c r="J6155" s="31"/>
      <c r="K6155" s="31" t="s">
        <v>110</v>
      </c>
      <c r="L6155" s="31" t="s">
        <v>10217</v>
      </c>
      <c r="M6155" s="31" t="s">
        <v>14</v>
      </c>
      <c r="N6155" s="31" t="s">
        <v>25931</v>
      </c>
      <c r="O6155" s="31" t="s">
        <v>25929</v>
      </c>
      <c r="P6155" s="32" t="s">
        <v>66</v>
      </c>
      <c r="Q6155" s="32">
        <v>1</v>
      </c>
      <c r="R6155" t="str">
        <f t="shared" si="96"/>
        <v>Лукашов А.О. ПП, маг. "Шоколадка" р-н Хмельницкий Район, с.Гвардейское, ул.Соборная, д.36</v>
      </c>
    </row>
    <row r="6156" spans="1:18" hidden="1" x14ac:dyDescent="0.25">
      <c r="A6156" s="32">
        <v>160806</v>
      </c>
      <c r="B6156" s="31" t="s">
        <v>10234</v>
      </c>
      <c r="C6156" s="31" t="s">
        <v>10235</v>
      </c>
      <c r="D6156" s="31" t="s">
        <v>10236</v>
      </c>
      <c r="E6156" s="31" t="s">
        <v>145</v>
      </c>
      <c r="F6156" s="31" t="s">
        <v>122</v>
      </c>
      <c r="G6156" s="31" t="s">
        <v>114</v>
      </c>
      <c r="H6156" s="31" t="s">
        <v>108</v>
      </c>
      <c r="I6156" s="31" t="s">
        <v>124</v>
      </c>
      <c r="J6156" s="31" t="s">
        <v>109</v>
      </c>
      <c r="K6156" s="31" t="s">
        <v>110</v>
      </c>
      <c r="L6156" s="31" t="s">
        <v>10235</v>
      </c>
      <c r="M6156" s="31" t="s">
        <v>25936</v>
      </c>
      <c r="N6156" s="31" t="s">
        <v>25931</v>
      </c>
      <c r="O6156" s="31" t="s">
        <v>25929</v>
      </c>
      <c r="P6156" s="32" t="s">
        <v>66</v>
      </c>
      <c r="Q6156" s="32">
        <v>0.5</v>
      </c>
      <c r="R6156" t="str">
        <f t="shared" si="96"/>
        <v>Любас Л.А. ПП, кафе р-н Городокский Район, с.Бедриковцы, ул.Центральная (Площа)</v>
      </c>
    </row>
    <row r="6157" spans="1:18" hidden="1" x14ac:dyDescent="0.25">
      <c r="A6157" s="32">
        <v>160807</v>
      </c>
      <c r="B6157" s="31" t="s">
        <v>10237</v>
      </c>
      <c r="C6157" s="31" t="s">
        <v>10238</v>
      </c>
      <c r="D6157" s="31" t="s">
        <v>10239</v>
      </c>
      <c r="E6157" s="31" t="s">
        <v>135</v>
      </c>
      <c r="F6157" s="31" t="s">
        <v>122</v>
      </c>
      <c r="G6157" s="31" t="s">
        <v>107</v>
      </c>
      <c r="H6157" s="31" t="s">
        <v>108</v>
      </c>
      <c r="I6157" s="31" t="s">
        <v>10240</v>
      </c>
      <c r="J6157" s="31" t="s">
        <v>10241</v>
      </c>
      <c r="K6157" s="31" t="s">
        <v>110</v>
      </c>
      <c r="L6157" s="31" t="s">
        <v>10238</v>
      </c>
      <c r="M6157" s="31" t="s">
        <v>9</v>
      </c>
      <c r="N6157" s="31" t="s">
        <v>25930</v>
      </c>
      <c r="O6157" s="31" t="s">
        <v>25929</v>
      </c>
      <c r="P6157" s="32" t="s">
        <v>66</v>
      </c>
      <c r="Q6157" s="32">
        <v>1</v>
      </c>
      <c r="R6157" t="str">
        <f t="shared" si="96"/>
        <v>Любашевська З.І. ПП, маг. "Діана" р-н Шепетовский Район, с.Городище, ул.Пяскерского, д.53а</v>
      </c>
    </row>
    <row r="6158" spans="1:18" hidden="1" x14ac:dyDescent="0.25">
      <c r="A6158" s="32">
        <v>160807</v>
      </c>
      <c r="B6158" s="31" t="s">
        <v>10237</v>
      </c>
      <c r="C6158" s="31" t="s">
        <v>10238</v>
      </c>
      <c r="D6158" s="31" t="s">
        <v>10239</v>
      </c>
      <c r="E6158" s="31" t="s">
        <v>135</v>
      </c>
      <c r="F6158" s="31" t="s">
        <v>122</v>
      </c>
      <c r="G6158" s="31" t="s">
        <v>107</v>
      </c>
      <c r="H6158" s="31" t="s">
        <v>108</v>
      </c>
      <c r="I6158" s="31"/>
      <c r="J6158" s="31"/>
      <c r="K6158" s="31" t="s">
        <v>110</v>
      </c>
      <c r="L6158" s="31" t="s">
        <v>10238</v>
      </c>
      <c r="M6158" s="31" t="s">
        <v>9</v>
      </c>
      <c r="N6158" s="31" t="s">
        <v>25930</v>
      </c>
      <c r="O6158" s="31" t="s">
        <v>25929</v>
      </c>
      <c r="P6158" s="32" t="s">
        <v>66</v>
      </c>
      <c r="Q6158" s="32">
        <v>1</v>
      </c>
      <c r="R6158" t="str">
        <f t="shared" si="96"/>
        <v>Любашевська З.І. ПП, маг. "Діана" р-н Шепетовский Район, с.Городище, ул.Пяскерского, д.53а</v>
      </c>
    </row>
    <row r="6159" spans="1:18" hidden="1" x14ac:dyDescent="0.25">
      <c r="A6159" s="32">
        <v>160814</v>
      </c>
      <c r="B6159" s="31" t="s">
        <v>10254</v>
      </c>
      <c r="C6159" s="31" t="s">
        <v>10255</v>
      </c>
      <c r="D6159" s="31" t="s">
        <v>10256</v>
      </c>
      <c r="E6159" s="31" t="s">
        <v>145</v>
      </c>
      <c r="F6159" s="31" t="s">
        <v>122</v>
      </c>
      <c r="G6159" s="31" t="s">
        <v>107</v>
      </c>
      <c r="H6159" s="31" t="s">
        <v>108</v>
      </c>
      <c r="I6159" s="31" t="s">
        <v>10257</v>
      </c>
      <c r="J6159" s="31" t="s">
        <v>10258</v>
      </c>
      <c r="K6159" s="31" t="s">
        <v>110</v>
      </c>
      <c r="L6159" s="31" t="s">
        <v>10255</v>
      </c>
      <c r="M6159" s="31" t="s">
        <v>25936</v>
      </c>
      <c r="N6159" s="31" t="s">
        <v>25931</v>
      </c>
      <c r="O6159" s="31" t="s">
        <v>25929</v>
      </c>
      <c r="P6159" s="32" t="s">
        <v>66</v>
      </c>
      <c r="Q6159" s="32">
        <v>0.5</v>
      </c>
      <c r="R6159" t="str">
        <f t="shared" si="96"/>
        <v>Мага В.В. ПП, маг. "Магар" р-н Городокский Район, г.Городок, ул.Невского, д.31</v>
      </c>
    </row>
    <row r="6160" spans="1:18" hidden="1" x14ac:dyDescent="0.25">
      <c r="A6160" s="32">
        <v>160814</v>
      </c>
      <c r="B6160" s="31" t="s">
        <v>10254</v>
      </c>
      <c r="C6160" s="31" t="s">
        <v>10255</v>
      </c>
      <c r="D6160" s="31" t="s">
        <v>10256</v>
      </c>
      <c r="E6160" s="31" t="s">
        <v>145</v>
      </c>
      <c r="F6160" s="31" t="s">
        <v>122</v>
      </c>
      <c r="G6160" s="31" t="s">
        <v>107</v>
      </c>
      <c r="H6160" s="31" t="s">
        <v>108</v>
      </c>
      <c r="I6160" s="31"/>
      <c r="J6160" s="31"/>
      <c r="K6160" s="31" t="s">
        <v>110</v>
      </c>
      <c r="L6160" s="31" t="s">
        <v>10255</v>
      </c>
      <c r="M6160" s="31" t="s">
        <v>25936</v>
      </c>
      <c r="N6160" s="31" t="s">
        <v>25931</v>
      </c>
      <c r="O6160" s="31" t="s">
        <v>25929</v>
      </c>
      <c r="P6160" s="32" t="s">
        <v>66</v>
      </c>
      <c r="Q6160" s="32">
        <v>0.5</v>
      </c>
      <c r="R6160" t="str">
        <f t="shared" si="96"/>
        <v>Мага В.В. ПП, маг. "Магар" р-н Городокский Район, г.Городок, ул.Невского, д.31</v>
      </c>
    </row>
    <row r="6161" spans="1:18" hidden="1" x14ac:dyDescent="0.25">
      <c r="A6161" s="32">
        <v>160821</v>
      </c>
      <c r="B6161" s="31" t="s">
        <v>10280</v>
      </c>
      <c r="C6161" s="31" t="s">
        <v>10281</v>
      </c>
      <c r="D6161" s="31" t="s">
        <v>10282</v>
      </c>
      <c r="E6161" s="31" t="s">
        <v>135</v>
      </c>
      <c r="F6161" s="31" t="s">
        <v>122</v>
      </c>
      <c r="G6161" s="31" t="s">
        <v>107</v>
      </c>
      <c r="H6161" s="31" t="s">
        <v>108</v>
      </c>
      <c r="I6161" s="31" t="s">
        <v>10283</v>
      </c>
      <c r="J6161" s="31" t="s">
        <v>10284</v>
      </c>
      <c r="K6161" s="31" t="s">
        <v>110</v>
      </c>
      <c r="L6161" s="31" t="s">
        <v>10281</v>
      </c>
      <c r="M6161" s="31" t="s">
        <v>11</v>
      </c>
      <c r="N6161" s="31" t="s">
        <v>25930</v>
      </c>
      <c r="O6161" s="31" t="s">
        <v>25929</v>
      </c>
      <c r="P6161" s="32" t="s">
        <v>67</v>
      </c>
      <c r="Q6161" s="32">
        <v>0.5</v>
      </c>
      <c r="R6161" t="str">
        <f t="shared" si="96"/>
        <v>Мазяр С.П. ПП, маг. "Людмила" г.Шепетовка, просп Мира, д.20</v>
      </c>
    </row>
    <row r="6162" spans="1:18" hidden="1" x14ac:dyDescent="0.25">
      <c r="A6162" s="32">
        <v>160821</v>
      </c>
      <c r="B6162" s="31" t="s">
        <v>10280</v>
      </c>
      <c r="C6162" s="31" t="s">
        <v>10281</v>
      </c>
      <c r="D6162" s="31" t="s">
        <v>10282</v>
      </c>
      <c r="E6162" s="31" t="s">
        <v>135</v>
      </c>
      <c r="F6162" s="31" t="s">
        <v>122</v>
      </c>
      <c r="G6162" s="31" t="s">
        <v>107</v>
      </c>
      <c r="H6162" s="31" t="s">
        <v>108</v>
      </c>
      <c r="I6162" s="31"/>
      <c r="J6162" s="31"/>
      <c r="K6162" s="31" t="s">
        <v>110</v>
      </c>
      <c r="L6162" s="31" t="s">
        <v>10281</v>
      </c>
      <c r="M6162" s="31" t="s">
        <v>11</v>
      </c>
      <c r="N6162" s="31" t="s">
        <v>25930</v>
      </c>
      <c r="O6162" s="31" t="s">
        <v>25929</v>
      </c>
      <c r="P6162" s="32" t="s">
        <v>67</v>
      </c>
      <c r="Q6162" s="32">
        <v>0.5</v>
      </c>
      <c r="R6162" t="str">
        <f t="shared" si="96"/>
        <v>Мазяр С.П. ПП, маг. "Людмила" г.Шепетовка, просп Мира, д.20</v>
      </c>
    </row>
    <row r="6163" spans="1:18" hidden="1" x14ac:dyDescent="0.25">
      <c r="A6163" s="32">
        <v>160822</v>
      </c>
      <c r="B6163" s="31" t="s">
        <v>10285</v>
      </c>
      <c r="C6163" s="31" t="s">
        <v>10286</v>
      </c>
      <c r="D6163" s="31" t="s">
        <v>10287</v>
      </c>
      <c r="E6163" s="31" t="s">
        <v>135</v>
      </c>
      <c r="F6163" s="31" t="s">
        <v>122</v>
      </c>
      <c r="G6163" s="31" t="s">
        <v>107</v>
      </c>
      <c r="H6163" s="31" t="s">
        <v>108</v>
      </c>
      <c r="I6163" s="31" t="s">
        <v>10288</v>
      </c>
      <c r="J6163" s="31" t="s">
        <v>10289</v>
      </c>
      <c r="K6163" s="31" t="s">
        <v>110</v>
      </c>
      <c r="L6163" s="31" t="s">
        <v>10286</v>
      </c>
      <c r="M6163" s="31" t="s">
        <v>10</v>
      </c>
      <c r="N6163" s="31" t="s">
        <v>25930</v>
      </c>
      <c r="O6163" s="31" t="s">
        <v>25929</v>
      </c>
      <c r="P6163" s="32" t="s">
        <v>66</v>
      </c>
      <c r="Q6163" s="32">
        <v>0.5</v>
      </c>
      <c r="R6163" t="str">
        <f t="shared" si="96"/>
        <v>Мазярко С.Я. ПП, маг. "Продовольчі товари" р-н Славутский Район, с.Старый Кривин, ул.Ленина, д.89б</v>
      </c>
    </row>
    <row r="6164" spans="1:18" hidden="1" x14ac:dyDescent="0.25">
      <c r="A6164" s="32">
        <v>160822</v>
      </c>
      <c r="B6164" s="31" t="s">
        <v>10285</v>
      </c>
      <c r="C6164" s="31" t="s">
        <v>10286</v>
      </c>
      <c r="D6164" s="31" t="s">
        <v>10287</v>
      </c>
      <c r="E6164" s="31" t="s">
        <v>135</v>
      </c>
      <c r="F6164" s="31" t="s">
        <v>122</v>
      </c>
      <c r="G6164" s="31" t="s">
        <v>107</v>
      </c>
      <c r="H6164" s="31" t="s">
        <v>108</v>
      </c>
      <c r="I6164" s="31"/>
      <c r="J6164" s="31"/>
      <c r="K6164" s="31" t="s">
        <v>110</v>
      </c>
      <c r="L6164" s="31" t="s">
        <v>10286</v>
      </c>
      <c r="M6164" s="31" t="s">
        <v>10</v>
      </c>
      <c r="N6164" s="31" t="s">
        <v>25930</v>
      </c>
      <c r="O6164" s="31" t="s">
        <v>25929</v>
      </c>
      <c r="P6164" s="32" t="s">
        <v>66</v>
      </c>
      <c r="Q6164" s="32">
        <v>0.5</v>
      </c>
      <c r="R6164" t="str">
        <f t="shared" si="96"/>
        <v>Мазярко С.Я. ПП, маг. "Продовольчі товари" р-н Славутский Район, с.Старый Кривин, ул.Ленина, д.89б</v>
      </c>
    </row>
    <row r="6165" spans="1:18" hidden="1" x14ac:dyDescent="0.25">
      <c r="A6165" s="32">
        <v>160825</v>
      </c>
      <c r="B6165" s="31" t="s">
        <v>10290</v>
      </c>
      <c r="C6165" s="31" t="s">
        <v>10291</v>
      </c>
      <c r="D6165" s="31" t="s">
        <v>10292</v>
      </c>
      <c r="E6165" s="31" t="s">
        <v>135</v>
      </c>
      <c r="F6165" s="31" t="s">
        <v>122</v>
      </c>
      <c r="G6165" s="31" t="s">
        <v>113</v>
      </c>
      <c r="H6165" s="31" t="s">
        <v>108</v>
      </c>
      <c r="I6165" s="31" t="s">
        <v>10293</v>
      </c>
      <c r="J6165" s="31" t="s">
        <v>10294</v>
      </c>
      <c r="K6165" s="31" t="s">
        <v>110</v>
      </c>
      <c r="L6165" s="31" t="s">
        <v>10291</v>
      </c>
      <c r="M6165" s="31" t="s">
        <v>11</v>
      </c>
      <c r="N6165" s="31" t="s">
        <v>25930</v>
      </c>
      <c r="O6165" s="31" t="s">
        <v>25929</v>
      </c>
      <c r="P6165" s="32" t="s">
        <v>66</v>
      </c>
      <c r="Q6165" s="32">
        <v>1</v>
      </c>
      <c r="R6165" t="str">
        <f t="shared" si="96"/>
        <v>Майданець Н.В. ПП, підвал "Алкогольний відділ" г.Шепетовка, ул.Маркса Карла, д.23/5</v>
      </c>
    </row>
    <row r="6166" spans="1:18" hidden="1" x14ac:dyDescent="0.25">
      <c r="A6166" s="32">
        <v>160825</v>
      </c>
      <c r="B6166" s="31" t="s">
        <v>10290</v>
      </c>
      <c r="C6166" s="31" t="s">
        <v>10291</v>
      </c>
      <c r="D6166" s="31" t="s">
        <v>10292</v>
      </c>
      <c r="E6166" s="31" t="s">
        <v>135</v>
      </c>
      <c r="F6166" s="31" t="s">
        <v>122</v>
      </c>
      <c r="G6166" s="31" t="s">
        <v>113</v>
      </c>
      <c r="H6166" s="31" t="s">
        <v>108</v>
      </c>
      <c r="I6166" s="31"/>
      <c r="J6166" s="31"/>
      <c r="K6166" s="31" t="s">
        <v>110</v>
      </c>
      <c r="L6166" s="31" t="s">
        <v>10291</v>
      </c>
      <c r="M6166" s="31" t="s">
        <v>11</v>
      </c>
      <c r="N6166" s="31" t="s">
        <v>25930</v>
      </c>
      <c r="O6166" s="31" t="s">
        <v>25929</v>
      </c>
      <c r="P6166" s="32" t="s">
        <v>66</v>
      </c>
      <c r="Q6166" s="32">
        <v>1</v>
      </c>
      <c r="R6166" t="str">
        <f t="shared" si="96"/>
        <v>Майданець Н.В. ПП, підвал "Алкогольний відділ" г.Шепетовка, ул.Маркса Карла, д.23/5</v>
      </c>
    </row>
    <row r="6167" spans="1:18" hidden="1" x14ac:dyDescent="0.25">
      <c r="A6167" s="32">
        <v>160833</v>
      </c>
      <c r="B6167" s="31" t="s">
        <v>10314</v>
      </c>
      <c r="C6167" s="31" t="s">
        <v>10315</v>
      </c>
      <c r="D6167" s="31" t="s">
        <v>10316</v>
      </c>
      <c r="E6167" s="31" t="s">
        <v>135</v>
      </c>
      <c r="F6167" s="31" t="s">
        <v>122</v>
      </c>
      <c r="G6167" s="31" t="s">
        <v>107</v>
      </c>
      <c r="H6167" s="31" t="s">
        <v>108</v>
      </c>
      <c r="I6167" s="31" t="s">
        <v>10317</v>
      </c>
      <c r="J6167" s="31" t="s">
        <v>10318</v>
      </c>
      <c r="K6167" s="31" t="s">
        <v>110</v>
      </c>
      <c r="L6167" s="31" t="s">
        <v>10315</v>
      </c>
      <c r="M6167" s="31" t="s">
        <v>7</v>
      </c>
      <c r="N6167" s="31" t="s">
        <v>25930</v>
      </c>
      <c r="O6167" s="31" t="s">
        <v>25929</v>
      </c>
      <c r="P6167" s="32" t="s">
        <v>67</v>
      </c>
      <c r="Q6167" s="32">
        <v>0.5</v>
      </c>
      <c r="R6167" t="str">
        <f t="shared" si="96"/>
        <v>Максимов В.М. ПП, маг. "Антрікот" г.Славута, ул.Хмельницкого Богдана, д.88</v>
      </c>
    </row>
    <row r="6168" spans="1:18" hidden="1" x14ac:dyDescent="0.25">
      <c r="A6168" s="32">
        <v>160833</v>
      </c>
      <c r="B6168" s="31" t="s">
        <v>10314</v>
      </c>
      <c r="C6168" s="31" t="s">
        <v>10315</v>
      </c>
      <c r="D6168" s="31" t="s">
        <v>10316</v>
      </c>
      <c r="E6168" s="31" t="s">
        <v>135</v>
      </c>
      <c r="F6168" s="31" t="s">
        <v>122</v>
      </c>
      <c r="G6168" s="31" t="s">
        <v>107</v>
      </c>
      <c r="H6168" s="31" t="s">
        <v>108</v>
      </c>
      <c r="I6168" s="31"/>
      <c r="J6168" s="31"/>
      <c r="K6168" s="31" t="s">
        <v>110</v>
      </c>
      <c r="L6168" s="31" t="s">
        <v>10315</v>
      </c>
      <c r="M6168" s="31" t="s">
        <v>7</v>
      </c>
      <c r="N6168" s="31" t="s">
        <v>25930</v>
      </c>
      <c r="O6168" s="31" t="s">
        <v>25929</v>
      </c>
      <c r="P6168" s="32" t="s">
        <v>67</v>
      </c>
      <c r="Q6168" s="32">
        <v>0.5</v>
      </c>
      <c r="R6168" t="str">
        <f t="shared" si="96"/>
        <v>Максимов В.М. ПП, маг. "Антрікот" г.Славута, ул.Хмельницкого Богдана, д.88</v>
      </c>
    </row>
    <row r="6169" spans="1:18" hidden="1" x14ac:dyDescent="0.25">
      <c r="A6169" s="32">
        <v>160834</v>
      </c>
      <c r="B6169" s="31" t="s">
        <v>10319</v>
      </c>
      <c r="C6169" s="31" t="s">
        <v>10320</v>
      </c>
      <c r="D6169" s="31" t="s">
        <v>10321</v>
      </c>
      <c r="E6169" s="31" t="s">
        <v>135</v>
      </c>
      <c r="F6169" s="31" t="s">
        <v>122</v>
      </c>
      <c r="G6169" s="31" t="s">
        <v>107</v>
      </c>
      <c r="H6169" s="31" t="s">
        <v>108</v>
      </c>
      <c r="I6169" s="31" t="s">
        <v>10322</v>
      </c>
      <c r="J6169" s="31" t="s">
        <v>10323</v>
      </c>
      <c r="K6169" s="31" t="s">
        <v>110</v>
      </c>
      <c r="L6169" s="31" t="s">
        <v>10320</v>
      </c>
      <c r="M6169" s="31" t="s">
        <v>12</v>
      </c>
      <c r="N6169" s="31" t="s">
        <v>25930</v>
      </c>
      <c r="O6169" s="31" t="s">
        <v>25929</v>
      </c>
      <c r="P6169" s="32" t="s">
        <v>66</v>
      </c>
      <c r="Q6169" s="32">
        <v>1</v>
      </c>
      <c r="R6169" t="str">
        <f t="shared" si="96"/>
        <v>Просянюк І.Г. ПП, маг. "Копійка" р-н Изяславский Район, г.Изяслав, ул.Хмельницкого Богдана, д.47</v>
      </c>
    </row>
    <row r="6170" spans="1:18" hidden="1" x14ac:dyDescent="0.25">
      <c r="A6170" s="32">
        <v>160834</v>
      </c>
      <c r="B6170" s="31" t="s">
        <v>10319</v>
      </c>
      <c r="C6170" s="31" t="s">
        <v>10320</v>
      </c>
      <c r="D6170" s="31" t="s">
        <v>10321</v>
      </c>
      <c r="E6170" s="31" t="s">
        <v>135</v>
      </c>
      <c r="F6170" s="31" t="s">
        <v>122</v>
      </c>
      <c r="G6170" s="31" t="s">
        <v>107</v>
      </c>
      <c r="H6170" s="31" t="s">
        <v>108</v>
      </c>
      <c r="I6170" s="31"/>
      <c r="J6170" s="31"/>
      <c r="K6170" s="31" t="s">
        <v>110</v>
      </c>
      <c r="L6170" s="31" t="s">
        <v>10324</v>
      </c>
      <c r="M6170" s="31" t="s">
        <v>12</v>
      </c>
      <c r="N6170" s="31" t="s">
        <v>25930</v>
      </c>
      <c r="O6170" s="31" t="s">
        <v>25929</v>
      </c>
      <c r="P6170" s="32" t="s">
        <v>66</v>
      </c>
      <c r="Q6170" s="32">
        <v>1</v>
      </c>
      <c r="R6170" t="str">
        <f t="shared" si="96"/>
        <v>Просянюк І.Г. ПП, маг. "Копійка" р-н Изяславский Район, г.Изяслав, ул.Хмельницкого Богдана, д.47</v>
      </c>
    </row>
    <row r="6171" spans="1:18" hidden="1" x14ac:dyDescent="0.25">
      <c r="A6171" s="32">
        <v>160841</v>
      </c>
      <c r="B6171" s="31" t="s">
        <v>10347</v>
      </c>
      <c r="C6171" s="31" t="s">
        <v>10348</v>
      </c>
      <c r="D6171" s="31" t="s">
        <v>10349</v>
      </c>
      <c r="E6171" s="31" t="s">
        <v>145</v>
      </c>
      <c r="F6171" s="31" t="s">
        <v>122</v>
      </c>
      <c r="G6171" s="31" t="s">
        <v>107</v>
      </c>
      <c r="H6171" s="31" t="s">
        <v>108</v>
      </c>
      <c r="I6171" s="31" t="s">
        <v>10350</v>
      </c>
      <c r="J6171" s="31" t="s">
        <v>10351</v>
      </c>
      <c r="K6171" s="31" t="s">
        <v>110</v>
      </c>
      <c r="L6171" s="31" t="s">
        <v>10348</v>
      </c>
      <c r="M6171" s="31" t="s">
        <v>16</v>
      </c>
      <c r="N6171" s="31" t="s">
        <v>25931</v>
      </c>
      <c r="O6171" s="31" t="s">
        <v>25929</v>
      </c>
      <c r="P6171" s="32" t="s">
        <v>66</v>
      </c>
      <c r="Q6171" s="32">
        <v>1</v>
      </c>
      <c r="R6171" t="str">
        <f t="shared" si="96"/>
        <v>Мальчик Ю.М. ПП, маг."Продукти" р-н Деражнянский Район, пгт.Волковинцы, ул.Мира (0)</v>
      </c>
    </row>
    <row r="6172" spans="1:18" hidden="1" x14ac:dyDescent="0.25">
      <c r="A6172" s="32">
        <v>160846</v>
      </c>
      <c r="B6172" s="31" t="s">
        <v>10364</v>
      </c>
      <c r="C6172" s="31" t="s">
        <v>10365</v>
      </c>
      <c r="D6172" s="31" t="s">
        <v>10366</v>
      </c>
      <c r="E6172" s="31" t="s">
        <v>135</v>
      </c>
      <c r="F6172" s="31" t="s">
        <v>122</v>
      </c>
      <c r="G6172" s="31" t="s">
        <v>107</v>
      </c>
      <c r="H6172" s="31" t="s">
        <v>108</v>
      </c>
      <c r="I6172" s="31" t="s">
        <v>10367</v>
      </c>
      <c r="J6172" s="31" t="s">
        <v>10368</v>
      </c>
      <c r="K6172" s="31" t="s">
        <v>110</v>
      </c>
      <c r="L6172" s="31" t="s">
        <v>10365</v>
      </c>
      <c r="M6172" s="31" t="s">
        <v>11</v>
      </c>
      <c r="N6172" s="31" t="s">
        <v>25930</v>
      </c>
      <c r="O6172" s="31" t="s">
        <v>25929</v>
      </c>
      <c r="P6172" s="32" t="s">
        <v>66</v>
      </c>
      <c r="Q6172" s="32">
        <v>0.5</v>
      </c>
      <c r="R6172" t="str">
        <f t="shared" si="96"/>
        <v>Манжалій О.М. ПП, маг. "Горілка" г.Шепетовка, ул.400-летия Шепетовки, д.1</v>
      </c>
    </row>
    <row r="6173" spans="1:18" hidden="1" x14ac:dyDescent="0.25">
      <c r="A6173" s="32">
        <v>160846</v>
      </c>
      <c r="B6173" s="31" t="s">
        <v>10364</v>
      </c>
      <c r="C6173" s="31" t="s">
        <v>10365</v>
      </c>
      <c r="D6173" s="31" t="s">
        <v>10366</v>
      </c>
      <c r="E6173" s="31" t="s">
        <v>135</v>
      </c>
      <c r="F6173" s="31" t="s">
        <v>122</v>
      </c>
      <c r="G6173" s="31" t="s">
        <v>107</v>
      </c>
      <c r="H6173" s="31" t="s">
        <v>108</v>
      </c>
      <c r="I6173" s="31"/>
      <c r="J6173" s="31"/>
      <c r="K6173" s="31" t="s">
        <v>110</v>
      </c>
      <c r="L6173" s="31" t="s">
        <v>10365</v>
      </c>
      <c r="M6173" s="31" t="s">
        <v>11</v>
      </c>
      <c r="N6173" s="31" t="s">
        <v>25930</v>
      </c>
      <c r="O6173" s="31" t="s">
        <v>25929</v>
      </c>
      <c r="P6173" s="32" t="s">
        <v>66</v>
      </c>
      <c r="Q6173" s="32">
        <v>0.5</v>
      </c>
      <c r="R6173" t="str">
        <f t="shared" si="96"/>
        <v>Манжалій О.М. ПП, маг. "Горілка" г.Шепетовка, ул.400-летия Шепетовки, д.1</v>
      </c>
    </row>
    <row r="6174" spans="1:18" hidden="1" x14ac:dyDescent="0.25">
      <c r="A6174" s="32">
        <v>160848</v>
      </c>
      <c r="B6174" s="31" t="s">
        <v>10370</v>
      </c>
      <c r="C6174" s="31" t="s">
        <v>10371</v>
      </c>
      <c r="D6174" s="31" t="s">
        <v>10372</v>
      </c>
      <c r="E6174" s="31" t="s">
        <v>135</v>
      </c>
      <c r="F6174" s="31" t="s">
        <v>122</v>
      </c>
      <c r="G6174" s="31" t="s">
        <v>107</v>
      </c>
      <c r="H6174" s="31" t="s">
        <v>108</v>
      </c>
      <c r="I6174" s="31" t="s">
        <v>10373</v>
      </c>
      <c r="J6174" s="31" t="s">
        <v>10374</v>
      </c>
      <c r="K6174" s="31" t="s">
        <v>110</v>
      </c>
      <c r="L6174" s="31" t="s">
        <v>10371</v>
      </c>
      <c r="M6174" s="31" t="s">
        <v>7</v>
      </c>
      <c r="N6174" s="31" t="s">
        <v>25930</v>
      </c>
      <c r="O6174" s="31" t="s">
        <v>25929</v>
      </c>
      <c r="P6174" s="32" t="s">
        <v>66</v>
      </c>
      <c r="Q6174" s="32">
        <v>1</v>
      </c>
      <c r="R6174" t="str">
        <f t="shared" si="96"/>
        <v>Манячук Л.В. ПП, маг. "Феєрія" г.Славута, ул.Казацкая, д.41а</v>
      </c>
    </row>
    <row r="6175" spans="1:18" hidden="1" x14ac:dyDescent="0.25">
      <c r="A6175" s="32">
        <v>160848</v>
      </c>
      <c r="B6175" s="31" t="s">
        <v>10370</v>
      </c>
      <c r="C6175" s="31" t="s">
        <v>10371</v>
      </c>
      <c r="D6175" s="31" t="s">
        <v>10372</v>
      </c>
      <c r="E6175" s="31" t="s">
        <v>135</v>
      </c>
      <c r="F6175" s="31" t="s">
        <v>122</v>
      </c>
      <c r="G6175" s="31" t="s">
        <v>107</v>
      </c>
      <c r="H6175" s="31" t="s">
        <v>108</v>
      </c>
      <c r="I6175" s="31"/>
      <c r="J6175" s="31"/>
      <c r="K6175" s="31" t="s">
        <v>110</v>
      </c>
      <c r="L6175" s="31" t="s">
        <v>10375</v>
      </c>
      <c r="M6175" s="31" t="s">
        <v>7</v>
      </c>
      <c r="N6175" s="31" t="s">
        <v>25930</v>
      </c>
      <c r="O6175" s="31" t="s">
        <v>25929</v>
      </c>
      <c r="P6175" s="32" t="s">
        <v>66</v>
      </c>
      <c r="Q6175" s="32">
        <v>1</v>
      </c>
      <c r="R6175" t="str">
        <f t="shared" si="96"/>
        <v>Манячук Л.В. ПП, маг. "Феєрія" г.Славута, ул.Казацкая, д.41а</v>
      </c>
    </row>
    <row r="6176" spans="1:18" hidden="1" x14ac:dyDescent="0.25">
      <c r="A6176" s="32">
        <v>160851</v>
      </c>
      <c r="B6176" s="31" t="s">
        <v>10376</v>
      </c>
      <c r="C6176" s="31" t="s">
        <v>10377</v>
      </c>
      <c r="D6176" s="31" t="s">
        <v>3604</v>
      </c>
      <c r="E6176" s="31" t="s">
        <v>135</v>
      </c>
      <c r="F6176" s="31" t="s">
        <v>122</v>
      </c>
      <c r="G6176" s="31" t="s">
        <v>113</v>
      </c>
      <c r="H6176" s="31" t="s">
        <v>108</v>
      </c>
      <c r="I6176" s="31" t="s">
        <v>10378</v>
      </c>
      <c r="J6176" s="31" t="s">
        <v>10379</v>
      </c>
      <c r="K6176" s="31" t="s">
        <v>110</v>
      </c>
      <c r="L6176" s="31" t="s">
        <v>10377</v>
      </c>
      <c r="M6176" s="31" t="s">
        <v>11</v>
      </c>
      <c r="N6176" s="31" t="s">
        <v>25930</v>
      </c>
      <c r="O6176" s="31" t="s">
        <v>25929</v>
      </c>
      <c r="P6176" s="32" t="s">
        <v>67</v>
      </c>
      <c r="Q6176" s="32">
        <v>0.5</v>
      </c>
      <c r="R6176" t="str">
        <f t="shared" si="96"/>
        <v>Маринець Н.Б. ПП, маг. "Престиж-Центр" г.Шепетовка, ул.Железнодорожная, д.81</v>
      </c>
    </row>
    <row r="6177" spans="1:18" hidden="1" x14ac:dyDescent="0.25">
      <c r="A6177" s="32">
        <v>159770</v>
      </c>
      <c r="B6177" s="31" t="s">
        <v>7382</v>
      </c>
      <c r="C6177" s="31" t="s">
        <v>7383</v>
      </c>
      <c r="D6177" s="31" t="s">
        <v>7384</v>
      </c>
      <c r="E6177" s="31" t="s">
        <v>145</v>
      </c>
      <c r="F6177" s="31" t="s">
        <v>122</v>
      </c>
      <c r="G6177" s="31" t="s">
        <v>107</v>
      </c>
      <c r="H6177" s="31" t="s">
        <v>108</v>
      </c>
      <c r="I6177" s="31"/>
      <c r="J6177" s="31"/>
      <c r="K6177" s="31" t="s">
        <v>110</v>
      </c>
      <c r="L6177" s="31" t="s">
        <v>7383</v>
      </c>
      <c r="M6177" s="31" t="s">
        <v>13</v>
      </c>
      <c r="N6177" s="31" t="s">
        <v>25931</v>
      </c>
      <c r="O6177" s="31" t="s">
        <v>25929</v>
      </c>
      <c r="P6177" s="32" t="s">
        <v>67</v>
      </c>
      <c r="Q6177" s="32">
        <v>0.5</v>
      </c>
      <c r="R6177" t="str">
        <f t="shared" si="96"/>
        <v>Ахмадєєва А.О. ПП, маг. Продукти" р-н Городокский Район, с.Бубновка, ул.Школьная, д.2</v>
      </c>
    </row>
    <row r="6178" spans="1:18" hidden="1" x14ac:dyDescent="0.25">
      <c r="A6178" s="32">
        <v>159773</v>
      </c>
      <c r="B6178" s="31" t="s">
        <v>7390</v>
      </c>
      <c r="C6178" s="31" t="s">
        <v>7391</v>
      </c>
      <c r="D6178" s="31" t="s">
        <v>7392</v>
      </c>
      <c r="E6178" s="31" t="s">
        <v>145</v>
      </c>
      <c r="F6178" s="31" t="s">
        <v>122</v>
      </c>
      <c r="G6178" s="31" t="s">
        <v>107</v>
      </c>
      <c r="H6178" s="31" t="s">
        <v>108</v>
      </c>
      <c r="I6178" s="31" t="s">
        <v>124</v>
      </c>
      <c r="J6178" s="31" t="s">
        <v>109</v>
      </c>
      <c r="K6178" s="31" t="s">
        <v>110</v>
      </c>
      <c r="L6178" s="31" t="s">
        <v>7391</v>
      </c>
      <c r="M6178" s="31" t="s">
        <v>13</v>
      </c>
      <c r="N6178" s="31" t="s">
        <v>25931</v>
      </c>
      <c r="O6178" s="31" t="s">
        <v>25929</v>
      </c>
      <c r="P6178" s="32" t="s">
        <v>66</v>
      </c>
      <c r="Q6178" s="32">
        <v>1</v>
      </c>
      <c r="R6178" t="str">
        <f t="shared" si="96"/>
        <v>Бабій І.І. ПП, маг. "Продукти" р-н Деражнянский Район, пгт.Лозовое, ул.Советская, д.30</v>
      </c>
    </row>
    <row r="6179" spans="1:18" hidden="1" x14ac:dyDescent="0.25">
      <c r="A6179" s="32">
        <v>159775</v>
      </c>
      <c r="B6179" s="31" t="s">
        <v>7393</v>
      </c>
      <c r="C6179" s="31" t="s">
        <v>7394</v>
      </c>
      <c r="D6179" s="31" t="s">
        <v>7395</v>
      </c>
      <c r="E6179" s="31" t="s">
        <v>135</v>
      </c>
      <c r="F6179" s="31" t="s">
        <v>122</v>
      </c>
      <c r="G6179" s="31" t="s">
        <v>107</v>
      </c>
      <c r="H6179" s="31" t="s">
        <v>108</v>
      </c>
      <c r="I6179" s="31" t="s">
        <v>7396</v>
      </c>
      <c r="J6179" s="31" t="s">
        <v>7397</v>
      </c>
      <c r="K6179" s="31" t="s">
        <v>110</v>
      </c>
      <c r="L6179" s="31" t="s">
        <v>7394</v>
      </c>
      <c r="M6179" s="31" t="s">
        <v>9</v>
      </c>
      <c r="N6179" s="31" t="s">
        <v>25930</v>
      </c>
      <c r="O6179" s="31" t="s">
        <v>25929</v>
      </c>
      <c r="P6179" s="32" t="s">
        <v>66</v>
      </c>
      <c r="Q6179" s="32">
        <v>1</v>
      </c>
      <c r="R6179" t="str">
        <f t="shared" si="96"/>
        <v>Бабій І.Т. ПП, маг. "Маріна" р-н Полонский Район, с.Новоселица, ул.Соборная, д.160</v>
      </c>
    </row>
    <row r="6180" spans="1:18" hidden="1" x14ac:dyDescent="0.25">
      <c r="A6180" s="32">
        <v>159775</v>
      </c>
      <c r="B6180" s="31" t="s">
        <v>7393</v>
      </c>
      <c r="C6180" s="31" t="s">
        <v>7394</v>
      </c>
      <c r="D6180" s="31" t="s">
        <v>7395</v>
      </c>
      <c r="E6180" s="31" t="s">
        <v>135</v>
      </c>
      <c r="F6180" s="31" t="s">
        <v>122</v>
      </c>
      <c r="G6180" s="31" t="s">
        <v>107</v>
      </c>
      <c r="H6180" s="31" t="s">
        <v>108</v>
      </c>
      <c r="I6180" s="31"/>
      <c r="J6180" s="31"/>
      <c r="K6180" s="31" t="s">
        <v>110</v>
      </c>
      <c r="L6180" s="31" t="s">
        <v>7394</v>
      </c>
      <c r="M6180" s="31" t="s">
        <v>9</v>
      </c>
      <c r="N6180" s="31" t="s">
        <v>25930</v>
      </c>
      <c r="O6180" s="31" t="s">
        <v>25929</v>
      </c>
      <c r="P6180" s="32" t="s">
        <v>66</v>
      </c>
      <c r="Q6180" s="32">
        <v>1</v>
      </c>
      <c r="R6180" t="str">
        <f t="shared" si="96"/>
        <v>Бабій І.Т. ПП, маг. "Маріна" р-н Полонский Район, с.Новоселица, ул.Соборная, д.160</v>
      </c>
    </row>
    <row r="6181" spans="1:18" hidden="1" x14ac:dyDescent="0.25">
      <c r="A6181" s="32">
        <v>159777</v>
      </c>
      <c r="B6181" s="31" t="s">
        <v>7401</v>
      </c>
      <c r="C6181" s="31" t="s">
        <v>7402</v>
      </c>
      <c r="D6181" s="31" t="s">
        <v>7403</v>
      </c>
      <c r="E6181" s="31" t="s">
        <v>135</v>
      </c>
      <c r="F6181" s="31" t="s">
        <v>122</v>
      </c>
      <c r="G6181" s="31" t="s">
        <v>107</v>
      </c>
      <c r="H6181" s="31" t="s">
        <v>108</v>
      </c>
      <c r="I6181" s="31" t="s">
        <v>7404</v>
      </c>
      <c r="J6181" s="31" t="s">
        <v>7405</v>
      </c>
      <c r="K6181" s="31" t="s">
        <v>110</v>
      </c>
      <c r="L6181" s="31" t="s">
        <v>7402</v>
      </c>
      <c r="M6181" s="31" t="s">
        <v>11</v>
      </c>
      <c r="N6181" s="31" t="s">
        <v>25930</v>
      </c>
      <c r="O6181" s="31" t="s">
        <v>25929</v>
      </c>
      <c r="P6181" s="32" t="s">
        <v>66</v>
      </c>
      <c r="Q6181" s="32">
        <v>1</v>
      </c>
      <c r="R6181" t="str">
        <f t="shared" si="96"/>
        <v>Бабій О.А. ПП, маг. "Версаль" г.Шепетовка, просп Мира, д.11</v>
      </c>
    </row>
    <row r="6182" spans="1:18" hidden="1" x14ac:dyDescent="0.25">
      <c r="A6182" s="32">
        <v>159777</v>
      </c>
      <c r="B6182" s="31" t="s">
        <v>7401</v>
      </c>
      <c r="C6182" s="31" t="s">
        <v>7402</v>
      </c>
      <c r="D6182" s="31" t="s">
        <v>7403</v>
      </c>
      <c r="E6182" s="31" t="s">
        <v>135</v>
      </c>
      <c r="F6182" s="31" t="s">
        <v>122</v>
      </c>
      <c r="G6182" s="31" t="s">
        <v>107</v>
      </c>
      <c r="H6182" s="31" t="s">
        <v>108</v>
      </c>
      <c r="I6182" s="31"/>
      <c r="J6182" s="31"/>
      <c r="K6182" s="31" t="s">
        <v>110</v>
      </c>
      <c r="L6182" s="31" t="s">
        <v>7402</v>
      </c>
      <c r="M6182" s="31" t="s">
        <v>11</v>
      </c>
      <c r="N6182" s="31" t="s">
        <v>25930</v>
      </c>
      <c r="O6182" s="31" t="s">
        <v>25929</v>
      </c>
      <c r="P6182" s="32" t="s">
        <v>66</v>
      </c>
      <c r="Q6182" s="32">
        <v>1</v>
      </c>
      <c r="R6182" t="str">
        <f t="shared" si="96"/>
        <v>Бабій О.А. ПП, маг. "Версаль" г.Шепетовка, просп Мира, д.11</v>
      </c>
    </row>
    <row r="6183" spans="1:18" hidden="1" x14ac:dyDescent="0.25">
      <c r="A6183" s="32">
        <v>159784</v>
      </c>
      <c r="B6183" s="31" t="s">
        <v>7420</v>
      </c>
      <c r="C6183" s="31" t="s">
        <v>7421</v>
      </c>
      <c r="D6183" s="31" t="s">
        <v>7422</v>
      </c>
      <c r="E6183" s="31" t="s">
        <v>135</v>
      </c>
      <c r="F6183" s="31" t="s">
        <v>122</v>
      </c>
      <c r="G6183" s="31" t="s">
        <v>107</v>
      </c>
      <c r="H6183" s="31" t="s">
        <v>108</v>
      </c>
      <c r="I6183" s="31" t="s">
        <v>7423</v>
      </c>
      <c r="J6183" s="31" t="s">
        <v>7424</v>
      </c>
      <c r="K6183" s="31" t="s">
        <v>110</v>
      </c>
      <c r="L6183" s="31" t="s">
        <v>7421</v>
      </c>
      <c r="M6183" s="31" t="s">
        <v>12</v>
      </c>
      <c r="N6183" s="31" t="s">
        <v>25930</v>
      </c>
      <c r="O6183" s="31" t="s">
        <v>25929</v>
      </c>
      <c r="P6183" s="32" t="s">
        <v>66</v>
      </c>
      <c r="Q6183" s="32">
        <v>0.5</v>
      </c>
      <c r="R6183" t="str">
        <f t="shared" si="96"/>
        <v>Федоровська В.В. ПП, маг. "Продукти" р-н Полонский Район, г.Полонное, ул.Артема, д.91/3</v>
      </c>
    </row>
    <row r="6184" spans="1:18" hidden="1" x14ac:dyDescent="0.25">
      <c r="A6184" s="32">
        <v>159784</v>
      </c>
      <c r="B6184" s="31" t="s">
        <v>7420</v>
      </c>
      <c r="C6184" s="31" t="s">
        <v>7421</v>
      </c>
      <c r="D6184" s="31" t="s">
        <v>7422</v>
      </c>
      <c r="E6184" s="31" t="s">
        <v>135</v>
      </c>
      <c r="F6184" s="31" t="s">
        <v>122</v>
      </c>
      <c r="G6184" s="31" t="s">
        <v>107</v>
      </c>
      <c r="H6184" s="31" t="s">
        <v>108</v>
      </c>
      <c r="I6184" s="31"/>
      <c r="J6184" s="31"/>
      <c r="K6184" s="31" t="s">
        <v>110</v>
      </c>
      <c r="L6184" s="31" t="s">
        <v>7425</v>
      </c>
      <c r="M6184" s="31" t="s">
        <v>12</v>
      </c>
      <c r="N6184" s="31" t="s">
        <v>25930</v>
      </c>
      <c r="O6184" s="31" t="s">
        <v>25929</v>
      </c>
      <c r="P6184" s="32" t="s">
        <v>66</v>
      </c>
      <c r="Q6184" s="32">
        <v>0.5</v>
      </c>
      <c r="R6184" t="str">
        <f t="shared" si="96"/>
        <v>Федоровська В.В. ПП, маг. "Продукти" р-н Полонский Район, г.Полонное, ул.Артема, д.91/3</v>
      </c>
    </row>
    <row r="6185" spans="1:18" hidden="1" x14ac:dyDescent="0.25">
      <c r="A6185" s="32">
        <v>159788</v>
      </c>
      <c r="B6185" s="31" t="s">
        <v>7433</v>
      </c>
      <c r="C6185" s="31" t="s">
        <v>7434</v>
      </c>
      <c r="D6185" s="31" t="s">
        <v>7435</v>
      </c>
      <c r="E6185" s="31" t="s">
        <v>145</v>
      </c>
      <c r="F6185" s="31" t="s">
        <v>122</v>
      </c>
      <c r="G6185" s="31" t="s">
        <v>107</v>
      </c>
      <c r="H6185" s="31" t="s">
        <v>108</v>
      </c>
      <c r="I6185" s="31" t="s">
        <v>7436</v>
      </c>
      <c r="J6185" s="31" t="s">
        <v>7437</v>
      </c>
      <c r="K6185" s="31" t="s">
        <v>110</v>
      </c>
      <c r="L6185" s="31" t="s">
        <v>7434</v>
      </c>
      <c r="M6185" s="31" t="s">
        <v>14</v>
      </c>
      <c r="N6185" s="31" t="s">
        <v>25931</v>
      </c>
      <c r="O6185" s="31" t="s">
        <v>25929</v>
      </c>
      <c r="P6185" s="32" t="s">
        <v>67</v>
      </c>
      <c r="Q6185" s="32">
        <v>0.5</v>
      </c>
      <c r="R6185" t="str">
        <f t="shared" si="96"/>
        <v>Балишен В.С. ПП, маг. "Продукти" р-н Волочисский Район, с.Новоленск, ул.Центральная, д.3</v>
      </c>
    </row>
    <row r="6186" spans="1:18" hidden="1" x14ac:dyDescent="0.25">
      <c r="A6186" s="32">
        <v>159791</v>
      </c>
      <c r="B6186" s="31" t="s">
        <v>7442</v>
      </c>
      <c r="C6186" s="31" t="s">
        <v>7443</v>
      </c>
      <c r="D6186" s="31" t="s">
        <v>7444</v>
      </c>
      <c r="E6186" s="31" t="s">
        <v>145</v>
      </c>
      <c r="F6186" s="31" t="s">
        <v>122</v>
      </c>
      <c r="G6186" s="31" t="s">
        <v>114</v>
      </c>
      <c r="H6186" s="31" t="s">
        <v>108</v>
      </c>
      <c r="I6186" s="31" t="s">
        <v>7445</v>
      </c>
      <c r="J6186" s="31" t="s">
        <v>7446</v>
      </c>
      <c r="K6186" s="31" t="s">
        <v>110</v>
      </c>
      <c r="L6186" s="31" t="s">
        <v>7443</v>
      </c>
      <c r="M6186" s="31" t="s">
        <v>25936</v>
      </c>
      <c r="N6186" s="31" t="s">
        <v>25931</v>
      </c>
      <c r="O6186" s="31" t="s">
        <v>25929</v>
      </c>
      <c r="P6186" s="32" t="s">
        <v>25948</v>
      </c>
      <c r="Q6186" s="32">
        <v>0</v>
      </c>
      <c r="R6186" t="str">
        <f t="shared" si="96"/>
        <v>Банас Н.В. ПП, кафе "Троянда" р-н Городокский Район, г.Городок, ул.Шевченко, д.2а (автовокзал)</v>
      </c>
    </row>
    <row r="6187" spans="1:18" hidden="1" x14ac:dyDescent="0.25">
      <c r="A6187" s="32">
        <v>159791</v>
      </c>
      <c r="B6187" s="31" t="s">
        <v>7442</v>
      </c>
      <c r="C6187" s="31" t="s">
        <v>7443</v>
      </c>
      <c r="D6187" s="31" t="s">
        <v>7444</v>
      </c>
      <c r="E6187" s="31" t="s">
        <v>145</v>
      </c>
      <c r="F6187" s="31" t="s">
        <v>122</v>
      </c>
      <c r="G6187" s="31" t="s">
        <v>114</v>
      </c>
      <c r="H6187" s="31" t="s">
        <v>108</v>
      </c>
      <c r="I6187" s="31"/>
      <c r="J6187" s="31"/>
      <c r="K6187" s="31" t="s">
        <v>110</v>
      </c>
      <c r="L6187" s="31" t="s">
        <v>7443</v>
      </c>
      <c r="M6187" s="31" t="s">
        <v>25936</v>
      </c>
      <c r="N6187" s="31" t="s">
        <v>25931</v>
      </c>
      <c r="O6187" s="31" t="s">
        <v>25929</v>
      </c>
      <c r="P6187" s="32" t="s">
        <v>25948</v>
      </c>
      <c r="Q6187" s="32">
        <v>0</v>
      </c>
      <c r="R6187" t="str">
        <f t="shared" si="96"/>
        <v>Банас Н.В. ПП, кафе "Троянда" р-н Городокский Район, г.Городок, ул.Шевченко, д.2а (автовокзал)</v>
      </c>
    </row>
    <row r="6188" spans="1:18" hidden="1" x14ac:dyDescent="0.25">
      <c r="A6188" s="32">
        <v>159803</v>
      </c>
      <c r="B6188" s="31" t="s">
        <v>7471</v>
      </c>
      <c r="C6188" s="31" t="s">
        <v>7472</v>
      </c>
      <c r="D6188" s="31" t="s">
        <v>7473</v>
      </c>
      <c r="E6188" s="31" t="s">
        <v>145</v>
      </c>
      <c r="F6188" s="31" t="s">
        <v>122</v>
      </c>
      <c r="G6188" s="31" t="s">
        <v>107</v>
      </c>
      <c r="H6188" s="31" t="s">
        <v>108</v>
      </c>
      <c r="I6188" s="31" t="s">
        <v>7474</v>
      </c>
      <c r="J6188" s="31" t="s">
        <v>7475</v>
      </c>
      <c r="K6188" s="31" t="s">
        <v>110</v>
      </c>
      <c r="L6188" s="31" t="s">
        <v>7472</v>
      </c>
      <c r="M6188" s="31" t="s">
        <v>13</v>
      </c>
      <c r="N6188" s="31" t="s">
        <v>25931</v>
      </c>
      <c r="O6188" s="31" t="s">
        <v>25929</v>
      </c>
      <c r="P6188" s="32" t="s">
        <v>66</v>
      </c>
      <c r="Q6188" s="32">
        <v>1</v>
      </c>
      <c r="R6188" t="str">
        <f t="shared" si="96"/>
        <v>Бевза Н.О. ПП, маг."Продукти" р-н Летичевский Район, с.Голосков, ул.Мира, д.67/2</v>
      </c>
    </row>
    <row r="6189" spans="1:18" hidden="1" x14ac:dyDescent="0.25">
      <c r="A6189" s="32">
        <v>159811</v>
      </c>
      <c r="B6189" s="31" t="s">
        <v>7493</v>
      </c>
      <c r="C6189" s="31" t="s">
        <v>7494</v>
      </c>
      <c r="D6189" s="31" t="s">
        <v>7495</v>
      </c>
      <c r="E6189" s="31" t="s">
        <v>135</v>
      </c>
      <c r="F6189" s="31" t="s">
        <v>122</v>
      </c>
      <c r="G6189" s="31" t="s">
        <v>107</v>
      </c>
      <c r="H6189" s="31" t="s">
        <v>108</v>
      </c>
      <c r="I6189" s="31" t="s">
        <v>4357</v>
      </c>
      <c r="J6189" s="31" t="s">
        <v>4358</v>
      </c>
      <c r="K6189" s="31" t="s">
        <v>110</v>
      </c>
      <c r="L6189" s="31" t="s">
        <v>7494</v>
      </c>
      <c r="M6189" s="31" t="s">
        <v>8</v>
      </c>
      <c r="N6189" s="31" t="s">
        <v>25930</v>
      </c>
      <c r="O6189" s="31" t="s">
        <v>25929</v>
      </c>
      <c r="P6189" s="32" t="s">
        <v>66</v>
      </c>
      <c r="Q6189" s="32">
        <v>1</v>
      </c>
      <c r="R6189" t="str">
        <f t="shared" si="96"/>
        <v>Бенещук Г.А. ПП, маг. "Транзіт" р-н Шепетовский Район, с.Судилков, ул.Ленина, д.35а</v>
      </c>
    </row>
    <row r="6190" spans="1:18" hidden="1" x14ac:dyDescent="0.25">
      <c r="A6190" s="32">
        <v>159811</v>
      </c>
      <c r="B6190" s="31" t="s">
        <v>7493</v>
      </c>
      <c r="C6190" s="31" t="s">
        <v>7494</v>
      </c>
      <c r="D6190" s="31" t="s">
        <v>7495</v>
      </c>
      <c r="E6190" s="31" t="s">
        <v>135</v>
      </c>
      <c r="F6190" s="31" t="s">
        <v>122</v>
      </c>
      <c r="G6190" s="31" t="s">
        <v>107</v>
      </c>
      <c r="H6190" s="31" t="s">
        <v>108</v>
      </c>
      <c r="I6190" s="31"/>
      <c r="J6190" s="31"/>
      <c r="K6190" s="31" t="s">
        <v>110</v>
      </c>
      <c r="L6190" s="31" t="s">
        <v>7494</v>
      </c>
      <c r="M6190" s="31" t="s">
        <v>8</v>
      </c>
      <c r="N6190" s="31" t="s">
        <v>25930</v>
      </c>
      <c r="O6190" s="31" t="s">
        <v>25929</v>
      </c>
      <c r="P6190" s="32" t="s">
        <v>66</v>
      </c>
      <c r="Q6190" s="32">
        <v>1</v>
      </c>
      <c r="R6190" t="str">
        <f t="shared" si="96"/>
        <v>Бенещук Г.А. ПП, маг. "Транзіт" р-н Шепетовский Район, с.Судилков, ул.Ленина, д.35а</v>
      </c>
    </row>
    <row r="6191" spans="1:18" hidden="1" x14ac:dyDescent="0.25">
      <c r="A6191" s="32">
        <v>159812</v>
      </c>
      <c r="B6191" s="31" t="s">
        <v>7496</v>
      </c>
      <c r="C6191" s="31" t="s">
        <v>7497</v>
      </c>
      <c r="D6191" s="31" t="s">
        <v>7498</v>
      </c>
      <c r="E6191" s="31" t="s">
        <v>135</v>
      </c>
      <c r="F6191" s="31" t="s">
        <v>122</v>
      </c>
      <c r="G6191" s="31" t="s">
        <v>107</v>
      </c>
      <c r="H6191" s="31" t="s">
        <v>108</v>
      </c>
      <c r="I6191" s="31" t="s">
        <v>7499</v>
      </c>
      <c r="J6191" s="31" t="s">
        <v>7500</v>
      </c>
      <c r="K6191" s="31" t="s">
        <v>110</v>
      </c>
      <c r="L6191" s="31" t="s">
        <v>7497</v>
      </c>
      <c r="M6191" s="31" t="s">
        <v>12</v>
      </c>
      <c r="N6191" s="31" t="s">
        <v>25930</v>
      </c>
      <c r="O6191" s="31" t="s">
        <v>25929</v>
      </c>
      <c r="P6191" s="32" t="s">
        <v>67</v>
      </c>
      <c r="Q6191" s="32">
        <v>0.5</v>
      </c>
      <c r="R6191" t="str">
        <f t="shared" si="96"/>
        <v>Берднікова Н.І. ПП, маг. "Наталка" р-н Полонский Район, пгт.Понинка, ул.Победы, д.29а</v>
      </c>
    </row>
    <row r="6192" spans="1:18" hidden="1" x14ac:dyDescent="0.25">
      <c r="A6192" s="32">
        <v>159817</v>
      </c>
      <c r="B6192" s="31" t="s">
        <v>7518</v>
      </c>
      <c r="C6192" s="31" t="s">
        <v>7519</v>
      </c>
      <c r="D6192" s="31" t="s">
        <v>7520</v>
      </c>
      <c r="E6192" s="31" t="s">
        <v>145</v>
      </c>
      <c r="F6192" s="31" t="s">
        <v>122</v>
      </c>
      <c r="G6192" s="31" t="s">
        <v>114</v>
      </c>
      <c r="H6192" s="31" t="s">
        <v>108</v>
      </c>
      <c r="I6192" s="31" t="s">
        <v>7521</v>
      </c>
      <c r="J6192" s="31" t="s">
        <v>7522</v>
      </c>
      <c r="K6192" s="31" t="s">
        <v>110</v>
      </c>
      <c r="L6192" s="31" t="s">
        <v>7519</v>
      </c>
      <c r="M6192" s="31" t="s">
        <v>16</v>
      </c>
      <c r="N6192" s="31" t="s">
        <v>25931</v>
      </c>
      <c r="O6192" s="31" t="s">
        <v>25929</v>
      </c>
      <c r="P6192" s="32" t="s">
        <v>67</v>
      </c>
      <c r="Q6192" s="32">
        <v>0.5</v>
      </c>
      <c r="R6192" t="str">
        <f t="shared" si="96"/>
        <v>Березенець Т.В. ПП, Готельно-ресторанний комплекс "Вет" р-н Хмельницкий Район, с.Червоная Зирка (Готельно-ресторанний комплекс "Вет")</v>
      </c>
    </row>
    <row r="6193" spans="1:18" hidden="1" x14ac:dyDescent="0.25">
      <c r="A6193" s="32">
        <v>159822</v>
      </c>
      <c r="B6193" s="31" t="s">
        <v>7534</v>
      </c>
      <c r="C6193" s="31" t="s">
        <v>7535</v>
      </c>
      <c r="D6193" s="31" t="s">
        <v>7536</v>
      </c>
      <c r="E6193" s="31" t="s">
        <v>145</v>
      </c>
      <c r="F6193" s="31" t="s">
        <v>122</v>
      </c>
      <c r="G6193" s="31" t="s">
        <v>107</v>
      </c>
      <c r="H6193" s="31" t="s">
        <v>108</v>
      </c>
      <c r="I6193" s="31" t="s">
        <v>7537</v>
      </c>
      <c r="J6193" s="31" t="s">
        <v>7538</v>
      </c>
      <c r="K6193" s="31" t="s">
        <v>110</v>
      </c>
      <c r="L6193" s="31" t="s">
        <v>7535</v>
      </c>
      <c r="M6193" s="31" t="s">
        <v>25936</v>
      </c>
      <c r="N6193" s="31" t="s">
        <v>25931</v>
      </c>
      <c r="O6193" s="31" t="s">
        <v>25929</v>
      </c>
      <c r="P6193" s="32" t="s">
        <v>67</v>
      </c>
      <c r="Q6193" s="32">
        <v>0.5</v>
      </c>
      <c r="R6193" t="str">
        <f t="shared" si="96"/>
        <v>Бернада М.М. ПП, маг. "Продукти" р-н Ярмолинецкий Район, с.Соколовка, ул.Центральная (0)</v>
      </c>
    </row>
    <row r="6194" spans="1:18" hidden="1" x14ac:dyDescent="0.25">
      <c r="A6194" s="32">
        <v>159824</v>
      </c>
      <c r="B6194" s="31" t="s">
        <v>7541</v>
      </c>
      <c r="C6194" s="31" t="s">
        <v>7542</v>
      </c>
      <c r="D6194" s="31" t="s">
        <v>7543</v>
      </c>
      <c r="E6194" s="31" t="s">
        <v>145</v>
      </c>
      <c r="F6194" s="31" t="s">
        <v>122</v>
      </c>
      <c r="G6194" s="31" t="s">
        <v>107</v>
      </c>
      <c r="H6194" s="31" t="s">
        <v>108</v>
      </c>
      <c r="I6194" s="31" t="s">
        <v>124</v>
      </c>
      <c r="J6194" s="31" t="s">
        <v>109</v>
      </c>
      <c r="K6194" s="31" t="s">
        <v>110</v>
      </c>
      <c r="L6194" s="31" t="s">
        <v>7542</v>
      </c>
      <c r="M6194" s="31" t="s">
        <v>13</v>
      </c>
      <c r="N6194" s="31" t="s">
        <v>25931</v>
      </c>
      <c r="O6194" s="31" t="s">
        <v>25929</v>
      </c>
      <c r="P6194" s="32" t="s">
        <v>67</v>
      </c>
      <c r="Q6194" s="32">
        <v>0.5</v>
      </c>
      <c r="R6194" t="str">
        <f t="shared" si="96"/>
        <v>Бесараба ПП, маг.-бар"Міраж" р-н Деражнянский Район, г.Деражня, ул.Независимости, д.9/2</v>
      </c>
    </row>
    <row r="6195" spans="1:18" hidden="1" x14ac:dyDescent="0.25">
      <c r="A6195" s="32">
        <v>159828</v>
      </c>
      <c r="B6195" s="31" t="s">
        <v>7552</v>
      </c>
      <c r="C6195" s="31" t="s">
        <v>7553</v>
      </c>
      <c r="D6195" s="31" t="s">
        <v>7554</v>
      </c>
      <c r="E6195" s="31" t="s">
        <v>145</v>
      </c>
      <c r="F6195" s="31" t="s">
        <v>122</v>
      </c>
      <c r="G6195" s="31" t="s">
        <v>107</v>
      </c>
      <c r="H6195" s="31" t="s">
        <v>108</v>
      </c>
      <c r="I6195" s="31" t="s">
        <v>7555</v>
      </c>
      <c r="J6195" s="31" t="s">
        <v>7556</v>
      </c>
      <c r="K6195" s="31" t="s">
        <v>110</v>
      </c>
      <c r="L6195" s="31" t="s">
        <v>7553</v>
      </c>
      <c r="M6195" s="31" t="s">
        <v>14</v>
      </c>
      <c r="N6195" s="31" t="s">
        <v>25931</v>
      </c>
      <c r="O6195" s="31" t="s">
        <v>25929</v>
      </c>
      <c r="P6195" s="32" t="s">
        <v>66</v>
      </c>
      <c r="Q6195" s="32">
        <v>0.5</v>
      </c>
      <c r="R6195" t="str">
        <f t="shared" si="96"/>
        <v>Присяжна Т.О. ПП, маг. "Продукти" р-н Волочисский Район, с.Федорки, д.7 (ул. Ленина)</v>
      </c>
    </row>
    <row r="6196" spans="1:18" hidden="1" x14ac:dyDescent="0.25">
      <c r="A6196" s="32">
        <v>159828</v>
      </c>
      <c r="B6196" s="31" t="s">
        <v>7552</v>
      </c>
      <c r="C6196" s="31" t="s">
        <v>7553</v>
      </c>
      <c r="D6196" s="31" t="s">
        <v>7554</v>
      </c>
      <c r="E6196" s="31" t="s">
        <v>145</v>
      </c>
      <c r="F6196" s="31" t="s">
        <v>122</v>
      </c>
      <c r="G6196" s="31" t="s">
        <v>107</v>
      </c>
      <c r="H6196" s="31" t="s">
        <v>108</v>
      </c>
      <c r="I6196" s="31"/>
      <c r="J6196" s="31"/>
      <c r="K6196" s="31" t="s">
        <v>110</v>
      </c>
      <c r="L6196" s="31" t="s">
        <v>7557</v>
      </c>
      <c r="M6196" s="31" t="s">
        <v>14</v>
      </c>
      <c r="N6196" s="31" t="s">
        <v>25931</v>
      </c>
      <c r="O6196" s="31" t="s">
        <v>25929</v>
      </c>
      <c r="P6196" s="32" t="s">
        <v>66</v>
      </c>
      <c r="Q6196" s="32">
        <v>0.5</v>
      </c>
      <c r="R6196" t="str">
        <f t="shared" si="96"/>
        <v>Присяжна Т.О. ПП, маг. "Продукти" р-н Волочисский Район, с.Федорки, д.7 (ул. Ленина)</v>
      </c>
    </row>
    <row r="6197" spans="1:18" hidden="1" x14ac:dyDescent="0.25">
      <c r="A6197" s="32">
        <v>159854</v>
      </c>
      <c r="B6197" s="31" t="s">
        <v>7631</v>
      </c>
      <c r="C6197" s="31" t="s">
        <v>7632</v>
      </c>
      <c r="D6197" s="31" t="s">
        <v>7633</v>
      </c>
      <c r="E6197" s="31" t="s">
        <v>135</v>
      </c>
      <c r="F6197" s="31" t="s">
        <v>122</v>
      </c>
      <c r="G6197" s="31" t="s">
        <v>115</v>
      </c>
      <c r="H6197" s="31" t="s">
        <v>116</v>
      </c>
      <c r="I6197" s="31" t="s">
        <v>7634</v>
      </c>
      <c r="J6197" s="31" t="s">
        <v>7635</v>
      </c>
      <c r="K6197" s="31" t="s">
        <v>110</v>
      </c>
      <c r="L6197" s="31" t="s">
        <v>7632</v>
      </c>
      <c r="M6197" s="31" t="s">
        <v>11</v>
      </c>
      <c r="N6197" s="31" t="s">
        <v>25930</v>
      </c>
      <c r="O6197" s="31" t="s">
        <v>25929</v>
      </c>
      <c r="P6197" s="32" t="s">
        <v>66</v>
      </c>
      <c r="Q6197" s="32">
        <v>0.5</v>
      </c>
      <c r="R6197" t="str">
        <f t="shared" si="96"/>
        <v>Блінда Л.Б. ПП, к-к П-15 г.Шепетовка, ул.Маркса Карла (площадь Рынок)</v>
      </c>
    </row>
    <row r="6198" spans="1:18" hidden="1" x14ac:dyDescent="0.25">
      <c r="A6198" s="32">
        <v>159857</v>
      </c>
      <c r="B6198" s="31" t="s">
        <v>7646</v>
      </c>
      <c r="C6198" s="31" t="s">
        <v>7647</v>
      </c>
      <c r="D6198" s="31" t="s">
        <v>7648</v>
      </c>
      <c r="E6198" s="31" t="s">
        <v>145</v>
      </c>
      <c r="F6198" s="31" t="s">
        <v>122</v>
      </c>
      <c r="G6198" s="31" t="s">
        <v>107</v>
      </c>
      <c r="H6198" s="31" t="s">
        <v>108</v>
      </c>
      <c r="I6198" s="31" t="s">
        <v>7649</v>
      </c>
      <c r="J6198" s="31" t="s">
        <v>7650</v>
      </c>
      <c r="K6198" s="31" t="s">
        <v>110</v>
      </c>
      <c r="L6198" s="31" t="s">
        <v>7647</v>
      </c>
      <c r="M6198" s="31" t="s">
        <v>15</v>
      </c>
      <c r="N6198" s="31" t="s">
        <v>25931</v>
      </c>
      <c r="O6198" s="31" t="s">
        <v>25929</v>
      </c>
      <c r="P6198" s="32" t="s">
        <v>66</v>
      </c>
      <c r="Q6198" s="32">
        <v>1</v>
      </c>
      <c r="R6198" t="str">
        <f t="shared" si="96"/>
        <v>Гаджук Т.М. ПП, маг. "Маркет" р-н Волочисский Район, пгт.Войтовцы, ул.Ленина, д.18</v>
      </c>
    </row>
    <row r="6199" spans="1:18" hidden="1" x14ac:dyDescent="0.25">
      <c r="A6199" s="32">
        <v>159857</v>
      </c>
      <c r="B6199" s="31" t="s">
        <v>7651</v>
      </c>
      <c r="C6199" s="31" t="s">
        <v>7647</v>
      </c>
      <c r="D6199" s="31" t="s">
        <v>7648</v>
      </c>
      <c r="E6199" s="31" t="s">
        <v>145</v>
      </c>
      <c r="F6199" s="31" t="s">
        <v>122</v>
      </c>
      <c r="G6199" s="31" t="s">
        <v>107</v>
      </c>
      <c r="H6199" s="31" t="s">
        <v>108</v>
      </c>
      <c r="I6199" s="31" t="s">
        <v>7652</v>
      </c>
      <c r="J6199" s="31" t="s">
        <v>7653</v>
      </c>
      <c r="K6199" s="31" t="s">
        <v>110</v>
      </c>
      <c r="L6199" s="31" t="s">
        <v>7654</v>
      </c>
      <c r="M6199" s="31" t="s">
        <v>15</v>
      </c>
      <c r="N6199" s="31" t="s">
        <v>25931</v>
      </c>
      <c r="O6199" s="31" t="s">
        <v>25929</v>
      </c>
      <c r="P6199" s="32" t="s">
        <v>66</v>
      </c>
      <c r="Q6199" s="32">
        <v>1</v>
      </c>
      <c r="R6199" t="str">
        <f t="shared" si="96"/>
        <v>Гаджук Т.М. ПП, маг. "Маркет" р-н Волочисский Район, пгт.Войтовцы, ул.Ленина, д.18</v>
      </c>
    </row>
    <row r="6200" spans="1:18" hidden="1" x14ac:dyDescent="0.25">
      <c r="A6200" s="32">
        <v>159858</v>
      </c>
      <c r="B6200" s="31" t="s">
        <v>7655</v>
      </c>
      <c r="C6200" s="31" t="s">
        <v>7656</v>
      </c>
      <c r="D6200" s="31" t="s">
        <v>7657</v>
      </c>
      <c r="E6200" s="31" t="s">
        <v>145</v>
      </c>
      <c r="F6200" s="31" t="s">
        <v>122</v>
      </c>
      <c r="G6200" s="31" t="s">
        <v>107</v>
      </c>
      <c r="H6200" s="31" t="s">
        <v>108</v>
      </c>
      <c r="I6200" s="31" t="s">
        <v>7652</v>
      </c>
      <c r="J6200" s="31" t="s">
        <v>7653</v>
      </c>
      <c r="K6200" s="31" t="s">
        <v>110</v>
      </c>
      <c r="L6200" s="31" t="s">
        <v>7656</v>
      </c>
      <c r="M6200" s="31" t="s">
        <v>14</v>
      </c>
      <c r="N6200" s="31" t="s">
        <v>25931</v>
      </c>
      <c r="O6200" s="31" t="s">
        <v>25929</v>
      </c>
      <c r="P6200" s="32" t="s">
        <v>67</v>
      </c>
      <c r="Q6200" s="32">
        <v>0.5</v>
      </c>
      <c r="R6200" t="str">
        <f t="shared" si="96"/>
        <v>Богай Г.П. ПП, маг. "Продукти" р-н Волочисский Район, с.Порохня (ленина)</v>
      </c>
    </row>
    <row r="6201" spans="1:18" hidden="1" x14ac:dyDescent="0.25">
      <c r="A6201" s="32">
        <v>159858</v>
      </c>
      <c r="B6201" s="31" t="s">
        <v>7655</v>
      </c>
      <c r="C6201" s="31" t="s">
        <v>7656</v>
      </c>
      <c r="D6201" s="31" t="s">
        <v>7657</v>
      </c>
      <c r="E6201" s="31" t="s">
        <v>145</v>
      </c>
      <c r="F6201" s="31" t="s">
        <v>122</v>
      </c>
      <c r="G6201" s="31" t="s">
        <v>107</v>
      </c>
      <c r="H6201" s="31" t="s">
        <v>108</v>
      </c>
      <c r="I6201" s="31"/>
      <c r="J6201" s="31"/>
      <c r="K6201" s="31" t="s">
        <v>110</v>
      </c>
      <c r="L6201" s="31" t="s">
        <v>7656</v>
      </c>
      <c r="M6201" s="31" t="s">
        <v>14</v>
      </c>
      <c r="N6201" s="31" t="s">
        <v>25931</v>
      </c>
      <c r="O6201" s="31" t="s">
        <v>25929</v>
      </c>
      <c r="P6201" s="32" t="s">
        <v>67</v>
      </c>
      <c r="Q6201" s="32">
        <v>0.5</v>
      </c>
      <c r="R6201" t="str">
        <f t="shared" si="96"/>
        <v>Богай Г.П. ПП, маг. "Продукти" р-н Волочисский Район, с.Порохня (ленина)</v>
      </c>
    </row>
    <row r="6202" spans="1:18" hidden="1" x14ac:dyDescent="0.25">
      <c r="A6202" s="32">
        <v>159871</v>
      </c>
      <c r="B6202" s="31" t="s">
        <v>1829</v>
      </c>
      <c r="C6202" s="31" t="s">
        <v>7681</v>
      </c>
      <c r="D6202" s="31" t="s">
        <v>7682</v>
      </c>
      <c r="E6202" s="31" t="s">
        <v>145</v>
      </c>
      <c r="F6202" s="31" t="s">
        <v>122</v>
      </c>
      <c r="G6202" s="31" t="s">
        <v>213</v>
      </c>
      <c r="H6202" s="31" t="s">
        <v>214</v>
      </c>
      <c r="I6202" s="31" t="s">
        <v>7683</v>
      </c>
      <c r="J6202" s="31" t="s">
        <v>7684</v>
      </c>
      <c r="K6202" s="31" t="s">
        <v>110</v>
      </c>
      <c r="L6202" s="31" t="s">
        <v>7681</v>
      </c>
      <c r="M6202" s="31" t="s">
        <v>25936</v>
      </c>
      <c r="N6202" s="31" t="s">
        <v>25931</v>
      </c>
      <c r="O6202" s="31" t="s">
        <v>25929</v>
      </c>
      <c r="P6202" s="32" t="s">
        <v>67</v>
      </c>
      <c r="Q6202" s="32">
        <v>0</v>
      </c>
      <c r="R6202" t="str">
        <f t="shared" si="96"/>
        <v>Бойчук І.М.ПП, гуртовня р-н Городокский Район, г.Городок, пер.Чернышевского, д.47</v>
      </c>
    </row>
    <row r="6203" spans="1:18" hidden="1" x14ac:dyDescent="0.25">
      <c r="A6203" s="32">
        <v>159873</v>
      </c>
      <c r="B6203" s="31" t="s">
        <v>7690</v>
      </c>
      <c r="C6203" s="31" t="s">
        <v>7691</v>
      </c>
      <c r="D6203" s="31" t="s">
        <v>7692</v>
      </c>
      <c r="E6203" s="31" t="s">
        <v>145</v>
      </c>
      <c r="F6203" s="31" t="s">
        <v>122</v>
      </c>
      <c r="G6203" s="31" t="s">
        <v>107</v>
      </c>
      <c r="H6203" s="31" t="s">
        <v>108</v>
      </c>
      <c r="I6203" s="31" t="s">
        <v>7693</v>
      </c>
      <c r="J6203" s="31" t="s">
        <v>7694</v>
      </c>
      <c r="K6203" s="31" t="s">
        <v>110</v>
      </c>
      <c r="L6203" s="31" t="s">
        <v>7691</v>
      </c>
      <c r="M6203" s="31" t="s">
        <v>16</v>
      </c>
      <c r="N6203" s="31" t="s">
        <v>25931</v>
      </c>
      <c r="O6203" s="31" t="s">
        <v>25929</v>
      </c>
      <c r="P6203" s="32" t="s">
        <v>66</v>
      </c>
      <c r="Q6203" s="32">
        <v>1</v>
      </c>
      <c r="R6203" t="str">
        <f t="shared" si="96"/>
        <v>Романовська Н.В. ПП, маг. "Поділля-Продукт" р-н Хмельницкий Район, пгт.Черный Остров, шоссе Антоновское, д.2а</v>
      </c>
    </row>
    <row r="6204" spans="1:18" hidden="1" x14ac:dyDescent="0.25">
      <c r="A6204" s="32">
        <v>159873</v>
      </c>
      <c r="B6204" s="31" t="s">
        <v>7690</v>
      </c>
      <c r="C6204" s="31" t="s">
        <v>7691</v>
      </c>
      <c r="D6204" s="31" t="s">
        <v>7692</v>
      </c>
      <c r="E6204" s="31" t="s">
        <v>145</v>
      </c>
      <c r="F6204" s="31" t="s">
        <v>122</v>
      </c>
      <c r="G6204" s="31" t="s">
        <v>107</v>
      </c>
      <c r="H6204" s="31" t="s">
        <v>108</v>
      </c>
      <c r="I6204" s="31"/>
      <c r="J6204" s="31"/>
      <c r="K6204" s="31" t="s">
        <v>110</v>
      </c>
      <c r="L6204" s="31" t="s">
        <v>7691</v>
      </c>
      <c r="M6204" s="31" t="s">
        <v>16</v>
      </c>
      <c r="N6204" s="31" t="s">
        <v>25931</v>
      </c>
      <c r="O6204" s="31" t="s">
        <v>25929</v>
      </c>
      <c r="P6204" s="32" t="s">
        <v>66</v>
      </c>
      <c r="Q6204" s="32">
        <v>1</v>
      </c>
      <c r="R6204" t="str">
        <f t="shared" si="96"/>
        <v>Романовська Н.В. ПП, маг. "Поділля-Продукт" р-н Хмельницкий Район, пгт.Черный Остров, шоссе Антоновское, д.2а</v>
      </c>
    </row>
    <row r="6205" spans="1:18" hidden="1" x14ac:dyDescent="0.25">
      <c r="A6205" s="32">
        <v>159874</v>
      </c>
      <c r="B6205" s="31" t="s">
        <v>7695</v>
      </c>
      <c r="C6205" s="31" t="s">
        <v>7696</v>
      </c>
      <c r="D6205" s="31" t="s">
        <v>7697</v>
      </c>
      <c r="E6205" s="31" t="s">
        <v>135</v>
      </c>
      <c r="F6205" s="31" t="s">
        <v>122</v>
      </c>
      <c r="G6205" s="31" t="s">
        <v>107</v>
      </c>
      <c r="H6205" s="31" t="s">
        <v>108</v>
      </c>
      <c r="I6205" s="31" t="s">
        <v>7698</v>
      </c>
      <c r="J6205" s="31" t="s">
        <v>7699</v>
      </c>
      <c r="K6205" s="31" t="s">
        <v>110</v>
      </c>
      <c r="L6205" s="31" t="s">
        <v>7696</v>
      </c>
      <c r="M6205" s="31" t="s">
        <v>8</v>
      </c>
      <c r="N6205" s="31" t="s">
        <v>25930</v>
      </c>
      <c r="O6205" s="31" t="s">
        <v>25929</v>
      </c>
      <c r="P6205" s="32" t="s">
        <v>66</v>
      </c>
      <c r="Q6205" s="32">
        <v>1</v>
      </c>
      <c r="R6205" t="str">
        <f t="shared" si="96"/>
        <v>Бойчук С.Д. ПП, маг. "Зорепад" р-н Славутский Район, с.Малый Правутин, ул.Школьная, д.1</v>
      </c>
    </row>
    <row r="6206" spans="1:18" hidden="1" x14ac:dyDescent="0.25">
      <c r="A6206" s="32">
        <v>159874</v>
      </c>
      <c r="B6206" s="31" t="s">
        <v>7695</v>
      </c>
      <c r="C6206" s="31" t="s">
        <v>7696</v>
      </c>
      <c r="D6206" s="31" t="s">
        <v>7697</v>
      </c>
      <c r="E6206" s="31" t="s">
        <v>135</v>
      </c>
      <c r="F6206" s="31" t="s">
        <v>122</v>
      </c>
      <c r="G6206" s="31" t="s">
        <v>107</v>
      </c>
      <c r="H6206" s="31" t="s">
        <v>108</v>
      </c>
      <c r="I6206" s="31"/>
      <c r="J6206" s="31"/>
      <c r="K6206" s="31" t="s">
        <v>110</v>
      </c>
      <c r="L6206" s="31" t="s">
        <v>7696</v>
      </c>
      <c r="M6206" s="31" t="s">
        <v>8</v>
      </c>
      <c r="N6206" s="31" t="s">
        <v>25930</v>
      </c>
      <c r="O6206" s="31" t="s">
        <v>25929</v>
      </c>
      <c r="P6206" s="32" t="s">
        <v>66</v>
      </c>
      <c r="Q6206" s="32">
        <v>1</v>
      </c>
      <c r="R6206" t="str">
        <f t="shared" si="96"/>
        <v>Бойчук С.Д. ПП, маг. "Зорепад" р-н Славутский Район, с.Малый Правутин, ул.Школьная, д.1</v>
      </c>
    </row>
    <row r="6207" spans="1:18" hidden="1" x14ac:dyDescent="0.25">
      <c r="A6207" s="32">
        <v>159876</v>
      </c>
      <c r="B6207" s="31" t="s">
        <v>7700</v>
      </c>
      <c r="C6207" s="31" t="s">
        <v>7701</v>
      </c>
      <c r="D6207" s="31" t="s">
        <v>7702</v>
      </c>
      <c r="E6207" s="31" t="s">
        <v>145</v>
      </c>
      <c r="F6207" s="31" t="s">
        <v>122</v>
      </c>
      <c r="G6207" s="31" t="s">
        <v>107</v>
      </c>
      <c r="H6207" s="31" t="s">
        <v>108</v>
      </c>
      <c r="I6207" s="31" t="s">
        <v>7703</v>
      </c>
      <c r="J6207" s="31" t="s">
        <v>7704</v>
      </c>
      <c r="K6207" s="31" t="s">
        <v>110</v>
      </c>
      <c r="L6207" s="31" t="s">
        <v>7701</v>
      </c>
      <c r="M6207" s="31" t="s">
        <v>13</v>
      </c>
      <c r="N6207" s="31" t="s">
        <v>25931</v>
      </c>
      <c r="O6207" s="31" t="s">
        <v>25929</v>
      </c>
      <c r="P6207" s="32" t="s">
        <v>66</v>
      </c>
      <c r="Q6207" s="32">
        <v>1</v>
      </c>
      <c r="R6207" t="str">
        <f t="shared" si="96"/>
        <v>Болишева Г.А. ПП, маг. "Гастрономчик" р-н Деражнянский Район, г.Деражня, ул.Барская, д.22</v>
      </c>
    </row>
    <row r="6208" spans="1:18" hidden="1" x14ac:dyDescent="0.25">
      <c r="A6208" s="32">
        <v>159886</v>
      </c>
      <c r="B6208" s="31" t="s">
        <v>7739</v>
      </c>
      <c r="C6208" s="31" t="s">
        <v>7740</v>
      </c>
      <c r="D6208" s="31" t="s">
        <v>7741</v>
      </c>
      <c r="E6208" s="31" t="s">
        <v>145</v>
      </c>
      <c r="F6208" s="31" t="s">
        <v>122</v>
      </c>
      <c r="G6208" s="31" t="s">
        <v>107</v>
      </c>
      <c r="H6208" s="31" t="s">
        <v>108</v>
      </c>
      <c r="I6208" s="31" t="s">
        <v>7742</v>
      </c>
      <c r="J6208" s="31" t="s">
        <v>7743</v>
      </c>
      <c r="K6208" s="31" t="s">
        <v>110</v>
      </c>
      <c r="L6208" s="31" t="s">
        <v>7740</v>
      </c>
      <c r="M6208" s="31" t="s">
        <v>14</v>
      </c>
      <c r="N6208" s="31" t="s">
        <v>25931</v>
      </c>
      <c r="O6208" s="31" t="s">
        <v>25929</v>
      </c>
      <c r="P6208" s="32" t="s">
        <v>66</v>
      </c>
      <c r="Q6208" s="32">
        <v>1</v>
      </c>
      <c r="R6208" t="str">
        <f t="shared" si="96"/>
        <v>Бондарчук М.М. ПП, маг. "Наталі" р-н Волочисский Район, пгт.Наркевичи, ул.Театральная, д.5</v>
      </c>
    </row>
    <row r="6209" spans="1:18" hidden="1" x14ac:dyDescent="0.25">
      <c r="A6209" s="32">
        <v>159886</v>
      </c>
      <c r="B6209" s="31" t="s">
        <v>7739</v>
      </c>
      <c r="C6209" s="31" t="s">
        <v>7740</v>
      </c>
      <c r="D6209" s="31" t="s">
        <v>7741</v>
      </c>
      <c r="E6209" s="31" t="s">
        <v>145</v>
      </c>
      <c r="F6209" s="31" t="s">
        <v>122</v>
      </c>
      <c r="G6209" s="31" t="s">
        <v>107</v>
      </c>
      <c r="H6209" s="31" t="s">
        <v>108</v>
      </c>
      <c r="I6209" s="31"/>
      <c r="J6209" s="31"/>
      <c r="K6209" s="31" t="s">
        <v>110</v>
      </c>
      <c r="L6209" s="31" t="s">
        <v>7740</v>
      </c>
      <c r="M6209" s="31" t="s">
        <v>14</v>
      </c>
      <c r="N6209" s="31" t="s">
        <v>25931</v>
      </c>
      <c r="O6209" s="31" t="s">
        <v>25929</v>
      </c>
      <c r="P6209" s="32" t="s">
        <v>66</v>
      </c>
      <c r="Q6209" s="32">
        <v>1</v>
      </c>
      <c r="R6209" t="str">
        <f t="shared" si="96"/>
        <v>Бондарчук М.М. ПП, маг. "Наталі" р-н Волочисский Район, пгт.Наркевичи, ул.Театральная, д.5</v>
      </c>
    </row>
    <row r="6210" spans="1:18" hidden="1" x14ac:dyDescent="0.25">
      <c r="A6210" s="32">
        <v>159888</v>
      </c>
      <c r="B6210" s="31" t="s">
        <v>7744</v>
      </c>
      <c r="C6210" s="31" t="s">
        <v>7745</v>
      </c>
      <c r="D6210" s="31" t="s">
        <v>7746</v>
      </c>
      <c r="E6210" s="31" t="s">
        <v>135</v>
      </c>
      <c r="F6210" s="31" t="s">
        <v>122</v>
      </c>
      <c r="G6210" s="31" t="s">
        <v>107</v>
      </c>
      <c r="H6210" s="31" t="s">
        <v>108</v>
      </c>
      <c r="I6210" s="31" t="s">
        <v>7747</v>
      </c>
      <c r="J6210" s="31" t="s">
        <v>7748</v>
      </c>
      <c r="K6210" s="31" t="s">
        <v>110</v>
      </c>
      <c r="L6210" s="31" t="s">
        <v>7745</v>
      </c>
      <c r="M6210" s="31" t="s">
        <v>9</v>
      </c>
      <c r="N6210" s="31" t="s">
        <v>25930</v>
      </c>
      <c r="O6210" s="31" t="s">
        <v>25929</v>
      </c>
      <c r="P6210" s="32" t="s">
        <v>66</v>
      </c>
      <c r="Q6210" s="32">
        <v>1</v>
      </c>
      <c r="R6210" t="str">
        <f t="shared" si="96"/>
        <v>Бончук Н.В. ПП, к-к "Продукти" р-н Шепетовский Район, с.Чотырбоки, д.2а (ул. Попова)</v>
      </c>
    </row>
    <row r="6211" spans="1:18" hidden="1" x14ac:dyDescent="0.25">
      <c r="A6211" s="32">
        <v>159888</v>
      </c>
      <c r="B6211" s="31" t="s">
        <v>7744</v>
      </c>
      <c r="C6211" s="31" t="s">
        <v>7745</v>
      </c>
      <c r="D6211" s="31" t="s">
        <v>7746</v>
      </c>
      <c r="E6211" s="31" t="s">
        <v>135</v>
      </c>
      <c r="F6211" s="31" t="s">
        <v>122</v>
      </c>
      <c r="G6211" s="31" t="s">
        <v>107</v>
      </c>
      <c r="H6211" s="31" t="s">
        <v>108</v>
      </c>
      <c r="I6211" s="31"/>
      <c r="J6211" s="31"/>
      <c r="K6211" s="31" t="s">
        <v>110</v>
      </c>
      <c r="L6211" s="31" t="s">
        <v>7745</v>
      </c>
      <c r="M6211" s="31" t="s">
        <v>9</v>
      </c>
      <c r="N6211" s="31" t="s">
        <v>25930</v>
      </c>
      <c r="O6211" s="31" t="s">
        <v>25929</v>
      </c>
      <c r="P6211" s="32" t="s">
        <v>66</v>
      </c>
      <c r="Q6211" s="32">
        <v>1</v>
      </c>
      <c r="R6211" t="str">
        <f t="shared" ref="R6211:R6274" si="97">CONCATENATE(C6211," ",D6211)</f>
        <v>Бончук Н.В. ПП, к-к "Продукти" р-н Шепетовский Район, с.Чотырбоки, д.2а (ул. Попова)</v>
      </c>
    </row>
    <row r="6212" spans="1:18" hidden="1" x14ac:dyDescent="0.25">
      <c r="A6212" s="32">
        <v>159890</v>
      </c>
      <c r="B6212" s="31" t="s">
        <v>7752</v>
      </c>
      <c r="C6212" s="31" t="s">
        <v>7753</v>
      </c>
      <c r="D6212" s="31" t="s">
        <v>7754</v>
      </c>
      <c r="E6212" s="31" t="s">
        <v>135</v>
      </c>
      <c r="F6212" s="31" t="s">
        <v>122</v>
      </c>
      <c r="G6212" s="31" t="s">
        <v>155</v>
      </c>
      <c r="H6212" s="31" t="s">
        <v>108</v>
      </c>
      <c r="I6212" s="31" t="s">
        <v>7755</v>
      </c>
      <c r="J6212" s="31" t="s">
        <v>7756</v>
      </c>
      <c r="K6212" s="31" t="s">
        <v>110</v>
      </c>
      <c r="L6212" s="31" t="s">
        <v>7757</v>
      </c>
      <c r="M6212" s="31" t="s">
        <v>10</v>
      </c>
      <c r="N6212" s="31" t="s">
        <v>25930</v>
      </c>
      <c r="O6212" s="31" t="s">
        <v>25929</v>
      </c>
      <c r="P6212" s="32" t="s">
        <v>66</v>
      </c>
      <c r="Q6212" s="32">
        <v>0.5</v>
      </c>
      <c r="R6212" t="str">
        <f t="shared" si="97"/>
        <v>(РЦ) Бориляк Л.Ю. ПП, маг. "Меркурій" г.Нетишин, ул.Высоцкого, д.3а</v>
      </c>
    </row>
    <row r="6213" spans="1:18" hidden="1" x14ac:dyDescent="0.25">
      <c r="A6213" s="32">
        <v>159904</v>
      </c>
      <c r="B6213" s="31" t="s">
        <v>7786</v>
      </c>
      <c r="C6213" s="31" t="s">
        <v>7787</v>
      </c>
      <c r="D6213" s="31" t="s">
        <v>7788</v>
      </c>
      <c r="E6213" s="31" t="s">
        <v>135</v>
      </c>
      <c r="F6213" s="31" t="s">
        <v>122</v>
      </c>
      <c r="G6213" s="31" t="s">
        <v>107</v>
      </c>
      <c r="H6213" s="31" t="s">
        <v>108</v>
      </c>
      <c r="I6213" s="31" t="s">
        <v>7789</v>
      </c>
      <c r="J6213" s="31" t="s">
        <v>7790</v>
      </c>
      <c r="K6213" s="31" t="s">
        <v>110</v>
      </c>
      <c r="L6213" s="31" t="s">
        <v>7787</v>
      </c>
      <c r="M6213" s="31" t="s">
        <v>8</v>
      </c>
      <c r="N6213" s="31" t="s">
        <v>25930</v>
      </c>
      <c r="O6213" s="31" t="s">
        <v>25929</v>
      </c>
      <c r="P6213" s="32" t="s">
        <v>67</v>
      </c>
      <c r="Q6213" s="32">
        <v>0.5</v>
      </c>
      <c r="R6213" t="str">
        <f t="shared" si="97"/>
        <v>Броневцький Л.В. ПП, маг. "Продукти" р-н Славутский Район, с.Ровки, ул.Церковная, д.3а</v>
      </c>
    </row>
    <row r="6214" spans="1:18" hidden="1" x14ac:dyDescent="0.25">
      <c r="A6214" s="32">
        <v>159904</v>
      </c>
      <c r="B6214" s="31" t="s">
        <v>7786</v>
      </c>
      <c r="C6214" s="31" t="s">
        <v>7787</v>
      </c>
      <c r="D6214" s="31" t="s">
        <v>7788</v>
      </c>
      <c r="E6214" s="31" t="s">
        <v>135</v>
      </c>
      <c r="F6214" s="31" t="s">
        <v>122</v>
      </c>
      <c r="G6214" s="31" t="s">
        <v>107</v>
      </c>
      <c r="H6214" s="31" t="s">
        <v>108</v>
      </c>
      <c r="I6214" s="31"/>
      <c r="J6214" s="31"/>
      <c r="K6214" s="31" t="s">
        <v>110</v>
      </c>
      <c r="L6214" s="31" t="s">
        <v>7787</v>
      </c>
      <c r="M6214" s="31" t="s">
        <v>8</v>
      </c>
      <c r="N6214" s="31" t="s">
        <v>25930</v>
      </c>
      <c r="O6214" s="31" t="s">
        <v>25929</v>
      </c>
      <c r="P6214" s="32" t="s">
        <v>67</v>
      </c>
      <c r="Q6214" s="32">
        <v>0.5</v>
      </c>
      <c r="R6214" t="str">
        <f t="shared" si="97"/>
        <v>Броневцький Л.В. ПП, маг. "Продукти" р-н Славутский Район, с.Ровки, ул.Церковная, д.3а</v>
      </c>
    </row>
    <row r="6215" spans="1:18" hidden="1" x14ac:dyDescent="0.25">
      <c r="A6215" s="32">
        <v>159905</v>
      </c>
      <c r="B6215" s="31" t="s">
        <v>7791</v>
      </c>
      <c r="C6215" s="31" t="s">
        <v>7787</v>
      </c>
      <c r="D6215" s="31" t="s">
        <v>7792</v>
      </c>
      <c r="E6215" s="31" t="s">
        <v>135</v>
      </c>
      <c r="F6215" s="31" t="s">
        <v>122</v>
      </c>
      <c r="G6215" s="31" t="s">
        <v>107</v>
      </c>
      <c r="H6215" s="31" t="s">
        <v>108</v>
      </c>
      <c r="I6215" s="31" t="s">
        <v>7789</v>
      </c>
      <c r="J6215" s="31" t="s">
        <v>7790</v>
      </c>
      <c r="K6215" s="31" t="s">
        <v>110</v>
      </c>
      <c r="L6215" s="31" t="s">
        <v>7787</v>
      </c>
      <c r="M6215" s="31" t="s">
        <v>8</v>
      </c>
      <c r="N6215" s="31" t="s">
        <v>25930</v>
      </c>
      <c r="O6215" s="31" t="s">
        <v>25929</v>
      </c>
      <c r="P6215" s="32" t="s">
        <v>67</v>
      </c>
      <c r="Q6215" s="32">
        <v>0.5</v>
      </c>
      <c r="R6215" t="str">
        <f t="shared" si="97"/>
        <v>Броневцький Л.В. ПП, маг. "Продукти" р-н Славутский Район, с.Нараевка, ул.Победы, д.1</v>
      </c>
    </row>
    <row r="6216" spans="1:18" hidden="1" x14ac:dyDescent="0.25">
      <c r="A6216" s="32">
        <v>159906</v>
      </c>
      <c r="B6216" s="31" t="s">
        <v>7793</v>
      </c>
      <c r="C6216" s="31" t="s">
        <v>7787</v>
      </c>
      <c r="D6216" s="31" t="s">
        <v>7794</v>
      </c>
      <c r="E6216" s="31" t="s">
        <v>135</v>
      </c>
      <c r="F6216" s="31" t="s">
        <v>122</v>
      </c>
      <c r="G6216" s="31" t="s">
        <v>107</v>
      </c>
      <c r="H6216" s="31" t="s">
        <v>108</v>
      </c>
      <c r="I6216" s="31" t="s">
        <v>7789</v>
      </c>
      <c r="J6216" s="31" t="s">
        <v>7790</v>
      </c>
      <c r="K6216" s="31" t="s">
        <v>110</v>
      </c>
      <c r="L6216" s="31" t="s">
        <v>7787</v>
      </c>
      <c r="M6216" s="31" t="s">
        <v>8</v>
      </c>
      <c r="N6216" s="31" t="s">
        <v>25930</v>
      </c>
      <c r="O6216" s="31" t="s">
        <v>25929</v>
      </c>
      <c r="P6216" s="32" t="s">
        <v>67</v>
      </c>
      <c r="Q6216" s="32">
        <v>0.5</v>
      </c>
      <c r="R6216" t="str">
        <f t="shared" si="97"/>
        <v>Броневцький Л.В. ПП, маг. "Продукти" р-н Славутский Район, с.Великий Скнит, ул.Шевченка, д.28</v>
      </c>
    </row>
    <row r="6217" spans="1:18" hidden="1" x14ac:dyDescent="0.25">
      <c r="A6217" s="32">
        <v>159906</v>
      </c>
      <c r="B6217" s="31" t="s">
        <v>7793</v>
      </c>
      <c r="C6217" s="31" t="s">
        <v>7787</v>
      </c>
      <c r="D6217" s="31" t="s">
        <v>7794</v>
      </c>
      <c r="E6217" s="31" t="s">
        <v>135</v>
      </c>
      <c r="F6217" s="31" t="s">
        <v>122</v>
      </c>
      <c r="G6217" s="31" t="s">
        <v>107</v>
      </c>
      <c r="H6217" s="31" t="s">
        <v>108</v>
      </c>
      <c r="I6217" s="31"/>
      <c r="J6217" s="31"/>
      <c r="K6217" s="31" t="s">
        <v>110</v>
      </c>
      <c r="L6217" s="31" t="s">
        <v>7787</v>
      </c>
      <c r="M6217" s="31" t="s">
        <v>8</v>
      </c>
      <c r="N6217" s="31" t="s">
        <v>25930</v>
      </c>
      <c r="O6217" s="31" t="s">
        <v>25929</v>
      </c>
      <c r="P6217" s="32" t="s">
        <v>67</v>
      </c>
      <c r="Q6217" s="32">
        <v>0.5</v>
      </c>
      <c r="R6217" t="str">
        <f t="shared" si="97"/>
        <v>Броневцький Л.В. ПП, маг. "Продукти" р-н Славутский Район, с.Великий Скнит, ул.Шевченка, д.28</v>
      </c>
    </row>
    <row r="6218" spans="1:18" hidden="1" x14ac:dyDescent="0.25">
      <c r="A6218" s="32">
        <v>159915</v>
      </c>
      <c r="B6218" s="31" t="s">
        <v>7821</v>
      </c>
      <c r="C6218" s="31" t="s">
        <v>7822</v>
      </c>
      <c r="D6218" s="31" t="s">
        <v>7823</v>
      </c>
      <c r="E6218" s="31" t="s">
        <v>135</v>
      </c>
      <c r="F6218" s="31" t="s">
        <v>122</v>
      </c>
      <c r="G6218" s="31" t="s">
        <v>107</v>
      </c>
      <c r="H6218" s="31" t="s">
        <v>108</v>
      </c>
      <c r="I6218" s="31" t="s">
        <v>7824</v>
      </c>
      <c r="J6218" s="31" t="s">
        <v>7825</v>
      </c>
      <c r="K6218" s="31" t="s">
        <v>110</v>
      </c>
      <c r="L6218" s="31" t="s">
        <v>7822</v>
      </c>
      <c r="M6218" s="31" t="s">
        <v>11</v>
      </c>
      <c r="N6218" s="31" t="s">
        <v>25930</v>
      </c>
      <c r="O6218" s="31" t="s">
        <v>25929</v>
      </c>
      <c r="P6218" s="32" t="s">
        <v>66</v>
      </c>
      <c r="Q6218" s="32">
        <v>1</v>
      </c>
      <c r="R6218" t="str">
        <f t="shared" si="97"/>
        <v>Буйницька Т.В. ПП, маг. "Гарант 1" г.Шепетовка, шоссе Староконстантиновское, д.41/1</v>
      </c>
    </row>
    <row r="6219" spans="1:18" hidden="1" x14ac:dyDescent="0.25">
      <c r="A6219" s="32">
        <v>159915</v>
      </c>
      <c r="B6219" s="31" t="s">
        <v>7821</v>
      </c>
      <c r="C6219" s="31" t="s">
        <v>7822</v>
      </c>
      <c r="D6219" s="31" t="s">
        <v>7823</v>
      </c>
      <c r="E6219" s="31" t="s">
        <v>135</v>
      </c>
      <c r="F6219" s="31" t="s">
        <v>122</v>
      </c>
      <c r="G6219" s="31" t="s">
        <v>107</v>
      </c>
      <c r="H6219" s="31" t="s">
        <v>108</v>
      </c>
      <c r="I6219" s="31"/>
      <c r="J6219" s="31"/>
      <c r="K6219" s="31" t="s">
        <v>110</v>
      </c>
      <c r="L6219" s="31" t="s">
        <v>7822</v>
      </c>
      <c r="M6219" s="31" t="s">
        <v>11</v>
      </c>
      <c r="N6219" s="31" t="s">
        <v>25930</v>
      </c>
      <c r="O6219" s="31" t="s">
        <v>25929</v>
      </c>
      <c r="P6219" s="32" t="s">
        <v>66</v>
      </c>
      <c r="Q6219" s="32">
        <v>1</v>
      </c>
      <c r="R6219" t="str">
        <f t="shared" si="97"/>
        <v>Буйницька Т.В. ПП, маг. "Гарант 1" г.Шепетовка, шоссе Староконстантиновское, д.41/1</v>
      </c>
    </row>
    <row r="6220" spans="1:18" hidden="1" x14ac:dyDescent="0.25">
      <c r="A6220" s="32">
        <v>159917</v>
      </c>
      <c r="B6220" s="31" t="s">
        <v>7829</v>
      </c>
      <c r="C6220" s="31" t="s">
        <v>7830</v>
      </c>
      <c r="D6220" s="31" t="s">
        <v>7831</v>
      </c>
      <c r="E6220" s="31" t="s">
        <v>145</v>
      </c>
      <c r="F6220" s="31" t="s">
        <v>122</v>
      </c>
      <c r="G6220" s="31" t="s">
        <v>115</v>
      </c>
      <c r="H6220" s="31" t="s">
        <v>116</v>
      </c>
      <c r="I6220" s="31" t="s">
        <v>7832</v>
      </c>
      <c r="J6220" s="31" t="s">
        <v>7833</v>
      </c>
      <c r="K6220" s="31" t="s">
        <v>110</v>
      </c>
      <c r="L6220" s="31" t="s">
        <v>7830</v>
      </c>
      <c r="M6220" s="31" t="s">
        <v>15</v>
      </c>
      <c r="N6220" s="31" t="s">
        <v>25931</v>
      </c>
      <c r="O6220" s="31" t="s">
        <v>25929</v>
      </c>
      <c r="P6220" s="32" t="s">
        <v>25948</v>
      </c>
      <c r="Q6220" s="32">
        <v>0.5</v>
      </c>
      <c r="R6220" t="str">
        <f t="shared" si="97"/>
        <v>Булах І.А.ПП, к-к №38 р-н Волочисский Район, г.Волочиск, д.оф. (центральний ринок)</v>
      </c>
    </row>
    <row r="6221" spans="1:18" hidden="1" x14ac:dyDescent="0.25">
      <c r="A6221" s="32">
        <v>159924</v>
      </c>
      <c r="B6221" s="31" t="s">
        <v>7849</v>
      </c>
      <c r="C6221" s="31" t="s">
        <v>7850</v>
      </c>
      <c r="D6221" s="31" t="s">
        <v>7851</v>
      </c>
      <c r="E6221" s="31" t="s">
        <v>135</v>
      </c>
      <c r="F6221" s="31" t="s">
        <v>122</v>
      </c>
      <c r="G6221" s="31" t="s">
        <v>107</v>
      </c>
      <c r="H6221" s="31" t="s">
        <v>108</v>
      </c>
      <c r="I6221" s="31" t="s">
        <v>7852</v>
      </c>
      <c r="J6221" s="31" t="s">
        <v>7853</v>
      </c>
      <c r="K6221" s="31" t="s">
        <v>110</v>
      </c>
      <c r="L6221" s="31" t="s">
        <v>7850</v>
      </c>
      <c r="M6221" s="31" t="s">
        <v>11</v>
      </c>
      <c r="N6221" s="31" t="s">
        <v>25930</v>
      </c>
      <c r="O6221" s="31" t="s">
        <v>25929</v>
      </c>
      <c r="P6221" s="32" t="s">
        <v>66</v>
      </c>
      <c r="Q6221" s="32">
        <v>0.5</v>
      </c>
      <c r="R6221" t="str">
        <f t="shared" si="97"/>
        <v>Буніцька Є.О. ПП, маг. змішаних товарів г.Шепетовка, ул.Рыбака, д.57</v>
      </c>
    </row>
    <row r="6222" spans="1:18" hidden="1" x14ac:dyDescent="0.25">
      <c r="A6222" s="32">
        <v>159943</v>
      </c>
      <c r="B6222" s="31" t="s">
        <v>7910</v>
      </c>
      <c r="C6222" s="31" t="s">
        <v>7911</v>
      </c>
      <c r="D6222" s="31" t="s">
        <v>7912</v>
      </c>
      <c r="E6222" s="31" t="s">
        <v>145</v>
      </c>
      <c r="F6222" s="31" t="s">
        <v>122</v>
      </c>
      <c r="G6222" s="31" t="s">
        <v>107</v>
      </c>
      <c r="H6222" s="31" t="s">
        <v>108</v>
      </c>
      <c r="I6222" s="31" t="s">
        <v>7913</v>
      </c>
      <c r="J6222" s="31" t="s">
        <v>7914</v>
      </c>
      <c r="K6222" s="31" t="s">
        <v>110</v>
      </c>
      <c r="L6222" s="31" t="s">
        <v>7911</v>
      </c>
      <c r="M6222" s="31" t="s">
        <v>16</v>
      </c>
      <c r="N6222" s="31" t="s">
        <v>25931</v>
      </c>
      <c r="O6222" s="31" t="s">
        <v>25929</v>
      </c>
      <c r="P6222" s="32" t="s">
        <v>67</v>
      </c>
      <c r="Q6222" s="32">
        <v>0.5</v>
      </c>
      <c r="R6222" t="str">
        <f t="shared" si="97"/>
        <v>Варибок О.А. ПП, маг. "Продукти" р-н Хмельницкий Район, с.Катериновка, ул.Центральная, д.1</v>
      </c>
    </row>
    <row r="6223" spans="1:18" hidden="1" x14ac:dyDescent="0.25">
      <c r="A6223" s="32">
        <v>159943</v>
      </c>
      <c r="B6223" s="31" t="s">
        <v>7910</v>
      </c>
      <c r="C6223" s="31" t="s">
        <v>7911</v>
      </c>
      <c r="D6223" s="31" t="s">
        <v>7912</v>
      </c>
      <c r="E6223" s="31" t="s">
        <v>145</v>
      </c>
      <c r="F6223" s="31" t="s">
        <v>122</v>
      </c>
      <c r="G6223" s="31" t="s">
        <v>107</v>
      </c>
      <c r="H6223" s="31" t="s">
        <v>108</v>
      </c>
      <c r="I6223" s="31"/>
      <c r="J6223" s="31"/>
      <c r="K6223" s="31" t="s">
        <v>110</v>
      </c>
      <c r="L6223" s="31" t="s">
        <v>7911</v>
      </c>
      <c r="M6223" s="31" t="s">
        <v>16</v>
      </c>
      <c r="N6223" s="31" t="s">
        <v>25931</v>
      </c>
      <c r="O6223" s="31" t="s">
        <v>25929</v>
      </c>
      <c r="P6223" s="32" t="s">
        <v>67</v>
      </c>
      <c r="Q6223" s="32">
        <v>0.5</v>
      </c>
      <c r="R6223" t="str">
        <f t="shared" si="97"/>
        <v>Варибок О.А. ПП, маг. "Продукти" р-н Хмельницкий Район, с.Катериновка, ул.Центральная, д.1</v>
      </c>
    </row>
    <row r="6224" spans="1:18" hidden="1" x14ac:dyDescent="0.25">
      <c r="A6224" s="32">
        <v>159950</v>
      </c>
      <c r="B6224" s="31" t="s">
        <v>7926</v>
      </c>
      <c r="C6224" s="31" t="s">
        <v>7927</v>
      </c>
      <c r="D6224" s="31" t="s">
        <v>7928</v>
      </c>
      <c r="E6224" s="31" t="s">
        <v>145</v>
      </c>
      <c r="F6224" s="31" t="s">
        <v>122</v>
      </c>
      <c r="G6224" s="31" t="s">
        <v>107</v>
      </c>
      <c r="H6224" s="31" t="s">
        <v>108</v>
      </c>
      <c r="I6224" s="31" t="s">
        <v>7929</v>
      </c>
      <c r="J6224" s="31" t="s">
        <v>7930</v>
      </c>
      <c r="K6224" s="31" t="s">
        <v>110</v>
      </c>
      <c r="L6224" s="31" t="s">
        <v>7927</v>
      </c>
      <c r="M6224" s="31" t="s">
        <v>14</v>
      </c>
      <c r="N6224" s="31" t="s">
        <v>25931</v>
      </c>
      <c r="O6224" s="31" t="s">
        <v>25929</v>
      </c>
      <c r="P6224" s="32" t="s">
        <v>66</v>
      </c>
      <c r="Q6224" s="32">
        <v>1</v>
      </c>
      <c r="R6224" t="str">
        <f t="shared" si="97"/>
        <v>Василюк А.М. ПП, маг."Продукти" р-н Хмельницкий Район, с.Грузевица, ул.Центральная, д.48/1</v>
      </c>
    </row>
    <row r="6225" spans="1:18" hidden="1" x14ac:dyDescent="0.25">
      <c r="A6225" s="32">
        <v>160552</v>
      </c>
      <c r="B6225" s="31" t="s">
        <v>408</v>
      </c>
      <c r="C6225" s="31" t="s">
        <v>9566</v>
      </c>
      <c r="D6225" s="31" t="s">
        <v>9567</v>
      </c>
      <c r="E6225" s="31" t="s">
        <v>145</v>
      </c>
      <c r="F6225" s="31" t="s">
        <v>122</v>
      </c>
      <c r="G6225" s="31" t="s">
        <v>107</v>
      </c>
      <c r="H6225" s="31" t="s">
        <v>108</v>
      </c>
      <c r="I6225" s="31" t="s">
        <v>9568</v>
      </c>
      <c r="J6225" s="31" t="s">
        <v>9569</v>
      </c>
      <c r="K6225" s="31" t="s">
        <v>110</v>
      </c>
      <c r="L6225" s="31" t="s">
        <v>9566</v>
      </c>
      <c r="M6225" s="31" t="s">
        <v>25936</v>
      </c>
      <c r="N6225" s="31" t="s">
        <v>25931</v>
      </c>
      <c r="O6225" s="31" t="s">
        <v>25929</v>
      </c>
      <c r="P6225" s="32" t="s">
        <v>67</v>
      </c>
      <c r="Q6225" s="32">
        <v>0.5</v>
      </c>
      <c r="R6225" t="str">
        <f t="shared" si="97"/>
        <v>Сиротюк І.В. ПП, маг. "Анна" р-н Ярмолинецкий Район, пгт.Ярмолинцы, ул.Пушкина, д.36</v>
      </c>
    </row>
    <row r="6226" spans="1:18" hidden="1" x14ac:dyDescent="0.25">
      <c r="A6226" s="32">
        <v>160552</v>
      </c>
      <c r="B6226" s="31" t="s">
        <v>408</v>
      </c>
      <c r="C6226" s="31" t="s">
        <v>9566</v>
      </c>
      <c r="D6226" s="31" t="s">
        <v>9567</v>
      </c>
      <c r="E6226" s="31" t="s">
        <v>145</v>
      </c>
      <c r="F6226" s="31" t="s">
        <v>122</v>
      </c>
      <c r="G6226" s="31" t="s">
        <v>107</v>
      </c>
      <c r="H6226" s="31" t="s">
        <v>108</v>
      </c>
      <c r="I6226" s="31"/>
      <c r="J6226" s="31"/>
      <c r="K6226" s="31" t="s">
        <v>110</v>
      </c>
      <c r="L6226" s="31" t="s">
        <v>409</v>
      </c>
      <c r="M6226" s="31" t="s">
        <v>25936</v>
      </c>
      <c r="N6226" s="31" t="s">
        <v>25931</v>
      </c>
      <c r="O6226" s="31" t="s">
        <v>25929</v>
      </c>
      <c r="P6226" s="32" t="s">
        <v>67</v>
      </c>
      <c r="Q6226" s="32">
        <v>0.5</v>
      </c>
      <c r="R6226" t="str">
        <f t="shared" si="97"/>
        <v>Сиротюк І.В. ПП, маг. "Анна" р-н Ярмолинецкий Район, пгт.Ярмолинцы, ул.Пушкина, д.36</v>
      </c>
    </row>
    <row r="6227" spans="1:18" hidden="1" x14ac:dyDescent="0.25">
      <c r="A6227" s="32">
        <v>160564</v>
      </c>
      <c r="B6227" s="31" t="s">
        <v>9595</v>
      </c>
      <c r="C6227" s="31" t="s">
        <v>9596</v>
      </c>
      <c r="D6227" s="31" t="s">
        <v>9597</v>
      </c>
      <c r="E6227" s="31" t="s">
        <v>135</v>
      </c>
      <c r="F6227" s="31" t="s">
        <v>122</v>
      </c>
      <c r="G6227" s="31" t="s">
        <v>107</v>
      </c>
      <c r="H6227" s="31" t="s">
        <v>108</v>
      </c>
      <c r="I6227" s="31" t="s">
        <v>9598</v>
      </c>
      <c r="J6227" s="31" t="s">
        <v>9599</v>
      </c>
      <c r="K6227" s="31" t="s">
        <v>110</v>
      </c>
      <c r="L6227" s="31" t="s">
        <v>9600</v>
      </c>
      <c r="M6227" s="31" t="s">
        <v>12</v>
      </c>
      <c r="N6227" s="31" t="s">
        <v>25930</v>
      </c>
      <c r="O6227" s="31" t="s">
        <v>25929</v>
      </c>
      <c r="P6227" s="32" t="s">
        <v>67</v>
      </c>
      <c r="Q6227" s="32">
        <v>0.5</v>
      </c>
      <c r="R6227" t="str">
        <f t="shared" si="97"/>
        <v>Козак ПП, маг. "Візит" р-н Полонский Район, г.Полонное, пер.Пушкина, д.121</v>
      </c>
    </row>
    <row r="6228" spans="1:18" hidden="1" x14ac:dyDescent="0.25">
      <c r="A6228" s="32">
        <v>160564</v>
      </c>
      <c r="B6228" s="31" t="s">
        <v>9595</v>
      </c>
      <c r="C6228" s="31" t="s">
        <v>9596</v>
      </c>
      <c r="D6228" s="31" t="s">
        <v>9597</v>
      </c>
      <c r="E6228" s="31" t="s">
        <v>135</v>
      </c>
      <c r="F6228" s="31" t="s">
        <v>122</v>
      </c>
      <c r="G6228" s="31" t="s">
        <v>107</v>
      </c>
      <c r="H6228" s="31" t="s">
        <v>108</v>
      </c>
      <c r="I6228" s="31"/>
      <c r="J6228" s="31"/>
      <c r="K6228" s="31" t="s">
        <v>110</v>
      </c>
      <c r="L6228" s="31" t="s">
        <v>9596</v>
      </c>
      <c r="M6228" s="31" t="s">
        <v>12</v>
      </c>
      <c r="N6228" s="31" t="s">
        <v>25930</v>
      </c>
      <c r="O6228" s="31" t="s">
        <v>25929</v>
      </c>
      <c r="P6228" s="32" t="s">
        <v>67</v>
      </c>
      <c r="Q6228" s="32">
        <v>0.5</v>
      </c>
      <c r="R6228" t="str">
        <f t="shared" si="97"/>
        <v>Козак ПП, маг. "Візит" р-н Полонский Район, г.Полонное, пер.Пушкина, д.121</v>
      </c>
    </row>
    <row r="6229" spans="1:18" hidden="1" x14ac:dyDescent="0.25">
      <c r="A6229" s="32">
        <v>160574</v>
      </c>
      <c r="B6229" s="31" t="s">
        <v>9616</v>
      </c>
      <c r="C6229" s="31" t="s">
        <v>9617</v>
      </c>
      <c r="D6229" s="31" t="s">
        <v>9618</v>
      </c>
      <c r="E6229" s="31" t="s">
        <v>135</v>
      </c>
      <c r="F6229" s="31" t="s">
        <v>122</v>
      </c>
      <c r="G6229" s="31" t="s">
        <v>107</v>
      </c>
      <c r="H6229" s="31" t="s">
        <v>108</v>
      </c>
      <c r="I6229" s="31" t="s">
        <v>9619</v>
      </c>
      <c r="J6229" s="31" t="s">
        <v>9620</v>
      </c>
      <c r="K6229" s="31" t="s">
        <v>110</v>
      </c>
      <c r="L6229" s="31" t="s">
        <v>9617</v>
      </c>
      <c r="M6229" s="31" t="s">
        <v>7</v>
      </c>
      <c r="N6229" s="31" t="s">
        <v>25930</v>
      </c>
      <c r="O6229" s="31" t="s">
        <v>25929</v>
      </c>
      <c r="P6229" s="32" t="s">
        <v>66</v>
      </c>
      <c r="Q6229" s="32">
        <v>1</v>
      </c>
      <c r="R6229" t="str">
        <f t="shared" si="97"/>
        <v>Коломійчук Н.П. ПП, маг. "Продукти" р-н Изяславский Район, с.Плужное, ул.Островского Николая (0)</v>
      </c>
    </row>
    <row r="6230" spans="1:18" hidden="1" x14ac:dyDescent="0.25">
      <c r="A6230" s="32">
        <v>160575</v>
      </c>
      <c r="B6230" s="31" t="s">
        <v>9621</v>
      </c>
      <c r="C6230" s="31" t="s">
        <v>9622</v>
      </c>
      <c r="D6230" s="31" t="s">
        <v>4654</v>
      </c>
      <c r="E6230" s="31" t="s">
        <v>135</v>
      </c>
      <c r="F6230" s="31" t="s">
        <v>122</v>
      </c>
      <c r="G6230" s="31" t="s">
        <v>107</v>
      </c>
      <c r="H6230" s="31" t="s">
        <v>108</v>
      </c>
      <c r="I6230" s="31" t="s">
        <v>9623</v>
      </c>
      <c r="J6230" s="31" t="s">
        <v>9624</v>
      </c>
      <c r="K6230" s="31" t="s">
        <v>110</v>
      </c>
      <c r="L6230" s="31" t="s">
        <v>9622</v>
      </c>
      <c r="M6230" s="31" t="s">
        <v>10</v>
      </c>
      <c r="N6230" s="31" t="s">
        <v>25930</v>
      </c>
      <c r="O6230" s="31" t="s">
        <v>25929</v>
      </c>
      <c r="P6230" s="32" t="s">
        <v>66</v>
      </c>
      <c r="Q6230" s="32">
        <v>1</v>
      </c>
      <c r="R6230" t="str">
        <f t="shared" si="97"/>
        <v>Коломійчук Р.В. ПП, "Торговий центр" г.Нетишин, просп Независимости, д.22</v>
      </c>
    </row>
    <row r="6231" spans="1:18" hidden="1" x14ac:dyDescent="0.25">
      <c r="A6231" s="32">
        <v>160575</v>
      </c>
      <c r="B6231" s="31" t="s">
        <v>9621</v>
      </c>
      <c r="C6231" s="31" t="s">
        <v>9622</v>
      </c>
      <c r="D6231" s="31" t="s">
        <v>4654</v>
      </c>
      <c r="E6231" s="31" t="s">
        <v>135</v>
      </c>
      <c r="F6231" s="31" t="s">
        <v>122</v>
      </c>
      <c r="G6231" s="31" t="s">
        <v>107</v>
      </c>
      <c r="H6231" s="31" t="s">
        <v>108</v>
      </c>
      <c r="I6231" s="31"/>
      <c r="J6231" s="31"/>
      <c r="K6231" s="31" t="s">
        <v>110</v>
      </c>
      <c r="L6231" s="31" t="s">
        <v>9622</v>
      </c>
      <c r="M6231" s="31" t="s">
        <v>10</v>
      </c>
      <c r="N6231" s="31" t="s">
        <v>25930</v>
      </c>
      <c r="O6231" s="31" t="s">
        <v>25929</v>
      </c>
      <c r="P6231" s="32" t="s">
        <v>66</v>
      </c>
      <c r="Q6231" s="32">
        <v>1</v>
      </c>
      <c r="R6231" t="str">
        <f t="shared" si="97"/>
        <v>Коломійчук Р.В. ПП, "Торговий центр" г.Нетишин, просп Независимости, д.22</v>
      </c>
    </row>
    <row r="6232" spans="1:18" hidden="1" x14ac:dyDescent="0.25">
      <c r="A6232" s="32">
        <v>160579</v>
      </c>
      <c r="B6232" s="31" t="s">
        <v>9640</v>
      </c>
      <c r="C6232" s="31" t="s">
        <v>9641</v>
      </c>
      <c r="D6232" s="31" t="s">
        <v>9642</v>
      </c>
      <c r="E6232" s="31" t="s">
        <v>145</v>
      </c>
      <c r="F6232" s="31" t="s">
        <v>122</v>
      </c>
      <c r="G6232" s="31" t="s">
        <v>107</v>
      </c>
      <c r="H6232" s="31" t="s">
        <v>108</v>
      </c>
      <c r="I6232" s="31" t="s">
        <v>9643</v>
      </c>
      <c r="J6232" s="31" t="s">
        <v>9644</v>
      </c>
      <c r="K6232" s="31" t="s">
        <v>110</v>
      </c>
      <c r="L6232" s="31" t="s">
        <v>9641</v>
      </c>
      <c r="M6232" s="31" t="s">
        <v>14</v>
      </c>
      <c r="N6232" s="31" t="s">
        <v>25931</v>
      </c>
      <c r="O6232" s="31" t="s">
        <v>25929</v>
      </c>
      <c r="P6232" s="32" t="s">
        <v>66</v>
      </c>
      <c r="Q6232" s="32">
        <v>1</v>
      </c>
      <c r="R6232" t="str">
        <f t="shared" si="97"/>
        <v>Комада В.І. ПП, маг. "Продукти" р-н Хмельницкий Район, с.Райковцы, ул.Подольская, д.91а</v>
      </c>
    </row>
    <row r="6233" spans="1:18" hidden="1" x14ac:dyDescent="0.25">
      <c r="A6233" s="32">
        <v>160579</v>
      </c>
      <c r="B6233" s="31" t="s">
        <v>9640</v>
      </c>
      <c r="C6233" s="31" t="s">
        <v>9641</v>
      </c>
      <c r="D6233" s="31" t="s">
        <v>9642</v>
      </c>
      <c r="E6233" s="31" t="s">
        <v>145</v>
      </c>
      <c r="F6233" s="31" t="s">
        <v>122</v>
      </c>
      <c r="G6233" s="31" t="s">
        <v>107</v>
      </c>
      <c r="H6233" s="31" t="s">
        <v>108</v>
      </c>
      <c r="I6233" s="31"/>
      <c r="J6233" s="31"/>
      <c r="K6233" s="31" t="s">
        <v>110</v>
      </c>
      <c r="L6233" s="31" t="s">
        <v>9641</v>
      </c>
      <c r="M6233" s="31" t="s">
        <v>14</v>
      </c>
      <c r="N6233" s="31" t="s">
        <v>25931</v>
      </c>
      <c r="O6233" s="31" t="s">
        <v>25929</v>
      </c>
      <c r="P6233" s="32" t="s">
        <v>66</v>
      </c>
      <c r="Q6233" s="32">
        <v>1</v>
      </c>
      <c r="R6233" t="str">
        <f t="shared" si="97"/>
        <v>Комада В.І. ПП, маг. "Продукти" р-н Хмельницкий Район, с.Райковцы, ул.Подольская, д.91а</v>
      </c>
    </row>
    <row r="6234" spans="1:18" hidden="1" x14ac:dyDescent="0.25">
      <c r="A6234" s="32">
        <v>160580</v>
      </c>
      <c r="B6234" s="31" t="s">
        <v>9645</v>
      </c>
      <c r="C6234" s="31" t="s">
        <v>9646</v>
      </c>
      <c r="D6234" s="31" t="s">
        <v>9574</v>
      </c>
      <c r="E6234" s="31" t="s">
        <v>145</v>
      </c>
      <c r="F6234" s="31" t="s">
        <v>122</v>
      </c>
      <c r="G6234" s="31" t="s">
        <v>107</v>
      </c>
      <c r="H6234" s="31" t="s">
        <v>108</v>
      </c>
      <c r="I6234" s="31" t="s">
        <v>9647</v>
      </c>
      <c r="J6234" s="31" t="s">
        <v>9648</v>
      </c>
      <c r="K6234" s="31" t="s">
        <v>110</v>
      </c>
      <c r="L6234" s="31" t="s">
        <v>9649</v>
      </c>
      <c r="M6234" s="31" t="s">
        <v>13</v>
      </c>
      <c r="N6234" s="31" t="s">
        <v>25931</v>
      </c>
      <c r="O6234" s="31" t="s">
        <v>25929</v>
      </c>
      <c r="P6234" s="32" t="s">
        <v>66</v>
      </c>
      <c r="Q6234" s="32">
        <v>1</v>
      </c>
      <c r="R6234" t="str">
        <f t="shared" si="97"/>
        <v>Комар І.В. ПП, маг. "Продукти" р-н Городокский Район, пгт.Сатанов, ул.Курортная, д.2</v>
      </c>
    </row>
    <row r="6235" spans="1:18" hidden="1" x14ac:dyDescent="0.25">
      <c r="A6235" s="32">
        <v>160580</v>
      </c>
      <c r="B6235" s="31" t="s">
        <v>9645</v>
      </c>
      <c r="C6235" s="31" t="s">
        <v>9646</v>
      </c>
      <c r="D6235" s="31" t="s">
        <v>9574</v>
      </c>
      <c r="E6235" s="31" t="s">
        <v>145</v>
      </c>
      <c r="F6235" s="31" t="s">
        <v>122</v>
      </c>
      <c r="G6235" s="31" t="s">
        <v>107</v>
      </c>
      <c r="H6235" s="31" t="s">
        <v>108</v>
      </c>
      <c r="I6235" s="31"/>
      <c r="J6235" s="31"/>
      <c r="K6235" s="31" t="s">
        <v>110</v>
      </c>
      <c r="L6235" s="31" t="s">
        <v>9646</v>
      </c>
      <c r="M6235" s="31" t="s">
        <v>13</v>
      </c>
      <c r="N6235" s="31" t="s">
        <v>25931</v>
      </c>
      <c r="O6235" s="31" t="s">
        <v>25929</v>
      </c>
      <c r="P6235" s="32" t="s">
        <v>66</v>
      </c>
      <c r="Q6235" s="32">
        <v>1</v>
      </c>
      <c r="R6235" t="str">
        <f t="shared" si="97"/>
        <v>Комар І.В. ПП, маг. "Продукти" р-н Городокский Район, пгт.Сатанов, ул.Курортная, д.2</v>
      </c>
    </row>
    <row r="6236" spans="1:18" hidden="1" x14ac:dyDescent="0.25">
      <c r="A6236" s="32">
        <v>160583</v>
      </c>
      <c r="B6236" s="31" t="s">
        <v>9650</v>
      </c>
      <c r="C6236" s="31" t="s">
        <v>9651</v>
      </c>
      <c r="D6236" s="31" t="s">
        <v>9652</v>
      </c>
      <c r="E6236" s="31" t="s">
        <v>135</v>
      </c>
      <c r="F6236" s="31" t="s">
        <v>122</v>
      </c>
      <c r="G6236" s="31" t="s">
        <v>107</v>
      </c>
      <c r="H6236" s="31" t="s">
        <v>108</v>
      </c>
      <c r="I6236" s="31" t="s">
        <v>9653</v>
      </c>
      <c r="J6236" s="31" t="s">
        <v>9654</v>
      </c>
      <c r="K6236" s="31" t="s">
        <v>110</v>
      </c>
      <c r="L6236" s="31" t="s">
        <v>9651</v>
      </c>
      <c r="M6236" s="31" t="s">
        <v>8</v>
      </c>
      <c r="N6236" s="31" t="s">
        <v>25930</v>
      </c>
      <c r="O6236" s="31" t="s">
        <v>25929</v>
      </c>
      <c r="P6236" s="32" t="s">
        <v>66</v>
      </c>
      <c r="Q6236" s="32">
        <v>0.5</v>
      </c>
      <c r="R6236" t="str">
        <f t="shared" si="97"/>
        <v>Комаров О.П. ПП, маг. р-н Славутский Район, с.Яблоновка, ул.Ватутина, д.1</v>
      </c>
    </row>
    <row r="6237" spans="1:18" hidden="1" x14ac:dyDescent="0.25">
      <c r="A6237" s="32">
        <v>160583</v>
      </c>
      <c r="B6237" s="31" t="s">
        <v>9650</v>
      </c>
      <c r="C6237" s="31" t="s">
        <v>9651</v>
      </c>
      <c r="D6237" s="31" t="s">
        <v>9652</v>
      </c>
      <c r="E6237" s="31" t="s">
        <v>135</v>
      </c>
      <c r="F6237" s="31" t="s">
        <v>122</v>
      </c>
      <c r="G6237" s="31" t="s">
        <v>107</v>
      </c>
      <c r="H6237" s="31" t="s">
        <v>108</v>
      </c>
      <c r="I6237" s="31"/>
      <c r="J6237" s="31"/>
      <c r="K6237" s="31" t="s">
        <v>110</v>
      </c>
      <c r="L6237" s="31" t="s">
        <v>9651</v>
      </c>
      <c r="M6237" s="31" t="s">
        <v>8</v>
      </c>
      <c r="N6237" s="31" t="s">
        <v>25930</v>
      </c>
      <c r="O6237" s="31" t="s">
        <v>25929</v>
      </c>
      <c r="P6237" s="32" t="s">
        <v>66</v>
      </c>
      <c r="Q6237" s="32">
        <v>0.5</v>
      </c>
      <c r="R6237" t="str">
        <f t="shared" si="97"/>
        <v>Комаров О.П. ПП, маг. р-н Славутский Район, с.Яблоновка, ул.Ватутина, д.1</v>
      </c>
    </row>
    <row r="6238" spans="1:18" hidden="1" x14ac:dyDescent="0.25">
      <c r="A6238" s="32">
        <v>160595</v>
      </c>
      <c r="B6238" s="31" t="s">
        <v>9682</v>
      </c>
      <c r="C6238" s="31" t="s">
        <v>9683</v>
      </c>
      <c r="D6238" s="31" t="s">
        <v>9684</v>
      </c>
      <c r="E6238" s="31" t="s">
        <v>135</v>
      </c>
      <c r="F6238" s="31" t="s">
        <v>122</v>
      </c>
      <c r="G6238" s="31" t="s">
        <v>107</v>
      </c>
      <c r="H6238" s="31" t="s">
        <v>108</v>
      </c>
      <c r="I6238" s="31" t="s">
        <v>124</v>
      </c>
      <c r="J6238" s="31" t="s">
        <v>109</v>
      </c>
      <c r="K6238" s="31" t="s">
        <v>110</v>
      </c>
      <c r="L6238" s="31" t="s">
        <v>9683</v>
      </c>
      <c r="M6238" s="31" t="s">
        <v>10</v>
      </c>
      <c r="N6238" s="31" t="s">
        <v>25930</v>
      </c>
      <c r="O6238" s="31" t="s">
        <v>25929</v>
      </c>
      <c r="P6238" s="32" t="s">
        <v>66</v>
      </c>
      <c r="Q6238" s="32">
        <v>1</v>
      </c>
      <c r="R6238" t="str">
        <f t="shared" si="97"/>
        <v>Кондратюк В.ПП, маг. "Продукти" р-н Красиловский Район, с.Великая Салиха, ул.Ленина, д.1а</v>
      </c>
    </row>
    <row r="6239" spans="1:18" hidden="1" x14ac:dyDescent="0.25">
      <c r="A6239" s="32">
        <v>160595</v>
      </c>
      <c r="B6239" s="31" t="s">
        <v>9682</v>
      </c>
      <c r="C6239" s="31" t="s">
        <v>9683</v>
      </c>
      <c r="D6239" s="31" t="s">
        <v>9684</v>
      </c>
      <c r="E6239" s="31" t="s">
        <v>135</v>
      </c>
      <c r="F6239" s="31" t="s">
        <v>122</v>
      </c>
      <c r="G6239" s="31" t="s">
        <v>107</v>
      </c>
      <c r="H6239" s="31" t="s">
        <v>108</v>
      </c>
      <c r="I6239" s="31"/>
      <c r="J6239" s="31"/>
      <c r="K6239" s="31" t="s">
        <v>110</v>
      </c>
      <c r="L6239" s="31" t="s">
        <v>9683</v>
      </c>
      <c r="M6239" s="31" t="s">
        <v>10</v>
      </c>
      <c r="N6239" s="31" t="s">
        <v>25930</v>
      </c>
      <c r="O6239" s="31" t="s">
        <v>25929</v>
      </c>
      <c r="P6239" s="32" t="s">
        <v>66</v>
      </c>
      <c r="Q6239" s="32">
        <v>1</v>
      </c>
      <c r="R6239" t="str">
        <f t="shared" si="97"/>
        <v>Кондратюк В.ПП, маг. "Продукти" р-н Красиловский Район, с.Великая Салиха, ул.Ленина, д.1а</v>
      </c>
    </row>
    <row r="6240" spans="1:18" hidden="1" x14ac:dyDescent="0.25">
      <c r="A6240" s="32">
        <v>160597</v>
      </c>
      <c r="B6240" s="31" t="s">
        <v>9686</v>
      </c>
      <c r="C6240" s="31" t="s">
        <v>9687</v>
      </c>
      <c r="D6240" s="31" t="s">
        <v>9688</v>
      </c>
      <c r="E6240" s="31" t="s">
        <v>135</v>
      </c>
      <c r="F6240" s="31" t="s">
        <v>122</v>
      </c>
      <c r="G6240" s="31" t="s">
        <v>107</v>
      </c>
      <c r="H6240" s="31" t="s">
        <v>108</v>
      </c>
      <c r="I6240" s="31" t="s">
        <v>124</v>
      </c>
      <c r="J6240" s="31" t="s">
        <v>109</v>
      </c>
      <c r="K6240" s="31" t="s">
        <v>110</v>
      </c>
      <c r="L6240" s="31" t="s">
        <v>9687</v>
      </c>
      <c r="M6240" s="31" t="s">
        <v>10</v>
      </c>
      <c r="N6240" s="31" t="s">
        <v>25930</v>
      </c>
      <c r="O6240" s="31" t="s">
        <v>25929</v>
      </c>
      <c r="P6240" s="32" t="s">
        <v>67</v>
      </c>
      <c r="Q6240" s="32">
        <v>0.5</v>
      </c>
      <c r="R6240" t="str">
        <f t="shared" si="97"/>
        <v>Кондратюк В.ПП, маг.-бар р-н Красиловский Район, с.Великая Салиха, ул.Ленина, д.1</v>
      </c>
    </row>
    <row r="6241" spans="1:18" hidden="1" x14ac:dyDescent="0.25">
      <c r="A6241" s="32">
        <v>160598</v>
      </c>
      <c r="B6241" s="31" t="s">
        <v>9689</v>
      </c>
      <c r="C6241" s="31" t="s">
        <v>9690</v>
      </c>
      <c r="D6241" s="31" t="s">
        <v>9691</v>
      </c>
      <c r="E6241" s="31" t="s">
        <v>135</v>
      </c>
      <c r="F6241" s="31" t="s">
        <v>122</v>
      </c>
      <c r="G6241" s="31" t="s">
        <v>107</v>
      </c>
      <c r="H6241" s="31" t="s">
        <v>108</v>
      </c>
      <c r="I6241" s="31" t="s">
        <v>9692</v>
      </c>
      <c r="J6241" s="31" t="s">
        <v>9693</v>
      </c>
      <c r="K6241" s="31" t="s">
        <v>110</v>
      </c>
      <c r="L6241" s="31" t="s">
        <v>9690</v>
      </c>
      <c r="M6241" s="31" t="s">
        <v>9</v>
      </c>
      <c r="N6241" s="31" t="s">
        <v>25930</v>
      </c>
      <c r="O6241" s="31" t="s">
        <v>25929</v>
      </c>
      <c r="P6241" s="32" t="s">
        <v>66</v>
      </c>
      <c r="Q6241" s="32">
        <v>1</v>
      </c>
      <c r="R6241" t="str">
        <f t="shared" si="97"/>
        <v>Кондратюк В.О. ПП, маг. "Продукти" р-н Белогорский Район, пгт.Ямполь, ул.Ленина, д.54а</v>
      </c>
    </row>
    <row r="6242" spans="1:18" hidden="1" x14ac:dyDescent="0.25">
      <c r="A6242" s="32">
        <v>160598</v>
      </c>
      <c r="B6242" s="31" t="s">
        <v>9689</v>
      </c>
      <c r="C6242" s="31" t="s">
        <v>9690</v>
      </c>
      <c r="D6242" s="31" t="s">
        <v>9691</v>
      </c>
      <c r="E6242" s="31" t="s">
        <v>135</v>
      </c>
      <c r="F6242" s="31" t="s">
        <v>122</v>
      </c>
      <c r="G6242" s="31" t="s">
        <v>107</v>
      </c>
      <c r="H6242" s="31" t="s">
        <v>108</v>
      </c>
      <c r="I6242" s="31"/>
      <c r="J6242" s="31"/>
      <c r="K6242" s="31" t="s">
        <v>110</v>
      </c>
      <c r="L6242" s="31" t="s">
        <v>9694</v>
      </c>
      <c r="M6242" s="31" t="s">
        <v>9</v>
      </c>
      <c r="N6242" s="31" t="s">
        <v>25930</v>
      </c>
      <c r="O6242" s="31" t="s">
        <v>25929</v>
      </c>
      <c r="P6242" s="32" t="s">
        <v>66</v>
      </c>
      <c r="Q6242" s="32">
        <v>1</v>
      </c>
      <c r="R6242" t="str">
        <f t="shared" si="97"/>
        <v>Кондратюк В.О. ПП, маг. "Продукти" р-н Белогорский Район, пгт.Ямполь, ул.Ленина, д.54а</v>
      </c>
    </row>
    <row r="6243" spans="1:18" hidden="1" x14ac:dyDescent="0.25">
      <c r="A6243" s="32">
        <v>160603</v>
      </c>
      <c r="B6243" s="31" t="s">
        <v>9706</v>
      </c>
      <c r="C6243" s="31" t="s">
        <v>9707</v>
      </c>
      <c r="D6243" s="31" t="s">
        <v>9708</v>
      </c>
      <c r="E6243" s="31" t="s">
        <v>135</v>
      </c>
      <c r="F6243" s="31" t="s">
        <v>122</v>
      </c>
      <c r="G6243" s="31" t="s">
        <v>107</v>
      </c>
      <c r="H6243" s="31" t="s">
        <v>108</v>
      </c>
      <c r="I6243" s="31" t="s">
        <v>9709</v>
      </c>
      <c r="J6243" s="31" t="s">
        <v>9710</v>
      </c>
      <c r="K6243" s="31" t="s">
        <v>110</v>
      </c>
      <c r="L6243" s="31" t="s">
        <v>9707</v>
      </c>
      <c r="M6243" s="31" t="s">
        <v>8</v>
      </c>
      <c r="N6243" s="31" t="s">
        <v>25930</v>
      </c>
      <c r="O6243" s="31" t="s">
        <v>25929</v>
      </c>
      <c r="P6243" s="32" t="s">
        <v>66</v>
      </c>
      <c r="Q6243" s="32">
        <v>1</v>
      </c>
      <c r="R6243" t="str">
        <f t="shared" si="97"/>
        <v>Конончук А.О. ПП, маг. "Смак" р-н Шепетовский Район, с.Судилков, ул.Ленина, д.120</v>
      </c>
    </row>
    <row r="6244" spans="1:18" hidden="1" x14ac:dyDescent="0.25">
      <c r="A6244" s="32">
        <v>160603</v>
      </c>
      <c r="B6244" s="31" t="s">
        <v>9706</v>
      </c>
      <c r="C6244" s="31" t="s">
        <v>9707</v>
      </c>
      <c r="D6244" s="31" t="s">
        <v>9708</v>
      </c>
      <c r="E6244" s="31" t="s">
        <v>135</v>
      </c>
      <c r="F6244" s="31" t="s">
        <v>122</v>
      </c>
      <c r="G6244" s="31" t="s">
        <v>107</v>
      </c>
      <c r="H6244" s="31" t="s">
        <v>108</v>
      </c>
      <c r="I6244" s="31"/>
      <c r="J6244" s="31"/>
      <c r="K6244" s="31" t="s">
        <v>110</v>
      </c>
      <c r="L6244" s="31" t="s">
        <v>9707</v>
      </c>
      <c r="M6244" s="31" t="s">
        <v>8</v>
      </c>
      <c r="N6244" s="31" t="s">
        <v>25930</v>
      </c>
      <c r="O6244" s="31" t="s">
        <v>25929</v>
      </c>
      <c r="P6244" s="32" t="s">
        <v>66</v>
      </c>
      <c r="Q6244" s="32">
        <v>1</v>
      </c>
      <c r="R6244" t="str">
        <f t="shared" si="97"/>
        <v>Конончук А.О. ПП, маг. "Смак" р-н Шепетовский Район, с.Судилков, ул.Ленина, д.120</v>
      </c>
    </row>
    <row r="6245" spans="1:18" hidden="1" x14ac:dyDescent="0.25">
      <c r="A6245" s="32">
        <v>160611</v>
      </c>
      <c r="B6245" s="31" t="s">
        <v>9722</v>
      </c>
      <c r="C6245" s="31" t="s">
        <v>9723</v>
      </c>
      <c r="D6245" s="31" t="s">
        <v>9724</v>
      </c>
      <c r="E6245" s="31" t="s">
        <v>135</v>
      </c>
      <c r="F6245" s="31" t="s">
        <v>122</v>
      </c>
      <c r="G6245" s="31" t="s">
        <v>113</v>
      </c>
      <c r="H6245" s="31" t="s">
        <v>108</v>
      </c>
      <c r="I6245" s="31" t="s">
        <v>9725</v>
      </c>
      <c r="J6245" s="31" t="s">
        <v>9726</v>
      </c>
      <c r="K6245" s="31" t="s">
        <v>110</v>
      </c>
      <c r="L6245" s="31" t="s">
        <v>9723</v>
      </c>
      <c r="M6245" s="31" t="s">
        <v>12</v>
      </c>
      <c r="N6245" s="31" t="s">
        <v>25930</v>
      </c>
      <c r="O6245" s="31" t="s">
        <v>25929</v>
      </c>
      <c r="P6245" s="32" t="s">
        <v>66</v>
      </c>
      <c r="Q6245" s="32">
        <v>0.5</v>
      </c>
      <c r="R6245" t="str">
        <f t="shared" si="97"/>
        <v>Шахраюк Г.І. ПП,  маг. "Олімп" р-н Полонский Район, г.Полонное, ул.Щорса, д.22</v>
      </c>
    </row>
    <row r="6246" spans="1:18" hidden="1" x14ac:dyDescent="0.25">
      <c r="A6246" s="32">
        <v>160611</v>
      </c>
      <c r="B6246" s="31" t="s">
        <v>9722</v>
      </c>
      <c r="C6246" s="31" t="s">
        <v>9723</v>
      </c>
      <c r="D6246" s="31" t="s">
        <v>9724</v>
      </c>
      <c r="E6246" s="31" t="s">
        <v>135</v>
      </c>
      <c r="F6246" s="31" t="s">
        <v>122</v>
      </c>
      <c r="G6246" s="31" t="s">
        <v>113</v>
      </c>
      <c r="H6246" s="31" t="s">
        <v>108</v>
      </c>
      <c r="I6246" s="31"/>
      <c r="J6246" s="31"/>
      <c r="K6246" s="31" t="s">
        <v>110</v>
      </c>
      <c r="L6246" s="31" t="s">
        <v>9727</v>
      </c>
      <c r="M6246" s="31" t="s">
        <v>12</v>
      </c>
      <c r="N6246" s="31" t="s">
        <v>25930</v>
      </c>
      <c r="O6246" s="31" t="s">
        <v>25929</v>
      </c>
      <c r="P6246" s="32" t="s">
        <v>66</v>
      </c>
      <c r="Q6246" s="32">
        <v>0.5</v>
      </c>
      <c r="R6246" t="str">
        <f t="shared" si="97"/>
        <v>Шахраюк Г.І. ПП,  маг. "Олімп" р-н Полонский Район, г.Полонное, ул.Щорса, д.22</v>
      </c>
    </row>
    <row r="6247" spans="1:18" hidden="1" x14ac:dyDescent="0.25">
      <c r="A6247" s="32">
        <v>160613</v>
      </c>
      <c r="B6247" s="31" t="s">
        <v>9733</v>
      </c>
      <c r="C6247" s="31" t="s">
        <v>9734</v>
      </c>
      <c r="D6247" s="31" t="s">
        <v>9735</v>
      </c>
      <c r="E6247" s="31" t="s">
        <v>135</v>
      </c>
      <c r="F6247" s="31" t="s">
        <v>122</v>
      </c>
      <c r="G6247" s="31" t="s">
        <v>107</v>
      </c>
      <c r="H6247" s="31" t="s">
        <v>108</v>
      </c>
      <c r="I6247" s="31" t="s">
        <v>124</v>
      </c>
      <c r="J6247" s="31" t="s">
        <v>109</v>
      </c>
      <c r="K6247" s="31" t="s">
        <v>110</v>
      </c>
      <c r="L6247" s="31" t="s">
        <v>9734</v>
      </c>
      <c r="M6247" s="31" t="s">
        <v>10</v>
      </c>
      <c r="N6247" s="31" t="s">
        <v>25930</v>
      </c>
      <c r="O6247" s="31" t="s">
        <v>25929</v>
      </c>
      <c r="P6247" s="32" t="s">
        <v>66</v>
      </c>
      <c r="Q6247" s="32">
        <v>0.5</v>
      </c>
      <c r="R6247" t="str">
        <f t="shared" si="97"/>
        <v>Корнійчук М.В. ПП, маг. "У ставка" р-н Белогорский Район, с.Великая Боровица, ул.Шевченко, д.36</v>
      </c>
    </row>
    <row r="6248" spans="1:18" hidden="1" x14ac:dyDescent="0.25">
      <c r="A6248" s="32">
        <v>160613</v>
      </c>
      <c r="B6248" s="31" t="s">
        <v>9733</v>
      </c>
      <c r="C6248" s="31" t="s">
        <v>9734</v>
      </c>
      <c r="D6248" s="31" t="s">
        <v>9735</v>
      </c>
      <c r="E6248" s="31" t="s">
        <v>135</v>
      </c>
      <c r="F6248" s="31" t="s">
        <v>122</v>
      </c>
      <c r="G6248" s="31" t="s">
        <v>107</v>
      </c>
      <c r="H6248" s="31" t="s">
        <v>108</v>
      </c>
      <c r="I6248" s="31"/>
      <c r="J6248" s="31"/>
      <c r="K6248" s="31" t="s">
        <v>110</v>
      </c>
      <c r="L6248" s="31" t="s">
        <v>9734</v>
      </c>
      <c r="M6248" s="31" t="s">
        <v>10</v>
      </c>
      <c r="N6248" s="31" t="s">
        <v>25930</v>
      </c>
      <c r="O6248" s="31" t="s">
        <v>25929</v>
      </c>
      <c r="P6248" s="32" t="s">
        <v>66</v>
      </c>
      <c r="Q6248" s="32">
        <v>0.5</v>
      </c>
      <c r="R6248" t="str">
        <f t="shared" si="97"/>
        <v>Корнійчук М.В. ПП, маг. "У ставка" р-н Белогорский Район, с.Великая Боровица, ул.Шевченко, д.36</v>
      </c>
    </row>
    <row r="6249" spans="1:18" hidden="1" x14ac:dyDescent="0.25">
      <c r="A6249" s="32">
        <v>160614</v>
      </c>
      <c r="B6249" s="31" t="s">
        <v>9736</v>
      </c>
      <c r="C6249" s="31" t="s">
        <v>9737</v>
      </c>
      <c r="D6249" s="31" t="s">
        <v>9738</v>
      </c>
      <c r="E6249" s="31" t="s">
        <v>145</v>
      </c>
      <c r="F6249" s="31" t="s">
        <v>122</v>
      </c>
      <c r="G6249" s="31" t="s">
        <v>107</v>
      </c>
      <c r="H6249" s="31" t="s">
        <v>108</v>
      </c>
      <c r="I6249" s="31" t="s">
        <v>9739</v>
      </c>
      <c r="J6249" s="31" t="s">
        <v>9740</v>
      </c>
      <c r="K6249" s="31" t="s">
        <v>110</v>
      </c>
      <c r="L6249" s="31" t="s">
        <v>9737</v>
      </c>
      <c r="M6249" s="31" t="s">
        <v>25936</v>
      </c>
      <c r="N6249" s="31" t="s">
        <v>25931</v>
      </c>
      <c r="O6249" s="31" t="s">
        <v>25929</v>
      </c>
      <c r="P6249" s="32" t="s">
        <v>67</v>
      </c>
      <c r="Q6249" s="32">
        <v>0.5</v>
      </c>
      <c r="R6249" t="str">
        <f t="shared" si="97"/>
        <v>Королівський О.П. ПП, маг. "7+" р-н Городокский Район, г.Городок, ул.Шевченко, д.52а</v>
      </c>
    </row>
    <row r="6250" spans="1:18" hidden="1" x14ac:dyDescent="0.25">
      <c r="A6250" s="32">
        <v>160614</v>
      </c>
      <c r="B6250" s="31" t="s">
        <v>9736</v>
      </c>
      <c r="C6250" s="31" t="s">
        <v>9737</v>
      </c>
      <c r="D6250" s="31" t="s">
        <v>9738</v>
      </c>
      <c r="E6250" s="31" t="s">
        <v>145</v>
      </c>
      <c r="F6250" s="31" t="s">
        <v>122</v>
      </c>
      <c r="G6250" s="31" t="s">
        <v>107</v>
      </c>
      <c r="H6250" s="31" t="s">
        <v>108</v>
      </c>
      <c r="I6250" s="31"/>
      <c r="J6250" s="31"/>
      <c r="K6250" s="31" t="s">
        <v>110</v>
      </c>
      <c r="L6250" s="31" t="s">
        <v>9737</v>
      </c>
      <c r="M6250" s="31" t="s">
        <v>25936</v>
      </c>
      <c r="N6250" s="31" t="s">
        <v>25931</v>
      </c>
      <c r="O6250" s="31" t="s">
        <v>25929</v>
      </c>
      <c r="P6250" s="32" t="s">
        <v>67</v>
      </c>
      <c r="Q6250" s="32">
        <v>0.5</v>
      </c>
      <c r="R6250" t="str">
        <f t="shared" si="97"/>
        <v>Королівський О.П. ПП, маг. "7+" р-н Городокский Район, г.Городок, ул.Шевченко, д.52а</v>
      </c>
    </row>
    <row r="6251" spans="1:18" hidden="1" x14ac:dyDescent="0.25">
      <c r="A6251" s="32">
        <v>160615</v>
      </c>
      <c r="B6251" s="31" t="s">
        <v>9741</v>
      </c>
      <c r="C6251" s="31" t="s">
        <v>9742</v>
      </c>
      <c r="D6251" s="31" t="s">
        <v>9743</v>
      </c>
      <c r="E6251" s="31" t="s">
        <v>145</v>
      </c>
      <c r="F6251" s="31" t="s">
        <v>122</v>
      </c>
      <c r="G6251" s="31" t="s">
        <v>107</v>
      </c>
      <c r="H6251" s="31" t="s">
        <v>108</v>
      </c>
      <c r="I6251" s="31" t="s">
        <v>9744</v>
      </c>
      <c r="J6251" s="31" t="s">
        <v>9745</v>
      </c>
      <c r="K6251" s="31" t="s">
        <v>110</v>
      </c>
      <c r="L6251" s="31" t="s">
        <v>9742</v>
      </c>
      <c r="M6251" s="31" t="s">
        <v>25936</v>
      </c>
      <c r="N6251" s="31" t="s">
        <v>25931</v>
      </c>
      <c r="O6251" s="31" t="s">
        <v>25929</v>
      </c>
      <c r="P6251" s="32" t="s">
        <v>67</v>
      </c>
      <c r="Q6251" s="32">
        <v>1</v>
      </c>
      <c r="R6251" t="str">
        <f t="shared" si="97"/>
        <v>Королівський Р.Т. ПП, маг. "Королівський смак" р-н Городокский Район, г.Городок, ул.Терешковой, д.5</v>
      </c>
    </row>
    <row r="6252" spans="1:18" hidden="1" x14ac:dyDescent="0.25">
      <c r="A6252" s="32">
        <v>160615</v>
      </c>
      <c r="B6252" s="31" t="s">
        <v>9741</v>
      </c>
      <c r="C6252" s="31" t="s">
        <v>9742</v>
      </c>
      <c r="D6252" s="31" t="s">
        <v>9743</v>
      </c>
      <c r="E6252" s="31" t="s">
        <v>145</v>
      </c>
      <c r="F6252" s="31" t="s">
        <v>122</v>
      </c>
      <c r="G6252" s="31" t="s">
        <v>107</v>
      </c>
      <c r="H6252" s="31" t="s">
        <v>108</v>
      </c>
      <c r="I6252" s="31"/>
      <c r="J6252" s="31"/>
      <c r="K6252" s="31" t="s">
        <v>110</v>
      </c>
      <c r="L6252" s="31" t="s">
        <v>9742</v>
      </c>
      <c r="M6252" s="31" t="s">
        <v>25936</v>
      </c>
      <c r="N6252" s="31" t="s">
        <v>25931</v>
      </c>
      <c r="O6252" s="31" t="s">
        <v>25929</v>
      </c>
      <c r="P6252" s="32" t="s">
        <v>67</v>
      </c>
      <c r="Q6252" s="32">
        <v>1</v>
      </c>
      <c r="R6252" t="str">
        <f t="shared" si="97"/>
        <v>Королівський Р.Т. ПП, маг. "Королівський смак" р-н Городокский Район, г.Городок, ул.Терешковой, д.5</v>
      </c>
    </row>
    <row r="6253" spans="1:18" hidden="1" x14ac:dyDescent="0.25">
      <c r="A6253" s="32">
        <v>160632</v>
      </c>
      <c r="B6253" s="31" t="s">
        <v>9790</v>
      </c>
      <c r="C6253" s="31" t="s">
        <v>9791</v>
      </c>
      <c r="D6253" s="31" t="s">
        <v>9792</v>
      </c>
      <c r="E6253" s="31" t="s">
        <v>135</v>
      </c>
      <c r="F6253" s="31" t="s">
        <v>122</v>
      </c>
      <c r="G6253" s="31" t="s">
        <v>114</v>
      </c>
      <c r="H6253" s="31" t="s">
        <v>108</v>
      </c>
      <c r="I6253" s="31" t="s">
        <v>9793</v>
      </c>
      <c r="J6253" s="31" t="s">
        <v>9794</v>
      </c>
      <c r="K6253" s="31" t="s">
        <v>110</v>
      </c>
      <c r="L6253" s="31" t="s">
        <v>9791</v>
      </c>
      <c r="M6253" s="31" t="s">
        <v>10</v>
      </c>
      <c r="N6253" s="31" t="s">
        <v>25930</v>
      </c>
      <c r="O6253" s="31" t="s">
        <v>25929</v>
      </c>
      <c r="P6253" s="32" t="s">
        <v>67</v>
      </c>
      <c r="Q6253" s="32">
        <v>0.5</v>
      </c>
      <c r="R6253" t="str">
        <f t="shared" si="97"/>
        <v>Костючек О.А. ПП, маг.-кафе "Нон-Стоп" г.Нетишин, ул.Энергетиков, д.12</v>
      </c>
    </row>
    <row r="6254" spans="1:18" hidden="1" x14ac:dyDescent="0.25">
      <c r="A6254" s="32">
        <v>160633</v>
      </c>
      <c r="B6254" s="31" t="s">
        <v>9795</v>
      </c>
      <c r="C6254" s="31" t="s">
        <v>9796</v>
      </c>
      <c r="D6254" s="31" t="s">
        <v>9797</v>
      </c>
      <c r="E6254" s="31" t="s">
        <v>135</v>
      </c>
      <c r="F6254" s="31" t="s">
        <v>122</v>
      </c>
      <c r="G6254" s="31" t="s">
        <v>107</v>
      </c>
      <c r="H6254" s="31" t="s">
        <v>108</v>
      </c>
      <c r="I6254" s="31" t="s">
        <v>9798</v>
      </c>
      <c r="J6254" s="31" t="s">
        <v>9799</v>
      </c>
      <c r="K6254" s="31" t="s">
        <v>110</v>
      </c>
      <c r="L6254" s="31" t="s">
        <v>9796</v>
      </c>
      <c r="M6254" s="31" t="s">
        <v>8</v>
      </c>
      <c r="N6254" s="31" t="s">
        <v>25930</v>
      </c>
      <c r="O6254" s="31" t="s">
        <v>25929</v>
      </c>
      <c r="P6254" s="32" t="s">
        <v>67</v>
      </c>
      <c r="Q6254" s="32">
        <v>1</v>
      </c>
      <c r="R6254" t="str">
        <f t="shared" si="97"/>
        <v>Котик М.В. ПП, маг. "Даринка" р-н Шепетовский Район, с.Судилков, ул.Титова, д.2</v>
      </c>
    </row>
    <row r="6255" spans="1:18" hidden="1" x14ac:dyDescent="0.25">
      <c r="A6255" s="32">
        <v>160633</v>
      </c>
      <c r="B6255" s="31" t="s">
        <v>9795</v>
      </c>
      <c r="C6255" s="31" t="s">
        <v>9796</v>
      </c>
      <c r="D6255" s="31" t="s">
        <v>9797</v>
      </c>
      <c r="E6255" s="31" t="s">
        <v>135</v>
      </c>
      <c r="F6255" s="31" t="s">
        <v>122</v>
      </c>
      <c r="G6255" s="31" t="s">
        <v>107</v>
      </c>
      <c r="H6255" s="31" t="s">
        <v>108</v>
      </c>
      <c r="I6255" s="31"/>
      <c r="J6255" s="31"/>
      <c r="K6255" s="31" t="s">
        <v>110</v>
      </c>
      <c r="L6255" s="31" t="s">
        <v>9796</v>
      </c>
      <c r="M6255" s="31" t="s">
        <v>8</v>
      </c>
      <c r="N6255" s="31" t="s">
        <v>25930</v>
      </c>
      <c r="O6255" s="31" t="s">
        <v>25929</v>
      </c>
      <c r="P6255" s="32" t="s">
        <v>67</v>
      </c>
      <c r="Q6255" s="32">
        <v>1</v>
      </c>
      <c r="R6255" t="str">
        <f t="shared" si="97"/>
        <v>Котик М.В. ПП, маг. "Даринка" р-н Шепетовский Район, с.Судилков, ул.Титова, д.2</v>
      </c>
    </row>
    <row r="6256" spans="1:18" hidden="1" x14ac:dyDescent="0.25">
      <c r="A6256" s="32">
        <v>160645</v>
      </c>
      <c r="B6256" s="31" t="s">
        <v>9822</v>
      </c>
      <c r="C6256" s="31" t="s">
        <v>9823</v>
      </c>
      <c r="D6256" s="31" t="s">
        <v>9824</v>
      </c>
      <c r="E6256" s="31" t="s">
        <v>135</v>
      </c>
      <c r="F6256" s="31" t="s">
        <v>122</v>
      </c>
      <c r="G6256" s="31" t="s">
        <v>107</v>
      </c>
      <c r="H6256" s="31" t="s">
        <v>108</v>
      </c>
      <c r="I6256" s="31" t="s">
        <v>9825</v>
      </c>
      <c r="J6256" s="31" t="s">
        <v>9826</v>
      </c>
      <c r="K6256" s="31" t="s">
        <v>110</v>
      </c>
      <c r="L6256" s="31" t="s">
        <v>9827</v>
      </c>
      <c r="M6256" s="31" t="s">
        <v>7</v>
      </c>
      <c r="N6256" s="31" t="s">
        <v>25930</v>
      </c>
      <c r="O6256" s="31" t="s">
        <v>25929</v>
      </c>
      <c r="P6256" s="32" t="s">
        <v>67</v>
      </c>
      <c r="Q6256" s="32">
        <v>0.5</v>
      </c>
      <c r="R6256" t="str">
        <f t="shared" si="97"/>
        <v>Кравченко Ю.В. ПП, маг. "Живчик" р-н Изяславский Район, с.Добрин, ул.Матросова, д.8</v>
      </c>
    </row>
    <row r="6257" spans="1:18" hidden="1" x14ac:dyDescent="0.25">
      <c r="A6257" s="32">
        <v>160645</v>
      </c>
      <c r="B6257" s="31" t="s">
        <v>9822</v>
      </c>
      <c r="C6257" s="31" t="s">
        <v>9823</v>
      </c>
      <c r="D6257" s="31" t="s">
        <v>9824</v>
      </c>
      <c r="E6257" s="31" t="s">
        <v>135</v>
      </c>
      <c r="F6257" s="31" t="s">
        <v>122</v>
      </c>
      <c r="G6257" s="31" t="s">
        <v>107</v>
      </c>
      <c r="H6257" s="31" t="s">
        <v>108</v>
      </c>
      <c r="I6257" s="31"/>
      <c r="J6257" s="31"/>
      <c r="K6257" s="31" t="s">
        <v>110</v>
      </c>
      <c r="L6257" s="31" t="s">
        <v>9823</v>
      </c>
      <c r="M6257" s="31" t="s">
        <v>7</v>
      </c>
      <c r="N6257" s="31" t="s">
        <v>25930</v>
      </c>
      <c r="O6257" s="31" t="s">
        <v>25929</v>
      </c>
      <c r="P6257" s="32" t="s">
        <v>67</v>
      </c>
      <c r="Q6257" s="32">
        <v>0.5</v>
      </c>
      <c r="R6257" t="str">
        <f t="shared" si="97"/>
        <v>Кравченко Ю.В. ПП, маг. "Живчик" р-н Изяславский Район, с.Добрин, ул.Матросова, д.8</v>
      </c>
    </row>
    <row r="6258" spans="1:18" hidden="1" x14ac:dyDescent="0.25">
      <c r="A6258" s="32">
        <v>160647</v>
      </c>
      <c r="B6258" s="31" t="s">
        <v>9831</v>
      </c>
      <c r="C6258" s="31" t="s">
        <v>9832</v>
      </c>
      <c r="D6258" s="31" t="s">
        <v>9833</v>
      </c>
      <c r="E6258" s="31" t="s">
        <v>135</v>
      </c>
      <c r="F6258" s="31" t="s">
        <v>122</v>
      </c>
      <c r="G6258" s="31" t="s">
        <v>107</v>
      </c>
      <c r="H6258" s="31" t="s">
        <v>108</v>
      </c>
      <c r="I6258" s="31" t="s">
        <v>9834</v>
      </c>
      <c r="J6258" s="31" t="s">
        <v>9835</v>
      </c>
      <c r="K6258" s="31" t="s">
        <v>110</v>
      </c>
      <c r="L6258" s="31" t="s">
        <v>9832</v>
      </c>
      <c r="M6258" s="31" t="s">
        <v>11</v>
      </c>
      <c r="N6258" s="31" t="s">
        <v>25930</v>
      </c>
      <c r="O6258" s="31" t="s">
        <v>25929</v>
      </c>
      <c r="P6258" s="32" t="s">
        <v>66</v>
      </c>
      <c r="Q6258" s="32">
        <v>1</v>
      </c>
      <c r="R6258" t="str">
        <f t="shared" si="97"/>
        <v>Кравчук І.М. ПП, маг. "Візит" г.Шепетовка, ул.Маркса Карла, д.51А</v>
      </c>
    </row>
    <row r="6259" spans="1:18" hidden="1" x14ac:dyDescent="0.25">
      <c r="A6259" s="32">
        <v>160647</v>
      </c>
      <c r="B6259" s="31" t="s">
        <v>9831</v>
      </c>
      <c r="C6259" s="31" t="s">
        <v>9832</v>
      </c>
      <c r="D6259" s="31" t="s">
        <v>9833</v>
      </c>
      <c r="E6259" s="31" t="s">
        <v>135</v>
      </c>
      <c r="F6259" s="31" t="s">
        <v>122</v>
      </c>
      <c r="G6259" s="31" t="s">
        <v>107</v>
      </c>
      <c r="H6259" s="31" t="s">
        <v>108</v>
      </c>
      <c r="I6259" s="31"/>
      <c r="J6259" s="31"/>
      <c r="K6259" s="31" t="s">
        <v>110</v>
      </c>
      <c r="L6259" s="31" t="s">
        <v>9832</v>
      </c>
      <c r="M6259" s="31" t="s">
        <v>11</v>
      </c>
      <c r="N6259" s="31" t="s">
        <v>25930</v>
      </c>
      <c r="O6259" s="31" t="s">
        <v>25929</v>
      </c>
      <c r="P6259" s="32" t="s">
        <v>66</v>
      </c>
      <c r="Q6259" s="32">
        <v>1</v>
      </c>
      <c r="R6259" t="str">
        <f t="shared" si="97"/>
        <v>Кравчук І.М. ПП, маг. "Візит" г.Шепетовка, ул.Маркса Карла, д.51А</v>
      </c>
    </row>
    <row r="6260" spans="1:18" hidden="1" x14ac:dyDescent="0.25">
      <c r="A6260" s="32">
        <v>160650</v>
      </c>
      <c r="B6260" s="31" t="s">
        <v>320</v>
      </c>
      <c r="C6260" s="31" t="s">
        <v>321</v>
      </c>
      <c r="D6260" s="31" t="s">
        <v>9842</v>
      </c>
      <c r="E6260" s="31" t="s">
        <v>135</v>
      </c>
      <c r="F6260" s="31" t="s">
        <v>122</v>
      </c>
      <c r="G6260" s="31" t="s">
        <v>149</v>
      </c>
      <c r="H6260" s="31" t="s">
        <v>108</v>
      </c>
      <c r="I6260" s="31" t="s">
        <v>9843</v>
      </c>
      <c r="J6260" s="31" t="s">
        <v>9844</v>
      </c>
      <c r="K6260" s="31" t="s">
        <v>110</v>
      </c>
      <c r="L6260" s="31" t="s">
        <v>321</v>
      </c>
      <c r="M6260" s="31" t="s">
        <v>9</v>
      </c>
      <c r="N6260" s="31" t="s">
        <v>25930</v>
      </c>
      <c r="O6260" s="31" t="s">
        <v>25929</v>
      </c>
      <c r="P6260" s="32" t="s">
        <v>67</v>
      </c>
      <c r="Q6260" s="32">
        <v>0.5</v>
      </c>
      <c r="R6260" t="str">
        <f t="shared" si="97"/>
        <v>Кравчук О.І. ПП, к-к "Калина" р-н Белогорский Район, с.Мокроволя, д.1а (ул. Заречная)</v>
      </c>
    </row>
    <row r="6261" spans="1:18" hidden="1" x14ac:dyDescent="0.25">
      <c r="A6261" s="32">
        <v>160650</v>
      </c>
      <c r="B6261" s="31" t="s">
        <v>320</v>
      </c>
      <c r="C6261" s="31" t="s">
        <v>321</v>
      </c>
      <c r="D6261" s="31" t="s">
        <v>9842</v>
      </c>
      <c r="E6261" s="31" t="s">
        <v>135</v>
      </c>
      <c r="F6261" s="31" t="s">
        <v>122</v>
      </c>
      <c r="G6261" s="31" t="s">
        <v>149</v>
      </c>
      <c r="H6261" s="31" t="s">
        <v>108</v>
      </c>
      <c r="I6261" s="31"/>
      <c r="J6261" s="31"/>
      <c r="K6261" s="31" t="s">
        <v>110</v>
      </c>
      <c r="L6261" s="31" t="s">
        <v>321</v>
      </c>
      <c r="M6261" s="31" t="s">
        <v>9</v>
      </c>
      <c r="N6261" s="31" t="s">
        <v>25930</v>
      </c>
      <c r="O6261" s="31" t="s">
        <v>25929</v>
      </c>
      <c r="P6261" s="32" t="s">
        <v>67</v>
      </c>
      <c r="Q6261" s="32">
        <v>0.5</v>
      </c>
      <c r="R6261" t="str">
        <f t="shared" si="97"/>
        <v>Кравчук О.І. ПП, к-к "Калина" р-н Белогорский Район, с.Мокроволя, д.1а (ул. Заречная)</v>
      </c>
    </row>
    <row r="6262" spans="1:18" hidden="1" x14ac:dyDescent="0.25">
      <c r="A6262" s="32">
        <v>160653</v>
      </c>
      <c r="B6262" s="31" t="s">
        <v>9848</v>
      </c>
      <c r="C6262" s="31" t="s">
        <v>9849</v>
      </c>
      <c r="D6262" s="31" t="s">
        <v>9847</v>
      </c>
      <c r="E6262" s="31" t="s">
        <v>135</v>
      </c>
      <c r="F6262" s="31" t="s">
        <v>122</v>
      </c>
      <c r="G6262" s="31" t="s">
        <v>107</v>
      </c>
      <c r="H6262" s="31" t="s">
        <v>108</v>
      </c>
      <c r="I6262" s="31" t="s">
        <v>124</v>
      </c>
      <c r="J6262" s="31" t="s">
        <v>109</v>
      </c>
      <c r="K6262" s="31" t="s">
        <v>110</v>
      </c>
      <c r="L6262" s="31" t="s">
        <v>9849</v>
      </c>
      <c r="M6262" s="31" t="s">
        <v>9</v>
      </c>
      <c r="N6262" s="31" t="s">
        <v>25930</v>
      </c>
      <c r="O6262" s="31" t="s">
        <v>25929</v>
      </c>
      <c r="P6262" s="32" t="s">
        <v>66</v>
      </c>
      <c r="Q6262" s="32">
        <v>1</v>
      </c>
      <c r="R6262" t="str">
        <f t="shared" si="97"/>
        <v>Кравчук ПП, маг. "Сільпо" р-н Шепетовский Район, с.Городище, ул.Пяскерского (0)</v>
      </c>
    </row>
    <row r="6263" spans="1:18" hidden="1" x14ac:dyDescent="0.25">
      <c r="A6263" s="32">
        <v>160653</v>
      </c>
      <c r="B6263" s="31" t="s">
        <v>9848</v>
      </c>
      <c r="C6263" s="31" t="s">
        <v>9849</v>
      </c>
      <c r="D6263" s="31" t="s">
        <v>9847</v>
      </c>
      <c r="E6263" s="31" t="s">
        <v>135</v>
      </c>
      <c r="F6263" s="31" t="s">
        <v>122</v>
      </c>
      <c r="G6263" s="31" t="s">
        <v>107</v>
      </c>
      <c r="H6263" s="31" t="s">
        <v>108</v>
      </c>
      <c r="I6263" s="31"/>
      <c r="J6263" s="31"/>
      <c r="K6263" s="31" t="s">
        <v>110</v>
      </c>
      <c r="L6263" s="31" t="s">
        <v>9849</v>
      </c>
      <c r="M6263" s="31" t="s">
        <v>9</v>
      </c>
      <c r="N6263" s="31" t="s">
        <v>25930</v>
      </c>
      <c r="O6263" s="31" t="s">
        <v>25929</v>
      </c>
      <c r="P6263" s="32" t="s">
        <v>66</v>
      </c>
      <c r="Q6263" s="32">
        <v>1</v>
      </c>
      <c r="R6263" t="str">
        <f t="shared" si="97"/>
        <v>Кравчук ПП, маг. "Сільпо" р-н Шепетовский Район, с.Городище, ул.Пяскерского (0)</v>
      </c>
    </row>
    <row r="6264" spans="1:18" hidden="1" x14ac:dyDescent="0.25">
      <c r="A6264" s="32">
        <v>160668</v>
      </c>
      <c r="B6264" s="31" t="s">
        <v>9875</v>
      </c>
      <c r="C6264" s="31" t="s">
        <v>9876</v>
      </c>
      <c r="D6264" s="31" t="s">
        <v>9877</v>
      </c>
      <c r="E6264" s="31" t="s">
        <v>145</v>
      </c>
      <c r="F6264" s="31" t="s">
        <v>122</v>
      </c>
      <c r="G6264" s="31" t="s">
        <v>107</v>
      </c>
      <c r="H6264" s="31" t="s">
        <v>108</v>
      </c>
      <c r="I6264" s="31" t="s">
        <v>9878</v>
      </c>
      <c r="J6264" s="31" t="s">
        <v>9879</v>
      </c>
      <c r="K6264" s="31" t="s">
        <v>110</v>
      </c>
      <c r="L6264" s="31" t="s">
        <v>9876</v>
      </c>
      <c r="M6264" s="31" t="s">
        <v>14</v>
      </c>
      <c r="N6264" s="31" t="s">
        <v>25931</v>
      </c>
      <c r="O6264" s="31" t="s">
        <v>25929</v>
      </c>
      <c r="P6264" s="32" t="s">
        <v>67</v>
      </c>
      <c r="Q6264" s="32">
        <v>0.5</v>
      </c>
      <c r="R6264" t="str">
        <f t="shared" si="97"/>
        <v>Кришталь В.С. ПП, маг. "Продукти" р-н Деражнянский Район, с.Копачовка, ул.Ленина, д.24а</v>
      </c>
    </row>
    <row r="6265" spans="1:18" hidden="1" x14ac:dyDescent="0.25">
      <c r="A6265" s="32">
        <v>160668</v>
      </c>
      <c r="B6265" s="31" t="s">
        <v>9875</v>
      </c>
      <c r="C6265" s="31" t="s">
        <v>9876</v>
      </c>
      <c r="D6265" s="31" t="s">
        <v>9877</v>
      </c>
      <c r="E6265" s="31" t="s">
        <v>145</v>
      </c>
      <c r="F6265" s="31" t="s">
        <v>122</v>
      </c>
      <c r="G6265" s="31" t="s">
        <v>107</v>
      </c>
      <c r="H6265" s="31" t="s">
        <v>108</v>
      </c>
      <c r="I6265" s="31"/>
      <c r="J6265" s="31"/>
      <c r="K6265" s="31" t="s">
        <v>110</v>
      </c>
      <c r="L6265" s="31" t="s">
        <v>9876</v>
      </c>
      <c r="M6265" s="31" t="s">
        <v>14</v>
      </c>
      <c r="N6265" s="31" t="s">
        <v>25931</v>
      </c>
      <c r="O6265" s="31" t="s">
        <v>25929</v>
      </c>
      <c r="P6265" s="32" t="s">
        <v>67</v>
      </c>
      <c r="Q6265" s="32">
        <v>0.5</v>
      </c>
      <c r="R6265" t="str">
        <f t="shared" si="97"/>
        <v>Кришталь В.С. ПП, маг. "Продукти" р-н Деражнянский Район, с.Копачовка, ул.Ленина, д.24а</v>
      </c>
    </row>
    <row r="6266" spans="1:18" hidden="1" x14ac:dyDescent="0.25">
      <c r="A6266" s="32">
        <v>160690</v>
      </c>
      <c r="B6266" s="31" t="s">
        <v>9928</v>
      </c>
      <c r="C6266" s="31" t="s">
        <v>9929</v>
      </c>
      <c r="D6266" s="31" t="s">
        <v>9930</v>
      </c>
      <c r="E6266" s="31" t="s">
        <v>135</v>
      </c>
      <c r="F6266" s="31" t="s">
        <v>122</v>
      </c>
      <c r="G6266" s="31" t="s">
        <v>107</v>
      </c>
      <c r="H6266" s="31" t="s">
        <v>108</v>
      </c>
      <c r="I6266" s="31" t="s">
        <v>9931</v>
      </c>
      <c r="J6266" s="31" t="s">
        <v>9932</v>
      </c>
      <c r="K6266" s="31" t="s">
        <v>110</v>
      </c>
      <c r="L6266" s="31" t="s">
        <v>9929</v>
      </c>
      <c r="M6266" s="31" t="s">
        <v>9</v>
      </c>
      <c r="N6266" s="31" t="s">
        <v>25930</v>
      </c>
      <c r="O6266" s="31" t="s">
        <v>25929</v>
      </c>
      <c r="P6266" s="32" t="s">
        <v>67</v>
      </c>
      <c r="Q6266" s="32">
        <v>0.5</v>
      </c>
      <c r="R6266" t="str">
        <f t="shared" si="97"/>
        <v>Курашкін ПП, маг. "Продукти" р-н Шепетовский Район, с.Великая Решневка, ул.Ленина, д.1</v>
      </c>
    </row>
    <row r="6267" spans="1:18" hidden="1" x14ac:dyDescent="0.25">
      <c r="A6267" s="32">
        <v>160690</v>
      </c>
      <c r="B6267" s="31" t="s">
        <v>9928</v>
      </c>
      <c r="C6267" s="31" t="s">
        <v>9929</v>
      </c>
      <c r="D6267" s="31" t="s">
        <v>9930</v>
      </c>
      <c r="E6267" s="31" t="s">
        <v>135</v>
      </c>
      <c r="F6267" s="31" t="s">
        <v>122</v>
      </c>
      <c r="G6267" s="31" t="s">
        <v>107</v>
      </c>
      <c r="H6267" s="31" t="s">
        <v>108</v>
      </c>
      <c r="I6267" s="31"/>
      <c r="J6267" s="31"/>
      <c r="K6267" s="31" t="s">
        <v>110</v>
      </c>
      <c r="L6267" s="31" t="s">
        <v>9929</v>
      </c>
      <c r="M6267" s="31" t="s">
        <v>9</v>
      </c>
      <c r="N6267" s="31" t="s">
        <v>25930</v>
      </c>
      <c r="O6267" s="31" t="s">
        <v>25929</v>
      </c>
      <c r="P6267" s="32" t="s">
        <v>67</v>
      </c>
      <c r="Q6267" s="32">
        <v>0.5</v>
      </c>
      <c r="R6267" t="str">
        <f t="shared" si="97"/>
        <v>Курашкін ПП, маг. "Продукти" р-н Шепетовский Район, с.Великая Решневка, ул.Ленина, д.1</v>
      </c>
    </row>
    <row r="6268" spans="1:18" hidden="1" x14ac:dyDescent="0.25">
      <c r="A6268" s="32">
        <v>160699</v>
      </c>
      <c r="B6268" s="31" t="s">
        <v>9960</v>
      </c>
      <c r="C6268" s="31" t="s">
        <v>9961</v>
      </c>
      <c r="D6268" s="31" t="s">
        <v>9962</v>
      </c>
      <c r="E6268" s="31" t="s">
        <v>135</v>
      </c>
      <c r="F6268" s="31" t="s">
        <v>122</v>
      </c>
      <c r="G6268" s="31" t="s">
        <v>107</v>
      </c>
      <c r="H6268" s="31" t="s">
        <v>108</v>
      </c>
      <c r="I6268" s="31" t="s">
        <v>9963</v>
      </c>
      <c r="J6268" s="31" t="s">
        <v>9964</v>
      </c>
      <c r="K6268" s="31" t="s">
        <v>110</v>
      </c>
      <c r="L6268" s="31" t="s">
        <v>9965</v>
      </c>
      <c r="M6268" s="31" t="s">
        <v>7</v>
      </c>
      <c r="N6268" s="31" t="s">
        <v>25930</v>
      </c>
      <c r="O6268" s="31" t="s">
        <v>25929</v>
      </c>
      <c r="P6268" s="32" t="s">
        <v>67</v>
      </c>
      <c r="Q6268" s="32">
        <v>0.5</v>
      </c>
      <c r="R6268" t="str">
        <f t="shared" si="97"/>
        <v>(КООП) Куцик В.І. ПП, маг. "Зірка" г.Славута, пер.Хмельницкого Богдана, д.73</v>
      </c>
    </row>
    <row r="6269" spans="1:18" hidden="1" x14ac:dyDescent="0.25">
      <c r="A6269" s="32">
        <v>160699</v>
      </c>
      <c r="B6269" s="31" t="s">
        <v>9960</v>
      </c>
      <c r="C6269" s="31" t="s">
        <v>9961</v>
      </c>
      <c r="D6269" s="31" t="s">
        <v>9962</v>
      </c>
      <c r="E6269" s="31" t="s">
        <v>135</v>
      </c>
      <c r="F6269" s="31" t="s">
        <v>122</v>
      </c>
      <c r="G6269" s="31" t="s">
        <v>107</v>
      </c>
      <c r="H6269" s="31" t="s">
        <v>108</v>
      </c>
      <c r="I6269" s="31"/>
      <c r="J6269" s="31"/>
      <c r="K6269" s="31" t="s">
        <v>110</v>
      </c>
      <c r="L6269" s="31" t="s">
        <v>9965</v>
      </c>
      <c r="M6269" s="31" t="s">
        <v>7</v>
      </c>
      <c r="N6269" s="31" t="s">
        <v>25930</v>
      </c>
      <c r="O6269" s="31" t="s">
        <v>25929</v>
      </c>
      <c r="P6269" s="32" t="s">
        <v>67</v>
      </c>
      <c r="Q6269" s="32">
        <v>0.5</v>
      </c>
      <c r="R6269" t="str">
        <f t="shared" si="97"/>
        <v>(КООП) Куцик В.І. ПП, маг. "Зірка" г.Славута, пер.Хмельницкого Богдана, д.73</v>
      </c>
    </row>
    <row r="6270" spans="1:18" hidden="1" x14ac:dyDescent="0.25">
      <c r="A6270" s="32">
        <v>160700</v>
      </c>
      <c r="B6270" s="31" t="s">
        <v>9966</v>
      </c>
      <c r="C6270" s="31" t="s">
        <v>9967</v>
      </c>
      <c r="D6270" s="31" t="s">
        <v>9968</v>
      </c>
      <c r="E6270" s="31" t="s">
        <v>135</v>
      </c>
      <c r="F6270" s="31" t="s">
        <v>122</v>
      </c>
      <c r="G6270" s="31" t="s">
        <v>107</v>
      </c>
      <c r="H6270" s="31" t="s">
        <v>108</v>
      </c>
      <c r="I6270" s="31" t="s">
        <v>9963</v>
      </c>
      <c r="J6270" s="31" t="s">
        <v>9964</v>
      </c>
      <c r="K6270" s="31" t="s">
        <v>110</v>
      </c>
      <c r="L6270" s="31" t="s">
        <v>9969</v>
      </c>
      <c r="M6270" s="31" t="s">
        <v>7</v>
      </c>
      <c r="N6270" s="31" t="s">
        <v>25930</v>
      </c>
      <c r="O6270" s="31" t="s">
        <v>25929</v>
      </c>
      <c r="P6270" s="32" t="s">
        <v>67</v>
      </c>
      <c r="Q6270" s="32">
        <v>0.5</v>
      </c>
      <c r="R6270" t="str">
        <f t="shared" si="97"/>
        <v>(КООП) Куцик В.І. ПП, маг. "Чайка" г.Славута, ул.Церковная, д.48</v>
      </c>
    </row>
    <row r="6271" spans="1:18" hidden="1" x14ac:dyDescent="0.25">
      <c r="A6271" s="32">
        <v>160700</v>
      </c>
      <c r="B6271" s="31" t="s">
        <v>9966</v>
      </c>
      <c r="C6271" s="31" t="s">
        <v>9967</v>
      </c>
      <c r="D6271" s="31" t="s">
        <v>9968</v>
      </c>
      <c r="E6271" s="31" t="s">
        <v>135</v>
      </c>
      <c r="F6271" s="31" t="s">
        <v>122</v>
      </c>
      <c r="G6271" s="31" t="s">
        <v>107</v>
      </c>
      <c r="H6271" s="31" t="s">
        <v>108</v>
      </c>
      <c r="I6271" s="31"/>
      <c r="J6271" s="31"/>
      <c r="K6271" s="31" t="s">
        <v>110</v>
      </c>
      <c r="L6271" s="31" t="s">
        <v>9969</v>
      </c>
      <c r="M6271" s="31" t="s">
        <v>7</v>
      </c>
      <c r="N6271" s="31" t="s">
        <v>25930</v>
      </c>
      <c r="O6271" s="31" t="s">
        <v>25929</v>
      </c>
      <c r="P6271" s="32" t="s">
        <v>67</v>
      </c>
      <c r="Q6271" s="32">
        <v>0.5</v>
      </c>
      <c r="R6271" t="str">
        <f t="shared" si="97"/>
        <v>(КООП) Куцик В.І. ПП, маг. "Чайка" г.Славута, ул.Церковная, д.48</v>
      </c>
    </row>
    <row r="6272" spans="1:18" hidden="1" x14ac:dyDescent="0.25">
      <c r="A6272" s="32">
        <v>160701</v>
      </c>
      <c r="B6272" s="31" t="s">
        <v>9970</v>
      </c>
      <c r="C6272" s="31" t="s">
        <v>9971</v>
      </c>
      <c r="D6272" s="31" t="s">
        <v>9972</v>
      </c>
      <c r="E6272" s="31" t="s">
        <v>145</v>
      </c>
      <c r="F6272" s="31" t="s">
        <v>122</v>
      </c>
      <c r="G6272" s="31" t="s">
        <v>107</v>
      </c>
      <c r="H6272" s="31" t="s">
        <v>108</v>
      </c>
      <c r="I6272" s="31" t="s">
        <v>7683</v>
      </c>
      <c r="J6272" s="31" t="s">
        <v>7684</v>
      </c>
      <c r="K6272" s="31" t="s">
        <v>110</v>
      </c>
      <c r="L6272" s="31" t="s">
        <v>9971</v>
      </c>
      <c r="M6272" s="31" t="s">
        <v>25936</v>
      </c>
      <c r="N6272" s="31" t="s">
        <v>25931</v>
      </c>
      <c r="O6272" s="31" t="s">
        <v>25929</v>
      </c>
      <c r="P6272" s="32" t="s">
        <v>66</v>
      </c>
      <c r="Q6272" s="32">
        <v>1</v>
      </c>
      <c r="R6272" t="str">
        <f t="shared" si="97"/>
        <v>Бойчук І.М. ПП, маг. "Продукти" р-н Городокский Район, с.Лесоводы, ул.Победы, д.8а</v>
      </c>
    </row>
    <row r="6273" spans="1:18" hidden="1" x14ac:dyDescent="0.25">
      <c r="A6273" s="32">
        <v>162971</v>
      </c>
      <c r="B6273" s="31" t="s">
        <v>15542</v>
      </c>
      <c r="C6273" s="31" t="s">
        <v>15543</v>
      </c>
      <c r="D6273" s="31" t="s">
        <v>15544</v>
      </c>
      <c r="E6273" s="31" t="s">
        <v>145</v>
      </c>
      <c r="F6273" s="31" t="s">
        <v>122</v>
      </c>
      <c r="G6273" s="31" t="s">
        <v>299</v>
      </c>
      <c r="H6273" s="31" t="s">
        <v>108</v>
      </c>
      <c r="I6273" s="31"/>
      <c r="J6273" s="31"/>
      <c r="K6273" s="31" t="s">
        <v>110</v>
      </c>
      <c r="L6273" s="31" t="s">
        <v>15543</v>
      </c>
      <c r="M6273" s="31" t="s">
        <v>25936</v>
      </c>
      <c r="N6273" s="31" t="s">
        <v>25931</v>
      </c>
      <c r="O6273" s="31" t="s">
        <v>25929</v>
      </c>
      <c r="P6273" s="32" t="s">
        <v>66</v>
      </c>
      <c r="Q6273" s="32">
        <v>1</v>
      </c>
      <c r="R6273" t="str">
        <f t="shared" si="97"/>
        <v>Дармограй Г.М. ПП, маг. "Асорті" р-н Городокский Район, г.Городок, ул.Терешковой, д.2а</v>
      </c>
    </row>
    <row r="6274" spans="1:18" hidden="1" x14ac:dyDescent="0.25">
      <c r="A6274" s="32">
        <v>162976</v>
      </c>
      <c r="B6274" s="31" t="s">
        <v>15557</v>
      </c>
      <c r="C6274" s="31" t="s">
        <v>15558</v>
      </c>
      <c r="D6274" s="31" t="s">
        <v>15559</v>
      </c>
      <c r="E6274" s="31" t="s">
        <v>135</v>
      </c>
      <c r="F6274" s="31" t="s">
        <v>122</v>
      </c>
      <c r="G6274" s="31" t="s">
        <v>107</v>
      </c>
      <c r="H6274" s="31" t="s">
        <v>108</v>
      </c>
      <c r="I6274" s="31"/>
      <c r="J6274" s="31"/>
      <c r="K6274" s="31" t="s">
        <v>110</v>
      </c>
      <c r="L6274" s="31" t="s">
        <v>15560</v>
      </c>
      <c r="M6274" s="31" t="s">
        <v>9</v>
      </c>
      <c r="N6274" s="31" t="s">
        <v>25930</v>
      </c>
      <c r="O6274" s="31" t="s">
        <v>25929</v>
      </c>
      <c r="P6274" s="32" t="s">
        <v>67</v>
      </c>
      <c r="Q6274" s="32">
        <v>0.5</v>
      </c>
      <c r="R6274" t="str">
        <f t="shared" si="97"/>
        <v>Личик І.М. ПП, маг. "Рута" р-н Изяславский Район, с.Клубивка, ул.Кирпы, д.98</v>
      </c>
    </row>
    <row r="6275" spans="1:18" hidden="1" x14ac:dyDescent="0.25">
      <c r="A6275" s="32">
        <v>162976</v>
      </c>
      <c r="B6275" s="31" t="s">
        <v>15557</v>
      </c>
      <c r="C6275" s="31" t="s">
        <v>15558</v>
      </c>
      <c r="D6275" s="31" t="s">
        <v>15559</v>
      </c>
      <c r="E6275" s="31" t="s">
        <v>135</v>
      </c>
      <c r="F6275" s="31" t="s">
        <v>122</v>
      </c>
      <c r="G6275" s="31" t="s">
        <v>107</v>
      </c>
      <c r="H6275" s="31" t="s">
        <v>108</v>
      </c>
      <c r="I6275" s="31" t="s">
        <v>15561</v>
      </c>
      <c r="J6275" s="31" t="s">
        <v>15562</v>
      </c>
      <c r="K6275" s="31" t="s">
        <v>110</v>
      </c>
      <c r="L6275" s="31" t="s">
        <v>15558</v>
      </c>
      <c r="M6275" s="31" t="s">
        <v>9</v>
      </c>
      <c r="N6275" s="31" t="s">
        <v>25930</v>
      </c>
      <c r="O6275" s="31" t="s">
        <v>25929</v>
      </c>
      <c r="P6275" s="32" t="s">
        <v>67</v>
      </c>
      <c r="Q6275" s="32">
        <v>0.5</v>
      </c>
      <c r="R6275" t="str">
        <f t="shared" ref="R6275:R6338" si="98">CONCATENATE(C6275," ",D6275)</f>
        <v>Личик І.М. ПП, маг. "Рута" р-н Изяславский Район, с.Клубивка, ул.Кирпы, д.98</v>
      </c>
    </row>
    <row r="6276" spans="1:18" hidden="1" x14ac:dyDescent="0.25">
      <c r="A6276" s="32">
        <v>162981</v>
      </c>
      <c r="B6276" s="31" t="s">
        <v>15576</v>
      </c>
      <c r="C6276" s="31" t="s">
        <v>15577</v>
      </c>
      <c r="D6276" s="31" t="s">
        <v>15578</v>
      </c>
      <c r="E6276" s="31" t="s">
        <v>135</v>
      </c>
      <c r="F6276" s="31" t="s">
        <v>122</v>
      </c>
      <c r="G6276" s="31" t="s">
        <v>107</v>
      </c>
      <c r="H6276" s="31" t="s">
        <v>108</v>
      </c>
      <c r="I6276" s="31" t="s">
        <v>15579</v>
      </c>
      <c r="J6276" s="31" t="s">
        <v>15580</v>
      </c>
      <c r="K6276" s="31" t="s">
        <v>110</v>
      </c>
      <c r="L6276" s="31" t="s">
        <v>15577</v>
      </c>
      <c r="M6276" s="31" t="s">
        <v>9</v>
      </c>
      <c r="N6276" s="31" t="s">
        <v>25930</v>
      </c>
      <c r="O6276" s="31" t="s">
        <v>25929</v>
      </c>
      <c r="P6276" s="32" t="s">
        <v>66</v>
      </c>
      <c r="Q6276" s="32">
        <v>0.5</v>
      </c>
      <c r="R6276" t="str">
        <f t="shared" si="98"/>
        <v>Дворак В.Ю. ПП, маг. "Продукти" р-н Белогорский Район, пгт.Лепесовка, д.24 (ул. Гончарова)</v>
      </c>
    </row>
    <row r="6277" spans="1:18" hidden="1" x14ac:dyDescent="0.25">
      <c r="A6277" s="32">
        <v>162981</v>
      </c>
      <c r="B6277" s="31" t="s">
        <v>15576</v>
      </c>
      <c r="C6277" s="31" t="s">
        <v>15577</v>
      </c>
      <c r="D6277" s="31" t="s">
        <v>15578</v>
      </c>
      <c r="E6277" s="31" t="s">
        <v>135</v>
      </c>
      <c r="F6277" s="31" t="s">
        <v>122</v>
      </c>
      <c r="G6277" s="31" t="s">
        <v>107</v>
      </c>
      <c r="H6277" s="31" t="s">
        <v>108</v>
      </c>
      <c r="I6277" s="31"/>
      <c r="J6277" s="31"/>
      <c r="K6277" s="31" t="s">
        <v>110</v>
      </c>
      <c r="L6277" s="31" t="s">
        <v>15577</v>
      </c>
      <c r="M6277" s="31" t="s">
        <v>9</v>
      </c>
      <c r="N6277" s="31" t="s">
        <v>25930</v>
      </c>
      <c r="O6277" s="31" t="s">
        <v>25929</v>
      </c>
      <c r="P6277" s="32" t="s">
        <v>66</v>
      </c>
      <c r="Q6277" s="32">
        <v>0.5</v>
      </c>
      <c r="R6277" t="str">
        <f t="shared" si="98"/>
        <v>Дворак В.Ю. ПП, маг. "Продукти" р-н Белогорский Район, пгт.Лепесовка, д.24 (ул. Гончарова)</v>
      </c>
    </row>
    <row r="6278" spans="1:18" hidden="1" x14ac:dyDescent="0.25">
      <c r="A6278" s="32">
        <v>162983</v>
      </c>
      <c r="B6278" s="31" t="s">
        <v>15584</v>
      </c>
      <c r="C6278" s="31" t="s">
        <v>15585</v>
      </c>
      <c r="D6278" s="31" t="s">
        <v>15586</v>
      </c>
      <c r="E6278" s="31" t="s">
        <v>135</v>
      </c>
      <c r="F6278" s="31" t="s">
        <v>122</v>
      </c>
      <c r="G6278" s="31" t="s">
        <v>107</v>
      </c>
      <c r="H6278" s="31" t="s">
        <v>108</v>
      </c>
      <c r="I6278" s="31" t="s">
        <v>15579</v>
      </c>
      <c r="J6278" s="31" t="s">
        <v>15580</v>
      </c>
      <c r="K6278" s="31" t="s">
        <v>110</v>
      </c>
      <c r="L6278" s="31" t="s">
        <v>15585</v>
      </c>
      <c r="M6278" s="31" t="s">
        <v>9</v>
      </c>
      <c r="N6278" s="31" t="s">
        <v>25930</v>
      </c>
      <c r="O6278" s="31" t="s">
        <v>25929</v>
      </c>
      <c r="P6278" s="32" t="s">
        <v>66</v>
      </c>
      <c r="Q6278" s="32">
        <v>0.5</v>
      </c>
      <c r="R6278" t="str">
        <f t="shared" si="98"/>
        <v>Дворак В.Ю.ПП,маг "В'язовець" р-н Белогорский Район, с.Вязовец, ул.Центральная, д.17</v>
      </c>
    </row>
    <row r="6279" spans="1:18" hidden="1" x14ac:dyDescent="0.25">
      <c r="A6279" s="32">
        <v>162983</v>
      </c>
      <c r="B6279" s="31" t="s">
        <v>15584</v>
      </c>
      <c r="C6279" s="31" t="s">
        <v>15585</v>
      </c>
      <c r="D6279" s="31" t="s">
        <v>15586</v>
      </c>
      <c r="E6279" s="31" t="s">
        <v>135</v>
      </c>
      <c r="F6279" s="31" t="s">
        <v>122</v>
      </c>
      <c r="G6279" s="31" t="s">
        <v>107</v>
      </c>
      <c r="H6279" s="31" t="s">
        <v>108</v>
      </c>
      <c r="I6279" s="31"/>
      <c r="J6279" s="31"/>
      <c r="K6279" s="31" t="s">
        <v>110</v>
      </c>
      <c r="L6279" s="31" t="s">
        <v>15585</v>
      </c>
      <c r="M6279" s="31" t="s">
        <v>9</v>
      </c>
      <c r="N6279" s="31" t="s">
        <v>25930</v>
      </c>
      <c r="O6279" s="31" t="s">
        <v>25929</v>
      </c>
      <c r="P6279" s="32" t="s">
        <v>66</v>
      </c>
      <c r="Q6279" s="32">
        <v>0.5</v>
      </c>
      <c r="R6279" t="str">
        <f t="shared" si="98"/>
        <v>Дворак В.Ю.ПП,маг "В'язовець" р-н Белогорский Район, с.Вязовец, ул.Центральная, д.17</v>
      </c>
    </row>
    <row r="6280" spans="1:18" hidden="1" x14ac:dyDescent="0.25">
      <c r="A6280" s="32">
        <v>162990</v>
      </c>
      <c r="B6280" s="31" t="s">
        <v>3662</v>
      </c>
      <c r="C6280" s="31" t="s">
        <v>3663</v>
      </c>
      <c r="D6280" s="31" t="s">
        <v>15597</v>
      </c>
      <c r="E6280" s="31" t="s">
        <v>145</v>
      </c>
      <c r="F6280" s="31" t="s">
        <v>122</v>
      </c>
      <c r="G6280" s="31" t="s">
        <v>213</v>
      </c>
      <c r="H6280" s="31" t="s">
        <v>214</v>
      </c>
      <c r="I6280" s="31" t="s">
        <v>1739</v>
      </c>
      <c r="J6280" s="31" t="s">
        <v>1740</v>
      </c>
      <c r="K6280" s="31" t="s">
        <v>110</v>
      </c>
      <c r="L6280" s="31" t="s">
        <v>3663</v>
      </c>
      <c r="M6280" s="31" t="s">
        <v>13</v>
      </c>
      <c r="N6280" s="31" t="s">
        <v>25931</v>
      </c>
      <c r="O6280" s="31" t="s">
        <v>25929</v>
      </c>
      <c r="P6280" s="32" t="s">
        <v>67</v>
      </c>
      <c r="Q6280" s="32">
        <v>0.5</v>
      </c>
      <c r="R6280" t="str">
        <f t="shared" si="98"/>
        <v>Делінда Л.В. ПП,  склад р-н Деражнянский Район, г.Деражня, ул.Олейника, д.22</v>
      </c>
    </row>
    <row r="6281" spans="1:18" hidden="1" x14ac:dyDescent="0.25">
      <c r="A6281" s="32">
        <v>163008</v>
      </c>
      <c r="B6281" s="31" t="s">
        <v>416</v>
      </c>
      <c r="C6281" s="31" t="s">
        <v>417</v>
      </c>
      <c r="D6281" s="31" t="s">
        <v>15626</v>
      </c>
      <c r="E6281" s="31" t="s">
        <v>135</v>
      </c>
      <c r="F6281" s="31" t="s">
        <v>122</v>
      </c>
      <c r="G6281" s="31" t="s">
        <v>107</v>
      </c>
      <c r="H6281" s="31" t="s">
        <v>108</v>
      </c>
      <c r="I6281" s="31" t="s">
        <v>8706</v>
      </c>
      <c r="J6281" s="31" t="s">
        <v>8707</v>
      </c>
      <c r="K6281" s="31" t="s">
        <v>110</v>
      </c>
      <c r="L6281" s="31" t="s">
        <v>417</v>
      </c>
      <c r="M6281" s="31" t="s">
        <v>10</v>
      </c>
      <c r="N6281" s="31" t="s">
        <v>25930</v>
      </c>
      <c r="O6281" s="31" t="s">
        <v>25929</v>
      </c>
      <c r="P6281" s="32" t="s">
        <v>67</v>
      </c>
      <c r="Q6281" s="32">
        <v>1</v>
      </c>
      <c r="R6281" t="str">
        <f t="shared" si="98"/>
        <v>Дем'янюк Н.І. ПП, маг. "Лідія" р-н Белогорский Район, с.Хорошев, ул.Центральная, д.62</v>
      </c>
    </row>
    <row r="6282" spans="1:18" hidden="1" x14ac:dyDescent="0.25">
      <c r="A6282" s="32">
        <v>163008</v>
      </c>
      <c r="B6282" s="31" t="s">
        <v>416</v>
      </c>
      <c r="C6282" s="31" t="s">
        <v>417</v>
      </c>
      <c r="D6282" s="31" t="s">
        <v>15626</v>
      </c>
      <c r="E6282" s="31" t="s">
        <v>135</v>
      </c>
      <c r="F6282" s="31" t="s">
        <v>122</v>
      </c>
      <c r="G6282" s="31" t="s">
        <v>107</v>
      </c>
      <c r="H6282" s="31" t="s">
        <v>108</v>
      </c>
      <c r="I6282" s="31"/>
      <c r="J6282" s="31"/>
      <c r="K6282" s="31" t="s">
        <v>110</v>
      </c>
      <c r="L6282" s="31" t="s">
        <v>417</v>
      </c>
      <c r="M6282" s="31" t="s">
        <v>10</v>
      </c>
      <c r="N6282" s="31" t="s">
        <v>25930</v>
      </c>
      <c r="O6282" s="31" t="s">
        <v>25929</v>
      </c>
      <c r="P6282" s="32" t="s">
        <v>67</v>
      </c>
      <c r="Q6282" s="32">
        <v>1</v>
      </c>
      <c r="R6282" t="str">
        <f t="shared" si="98"/>
        <v>Дем'янюк Н.І. ПП, маг. "Лідія" р-н Белогорский Район, с.Хорошев, ул.Центральная, д.62</v>
      </c>
    </row>
    <row r="6283" spans="1:18" hidden="1" x14ac:dyDescent="0.25">
      <c r="A6283" s="32">
        <v>163019</v>
      </c>
      <c r="B6283" s="31" t="s">
        <v>15642</v>
      </c>
      <c r="C6283" s="31" t="s">
        <v>15643</v>
      </c>
      <c r="D6283" s="31" t="s">
        <v>15644</v>
      </c>
      <c r="E6283" s="31" t="s">
        <v>135</v>
      </c>
      <c r="F6283" s="31" t="s">
        <v>122</v>
      </c>
      <c r="G6283" s="31" t="s">
        <v>107</v>
      </c>
      <c r="H6283" s="31" t="s">
        <v>108</v>
      </c>
      <c r="I6283" s="31" t="s">
        <v>15645</v>
      </c>
      <c r="J6283" s="31" t="s">
        <v>15646</v>
      </c>
      <c r="K6283" s="31" t="s">
        <v>110</v>
      </c>
      <c r="L6283" s="31" t="s">
        <v>15643</v>
      </c>
      <c r="M6283" s="31" t="s">
        <v>7</v>
      </c>
      <c r="N6283" s="31" t="s">
        <v>25930</v>
      </c>
      <c r="O6283" s="31" t="s">
        <v>25929</v>
      </c>
      <c r="P6283" s="32" t="s">
        <v>67</v>
      </c>
      <c r="Q6283" s="32">
        <v>0.5</v>
      </c>
      <c r="R6283" t="str">
        <f t="shared" si="98"/>
        <v>Деревенчук М.Р. ПП, маг. "Маяк" г.Славута, ул.Сангушко Князей, д.118а (біля вокзалу)</v>
      </c>
    </row>
    <row r="6284" spans="1:18" hidden="1" x14ac:dyDescent="0.25">
      <c r="A6284" s="32">
        <v>163030</v>
      </c>
      <c r="B6284" s="31" t="s">
        <v>15661</v>
      </c>
      <c r="C6284" s="31" t="s">
        <v>15662</v>
      </c>
      <c r="D6284" s="31" t="s">
        <v>15663</v>
      </c>
      <c r="E6284" s="31" t="s">
        <v>145</v>
      </c>
      <c r="F6284" s="31" t="s">
        <v>122</v>
      </c>
      <c r="G6284" s="31" t="s">
        <v>107</v>
      </c>
      <c r="H6284" s="31" t="s">
        <v>108</v>
      </c>
      <c r="I6284" s="31" t="s">
        <v>15664</v>
      </c>
      <c r="J6284" s="31" t="s">
        <v>15665</v>
      </c>
      <c r="K6284" s="31" t="s">
        <v>110</v>
      </c>
      <c r="L6284" s="31" t="s">
        <v>15662</v>
      </c>
      <c r="M6284" s="31" t="s">
        <v>14</v>
      </c>
      <c r="N6284" s="31" t="s">
        <v>25931</v>
      </c>
      <c r="O6284" s="31" t="s">
        <v>25929</v>
      </c>
      <c r="P6284" s="32" t="s">
        <v>67</v>
      </c>
      <c r="Q6284" s="32">
        <v>0.5</v>
      </c>
      <c r="R6284" t="str">
        <f t="shared" si="98"/>
        <v>Дзіковська Н.В. ПП, маг. "Юлія" р-н Виньковецкий Район, пгт.Виньковцы, ул.Соборной Украины, д.23</v>
      </c>
    </row>
    <row r="6285" spans="1:18" hidden="1" x14ac:dyDescent="0.25">
      <c r="A6285" s="32">
        <v>163030</v>
      </c>
      <c r="B6285" s="31" t="s">
        <v>15661</v>
      </c>
      <c r="C6285" s="31" t="s">
        <v>15662</v>
      </c>
      <c r="D6285" s="31" t="s">
        <v>15663</v>
      </c>
      <c r="E6285" s="31" t="s">
        <v>145</v>
      </c>
      <c r="F6285" s="31" t="s">
        <v>122</v>
      </c>
      <c r="G6285" s="31" t="s">
        <v>107</v>
      </c>
      <c r="H6285" s="31" t="s">
        <v>108</v>
      </c>
      <c r="I6285" s="31"/>
      <c r="J6285" s="31"/>
      <c r="K6285" s="31" t="s">
        <v>110</v>
      </c>
      <c r="L6285" s="31" t="s">
        <v>15662</v>
      </c>
      <c r="M6285" s="31" t="s">
        <v>14</v>
      </c>
      <c r="N6285" s="31" t="s">
        <v>25931</v>
      </c>
      <c r="O6285" s="31" t="s">
        <v>25929</v>
      </c>
      <c r="P6285" s="32" t="s">
        <v>67</v>
      </c>
      <c r="Q6285" s="32">
        <v>0.5</v>
      </c>
      <c r="R6285" t="str">
        <f t="shared" si="98"/>
        <v>Дзіковська Н.В. ПП, маг. "Юлія" р-н Виньковецкий Район, пгт.Виньковцы, ул.Соборной Украины, д.23</v>
      </c>
    </row>
    <row r="6286" spans="1:18" hidden="1" x14ac:dyDescent="0.25">
      <c r="A6286" s="32">
        <v>163043</v>
      </c>
      <c r="B6286" s="31" t="s">
        <v>15689</v>
      </c>
      <c r="C6286" s="31" t="s">
        <v>15690</v>
      </c>
      <c r="D6286" s="31" t="s">
        <v>15691</v>
      </c>
      <c r="E6286" s="31" t="s">
        <v>135</v>
      </c>
      <c r="F6286" s="31" t="s">
        <v>122</v>
      </c>
      <c r="G6286" s="31" t="s">
        <v>107</v>
      </c>
      <c r="H6286" s="31" t="s">
        <v>108</v>
      </c>
      <c r="I6286" s="31" t="s">
        <v>10676</v>
      </c>
      <c r="J6286" s="31" t="s">
        <v>10677</v>
      </c>
      <c r="K6286" s="31" t="s">
        <v>110</v>
      </c>
      <c r="L6286" s="31" t="s">
        <v>15690</v>
      </c>
      <c r="M6286" s="31" t="s">
        <v>8</v>
      </c>
      <c r="N6286" s="31" t="s">
        <v>25930</v>
      </c>
      <c r="O6286" s="31" t="s">
        <v>25929</v>
      </c>
      <c r="P6286" s="32" t="s">
        <v>67</v>
      </c>
      <c r="Q6286" s="32">
        <v>1</v>
      </c>
      <c r="R6286" t="str">
        <f t="shared" si="98"/>
        <v>Могильницька Н.А. ПП, маг. "Шкільний" р-н Шепетовский Район, с.Михайлючка, пер.Ленина, д.4а</v>
      </c>
    </row>
    <row r="6287" spans="1:18" hidden="1" x14ac:dyDescent="0.25">
      <c r="A6287" s="32">
        <v>163043</v>
      </c>
      <c r="B6287" s="31" t="s">
        <v>15692</v>
      </c>
      <c r="C6287" s="31" t="s">
        <v>15690</v>
      </c>
      <c r="D6287" s="31" t="s">
        <v>15691</v>
      </c>
      <c r="E6287" s="31" t="s">
        <v>135</v>
      </c>
      <c r="F6287" s="31" t="s">
        <v>122</v>
      </c>
      <c r="G6287" s="31" t="s">
        <v>107</v>
      </c>
      <c r="H6287" s="31" t="s">
        <v>108</v>
      </c>
      <c r="I6287" s="31" t="s">
        <v>15693</v>
      </c>
      <c r="J6287" s="31" t="s">
        <v>15694</v>
      </c>
      <c r="K6287" s="31" t="s">
        <v>110</v>
      </c>
      <c r="L6287" s="31" t="s">
        <v>15695</v>
      </c>
      <c r="M6287" s="31" t="s">
        <v>8</v>
      </c>
      <c r="N6287" s="31" t="s">
        <v>25930</v>
      </c>
      <c r="O6287" s="31" t="s">
        <v>25929</v>
      </c>
      <c r="P6287" s="32" t="s">
        <v>67</v>
      </c>
      <c r="Q6287" s="32">
        <v>1</v>
      </c>
      <c r="R6287" t="str">
        <f t="shared" si="98"/>
        <v>Могильницька Н.А. ПП, маг. "Шкільний" р-н Шепетовский Район, с.Михайлючка, пер.Ленина, д.4а</v>
      </c>
    </row>
    <row r="6288" spans="1:18" hidden="1" x14ac:dyDescent="0.25">
      <c r="A6288" s="32">
        <v>163043</v>
      </c>
      <c r="B6288" s="31" t="s">
        <v>15692</v>
      </c>
      <c r="C6288" s="31" t="s">
        <v>15690</v>
      </c>
      <c r="D6288" s="31" t="s">
        <v>15691</v>
      </c>
      <c r="E6288" s="31" t="s">
        <v>135</v>
      </c>
      <c r="F6288" s="31" t="s">
        <v>122</v>
      </c>
      <c r="G6288" s="31" t="s">
        <v>107</v>
      </c>
      <c r="H6288" s="31" t="s">
        <v>108</v>
      </c>
      <c r="I6288" s="31"/>
      <c r="J6288" s="31"/>
      <c r="K6288" s="31" t="s">
        <v>110</v>
      </c>
      <c r="L6288" s="31" t="s">
        <v>15695</v>
      </c>
      <c r="M6288" s="31" t="s">
        <v>8</v>
      </c>
      <c r="N6288" s="31" t="s">
        <v>25930</v>
      </c>
      <c r="O6288" s="31" t="s">
        <v>25929</v>
      </c>
      <c r="P6288" s="32" t="s">
        <v>67</v>
      </c>
      <c r="Q6288" s="32">
        <v>1</v>
      </c>
      <c r="R6288" t="str">
        <f t="shared" si="98"/>
        <v>Могильницька Н.А. ПП, маг. "Шкільний" р-н Шепетовский Район, с.Михайлючка, пер.Ленина, д.4а</v>
      </c>
    </row>
    <row r="6289" spans="1:18" hidden="1" x14ac:dyDescent="0.25">
      <c r="A6289" s="32">
        <v>163044</v>
      </c>
      <c r="B6289" s="31" t="s">
        <v>15696</v>
      </c>
      <c r="C6289" s="31" t="s">
        <v>15697</v>
      </c>
      <c r="D6289" s="31" t="s">
        <v>15698</v>
      </c>
      <c r="E6289" s="31" t="s">
        <v>145</v>
      </c>
      <c r="F6289" s="31" t="s">
        <v>122</v>
      </c>
      <c r="G6289" s="31" t="s">
        <v>107</v>
      </c>
      <c r="H6289" s="31" t="s">
        <v>108</v>
      </c>
      <c r="I6289" s="31" t="s">
        <v>15699</v>
      </c>
      <c r="J6289" s="31" t="s">
        <v>15700</v>
      </c>
      <c r="K6289" s="31" t="s">
        <v>110</v>
      </c>
      <c r="L6289" s="31" t="s">
        <v>15697</v>
      </c>
      <c r="M6289" s="31" t="s">
        <v>16</v>
      </c>
      <c r="N6289" s="31" t="s">
        <v>25931</v>
      </c>
      <c r="O6289" s="31" t="s">
        <v>25929</v>
      </c>
      <c r="P6289" s="32" t="s">
        <v>67</v>
      </c>
      <c r="Q6289" s="32">
        <v>0.5</v>
      </c>
      <c r="R6289" t="str">
        <f t="shared" si="98"/>
        <v>Дичковська Ж.В. ПП, маг. "Продукти" р-н Волочисский Район, с.Бокиевка, ул.Октябрьская, д.3а</v>
      </c>
    </row>
    <row r="6290" spans="1:18" hidden="1" x14ac:dyDescent="0.25">
      <c r="A6290" s="32">
        <v>163044</v>
      </c>
      <c r="B6290" s="31" t="s">
        <v>15696</v>
      </c>
      <c r="C6290" s="31" t="s">
        <v>15697</v>
      </c>
      <c r="D6290" s="31" t="s">
        <v>15698</v>
      </c>
      <c r="E6290" s="31" t="s">
        <v>145</v>
      </c>
      <c r="F6290" s="31" t="s">
        <v>122</v>
      </c>
      <c r="G6290" s="31" t="s">
        <v>107</v>
      </c>
      <c r="H6290" s="31" t="s">
        <v>108</v>
      </c>
      <c r="I6290" s="31"/>
      <c r="J6290" s="31"/>
      <c r="K6290" s="31" t="s">
        <v>110</v>
      </c>
      <c r="L6290" s="31" t="s">
        <v>15697</v>
      </c>
      <c r="M6290" s="31" t="s">
        <v>16</v>
      </c>
      <c r="N6290" s="31" t="s">
        <v>25931</v>
      </c>
      <c r="O6290" s="31" t="s">
        <v>25929</v>
      </c>
      <c r="P6290" s="32" t="s">
        <v>67</v>
      </c>
      <c r="Q6290" s="32">
        <v>0.5</v>
      </c>
      <c r="R6290" t="str">
        <f t="shared" si="98"/>
        <v>Дичковська Ж.В. ПП, маг. "Продукти" р-н Волочисский Район, с.Бокиевка, ул.Октябрьская, д.3а</v>
      </c>
    </row>
    <row r="6291" spans="1:18" hidden="1" x14ac:dyDescent="0.25">
      <c r="A6291" s="32">
        <v>163055</v>
      </c>
      <c r="B6291" s="31" t="s">
        <v>15718</v>
      </c>
      <c r="C6291" s="31" t="s">
        <v>15719</v>
      </c>
      <c r="D6291" s="31" t="s">
        <v>15720</v>
      </c>
      <c r="E6291" s="31" t="s">
        <v>145</v>
      </c>
      <c r="F6291" s="31" t="s">
        <v>122</v>
      </c>
      <c r="G6291" s="31" t="s">
        <v>107</v>
      </c>
      <c r="H6291" s="31" t="s">
        <v>108</v>
      </c>
      <c r="I6291" s="31" t="s">
        <v>15721</v>
      </c>
      <c r="J6291" s="31" t="s">
        <v>15722</v>
      </c>
      <c r="K6291" s="31" t="s">
        <v>110</v>
      </c>
      <c r="L6291" s="31" t="s">
        <v>15719</v>
      </c>
      <c r="M6291" s="31" t="s">
        <v>13</v>
      </c>
      <c r="N6291" s="31" t="s">
        <v>25931</v>
      </c>
      <c r="O6291" s="31" t="s">
        <v>25929</v>
      </c>
      <c r="P6291" s="32" t="s">
        <v>66</v>
      </c>
      <c r="Q6291" s="32">
        <v>1</v>
      </c>
      <c r="R6291" t="str">
        <f t="shared" si="98"/>
        <v>Дмитришин В.Т. ПП, маг."Садочок" р-н Ярмолинецкий Район, с.Баламутовка, ул.Хмельницкая (0)</v>
      </c>
    </row>
    <row r="6292" spans="1:18" hidden="1" x14ac:dyDescent="0.25">
      <c r="A6292" s="32">
        <v>163059</v>
      </c>
      <c r="B6292" s="31" t="s">
        <v>15725</v>
      </c>
      <c r="C6292" s="31" t="s">
        <v>15726</v>
      </c>
      <c r="D6292" s="31" t="s">
        <v>15727</v>
      </c>
      <c r="E6292" s="31" t="s">
        <v>135</v>
      </c>
      <c r="F6292" s="31" t="s">
        <v>122</v>
      </c>
      <c r="G6292" s="31" t="s">
        <v>107</v>
      </c>
      <c r="H6292" s="31" t="s">
        <v>108</v>
      </c>
      <c r="I6292" s="31" t="s">
        <v>15728</v>
      </c>
      <c r="J6292" s="31" t="s">
        <v>15729</v>
      </c>
      <c r="K6292" s="31" t="s">
        <v>110</v>
      </c>
      <c r="L6292" s="31" t="s">
        <v>15726</v>
      </c>
      <c r="M6292" s="31" t="s">
        <v>11</v>
      </c>
      <c r="N6292" s="31" t="s">
        <v>25930</v>
      </c>
      <c r="O6292" s="31" t="s">
        <v>25929</v>
      </c>
      <c r="P6292" s="32" t="s">
        <v>67</v>
      </c>
      <c r="Q6292" s="32">
        <v>0.5</v>
      </c>
      <c r="R6292" t="str">
        <f t="shared" si="98"/>
        <v>Дмитрук О.В. ПП, маг. "Анастасія" г.Шепетовка, ул.Судилковская, д.175</v>
      </c>
    </row>
    <row r="6293" spans="1:18" hidden="1" x14ac:dyDescent="0.25">
      <c r="A6293" s="32">
        <v>163059</v>
      </c>
      <c r="B6293" s="31" t="s">
        <v>15725</v>
      </c>
      <c r="C6293" s="31" t="s">
        <v>15726</v>
      </c>
      <c r="D6293" s="31" t="s">
        <v>15727</v>
      </c>
      <c r="E6293" s="31" t="s">
        <v>135</v>
      </c>
      <c r="F6293" s="31" t="s">
        <v>122</v>
      </c>
      <c r="G6293" s="31" t="s">
        <v>107</v>
      </c>
      <c r="H6293" s="31" t="s">
        <v>108</v>
      </c>
      <c r="I6293" s="31"/>
      <c r="J6293" s="31"/>
      <c r="K6293" s="31" t="s">
        <v>110</v>
      </c>
      <c r="L6293" s="31" t="s">
        <v>15726</v>
      </c>
      <c r="M6293" s="31" t="s">
        <v>11</v>
      </c>
      <c r="N6293" s="31" t="s">
        <v>25930</v>
      </c>
      <c r="O6293" s="31" t="s">
        <v>25929</v>
      </c>
      <c r="P6293" s="32" t="s">
        <v>67</v>
      </c>
      <c r="Q6293" s="32">
        <v>0.5</v>
      </c>
      <c r="R6293" t="str">
        <f t="shared" si="98"/>
        <v>Дмитрук О.В. ПП, маг. "Анастасія" г.Шепетовка, ул.Судилковская, д.175</v>
      </c>
    </row>
    <row r="6294" spans="1:18" hidden="1" x14ac:dyDescent="0.25">
      <c r="A6294" s="32">
        <v>163066</v>
      </c>
      <c r="B6294" s="31" t="s">
        <v>15736</v>
      </c>
      <c r="C6294" s="31" t="s">
        <v>15737</v>
      </c>
      <c r="D6294" s="31" t="s">
        <v>12356</v>
      </c>
      <c r="E6294" s="31" t="s">
        <v>135</v>
      </c>
      <c r="F6294" s="31" t="s">
        <v>122</v>
      </c>
      <c r="G6294" s="31" t="s">
        <v>113</v>
      </c>
      <c r="H6294" s="31" t="s">
        <v>108</v>
      </c>
      <c r="I6294" s="31" t="s">
        <v>4389</v>
      </c>
      <c r="J6294" s="31" t="s">
        <v>4390</v>
      </c>
      <c r="K6294" s="31" t="s">
        <v>110</v>
      </c>
      <c r="L6294" s="31" t="s">
        <v>15737</v>
      </c>
      <c r="M6294" s="31" t="s">
        <v>10</v>
      </c>
      <c r="N6294" s="31" t="s">
        <v>25930</v>
      </c>
      <c r="O6294" s="31" t="s">
        <v>25929</v>
      </c>
      <c r="P6294" s="32" t="s">
        <v>67</v>
      </c>
      <c r="Q6294" s="32">
        <v>0.5</v>
      </c>
      <c r="R6294" t="str">
        <f t="shared" si="98"/>
        <v>Добрянська Л.М. ПП, к-к г.Нетишин, просп Независимости, д.29</v>
      </c>
    </row>
    <row r="6295" spans="1:18" hidden="1" x14ac:dyDescent="0.25">
      <c r="A6295" s="32">
        <v>163066</v>
      </c>
      <c r="B6295" s="31" t="s">
        <v>15736</v>
      </c>
      <c r="C6295" s="31" t="s">
        <v>15737</v>
      </c>
      <c r="D6295" s="31" t="s">
        <v>12356</v>
      </c>
      <c r="E6295" s="31" t="s">
        <v>135</v>
      </c>
      <c r="F6295" s="31" t="s">
        <v>122</v>
      </c>
      <c r="G6295" s="31" t="s">
        <v>113</v>
      </c>
      <c r="H6295" s="31" t="s">
        <v>108</v>
      </c>
      <c r="I6295" s="31"/>
      <c r="J6295" s="31"/>
      <c r="K6295" s="31" t="s">
        <v>110</v>
      </c>
      <c r="L6295" s="31" t="s">
        <v>15737</v>
      </c>
      <c r="M6295" s="31" t="s">
        <v>10</v>
      </c>
      <c r="N6295" s="31" t="s">
        <v>25930</v>
      </c>
      <c r="O6295" s="31" t="s">
        <v>25929</v>
      </c>
      <c r="P6295" s="32" t="s">
        <v>67</v>
      </c>
      <c r="Q6295" s="32">
        <v>0.5</v>
      </c>
      <c r="R6295" t="str">
        <f t="shared" si="98"/>
        <v>Добрянська Л.М. ПП, к-к г.Нетишин, просп Независимости, д.29</v>
      </c>
    </row>
    <row r="6296" spans="1:18" hidden="1" x14ac:dyDescent="0.25">
      <c r="A6296" s="32">
        <v>163068</v>
      </c>
      <c r="B6296" s="31" t="s">
        <v>15742</v>
      </c>
      <c r="C6296" s="31" t="s">
        <v>15743</v>
      </c>
      <c r="D6296" s="31" t="s">
        <v>15744</v>
      </c>
      <c r="E6296" s="31" t="s">
        <v>135</v>
      </c>
      <c r="F6296" s="31" t="s">
        <v>122</v>
      </c>
      <c r="G6296" s="31" t="s">
        <v>107</v>
      </c>
      <c r="H6296" s="31" t="s">
        <v>108</v>
      </c>
      <c r="I6296" s="31" t="s">
        <v>15745</v>
      </c>
      <c r="J6296" s="31" t="s">
        <v>15746</v>
      </c>
      <c r="K6296" s="31" t="s">
        <v>110</v>
      </c>
      <c r="L6296" s="31" t="s">
        <v>15743</v>
      </c>
      <c r="M6296" s="31" t="s">
        <v>9</v>
      </c>
      <c r="N6296" s="31" t="s">
        <v>25930</v>
      </c>
      <c r="O6296" s="31" t="s">
        <v>25929</v>
      </c>
      <c r="P6296" s="32" t="s">
        <v>67</v>
      </c>
      <c r="Q6296" s="32">
        <v>0.5</v>
      </c>
      <c r="R6296" t="str">
        <f t="shared" si="98"/>
        <v>Довгалюк А.М. ПП, к-к р-н Шепетовский Район, с.Пашуки, ул.Центральная, д.3</v>
      </c>
    </row>
    <row r="6297" spans="1:18" hidden="1" x14ac:dyDescent="0.25">
      <c r="A6297" s="32">
        <v>163068</v>
      </c>
      <c r="B6297" s="31" t="s">
        <v>15742</v>
      </c>
      <c r="C6297" s="31" t="s">
        <v>15743</v>
      </c>
      <c r="D6297" s="31" t="s">
        <v>15744</v>
      </c>
      <c r="E6297" s="31" t="s">
        <v>135</v>
      </c>
      <c r="F6297" s="31" t="s">
        <v>122</v>
      </c>
      <c r="G6297" s="31" t="s">
        <v>107</v>
      </c>
      <c r="H6297" s="31" t="s">
        <v>108</v>
      </c>
      <c r="I6297" s="31"/>
      <c r="J6297" s="31"/>
      <c r="K6297" s="31" t="s">
        <v>110</v>
      </c>
      <c r="L6297" s="31" t="s">
        <v>15743</v>
      </c>
      <c r="M6297" s="31" t="s">
        <v>9</v>
      </c>
      <c r="N6297" s="31" t="s">
        <v>25930</v>
      </c>
      <c r="O6297" s="31" t="s">
        <v>25929</v>
      </c>
      <c r="P6297" s="32" t="s">
        <v>67</v>
      </c>
      <c r="Q6297" s="32">
        <v>0.5</v>
      </c>
      <c r="R6297" t="str">
        <f t="shared" si="98"/>
        <v>Довгалюк А.М. ПП, к-к р-н Шепетовский Район, с.Пашуки, ул.Центральная, д.3</v>
      </c>
    </row>
    <row r="6298" spans="1:18" hidden="1" x14ac:dyDescent="0.25">
      <c r="A6298" s="32">
        <v>163075</v>
      </c>
      <c r="B6298" s="31" t="s">
        <v>15758</v>
      </c>
      <c r="C6298" s="31" t="s">
        <v>15759</v>
      </c>
      <c r="D6298" s="31" t="s">
        <v>15760</v>
      </c>
      <c r="E6298" s="31" t="s">
        <v>145</v>
      </c>
      <c r="F6298" s="31" t="s">
        <v>122</v>
      </c>
      <c r="G6298" s="31" t="s">
        <v>115</v>
      </c>
      <c r="H6298" s="31" t="s">
        <v>116</v>
      </c>
      <c r="I6298" s="31" t="s">
        <v>15761</v>
      </c>
      <c r="J6298" s="31" t="s">
        <v>15762</v>
      </c>
      <c r="K6298" s="31" t="s">
        <v>110</v>
      </c>
      <c r="L6298" s="31" t="s">
        <v>15759</v>
      </c>
      <c r="M6298" s="31" t="s">
        <v>15</v>
      </c>
      <c r="N6298" s="31" t="s">
        <v>25931</v>
      </c>
      <c r="O6298" s="31" t="s">
        <v>25929</v>
      </c>
      <c r="P6298" s="32" t="s">
        <v>66</v>
      </c>
      <c r="Q6298" s="32">
        <v>0.5</v>
      </c>
      <c r="R6298" t="str">
        <f t="shared" si="98"/>
        <v>Дола В.Ф. ПП, к-к р-н Волочисский Район, г.Волочиск, д. (центральний ринок)</v>
      </c>
    </row>
    <row r="6299" spans="1:18" hidden="1" x14ac:dyDescent="0.25">
      <c r="A6299" s="32">
        <v>163075</v>
      </c>
      <c r="B6299" s="31" t="s">
        <v>15758</v>
      </c>
      <c r="C6299" s="31" t="s">
        <v>15759</v>
      </c>
      <c r="D6299" s="31" t="s">
        <v>15760</v>
      </c>
      <c r="E6299" s="31" t="s">
        <v>145</v>
      </c>
      <c r="F6299" s="31" t="s">
        <v>122</v>
      </c>
      <c r="G6299" s="31" t="s">
        <v>115</v>
      </c>
      <c r="H6299" s="31" t="s">
        <v>116</v>
      </c>
      <c r="I6299" s="31"/>
      <c r="J6299" s="31"/>
      <c r="K6299" s="31" t="s">
        <v>110</v>
      </c>
      <c r="L6299" s="31" t="s">
        <v>15759</v>
      </c>
      <c r="M6299" s="31" t="s">
        <v>15</v>
      </c>
      <c r="N6299" s="31" t="s">
        <v>25931</v>
      </c>
      <c r="O6299" s="31" t="s">
        <v>25929</v>
      </c>
      <c r="P6299" s="32" t="s">
        <v>66</v>
      </c>
      <c r="Q6299" s="32">
        <v>0.5</v>
      </c>
      <c r="R6299" t="str">
        <f t="shared" si="98"/>
        <v>Дола В.Ф. ПП, к-к р-н Волочисский Район, г.Волочиск, д. (центральний ринок)</v>
      </c>
    </row>
    <row r="6300" spans="1:18" hidden="1" x14ac:dyDescent="0.25">
      <c r="A6300" s="32">
        <v>163099</v>
      </c>
      <c r="B6300" s="31" t="s">
        <v>15794</v>
      </c>
      <c r="C6300" s="31" t="s">
        <v>15795</v>
      </c>
      <c r="D6300" s="31" t="s">
        <v>15796</v>
      </c>
      <c r="E6300" s="31" t="s">
        <v>135</v>
      </c>
      <c r="F6300" s="31" t="s">
        <v>122</v>
      </c>
      <c r="G6300" s="31" t="s">
        <v>107</v>
      </c>
      <c r="H6300" s="31" t="s">
        <v>108</v>
      </c>
      <c r="I6300" s="31" t="s">
        <v>15797</v>
      </c>
      <c r="J6300" s="31" t="s">
        <v>15798</v>
      </c>
      <c r="K6300" s="31" t="s">
        <v>110</v>
      </c>
      <c r="L6300" s="31" t="s">
        <v>15795</v>
      </c>
      <c r="M6300" s="31" t="s">
        <v>11</v>
      </c>
      <c r="N6300" s="31" t="s">
        <v>25930</v>
      </c>
      <c r="O6300" s="31" t="s">
        <v>25929</v>
      </c>
      <c r="P6300" s="32" t="s">
        <v>67</v>
      </c>
      <c r="Q6300" s="32">
        <v>0.5</v>
      </c>
      <c r="R6300" t="str">
        <f t="shared" si="98"/>
        <v>Драчек О.Б. ПП, маг. "Продукти" г.Шепетовка, ул.Одуха, д.76</v>
      </c>
    </row>
    <row r="6301" spans="1:18" hidden="1" x14ac:dyDescent="0.25">
      <c r="A6301" s="32">
        <v>163099</v>
      </c>
      <c r="B6301" s="31" t="s">
        <v>15794</v>
      </c>
      <c r="C6301" s="31" t="s">
        <v>15795</v>
      </c>
      <c r="D6301" s="31" t="s">
        <v>15796</v>
      </c>
      <c r="E6301" s="31" t="s">
        <v>135</v>
      </c>
      <c r="F6301" s="31" t="s">
        <v>122</v>
      </c>
      <c r="G6301" s="31" t="s">
        <v>107</v>
      </c>
      <c r="H6301" s="31" t="s">
        <v>108</v>
      </c>
      <c r="I6301" s="31"/>
      <c r="J6301" s="31"/>
      <c r="K6301" s="31" t="s">
        <v>110</v>
      </c>
      <c r="L6301" s="31" t="s">
        <v>15795</v>
      </c>
      <c r="M6301" s="31" t="s">
        <v>11</v>
      </c>
      <c r="N6301" s="31" t="s">
        <v>25930</v>
      </c>
      <c r="O6301" s="31" t="s">
        <v>25929</v>
      </c>
      <c r="P6301" s="32" t="s">
        <v>67</v>
      </c>
      <c r="Q6301" s="32">
        <v>0.5</v>
      </c>
      <c r="R6301" t="str">
        <f t="shared" si="98"/>
        <v>Драчек О.Б. ПП, маг. "Продукти" г.Шепетовка, ул.Одуха, д.76</v>
      </c>
    </row>
    <row r="6302" spans="1:18" hidden="1" x14ac:dyDescent="0.25">
      <c r="A6302" s="32">
        <v>163105</v>
      </c>
      <c r="B6302" s="31" t="s">
        <v>15799</v>
      </c>
      <c r="C6302" s="31" t="s">
        <v>8875</v>
      </c>
      <c r="D6302" s="31" t="s">
        <v>13553</v>
      </c>
      <c r="E6302" s="31" t="s">
        <v>135</v>
      </c>
      <c r="F6302" s="31" t="s">
        <v>122</v>
      </c>
      <c r="G6302" s="31" t="s">
        <v>299</v>
      </c>
      <c r="H6302" s="31" t="s">
        <v>108</v>
      </c>
      <c r="I6302" s="31" t="s">
        <v>8877</v>
      </c>
      <c r="J6302" s="31" t="s">
        <v>8878</v>
      </c>
      <c r="K6302" s="31" t="s">
        <v>110</v>
      </c>
      <c r="L6302" s="31" t="s">
        <v>8875</v>
      </c>
      <c r="M6302" s="31" t="s">
        <v>12</v>
      </c>
      <c r="N6302" s="31" t="s">
        <v>25930</v>
      </c>
      <c r="O6302" s="31" t="s">
        <v>25929</v>
      </c>
      <c r="P6302" s="32" t="s">
        <v>66</v>
      </c>
      <c r="Q6302" s="32">
        <v>1</v>
      </c>
      <c r="R6302" t="str">
        <f t="shared" si="98"/>
        <v>Дрегало Ю.Є. ПП, маг. "Гастроном" р-н Полонский Район, пгт.Понинка, ул.Победы, д.55</v>
      </c>
    </row>
    <row r="6303" spans="1:18" hidden="1" x14ac:dyDescent="0.25">
      <c r="A6303" s="32">
        <v>163105</v>
      </c>
      <c r="B6303" s="31" t="s">
        <v>15799</v>
      </c>
      <c r="C6303" s="31" t="s">
        <v>8875</v>
      </c>
      <c r="D6303" s="31" t="s">
        <v>13553</v>
      </c>
      <c r="E6303" s="31" t="s">
        <v>135</v>
      </c>
      <c r="F6303" s="31" t="s">
        <v>122</v>
      </c>
      <c r="G6303" s="31" t="s">
        <v>299</v>
      </c>
      <c r="H6303" s="31" t="s">
        <v>108</v>
      </c>
      <c r="I6303" s="31"/>
      <c r="J6303" s="31"/>
      <c r="K6303" s="31" t="s">
        <v>110</v>
      </c>
      <c r="L6303" s="31" t="s">
        <v>8875</v>
      </c>
      <c r="M6303" s="31" t="s">
        <v>12</v>
      </c>
      <c r="N6303" s="31" t="s">
        <v>25930</v>
      </c>
      <c r="O6303" s="31" t="s">
        <v>25929</v>
      </c>
      <c r="P6303" s="32" t="s">
        <v>66</v>
      </c>
      <c r="Q6303" s="32">
        <v>1</v>
      </c>
      <c r="R6303" t="str">
        <f t="shared" si="98"/>
        <v>Дрегало Ю.Є. ПП, маг. "Гастроном" р-н Полонский Район, пгт.Понинка, ул.Победы, д.55</v>
      </c>
    </row>
    <row r="6304" spans="1:18" hidden="1" x14ac:dyDescent="0.25">
      <c r="A6304" s="32">
        <v>163106</v>
      </c>
      <c r="B6304" s="31" t="s">
        <v>15800</v>
      </c>
      <c r="C6304" s="31" t="s">
        <v>8879</v>
      </c>
      <c r="D6304" s="31" t="s">
        <v>15801</v>
      </c>
      <c r="E6304" s="31" t="s">
        <v>135</v>
      </c>
      <c r="F6304" s="31" t="s">
        <v>122</v>
      </c>
      <c r="G6304" s="31" t="s">
        <v>299</v>
      </c>
      <c r="H6304" s="31" t="s">
        <v>108</v>
      </c>
      <c r="I6304" s="31"/>
      <c r="J6304" s="31"/>
      <c r="K6304" s="31" t="s">
        <v>110</v>
      </c>
      <c r="L6304" s="31" t="s">
        <v>8879</v>
      </c>
      <c r="M6304" s="31" t="s">
        <v>12</v>
      </c>
      <c r="N6304" s="31" t="s">
        <v>25930</v>
      </c>
      <c r="O6304" s="31" t="s">
        <v>25929</v>
      </c>
      <c r="P6304" s="32" t="s">
        <v>66</v>
      </c>
      <c r="Q6304" s="32">
        <v>1</v>
      </c>
      <c r="R6304" t="str">
        <f t="shared" si="98"/>
        <v>Дрегало Ю.Є. ПП, маг. "Дюна" р-н Полонский Район, г.Полонное, ул.Украинки Леси, д.212</v>
      </c>
    </row>
    <row r="6305" spans="1:18" hidden="1" x14ac:dyDescent="0.25">
      <c r="A6305" s="32">
        <v>163106</v>
      </c>
      <c r="B6305" s="31" t="s">
        <v>15800</v>
      </c>
      <c r="C6305" s="31" t="s">
        <v>8879</v>
      </c>
      <c r="D6305" s="31" t="s">
        <v>15801</v>
      </c>
      <c r="E6305" s="31" t="s">
        <v>135</v>
      </c>
      <c r="F6305" s="31" t="s">
        <v>122</v>
      </c>
      <c r="G6305" s="31" t="s">
        <v>299</v>
      </c>
      <c r="H6305" s="31" t="s">
        <v>108</v>
      </c>
      <c r="I6305" s="31" t="s">
        <v>8877</v>
      </c>
      <c r="J6305" s="31" t="s">
        <v>8878</v>
      </c>
      <c r="K6305" s="31" t="s">
        <v>110</v>
      </c>
      <c r="L6305" s="31" t="s">
        <v>8879</v>
      </c>
      <c r="M6305" s="31" t="s">
        <v>12</v>
      </c>
      <c r="N6305" s="31" t="s">
        <v>25930</v>
      </c>
      <c r="O6305" s="31" t="s">
        <v>25929</v>
      </c>
      <c r="P6305" s="32" t="s">
        <v>66</v>
      </c>
      <c r="Q6305" s="32">
        <v>1</v>
      </c>
      <c r="R6305" t="str">
        <f t="shared" si="98"/>
        <v>Дрегало Ю.Є. ПП, маг. "Дюна" р-н Полонский Район, г.Полонное, ул.Украинки Леси, д.212</v>
      </c>
    </row>
    <row r="6306" spans="1:18" hidden="1" x14ac:dyDescent="0.25">
      <c r="A6306" s="32">
        <v>163110</v>
      </c>
      <c r="B6306" s="31" t="s">
        <v>15802</v>
      </c>
      <c r="C6306" s="31" t="s">
        <v>15803</v>
      </c>
      <c r="D6306" s="31" t="s">
        <v>15804</v>
      </c>
      <c r="E6306" s="31" t="s">
        <v>145</v>
      </c>
      <c r="F6306" s="31" t="s">
        <v>122</v>
      </c>
      <c r="G6306" s="31" t="s">
        <v>107</v>
      </c>
      <c r="H6306" s="31" t="s">
        <v>108</v>
      </c>
      <c r="I6306" s="31" t="s">
        <v>15805</v>
      </c>
      <c r="J6306" s="31" t="s">
        <v>15806</v>
      </c>
      <c r="K6306" s="31" t="s">
        <v>110</v>
      </c>
      <c r="L6306" s="31" t="s">
        <v>15803</v>
      </c>
      <c r="M6306" s="31" t="s">
        <v>14</v>
      </c>
      <c r="N6306" s="31" t="s">
        <v>25931</v>
      </c>
      <c r="O6306" s="31" t="s">
        <v>25929</v>
      </c>
      <c r="P6306" s="32" t="s">
        <v>67</v>
      </c>
      <c r="Q6306" s="32">
        <v>0.5</v>
      </c>
      <c r="R6306" t="str">
        <f t="shared" si="98"/>
        <v>Дрижал Н.Ф. ПП, маг. "Альонушка" р-н Хмельницкий Район, с.Россоша (0)</v>
      </c>
    </row>
    <row r="6307" spans="1:18" hidden="1" x14ac:dyDescent="0.25">
      <c r="A6307" s="32">
        <v>163110</v>
      </c>
      <c r="B6307" s="31" t="s">
        <v>15802</v>
      </c>
      <c r="C6307" s="31" t="s">
        <v>15803</v>
      </c>
      <c r="D6307" s="31" t="s">
        <v>15804</v>
      </c>
      <c r="E6307" s="31" t="s">
        <v>145</v>
      </c>
      <c r="F6307" s="31" t="s">
        <v>122</v>
      </c>
      <c r="G6307" s="31" t="s">
        <v>107</v>
      </c>
      <c r="H6307" s="31" t="s">
        <v>108</v>
      </c>
      <c r="I6307" s="31"/>
      <c r="J6307" s="31"/>
      <c r="K6307" s="31" t="s">
        <v>110</v>
      </c>
      <c r="L6307" s="31" t="s">
        <v>15803</v>
      </c>
      <c r="M6307" s="31" t="s">
        <v>14</v>
      </c>
      <c r="N6307" s="31" t="s">
        <v>25931</v>
      </c>
      <c r="O6307" s="31" t="s">
        <v>25929</v>
      </c>
      <c r="P6307" s="32" t="s">
        <v>67</v>
      </c>
      <c r="Q6307" s="32">
        <v>0.5</v>
      </c>
      <c r="R6307" t="str">
        <f t="shared" si="98"/>
        <v>Дрижал Н.Ф. ПП, маг. "Альонушка" р-н Хмельницкий Район, с.Россоша (0)</v>
      </c>
    </row>
    <row r="6308" spans="1:18" hidden="1" x14ac:dyDescent="0.25">
      <c r="A6308" s="32">
        <v>163113</v>
      </c>
      <c r="B6308" s="31" t="s">
        <v>15808</v>
      </c>
      <c r="C6308" s="31" t="s">
        <v>15809</v>
      </c>
      <c r="D6308" s="31" t="s">
        <v>15810</v>
      </c>
      <c r="E6308" s="31" t="s">
        <v>145</v>
      </c>
      <c r="F6308" s="31" t="s">
        <v>122</v>
      </c>
      <c r="G6308" s="31" t="s">
        <v>107</v>
      </c>
      <c r="H6308" s="31" t="s">
        <v>108</v>
      </c>
      <c r="I6308" s="31" t="s">
        <v>15811</v>
      </c>
      <c r="J6308" s="31" t="s">
        <v>15812</v>
      </c>
      <c r="K6308" s="31" t="s">
        <v>110</v>
      </c>
      <c r="L6308" s="31" t="s">
        <v>15809</v>
      </c>
      <c r="M6308" s="31" t="s">
        <v>15</v>
      </c>
      <c r="N6308" s="31" t="s">
        <v>25931</v>
      </c>
      <c r="O6308" s="31" t="s">
        <v>25929</v>
      </c>
      <c r="P6308" s="32" t="s">
        <v>66</v>
      </c>
      <c r="Q6308" s="32">
        <v>1</v>
      </c>
      <c r="R6308" t="str">
        <f t="shared" si="98"/>
        <v>Другак О.Й. ПП,  маг. "Продукти" р-н Волочисский Район, пгт.Войтовцы, ул.Мира, д.1а</v>
      </c>
    </row>
    <row r="6309" spans="1:18" hidden="1" x14ac:dyDescent="0.25">
      <c r="A6309" s="32">
        <v>163113</v>
      </c>
      <c r="B6309" s="31" t="s">
        <v>15808</v>
      </c>
      <c r="C6309" s="31" t="s">
        <v>15809</v>
      </c>
      <c r="D6309" s="31" t="s">
        <v>15810</v>
      </c>
      <c r="E6309" s="31" t="s">
        <v>145</v>
      </c>
      <c r="F6309" s="31" t="s">
        <v>122</v>
      </c>
      <c r="G6309" s="31" t="s">
        <v>107</v>
      </c>
      <c r="H6309" s="31" t="s">
        <v>108</v>
      </c>
      <c r="I6309" s="31"/>
      <c r="J6309" s="31"/>
      <c r="K6309" s="31" t="s">
        <v>110</v>
      </c>
      <c r="L6309" s="31" t="s">
        <v>15809</v>
      </c>
      <c r="M6309" s="31" t="s">
        <v>15</v>
      </c>
      <c r="N6309" s="31" t="s">
        <v>25931</v>
      </c>
      <c r="O6309" s="31" t="s">
        <v>25929</v>
      </c>
      <c r="P6309" s="32" t="s">
        <v>66</v>
      </c>
      <c r="Q6309" s="32">
        <v>1</v>
      </c>
      <c r="R6309" t="str">
        <f t="shared" si="98"/>
        <v>Другак О.Й. ПП,  маг. "Продукти" р-н Волочисский Район, пгт.Войтовцы, ул.Мира, д.1а</v>
      </c>
    </row>
    <row r="6310" spans="1:18" hidden="1" x14ac:dyDescent="0.25">
      <c r="A6310" s="32">
        <v>163123</v>
      </c>
      <c r="B6310" s="31" t="s">
        <v>15837</v>
      </c>
      <c r="C6310" s="31" t="s">
        <v>15838</v>
      </c>
      <c r="D6310" s="31" t="s">
        <v>15839</v>
      </c>
      <c r="E6310" s="31" t="s">
        <v>135</v>
      </c>
      <c r="F6310" s="31" t="s">
        <v>122</v>
      </c>
      <c r="G6310" s="31" t="s">
        <v>107</v>
      </c>
      <c r="H6310" s="31" t="s">
        <v>108</v>
      </c>
      <c r="I6310" s="31" t="s">
        <v>15840</v>
      </c>
      <c r="J6310" s="31" t="s">
        <v>15841</v>
      </c>
      <c r="K6310" s="31" t="s">
        <v>110</v>
      </c>
      <c r="L6310" s="31" t="s">
        <v>15838</v>
      </c>
      <c r="M6310" s="31" t="s">
        <v>7</v>
      </c>
      <c r="N6310" s="31" t="s">
        <v>25930</v>
      </c>
      <c r="O6310" s="31" t="s">
        <v>25929</v>
      </c>
      <c r="P6310" s="32" t="s">
        <v>66</v>
      </c>
      <c r="Q6310" s="32">
        <v>1</v>
      </c>
      <c r="R6310" t="str">
        <f t="shared" si="98"/>
        <v>Дудар В.Я. ПП, маг. "Ромашка" г.Славута, ул.Привокзальная, д.27</v>
      </c>
    </row>
    <row r="6311" spans="1:18" hidden="1" x14ac:dyDescent="0.25">
      <c r="A6311" s="32">
        <v>163123</v>
      </c>
      <c r="B6311" s="31" t="s">
        <v>15837</v>
      </c>
      <c r="C6311" s="31" t="s">
        <v>15838</v>
      </c>
      <c r="D6311" s="31" t="s">
        <v>15839</v>
      </c>
      <c r="E6311" s="31" t="s">
        <v>135</v>
      </c>
      <c r="F6311" s="31" t="s">
        <v>122</v>
      </c>
      <c r="G6311" s="31" t="s">
        <v>107</v>
      </c>
      <c r="H6311" s="31" t="s">
        <v>108</v>
      </c>
      <c r="I6311" s="31"/>
      <c r="J6311" s="31"/>
      <c r="K6311" s="31" t="s">
        <v>110</v>
      </c>
      <c r="L6311" s="31" t="s">
        <v>15838</v>
      </c>
      <c r="M6311" s="31" t="s">
        <v>7</v>
      </c>
      <c r="N6311" s="31" t="s">
        <v>25930</v>
      </c>
      <c r="O6311" s="31" t="s">
        <v>25929</v>
      </c>
      <c r="P6311" s="32" t="s">
        <v>66</v>
      </c>
      <c r="Q6311" s="32">
        <v>1</v>
      </c>
      <c r="R6311" t="str">
        <f t="shared" si="98"/>
        <v>Дудар В.Я. ПП, маг. "Ромашка" г.Славута, ул.Привокзальная, д.27</v>
      </c>
    </row>
    <row r="6312" spans="1:18" hidden="1" x14ac:dyDescent="0.25">
      <c r="A6312" s="32">
        <v>163124</v>
      </c>
      <c r="B6312" s="31" t="s">
        <v>15842</v>
      </c>
      <c r="C6312" s="31" t="s">
        <v>15843</v>
      </c>
      <c r="D6312" s="31" t="s">
        <v>1088</v>
      </c>
      <c r="E6312" s="31" t="s">
        <v>135</v>
      </c>
      <c r="F6312" s="31" t="s">
        <v>122</v>
      </c>
      <c r="G6312" s="31" t="s">
        <v>107</v>
      </c>
      <c r="H6312" s="31" t="s">
        <v>108</v>
      </c>
      <c r="I6312" s="31" t="s">
        <v>15844</v>
      </c>
      <c r="J6312" s="31" t="s">
        <v>15845</v>
      </c>
      <c r="K6312" s="31" t="s">
        <v>110</v>
      </c>
      <c r="L6312" s="31" t="s">
        <v>15843</v>
      </c>
      <c r="M6312" s="31" t="s">
        <v>12</v>
      </c>
      <c r="N6312" s="31" t="s">
        <v>25930</v>
      </c>
      <c r="O6312" s="31" t="s">
        <v>25929</v>
      </c>
      <c r="P6312" s="32" t="s">
        <v>66</v>
      </c>
      <c r="Q6312" s="32">
        <v>1</v>
      </c>
      <c r="R6312" t="str">
        <f t="shared" si="98"/>
        <v>Дудар З.Ю. ПП, маг. "Берізка" р-н Полонский Район, г.Полонное, ул.Худякова, д.56</v>
      </c>
    </row>
    <row r="6313" spans="1:18" hidden="1" x14ac:dyDescent="0.25">
      <c r="A6313" s="32">
        <v>163124</v>
      </c>
      <c r="B6313" s="31" t="s">
        <v>15842</v>
      </c>
      <c r="C6313" s="31" t="s">
        <v>15843</v>
      </c>
      <c r="D6313" s="31" t="s">
        <v>1088</v>
      </c>
      <c r="E6313" s="31" t="s">
        <v>135</v>
      </c>
      <c r="F6313" s="31" t="s">
        <v>122</v>
      </c>
      <c r="G6313" s="31" t="s">
        <v>107</v>
      </c>
      <c r="H6313" s="31" t="s">
        <v>108</v>
      </c>
      <c r="I6313" s="31"/>
      <c r="J6313" s="31"/>
      <c r="K6313" s="31" t="s">
        <v>110</v>
      </c>
      <c r="L6313" s="31" t="s">
        <v>15843</v>
      </c>
      <c r="M6313" s="31" t="s">
        <v>12</v>
      </c>
      <c r="N6313" s="31" t="s">
        <v>25930</v>
      </c>
      <c r="O6313" s="31" t="s">
        <v>25929</v>
      </c>
      <c r="P6313" s="32" t="s">
        <v>66</v>
      </c>
      <c r="Q6313" s="32">
        <v>1</v>
      </c>
      <c r="R6313" t="str">
        <f t="shared" si="98"/>
        <v>Дудар З.Ю. ПП, маг. "Берізка" р-н Полонский Район, г.Полонное, ул.Худякова, д.56</v>
      </c>
    </row>
    <row r="6314" spans="1:18" hidden="1" x14ac:dyDescent="0.25">
      <c r="A6314" s="32">
        <v>163158</v>
      </c>
      <c r="B6314" s="31" t="s">
        <v>15876</v>
      </c>
      <c r="C6314" s="31" t="s">
        <v>15877</v>
      </c>
      <c r="D6314" s="31" t="s">
        <v>15878</v>
      </c>
      <c r="E6314" s="31" t="s">
        <v>145</v>
      </c>
      <c r="F6314" s="31" t="s">
        <v>122</v>
      </c>
      <c r="G6314" s="31" t="s">
        <v>107</v>
      </c>
      <c r="H6314" s="31" t="s">
        <v>108</v>
      </c>
      <c r="I6314" s="31" t="s">
        <v>15879</v>
      </c>
      <c r="J6314" s="31" t="s">
        <v>15880</v>
      </c>
      <c r="K6314" s="31" t="s">
        <v>110</v>
      </c>
      <c r="L6314" s="31" t="s">
        <v>15877</v>
      </c>
      <c r="M6314" s="31" t="s">
        <v>13</v>
      </c>
      <c r="N6314" s="31" t="s">
        <v>25931</v>
      </c>
      <c r="O6314" s="31" t="s">
        <v>25929</v>
      </c>
      <c r="P6314" s="32" t="s">
        <v>67</v>
      </c>
      <c r="Q6314" s="32">
        <v>1</v>
      </c>
      <c r="R6314" t="str">
        <f t="shared" si="98"/>
        <v>Дуридівка М.П. ПП, маг. "Продукти" р-н Деражнянский Район, с.Загинци (0)</v>
      </c>
    </row>
    <row r="6315" spans="1:18" hidden="1" x14ac:dyDescent="0.25">
      <c r="A6315" s="32">
        <v>163163</v>
      </c>
      <c r="B6315" s="31" t="s">
        <v>15894</v>
      </c>
      <c r="C6315" s="31" t="s">
        <v>15895</v>
      </c>
      <c r="D6315" s="31" t="s">
        <v>15896</v>
      </c>
      <c r="E6315" s="31" t="s">
        <v>145</v>
      </c>
      <c r="F6315" s="31" t="s">
        <v>122</v>
      </c>
      <c r="G6315" s="31" t="s">
        <v>107</v>
      </c>
      <c r="H6315" s="31" t="s">
        <v>108</v>
      </c>
      <c r="I6315" s="31" t="s">
        <v>15897</v>
      </c>
      <c r="J6315" s="31" t="s">
        <v>15898</v>
      </c>
      <c r="K6315" s="31" t="s">
        <v>110</v>
      </c>
      <c r="L6315" s="31" t="s">
        <v>15895</v>
      </c>
      <c r="M6315" s="31" t="s">
        <v>15</v>
      </c>
      <c r="N6315" s="31" t="s">
        <v>25931</v>
      </c>
      <c r="O6315" s="31" t="s">
        <v>25929</v>
      </c>
      <c r="P6315" s="32" t="s">
        <v>66</v>
      </c>
      <c r="Q6315" s="32">
        <v>0.5</v>
      </c>
      <c r="R6315" t="str">
        <f t="shared" si="98"/>
        <v>Дячук Л.Е. ПП, маг. "Гермес" р-н Волочисский Район, пгт.Войтовцы, ул.Мира, д.1</v>
      </c>
    </row>
    <row r="6316" spans="1:18" hidden="1" x14ac:dyDescent="0.25">
      <c r="A6316" s="32">
        <v>163167</v>
      </c>
      <c r="B6316" s="31" t="s">
        <v>15900</v>
      </c>
      <c r="C6316" s="31" t="s">
        <v>15899</v>
      </c>
      <c r="D6316" s="31" t="s">
        <v>15901</v>
      </c>
      <c r="E6316" s="31" t="s">
        <v>135</v>
      </c>
      <c r="F6316" s="31" t="s">
        <v>122</v>
      </c>
      <c r="G6316" s="31" t="s">
        <v>107</v>
      </c>
      <c r="H6316" s="31" t="s">
        <v>108</v>
      </c>
      <c r="I6316" s="31" t="s">
        <v>4383</v>
      </c>
      <c r="J6316" s="31" t="s">
        <v>4384</v>
      </c>
      <c r="K6316" s="31" t="s">
        <v>110</v>
      </c>
      <c r="L6316" s="31" t="s">
        <v>15902</v>
      </c>
      <c r="M6316" s="31" t="s">
        <v>10</v>
      </c>
      <c r="N6316" s="31" t="s">
        <v>25930</v>
      </c>
      <c r="O6316" s="31" t="s">
        <v>25929</v>
      </c>
      <c r="P6316" s="32" t="s">
        <v>67</v>
      </c>
      <c r="Q6316" s="32">
        <v>0.5</v>
      </c>
      <c r="R6316" t="str">
        <f t="shared" si="98"/>
        <v>Дячук О.В. ПП, маг. р-н Славутский Район, с.Стриганы, д.12 (Центр)</v>
      </c>
    </row>
    <row r="6317" spans="1:18" hidden="1" x14ac:dyDescent="0.25">
      <c r="A6317" s="32">
        <v>163167</v>
      </c>
      <c r="B6317" s="31" t="s">
        <v>15900</v>
      </c>
      <c r="C6317" s="31" t="s">
        <v>15899</v>
      </c>
      <c r="D6317" s="31" t="s">
        <v>15901</v>
      </c>
      <c r="E6317" s="31" t="s">
        <v>135</v>
      </c>
      <c r="F6317" s="31" t="s">
        <v>122</v>
      </c>
      <c r="G6317" s="31" t="s">
        <v>107</v>
      </c>
      <c r="H6317" s="31" t="s">
        <v>108</v>
      </c>
      <c r="I6317" s="31"/>
      <c r="J6317" s="31"/>
      <c r="K6317" s="31" t="s">
        <v>110</v>
      </c>
      <c r="L6317" s="31" t="s">
        <v>15899</v>
      </c>
      <c r="M6317" s="31" t="s">
        <v>10</v>
      </c>
      <c r="N6317" s="31" t="s">
        <v>25930</v>
      </c>
      <c r="O6317" s="31" t="s">
        <v>25929</v>
      </c>
      <c r="P6317" s="32" t="s">
        <v>67</v>
      </c>
      <c r="Q6317" s="32">
        <v>0.5</v>
      </c>
      <c r="R6317" t="str">
        <f t="shared" si="98"/>
        <v>Дячук О.В. ПП, маг. р-н Славутский Район, с.Стриганы, д.12 (Центр)</v>
      </c>
    </row>
    <row r="6318" spans="1:18" hidden="1" x14ac:dyDescent="0.25">
      <c r="A6318" s="32">
        <v>163171</v>
      </c>
      <c r="B6318" s="31" t="s">
        <v>15903</v>
      </c>
      <c r="C6318" s="31" t="s">
        <v>15904</v>
      </c>
      <c r="D6318" s="31" t="s">
        <v>15905</v>
      </c>
      <c r="E6318" s="31" t="s">
        <v>135</v>
      </c>
      <c r="F6318" s="31" t="s">
        <v>122</v>
      </c>
      <c r="G6318" s="31" t="s">
        <v>107</v>
      </c>
      <c r="H6318" s="31" t="s">
        <v>108</v>
      </c>
      <c r="I6318" s="31" t="s">
        <v>15906</v>
      </c>
      <c r="J6318" s="31" t="s">
        <v>15907</v>
      </c>
      <c r="K6318" s="31" t="s">
        <v>110</v>
      </c>
      <c r="L6318" s="31" t="s">
        <v>15904</v>
      </c>
      <c r="M6318" s="31" t="s">
        <v>11</v>
      </c>
      <c r="N6318" s="31" t="s">
        <v>25930</v>
      </c>
      <c r="O6318" s="31" t="s">
        <v>25929</v>
      </c>
      <c r="P6318" s="32" t="s">
        <v>66</v>
      </c>
      <c r="Q6318" s="32">
        <v>1</v>
      </c>
      <c r="R6318" t="str">
        <f t="shared" si="98"/>
        <v>Дячук О.Ю. ПП, маг. "Галактика" г.Шепетовка, ул.Котика Вали, д.98в</v>
      </c>
    </row>
    <row r="6319" spans="1:18" hidden="1" x14ac:dyDescent="0.25">
      <c r="A6319" s="32">
        <v>163171</v>
      </c>
      <c r="B6319" s="31" t="s">
        <v>15903</v>
      </c>
      <c r="C6319" s="31" t="s">
        <v>15904</v>
      </c>
      <c r="D6319" s="31" t="s">
        <v>15905</v>
      </c>
      <c r="E6319" s="31" t="s">
        <v>135</v>
      </c>
      <c r="F6319" s="31" t="s">
        <v>122</v>
      </c>
      <c r="G6319" s="31" t="s">
        <v>107</v>
      </c>
      <c r="H6319" s="31" t="s">
        <v>108</v>
      </c>
      <c r="I6319" s="31"/>
      <c r="J6319" s="31"/>
      <c r="K6319" s="31" t="s">
        <v>110</v>
      </c>
      <c r="L6319" s="31" t="s">
        <v>15908</v>
      </c>
      <c r="M6319" s="31" t="s">
        <v>11</v>
      </c>
      <c r="N6319" s="31" t="s">
        <v>25930</v>
      </c>
      <c r="O6319" s="31" t="s">
        <v>25929</v>
      </c>
      <c r="P6319" s="32" t="s">
        <v>66</v>
      </c>
      <c r="Q6319" s="32">
        <v>1</v>
      </c>
      <c r="R6319" t="str">
        <f t="shared" si="98"/>
        <v>Дячук О.Ю. ПП, маг. "Галактика" г.Шепетовка, ул.Котика Вали, д.98в</v>
      </c>
    </row>
    <row r="6320" spans="1:18" hidden="1" x14ac:dyDescent="0.25">
      <c r="A6320" s="32">
        <v>163181</v>
      </c>
      <c r="B6320" s="31" t="s">
        <v>15934</v>
      </c>
      <c r="C6320" s="31" t="s">
        <v>15935</v>
      </c>
      <c r="D6320" s="31" t="s">
        <v>15936</v>
      </c>
      <c r="E6320" s="31" t="s">
        <v>135</v>
      </c>
      <c r="F6320" s="31" t="s">
        <v>122</v>
      </c>
      <c r="G6320" s="31" t="s">
        <v>107</v>
      </c>
      <c r="H6320" s="31" t="s">
        <v>108</v>
      </c>
      <c r="I6320" s="31" t="s">
        <v>15937</v>
      </c>
      <c r="J6320" s="31" t="s">
        <v>15938</v>
      </c>
      <c r="K6320" s="31" t="s">
        <v>110</v>
      </c>
      <c r="L6320" s="31" t="s">
        <v>15935</v>
      </c>
      <c r="M6320" s="31" t="s">
        <v>11</v>
      </c>
      <c r="N6320" s="31" t="s">
        <v>25930</v>
      </c>
      <c r="O6320" s="31" t="s">
        <v>25929</v>
      </c>
      <c r="P6320" s="32" t="s">
        <v>67</v>
      </c>
      <c r="Q6320" s="32">
        <v>0.5</v>
      </c>
      <c r="R6320" t="str">
        <f t="shared" si="98"/>
        <v>Ерзак Н.І. ПП, маг. "Астра" г.Шепетовка, ул.Шешукова, д.12а</v>
      </c>
    </row>
    <row r="6321" spans="1:18" hidden="1" x14ac:dyDescent="0.25">
      <c r="A6321" s="32">
        <v>160982</v>
      </c>
      <c r="B6321" s="31" t="s">
        <v>10755</v>
      </c>
      <c r="C6321" s="31" t="s">
        <v>10756</v>
      </c>
      <c r="D6321" s="31" t="s">
        <v>10757</v>
      </c>
      <c r="E6321" s="31" t="s">
        <v>145</v>
      </c>
      <c r="F6321" s="31" t="s">
        <v>122</v>
      </c>
      <c r="G6321" s="31" t="s">
        <v>107</v>
      </c>
      <c r="H6321" s="31" t="s">
        <v>108</v>
      </c>
      <c r="I6321" s="31"/>
      <c r="J6321" s="31"/>
      <c r="K6321" s="31" t="s">
        <v>110</v>
      </c>
      <c r="L6321" s="31" t="s">
        <v>10760</v>
      </c>
      <c r="M6321" s="31" t="s">
        <v>13</v>
      </c>
      <c r="N6321" s="31" t="s">
        <v>25931</v>
      </c>
      <c r="O6321" s="31" t="s">
        <v>25929</v>
      </c>
      <c r="P6321" s="32" t="s">
        <v>67</v>
      </c>
      <c r="Q6321" s="32">
        <v>0.5</v>
      </c>
      <c r="R6321" t="str">
        <f t="shared" si="98"/>
        <v>(КООП) Мрія - Курилівська СТ, маг. "Мрія" р-н Волочисский Район, с.Куриловка, ул.Центральная, д.7а</v>
      </c>
    </row>
    <row r="6322" spans="1:18" hidden="1" x14ac:dyDescent="0.25">
      <c r="A6322" s="32">
        <v>160992</v>
      </c>
      <c r="B6322" s="31" t="s">
        <v>10786</v>
      </c>
      <c r="C6322" s="31" t="s">
        <v>10787</v>
      </c>
      <c r="D6322" s="31" t="s">
        <v>10788</v>
      </c>
      <c r="E6322" s="31" t="s">
        <v>145</v>
      </c>
      <c r="F6322" s="31" t="s">
        <v>122</v>
      </c>
      <c r="G6322" s="31" t="s">
        <v>107</v>
      </c>
      <c r="H6322" s="31" t="s">
        <v>108</v>
      </c>
      <c r="I6322" s="31" t="s">
        <v>10789</v>
      </c>
      <c r="J6322" s="31" t="s">
        <v>10790</v>
      </c>
      <c r="K6322" s="31" t="s">
        <v>110</v>
      </c>
      <c r="L6322" s="31" t="s">
        <v>10787</v>
      </c>
      <c r="M6322" s="31" t="s">
        <v>14</v>
      </c>
      <c r="N6322" s="31" t="s">
        <v>25931</v>
      </c>
      <c r="O6322" s="31" t="s">
        <v>25929</v>
      </c>
      <c r="P6322" s="32" t="s">
        <v>66</v>
      </c>
      <c r="Q6322" s="32">
        <v>1</v>
      </c>
      <c r="R6322" t="str">
        <f t="shared" si="98"/>
        <v>Муляр Н.Й.ПП, маг "Продукти" р-н Ярмолинецкий Район, с.Правдовка, ул.Центральная, д.128</v>
      </c>
    </row>
    <row r="6323" spans="1:18" hidden="1" x14ac:dyDescent="0.25">
      <c r="A6323" s="32">
        <v>160992</v>
      </c>
      <c r="B6323" s="31" t="s">
        <v>10786</v>
      </c>
      <c r="C6323" s="31" t="s">
        <v>10787</v>
      </c>
      <c r="D6323" s="31" t="s">
        <v>10788</v>
      </c>
      <c r="E6323" s="31" t="s">
        <v>145</v>
      </c>
      <c r="F6323" s="31" t="s">
        <v>122</v>
      </c>
      <c r="G6323" s="31" t="s">
        <v>107</v>
      </c>
      <c r="H6323" s="31" t="s">
        <v>108</v>
      </c>
      <c r="I6323" s="31"/>
      <c r="J6323" s="31"/>
      <c r="K6323" s="31" t="s">
        <v>110</v>
      </c>
      <c r="L6323" s="31" t="s">
        <v>10787</v>
      </c>
      <c r="M6323" s="31" t="s">
        <v>14</v>
      </c>
      <c r="N6323" s="31" t="s">
        <v>25931</v>
      </c>
      <c r="O6323" s="31" t="s">
        <v>25929</v>
      </c>
      <c r="P6323" s="32" t="s">
        <v>66</v>
      </c>
      <c r="Q6323" s="32">
        <v>1</v>
      </c>
      <c r="R6323" t="str">
        <f t="shared" si="98"/>
        <v>Муляр Н.Й.ПП, маг "Продукти" р-н Ярмолинецкий Район, с.Правдовка, ул.Центральная, д.128</v>
      </c>
    </row>
    <row r="6324" spans="1:18" hidden="1" x14ac:dyDescent="0.25">
      <c r="A6324" s="32">
        <v>160993</v>
      </c>
      <c r="B6324" s="31" t="s">
        <v>10791</v>
      </c>
      <c r="C6324" s="31" t="s">
        <v>10792</v>
      </c>
      <c r="D6324" s="31" t="s">
        <v>10793</v>
      </c>
      <c r="E6324" s="31" t="s">
        <v>145</v>
      </c>
      <c r="F6324" s="31" t="s">
        <v>122</v>
      </c>
      <c r="G6324" s="31" t="s">
        <v>107</v>
      </c>
      <c r="H6324" s="31" t="s">
        <v>108</v>
      </c>
      <c r="I6324" s="31" t="s">
        <v>124</v>
      </c>
      <c r="J6324" s="31" t="s">
        <v>109</v>
      </c>
      <c r="K6324" s="31" t="s">
        <v>110</v>
      </c>
      <c r="L6324" s="31" t="s">
        <v>10792</v>
      </c>
      <c r="M6324" s="31" t="s">
        <v>13</v>
      </c>
      <c r="N6324" s="31" t="s">
        <v>25931</v>
      </c>
      <c r="O6324" s="31" t="s">
        <v>25929</v>
      </c>
      <c r="P6324" s="32" t="s">
        <v>66</v>
      </c>
      <c r="Q6324" s="32">
        <v>1</v>
      </c>
      <c r="R6324" t="str">
        <f t="shared" si="98"/>
        <v>Муляр ПП, к-к р-н Деражнянский Район, г.Деражня, ул.Заводская, д.4</v>
      </c>
    </row>
    <row r="6325" spans="1:18" hidden="1" x14ac:dyDescent="0.25">
      <c r="A6325" s="32">
        <v>160996</v>
      </c>
      <c r="B6325" s="31" t="s">
        <v>10797</v>
      </c>
      <c r="C6325" s="31" t="s">
        <v>10798</v>
      </c>
      <c r="D6325" s="31" t="s">
        <v>10799</v>
      </c>
      <c r="E6325" s="31" t="s">
        <v>145</v>
      </c>
      <c r="F6325" s="31" t="s">
        <v>122</v>
      </c>
      <c r="G6325" s="31" t="s">
        <v>155</v>
      </c>
      <c r="H6325" s="31" t="s">
        <v>108</v>
      </c>
      <c r="I6325" s="31" t="s">
        <v>10800</v>
      </c>
      <c r="J6325" s="31" t="s">
        <v>10801</v>
      </c>
      <c r="K6325" s="31" t="s">
        <v>110</v>
      </c>
      <c r="L6325" s="31" t="s">
        <v>10802</v>
      </c>
      <c r="M6325" s="31" t="s">
        <v>16</v>
      </c>
      <c r="N6325" s="31" t="s">
        <v>25931</v>
      </c>
      <c r="O6325" s="31" t="s">
        <v>25929</v>
      </c>
      <c r="P6325" s="32" t="s">
        <v>66</v>
      </c>
      <c r="Q6325" s="32">
        <v>1</v>
      </c>
      <c r="R6325" t="str">
        <f t="shared" si="98"/>
        <v>Муравинець О.Ц. ПП, маг. "Продукти" р-н Виньковецкий Район, пгт.Виньковцы, ул.Соборной Украины, д.9</v>
      </c>
    </row>
    <row r="6326" spans="1:18" hidden="1" x14ac:dyDescent="0.25">
      <c r="A6326" s="32">
        <v>160996</v>
      </c>
      <c r="B6326" s="31" t="s">
        <v>10797</v>
      </c>
      <c r="C6326" s="31" t="s">
        <v>10798</v>
      </c>
      <c r="D6326" s="31" t="s">
        <v>10799</v>
      </c>
      <c r="E6326" s="31" t="s">
        <v>145</v>
      </c>
      <c r="F6326" s="31" t="s">
        <v>122</v>
      </c>
      <c r="G6326" s="31" t="s">
        <v>155</v>
      </c>
      <c r="H6326" s="31" t="s">
        <v>108</v>
      </c>
      <c r="I6326" s="31"/>
      <c r="J6326" s="31"/>
      <c r="K6326" s="31" t="s">
        <v>110</v>
      </c>
      <c r="L6326" s="31" t="s">
        <v>10798</v>
      </c>
      <c r="M6326" s="31" t="s">
        <v>16</v>
      </c>
      <c r="N6326" s="31" t="s">
        <v>25931</v>
      </c>
      <c r="O6326" s="31" t="s">
        <v>25929</v>
      </c>
      <c r="P6326" s="32" t="s">
        <v>66</v>
      </c>
      <c r="Q6326" s="32">
        <v>1</v>
      </c>
      <c r="R6326" t="str">
        <f t="shared" si="98"/>
        <v>Муравинець О.Ц. ПП, маг. "Продукти" р-н Виньковецкий Район, пгт.Виньковцы, ул.Соборной Украины, д.9</v>
      </c>
    </row>
    <row r="6327" spans="1:18" hidden="1" x14ac:dyDescent="0.25">
      <c r="A6327" s="32">
        <v>160998</v>
      </c>
      <c r="B6327" s="31" t="s">
        <v>10806</v>
      </c>
      <c r="C6327" s="31" t="s">
        <v>10807</v>
      </c>
      <c r="D6327" s="31" t="s">
        <v>10808</v>
      </c>
      <c r="E6327" s="31" t="s">
        <v>135</v>
      </c>
      <c r="F6327" s="31" t="s">
        <v>122</v>
      </c>
      <c r="G6327" s="31" t="s">
        <v>113</v>
      </c>
      <c r="H6327" s="31" t="s">
        <v>108</v>
      </c>
      <c r="I6327" s="31" t="s">
        <v>124</v>
      </c>
      <c r="J6327" s="31" t="s">
        <v>109</v>
      </c>
      <c r="K6327" s="31" t="s">
        <v>110</v>
      </c>
      <c r="L6327" s="31" t="s">
        <v>10807</v>
      </c>
      <c r="M6327" s="31" t="s">
        <v>12</v>
      </c>
      <c r="N6327" s="31" t="s">
        <v>25930</v>
      </c>
      <c r="O6327" s="31" t="s">
        <v>25929</v>
      </c>
      <c r="P6327" s="32" t="s">
        <v>66</v>
      </c>
      <c r="Q6327" s="32">
        <v>0.5</v>
      </c>
      <c r="R6327" t="str">
        <f t="shared" si="98"/>
        <v>Муравський ПП, маг. "Продукти" р-н Полонский Район, с.Буртын, ул.Победы, д.5</v>
      </c>
    </row>
    <row r="6328" spans="1:18" hidden="1" x14ac:dyDescent="0.25">
      <c r="A6328" s="32">
        <v>161003</v>
      </c>
      <c r="B6328" s="31" t="s">
        <v>10821</v>
      </c>
      <c r="C6328" s="31" t="s">
        <v>10822</v>
      </c>
      <c r="D6328" s="31" t="s">
        <v>10214</v>
      </c>
      <c r="E6328" s="31" t="s">
        <v>145</v>
      </c>
      <c r="F6328" s="31" t="s">
        <v>122</v>
      </c>
      <c r="G6328" s="31" t="s">
        <v>107</v>
      </c>
      <c r="H6328" s="31" t="s">
        <v>108</v>
      </c>
      <c r="I6328" s="31" t="s">
        <v>124</v>
      </c>
      <c r="J6328" s="31" t="s">
        <v>109</v>
      </c>
      <c r="K6328" s="31" t="s">
        <v>110</v>
      </c>
      <c r="L6328" s="31" t="s">
        <v>10822</v>
      </c>
      <c r="M6328" s="31" t="s">
        <v>14</v>
      </c>
      <c r="N6328" s="31" t="s">
        <v>25931</v>
      </c>
      <c r="O6328" s="31" t="s">
        <v>25929</v>
      </c>
      <c r="P6328" s="32" t="s">
        <v>66</v>
      </c>
      <c r="Q6328" s="32">
        <v>1</v>
      </c>
      <c r="R6328" t="str">
        <f t="shared" si="98"/>
        <v>Навроцька ПП, маг. "Світанок" р-н Хмельницкий Район, с.Гвардейское, ул.Соборная, д.36</v>
      </c>
    </row>
    <row r="6329" spans="1:18" hidden="1" x14ac:dyDescent="0.25">
      <c r="A6329" s="32">
        <v>161003</v>
      </c>
      <c r="B6329" s="31" t="s">
        <v>10821</v>
      </c>
      <c r="C6329" s="31" t="s">
        <v>10822</v>
      </c>
      <c r="D6329" s="31" t="s">
        <v>10214</v>
      </c>
      <c r="E6329" s="31" t="s">
        <v>145</v>
      </c>
      <c r="F6329" s="31" t="s">
        <v>122</v>
      </c>
      <c r="G6329" s="31" t="s">
        <v>107</v>
      </c>
      <c r="H6329" s="31" t="s">
        <v>108</v>
      </c>
      <c r="I6329" s="31"/>
      <c r="J6329" s="31"/>
      <c r="K6329" s="31" t="s">
        <v>110</v>
      </c>
      <c r="L6329" s="31" t="s">
        <v>10822</v>
      </c>
      <c r="M6329" s="31" t="s">
        <v>14</v>
      </c>
      <c r="N6329" s="31" t="s">
        <v>25931</v>
      </c>
      <c r="O6329" s="31" t="s">
        <v>25929</v>
      </c>
      <c r="P6329" s="32" t="s">
        <v>66</v>
      </c>
      <c r="Q6329" s="32">
        <v>1</v>
      </c>
      <c r="R6329" t="str">
        <f t="shared" si="98"/>
        <v>Навроцька ПП, маг. "Світанок" р-н Хмельницкий Район, с.Гвардейское, ул.Соборная, д.36</v>
      </c>
    </row>
    <row r="6330" spans="1:18" hidden="1" x14ac:dyDescent="0.25">
      <c r="A6330" s="32">
        <v>161015</v>
      </c>
      <c r="B6330" s="31" t="s">
        <v>10852</v>
      </c>
      <c r="C6330" s="31" t="s">
        <v>10853</v>
      </c>
      <c r="D6330" s="31" t="s">
        <v>10854</v>
      </c>
      <c r="E6330" s="31" t="s">
        <v>135</v>
      </c>
      <c r="F6330" s="31" t="s">
        <v>122</v>
      </c>
      <c r="G6330" s="31" t="s">
        <v>113</v>
      </c>
      <c r="H6330" s="31" t="s">
        <v>108</v>
      </c>
      <c r="I6330" s="31" t="s">
        <v>124</v>
      </c>
      <c r="J6330" s="31" t="s">
        <v>109</v>
      </c>
      <c r="K6330" s="31" t="s">
        <v>110</v>
      </c>
      <c r="L6330" s="31" t="s">
        <v>10853</v>
      </c>
      <c r="M6330" s="31" t="s">
        <v>12</v>
      </c>
      <c r="N6330" s="31" t="s">
        <v>25930</v>
      </c>
      <c r="O6330" s="31" t="s">
        <v>25929</v>
      </c>
      <c r="P6330" s="32" t="s">
        <v>67</v>
      </c>
      <c r="Q6330" s="32">
        <v>0.5</v>
      </c>
      <c r="R6330" t="str">
        <f t="shared" si="98"/>
        <v>Назарук ПП, маг. "Рошен" р-н Полонский Район, г.Полонное, пер.Кирова (навпроти школи №5)</v>
      </c>
    </row>
    <row r="6331" spans="1:18" hidden="1" x14ac:dyDescent="0.25">
      <c r="A6331" s="32">
        <v>161015</v>
      </c>
      <c r="B6331" s="31" t="s">
        <v>10852</v>
      </c>
      <c r="C6331" s="31" t="s">
        <v>10853</v>
      </c>
      <c r="D6331" s="31" t="s">
        <v>10854</v>
      </c>
      <c r="E6331" s="31" t="s">
        <v>135</v>
      </c>
      <c r="F6331" s="31" t="s">
        <v>122</v>
      </c>
      <c r="G6331" s="31" t="s">
        <v>113</v>
      </c>
      <c r="H6331" s="31" t="s">
        <v>108</v>
      </c>
      <c r="I6331" s="31"/>
      <c r="J6331" s="31"/>
      <c r="K6331" s="31" t="s">
        <v>110</v>
      </c>
      <c r="L6331" s="31" t="s">
        <v>10853</v>
      </c>
      <c r="M6331" s="31" t="s">
        <v>12</v>
      </c>
      <c r="N6331" s="31" t="s">
        <v>25930</v>
      </c>
      <c r="O6331" s="31" t="s">
        <v>25929</v>
      </c>
      <c r="P6331" s="32" t="s">
        <v>67</v>
      </c>
      <c r="Q6331" s="32">
        <v>0.5</v>
      </c>
      <c r="R6331" t="str">
        <f t="shared" si="98"/>
        <v>Назарук ПП, маг. "Рошен" р-н Полонский Район, г.Полонное, пер.Кирова (навпроти школи №5)</v>
      </c>
    </row>
    <row r="6332" spans="1:18" hidden="1" x14ac:dyDescent="0.25">
      <c r="A6332" s="32">
        <v>161019</v>
      </c>
      <c r="B6332" s="31" t="s">
        <v>10870</v>
      </c>
      <c r="C6332" s="31" t="s">
        <v>10856</v>
      </c>
      <c r="D6332" s="31" t="s">
        <v>10871</v>
      </c>
      <c r="E6332" s="31" t="s">
        <v>145</v>
      </c>
      <c r="F6332" s="31" t="s">
        <v>122</v>
      </c>
      <c r="G6332" s="31" t="s">
        <v>107</v>
      </c>
      <c r="H6332" s="31" t="s">
        <v>108</v>
      </c>
      <c r="I6332" s="31" t="s">
        <v>10858</v>
      </c>
      <c r="J6332" s="31" t="s">
        <v>10859</v>
      </c>
      <c r="K6332" s="31" t="s">
        <v>110</v>
      </c>
      <c r="L6332" s="31" t="s">
        <v>10856</v>
      </c>
      <c r="M6332" s="31" t="s">
        <v>14</v>
      </c>
      <c r="N6332" s="31" t="s">
        <v>25931</v>
      </c>
      <c r="O6332" s="31" t="s">
        <v>25929</v>
      </c>
      <c r="P6332" s="32" t="s">
        <v>67</v>
      </c>
      <c r="Q6332" s="32">
        <v>0.5</v>
      </c>
      <c r="R6332" t="str">
        <f t="shared" si="98"/>
        <v>Боярчук О.М. ПП, маг. "Магазин" р-н Волочисский Район, с.Бубновка (Хутір Ленінський)</v>
      </c>
    </row>
    <row r="6333" spans="1:18" hidden="1" x14ac:dyDescent="0.25">
      <c r="A6333" s="32">
        <v>161019</v>
      </c>
      <c r="B6333" s="31" t="s">
        <v>10872</v>
      </c>
      <c r="C6333" s="31" t="s">
        <v>10856</v>
      </c>
      <c r="D6333" s="31" t="s">
        <v>10871</v>
      </c>
      <c r="E6333" s="31" t="s">
        <v>145</v>
      </c>
      <c r="F6333" s="31" t="s">
        <v>122</v>
      </c>
      <c r="G6333" s="31" t="s">
        <v>107</v>
      </c>
      <c r="H6333" s="31" t="s">
        <v>108</v>
      </c>
      <c r="I6333" s="31" t="s">
        <v>10865</v>
      </c>
      <c r="J6333" s="31" t="s">
        <v>10866</v>
      </c>
      <c r="K6333" s="31" t="s">
        <v>110</v>
      </c>
      <c r="L6333" s="31" t="s">
        <v>10873</v>
      </c>
      <c r="M6333" s="31" t="s">
        <v>14</v>
      </c>
      <c r="N6333" s="31" t="s">
        <v>25931</v>
      </c>
      <c r="O6333" s="31" t="s">
        <v>25929</v>
      </c>
      <c r="P6333" s="32" t="s">
        <v>67</v>
      </c>
      <c r="Q6333" s="32">
        <v>0.5</v>
      </c>
      <c r="R6333" t="str">
        <f t="shared" si="98"/>
        <v>Боярчук О.М. ПП, маг. "Магазин" р-н Волочисский Район, с.Бубновка (Хутір Ленінський)</v>
      </c>
    </row>
    <row r="6334" spans="1:18" hidden="1" x14ac:dyDescent="0.25">
      <c r="A6334" s="32">
        <v>161024</v>
      </c>
      <c r="B6334" s="31" t="s">
        <v>10882</v>
      </c>
      <c r="C6334" s="31" t="s">
        <v>10883</v>
      </c>
      <c r="D6334" s="31" t="s">
        <v>10884</v>
      </c>
      <c r="E6334" s="31" t="s">
        <v>135</v>
      </c>
      <c r="F6334" s="31" t="s">
        <v>122</v>
      </c>
      <c r="G6334" s="31" t="s">
        <v>115</v>
      </c>
      <c r="H6334" s="31" t="s">
        <v>116</v>
      </c>
      <c r="I6334" s="31" t="s">
        <v>10885</v>
      </c>
      <c r="J6334" s="31" t="s">
        <v>10886</v>
      </c>
      <c r="K6334" s="31" t="s">
        <v>110</v>
      </c>
      <c r="L6334" s="31" t="s">
        <v>10883</v>
      </c>
      <c r="M6334" s="31" t="s">
        <v>12</v>
      </c>
      <c r="N6334" s="31" t="s">
        <v>25930</v>
      </c>
      <c r="O6334" s="31" t="s">
        <v>25929</v>
      </c>
      <c r="P6334" s="32" t="s">
        <v>66</v>
      </c>
      <c r="Q6334" s="32">
        <v>1</v>
      </c>
      <c r="R6334" t="str">
        <f t="shared" si="98"/>
        <v>Недайхлєбова Л.А. ПП, к-к №40 р-н Изяславский Район, г.Изяслав, ул.Вокзальная, д.9</v>
      </c>
    </row>
    <row r="6335" spans="1:18" hidden="1" x14ac:dyDescent="0.25">
      <c r="A6335" s="32">
        <v>161024</v>
      </c>
      <c r="B6335" s="31" t="s">
        <v>10882</v>
      </c>
      <c r="C6335" s="31" t="s">
        <v>10883</v>
      </c>
      <c r="D6335" s="31" t="s">
        <v>10884</v>
      </c>
      <c r="E6335" s="31" t="s">
        <v>135</v>
      </c>
      <c r="F6335" s="31" t="s">
        <v>122</v>
      </c>
      <c r="G6335" s="31" t="s">
        <v>115</v>
      </c>
      <c r="H6335" s="31" t="s">
        <v>116</v>
      </c>
      <c r="I6335" s="31"/>
      <c r="J6335" s="31"/>
      <c r="K6335" s="31" t="s">
        <v>110</v>
      </c>
      <c r="L6335" s="31" t="s">
        <v>10883</v>
      </c>
      <c r="M6335" s="31" t="s">
        <v>12</v>
      </c>
      <c r="N6335" s="31" t="s">
        <v>25930</v>
      </c>
      <c r="O6335" s="31" t="s">
        <v>25929</v>
      </c>
      <c r="P6335" s="32" t="s">
        <v>66</v>
      </c>
      <c r="Q6335" s="32">
        <v>1</v>
      </c>
      <c r="R6335" t="str">
        <f t="shared" si="98"/>
        <v>Недайхлєбова Л.А. ПП, к-к №40 р-н Изяславский Район, г.Изяслав, ул.Вокзальная, д.9</v>
      </c>
    </row>
    <row r="6336" spans="1:18" hidden="1" x14ac:dyDescent="0.25">
      <c r="A6336" s="32">
        <v>161030</v>
      </c>
      <c r="B6336" s="31" t="s">
        <v>10901</v>
      </c>
      <c r="C6336" s="31" t="s">
        <v>10902</v>
      </c>
      <c r="D6336" s="31" t="s">
        <v>10903</v>
      </c>
      <c r="E6336" s="31" t="s">
        <v>135</v>
      </c>
      <c r="F6336" s="31" t="s">
        <v>122</v>
      </c>
      <c r="G6336" s="31" t="s">
        <v>107</v>
      </c>
      <c r="H6336" s="31" t="s">
        <v>108</v>
      </c>
      <c r="I6336" s="31" t="s">
        <v>10904</v>
      </c>
      <c r="J6336" s="31" t="s">
        <v>10905</v>
      </c>
      <c r="K6336" s="31" t="s">
        <v>110</v>
      </c>
      <c r="L6336" s="31" t="s">
        <v>10902</v>
      </c>
      <c r="M6336" s="31" t="s">
        <v>8</v>
      </c>
      <c r="N6336" s="31" t="s">
        <v>25930</v>
      </c>
      <c r="O6336" s="31" t="s">
        <v>25929</v>
      </c>
      <c r="P6336" s="32" t="s">
        <v>66</v>
      </c>
      <c r="Q6336" s="32">
        <v>0.5</v>
      </c>
      <c r="R6336" t="str">
        <f t="shared" si="98"/>
        <v>Нестерук В.В. ПП, маг. р-н Полонский Район, с.Кустовцы, д.11 (ул. Герцена)</v>
      </c>
    </row>
    <row r="6337" spans="1:18" hidden="1" x14ac:dyDescent="0.25">
      <c r="A6337" s="32">
        <v>161030</v>
      </c>
      <c r="B6337" s="31" t="s">
        <v>10901</v>
      </c>
      <c r="C6337" s="31" t="s">
        <v>10902</v>
      </c>
      <c r="D6337" s="31" t="s">
        <v>10903</v>
      </c>
      <c r="E6337" s="31" t="s">
        <v>135</v>
      </c>
      <c r="F6337" s="31" t="s">
        <v>122</v>
      </c>
      <c r="G6337" s="31" t="s">
        <v>107</v>
      </c>
      <c r="H6337" s="31" t="s">
        <v>108</v>
      </c>
      <c r="I6337" s="31"/>
      <c r="J6337" s="31"/>
      <c r="K6337" s="31" t="s">
        <v>110</v>
      </c>
      <c r="L6337" s="31" t="s">
        <v>10902</v>
      </c>
      <c r="M6337" s="31" t="s">
        <v>8</v>
      </c>
      <c r="N6337" s="31" t="s">
        <v>25930</v>
      </c>
      <c r="O6337" s="31" t="s">
        <v>25929</v>
      </c>
      <c r="P6337" s="32" t="s">
        <v>66</v>
      </c>
      <c r="Q6337" s="32">
        <v>0.5</v>
      </c>
      <c r="R6337" t="str">
        <f t="shared" si="98"/>
        <v>Нестерук В.В. ПП, маг. р-н Полонский Район, с.Кустовцы, д.11 (ул. Герцена)</v>
      </c>
    </row>
    <row r="6338" spans="1:18" hidden="1" x14ac:dyDescent="0.25">
      <c r="A6338" s="32">
        <v>161033</v>
      </c>
      <c r="B6338" s="31" t="s">
        <v>10914</v>
      </c>
      <c r="C6338" s="31" t="s">
        <v>10915</v>
      </c>
      <c r="D6338" s="31" t="s">
        <v>10916</v>
      </c>
      <c r="E6338" s="31" t="s">
        <v>135</v>
      </c>
      <c r="F6338" s="31" t="s">
        <v>122</v>
      </c>
      <c r="G6338" s="31" t="s">
        <v>113</v>
      </c>
      <c r="H6338" s="31" t="s">
        <v>108</v>
      </c>
      <c r="I6338" s="31" t="s">
        <v>10917</v>
      </c>
      <c r="J6338" s="31" t="s">
        <v>10918</v>
      </c>
      <c r="K6338" s="31" t="s">
        <v>110</v>
      </c>
      <c r="L6338" s="31" t="s">
        <v>10919</v>
      </c>
      <c r="M6338" s="31" t="s">
        <v>10</v>
      </c>
      <c r="N6338" s="31" t="s">
        <v>25930</v>
      </c>
      <c r="O6338" s="31" t="s">
        <v>25929</v>
      </c>
      <c r="P6338" s="32" t="s">
        <v>66</v>
      </c>
      <c r="Q6338" s="32">
        <v>0.5</v>
      </c>
      <c r="R6338" t="str">
        <f t="shared" si="98"/>
        <v>Нечай О.С. ПП, маг. "Пролісок" р-н Славутский Район, с.Крупец, д.32 (Центр)</v>
      </c>
    </row>
    <row r="6339" spans="1:18" hidden="1" x14ac:dyDescent="0.25">
      <c r="A6339" s="32">
        <v>161033</v>
      </c>
      <c r="B6339" s="31" t="s">
        <v>10914</v>
      </c>
      <c r="C6339" s="31" t="s">
        <v>10915</v>
      </c>
      <c r="D6339" s="31" t="s">
        <v>10916</v>
      </c>
      <c r="E6339" s="31" t="s">
        <v>135</v>
      </c>
      <c r="F6339" s="31" t="s">
        <v>122</v>
      </c>
      <c r="G6339" s="31" t="s">
        <v>113</v>
      </c>
      <c r="H6339" s="31" t="s">
        <v>108</v>
      </c>
      <c r="I6339" s="31"/>
      <c r="J6339" s="31"/>
      <c r="K6339" s="31" t="s">
        <v>110</v>
      </c>
      <c r="L6339" s="31" t="s">
        <v>10915</v>
      </c>
      <c r="M6339" s="31" t="s">
        <v>10</v>
      </c>
      <c r="N6339" s="31" t="s">
        <v>25930</v>
      </c>
      <c r="O6339" s="31" t="s">
        <v>25929</v>
      </c>
      <c r="P6339" s="32" t="s">
        <v>66</v>
      </c>
      <c r="Q6339" s="32">
        <v>0.5</v>
      </c>
      <c r="R6339" t="str">
        <f t="shared" ref="R6339:R6402" si="99">CONCATENATE(C6339," ",D6339)</f>
        <v>Нечай О.С. ПП, маг. "Пролісок" р-н Славутский Район, с.Крупец, д.32 (Центр)</v>
      </c>
    </row>
    <row r="6340" spans="1:18" hidden="1" x14ac:dyDescent="0.25">
      <c r="A6340" s="32">
        <v>161034</v>
      </c>
      <c r="B6340" s="31" t="s">
        <v>10920</v>
      </c>
      <c r="C6340" s="31" t="s">
        <v>10921</v>
      </c>
      <c r="D6340" s="31" t="s">
        <v>10922</v>
      </c>
      <c r="E6340" s="31" t="s">
        <v>135</v>
      </c>
      <c r="F6340" s="31" t="s">
        <v>122</v>
      </c>
      <c r="G6340" s="31" t="s">
        <v>107</v>
      </c>
      <c r="H6340" s="31" t="s">
        <v>108</v>
      </c>
      <c r="I6340" s="31" t="s">
        <v>10923</v>
      </c>
      <c r="J6340" s="31" t="s">
        <v>10924</v>
      </c>
      <c r="K6340" s="31" t="s">
        <v>110</v>
      </c>
      <c r="L6340" s="31" t="s">
        <v>10921</v>
      </c>
      <c r="M6340" s="31" t="s">
        <v>12</v>
      </c>
      <c r="N6340" s="31" t="s">
        <v>25930</v>
      </c>
      <c r="O6340" s="31" t="s">
        <v>25929</v>
      </c>
      <c r="P6340" s="32" t="s">
        <v>67</v>
      </c>
      <c r="Q6340" s="32">
        <v>0.5</v>
      </c>
      <c r="R6340" t="str">
        <f t="shared" si="99"/>
        <v>Нечепоренко А.О. ПП, маг. "Люкс" р-н Полонский Район, г.Полонное, ул.Киевская, д.8</v>
      </c>
    </row>
    <row r="6341" spans="1:18" hidden="1" x14ac:dyDescent="0.25">
      <c r="A6341" s="32">
        <v>161034</v>
      </c>
      <c r="B6341" s="31" t="s">
        <v>10920</v>
      </c>
      <c r="C6341" s="31" t="s">
        <v>10921</v>
      </c>
      <c r="D6341" s="31" t="s">
        <v>10922</v>
      </c>
      <c r="E6341" s="31" t="s">
        <v>135</v>
      </c>
      <c r="F6341" s="31" t="s">
        <v>122</v>
      </c>
      <c r="G6341" s="31" t="s">
        <v>107</v>
      </c>
      <c r="H6341" s="31" t="s">
        <v>108</v>
      </c>
      <c r="I6341" s="31"/>
      <c r="J6341" s="31"/>
      <c r="K6341" s="31" t="s">
        <v>110</v>
      </c>
      <c r="L6341" s="31" t="s">
        <v>10921</v>
      </c>
      <c r="M6341" s="31" t="s">
        <v>12</v>
      </c>
      <c r="N6341" s="31" t="s">
        <v>25930</v>
      </c>
      <c r="O6341" s="31" t="s">
        <v>25929</v>
      </c>
      <c r="P6341" s="32" t="s">
        <v>67</v>
      </c>
      <c r="Q6341" s="32">
        <v>0.5</v>
      </c>
      <c r="R6341" t="str">
        <f t="shared" si="99"/>
        <v>Нечепоренко А.О. ПП, маг. "Люкс" р-н Полонский Район, г.Полонное, ул.Киевская, д.8</v>
      </c>
    </row>
    <row r="6342" spans="1:18" hidden="1" x14ac:dyDescent="0.25">
      <c r="A6342" s="32">
        <v>161035</v>
      </c>
      <c r="B6342" s="31" t="s">
        <v>10925</v>
      </c>
      <c r="C6342" s="31" t="s">
        <v>10926</v>
      </c>
      <c r="D6342" s="31" t="s">
        <v>10927</v>
      </c>
      <c r="E6342" s="31" t="s">
        <v>135</v>
      </c>
      <c r="F6342" s="31" t="s">
        <v>122</v>
      </c>
      <c r="G6342" s="31" t="s">
        <v>107</v>
      </c>
      <c r="H6342" s="31" t="s">
        <v>108</v>
      </c>
      <c r="I6342" s="31" t="s">
        <v>10928</v>
      </c>
      <c r="J6342" s="31" t="s">
        <v>10929</v>
      </c>
      <c r="K6342" s="31" t="s">
        <v>110</v>
      </c>
      <c r="L6342" s="31" t="s">
        <v>10926</v>
      </c>
      <c r="M6342" s="31" t="s">
        <v>8</v>
      </c>
      <c r="N6342" s="31" t="s">
        <v>25930</v>
      </c>
      <c r="O6342" s="31" t="s">
        <v>25929</v>
      </c>
      <c r="P6342" s="32" t="s">
        <v>66</v>
      </c>
      <c r="Q6342" s="32">
        <v>0.5</v>
      </c>
      <c r="R6342" t="str">
        <f t="shared" si="99"/>
        <v>Нечипорук Г.В. ПП, маг. "Магазин" р-н Шепетовский Район, с.Судилков, ул.Терешковой, д.2а</v>
      </c>
    </row>
    <row r="6343" spans="1:18" hidden="1" x14ac:dyDescent="0.25">
      <c r="A6343" s="32">
        <v>161035</v>
      </c>
      <c r="B6343" s="31" t="s">
        <v>10925</v>
      </c>
      <c r="C6343" s="31" t="s">
        <v>10926</v>
      </c>
      <c r="D6343" s="31" t="s">
        <v>10927</v>
      </c>
      <c r="E6343" s="31" t="s">
        <v>135</v>
      </c>
      <c r="F6343" s="31" t="s">
        <v>122</v>
      </c>
      <c r="G6343" s="31" t="s">
        <v>107</v>
      </c>
      <c r="H6343" s="31" t="s">
        <v>108</v>
      </c>
      <c r="I6343" s="31"/>
      <c r="J6343" s="31"/>
      <c r="K6343" s="31" t="s">
        <v>110</v>
      </c>
      <c r="L6343" s="31" t="s">
        <v>10926</v>
      </c>
      <c r="M6343" s="31" t="s">
        <v>8</v>
      </c>
      <c r="N6343" s="31" t="s">
        <v>25930</v>
      </c>
      <c r="O6343" s="31" t="s">
        <v>25929</v>
      </c>
      <c r="P6343" s="32" t="s">
        <v>66</v>
      </c>
      <c r="Q6343" s="32">
        <v>0.5</v>
      </c>
      <c r="R6343" t="str">
        <f t="shared" si="99"/>
        <v>Нечипорук Г.В. ПП, маг. "Магазин" р-н Шепетовский Район, с.Судилков, ул.Терешковой, д.2а</v>
      </c>
    </row>
    <row r="6344" spans="1:18" hidden="1" x14ac:dyDescent="0.25">
      <c r="A6344" s="32">
        <v>161038</v>
      </c>
      <c r="B6344" s="31" t="s">
        <v>10936</v>
      </c>
      <c r="C6344" s="31" t="s">
        <v>10937</v>
      </c>
      <c r="D6344" s="31" t="s">
        <v>10938</v>
      </c>
      <c r="E6344" s="31" t="s">
        <v>135</v>
      </c>
      <c r="F6344" s="31" t="s">
        <v>122</v>
      </c>
      <c r="G6344" s="31" t="s">
        <v>107</v>
      </c>
      <c r="H6344" s="31" t="s">
        <v>108</v>
      </c>
      <c r="I6344" s="31" t="s">
        <v>10939</v>
      </c>
      <c r="J6344" s="31" t="s">
        <v>10940</v>
      </c>
      <c r="K6344" s="31" t="s">
        <v>110</v>
      </c>
      <c r="L6344" s="31" t="s">
        <v>10937</v>
      </c>
      <c r="M6344" s="31" t="s">
        <v>12</v>
      </c>
      <c r="N6344" s="31" t="s">
        <v>25930</v>
      </c>
      <c r="O6344" s="31" t="s">
        <v>25929</v>
      </c>
      <c r="P6344" s="32" t="s">
        <v>66</v>
      </c>
      <c r="Q6344" s="32">
        <v>1</v>
      </c>
      <c r="R6344" t="str">
        <f t="shared" si="99"/>
        <v>Низовець В.В. ПП, маг. "Браво" р-н Полонский Район, пгт.Понинка, ул.Строителей, д.3/2 (район БАМ)</v>
      </c>
    </row>
    <row r="6345" spans="1:18" hidden="1" x14ac:dyDescent="0.25">
      <c r="A6345" s="32">
        <v>161038</v>
      </c>
      <c r="B6345" s="31" t="s">
        <v>10936</v>
      </c>
      <c r="C6345" s="31" t="s">
        <v>10937</v>
      </c>
      <c r="D6345" s="31" t="s">
        <v>10938</v>
      </c>
      <c r="E6345" s="31" t="s">
        <v>135</v>
      </c>
      <c r="F6345" s="31" t="s">
        <v>122</v>
      </c>
      <c r="G6345" s="31" t="s">
        <v>107</v>
      </c>
      <c r="H6345" s="31" t="s">
        <v>108</v>
      </c>
      <c r="I6345" s="31"/>
      <c r="J6345" s="31"/>
      <c r="K6345" s="31" t="s">
        <v>110</v>
      </c>
      <c r="L6345" s="31" t="s">
        <v>10937</v>
      </c>
      <c r="M6345" s="31" t="s">
        <v>12</v>
      </c>
      <c r="N6345" s="31" t="s">
        <v>25930</v>
      </c>
      <c r="O6345" s="31" t="s">
        <v>25929</v>
      </c>
      <c r="P6345" s="32" t="s">
        <v>66</v>
      </c>
      <c r="Q6345" s="32">
        <v>1</v>
      </c>
      <c r="R6345" t="str">
        <f t="shared" si="99"/>
        <v>Низовець В.В. ПП, маг. "Браво" р-н Полонский Район, пгт.Понинка, ул.Строителей, д.3/2 (район БАМ)</v>
      </c>
    </row>
    <row r="6346" spans="1:18" hidden="1" x14ac:dyDescent="0.25">
      <c r="A6346" s="32">
        <v>161052</v>
      </c>
      <c r="B6346" s="31" t="s">
        <v>10976</v>
      </c>
      <c r="C6346" s="31" t="s">
        <v>10977</v>
      </c>
      <c r="D6346" s="31" t="s">
        <v>10978</v>
      </c>
      <c r="E6346" s="31" t="s">
        <v>135</v>
      </c>
      <c r="F6346" s="31" t="s">
        <v>122</v>
      </c>
      <c r="G6346" s="31" t="s">
        <v>107</v>
      </c>
      <c r="H6346" s="31" t="s">
        <v>108</v>
      </c>
      <c r="I6346" s="31" t="s">
        <v>10980</v>
      </c>
      <c r="J6346" s="31" t="s">
        <v>10981</v>
      </c>
      <c r="K6346" s="31" t="s">
        <v>110</v>
      </c>
      <c r="L6346" s="31" t="s">
        <v>10977</v>
      </c>
      <c r="M6346" s="31" t="s">
        <v>10</v>
      </c>
      <c r="N6346" s="31" t="s">
        <v>25930</v>
      </c>
      <c r="O6346" s="31" t="s">
        <v>25929</v>
      </c>
      <c r="P6346" s="32" t="s">
        <v>67</v>
      </c>
      <c r="Q6346" s="32">
        <v>0.5</v>
      </c>
      <c r="R6346" t="str">
        <f t="shared" si="99"/>
        <v>Овчиннікова Н.М. ПП, павільйон г.Нетишин, просп Независимости, д. (ТЦ отдел ТОРТЫ)</v>
      </c>
    </row>
    <row r="6347" spans="1:18" hidden="1" x14ac:dyDescent="0.25">
      <c r="A6347" s="32">
        <v>161052</v>
      </c>
      <c r="B6347" s="31" t="s">
        <v>10976</v>
      </c>
      <c r="C6347" s="31" t="s">
        <v>10977</v>
      </c>
      <c r="D6347" s="31" t="s">
        <v>10978</v>
      </c>
      <c r="E6347" s="31" t="s">
        <v>135</v>
      </c>
      <c r="F6347" s="31" t="s">
        <v>122</v>
      </c>
      <c r="G6347" s="31" t="s">
        <v>107</v>
      </c>
      <c r="H6347" s="31" t="s">
        <v>108</v>
      </c>
      <c r="I6347" s="31"/>
      <c r="J6347" s="31"/>
      <c r="K6347" s="31" t="s">
        <v>110</v>
      </c>
      <c r="L6347" s="31" t="s">
        <v>10979</v>
      </c>
      <c r="M6347" s="31" t="s">
        <v>10</v>
      </c>
      <c r="N6347" s="31" t="s">
        <v>25930</v>
      </c>
      <c r="O6347" s="31" t="s">
        <v>25929</v>
      </c>
      <c r="P6347" s="32" t="s">
        <v>67</v>
      </c>
      <c r="Q6347" s="32">
        <v>0.5</v>
      </c>
      <c r="R6347" t="str">
        <f t="shared" si="99"/>
        <v>Овчиннікова Н.М. ПП, павільйон г.Нетишин, просп Независимости, д. (ТЦ отдел ТОРТЫ)</v>
      </c>
    </row>
    <row r="6348" spans="1:18" hidden="1" x14ac:dyDescent="0.25">
      <c r="A6348" s="32">
        <v>161068</v>
      </c>
      <c r="B6348" s="31" t="s">
        <v>11035</v>
      </c>
      <c r="C6348" s="31" t="s">
        <v>11036</v>
      </c>
      <c r="D6348" s="31" t="s">
        <v>11037</v>
      </c>
      <c r="E6348" s="31" t="s">
        <v>145</v>
      </c>
      <c r="F6348" s="31" t="s">
        <v>122</v>
      </c>
      <c r="G6348" s="31" t="s">
        <v>164</v>
      </c>
      <c r="H6348" s="31" t="s">
        <v>108</v>
      </c>
      <c r="I6348" s="31" t="s">
        <v>3838</v>
      </c>
      <c r="J6348" s="31" t="s">
        <v>11038</v>
      </c>
      <c r="K6348" s="31" t="s">
        <v>110</v>
      </c>
      <c r="L6348" s="31" t="s">
        <v>11036</v>
      </c>
      <c r="M6348" s="31" t="s">
        <v>15</v>
      </c>
      <c r="N6348" s="31" t="s">
        <v>25931</v>
      </c>
      <c r="O6348" s="31" t="s">
        <v>25929</v>
      </c>
      <c r="P6348" s="32" t="s">
        <v>67</v>
      </c>
      <c r="Q6348" s="32">
        <v>0.5</v>
      </c>
      <c r="R6348" t="str">
        <f t="shared" si="99"/>
        <v>ОККО-Нафтопродукт ПП, АЗС №80 р-н Волочисский Район, г.Волочиск, ул.Независимости, д.6а</v>
      </c>
    </row>
    <row r="6349" spans="1:18" hidden="1" x14ac:dyDescent="0.25">
      <c r="A6349" s="32">
        <v>161069</v>
      </c>
      <c r="B6349" s="31" t="s">
        <v>11039</v>
      </c>
      <c r="C6349" s="31" t="s">
        <v>11040</v>
      </c>
      <c r="D6349" s="31" t="s">
        <v>11041</v>
      </c>
      <c r="E6349" s="31" t="s">
        <v>145</v>
      </c>
      <c r="F6349" s="31" t="s">
        <v>122</v>
      </c>
      <c r="G6349" s="31" t="s">
        <v>164</v>
      </c>
      <c r="H6349" s="31" t="s">
        <v>108</v>
      </c>
      <c r="I6349" s="31" t="s">
        <v>3838</v>
      </c>
      <c r="J6349" s="31" t="s">
        <v>11038</v>
      </c>
      <c r="K6349" s="31" t="s">
        <v>110</v>
      </c>
      <c r="L6349" s="31" t="s">
        <v>11040</v>
      </c>
      <c r="M6349" s="31" t="s">
        <v>15</v>
      </c>
      <c r="N6349" s="31" t="s">
        <v>25931</v>
      </c>
      <c r="O6349" s="31" t="s">
        <v>25929</v>
      </c>
      <c r="P6349" s="32" t="s">
        <v>67</v>
      </c>
      <c r="Q6349" s="32">
        <v>0.5</v>
      </c>
      <c r="R6349" t="str">
        <f t="shared" si="99"/>
        <v>ОККО-Нафтопродукт ПП, АЗС №83 р-н Волочисский Район, пгт.Войтовцы, ул.Мира, д.7</v>
      </c>
    </row>
    <row r="6350" spans="1:18" hidden="1" x14ac:dyDescent="0.25">
      <c r="A6350" s="32">
        <v>161071</v>
      </c>
      <c r="B6350" s="31" t="s">
        <v>11045</v>
      </c>
      <c r="C6350" s="31" t="s">
        <v>11046</v>
      </c>
      <c r="D6350" s="31" t="s">
        <v>11047</v>
      </c>
      <c r="E6350" s="31" t="s">
        <v>135</v>
      </c>
      <c r="F6350" s="31" t="s">
        <v>122</v>
      </c>
      <c r="G6350" s="31" t="s">
        <v>107</v>
      </c>
      <c r="H6350" s="31" t="s">
        <v>108</v>
      </c>
      <c r="I6350" s="31" t="s">
        <v>11048</v>
      </c>
      <c r="J6350" s="31" t="s">
        <v>11049</v>
      </c>
      <c r="K6350" s="31" t="s">
        <v>110</v>
      </c>
      <c r="L6350" s="31" t="s">
        <v>11046</v>
      </c>
      <c r="M6350" s="31" t="s">
        <v>11</v>
      </c>
      <c r="N6350" s="31" t="s">
        <v>25930</v>
      </c>
      <c r="O6350" s="31" t="s">
        <v>25929</v>
      </c>
      <c r="P6350" s="32" t="s">
        <v>66</v>
      </c>
      <c r="Q6350" s="32">
        <v>1</v>
      </c>
      <c r="R6350" t="str">
        <f t="shared" si="99"/>
        <v>Окунєвська Р.Ф. ПП, маг. "Міні-Маркет" г.Шепетовка, ул.Шварца, д.36а</v>
      </c>
    </row>
    <row r="6351" spans="1:18" hidden="1" x14ac:dyDescent="0.25">
      <c r="A6351" s="32">
        <v>161071</v>
      </c>
      <c r="B6351" s="31" t="s">
        <v>11045</v>
      </c>
      <c r="C6351" s="31" t="s">
        <v>11046</v>
      </c>
      <c r="D6351" s="31" t="s">
        <v>11047</v>
      </c>
      <c r="E6351" s="31" t="s">
        <v>135</v>
      </c>
      <c r="F6351" s="31" t="s">
        <v>122</v>
      </c>
      <c r="G6351" s="31" t="s">
        <v>107</v>
      </c>
      <c r="H6351" s="31" t="s">
        <v>108</v>
      </c>
      <c r="I6351" s="31"/>
      <c r="J6351" s="31"/>
      <c r="K6351" s="31" t="s">
        <v>110</v>
      </c>
      <c r="L6351" s="31" t="s">
        <v>11046</v>
      </c>
      <c r="M6351" s="31" t="s">
        <v>11</v>
      </c>
      <c r="N6351" s="31" t="s">
        <v>25930</v>
      </c>
      <c r="O6351" s="31" t="s">
        <v>25929</v>
      </c>
      <c r="P6351" s="32" t="s">
        <v>66</v>
      </c>
      <c r="Q6351" s="32">
        <v>1</v>
      </c>
      <c r="R6351" t="str">
        <f t="shared" si="99"/>
        <v>Окунєвська Р.Ф. ПП, маг. "Міні-Маркет" г.Шепетовка, ул.Шварца, д.36а</v>
      </c>
    </row>
    <row r="6352" spans="1:18" hidden="1" x14ac:dyDescent="0.25">
      <c r="A6352" s="32">
        <v>161075</v>
      </c>
      <c r="B6352" s="31" t="s">
        <v>11050</v>
      </c>
      <c r="C6352" s="31" t="s">
        <v>11051</v>
      </c>
      <c r="D6352" s="31" t="s">
        <v>11052</v>
      </c>
      <c r="E6352" s="31" t="s">
        <v>135</v>
      </c>
      <c r="F6352" s="31" t="s">
        <v>122</v>
      </c>
      <c r="G6352" s="31" t="s">
        <v>113</v>
      </c>
      <c r="H6352" s="31" t="s">
        <v>108</v>
      </c>
      <c r="I6352" s="31" t="s">
        <v>11053</v>
      </c>
      <c r="J6352" s="31" t="s">
        <v>11054</v>
      </c>
      <c r="K6352" s="31" t="s">
        <v>110</v>
      </c>
      <c r="L6352" s="31" t="s">
        <v>11051</v>
      </c>
      <c r="M6352" s="31" t="s">
        <v>11</v>
      </c>
      <c r="N6352" s="31" t="s">
        <v>25930</v>
      </c>
      <c r="O6352" s="31" t="s">
        <v>25929</v>
      </c>
      <c r="P6352" s="32" t="s">
        <v>67</v>
      </c>
      <c r="Q6352" s="32">
        <v>1</v>
      </c>
      <c r="R6352" t="str">
        <f t="shared" si="99"/>
        <v>Олендра В.С. ПП,"лоток автовокзал" г.Шепетовка, шоссе Староконстантиновское, д.42</v>
      </c>
    </row>
    <row r="6353" spans="1:18" hidden="1" x14ac:dyDescent="0.25">
      <c r="A6353" s="32">
        <v>161075</v>
      </c>
      <c r="B6353" s="31" t="s">
        <v>11050</v>
      </c>
      <c r="C6353" s="31" t="s">
        <v>11051</v>
      </c>
      <c r="D6353" s="31" t="s">
        <v>11052</v>
      </c>
      <c r="E6353" s="31" t="s">
        <v>135</v>
      </c>
      <c r="F6353" s="31" t="s">
        <v>122</v>
      </c>
      <c r="G6353" s="31" t="s">
        <v>113</v>
      </c>
      <c r="H6353" s="31" t="s">
        <v>108</v>
      </c>
      <c r="I6353" s="31"/>
      <c r="J6353" s="31"/>
      <c r="K6353" s="31" t="s">
        <v>110</v>
      </c>
      <c r="L6353" s="31" t="s">
        <v>11051</v>
      </c>
      <c r="M6353" s="31" t="s">
        <v>11</v>
      </c>
      <c r="N6353" s="31" t="s">
        <v>25930</v>
      </c>
      <c r="O6353" s="31" t="s">
        <v>25929</v>
      </c>
      <c r="P6353" s="32" t="s">
        <v>67</v>
      </c>
      <c r="Q6353" s="32">
        <v>1</v>
      </c>
      <c r="R6353" t="str">
        <f t="shared" si="99"/>
        <v>Олендра В.С. ПП,"лоток автовокзал" г.Шепетовка, шоссе Староконстантиновское, д.42</v>
      </c>
    </row>
    <row r="6354" spans="1:18" hidden="1" x14ac:dyDescent="0.25">
      <c r="A6354" s="32">
        <v>161086</v>
      </c>
      <c r="B6354" s="31" t="s">
        <v>11085</v>
      </c>
      <c r="C6354" s="31" t="s">
        <v>11086</v>
      </c>
      <c r="D6354" s="31" t="s">
        <v>11087</v>
      </c>
      <c r="E6354" s="31" t="s">
        <v>145</v>
      </c>
      <c r="F6354" s="31" t="s">
        <v>122</v>
      </c>
      <c r="G6354" s="31" t="s">
        <v>107</v>
      </c>
      <c r="H6354" s="31" t="s">
        <v>108</v>
      </c>
      <c r="I6354" s="31" t="s">
        <v>11088</v>
      </c>
      <c r="J6354" s="31" t="s">
        <v>11089</v>
      </c>
      <c r="K6354" s="31" t="s">
        <v>110</v>
      </c>
      <c r="L6354" s="31" t="s">
        <v>11086</v>
      </c>
      <c r="M6354" s="31" t="s">
        <v>16</v>
      </c>
      <c r="N6354" s="31" t="s">
        <v>25931</v>
      </c>
      <c r="O6354" s="31" t="s">
        <v>25929</v>
      </c>
      <c r="P6354" s="32" t="s">
        <v>67</v>
      </c>
      <c r="Q6354" s="32">
        <v>0.5</v>
      </c>
      <c r="R6354" t="str">
        <f t="shared" si="99"/>
        <v>Онищук В.В. ПП, маг. "Віват" р-н Хмельницкий Район, пгт.Волчья Гора, ул.Новая, д.1</v>
      </c>
    </row>
    <row r="6355" spans="1:18" hidden="1" x14ac:dyDescent="0.25">
      <c r="A6355" s="32">
        <v>161086</v>
      </c>
      <c r="B6355" s="31" t="s">
        <v>11085</v>
      </c>
      <c r="C6355" s="31" t="s">
        <v>11086</v>
      </c>
      <c r="D6355" s="31" t="s">
        <v>11087</v>
      </c>
      <c r="E6355" s="31" t="s">
        <v>145</v>
      </c>
      <c r="F6355" s="31" t="s">
        <v>122</v>
      </c>
      <c r="G6355" s="31" t="s">
        <v>107</v>
      </c>
      <c r="H6355" s="31" t="s">
        <v>108</v>
      </c>
      <c r="I6355" s="31"/>
      <c r="J6355" s="31"/>
      <c r="K6355" s="31" t="s">
        <v>110</v>
      </c>
      <c r="L6355" s="31" t="s">
        <v>11086</v>
      </c>
      <c r="M6355" s="31" t="s">
        <v>16</v>
      </c>
      <c r="N6355" s="31" t="s">
        <v>25931</v>
      </c>
      <c r="O6355" s="31" t="s">
        <v>25929</v>
      </c>
      <c r="P6355" s="32" t="s">
        <v>67</v>
      </c>
      <c r="Q6355" s="32">
        <v>0.5</v>
      </c>
      <c r="R6355" t="str">
        <f t="shared" si="99"/>
        <v>Онищук В.В. ПП, маг. "Віват" р-н Хмельницкий Район, пгт.Волчья Гора, ул.Новая, д.1</v>
      </c>
    </row>
    <row r="6356" spans="1:18" hidden="1" x14ac:dyDescent="0.25">
      <c r="A6356" s="32">
        <v>161090</v>
      </c>
      <c r="B6356" s="31" t="s">
        <v>11097</v>
      </c>
      <c r="C6356" s="31" t="s">
        <v>11098</v>
      </c>
      <c r="D6356" s="31" t="s">
        <v>11099</v>
      </c>
      <c r="E6356" s="31" t="s">
        <v>145</v>
      </c>
      <c r="F6356" s="31" t="s">
        <v>122</v>
      </c>
      <c r="G6356" s="31" t="s">
        <v>107</v>
      </c>
      <c r="H6356" s="31" t="s">
        <v>108</v>
      </c>
      <c r="I6356" s="31" t="s">
        <v>124</v>
      </c>
      <c r="J6356" s="31" t="s">
        <v>109</v>
      </c>
      <c r="K6356" s="31" t="s">
        <v>110</v>
      </c>
      <c r="L6356" s="31" t="s">
        <v>11098</v>
      </c>
      <c r="M6356" s="31" t="s">
        <v>16</v>
      </c>
      <c r="N6356" s="31" t="s">
        <v>25931</v>
      </c>
      <c r="O6356" s="31" t="s">
        <v>25929</v>
      </c>
      <c r="P6356" s="32" t="s">
        <v>67</v>
      </c>
      <c r="Q6356" s="32">
        <v>0.5</v>
      </c>
      <c r="R6356" t="str">
        <f t="shared" si="99"/>
        <v>Онищук ПП, маг. "Продукти" р-н Хмельницкий Район, с.Катериновка, ул.Центральная (клуб)</v>
      </c>
    </row>
    <row r="6357" spans="1:18" hidden="1" x14ac:dyDescent="0.25">
      <c r="A6357" s="32">
        <v>161092</v>
      </c>
      <c r="B6357" s="31" t="s">
        <v>11100</v>
      </c>
      <c r="C6357" s="31" t="s">
        <v>11101</v>
      </c>
      <c r="D6357" s="31" t="s">
        <v>11102</v>
      </c>
      <c r="E6357" s="31" t="s">
        <v>135</v>
      </c>
      <c r="F6357" s="31" t="s">
        <v>122</v>
      </c>
      <c r="G6357" s="31" t="s">
        <v>107</v>
      </c>
      <c r="H6357" s="31" t="s">
        <v>108</v>
      </c>
      <c r="I6357" s="31" t="s">
        <v>11103</v>
      </c>
      <c r="J6357" s="31" t="s">
        <v>11104</v>
      </c>
      <c r="K6357" s="31" t="s">
        <v>110</v>
      </c>
      <c r="L6357" s="31" t="s">
        <v>11101</v>
      </c>
      <c r="M6357" s="31" t="s">
        <v>8</v>
      </c>
      <c r="N6357" s="31" t="s">
        <v>25930</v>
      </c>
      <c r="O6357" s="31" t="s">
        <v>25929</v>
      </c>
      <c r="P6357" s="32" t="s">
        <v>66</v>
      </c>
      <c r="Q6357" s="32">
        <v>1</v>
      </c>
      <c r="R6357" t="str">
        <f t="shared" si="99"/>
        <v>Оніщук С.В. ПП, маг. "Зоряні ночі" р-н Славутский Район, с.Аннополь, ул.Буденного, д.10</v>
      </c>
    </row>
    <row r="6358" spans="1:18" hidden="1" x14ac:dyDescent="0.25">
      <c r="A6358" s="32">
        <v>161092</v>
      </c>
      <c r="B6358" s="31" t="s">
        <v>11100</v>
      </c>
      <c r="C6358" s="31" t="s">
        <v>11101</v>
      </c>
      <c r="D6358" s="31" t="s">
        <v>11102</v>
      </c>
      <c r="E6358" s="31" t="s">
        <v>135</v>
      </c>
      <c r="F6358" s="31" t="s">
        <v>122</v>
      </c>
      <c r="G6358" s="31" t="s">
        <v>107</v>
      </c>
      <c r="H6358" s="31" t="s">
        <v>108</v>
      </c>
      <c r="I6358" s="31"/>
      <c r="J6358" s="31"/>
      <c r="K6358" s="31" t="s">
        <v>110</v>
      </c>
      <c r="L6358" s="31" t="s">
        <v>11101</v>
      </c>
      <c r="M6358" s="31" t="s">
        <v>8</v>
      </c>
      <c r="N6358" s="31" t="s">
        <v>25930</v>
      </c>
      <c r="O6358" s="31" t="s">
        <v>25929</v>
      </c>
      <c r="P6358" s="32" t="s">
        <v>66</v>
      </c>
      <c r="Q6358" s="32">
        <v>1</v>
      </c>
      <c r="R6358" t="str">
        <f t="shared" si="99"/>
        <v>Оніщук С.В. ПП, маг. "Зоряні ночі" р-н Славутский Район, с.Аннополь, ул.Буденного, д.10</v>
      </c>
    </row>
    <row r="6359" spans="1:18" hidden="1" x14ac:dyDescent="0.25">
      <c r="A6359" s="32">
        <v>161096</v>
      </c>
      <c r="B6359" s="31" t="s">
        <v>11109</v>
      </c>
      <c r="C6359" s="31" t="s">
        <v>11108</v>
      </c>
      <c r="D6359" s="31" t="s">
        <v>11110</v>
      </c>
      <c r="E6359" s="31" t="s">
        <v>145</v>
      </c>
      <c r="F6359" s="31" t="s">
        <v>122</v>
      </c>
      <c r="G6359" s="31" t="s">
        <v>107</v>
      </c>
      <c r="H6359" s="31" t="s">
        <v>108</v>
      </c>
      <c r="I6359" s="31" t="s">
        <v>124</v>
      </c>
      <c r="J6359" s="31" t="s">
        <v>109</v>
      </c>
      <c r="K6359" s="31" t="s">
        <v>110</v>
      </c>
      <c r="L6359" s="31" t="s">
        <v>11108</v>
      </c>
      <c r="M6359" s="31" t="s">
        <v>25936</v>
      </c>
      <c r="N6359" s="31" t="s">
        <v>25931</v>
      </c>
      <c r="O6359" s="31" t="s">
        <v>25929</v>
      </c>
      <c r="P6359" s="32" t="s">
        <v>66</v>
      </c>
      <c r="Q6359" s="32">
        <v>1</v>
      </c>
      <c r="R6359" t="str">
        <f t="shared" si="99"/>
        <v>Онофрійчук.ПП, маг. "Київська Русь" р-н Ярмолинецкий Район, с.Томашовка, ул.Крупской, д.1а</v>
      </c>
    </row>
    <row r="6360" spans="1:18" hidden="1" x14ac:dyDescent="0.25">
      <c r="A6360" s="32">
        <v>161096</v>
      </c>
      <c r="B6360" s="31" t="s">
        <v>11109</v>
      </c>
      <c r="C6360" s="31" t="s">
        <v>11108</v>
      </c>
      <c r="D6360" s="31" t="s">
        <v>11110</v>
      </c>
      <c r="E6360" s="31" t="s">
        <v>145</v>
      </c>
      <c r="F6360" s="31" t="s">
        <v>122</v>
      </c>
      <c r="G6360" s="31" t="s">
        <v>107</v>
      </c>
      <c r="H6360" s="31" t="s">
        <v>108</v>
      </c>
      <c r="I6360" s="31" t="s">
        <v>124</v>
      </c>
      <c r="J6360" s="31" t="s">
        <v>109</v>
      </c>
      <c r="K6360" s="31" t="s">
        <v>110</v>
      </c>
      <c r="L6360" s="31" t="s">
        <v>11108</v>
      </c>
      <c r="M6360" s="31" t="s">
        <v>25936</v>
      </c>
      <c r="N6360" s="31" t="s">
        <v>25931</v>
      </c>
      <c r="O6360" s="31" t="s">
        <v>25929</v>
      </c>
      <c r="P6360" s="32" t="s">
        <v>66</v>
      </c>
      <c r="Q6360" s="32">
        <v>1</v>
      </c>
      <c r="R6360" t="str">
        <f t="shared" si="99"/>
        <v>Онофрійчук.ПП, маг. "Київська Русь" р-н Ярмолинецкий Район, с.Томашовка, ул.Крупской, д.1а</v>
      </c>
    </row>
    <row r="6361" spans="1:18" hidden="1" x14ac:dyDescent="0.25">
      <c r="A6361" s="32">
        <v>161104</v>
      </c>
      <c r="B6361" s="31" t="s">
        <v>11128</v>
      </c>
      <c r="C6361" s="31" t="s">
        <v>11129</v>
      </c>
      <c r="D6361" s="31" t="s">
        <v>11130</v>
      </c>
      <c r="E6361" s="31" t="s">
        <v>145</v>
      </c>
      <c r="F6361" s="31" t="s">
        <v>122</v>
      </c>
      <c r="G6361" s="31" t="s">
        <v>107</v>
      </c>
      <c r="H6361" s="31" t="s">
        <v>108</v>
      </c>
      <c r="I6361" s="31" t="s">
        <v>11131</v>
      </c>
      <c r="J6361" s="31" t="s">
        <v>11132</v>
      </c>
      <c r="K6361" s="31" t="s">
        <v>110</v>
      </c>
      <c r="L6361" s="31" t="s">
        <v>11129</v>
      </c>
      <c r="M6361" s="31" t="s">
        <v>25936</v>
      </c>
      <c r="N6361" s="31" t="s">
        <v>25931</v>
      </c>
      <c r="O6361" s="31" t="s">
        <v>25929</v>
      </c>
      <c r="P6361" s="32" t="s">
        <v>67</v>
      </c>
      <c r="Q6361" s="32">
        <v>0.5</v>
      </c>
      <c r="R6361" t="str">
        <f t="shared" si="99"/>
        <v>Оржеховський В.Б. ПП, маг. "Продукти" р-н Городокский Район, г.Городок, ул.Тельмана, д.154</v>
      </c>
    </row>
    <row r="6362" spans="1:18" hidden="1" x14ac:dyDescent="0.25">
      <c r="A6362" s="32">
        <v>161104</v>
      </c>
      <c r="B6362" s="31" t="s">
        <v>11128</v>
      </c>
      <c r="C6362" s="31" t="s">
        <v>11129</v>
      </c>
      <c r="D6362" s="31" t="s">
        <v>11130</v>
      </c>
      <c r="E6362" s="31" t="s">
        <v>145</v>
      </c>
      <c r="F6362" s="31" t="s">
        <v>122</v>
      </c>
      <c r="G6362" s="31" t="s">
        <v>107</v>
      </c>
      <c r="H6362" s="31" t="s">
        <v>108</v>
      </c>
      <c r="I6362" s="31"/>
      <c r="J6362" s="31"/>
      <c r="K6362" s="31" t="s">
        <v>110</v>
      </c>
      <c r="L6362" s="31" t="s">
        <v>11129</v>
      </c>
      <c r="M6362" s="31" t="s">
        <v>25936</v>
      </c>
      <c r="N6362" s="31" t="s">
        <v>25931</v>
      </c>
      <c r="O6362" s="31" t="s">
        <v>25929</v>
      </c>
      <c r="P6362" s="32" t="s">
        <v>67</v>
      </c>
      <c r="Q6362" s="32">
        <v>0.5</v>
      </c>
      <c r="R6362" t="str">
        <f t="shared" si="99"/>
        <v>Оржеховський В.Б. ПП, маг. "Продукти" р-н Городокский Район, г.Городок, ул.Тельмана, д.154</v>
      </c>
    </row>
    <row r="6363" spans="1:18" hidden="1" x14ac:dyDescent="0.25">
      <c r="A6363" s="32">
        <v>161115</v>
      </c>
      <c r="B6363" s="31" t="s">
        <v>11155</v>
      </c>
      <c r="C6363" s="31" t="s">
        <v>11156</v>
      </c>
      <c r="D6363" s="31" t="s">
        <v>11157</v>
      </c>
      <c r="E6363" s="31" t="s">
        <v>145</v>
      </c>
      <c r="F6363" s="31" t="s">
        <v>122</v>
      </c>
      <c r="G6363" s="31" t="s">
        <v>107</v>
      </c>
      <c r="H6363" s="31" t="s">
        <v>108</v>
      </c>
      <c r="I6363" s="31" t="s">
        <v>11158</v>
      </c>
      <c r="J6363" s="31" t="s">
        <v>11159</v>
      </c>
      <c r="K6363" s="31" t="s">
        <v>110</v>
      </c>
      <c r="L6363" s="31" t="s">
        <v>11156</v>
      </c>
      <c r="M6363" s="31" t="s">
        <v>13</v>
      </c>
      <c r="N6363" s="31" t="s">
        <v>25931</v>
      </c>
      <c r="O6363" s="31" t="s">
        <v>25929</v>
      </c>
      <c r="P6363" s="32" t="s">
        <v>67</v>
      </c>
      <c r="Q6363" s="32">
        <v>1</v>
      </c>
      <c r="R6363" t="str">
        <f t="shared" si="99"/>
        <v>Осієвський В.О. ПП, маг. "Наталі" р-н Деражнянский Район, с.Яблоновка, ул.Ленина, д.6</v>
      </c>
    </row>
    <row r="6364" spans="1:18" hidden="1" x14ac:dyDescent="0.25">
      <c r="A6364" s="32">
        <v>161121</v>
      </c>
      <c r="B6364" s="31" t="s">
        <v>11174</v>
      </c>
      <c r="C6364" s="31" t="s">
        <v>11175</v>
      </c>
      <c r="D6364" s="31" t="s">
        <v>11176</v>
      </c>
      <c r="E6364" s="31" t="s">
        <v>135</v>
      </c>
      <c r="F6364" s="31" t="s">
        <v>122</v>
      </c>
      <c r="G6364" s="31" t="s">
        <v>107</v>
      </c>
      <c r="H6364" s="31" t="s">
        <v>108</v>
      </c>
      <c r="I6364" s="31" t="s">
        <v>11177</v>
      </c>
      <c r="J6364" s="31" t="s">
        <v>11178</v>
      </c>
      <c r="K6364" s="31" t="s">
        <v>110</v>
      </c>
      <c r="L6364" s="31" t="s">
        <v>11175</v>
      </c>
      <c r="M6364" s="31" t="s">
        <v>8</v>
      </c>
      <c r="N6364" s="31" t="s">
        <v>25930</v>
      </c>
      <c r="O6364" s="31" t="s">
        <v>25929</v>
      </c>
      <c r="P6364" s="32" t="s">
        <v>67</v>
      </c>
      <c r="Q6364" s="32">
        <v>0.5</v>
      </c>
      <c r="R6364" t="str">
        <f t="shared" si="99"/>
        <v>Осіпчук В.В. ПП, маг. на хаті р-н Полонский Район, с.Микулин, ул.Украинки Леси, д.12</v>
      </c>
    </row>
    <row r="6365" spans="1:18" hidden="1" x14ac:dyDescent="0.25">
      <c r="A6365" s="32">
        <v>161121</v>
      </c>
      <c r="B6365" s="31" t="s">
        <v>11174</v>
      </c>
      <c r="C6365" s="31" t="s">
        <v>11175</v>
      </c>
      <c r="D6365" s="31" t="s">
        <v>11176</v>
      </c>
      <c r="E6365" s="31" t="s">
        <v>135</v>
      </c>
      <c r="F6365" s="31" t="s">
        <v>122</v>
      </c>
      <c r="G6365" s="31" t="s">
        <v>107</v>
      </c>
      <c r="H6365" s="31" t="s">
        <v>108</v>
      </c>
      <c r="I6365" s="31"/>
      <c r="J6365" s="31"/>
      <c r="K6365" s="31" t="s">
        <v>110</v>
      </c>
      <c r="L6365" s="31" t="s">
        <v>11175</v>
      </c>
      <c r="M6365" s="31" t="s">
        <v>8</v>
      </c>
      <c r="N6365" s="31" t="s">
        <v>25930</v>
      </c>
      <c r="O6365" s="31" t="s">
        <v>25929</v>
      </c>
      <c r="P6365" s="32" t="s">
        <v>67</v>
      </c>
      <c r="Q6365" s="32">
        <v>0.5</v>
      </c>
      <c r="R6365" t="str">
        <f t="shared" si="99"/>
        <v>Осіпчук В.В. ПП, маг. на хаті р-н Полонский Район, с.Микулин, ул.Украинки Леси, д.12</v>
      </c>
    </row>
    <row r="6366" spans="1:18" hidden="1" x14ac:dyDescent="0.25">
      <c r="A6366" s="32">
        <v>161124</v>
      </c>
      <c r="B6366" s="31" t="s">
        <v>404</v>
      </c>
      <c r="C6366" s="31" t="s">
        <v>405</v>
      </c>
      <c r="D6366" s="31" t="s">
        <v>11184</v>
      </c>
      <c r="E6366" s="31" t="s">
        <v>145</v>
      </c>
      <c r="F6366" s="31" t="s">
        <v>122</v>
      </c>
      <c r="G6366" s="31" t="s">
        <v>107</v>
      </c>
      <c r="H6366" s="31" t="s">
        <v>108</v>
      </c>
      <c r="I6366" s="31" t="s">
        <v>11185</v>
      </c>
      <c r="J6366" s="31" t="s">
        <v>11186</v>
      </c>
      <c r="K6366" s="31" t="s">
        <v>110</v>
      </c>
      <c r="L6366" s="31" t="s">
        <v>405</v>
      </c>
      <c r="M6366" s="31" t="s">
        <v>25936</v>
      </c>
      <c r="N6366" s="31" t="s">
        <v>25931</v>
      </c>
      <c r="O6366" s="31" t="s">
        <v>25929</v>
      </c>
      <c r="P6366" s="32" t="s">
        <v>66</v>
      </c>
      <c r="Q6366" s="32">
        <v>0.5</v>
      </c>
      <c r="R6366" t="str">
        <f t="shared" si="99"/>
        <v>Остапова С.П. ПП, маг. "Візит" р-н Ярмолинецкий Район, с.Москалевка, ул.40-летия Победы, д.5</v>
      </c>
    </row>
    <row r="6367" spans="1:18" hidden="1" x14ac:dyDescent="0.25">
      <c r="A6367" s="32">
        <v>161124</v>
      </c>
      <c r="B6367" s="31" t="s">
        <v>404</v>
      </c>
      <c r="C6367" s="31" t="s">
        <v>405</v>
      </c>
      <c r="D6367" s="31" t="s">
        <v>11184</v>
      </c>
      <c r="E6367" s="31" t="s">
        <v>145</v>
      </c>
      <c r="F6367" s="31" t="s">
        <v>122</v>
      </c>
      <c r="G6367" s="31" t="s">
        <v>107</v>
      </c>
      <c r="H6367" s="31" t="s">
        <v>108</v>
      </c>
      <c r="I6367" s="31"/>
      <c r="J6367" s="31"/>
      <c r="K6367" s="31" t="s">
        <v>110</v>
      </c>
      <c r="L6367" s="31" t="s">
        <v>405</v>
      </c>
      <c r="M6367" s="31" t="s">
        <v>25936</v>
      </c>
      <c r="N6367" s="31" t="s">
        <v>25931</v>
      </c>
      <c r="O6367" s="31" t="s">
        <v>25929</v>
      </c>
      <c r="P6367" s="32" t="s">
        <v>66</v>
      </c>
      <c r="Q6367" s="32">
        <v>0.5</v>
      </c>
      <c r="R6367" t="str">
        <f t="shared" si="99"/>
        <v>Остапова С.П. ПП, маг. "Візит" р-н Ярмолинецкий Район, с.Москалевка, ул.40-летия Победы, д.5</v>
      </c>
    </row>
    <row r="6368" spans="1:18" hidden="1" x14ac:dyDescent="0.25">
      <c r="A6368" s="32">
        <v>161127</v>
      </c>
      <c r="B6368" s="31" t="s">
        <v>11192</v>
      </c>
      <c r="C6368" s="31" t="s">
        <v>11193</v>
      </c>
      <c r="D6368" s="31" t="s">
        <v>11194</v>
      </c>
      <c r="E6368" s="31" t="s">
        <v>135</v>
      </c>
      <c r="F6368" s="31" t="s">
        <v>122</v>
      </c>
      <c r="G6368" s="31" t="s">
        <v>107</v>
      </c>
      <c r="H6368" s="31" t="s">
        <v>108</v>
      </c>
      <c r="I6368" s="31" t="s">
        <v>11195</v>
      </c>
      <c r="J6368" s="31" t="s">
        <v>11196</v>
      </c>
      <c r="K6368" s="31" t="s">
        <v>110</v>
      </c>
      <c r="L6368" s="31" t="s">
        <v>11193</v>
      </c>
      <c r="M6368" s="31" t="s">
        <v>8</v>
      </c>
      <c r="N6368" s="31" t="s">
        <v>25930</v>
      </c>
      <c r="O6368" s="31" t="s">
        <v>25929</v>
      </c>
      <c r="P6368" s="32" t="s">
        <v>67</v>
      </c>
      <c r="Q6368" s="32">
        <v>0.5</v>
      </c>
      <c r="R6368" t="str">
        <f t="shared" si="99"/>
        <v>Островська О.І. ПП, маг. "Продукти" р-н Шепетовский Район, с.Судилков, ул.Космодемьянской Зои, д.5</v>
      </c>
    </row>
    <row r="6369" spans="1:18" hidden="1" x14ac:dyDescent="0.25">
      <c r="A6369" s="32">
        <v>160340</v>
      </c>
      <c r="B6369" s="31" t="s">
        <v>8976</v>
      </c>
      <c r="C6369" s="31" t="s">
        <v>8977</v>
      </c>
      <c r="D6369" s="31" t="s">
        <v>8978</v>
      </c>
      <c r="E6369" s="31" t="s">
        <v>135</v>
      </c>
      <c r="F6369" s="31" t="s">
        <v>122</v>
      </c>
      <c r="G6369" s="31" t="s">
        <v>107</v>
      </c>
      <c r="H6369" s="31" t="s">
        <v>108</v>
      </c>
      <c r="I6369" s="31" t="s">
        <v>124</v>
      </c>
      <c r="J6369" s="31" t="s">
        <v>109</v>
      </c>
      <c r="K6369" s="31" t="s">
        <v>110</v>
      </c>
      <c r="L6369" s="31" t="s">
        <v>8977</v>
      </c>
      <c r="M6369" s="31" t="s">
        <v>11</v>
      </c>
      <c r="N6369" s="31" t="s">
        <v>25930</v>
      </c>
      <c r="O6369" s="31" t="s">
        <v>25929</v>
      </c>
      <c r="P6369" s="32" t="s">
        <v>67</v>
      </c>
      <c r="Q6369" s="32">
        <v>0.5</v>
      </c>
      <c r="R6369" t="str">
        <f t="shared" si="99"/>
        <v>Дячук І.І. ПП,маг "Астра №2" г.Шепетовка, пер.Котовского, д.93а</v>
      </c>
    </row>
    <row r="6370" spans="1:18" hidden="1" x14ac:dyDescent="0.25">
      <c r="A6370" s="32">
        <v>160340</v>
      </c>
      <c r="B6370" s="31" t="s">
        <v>8976</v>
      </c>
      <c r="C6370" s="31" t="s">
        <v>8977</v>
      </c>
      <c r="D6370" s="31" t="s">
        <v>8978</v>
      </c>
      <c r="E6370" s="31" t="s">
        <v>135</v>
      </c>
      <c r="F6370" s="31" t="s">
        <v>122</v>
      </c>
      <c r="G6370" s="31" t="s">
        <v>107</v>
      </c>
      <c r="H6370" s="31" t="s">
        <v>108</v>
      </c>
      <c r="I6370" s="31"/>
      <c r="J6370" s="31"/>
      <c r="K6370" s="31" t="s">
        <v>110</v>
      </c>
      <c r="L6370" s="31" t="s">
        <v>8977</v>
      </c>
      <c r="M6370" s="31" t="s">
        <v>11</v>
      </c>
      <c r="N6370" s="31" t="s">
        <v>25930</v>
      </c>
      <c r="O6370" s="31" t="s">
        <v>25929</v>
      </c>
      <c r="P6370" s="32" t="s">
        <v>67</v>
      </c>
      <c r="Q6370" s="32">
        <v>0.5</v>
      </c>
      <c r="R6370" t="str">
        <f t="shared" si="99"/>
        <v>Дячук І.І. ПП,маг "Астра №2" г.Шепетовка, пер.Котовского, д.93а</v>
      </c>
    </row>
    <row r="6371" spans="1:18" hidden="1" x14ac:dyDescent="0.25">
      <c r="A6371" s="32">
        <v>160343</v>
      </c>
      <c r="B6371" s="31" t="s">
        <v>8985</v>
      </c>
      <c r="C6371" s="31" t="s">
        <v>8984</v>
      </c>
      <c r="D6371" s="31" t="s">
        <v>7580</v>
      </c>
      <c r="E6371" s="31" t="s">
        <v>145</v>
      </c>
      <c r="F6371" s="31" t="s">
        <v>122</v>
      </c>
      <c r="G6371" s="31" t="s">
        <v>107</v>
      </c>
      <c r="H6371" s="31" t="s">
        <v>108</v>
      </c>
      <c r="I6371" s="31" t="s">
        <v>124</v>
      </c>
      <c r="J6371" s="31" t="s">
        <v>109</v>
      </c>
      <c r="K6371" s="31" t="s">
        <v>110</v>
      </c>
      <c r="L6371" s="31" t="s">
        <v>8984</v>
      </c>
      <c r="M6371" s="31" t="s">
        <v>25936</v>
      </c>
      <c r="N6371" s="31" t="s">
        <v>25931</v>
      </c>
      <c r="O6371" s="31" t="s">
        <v>25929</v>
      </c>
      <c r="P6371" s="32" t="s">
        <v>67</v>
      </c>
      <c r="Q6371" s="32">
        <v>1</v>
      </c>
      <c r="R6371" t="str">
        <f t="shared" si="99"/>
        <v>Дячук М.В. ПП, маг "Продукти" р-н Городокский Район, г.Городок, пер.Молочноконсервный, д.16</v>
      </c>
    </row>
    <row r="6372" spans="1:18" hidden="1" x14ac:dyDescent="0.25">
      <c r="A6372" s="32">
        <v>160343</v>
      </c>
      <c r="B6372" s="31" t="s">
        <v>8985</v>
      </c>
      <c r="C6372" s="31" t="s">
        <v>8984</v>
      </c>
      <c r="D6372" s="31" t="s">
        <v>7580</v>
      </c>
      <c r="E6372" s="31" t="s">
        <v>145</v>
      </c>
      <c r="F6372" s="31" t="s">
        <v>122</v>
      </c>
      <c r="G6372" s="31" t="s">
        <v>107</v>
      </c>
      <c r="H6372" s="31" t="s">
        <v>108</v>
      </c>
      <c r="I6372" s="31"/>
      <c r="J6372" s="31"/>
      <c r="K6372" s="31" t="s">
        <v>110</v>
      </c>
      <c r="L6372" s="31" t="s">
        <v>8984</v>
      </c>
      <c r="M6372" s="31" t="s">
        <v>25936</v>
      </c>
      <c r="N6372" s="31" t="s">
        <v>25931</v>
      </c>
      <c r="O6372" s="31" t="s">
        <v>25929</v>
      </c>
      <c r="P6372" s="32" t="s">
        <v>67</v>
      </c>
      <c r="Q6372" s="32">
        <v>1</v>
      </c>
      <c r="R6372" t="str">
        <f t="shared" si="99"/>
        <v>Дячук М.В. ПП, маг "Продукти" р-н Городокский Район, г.Городок, пер.Молочноконсервный, д.16</v>
      </c>
    </row>
    <row r="6373" spans="1:18" hidden="1" x14ac:dyDescent="0.25">
      <c r="A6373" s="32">
        <v>160354</v>
      </c>
      <c r="B6373" s="31" t="s">
        <v>9002</v>
      </c>
      <c r="C6373" s="31" t="s">
        <v>9003</v>
      </c>
      <c r="D6373" s="31" t="s">
        <v>9004</v>
      </c>
      <c r="E6373" s="31" t="s">
        <v>145</v>
      </c>
      <c r="F6373" s="31" t="s">
        <v>122</v>
      </c>
      <c r="G6373" s="31" t="s">
        <v>107</v>
      </c>
      <c r="H6373" s="31" t="s">
        <v>108</v>
      </c>
      <c r="I6373" s="31" t="s">
        <v>9005</v>
      </c>
      <c r="J6373" s="31" t="s">
        <v>9006</v>
      </c>
      <c r="K6373" s="31" t="s">
        <v>110</v>
      </c>
      <c r="L6373" s="31" t="s">
        <v>9003</v>
      </c>
      <c r="M6373" s="31" t="s">
        <v>13</v>
      </c>
      <c r="N6373" s="31" t="s">
        <v>25931</v>
      </c>
      <c r="O6373" s="31" t="s">
        <v>25929</v>
      </c>
      <c r="P6373" s="32" t="s">
        <v>67</v>
      </c>
      <c r="Q6373" s="32">
        <v>0.5</v>
      </c>
      <c r="R6373" t="str">
        <f t="shared" si="99"/>
        <v>Жабняк О.В. ПП, маг. "Валентина" р-н Волочисский Район, с.Клинины, ул.Сироты, д.88</v>
      </c>
    </row>
    <row r="6374" spans="1:18" hidden="1" x14ac:dyDescent="0.25">
      <c r="A6374" s="32">
        <v>160354</v>
      </c>
      <c r="B6374" s="31" t="s">
        <v>9002</v>
      </c>
      <c r="C6374" s="31" t="s">
        <v>9003</v>
      </c>
      <c r="D6374" s="31" t="s">
        <v>9004</v>
      </c>
      <c r="E6374" s="31" t="s">
        <v>145</v>
      </c>
      <c r="F6374" s="31" t="s">
        <v>122</v>
      </c>
      <c r="G6374" s="31" t="s">
        <v>107</v>
      </c>
      <c r="H6374" s="31" t="s">
        <v>108</v>
      </c>
      <c r="I6374" s="31"/>
      <c r="J6374" s="31"/>
      <c r="K6374" s="31" t="s">
        <v>110</v>
      </c>
      <c r="L6374" s="31" t="s">
        <v>9003</v>
      </c>
      <c r="M6374" s="31" t="s">
        <v>13</v>
      </c>
      <c r="N6374" s="31" t="s">
        <v>25931</v>
      </c>
      <c r="O6374" s="31" t="s">
        <v>25929</v>
      </c>
      <c r="P6374" s="32" t="s">
        <v>67</v>
      </c>
      <c r="Q6374" s="32">
        <v>0.5</v>
      </c>
      <c r="R6374" t="str">
        <f t="shared" si="99"/>
        <v>Жабняк О.В. ПП, маг. "Валентина" р-н Волочисский Район, с.Клинины, ул.Сироты, д.88</v>
      </c>
    </row>
    <row r="6375" spans="1:18" hidden="1" x14ac:dyDescent="0.25">
      <c r="A6375" s="32">
        <v>160372</v>
      </c>
      <c r="B6375" s="31" t="s">
        <v>9046</v>
      </c>
      <c r="C6375" s="31" t="s">
        <v>9047</v>
      </c>
      <c r="D6375" s="31" t="s">
        <v>9048</v>
      </c>
      <c r="E6375" s="31" t="s">
        <v>145</v>
      </c>
      <c r="F6375" s="31" t="s">
        <v>122</v>
      </c>
      <c r="G6375" s="31" t="s">
        <v>107</v>
      </c>
      <c r="H6375" s="31" t="s">
        <v>108</v>
      </c>
      <c r="I6375" s="31" t="s">
        <v>9049</v>
      </c>
      <c r="J6375" s="31" t="s">
        <v>9050</v>
      </c>
      <c r="K6375" s="31" t="s">
        <v>110</v>
      </c>
      <c r="L6375" s="31" t="s">
        <v>9047</v>
      </c>
      <c r="M6375" s="31" t="s">
        <v>25936</v>
      </c>
      <c r="N6375" s="31" t="s">
        <v>25931</v>
      </c>
      <c r="O6375" s="31" t="s">
        <v>25929</v>
      </c>
      <c r="P6375" s="32" t="s">
        <v>25948</v>
      </c>
      <c r="Q6375" s="32">
        <v>0.5</v>
      </c>
      <c r="R6375" t="str">
        <f t="shared" si="99"/>
        <v>Задорожна Т.А. ПП, маг. "Династія" р-н Городокский Район, г.Городок, ул.Грушевского, д.65</v>
      </c>
    </row>
    <row r="6376" spans="1:18" hidden="1" x14ac:dyDescent="0.25">
      <c r="A6376" s="32">
        <v>160372</v>
      </c>
      <c r="B6376" s="31" t="s">
        <v>9046</v>
      </c>
      <c r="C6376" s="31" t="s">
        <v>9047</v>
      </c>
      <c r="D6376" s="31" t="s">
        <v>9048</v>
      </c>
      <c r="E6376" s="31" t="s">
        <v>145</v>
      </c>
      <c r="F6376" s="31" t="s">
        <v>122</v>
      </c>
      <c r="G6376" s="31" t="s">
        <v>107</v>
      </c>
      <c r="H6376" s="31" t="s">
        <v>108</v>
      </c>
      <c r="I6376" s="31"/>
      <c r="J6376" s="31"/>
      <c r="K6376" s="31" t="s">
        <v>110</v>
      </c>
      <c r="L6376" s="31" t="s">
        <v>9051</v>
      </c>
      <c r="M6376" s="31" t="s">
        <v>25936</v>
      </c>
      <c r="N6376" s="31" t="s">
        <v>25931</v>
      </c>
      <c r="O6376" s="31" t="s">
        <v>25929</v>
      </c>
      <c r="P6376" s="32" t="s">
        <v>25948</v>
      </c>
      <c r="Q6376" s="32">
        <v>0.5</v>
      </c>
      <c r="R6376" t="str">
        <f t="shared" si="99"/>
        <v>Задорожна Т.А. ПП, маг. "Династія" р-н Городокский Район, г.Городок, ул.Грушевского, д.65</v>
      </c>
    </row>
    <row r="6377" spans="1:18" hidden="1" x14ac:dyDescent="0.25">
      <c r="A6377" s="32">
        <v>160373</v>
      </c>
      <c r="B6377" s="31" t="s">
        <v>9052</v>
      </c>
      <c r="C6377" s="31" t="s">
        <v>9053</v>
      </c>
      <c r="D6377" s="31" t="s">
        <v>9054</v>
      </c>
      <c r="E6377" s="31" t="s">
        <v>135</v>
      </c>
      <c r="F6377" s="31" t="s">
        <v>122</v>
      </c>
      <c r="G6377" s="31" t="s">
        <v>107</v>
      </c>
      <c r="H6377" s="31" t="s">
        <v>108</v>
      </c>
      <c r="I6377" s="31" t="s">
        <v>9055</v>
      </c>
      <c r="J6377" s="31" t="s">
        <v>9056</v>
      </c>
      <c r="K6377" s="31" t="s">
        <v>110</v>
      </c>
      <c r="L6377" s="31" t="s">
        <v>9053</v>
      </c>
      <c r="M6377" s="31" t="s">
        <v>7</v>
      </c>
      <c r="N6377" s="31" t="s">
        <v>25930</v>
      </c>
      <c r="O6377" s="31" t="s">
        <v>25929</v>
      </c>
      <c r="P6377" s="32" t="s">
        <v>67</v>
      </c>
      <c r="Q6377" s="32">
        <v>0.5</v>
      </c>
      <c r="R6377" t="str">
        <f t="shared" si="99"/>
        <v>Заєць О.Д. ПП, маг. "Світлана" р-н Изяславский Район, с.Сивер, ул.Центральная, д.13</v>
      </c>
    </row>
    <row r="6378" spans="1:18" hidden="1" x14ac:dyDescent="0.25">
      <c r="A6378" s="32">
        <v>160373</v>
      </c>
      <c r="B6378" s="31" t="s">
        <v>9052</v>
      </c>
      <c r="C6378" s="31" t="s">
        <v>9053</v>
      </c>
      <c r="D6378" s="31" t="s">
        <v>9054</v>
      </c>
      <c r="E6378" s="31" t="s">
        <v>135</v>
      </c>
      <c r="F6378" s="31" t="s">
        <v>122</v>
      </c>
      <c r="G6378" s="31" t="s">
        <v>107</v>
      </c>
      <c r="H6378" s="31" t="s">
        <v>108</v>
      </c>
      <c r="I6378" s="31"/>
      <c r="J6378" s="31"/>
      <c r="K6378" s="31" t="s">
        <v>110</v>
      </c>
      <c r="L6378" s="31" t="s">
        <v>9053</v>
      </c>
      <c r="M6378" s="31" t="s">
        <v>7</v>
      </c>
      <c r="N6378" s="31" t="s">
        <v>25930</v>
      </c>
      <c r="O6378" s="31" t="s">
        <v>25929</v>
      </c>
      <c r="P6378" s="32" t="s">
        <v>67</v>
      </c>
      <c r="Q6378" s="32">
        <v>0.5</v>
      </c>
      <c r="R6378" t="str">
        <f t="shared" si="99"/>
        <v>Заєць О.Д. ПП, маг. "Світлана" р-н Изяславский Район, с.Сивер, ул.Центральная, д.13</v>
      </c>
    </row>
    <row r="6379" spans="1:18" hidden="1" x14ac:dyDescent="0.25">
      <c r="A6379" s="32">
        <v>160375</v>
      </c>
      <c r="B6379" s="31" t="s">
        <v>9062</v>
      </c>
      <c r="C6379" s="31" t="s">
        <v>9063</v>
      </c>
      <c r="D6379" s="31" t="s">
        <v>9064</v>
      </c>
      <c r="E6379" s="31" t="s">
        <v>145</v>
      </c>
      <c r="F6379" s="31" t="s">
        <v>122</v>
      </c>
      <c r="G6379" s="31" t="s">
        <v>107</v>
      </c>
      <c r="H6379" s="31" t="s">
        <v>108</v>
      </c>
      <c r="I6379" s="31" t="s">
        <v>9065</v>
      </c>
      <c r="J6379" s="31" t="s">
        <v>9066</v>
      </c>
      <c r="K6379" s="31" t="s">
        <v>110</v>
      </c>
      <c r="L6379" s="31" t="s">
        <v>9063</v>
      </c>
      <c r="M6379" s="31" t="s">
        <v>15</v>
      </c>
      <c r="N6379" s="31" t="s">
        <v>25931</v>
      </c>
      <c r="O6379" s="31" t="s">
        <v>25929</v>
      </c>
      <c r="P6379" s="32" t="s">
        <v>66</v>
      </c>
      <c r="Q6379" s="32">
        <v>1</v>
      </c>
      <c r="R6379" t="str">
        <f t="shared" si="99"/>
        <v>Заїка Р.В. ПП, маг. "Продукти" р-н Волочисский Район, г.Волочиск, пер.Пушкина, д.5</v>
      </c>
    </row>
    <row r="6380" spans="1:18" hidden="1" x14ac:dyDescent="0.25">
      <c r="A6380" s="32">
        <v>160375</v>
      </c>
      <c r="B6380" s="31" t="s">
        <v>9062</v>
      </c>
      <c r="C6380" s="31" t="s">
        <v>9063</v>
      </c>
      <c r="D6380" s="31" t="s">
        <v>9064</v>
      </c>
      <c r="E6380" s="31" t="s">
        <v>145</v>
      </c>
      <c r="F6380" s="31" t="s">
        <v>122</v>
      </c>
      <c r="G6380" s="31" t="s">
        <v>107</v>
      </c>
      <c r="H6380" s="31" t="s">
        <v>108</v>
      </c>
      <c r="I6380" s="31"/>
      <c r="J6380" s="31"/>
      <c r="K6380" s="31" t="s">
        <v>110</v>
      </c>
      <c r="L6380" s="31" t="s">
        <v>9063</v>
      </c>
      <c r="M6380" s="31" t="s">
        <v>15</v>
      </c>
      <c r="N6380" s="31" t="s">
        <v>25931</v>
      </c>
      <c r="O6380" s="31" t="s">
        <v>25929</v>
      </c>
      <c r="P6380" s="32" t="s">
        <v>66</v>
      </c>
      <c r="Q6380" s="32">
        <v>1</v>
      </c>
      <c r="R6380" t="str">
        <f t="shared" si="99"/>
        <v>Заїка Р.В. ПП, маг. "Продукти" р-н Волочисский Район, г.Волочиск, пер.Пушкина, д.5</v>
      </c>
    </row>
    <row r="6381" spans="1:18" hidden="1" x14ac:dyDescent="0.25">
      <c r="A6381" s="32">
        <v>160376</v>
      </c>
      <c r="B6381" s="31" t="s">
        <v>9067</v>
      </c>
      <c r="C6381" s="31" t="s">
        <v>9068</v>
      </c>
      <c r="D6381" s="31" t="s">
        <v>9069</v>
      </c>
      <c r="E6381" s="31" t="s">
        <v>145</v>
      </c>
      <c r="F6381" s="31" t="s">
        <v>122</v>
      </c>
      <c r="G6381" s="31" t="s">
        <v>107</v>
      </c>
      <c r="H6381" s="31" t="s">
        <v>108</v>
      </c>
      <c r="I6381" s="31" t="s">
        <v>9065</v>
      </c>
      <c r="J6381" s="31" t="s">
        <v>9066</v>
      </c>
      <c r="K6381" s="31" t="s">
        <v>110</v>
      </c>
      <c r="L6381" s="31" t="s">
        <v>9068</v>
      </c>
      <c r="M6381" s="31" t="s">
        <v>15</v>
      </c>
      <c r="N6381" s="31" t="s">
        <v>25931</v>
      </c>
      <c r="O6381" s="31" t="s">
        <v>25929</v>
      </c>
      <c r="P6381" s="32" t="s">
        <v>67</v>
      </c>
      <c r="Q6381" s="32">
        <v>0.5</v>
      </c>
      <c r="R6381" t="str">
        <f t="shared" si="99"/>
        <v>Заїка Р.В. ПП, маг. "Фаворит" р-н Волочисский Район, г.Волочиск, пер.Пушкина, д.10</v>
      </c>
    </row>
    <row r="6382" spans="1:18" hidden="1" x14ac:dyDescent="0.25">
      <c r="A6382" s="32">
        <v>160376</v>
      </c>
      <c r="B6382" s="31" t="s">
        <v>9067</v>
      </c>
      <c r="C6382" s="31" t="s">
        <v>9068</v>
      </c>
      <c r="D6382" s="31" t="s">
        <v>9069</v>
      </c>
      <c r="E6382" s="31" t="s">
        <v>145</v>
      </c>
      <c r="F6382" s="31" t="s">
        <v>122</v>
      </c>
      <c r="G6382" s="31" t="s">
        <v>107</v>
      </c>
      <c r="H6382" s="31" t="s">
        <v>108</v>
      </c>
      <c r="I6382" s="31"/>
      <c r="J6382" s="31"/>
      <c r="K6382" s="31" t="s">
        <v>110</v>
      </c>
      <c r="L6382" s="31" t="s">
        <v>9068</v>
      </c>
      <c r="M6382" s="31" t="s">
        <v>15</v>
      </c>
      <c r="N6382" s="31" t="s">
        <v>25931</v>
      </c>
      <c r="O6382" s="31" t="s">
        <v>25929</v>
      </c>
      <c r="P6382" s="32" t="s">
        <v>67</v>
      </c>
      <c r="Q6382" s="32">
        <v>0.5</v>
      </c>
      <c r="R6382" t="str">
        <f t="shared" si="99"/>
        <v>Заїка Р.В. ПП, маг. "Фаворит" р-н Волочисский Район, г.Волочиск, пер.Пушкина, д.10</v>
      </c>
    </row>
    <row r="6383" spans="1:18" hidden="1" x14ac:dyDescent="0.25">
      <c r="A6383" s="32">
        <v>160388</v>
      </c>
      <c r="B6383" s="31" t="s">
        <v>9111</v>
      </c>
      <c r="C6383" s="31" t="s">
        <v>9112</v>
      </c>
      <c r="D6383" s="31" t="s">
        <v>9113</v>
      </c>
      <c r="E6383" s="31" t="s">
        <v>145</v>
      </c>
      <c r="F6383" s="31" t="s">
        <v>122</v>
      </c>
      <c r="G6383" s="31" t="s">
        <v>107</v>
      </c>
      <c r="H6383" s="31" t="s">
        <v>108</v>
      </c>
      <c r="I6383" s="31" t="s">
        <v>124</v>
      </c>
      <c r="J6383" s="31" t="s">
        <v>109</v>
      </c>
      <c r="K6383" s="31" t="s">
        <v>110</v>
      </c>
      <c r="L6383" s="31" t="s">
        <v>9112</v>
      </c>
      <c r="M6383" s="31" t="s">
        <v>13</v>
      </c>
      <c r="N6383" s="31" t="s">
        <v>25931</v>
      </c>
      <c r="O6383" s="31" t="s">
        <v>25929</v>
      </c>
      <c r="P6383" s="32" t="s">
        <v>67</v>
      </c>
      <c r="Q6383" s="32">
        <v>0.5</v>
      </c>
      <c r="R6383" t="str">
        <f t="shared" si="99"/>
        <v>Заремба П.П. ПП, вагончик р-н Деражнянский Район, с.Маныкивци, ул.Ольшанского (вагончик коло ставу)</v>
      </c>
    </row>
    <row r="6384" spans="1:18" hidden="1" x14ac:dyDescent="0.25">
      <c r="A6384" s="32">
        <v>160393</v>
      </c>
      <c r="B6384" s="31" t="s">
        <v>9121</v>
      </c>
      <c r="C6384" s="31" t="s">
        <v>9122</v>
      </c>
      <c r="D6384" s="31" t="s">
        <v>370</v>
      </c>
      <c r="E6384" s="31" t="s">
        <v>135</v>
      </c>
      <c r="F6384" s="31" t="s">
        <v>122</v>
      </c>
      <c r="G6384" s="31" t="s">
        <v>107</v>
      </c>
      <c r="H6384" s="31" t="s">
        <v>108</v>
      </c>
      <c r="I6384" s="31" t="s">
        <v>9123</v>
      </c>
      <c r="J6384" s="31" t="s">
        <v>9124</v>
      </c>
      <c r="K6384" s="31" t="s">
        <v>110</v>
      </c>
      <c r="L6384" s="31" t="s">
        <v>9122</v>
      </c>
      <c r="M6384" s="31" t="s">
        <v>11</v>
      </c>
      <c r="N6384" s="31" t="s">
        <v>25930</v>
      </c>
      <c r="O6384" s="31" t="s">
        <v>25929</v>
      </c>
      <c r="P6384" s="32" t="s">
        <v>66</v>
      </c>
      <c r="Q6384" s="32">
        <v>1</v>
      </c>
      <c r="R6384" t="str">
        <f t="shared" si="99"/>
        <v>Захарчук А.В. ПП, маг. "Панда" г.Шепетовка, ул.Маркса Карла, д.23</v>
      </c>
    </row>
    <row r="6385" spans="1:18" hidden="1" x14ac:dyDescent="0.25">
      <c r="A6385" s="32">
        <v>160393</v>
      </c>
      <c r="B6385" s="31" t="s">
        <v>9121</v>
      </c>
      <c r="C6385" s="31" t="s">
        <v>9122</v>
      </c>
      <c r="D6385" s="31" t="s">
        <v>370</v>
      </c>
      <c r="E6385" s="31" t="s">
        <v>135</v>
      </c>
      <c r="F6385" s="31" t="s">
        <v>122</v>
      </c>
      <c r="G6385" s="31" t="s">
        <v>107</v>
      </c>
      <c r="H6385" s="31" t="s">
        <v>108</v>
      </c>
      <c r="I6385" s="31"/>
      <c r="J6385" s="31"/>
      <c r="K6385" s="31" t="s">
        <v>110</v>
      </c>
      <c r="L6385" s="31" t="s">
        <v>9122</v>
      </c>
      <c r="M6385" s="31" t="s">
        <v>11</v>
      </c>
      <c r="N6385" s="31" t="s">
        <v>25930</v>
      </c>
      <c r="O6385" s="31" t="s">
        <v>25929</v>
      </c>
      <c r="P6385" s="32" t="s">
        <v>66</v>
      </c>
      <c r="Q6385" s="32">
        <v>1</v>
      </c>
      <c r="R6385" t="str">
        <f t="shared" si="99"/>
        <v>Захарчук А.В. ПП, маг. "Панда" г.Шепетовка, ул.Маркса Карла, д.23</v>
      </c>
    </row>
    <row r="6386" spans="1:18" hidden="1" x14ac:dyDescent="0.25">
      <c r="A6386" s="32">
        <v>160395</v>
      </c>
      <c r="B6386" s="31" t="s">
        <v>9125</v>
      </c>
      <c r="C6386" s="31" t="s">
        <v>9126</v>
      </c>
      <c r="D6386" s="31" t="s">
        <v>9127</v>
      </c>
      <c r="E6386" s="31" t="s">
        <v>145</v>
      </c>
      <c r="F6386" s="31" t="s">
        <v>122</v>
      </c>
      <c r="G6386" s="31" t="s">
        <v>107</v>
      </c>
      <c r="H6386" s="31" t="s">
        <v>108</v>
      </c>
      <c r="I6386" s="31" t="s">
        <v>9128</v>
      </c>
      <c r="J6386" s="31" t="s">
        <v>9129</v>
      </c>
      <c r="K6386" s="31" t="s">
        <v>110</v>
      </c>
      <c r="L6386" s="31" t="s">
        <v>9126</v>
      </c>
      <c r="M6386" s="31" t="s">
        <v>16</v>
      </c>
      <c r="N6386" s="31" t="s">
        <v>25931</v>
      </c>
      <c r="O6386" s="31" t="s">
        <v>25929</v>
      </c>
      <c r="P6386" s="32" t="s">
        <v>25948</v>
      </c>
      <c r="Q6386" s="32">
        <v>0.5</v>
      </c>
      <c r="R6386" t="str">
        <f t="shared" si="99"/>
        <v>Зацерковний В.В. ПП, маг. "Міні-Маркет" р-н Деражнянский Район, пгт.Волковинцы, ул.Первомайская, д.31</v>
      </c>
    </row>
    <row r="6387" spans="1:18" hidden="1" x14ac:dyDescent="0.25">
      <c r="A6387" s="32">
        <v>160398</v>
      </c>
      <c r="B6387" s="31" t="s">
        <v>9138</v>
      </c>
      <c r="C6387" s="31" t="s">
        <v>9139</v>
      </c>
      <c r="D6387" s="31" t="s">
        <v>9140</v>
      </c>
      <c r="E6387" s="31" t="s">
        <v>145</v>
      </c>
      <c r="F6387" s="31" t="s">
        <v>122</v>
      </c>
      <c r="G6387" s="31" t="s">
        <v>107</v>
      </c>
      <c r="H6387" s="31" t="s">
        <v>108</v>
      </c>
      <c r="I6387" s="31" t="s">
        <v>9141</v>
      </c>
      <c r="J6387" s="31" t="s">
        <v>9142</v>
      </c>
      <c r="K6387" s="31" t="s">
        <v>110</v>
      </c>
      <c r="L6387" s="31" t="s">
        <v>9139</v>
      </c>
      <c r="M6387" s="31" t="s">
        <v>16</v>
      </c>
      <c r="N6387" s="31" t="s">
        <v>25931</v>
      </c>
      <c r="O6387" s="31" t="s">
        <v>25929</v>
      </c>
      <c r="P6387" s="32" t="s">
        <v>67</v>
      </c>
      <c r="Q6387" s="32">
        <v>1</v>
      </c>
      <c r="R6387" t="str">
        <f t="shared" si="99"/>
        <v>Карчевський В.С. ПП, зелений вагончик р-н Деражнянский Район, пгт.Волковинцы, ул.Мира, д.36 (біля школи)</v>
      </c>
    </row>
    <row r="6388" spans="1:18" hidden="1" x14ac:dyDescent="0.25">
      <c r="A6388" s="32">
        <v>160408</v>
      </c>
      <c r="B6388" s="31" t="s">
        <v>9165</v>
      </c>
      <c r="C6388" s="31" t="s">
        <v>9166</v>
      </c>
      <c r="D6388" s="31" t="s">
        <v>9167</v>
      </c>
      <c r="E6388" s="31" t="s">
        <v>145</v>
      </c>
      <c r="F6388" s="31" t="s">
        <v>122</v>
      </c>
      <c r="G6388" s="31" t="s">
        <v>164</v>
      </c>
      <c r="H6388" s="31" t="s">
        <v>108</v>
      </c>
      <c r="I6388" s="31" t="s">
        <v>3880</v>
      </c>
      <c r="J6388" s="31" t="s">
        <v>3881</v>
      </c>
      <c r="K6388" s="31" t="s">
        <v>110</v>
      </c>
      <c r="L6388" s="31" t="s">
        <v>9166</v>
      </c>
      <c r="M6388" s="31" t="s">
        <v>14</v>
      </c>
      <c r="N6388" s="31" t="s">
        <v>25931</v>
      </c>
      <c r="O6388" s="31" t="s">
        <v>25929</v>
      </c>
      <c r="P6388" s="32" t="s">
        <v>66</v>
      </c>
      <c r="Q6388" s="32">
        <v>1</v>
      </c>
      <c r="R6388" t="str">
        <f t="shared" si="99"/>
        <v>ВОГ РІТЕЙЛ  ТОВ, АЗС №13 "Шаровечка" р-н Хмельницкий Район, с.Шаровечка (траса Львів - Кіровоград, 251 км)</v>
      </c>
    </row>
    <row r="6389" spans="1:18" hidden="1" x14ac:dyDescent="0.25">
      <c r="A6389" s="32">
        <v>160451</v>
      </c>
      <c r="B6389" s="31" t="s">
        <v>9275</v>
      </c>
      <c r="C6389" s="31" t="s">
        <v>9276</v>
      </c>
      <c r="D6389" s="31" t="s">
        <v>9277</v>
      </c>
      <c r="E6389" s="31" t="s">
        <v>135</v>
      </c>
      <c r="F6389" s="31" t="s">
        <v>122</v>
      </c>
      <c r="G6389" s="31" t="s">
        <v>115</v>
      </c>
      <c r="H6389" s="31" t="s">
        <v>116</v>
      </c>
      <c r="I6389" s="31" t="s">
        <v>9278</v>
      </c>
      <c r="J6389" s="31" t="s">
        <v>9279</v>
      </c>
      <c r="K6389" s="31" t="s">
        <v>110</v>
      </c>
      <c r="L6389" s="31" t="s">
        <v>9276</v>
      </c>
      <c r="M6389" s="31" t="s">
        <v>12</v>
      </c>
      <c r="N6389" s="31" t="s">
        <v>25930</v>
      </c>
      <c r="O6389" s="31" t="s">
        <v>25929</v>
      </c>
      <c r="P6389" s="32" t="s">
        <v>66</v>
      </c>
      <c r="Q6389" s="32">
        <v>1</v>
      </c>
      <c r="R6389" t="str">
        <f t="shared" si="99"/>
        <v>Кабанова Л.В.ПП,маг."Лілея" р-н Изяславский Район, г.Изяслав, ул.Октябрьская, д.86</v>
      </c>
    </row>
    <row r="6390" spans="1:18" hidden="1" x14ac:dyDescent="0.25">
      <c r="A6390" s="32">
        <v>160451</v>
      </c>
      <c r="B6390" s="31" t="s">
        <v>9275</v>
      </c>
      <c r="C6390" s="31" t="s">
        <v>9276</v>
      </c>
      <c r="D6390" s="31" t="s">
        <v>9277</v>
      </c>
      <c r="E6390" s="31" t="s">
        <v>135</v>
      </c>
      <c r="F6390" s="31" t="s">
        <v>122</v>
      </c>
      <c r="G6390" s="31" t="s">
        <v>115</v>
      </c>
      <c r="H6390" s="31" t="s">
        <v>116</v>
      </c>
      <c r="I6390" s="31"/>
      <c r="J6390" s="31"/>
      <c r="K6390" s="31" t="s">
        <v>110</v>
      </c>
      <c r="L6390" s="31" t="s">
        <v>9276</v>
      </c>
      <c r="M6390" s="31" t="s">
        <v>12</v>
      </c>
      <c r="N6390" s="31" t="s">
        <v>25930</v>
      </c>
      <c r="O6390" s="31" t="s">
        <v>25929</v>
      </c>
      <c r="P6390" s="32" t="s">
        <v>66</v>
      </c>
      <c r="Q6390" s="32">
        <v>1</v>
      </c>
      <c r="R6390" t="str">
        <f t="shared" si="99"/>
        <v>Кабанова Л.В.ПП,маг."Лілея" р-н Изяславский Район, г.Изяслав, ул.Октябрьская, д.86</v>
      </c>
    </row>
    <row r="6391" spans="1:18" hidden="1" x14ac:dyDescent="0.25">
      <c r="A6391" s="32">
        <v>160456</v>
      </c>
      <c r="B6391" s="31" t="s">
        <v>9298</v>
      </c>
      <c r="C6391" s="31" t="s">
        <v>9299</v>
      </c>
      <c r="D6391" s="31" t="s">
        <v>9300</v>
      </c>
      <c r="E6391" s="31" t="s">
        <v>135</v>
      </c>
      <c r="F6391" s="31" t="s">
        <v>122</v>
      </c>
      <c r="G6391" s="31" t="s">
        <v>107</v>
      </c>
      <c r="H6391" s="31" t="s">
        <v>108</v>
      </c>
      <c r="I6391" s="31" t="s">
        <v>9296</v>
      </c>
      <c r="J6391" s="31" t="s">
        <v>9297</v>
      </c>
      <c r="K6391" s="31" t="s">
        <v>110</v>
      </c>
      <c r="L6391" s="31" t="s">
        <v>9299</v>
      </c>
      <c r="M6391" s="31" t="s">
        <v>10</v>
      </c>
      <c r="N6391" s="31" t="s">
        <v>25930</v>
      </c>
      <c r="O6391" s="31" t="s">
        <v>25929</v>
      </c>
      <c r="P6391" s="32" t="s">
        <v>66</v>
      </c>
      <c r="Q6391" s="32">
        <v>1</v>
      </c>
      <c r="R6391" t="str">
        <f t="shared" si="99"/>
        <v>Калінін М.І. ПП, маг. "Міні-маркет" г.Нетишин, ул.Шевченко, д.28</v>
      </c>
    </row>
    <row r="6392" spans="1:18" hidden="1" x14ac:dyDescent="0.25">
      <c r="A6392" s="32">
        <v>160456</v>
      </c>
      <c r="B6392" s="31" t="s">
        <v>9298</v>
      </c>
      <c r="C6392" s="31" t="s">
        <v>9299</v>
      </c>
      <c r="D6392" s="31" t="s">
        <v>9300</v>
      </c>
      <c r="E6392" s="31" t="s">
        <v>135</v>
      </c>
      <c r="F6392" s="31" t="s">
        <v>122</v>
      </c>
      <c r="G6392" s="31" t="s">
        <v>107</v>
      </c>
      <c r="H6392" s="31" t="s">
        <v>108</v>
      </c>
      <c r="I6392" s="31"/>
      <c r="J6392" s="31"/>
      <c r="K6392" s="31" t="s">
        <v>110</v>
      </c>
      <c r="L6392" s="31" t="s">
        <v>9299</v>
      </c>
      <c r="M6392" s="31" t="s">
        <v>10</v>
      </c>
      <c r="N6392" s="31" t="s">
        <v>25930</v>
      </c>
      <c r="O6392" s="31" t="s">
        <v>25929</v>
      </c>
      <c r="P6392" s="32" t="s">
        <v>66</v>
      </c>
      <c r="Q6392" s="32">
        <v>1</v>
      </c>
      <c r="R6392" t="str">
        <f t="shared" si="99"/>
        <v>Калінін М.І. ПП, маг. "Міні-маркет" г.Нетишин, ул.Шевченко, д.28</v>
      </c>
    </row>
    <row r="6393" spans="1:18" hidden="1" x14ac:dyDescent="0.25">
      <c r="A6393" s="32">
        <v>160469</v>
      </c>
      <c r="B6393" s="31" t="s">
        <v>9335</v>
      </c>
      <c r="C6393" s="31" t="s">
        <v>9336</v>
      </c>
      <c r="D6393" s="31" t="s">
        <v>9337</v>
      </c>
      <c r="E6393" s="31" t="s">
        <v>135</v>
      </c>
      <c r="F6393" s="31" t="s">
        <v>122</v>
      </c>
      <c r="G6393" s="31" t="s">
        <v>107</v>
      </c>
      <c r="H6393" s="31" t="s">
        <v>108</v>
      </c>
      <c r="I6393" s="31" t="s">
        <v>124</v>
      </c>
      <c r="J6393" s="31" t="s">
        <v>109</v>
      </c>
      <c r="K6393" s="31" t="s">
        <v>110</v>
      </c>
      <c r="L6393" s="31" t="s">
        <v>9336</v>
      </c>
      <c r="M6393" s="31" t="s">
        <v>9</v>
      </c>
      <c r="N6393" s="31" t="s">
        <v>25930</v>
      </c>
      <c r="O6393" s="31" t="s">
        <v>25929</v>
      </c>
      <c r="P6393" s="32" t="s">
        <v>67</v>
      </c>
      <c r="Q6393" s="32">
        <v>0.5</v>
      </c>
      <c r="R6393" t="str">
        <f t="shared" si="99"/>
        <v>Капелюх Т.І. ПП, маг.-кафетерій р-н Шепетовский Район, с.Мокиевцы (В центрі на кругу)</v>
      </c>
    </row>
    <row r="6394" spans="1:18" hidden="1" x14ac:dyDescent="0.25">
      <c r="A6394" s="32">
        <v>160470</v>
      </c>
      <c r="B6394" s="31" t="s">
        <v>9338</v>
      </c>
      <c r="C6394" s="31" t="s">
        <v>9339</v>
      </c>
      <c r="D6394" s="31" t="s">
        <v>9340</v>
      </c>
      <c r="E6394" s="31" t="s">
        <v>135</v>
      </c>
      <c r="F6394" s="31" t="s">
        <v>122</v>
      </c>
      <c r="G6394" s="31" t="s">
        <v>107</v>
      </c>
      <c r="H6394" s="31" t="s">
        <v>108</v>
      </c>
      <c r="I6394" s="31" t="s">
        <v>9341</v>
      </c>
      <c r="J6394" s="31" t="s">
        <v>9342</v>
      </c>
      <c r="K6394" s="31" t="s">
        <v>110</v>
      </c>
      <c r="L6394" s="31" t="s">
        <v>9339</v>
      </c>
      <c r="M6394" s="31" t="s">
        <v>11</v>
      </c>
      <c r="N6394" s="31" t="s">
        <v>25930</v>
      </c>
      <c r="O6394" s="31" t="s">
        <v>25929</v>
      </c>
      <c r="P6394" s="32" t="s">
        <v>66</v>
      </c>
      <c r="Q6394" s="32">
        <v>1</v>
      </c>
      <c r="R6394" t="str">
        <f t="shared" si="99"/>
        <v>Капелюх Ю.В. ПП, маг. "Мрія" г.Шепетовка, ул.Котика Вали, д.103а</v>
      </c>
    </row>
    <row r="6395" spans="1:18" hidden="1" x14ac:dyDescent="0.25">
      <c r="A6395" s="32">
        <v>160470</v>
      </c>
      <c r="B6395" s="31" t="s">
        <v>9338</v>
      </c>
      <c r="C6395" s="31" t="s">
        <v>9339</v>
      </c>
      <c r="D6395" s="31" t="s">
        <v>9340</v>
      </c>
      <c r="E6395" s="31" t="s">
        <v>135</v>
      </c>
      <c r="F6395" s="31" t="s">
        <v>122</v>
      </c>
      <c r="G6395" s="31" t="s">
        <v>107</v>
      </c>
      <c r="H6395" s="31" t="s">
        <v>108</v>
      </c>
      <c r="I6395" s="31"/>
      <c r="J6395" s="31"/>
      <c r="K6395" s="31" t="s">
        <v>110</v>
      </c>
      <c r="L6395" s="31" t="s">
        <v>9339</v>
      </c>
      <c r="M6395" s="31" t="s">
        <v>11</v>
      </c>
      <c r="N6395" s="31" t="s">
        <v>25930</v>
      </c>
      <c r="O6395" s="31" t="s">
        <v>25929</v>
      </c>
      <c r="P6395" s="32" t="s">
        <v>66</v>
      </c>
      <c r="Q6395" s="32">
        <v>1</v>
      </c>
      <c r="R6395" t="str">
        <f t="shared" si="99"/>
        <v>Капелюх Ю.В. ПП, маг. "Мрія" г.Шепетовка, ул.Котика Вали, д.103а</v>
      </c>
    </row>
    <row r="6396" spans="1:18" hidden="1" x14ac:dyDescent="0.25">
      <c r="A6396" s="32">
        <v>160483</v>
      </c>
      <c r="B6396" s="31" t="s">
        <v>9376</v>
      </c>
      <c r="C6396" s="31" t="s">
        <v>9377</v>
      </c>
      <c r="D6396" s="31" t="s">
        <v>9378</v>
      </c>
      <c r="E6396" s="31" t="s">
        <v>145</v>
      </c>
      <c r="F6396" s="31" t="s">
        <v>122</v>
      </c>
      <c r="G6396" s="31" t="s">
        <v>107</v>
      </c>
      <c r="H6396" s="31" t="s">
        <v>108</v>
      </c>
      <c r="I6396" s="31" t="s">
        <v>124</v>
      </c>
      <c r="J6396" s="31" t="s">
        <v>109</v>
      </c>
      <c r="K6396" s="31" t="s">
        <v>110</v>
      </c>
      <c r="L6396" s="31" t="s">
        <v>9377</v>
      </c>
      <c r="M6396" s="31" t="s">
        <v>16</v>
      </c>
      <c r="N6396" s="31" t="s">
        <v>25931</v>
      </c>
      <c r="O6396" s="31" t="s">
        <v>25929</v>
      </c>
      <c r="P6396" s="32" t="s">
        <v>66</v>
      </c>
      <c r="Q6396" s="32">
        <v>0.5</v>
      </c>
      <c r="R6396" t="str">
        <f t="shared" si="99"/>
        <v>Кашперук Р.В. ПП, маг. "Продукти" р-н Виньковецкий Район, с.Покутинцы, ул.Ленина, д.15</v>
      </c>
    </row>
    <row r="6397" spans="1:18" hidden="1" x14ac:dyDescent="0.25">
      <c r="A6397" s="32">
        <v>160483</v>
      </c>
      <c r="B6397" s="31" t="s">
        <v>9376</v>
      </c>
      <c r="C6397" s="31" t="s">
        <v>9377</v>
      </c>
      <c r="D6397" s="31" t="s">
        <v>9378</v>
      </c>
      <c r="E6397" s="31" t="s">
        <v>145</v>
      </c>
      <c r="F6397" s="31" t="s">
        <v>122</v>
      </c>
      <c r="G6397" s="31" t="s">
        <v>107</v>
      </c>
      <c r="H6397" s="31" t="s">
        <v>108</v>
      </c>
      <c r="I6397" s="31"/>
      <c r="J6397" s="31"/>
      <c r="K6397" s="31" t="s">
        <v>110</v>
      </c>
      <c r="L6397" s="31" t="s">
        <v>9377</v>
      </c>
      <c r="M6397" s="31" t="s">
        <v>16</v>
      </c>
      <c r="N6397" s="31" t="s">
        <v>25931</v>
      </c>
      <c r="O6397" s="31" t="s">
        <v>25929</v>
      </c>
      <c r="P6397" s="32" t="s">
        <v>66</v>
      </c>
      <c r="Q6397" s="32">
        <v>0.5</v>
      </c>
      <c r="R6397" t="str">
        <f t="shared" si="99"/>
        <v>Кашперук Р.В. ПП, маг. "Продукти" р-н Виньковецкий Район, с.Покутинцы, ул.Ленина, д.15</v>
      </c>
    </row>
    <row r="6398" spans="1:18" hidden="1" x14ac:dyDescent="0.25">
      <c r="A6398" s="32">
        <v>160495</v>
      </c>
      <c r="B6398" s="31" t="s">
        <v>9410</v>
      </c>
      <c r="C6398" s="31" t="s">
        <v>9411</v>
      </c>
      <c r="D6398" s="31" t="s">
        <v>9412</v>
      </c>
      <c r="E6398" s="31" t="s">
        <v>135</v>
      </c>
      <c r="F6398" s="31" t="s">
        <v>122</v>
      </c>
      <c r="G6398" s="31" t="s">
        <v>107</v>
      </c>
      <c r="H6398" s="31" t="s">
        <v>108</v>
      </c>
      <c r="I6398" s="31" t="s">
        <v>9413</v>
      </c>
      <c r="J6398" s="31" t="s">
        <v>9414</v>
      </c>
      <c r="K6398" s="31" t="s">
        <v>110</v>
      </c>
      <c r="L6398" s="31" t="s">
        <v>9411</v>
      </c>
      <c r="M6398" s="31" t="s">
        <v>8</v>
      </c>
      <c r="N6398" s="31" t="s">
        <v>25930</v>
      </c>
      <c r="O6398" s="31" t="s">
        <v>25929</v>
      </c>
      <c r="P6398" s="32" t="s">
        <v>67</v>
      </c>
      <c r="Q6398" s="32">
        <v>0.5</v>
      </c>
      <c r="R6398" t="str">
        <f t="shared" si="99"/>
        <v>Вікторія+ ПП, бар р-н Шепетовский Район, с.Михайлючка, пер.Ленина, д.45</v>
      </c>
    </row>
    <row r="6399" spans="1:18" hidden="1" x14ac:dyDescent="0.25">
      <c r="A6399" s="32">
        <v>160507</v>
      </c>
      <c r="B6399" s="31" t="s">
        <v>9427</v>
      </c>
      <c r="C6399" s="31" t="s">
        <v>9428</v>
      </c>
      <c r="D6399" s="31" t="s">
        <v>9429</v>
      </c>
      <c r="E6399" s="31" t="s">
        <v>145</v>
      </c>
      <c r="F6399" s="31" t="s">
        <v>122</v>
      </c>
      <c r="G6399" s="31" t="s">
        <v>107</v>
      </c>
      <c r="H6399" s="31" t="s">
        <v>108</v>
      </c>
      <c r="I6399" s="31" t="s">
        <v>124</v>
      </c>
      <c r="J6399" s="31" t="s">
        <v>109</v>
      </c>
      <c r="K6399" s="31" t="s">
        <v>110</v>
      </c>
      <c r="L6399" s="31" t="s">
        <v>9428</v>
      </c>
      <c r="M6399" s="31" t="s">
        <v>25936</v>
      </c>
      <c r="N6399" s="31" t="s">
        <v>25931</v>
      </c>
      <c r="O6399" s="31" t="s">
        <v>25929</v>
      </c>
      <c r="P6399" s="32" t="s">
        <v>67</v>
      </c>
      <c r="Q6399" s="32">
        <v>1</v>
      </c>
      <c r="R6399" t="str">
        <f t="shared" si="99"/>
        <v>Кішик В.В. ПП, маг. "Саша" р-н Городокский Район, с.Юрынци, ул.Соборная, д.1б</v>
      </c>
    </row>
    <row r="6400" spans="1:18" hidden="1" x14ac:dyDescent="0.25">
      <c r="A6400" s="32">
        <v>160507</v>
      </c>
      <c r="B6400" s="31" t="s">
        <v>9427</v>
      </c>
      <c r="C6400" s="31" t="s">
        <v>9428</v>
      </c>
      <c r="D6400" s="31" t="s">
        <v>9429</v>
      </c>
      <c r="E6400" s="31" t="s">
        <v>145</v>
      </c>
      <c r="F6400" s="31" t="s">
        <v>122</v>
      </c>
      <c r="G6400" s="31" t="s">
        <v>107</v>
      </c>
      <c r="H6400" s="31" t="s">
        <v>108</v>
      </c>
      <c r="I6400" s="31"/>
      <c r="J6400" s="31"/>
      <c r="K6400" s="31" t="s">
        <v>110</v>
      </c>
      <c r="L6400" s="31" t="s">
        <v>9428</v>
      </c>
      <c r="M6400" s="31" t="s">
        <v>25936</v>
      </c>
      <c r="N6400" s="31" t="s">
        <v>25931</v>
      </c>
      <c r="O6400" s="31" t="s">
        <v>25929</v>
      </c>
      <c r="P6400" s="32" t="s">
        <v>67</v>
      </c>
      <c r="Q6400" s="32">
        <v>1</v>
      </c>
      <c r="R6400" t="str">
        <f t="shared" si="99"/>
        <v>Кішик В.В. ПП, маг. "Саша" р-н Городокский Район, с.Юрынци, ул.Соборная, д.1б</v>
      </c>
    </row>
    <row r="6401" spans="1:18" hidden="1" x14ac:dyDescent="0.25">
      <c r="A6401" s="32">
        <v>160510</v>
      </c>
      <c r="B6401" s="31" t="s">
        <v>2763</v>
      </c>
      <c r="C6401" s="31" t="s">
        <v>2764</v>
      </c>
      <c r="D6401" s="31" t="s">
        <v>9430</v>
      </c>
      <c r="E6401" s="31" t="s">
        <v>145</v>
      </c>
      <c r="F6401" s="31" t="s">
        <v>122</v>
      </c>
      <c r="G6401" s="31" t="s">
        <v>107</v>
      </c>
      <c r="H6401" s="31" t="s">
        <v>108</v>
      </c>
      <c r="I6401" s="31" t="s">
        <v>9431</v>
      </c>
      <c r="J6401" s="31" t="s">
        <v>9432</v>
      </c>
      <c r="K6401" s="31" t="s">
        <v>110</v>
      </c>
      <c r="L6401" s="31" t="s">
        <v>2764</v>
      </c>
      <c r="M6401" s="31" t="s">
        <v>13</v>
      </c>
      <c r="N6401" s="31" t="s">
        <v>25931</v>
      </c>
      <c r="O6401" s="31" t="s">
        <v>25929</v>
      </c>
      <c r="P6401" s="32" t="s">
        <v>67</v>
      </c>
      <c r="Q6401" s="32">
        <v>0.5</v>
      </c>
      <c r="R6401" t="str">
        <f t="shared" si="99"/>
        <v>Климчук В.В. ПП, маг. "Калина" р-н Волочисский Район, с.Чухели, ул.Школьная, д.1а</v>
      </c>
    </row>
    <row r="6402" spans="1:18" hidden="1" x14ac:dyDescent="0.25">
      <c r="A6402" s="32">
        <v>160517</v>
      </c>
      <c r="B6402" s="31" t="s">
        <v>9453</v>
      </c>
      <c r="C6402" s="31" t="s">
        <v>9454</v>
      </c>
      <c r="D6402" s="31" t="s">
        <v>9455</v>
      </c>
      <c r="E6402" s="31" t="s">
        <v>145</v>
      </c>
      <c r="F6402" s="31" t="s">
        <v>122</v>
      </c>
      <c r="G6402" s="31" t="s">
        <v>107</v>
      </c>
      <c r="H6402" s="31" t="s">
        <v>108</v>
      </c>
      <c r="I6402" s="31" t="s">
        <v>9451</v>
      </c>
      <c r="J6402" s="31" t="s">
        <v>9452</v>
      </c>
      <c r="K6402" s="31" t="s">
        <v>110</v>
      </c>
      <c r="L6402" s="31" t="s">
        <v>9454</v>
      </c>
      <c r="M6402" s="31" t="s">
        <v>14</v>
      </c>
      <c r="N6402" s="31" t="s">
        <v>25931</v>
      </c>
      <c r="O6402" s="31" t="s">
        <v>25929</v>
      </c>
      <c r="P6402" s="32" t="s">
        <v>67</v>
      </c>
      <c r="Q6402" s="32">
        <v>0.5</v>
      </c>
      <c r="R6402" t="str">
        <f t="shared" si="99"/>
        <v>Клімова О.М. ПП, маг. "Надзбруч" р-н Волочисский Район, с.Поляны, ул.Ленина, д.33</v>
      </c>
    </row>
    <row r="6403" spans="1:18" hidden="1" x14ac:dyDescent="0.25">
      <c r="A6403" s="32">
        <v>160517</v>
      </c>
      <c r="B6403" s="31" t="s">
        <v>9453</v>
      </c>
      <c r="C6403" s="31" t="s">
        <v>9454</v>
      </c>
      <c r="D6403" s="31" t="s">
        <v>9455</v>
      </c>
      <c r="E6403" s="31" t="s">
        <v>145</v>
      </c>
      <c r="F6403" s="31" t="s">
        <v>122</v>
      </c>
      <c r="G6403" s="31" t="s">
        <v>107</v>
      </c>
      <c r="H6403" s="31" t="s">
        <v>108</v>
      </c>
      <c r="I6403" s="31"/>
      <c r="J6403" s="31"/>
      <c r="K6403" s="31" t="s">
        <v>110</v>
      </c>
      <c r="L6403" s="31" t="s">
        <v>9454</v>
      </c>
      <c r="M6403" s="31" t="s">
        <v>14</v>
      </c>
      <c r="N6403" s="31" t="s">
        <v>25931</v>
      </c>
      <c r="O6403" s="31" t="s">
        <v>25929</v>
      </c>
      <c r="P6403" s="32" t="s">
        <v>67</v>
      </c>
      <c r="Q6403" s="32">
        <v>0.5</v>
      </c>
      <c r="R6403" t="str">
        <f t="shared" ref="R6403:R6466" si="100">CONCATENATE(C6403," ",D6403)</f>
        <v>Клімова О.М. ПП, маг. "Надзбруч" р-н Волочисский Район, с.Поляны, ул.Ленина, д.33</v>
      </c>
    </row>
    <row r="6404" spans="1:18" hidden="1" x14ac:dyDescent="0.25">
      <c r="A6404" s="32">
        <v>160519</v>
      </c>
      <c r="B6404" s="31" t="s">
        <v>9459</v>
      </c>
      <c r="C6404" s="31" t="s">
        <v>9460</v>
      </c>
      <c r="D6404" s="31" t="s">
        <v>370</v>
      </c>
      <c r="E6404" s="31" t="s">
        <v>135</v>
      </c>
      <c r="F6404" s="31" t="s">
        <v>122</v>
      </c>
      <c r="G6404" s="31" t="s">
        <v>115</v>
      </c>
      <c r="H6404" s="31" t="s">
        <v>116</v>
      </c>
      <c r="I6404" s="31" t="s">
        <v>9461</v>
      </c>
      <c r="J6404" s="31" t="s">
        <v>9462</v>
      </c>
      <c r="K6404" s="31" t="s">
        <v>110</v>
      </c>
      <c r="L6404" s="31" t="s">
        <v>9460</v>
      </c>
      <c r="M6404" s="31" t="s">
        <v>11</v>
      </c>
      <c r="N6404" s="31" t="s">
        <v>25930</v>
      </c>
      <c r="O6404" s="31" t="s">
        <v>25929</v>
      </c>
      <c r="P6404" s="32" t="s">
        <v>66</v>
      </c>
      <c r="Q6404" s="32">
        <v>1</v>
      </c>
      <c r="R6404" t="str">
        <f t="shared" si="100"/>
        <v>Кльок А.П. ПП, лоток г.Шепетовка, ул.Маркса Карла, д.23</v>
      </c>
    </row>
    <row r="6405" spans="1:18" hidden="1" x14ac:dyDescent="0.25">
      <c r="A6405" s="32">
        <v>160519</v>
      </c>
      <c r="B6405" s="31" t="s">
        <v>9459</v>
      </c>
      <c r="C6405" s="31" t="s">
        <v>9460</v>
      </c>
      <c r="D6405" s="31" t="s">
        <v>370</v>
      </c>
      <c r="E6405" s="31" t="s">
        <v>135</v>
      </c>
      <c r="F6405" s="31" t="s">
        <v>122</v>
      </c>
      <c r="G6405" s="31" t="s">
        <v>115</v>
      </c>
      <c r="H6405" s="31" t="s">
        <v>116</v>
      </c>
      <c r="I6405" s="31"/>
      <c r="J6405" s="31"/>
      <c r="K6405" s="31" t="s">
        <v>110</v>
      </c>
      <c r="L6405" s="31" t="s">
        <v>9460</v>
      </c>
      <c r="M6405" s="31" t="s">
        <v>11</v>
      </c>
      <c r="N6405" s="31" t="s">
        <v>25930</v>
      </c>
      <c r="O6405" s="31" t="s">
        <v>25929</v>
      </c>
      <c r="P6405" s="32" t="s">
        <v>66</v>
      </c>
      <c r="Q6405" s="32">
        <v>1</v>
      </c>
      <c r="R6405" t="str">
        <f t="shared" si="100"/>
        <v>Кльок А.П. ПП, лоток г.Шепетовка, ул.Маркса Карла, д.23</v>
      </c>
    </row>
    <row r="6406" spans="1:18" hidden="1" x14ac:dyDescent="0.25">
      <c r="A6406" s="32">
        <v>160526</v>
      </c>
      <c r="B6406" s="31" t="s">
        <v>9484</v>
      </c>
      <c r="C6406" s="31" t="s">
        <v>9485</v>
      </c>
      <c r="D6406" s="31" t="s">
        <v>9486</v>
      </c>
      <c r="E6406" s="31" t="s">
        <v>145</v>
      </c>
      <c r="F6406" s="31" t="s">
        <v>122</v>
      </c>
      <c r="G6406" s="31" t="s">
        <v>107</v>
      </c>
      <c r="H6406" s="31" t="s">
        <v>108</v>
      </c>
      <c r="I6406" s="31" t="s">
        <v>124</v>
      </c>
      <c r="J6406" s="31" t="s">
        <v>109</v>
      </c>
      <c r="K6406" s="31" t="s">
        <v>110</v>
      </c>
      <c r="L6406" s="31" t="s">
        <v>9485</v>
      </c>
      <c r="M6406" s="31" t="s">
        <v>16</v>
      </c>
      <c r="N6406" s="31" t="s">
        <v>25931</v>
      </c>
      <c r="O6406" s="31" t="s">
        <v>25929</v>
      </c>
      <c r="P6406" s="32" t="s">
        <v>67</v>
      </c>
      <c r="Q6406" s="32">
        <v>0.5</v>
      </c>
      <c r="R6406" t="str">
        <f t="shared" si="100"/>
        <v>Кобиковський ПП, маг. "Продукти" р-н Деражнянский Район, с.Городыще, ул.Центральная (0)</v>
      </c>
    </row>
    <row r="6407" spans="1:18" hidden="1" x14ac:dyDescent="0.25">
      <c r="A6407" s="32">
        <v>160527</v>
      </c>
      <c r="B6407" s="31" t="s">
        <v>9487</v>
      </c>
      <c r="C6407" s="31" t="s">
        <v>9488</v>
      </c>
      <c r="D6407" s="31" t="s">
        <v>9489</v>
      </c>
      <c r="E6407" s="31" t="s">
        <v>145</v>
      </c>
      <c r="F6407" s="31" t="s">
        <v>122</v>
      </c>
      <c r="G6407" s="31" t="s">
        <v>107</v>
      </c>
      <c r="H6407" s="31" t="s">
        <v>108</v>
      </c>
      <c r="I6407" s="31" t="s">
        <v>9490</v>
      </c>
      <c r="J6407" s="31" t="s">
        <v>9491</v>
      </c>
      <c r="K6407" s="31" t="s">
        <v>110</v>
      </c>
      <c r="L6407" s="31" t="s">
        <v>9488</v>
      </c>
      <c r="M6407" s="31" t="s">
        <v>14</v>
      </c>
      <c r="N6407" s="31" t="s">
        <v>25931</v>
      </c>
      <c r="O6407" s="31" t="s">
        <v>25929</v>
      </c>
      <c r="P6407" s="32" t="s">
        <v>66</v>
      </c>
      <c r="Q6407" s="32">
        <v>1</v>
      </c>
      <c r="R6407" t="str">
        <f t="shared" si="100"/>
        <v>Басалюк Є.П. ПП, маг. "Крамниця" р-н Ярмолинецкий Район, с.Правдовка, ул.Шляхова, д.19</v>
      </c>
    </row>
    <row r="6408" spans="1:18" hidden="1" x14ac:dyDescent="0.25">
      <c r="A6408" s="32">
        <v>160527</v>
      </c>
      <c r="B6408" s="31" t="s">
        <v>9487</v>
      </c>
      <c r="C6408" s="31" t="s">
        <v>9488</v>
      </c>
      <c r="D6408" s="31" t="s">
        <v>9489</v>
      </c>
      <c r="E6408" s="31" t="s">
        <v>145</v>
      </c>
      <c r="F6408" s="31" t="s">
        <v>122</v>
      </c>
      <c r="G6408" s="31" t="s">
        <v>107</v>
      </c>
      <c r="H6408" s="31" t="s">
        <v>108</v>
      </c>
      <c r="I6408" s="31" t="s">
        <v>9492</v>
      </c>
      <c r="J6408" s="31" t="s">
        <v>9493</v>
      </c>
      <c r="K6408" s="31" t="s">
        <v>110</v>
      </c>
      <c r="L6408" s="31" t="s">
        <v>9488</v>
      </c>
      <c r="M6408" s="31" t="s">
        <v>14</v>
      </c>
      <c r="N6408" s="31" t="s">
        <v>25931</v>
      </c>
      <c r="O6408" s="31" t="s">
        <v>25929</v>
      </c>
      <c r="P6408" s="32" t="s">
        <v>66</v>
      </c>
      <c r="Q6408" s="32">
        <v>1</v>
      </c>
      <c r="R6408" t="str">
        <f t="shared" si="100"/>
        <v>Басалюк Є.П. ПП, маг. "Крамниця" р-н Ярмолинецкий Район, с.Правдовка, ул.Шляхова, д.19</v>
      </c>
    </row>
    <row r="6409" spans="1:18" hidden="1" x14ac:dyDescent="0.25">
      <c r="A6409" s="32">
        <v>160537</v>
      </c>
      <c r="B6409" s="31" t="s">
        <v>9517</v>
      </c>
      <c r="C6409" s="31" t="s">
        <v>9518</v>
      </c>
      <c r="D6409" s="31" t="s">
        <v>9519</v>
      </c>
      <c r="E6409" s="31" t="s">
        <v>135</v>
      </c>
      <c r="F6409" s="31" t="s">
        <v>122</v>
      </c>
      <c r="G6409" s="31" t="s">
        <v>107</v>
      </c>
      <c r="H6409" s="31" t="s">
        <v>108</v>
      </c>
      <c r="I6409" s="31" t="s">
        <v>9520</v>
      </c>
      <c r="J6409" s="31" t="s">
        <v>9521</v>
      </c>
      <c r="K6409" s="31" t="s">
        <v>110</v>
      </c>
      <c r="L6409" s="31" t="s">
        <v>9518</v>
      </c>
      <c r="M6409" s="31" t="s">
        <v>12</v>
      </c>
      <c r="N6409" s="31" t="s">
        <v>25930</v>
      </c>
      <c r="O6409" s="31" t="s">
        <v>25929</v>
      </c>
      <c r="P6409" s="32" t="s">
        <v>67</v>
      </c>
      <c r="Q6409" s="32">
        <v>1</v>
      </c>
      <c r="R6409" t="str">
        <f t="shared" si="100"/>
        <v>Ковальська О.С. ПП, маг. "Престиж" р-н Изяславский Район, г.Изяслав, ул.Независимости, д.89а</v>
      </c>
    </row>
    <row r="6410" spans="1:18" hidden="1" x14ac:dyDescent="0.25">
      <c r="A6410" s="32">
        <v>160537</v>
      </c>
      <c r="B6410" s="31" t="s">
        <v>9517</v>
      </c>
      <c r="C6410" s="31" t="s">
        <v>9518</v>
      </c>
      <c r="D6410" s="31" t="s">
        <v>9519</v>
      </c>
      <c r="E6410" s="31" t="s">
        <v>135</v>
      </c>
      <c r="F6410" s="31" t="s">
        <v>122</v>
      </c>
      <c r="G6410" s="31" t="s">
        <v>107</v>
      </c>
      <c r="H6410" s="31" t="s">
        <v>108</v>
      </c>
      <c r="I6410" s="31"/>
      <c r="J6410" s="31"/>
      <c r="K6410" s="31" t="s">
        <v>110</v>
      </c>
      <c r="L6410" s="31" t="s">
        <v>9518</v>
      </c>
      <c r="M6410" s="31" t="s">
        <v>12</v>
      </c>
      <c r="N6410" s="31" t="s">
        <v>25930</v>
      </c>
      <c r="O6410" s="31" t="s">
        <v>25929</v>
      </c>
      <c r="P6410" s="32" t="s">
        <v>67</v>
      </c>
      <c r="Q6410" s="32">
        <v>1</v>
      </c>
      <c r="R6410" t="str">
        <f t="shared" si="100"/>
        <v>Ковальська О.С. ПП, маг. "Престиж" р-н Изяславский Район, г.Изяслав, ул.Независимости, д.89а</v>
      </c>
    </row>
    <row r="6411" spans="1:18" hidden="1" x14ac:dyDescent="0.25">
      <c r="A6411" s="32">
        <v>160538</v>
      </c>
      <c r="B6411" s="31" t="s">
        <v>9522</v>
      </c>
      <c r="C6411" s="31" t="s">
        <v>9523</v>
      </c>
      <c r="D6411" s="31" t="s">
        <v>9524</v>
      </c>
      <c r="E6411" s="31" t="s">
        <v>135</v>
      </c>
      <c r="F6411" s="31" t="s">
        <v>122</v>
      </c>
      <c r="G6411" s="31" t="s">
        <v>113</v>
      </c>
      <c r="H6411" s="31" t="s">
        <v>108</v>
      </c>
      <c r="I6411" s="31" t="s">
        <v>124</v>
      </c>
      <c r="J6411" s="31" t="s">
        <v>109</v>
      </c>
      <c r="K6411" s="31" t="s">
        <v>110</v>
      </c>
      <c r="L6411" s="31" t="s">
        <v>9523</v>
      </c>
      <c r="M6411" s="31" t="s">
        <v>10</v>
      </c>
      <c r="N6411" s="31" t="s">
        <v>25930</v>
      </c>
      <c r="O6411" s="31" t="s">
        <v>25929</v>
      </c>
      <c r="P6411" s="32" t="s">
        <v>67</v>
      </c>
      <c r="Q6411" s="32">
        <v>0.5</v>
      </c>
      <c r="R6411" t="str">
        <f t="shared" si="100"/>
        <v>Ковальський ПП, маг. "Продукти" р-н Белогорский Район, с.Шуньки, д.11 (ул. Московская)</v>
      </c>
    </row>
    <row r="6412" spans="1:18" hidden="1" x14ac:dyDescent="0.25">
      <c r="A6412" s="32">
        <v>160538</v>
      </c>
      <c r="B6412" s="31" t="s">
        <v>9522</v>
      </c>
      <c r="C6412" s="31" t="s">
        <v>9523</v>
      </c>
      <c r="D6412" s="31" t="s">
        <v>9524</v>
      </c>
      <c r="E6412" s="31" t="s">
        <v>135</v>
      </c>
      <c r="F6412" s="31" t="s">
        <v>122</v>
      </c>
      <c r="G6412" s="31" t="s">
        <v>113</v>
      </c>
      <c r="H6412" s="31" t="s">
        <v>108</v>
      </c>
      <c r="I6412" s="31"/>
      <c r="J6412" s="31"/>
      <c r="K6412" s="31" t="s">
        <v>110</v>
      </c>
      <c r="L6412" s="31" t="s">
        <v>9523</v>
      </c>
      <c r="M6412" s="31" t="s">
        <v>10</v>
      </c>
      <c r="N6412" s="31" t="s">
        <v>25930</v>
      </c>
      <c r="O6412" s="31" t="s">
        <v>25929</v>
      </c>
      <c r="P6412" s="32" t="s">
        <v>67</v>
      </c>
      <c r="Q6412" s="32">
        <v>0.5</v>
      </c>
      <c r="R6412" t="str">
        <f t="shared" si="100"/>
        <v>Ковальський ПП, маг. "Продукти" р-н Белогорский Район, с.Шуньки, д.11 (ул. Московская)</v>
      </c>
    </row>
    <row r="6413" spans="1:18" hidden="1" x14ac:dyDescent="0.25">
      <c r="A6413" s="32">
        <v>160543</v>
      </c>
      <c r="B6413" s="31" t="s">
        <v>9539</v>
      </c>
      <c r="C6413" s="31" t="s">
        <v>9540</v>
      </c>
      <c r="D6413" s="31" t="s">
        <v>9541</v>
      </c>
      <c r="E6413" s="31" t="s">
        <v>135</v>
      </c>
      <c r="F6413" s="31" t="s">
        <v>122</v>
      </c>
      <c r="G6413" s="31" t="s">
        <v>113</v>
      </c>
      <c r="H6413" s="31" t="s">
        <v>108</v>
      </c>
      <c r="I6413" s="31" t="s">
        <v>9542</v>
      </c>
      <c r="J6413" s="31" t="s">
        <v>9543</v>
      </c>
      <c r="K6413" s="31" t="s">
        <v>110</v>
      </c>
      <c r="L6413" s="31" t="s">
        <v>9540</v>
      </c>
      <c r="M6413" s="31" t="s">
        <v>7</v>
      </c>
      <c r="N6413" s="31" t="s">
        <v>25930</v>
      </c>
      <c r="O6413" s="31" t="s">
        <v>25929</v>
      </c>
      <c r="P6413" s="32" t="s">
        <v>66</v>
      </c>
      <c r="Q6413" s="32">
        <v>1</v>
      </c>
      <c r="R6413" t="str">
        <f t="shared" si="100"/>
        <v>Ковальчук В.П. ПП, маг. "Свіжий хліб -4" г.Славута, ул.Кузовкова, д.14</v>
      </c>
    </row>
    <row r="6414" spans="1:18" hidden="1" x14ac:dyDescent="0.25">
      <c r="A6414" s="32">
        <v>160543</v>
      </c>
      <c r="B6414" s="31" t="s">
        <v>9539</v>
      </c>
      <c r="C6414" s="31" t="s">
        <v>9540</v>
      </c>
      <c r="D6414" s="31" t="s">
        <v>9541</v>
      </c>
      <c r="E6414" s="31" t="s">
        <v>135</v>
      </c>
      <c r="F6414" s="31" t="s">
        <v>122</v>
      </c>
      <c r="G6414" s="31" t="s">
        <v>113</v>
      </c>
      <c r="H6414" s="31" t="s">
        <v>108</v>
      </c>
      <c r="I6414" s="31"/>
      <c r="J6414" s="31"/>
      <c r="K6414" s="31" t="s">
        <v>110</v>
      </c>
      <c r="L6414" s="31" t="s">
        <v>9540</v>
      </c>
      <c r="M6414" s="31" t="s">
        <v>7</v>
      </c>
      <c r="N6414" s="31" t="s">
        <v>25930</v>
      </c>
      <c r="O6414" s="31" t="s">
        <v>25929</v>
      </c>
      <c r="P6414" s="32" t="s">
        <v>66</v>
      </c>
      <c r="Q6414" s="32">
        <v>1</v>
      </c>
      <c r="R6414" t="str">
        <f t="shared" si="100"/>
        <v>Ковальчук В.П. ПП, маг. "Свіжий хліб -4" г.Славута, ул.Кузовкова, д.14</v>
      </c>
    </row>
    <row r="6415" spans="1:18" hidden="1" x14ac:dyDescent="0.25">
      <c r="A6415" s="32">
        <v>160547</v>
      </c>
      <c r="B6415" s="31" t="s">
        <v>9552</v>
      </c>
      <c r="C6415" s="31" t="s">
        <v>9553</v>
      </c>
      <c r="D6415" s="31" t="s">
        <v>9554</v>
      </c>
      <c r="E6415" s="31" t="s">
        <v>145</v>
      </c>
      <c r="F6415" s="31" t="s">
        <v>122</v>
      </c>
      <c r="G6415" s="31" t="s">
        <v>107</v>
      </c>
      <c r="H6415" s="31" t="s">
        <v>108</v>
      </c>
      <c r="I6415" s="31" t="s">
        <v>9555</v>
      </c>
      <c r="J6415" s="31" t="s">
        <v>9556</v>
      </c>
      <c r="K6415" s="31" t="s">
        <v>110</v>
      </c>
      <c r="L6415" s="31" t="s">
        <v>9553</v>
      </c>
      <c r="M6415" s="31" t="s">
        <v>13</v>
      </c>
      <c r="N6415" s="31" t="s">
        <v>25931</v>
      </c>
      <c r="O6415" s="31" t="s">
        <v>25929</v>
      </c>
      <c r="P6415" s="32" t="s">
        <v>67</v>
      </c>
      <c r="Q6415" s="32">
        <v>1</v>
      </c>
      <c r="R6415" t="str">
        <f t="shared" si="100"/>
        <v>Ковальчук Л.М. ПП, маг. "Декос" р-н Деражнянский Район, г.Деражня, ул.Примакова, д.2</v>
      </c>
    </row>
    <row r="6416" spans="1:18" hidden="1" x14ac:dyDescent="0.25">
      <c r="A6416" s="32">
        <v>160548</v>
      </c>
      <c r="B6416" s="31" t="s">
        <v>9557</v>
      </c>
      <c r="C6416" s="31" t="s">
        <v>9558</v>
      </c>
      <c r="D6416" s="31" t="s">
        <v>9559</v>
      </c>
      <c r="E6416" s="31" t="s">
        <v>135</v>
      </c>
      <c r="F6416" s="31" t="s">
        <v>122</v>
      </c>
      <c r="G6416" s="31" t="s">
        <v>113</v>
      </c>
      <c r="H6416" s="31" t="s">
        <v>108</v>
      </c>
      <c r="I6416" s="31" t="s">
        <v>124</v>
      </c>
      <c r="J6416" s="31" t="s">
        <v>109</v>
      </c>
      <c r="K6416" s="31" t="s">
        <v>110</v>
      </c>
      <c r="L6416" s="31" t="s">
        <v>9558</v>
      </c>
      <c r="M6416" s="31" t="s">
        <v>7</v>
      </c>
      <c r="N6416" s="31" t="s">
        <v>25930</v>
      </c>
      <c r="O6416" s="31" t="s">
        <v>25929</v>
      </c>
      <c r="P6416" s="32" t="s">
        <v>66</v>
      </c>
      <c r="Q6416" s="32">
        <v>0.5</v>
      </c>
      <c r="R6416" t="str">
        <f t="shared" si="100"/>
        <v>Ковальчук ПП, маг.  "Водограй" г.Славута, ул.Острожская, д.4а</v>
      </c>
    </row>
    <row r="6417" spans="1:18" hidden="1" x14ac:dyDescent="0.25">
      <c r="A6417" s="32">
        <v>163394</v>
      </c>
      <c r="B6417" s="31" t="s">
        <v>3007</v>
      </c>
      <c r="C6417" s="31" t="s">
        <v>3008</v>
      </c>
      <c r="D6417" s="31" t="s">
        <v>3009</v>
      </c>
      <c r="E6417" s="31" t="s">
        <v>135</v>
      </c>
      <c r="F6417" s="31" t="s">
        <v>122</v>
      </c>
      <c r="G6417" s="31" t="s">
        <v>107</v>
      </c>
      <c r="H6417" s="31" t="s">
        <v>108</v>
      </c>
      <c r="I6417" s="31" t="s">
        <v>16377</v>
      </c>
      <c r="J6417" s="31" t="s">
        <v>16378</v>
      </c>
      <c r="K6417" s="31" t="s">
        <v>110</v>
      </c>
      <c r="L6417" s="31" t="s">
        <v>3008</v>
      </c>
      <c r="M6417" s="31" t="s">
        <v>7</v>
      </c>
      <c r="N6417" s="31" t="s">
        <v>25930</v>
      </c>
      <c r="O6417" s="31" t="s">
        <v>25929</v>
      </c>
      <c r="P6417" s="32" t="s">
        <v>67</v>
      </c>
      <c r="Q6417" s="32">
        <v>0.5</v>
      </c>
      <c r="R6417" t="str">
        <f t="shared" si="100"/>
        <v>Камишлов В.В. ПП, маг. "Челентано" г.Славута, ул.Правды, д.3 (ринок)</v>
      </c>
    </row>
    <row r="6418" spans="1:18" hidden="1" x14ac:dyDescent="0.25">
      <c r="A6418" s="32">
        <v>163418</v>
      </c>
      <c r="B6418" s="31" t="s">
        <v>16426</v>
      </c>
      <c r="C6418" s="31" t="s">
        <v>16427</v>
      </c>
      <c r="D6418" s="31" t="s">
        <v>16428</v>
      </c>
      <c r="E6418" s="31" t="s">
        <v>145</v>
      </c>
      <c r="F6418" s="31" t="s">
        <v>122</v>
      </c>
      <c r="G6418" s="31" t="s">
        <v>107</v>
      </c>
      <c r="H6418" s="31" t="s">
        <v>108</v>
      </c>
      <c r="I6418" s="31" t="s">
        <v>16429</v>
      </c>
      <c r="J6418" s="31" t="s">
        <v>16430</v>
      </c>
      <c r="K6418" s="31" t="s">
        <v>110</v>
      </c>
      <c r="L6418" s="31" t="s">
        <v>16427</v>
      </c>
      <c r="M6418" s="31" t="s">
        <v>14</v>
      </c>
      <c r="N6418" s="31" t="s">
        <v>25931</v>
      </c>
      <c r="O6418" s="31" t="s">
        <v>25929</v>
      </c>
      <c r="P6418" s="32" t="s">
        <v>66</v>
      </c>
      <c r="Q6418" s="32">
        <v>0.5</v>
      </c>
      <c r="R6418" t="str">
        <f t="shared" si="100"/>
        <v>Каревич В.С. ПП, маг. "Продукти" р-н Ярмолинецкий Район, с.Буйволивцы, ул.Гагарина, д.5</v>
      </c>
    </row>
    <row r="6419" spans="1:18" hidden="1" x14ac:dyDescent="0.25">
      <c r="A6419" s="32">
        <v>163418</v>
      </c>
      <c r="B6419" s="31" t="s">
        <v>16426</v>
      </c>
      <c r="C6419" s="31" t="s">
        <v>16427</v>
      </c>
      <c r="D6419" s="31" t="s">
        <v>16428</v>
      </c>
      <c r="E6419" s="31" t="s">
        <v>145</v>
      </c>
      <c r="F6419" s="31" t="s">
        <v>122</v>
      </c>
      <c r="G6419" s="31" t="s">
        <v>107</v>
      </c>
      <c r="H6419" s="31" t="s">
        <v>108</v>
      </c>
      <c r="I6419" s="31"/>
      <c r="J6419" s="31"/>
      <c r="K6419" s="31" t="s">
        <v>110</v>
      </c>
      <c r="L6419" s="31" t="s">
        <v>16427</v>
      </c>
      <c r="M6419" s="31" t="s">
        <v>14</v>
      </c>
      <c r="N6419" s="31" t="s">
        <v>25931</v>
      </c>
      <c r="O6419" s="31" t="s">
        <v>25929</v>
      </c>
      <c r="P6419" s="32" t="s">
        <v>66</v>
      </c>
      <c r="Q6419" s="32">
        <v>0.5</v>
      </c>
      <c r="R6419" t="str">
        <f t="shared" si="100"/>
        <v>Каревич В.С. ПП, маг. "Продукти" р-н Ярмолинецкий Район, с.Буйволивцы, ул.Гагарина, д.5</v>
      </c>
    </row>
    <row r="6420" spans="1:18" hidden="1" x14ac:dyDescent="0.25">
      <c r="A6420" s="32">
        <v>163424</v>
      </c>
      <c r="B6420" s="31" t="s">
        <v>16441</v>
      </c>
      <c r="C6420" s="31" t="s">
        <v>16442</v>
      </c>
      <c r="D6420" s="31" t="s">
        <v>16443</v>
      </c>
      <c r="E6420" s="31" t="s">
        <v>145</v>
      </c>
      <c r="F6420" s="31" t="s">
        <v>122</v>
      </c>
      <c r="G6420" s="31" t="s">
        <v>107</v>
      </c>
      <c r="H6420" s="31" t="s">
        <v>108</v>
      </c>
      <c r="I6420" s="31" t="s">
        <v>16444</v>
      </c>
      <c r="J6420" s="31" t="s">
        <v>16445</v>
      </c>
      <c r="K6420" s="31" t="s">
        <v>110</v>
      </c>
      <c r="L6420" s="31" t="s">
        <v>16442</v>
      </c>
      <c r="M6420" s="31" t="s">
        <v>25936</v>
      </c>
      <c r="N6420" s="31" t="s">
        <v>25931</v>
      </c>
      <c r="O6420" s="31" t="s">
        <v>25929</v>
      </c>
      <c r="P6420" s="32" t="s">
        <v>66</v>
      </c>
      <c r="Q6420" s="32">
        <v>1</v>
      </c>
      <c r="R6420" t="str">
        <f t="shared" si="100"/>
        <v>Карнасевич М.О. ПП, маг. "Продукти" р-н Городокский Район, г.Городок, ул.Шевченко, д.27</v>
      </c>
    </row>
    <row r="6421" spans="1:18" hidden="1" x14ac:dyDescent="0.25">
      <c r="A6421" s="32">
        <v>163424</v>
      </c>
      <c r="B6421" s="31" t="s">
        <v>16441</v>
      </c>
      <c r="C6421" s="31" t="s">
        <v>16442</v>
      </c>
      <c r="D6421" s="31" t="s">
        <v>16443</v>
      </c>
      <c r="E6421" s="31" t="s">
        <v>145</v>
      </c>
      <c r="F6421" s="31" t="s">
        <v>122</v>
      </c>
      <c r="G6421" s="31" t="s">
        <v>107</v>
      </c>
      <c r="H6421" s="31" t="s">
        <v>108</v>
      </c>
      <c r="I6421" s="31"/>
      <c r="J6421" s="31"/>
      <c r="K6421" s="31" t="s">
        <v>110</v>
      </c>
      <c r="L6421" s="31" t="s">
        <v>16442</v>
      </c>
      <c r="M6421" s="31" t="s">
        <v>25936</v>
      </c>
      <c r="N6421" s="31" t="s">
        <v>25931</v>
      </c>
      <c r="O6421" s="31" t="s">
        <v>25929</v>
      </c>
      <c r="P6421" s="32" t="s">
        <v>66</v>
      </c>
      <c r="Q6421" s="32">
        <v>1</v>
      </c>
      <c r="R6421" t="str">
        <f t="shared" si="100"/>
        <v>Карнасевич М.О. ПП, маг. "Продукти" р-н Городокский Район, г.Городок, ул.Шевченко, д.27</v>
      </c>
    </row>
    <row r="6422" spans="1:18" hidden="1" x14ac:dyDescent="0.25">
      <c r="A6422" s="32">
        <v>163425</v>
      </c>
      <c r="B6422" s="31" t="s">
        <v>16446</v>
      </c>
      <c r="C6422" s="31" t="s">
        <v>16447</v>
      </c>
      <c r="D6422" s="31" t="s">
        <v>16448</v>
      </c>
      <c r="E6422" s="31" t="s">
        <v>145</v>
      </c>
      <c r="F6422" s="31" t="s">
        <v>122</v>
      </c>
      <c r="G6422" s="31" t="s">
        <v>107</v>
      </c>
      <c r="H6422" s="31" t="s">
        <v>108</v>
      </c>
      <c r="I6422" s="31" t="s">
        <v>16444</v>
      </c>
      <c r="J6422" s="31" t="s">
        <v>16445</v>
      </c>
      <c r="K6422" s="31" t="s">
        <v>110</v>
      </c>
      <c r="L6422" s="31" t="s">
        <v>16447</v>
      </c>
      <c r="M6422" s="31" t="s">
        <v>13</v>
      </c>
      <c r="N6422" s="31" t="s">
        <v>25931</v>
      </c>
      <c r="O6422" s="31" t="s">
        <v>25929</v>
      </c>
      <c r="P6422" s="32" t="s">
        <v>66</v>
      </c>
      <c r="Q6422" s="32">
        <v>1</v>
      </c>
      <c r="R6422" t="str">
        <f t="shared" si="100"/>
        <v>Карнасевич М.О.ПП,маг "Продукти-аптека" р-н Городокский Район, пгт.Сатанов, пер.Ленина, д.44</v>
      </c>
    </row>
    <row r="6423" spans="1:18" hidden="1" x14ac:dyDescent="0.25">
      <c r="A6423" s="32">
        <v>163425</v>
      </c>
      <c r="B6423" s="31" t="s">
        <v>16446</v>
      </c>
      <c r="C6423" s="31" t="s">
        <v>16447</v>
      </c>
      <c r="D6423" s="31" t="s">
        <v>16448</v>
      </c>
      <c r="E6423" s="31" t="s">
        <v>145</v>
      </c>
      <c r="F6423" s="31" t="s">
        <v>122</v>
      </c>
      <c r="G6423" s="31" t="s">
        <v>107</v>
      </c>
      <c r="H6423" s="31" t="s">
        <v>108</v>
      </c>
      <c r="I6423" s="31"/>
      <c r="J6423" s="31"/>
      <c r="K6423" s="31" t="s">
        <v>110</v>
      </c>
      <c r="L6423" s="31" t="s">
        <v>16447</v>
      </c>
      <c r="M6423" s="31" t="s">
        <v>13</v>
      </c>
      <c r="N6423" s="31" t="s">
        <v>25931</v>
      </c>
      <c r="O6423" s="31" t="s">
        <v>25929</v>
      </c>
      <c r="P6423" s="32" t="s">
        <v>66</v>
      </c>
      <c r="Q6423" s="32">
        <v>1</v>
      </c>
      <c r="R6423" t="str">
        <f t="shared" si="100"/>
        <v>Карнасевич М.О.ПП,маг "Продукти-аптека" р-н Городокский Район, пгт.Сатанов, пер.Ленина, д.44</v>
      </c>
    </row>
    <row r="6424" spans="1:18" hidden="1" x14ac:dyDescent="0.25">
      <c r="A6424" s="32">
        <v>163440</v>
      </c>
      <c r="B6424" s="31" t="s">
        <v>16480</v>
      </c>
      <c r="C6424" s="31" t="s">
        <v>16481</v>
      </c>
      <c r="D6424" s="31" t="s">
        <v>3821</v>
      </c>
      <c r="E6424" s="31" t="s">
        <v>135</v>
      </c>
      <c r="F6424" s="31" t="s">
        <v>122</v>
      </c>
      <c r="G6424" s="31" t="s">
        <v>107</v>
      </c>
      <c r="H6424" s="31" t="s">
        <v>108</v>
      </c>
      <c r="I6424" s="31" t="s">
        <v>16476</v>
      </c>
      <c r="J6424" s="31" t="s">
        <v>16477</v>
      </c>
      <c r="K6424" s="31" t="s">
        <v>110</v>
      </c>
      <c r="L6424" s="31" t="s">
        <v>16481</v>
      </c>
      <c r="M6424" s="31" t="s">
        <v>12</v>
      </c>
      <c r="N6424" s="31" t="s">
        <v>25930</v>
      </c>
      <c r="O6424" s="31" t="s">
        <v>25929</v>
      </c>
      <c r="P6424" s="32" t="s">
        <v>67</v>
      </c>
      <c r="Q6424" s="32">
        <v>0</v>
      </c>
      <c r="R6424" t="str">
        <f t="shared" si="100"/>
        <v>Качановська А.О. ПП, маг. "Бабусині казки" р-н Изяславский Район, г.Изяслав, ул.Грушевского, д.26</v>
      </c>
    </row>
    <row r="6425" spans="1:18" hidden="1" x14ac:dyDescent="0.25">
      <c r="A6425" s="32">
        <v>163441</v>
      </c>
      <c r="B6425" s="31" t="s">
        <v>16482</v>
      </c>
      <c r="C6425" s="31" t="s">
        <v>16483</v>
      </c>
      <c r="D6425" s="31" t="s">
        <v>16484</v>
      </c>
      <c r="E6425" s="31" t="s">
        <v>135</v>
      </c>
      <c r="F6425" s="31" t="s">
        <v>122</v>
      </c>
      <c r="G6425" s="31" t="s">
        <v>107</v>
      </c>
      <c r="H6425" s="31" t="s">
        <v>108</v>
      </c>
      <c r="I6425" s="31" t="s">
        <v>16476</v>
      </c>
      <c r="J6425" s="31" t="s">
        <v>16477</v>
      </c>
      <c r="K6425" s="31" t="s">
        <v>110</v>
      </c>
      <c r="L6425" s="31" t="s">
        <v>16483</v>
      </c>
      <c r="M6425" s="31" t="s">
        <v>12</v>
      </c>
      <c r="N6425" s="31" t="s">
        <v>25930</v>
      </c>
      <c r="O6425" s="31" t="s">
        <v>25929</v>
      </c>
      <c r="P6425" s="32" t="s">
        <v>66</v>
      </c>
      <c r="Q6425" s="32">
        <v>0.5</v>
      </c>
      <c r="R6425" t="str">
        <f t="shared" si="100"/>
        <v>Качановська А.О. ПП, маг. "Стара фортеця" р-н Изяславский Район, г.Изяслав, ул.Октябрьская, д.2</v>
      </c>
    </row>
    <row r="6426" spans="1:18" hidden="1" x14ac:dyDescent="0.25">
      <c r="A6426" s="32">
        <v>163441</v>
      </c>
      <c r="B6426" s="31" t="s">
        <v>16482</v>
      </c>
      <c r="C6426" s="31" t="s">
        <v>16483</v>
      </c>
      <c r="D6426" s="31" t="s">
        <v>16484</v>
      </c>
      <c r="E6426" s="31" t="s">
        <v>135</v>
      </c>
      <c r="F6426" s="31" t="s">
        <v>122</v>
      </c>
      <c r="G6426" s="31" t="s">
        <v>107</v>
      </c>
      <c r="H6426" s="31" t="s">
        <v>108</v>
      </c>
      <c r="I6426" s="31"/>
      <c r="J6426" s="31"/>
      <c r="K6426" s="31" t="s">
        <v>110</v>
      </c>
      <c r="L6426" s="31" t="s">
        <v>16483</v>
      </c>
      <c r="M6426" s="31" t="s">
        <v>12</v>
      </c>
      <c r="N6426" s="31" t="s">
        <v>25930</v>
      </c>
      <c r="O6426" s="31" t="s">
        <v>25929</v>
      </c>
      <c r="P6426" s="32" t="s">
        <v>66</v>
      </c>
      <c r="Q6426" s="32">
        <v>0.5</v>
      </c>
      <c r="R6426" t="str">
        <f t="shared" si="100"/>
        <v>Качановська А.О. ПП, маг. "Стара фортеця" р-н Изяславский Район, г.Изяслав, ул.Октябрьская, д.2</v>
      </c>
    </row>
    <row r="6427" spans="1:18" hidden="1" x14ac:dyDescent="0.25">
      <c r="A6427" s="32">
        <v>163455</v>
      </c>
      <c r="B6427" s="31" t="s">
        <v>16502</v>
      </c>
      <c r="C6427" s="31" t="s">
        <v>16503</v>
      </c>
      <c r="D6427" s="31" t="s">
        <v>16504</v>
      </c>
      <c r="E6427" s="31" t="s">
        <v>135</v>
      </c>
      <c r="F6427" s="31" t="s">
        <v>122</v>
      </c>
      <c r="G6427" s="31" t="s">
        <v>107</v>
      </c>
      <c r="H6427" s="31" t="s">
        <v>108</v>
      </c>
      <c r="I6427" s="31" t="s">
        <v>16505</v>
      </c>
      <c r="J6427" s="31" t="s">
        <v>16506</v>
      </c>
      <c r="K6427" s="31" t="s">
        <v>110</v>
      </c>
      <c r="L6427" s="31" t="s">
        <v>16503</v>
      </c>
      <c r="M6427" s="31" t="s">
        <v>12</v>
      </c>
      <c r="N6427" s="31" t="s">
        <v>25930</v>
      </c>
      <c r="O6427" s="31" t="s">
        <v>25929</v>
      </c>
      <c r="P6427" s="32" t="s">
        <v>67</v>
      </c>
      <c r="Q6427" s="32">
        <v>0.5</v>
      </c>
      <c r="R6427" t="str">
        <f t="shared" si="100"/>
        <v>Кашперська В.А. ПП, маг. "Ювілейний" р-н Полонский Район, г.Полонное, пер.Украинки Леси, д.106</v>
      </c>
    </row>
    <row r="6428" spans="1:18" hidden="1" x14ac:dyDescent="0.25">
      <c r="A6428" s="32">
        <v>163461</v>
      </c>
      <c r="B6428" s="31" t="s">
        <v>16516</v>
      </c>
      <c r="C6428" s="31" t="s">
        <v>16517</v>
      </c>
      <c r="D6428" s="31" t="s">
        <v>16518</v>
      </c>
      <c r="E6428" s="31" t="s">
        <v>135</v>
      </c>
      <c r="F6428" s="31" t="s">
        <v>122</v>
      </c>
      <c r="G6428" s="31" t="s">
        <v>107</v>
      </c>
      <c r="H6428" s="31" t="s">
        <v>108</v>
      </c>
      <c r="I6428" s="31" t="s">
        <v>16519</v>
      </c>
      <c r="J6428" s="31" t="s">
        <v>16520</v>
      </c>
      <c r="K6428" s="31" t="s">
        <v>110</v>
      </c>
      <c r="L6428" s="31" t="s">
        <v>16517</v>
      </c>
      <c r="M6428" s="31" t="s">
        <v>9</v>
      </c>
      <c r="N6428" s="31" t="s">
        <v>25930</v>
      </c>
      <c r="O6428" s="31" t="s">
        <v>25929</v>
      </c>
      <c r="P6428" s="32" t="s">
        <v>67</v>
      </c>
      <c r="Q6428" s="32">
        <v>0.5</v>
      </c>
      <c r="R6428" t="str">
        <f t="shared" si="100"/>
        <v>Кащук В.П. ПП, маг. "Продукти 1" р-н Белогорский Район, пгт.Белогорье, ул.Железнодорожная, д.45</v>
      </c>
    </row>
    <row r="6429" spans="1:18" hidden="1" x14ac:dyDescent="0.25">
      <c r="A6429" s="32">
        <v>163461</v>
      </c>
      <c r="B6429" s="31" t="s">
        <v>16516</v>
      </c>
      <c r="C6429" s="31" t="s">
        <v>16517</v>
      </c>
      <c r="D6429" s="31" t="s">
        <v>16518</v>
      </c>
      <c r="E6429" s="31" t="s">
        <v>135</v>
      </c>
      <c r="F6429" s="31" t="s">
        <v>122</v>
      </c>
      <c r="G6429" s="31" t="s">
        <v>107</v>
      </c>
      <c r="H6429" s="31" t="s">
        <v>108</v>
      </c>
      <c r="I6429" s="31"/>
      <c r="J6429" s="31"/>
      <c r="K6429" s="31" t="s">
        <v>110</v>
      </c>
      <c r="L6429" s="31" t="s">
        <v>16517</v>
      </c>
      <c r="M6429" s="31" t="s">
        <v>9</v>
      </c>
      <c r="N6429" s="31" t="s">
        <v>25930</v>
      </c>
      <c r="O6429" s="31" t="s">
        <v>25929</v>
      </c>
      <c r="P6429" s="32" t="s">
        <v>67</v>
      </c>
      <c r="Q6429" s="32">
        <v>0.5</v>
      </c>
      <c r="R6429" t="str">
        <f t="shared" si="100"/>
        <v>Кащук В.П. ПП, маг. "Продукти 1" р-н Белогорский Район, пгт.Белогорье, ул.Железнодорожная, д.45</v>
      </c>
    </row>
    <row r="6430" spans="1:18" hidden="1" x14ac:dyDescent="0.25">
      <c r="A6430" s="32">
        <v>163462</v>
      </c>
      <c r="B6430" s="31" t="s">
        <v>16521</v>
      </c>
      <c r="C6430" s="31" t="s">
        <v>16522</v>
      </c>
      <c r="D6430" s="31" t="s">
        <v>16523</v>
      </c>
      <c r="E6430" s="31" t="s">
        <v>135</v>
      </c>
      <c r="F6430" s="31" t="s">
        <v>122</v>
      </c>
      <c r="G6430" s="31" t="s">
        <v>107</v>
      </c>
      <c r="H6430" s="31" t="s">
        <v>108</v>
      </c>
      <c r="I6430" s="31" t="s">
        <v>16519</v>
      </c>
      <c r="J6430" s="31" t="s">
        <v>16520</v>
      </c>
      <c r="K6430" s="31" t="s">
        <v>110</v>
      </c>
      <c r="L6430" s="31" t="s">
        <v>16522</v>
      </c>
      <c r="M6430" s="31" t="s">
        <v>9</v>
      </c>
      <c r="N6430" s="31" t="s">
        <v>25930</v>
      </c>
      <c r="O6430" s="31" t="s">
        <v>25929</v>
      </c>
      <c r="P6430" s="32" t="s">
        <v>67</v>
      </c>
      <c r="Q6430" s="32">
        <v>1</v>
      </c>
      <c r="R6430" t="str">
        <f t="shared" si="100"/>
        <v>Кащук В.П. ПП, маг. "Продукти 2" р-н Белогорский Район, пгт.Белогорье, ул.Чапаева, д.4а</v>
      </c>
    </row>
    <row r="6431" spans="1:18" hidden="1" x14ac:dyDescent="0.25">
      <c r="A6431" s="32">
        <v>163462</v>
      </c>
      <c r="B6431" s="31" t="s">
        <v>16521</v>
      </c>
      <c r="C6431" s="31" t="s">
        <v>16522</v>
      </c>
      <c r="D6431" s="31" t="s">
        <v>16523</v>
      </c>
      <c r="E6431" s="31" t="s">
        <v>135</v>
      </c>
      <c r="F6431" s="31" t="s">
        <v>122</v>
      </c>
      <c r="G6431" s="31" t="s">
        <v>107</v>
      </c>
      <c r="H6431" s="31" t="s">
        <v>108</v>
      </c>
      <c r="I6431" s="31"/>
      <c r="J6431" s="31"/>
      <c r="K6431" s="31" t="s">
        <v>110</v>
      </c>
      <c r="L6431" s="31" t="s">
        <v>16522</v>
      </c>
      <c r="M6431" s="31" t="s">
        <v>9</v>
      </c>
      <c r="N6431" s="31" t="s">
        <v>25930</v>
      </c>
      <c r="O6431" s="31" t="s">
        <v>25929</v>
      </c>
      <c r="P6431" s="32" t="s">
        <v>67</v>
      </c>
      <c r="Q6431" s="32">
        <v>1</v>
      </c>
      <c r="R6431" t="str">
        <f t="shared" si="100"/>
        <v>Кащук В.П. ПП, маг. "Продукти 2" р-н Белогорский Район, пгт.Белогорье, ул.Чапаева, д.4а</v>
      </c>
    </row>
    <row r="6432" spans="1:18" hidden="1" x14ac:dyDescent="0.25">
      <c r="A6432" s="32">
        <v>163481</v>
      </c>
      <c r="B6432" s="31" t="s">
        <v>16554</v>
      </c>
      <c r="C6432" s="31" t="s">
        <v>16555</v>
      </c>
      <c r="D6432" s="31" t="s">
        <v>16556</v>
      </c>
      <c r="E6432" s="31" t="s">
        <v>135</v>
      </c>
      <c r="F6432" s="31" t="s">
        <v>122</v>
      </c>
      <c r="G6432" s="31" t="s">
        <v>107</v>
      </c>
      <c r="H6432" s="31" t="s">
        <v>108</v>
      </c>
      <c r="I6432" s="31"/>
      <c r="J6432" s="31"/>
      <c r="K6432" s="31" t="s">
        <v>110</v>
      </c>
      <c r="L6432" s="31" t="s">
        <v>16555</v>
      </c>
      <c r="M6432" s="31" t="s">
        <v>10</v>
      </c>
      <c r="N6432" s="31" t="s">
        <v>25930</v>
      </c>
      <c r="O6432" s="31" t="s">
        <v>25929</v>
      </c>
      <c r="P6432" s="32" t="s">
        <v>66</v>
      </c>
      <c r="Q6432" s="32">
        <v>1</v>
      </c>
      <c r="R6432" t="str">
        <f t="shared" si="100"/>
        <v>Кирилова С.І. ПП, маг. "Райдуга" р-н Изяславский Район, с.Влашановка, д.6</v>
      </c>
    </row>
    <row r="6433" spans="1:18" hidden="1" x14ac:dyDescent="0.25">
      <c r="A6433" s="32">
        <v>163481</v>
      </c>
      <c r="B6433" s="31" t="s">
        <v>16554</v>
      </c>
      <c r="C6433" s="31" t="s">
        <v>16555</v>
      </c>
      <c r="D6433" s="31" t="s">
        <v>16556</v>
      </c>
      <c r="E6433" s="31" t="s">
        <v>135</v>
      </c>
      <c r="F6433" s="31" t="s">
        <v>122</v>
      </c>
      <c r="G6433" s="31" t="s">
        <v>107</v>
      </c>
      <c r="H6433" s="31" t="s">
        <v>108</v>
      </c>
      <c r="I6433" s="31" t="s">
        <v>4428</v>
      </c>
      <c r="J6433" s="31" t="s">
        <v>4429</v>
      </c>
      <c r="K6433" s="31" t="s">
        <v>110</v>
      </c>
      <c r="L6433" s="31" t="s">
        <v>16555</v>
      </c>
      <c r="M6433" s="31" t="s">
        <v>10</v>
      </c>
      <c r="N6433" s="31" t="s">
        <v>25930</v>
      </c>
      <c r="O6433" s="31" t="s">
        <v>25929</v>
      </c>
      <c r="P6433" s="32" t="s">
        <v>66</v>
      </c>
      <c r="Q6433" s="32">
        <v>1</v>
      </c>
      <c r="R6433" t="str">
        <f t="shared" si="100"/>
        <v>Кирилова С.І. ПП, маг. "Райдуга" р-н Изяславский Район, с.Влашановка, д.6</v>
      </c>
    </row>
    <row r="6434" spans="1:18" hidden="1" x14ac:dyDescent="0.25">
      <c r="A6434" s="32">
        <v>163485</v>
      </c>
      <c r="B6434" s="31" t="s">
        <v>16567</v>
      </c>
      <c r="C6434" s="31" t="s">
        <v>16568</v>
      </c>
      <c r="D6434" s="31" t="s">
        <v>16569</v>
      </c>
      <c r="E6434" s="31" t="s">
        <v>145</v>
      </c>
      <c r="F6434" s="31" t="s">
        <v>122</v>
      </c>
      <c r="G6434" s="31" t="s">
        <v>107</v>
      </c>
      <c r="H6434" s="31" t="s">
        <v>108</v>
      </c>
      <c r="I6434" s="31" t="s">
        <v>16570</v>
      </c>
      <c r="J6434" s="31" t="s">
        <v>16571</v>
      </c>
      <c r="K6434" s="31" t="s">
        <v>110</v>
      </c>
      <c r="L6434" s="31" t="s">
        <v>16568</v>
      </c>
      <c r="M6434" s="31" t="s">
        <v>25936</v>
      </c>
      <c r="N6434" s="31" t="s">
        <v>25931</v>
      </c>
      <c r="O6434" s="31" t="s">
        <v>25929</v>
      </c>
      <c r="P6434" s="32" t="s">
        <v>66</v>
      </c>
      <c r="Q6434" s="32">
        <v>0.5</v>
      </c>
      <c r="R6434" t="str">
        <f t="shared" si="100"/>
        <v>Кириченко О. Я. ПП, маг. "Хуторок" р-н Ярмолинецкий Район, с.Соколовка, пер.Шевченко, д.13</v>
      </c>
    </row>
    <row r="6435" spans="1:18" hidden="1" x14ac:dyDescent="0.25">
      <c r="A6435" s="32">
        <v>163485</v>
      </c>
      <c r="B6435" s="31" t="s">
        <v>16567</v>
      </c>
      <c r="C6435" s="31" t="s">
        <v>16568</v>
      </c>
      <c r="D6435" s="31" t="s">
        <v>16569</v>
      </c>
      <c r="E6435" s="31" t="s">
        <v>145</v>
      </c>
      <c r="F6435" s="31" t="s">
        <v>122</v>
      </c>
      <c r="G6435" s="31" t="s">
        <v>107</v>
      </c>
      <c r="H6435" s="31" t="s">
        <v>108</v>
      </c>
      <c r="I6435" s="31"/>
      <c r="J6435" s="31"/>
      <c r="K6435" s="31" t="s">
        <v>110</v>
      </c>
      <c r="L6435" s="31" t="s">
        <v>16568</v>
      </c>
      <c r="M6435" s="31" t="s">
        <v>25936</v>
      </c>
      <c r="N6435" s="31" t="s">
        <v>25931</v>
      </c>
      <c r="O6435" s="31" t="s">
        <v>25929</v>
      </c>
      <c r="P6435" s="32" t="s">
        <v>66</v>
      </c>
      <c r="Q6435" s="32">
        <v>0.5</v>
      </c>
      <c r="R6435" t="str">
        <f t="shared" si="100"/>
        <v>Кириченко О. Я. ПП, маг. "Хуторок" р-н Ярмолинецкий Район, с.Соколовка, пер.Шевченко, д.13</v>
      </c>
    </row>
    <row r="6436" spans="1:18" hidden="1" x14ac:dyDescent="0.25">
      <c r="A6436" s="32">
        <v>163488</v>
      </c>
      <c r="B6436" s="31" t="s">
        <v>16574</v>
      </c>
      <c r="C6436" s="31" t="s">
        <v>16575</v>
      </c>
      <c r="D6436" s="31" t="s">
        <v>16576</v>
      </c>
      <c r="E6436" s="31" t="s">
        <v>135</v>
      </c>
      <c r="F6436" s="31" t="s">
        <v>122</v>
      </c>
      <c r="G6436" s="31" t="s">
        <v>107</v>
      </c>
      <c r="H6436" s="31" t="s">
        <v>108</v>
      </c>
      <c r="I6436" s="31" t="s">
        <v>16577</v>
      </c>
      <c r="J6436" s="31" t="s">
        <v>16578</v>
      </c>
      <c r="K6436" s="31" t="s">
        <v>110</v>
      </c>
      <c r="L6436" s="31" t="s">
        <v>16575</v>
      </c>
      <c r="M6436" s="31" t="s">
        <v>12</v>
      </c>
      <c r="N6436" s="31" t="s">
        <v>25930</v>
      </c>
      <c r="O6436" s="31" t="s">
        <v>25929</v>
      </c>
      <c r="P6436" s="32" t="s">
        <v>67</v>
      </c>
      <c r="Q6436" s="32">
        <v>0.5</v>
      </c>
      <c r="R6436" t="str">
        <f t="shared" si="100"/>
        <v>Киричук Л.М. ПП, маг. "Ромашка" р-н Полонский Район, г.Полонное, ул.Гоголя Николая, д.260</v>
      </c>
    </row>
    <row r="6437" spans="1:18" hidden="1" x14ac:dyDescent="0.25">
      <c r="A6437" s="32">
        <v>163488</v>
      </c>
      <c r="B6437" s="31" t="s">
        <v>16574</v>
      </c>
      <c r="C6437" s="31" t="s">
        <v>16575</v>
      </c>
      <c r="D6437" s="31" t="s">
        <v>16576</v>
      </c>
      <c r="E6437" s="31" t="s">
        <v>135</v>
      </c>
      <c r="F6437" s="31" t="s">
        <v>122</v>
      </c>
      <c r="G6437" s="31" t="s">
        <v>107</v>
      </c>
      <c r="H6437" s="31" t="s">
        <v>108</v>
      </c>
      <c r="I6437" s="31"/>
      <c r="J6437" s="31"/>
      <c r="K6437" s="31" t="s">
        <v>110</v>
      </c>
      <c r="L6437" s="31" t="s">
        <v>16575</v>
      </c>
      <c r="M6437" s="31" t="s">
        <v>12</v>
      </c>
      <c r="N6437" s="31" t="s">
        <v>25930</v>
      </c>
      <c r="O6437" s="31" t="s">
        <v>25929</v>
      </c>
      <c r="P6437" s="32" t="s">
        <v>67</v>
      </c>
      <c r="Q6437" s="32">
        <v>0.5</v>
      </c>
      <c r="R6437" t="str">
        <f t="shared" si="100"/>
        <v>Киричук Л.М. ПП, маг. "Ромашка" р-н Полонский Район, г.Полонное, ул.Гоголя Николая, д.260</v>
      </c>
    </row>
    <row r="6438" spans="1:18" hidden="1" x14ac:dyDescent="0.25">
      <c r="A6438" s="32">
        <v>163490</v>
      </c>
      <c r="B6438" s="31" t="s">
        <v>16585</v>
      </c>
      <c r="C6438" s="31" t="s">
        <v>16586</v>
      </c>
      <c r="D6438" s="31" t="s">
        <v>16587</v>
      </c>
      <c r="E6438" s="31" t="s">
        <v>145</v>
      </c>
      <c r="F6438" s="31" t="s">
        <v>122</v>
      </c>
      <c r="G6438" s="31" t="s">
        <v>107</v>
      </c>
      <c r="H6438" s="31" t="s">
        <v>108</v>
      </c>
      <c r="I6438" s="31" t="s">
        <v>124</v>
      </c>
      <c r="J6438" s="31" t="s">
        <v>109</v>
      </c>
      <c r="K6438" s="31" t="s">
        <v>110</v>
      </c>
      <c r="L6438" s="31" t="s">
        <v>16586</v>
      </c>
      <c r="M6438" s="31" t="s">
        <v>16</v>
      </c>
      <c r="N6438" s="31" t="s">
        <v>25931</v>
      </c>
      <c r="O6438" s="31" t="s">
        <v>25929</v>
      </c>
      <c r="P6438" s="32" t="s">
        <v>67</v>
      </c>
      <c r="Q6438" s="32">
        <v>0.5</v>
      </c>
      <c r="R6438" t="str">
        <f t="shared" si="100"/>
        <v>Кисилюк Л.І. ПП, маг. "Продукти" р-н Деражнянский Район, с.Кальная, ул.Панасюка (0)</v>
      </c>
    </row>
    <row r="6439" spans="1:18" hidden="1" x14ac:dyDescent="0.25">
      <c r="A6439" s="32">
        <v>163512</v>
      </c>
      <c r="B6439" s="31" t="s">
        <v>16618</v>
      </c>
      <c r="C6439" s="31" t="s">
        <v>16619</v>
      </c>
      <c r="D6439" s="31" t="s">
        <v>16620</v>
      </c>
      <c r="E6439" s="31" t="s">
        <v>145</v>
      </c>
      <c r="F6439" s="31" t="s">
        <v>122</v>
      </c>
      <c r="G6439" s="31" t="s">
        <v>107</v>
      </c>
      <c r="H6439" s="31" t="s">
        <v>108</v>
      </c>
      <c r="I6439" s="31" t="s">
        <v>16621</v>
      </c>
      <c r="J6439" s="31" t="s">
        <v>16622</v>
      </c>
      <c r="K6439" s="31" t="s">
        <v>110</v>
      </c>
      <c r="L6439" s="31" t="s">
        <v>16619</v>
      </c>
      <c r="M6439" s="31" t="s">
        <v>25936</v>
      </c>
      <c r="N6439" s="31" t="s">
        <v>25931</v>
      </c>
      <c r="O6439" s="31" t="s">
        <v>25929</v>
      </c>
      <c r="P6439" s="32" t="s">
        <v>66</v>
      </c>
      <c r="Q6439" s="32">
        <v>0.5</v>
      </c>
      <c r="R6439" t="str">
        <f t="shared" si="100"/>
        <v>Кіт С.М. ПП, "Приватний двір" р-н Городокский Район, с.Зверховцы (біля пам'ятника)</v>
      </c>
    </row>
    <row r="6440" spans="1:18" hidden="1" x14ac:dyDescent="0.25">
      <c r="A6440" s="32">
        <v>163524</v>
      </c>
      <c r="B6440" s="31" t="s">
        <v>16639</v>
      </c>
      <c r="C6440" s="31" t="s">
        <v>16640</v>
      </c>
      <c r="D6440" s="31" t="s">
        <v>16641</v>
      </c>
      <c r="E6440" s="31" t="s">
        <v>145</v>
      </c>
      <c r="F6440" s="31" t="s">
        <v>122</v>
      </c>
      <c r="G6440" s="31" t="s">
        <v>107</v>
      </c>
      <c r="H6440" s="31" t="s">
        <v>108</v>
      </c>
      <c r="I6440" s="31" t="s">
        <v>9431</v>
      </c>
      <c r="J6440" s="31" t="s">
        <v>9432</v>
      </c>
      <c r="K6440" s="31" t="s">
        <v>110</v>
      </c>
      <c r="L6440" s="31" t="s">
        <v>16640</v>
      </c>
      <c r="M6440" s="31" t="s">
        <v>13</v>
      </c>
      <c r="N6440" s="31" t="s">
        <v>25931</v>
      </c>
      <c r="O6440" s="31" t="s">
        <v>25929</v>
      </c>
      <c r="P6440" s="32" t="s">
        <v>66</v>
      </c>
      <c r="Q6440" s="32">
        <v>1</v>
      </c>
      <c r="R6440" t="str">
        <f t="shared" si="100"/>
        <v>Климчук В.В. ПП, маг. "Юлія" р-н Волочисский Район, с.Куриловка, ул.Победы, д.4а</v>
      </c>
    </row>
    <row r="6441" spans="1:18" hidden="1" x14ac:dyDescent="0.25">
      <c r="A6441" s="32">
        <v>163524</v>
      </c>
      <c r="B6441" s="31" t="s">
        <v>16639</v>
      </c>
      <c r="C6441" s="31" t="s">
        <v>16640</v>
      </c>
      <c r="D6441" s="31" t="s">
        <v>16641</v>
      </c>
      <c r="E6441" s="31" t="s">
        <v>145</v>
      </c>
      <c r="F6441" s="31" t="s">
        <v>122</v>
      </c>
      <c r="G6441" s="31" t="s">
        <v>107</v>
      </c>
      <c r="H6441" s="31" t="s">
        <v>108</v>
      </c>
      <c r="I6441" s="31"/>
      <c r="J6441" s="31"/>
      <c r="K6441" s="31" t="s">
        <v>110</v>
      </c>
      <c r="L6441" s="31" t="s">
        <v>16640</v>
      </c>
      <c r="M6441" s="31" t="s">
        <v>13</v>
      </c>
      <c r="N6441" s="31" t="s">
        <v>25931</v>
      </c>
      <c r="O6441" s="31" t="s">
        <v>25929</v>
      </c>
      <c r="P6441" s="32" t="s">
        <v>66</v>
      </c>
      <c r="Q6441" s="32">
        <v>1</v>
      </c>
      <c r="R6441" t="str">
        <f t="shared" si="100"/>
        <v>Климчук В.В. ПП, маг. "Юлія" р-н Волочисский Район, с.Куриловка, ул.Победы, д.4а</v>
      </c>
    </row>
    <row r="6442" spans="1:18" hidden="1" x14ac:dyDescent="0.25">
      <c r="A6442" s="32">
        <v>163525</v>
      </c>
      <c r="B6442" s="31" t="s">
        <v>16642</v>
      </c>
      <c r="C6442" s="31" t="s">
        <v>16643</v>
      </c>
      <c r="D6442" s="31" t="s">
        <v>16644</v>
      </c>
      <c r="E6442" s="31" t="s">
        <v>135</v>
      </c>
      <c r="F6442" s="31" t="s">
        <v>122</v>
      </c>
      <c r="G6442" s="31" t="s">
        <v>213</v>
      </c>
      <c r="H6442" s="31" t="s">
        <v>214</v>
      </c>
      <c r="I6442" s="31" t="s">
        <v>16645</v>
      </c>
      <c r="J6442" s="31" t="s">
        <v>16646</v>
      </c>
      <c r="K6442" s="31" t="s">
        <v>110</v>
      </c>
      <c r="L6442" s="31" t="s">
        <v>16643</v>
      </c>
      <c r="M6442" s="31" t="s">
        <v>11</v>
      </c>
      <c r="N6442" s="31" t="s">
        <v>25930</v>
      </c>
      <c r="O6442" s="31" t="s">
        <v>25929</v>
      </c>
      <c r="P6442" s="32" t="s">
        <v>66</v>
      </c>
      <c r="Q6442" s="32">
        <v>0.5</v>
      </c>
      <c r="R6442" t="str">
        <f t="shared" si="100"/>
        <v>Клімент'єва Б.А. ПП, гуртовня г.Шепетовка, ул.Железнодорожная, д.42</v>
      </c>
    </row>
    <row r="6443" spans="1:18" hidden="1" x14ac:dyDescent="0.25">
      <c r="A6443" s="32">
        <v>163525</v>
      </c>
      <c r="B6443" s="31" t="s">
        <v>16642</v>
      </c>
      <c r="C6443" s="31" t="s">
        <v>16643</v>
      </c>
      <c r="D6443" s="31" t="s">
        <v>16644</v>
      </c>
      <c r="E6443" s="31" t="s">
        <v>135</v>
      </c>
      <c r="F6443" s="31" t="s">
        <v>122</v>
      </c>
      <c r="G6443" s="31" t="s">
        <v>213</v>
      </c>
      <c r="H6443" s="31" t="s">
        <v>214</v>
      </c>
      <c r="I6443" s="31"/>
      <c r="J6443" s="31"/>
      <c r="K6443" s="31" t="s">
        <v>110</v>
      </c>
      <c r="L6443" s="31" t="s">
        <v>16643</v>
      </c>
      <c r="M6443" s="31" t="s">
        <v>11</v>
      </c>
      <c r="N6443" s="31" t="s">
        <v>25930</v>
      </c>
      <c r="O6443" s="31" t="s">
        <v>25929</v>
      </c>
      <c r="P6443" s="32" t="s">
        <v>66</v>
      </c>
      <c r="Q6443" s="32">
        <v>0.5</v>
      </c>
      <c r="R6443" t="str">
        <f t="shared" si="100"/>
        <v>Клімент'єва Б.А. ПП, гуртовня г.Шепетовка, ул.Железнодорожная, д.42</v>
      </c>
    </row>
    <row r="6444" spans="1:18" hidden="1" x14ac:dyDescent="0.25">
      <c r="A6444" s="32">
        <v>163540</v>
      </c>
      <c r="B6444" s="31" t="s">
        <v>16670</v>
      </c>
      <c r="C6444" s="31" t="s">
        <v>16671</v>
      </c>
      <c r="D6444" s="31" t="s">
        <v>13677</v>
      </c>
      <c r="E6444" s="31" t="s">
        <v>135</v>
      </c>
      <c r="F6444" s="31" t="s">
        <v>122</v>
      </c>
      <c r="G6444" s="31" t="s">
        <v>107</v>
      </c>
      <c r="H6444" s="31" t="s">
        <v>108</v>
      </c>
      <c r="I6444" s="31" t="s">
        <v>124</v>
      </c>
      <c r="J6444" s="31" t="s">
        <v>109</v>
      </c>
      <c r="K6444" s="31" t="s">
        <v>110</v>
      </c>
      <c r="L6444" s="31" t="s">
        <v>16672</v>
      </c>
      <c r="M6444" s="31" t="s">
        <v>11</v>
      </c>
      <c r="N6444" s="31" t="s">
        <v>25930</v>
      </c>
      <c r="O6444" s="31" t="s">
        <v>25929</v>
      </c>
      <c r="P6444" s="32" t="s">
        <v>66</v>
      </c>
      <c r="Q6444" s="32">
        <v>1</v>
      </c>
      <c r="R6444" t="str">
        <f t="shared" si="100"/>
        <v>Клюка С.В. ПП, маг. "Гамма плюс" г.Шепетовка, ул.Шешукова, д.8в</v>
      </c>
    </row>
    <row r="6445" spans="1:18" hidden="1" x14ac:dyDescent="0.25">
      <c r="A6445" s="32">
        <v>163540</v>
      </c>
      <c r="B6445" s="31" t="s">
        <v>16673</v>
      </c>
      <c r="C6445" s="31" t="s">
        <v>16671</v>
      </c>
      <c r="D6445" s="31" t="s">
        <v>13677</v>
      </c>
      <c r="E6445" s="31" t="s">
        <v>135</v>
      </c>
      <c r="F6445" s="31" t="s">
        <v>122</v>
      </c>
      <c r="G6445" s="31" t="s">
        <v>107</v>
      </c>
      <c r="H6445" s="31" t="s">
        <v>108</v>
      </c>
      <c r="I6445" s="31" t="s">
        <v>16674</v>
      </c>
      <c r="J6445" s="31" t="s">
        <v>16675</v>
      </c>
      <c r="K6445" s="31" t="s">
        <v>110</v>
      </c>
      <c r="L6445" s="31" t="s">
        <v>16671</v>
      </c>
      <c r="M6445" s="31" t="s">
        <v>11</v>
      </c>
      <c r="N6445" s="31" t="s">
        <v>25930</v>
      </c>
      <c r="O6445" s="31" t="s">
        <v>25929</v>
      </c>
      <c r="P6445" s="32" t="s">
        <v>66</v>
      </c>
      <c r="Q6445" s="32">
        <v>1</v>
      </c>
      <c r="R6445" t="str">
        <f t="shared" si="100"/>
        <v>Клюка С.В. ПП, маг. "Гамма плюс" г.Шепетовка, ул.Шешукова, д.8в</v>
      </c>
    </row>
    <row r="6446" spans="1:18" hidden="1" x14ac:dyDescent="0.25">
      <c r="A6446" s="32">
        <v>163540</v>
      </c>
      <c r="B6446" s="31" t="s">
        <v>16673</v>
      </c>
      <c r="C6446" s="31" t="s">
        <v>16671</v>
      </c>
      <c r="D6446" s="31" t="s">
        <v>13677</v>
      </c>
      <c r="E6446" s="31" t="s">
        <v>135</v>
      </c>
      <c r="F6446" s="31" t="s">
        <v>122</v>
      </c>
      <c r="G6446" s="31" t="s">
        <v>107</v>
      </c>
      <c r="H6446" s="31" t="s">
        <v>108</v>
      </c>
      <c r="I6446" s="31"/>
      <c r="J6446" s="31"/>
      <c r="K6446" s="31" t="s">
        <v>110</v>
      </c>
      <c r="L6446" s="31" t="s">
        <v>16671</v>
      </c>
      <c r="M6446" s="31" t="s">
        <v>11</v>
      </c>
      <c r="N6446" s="31" t="s">
        <v>25930</v>
      </c>
      <c r="O6446" s="31" t="s">
        <v>25929</v>
      </c>
      <c r="P6446" s="32" t="s">
        <v>66</v>
      </c>
      <c r="Q6446" s="32">
        <v>1</v>
      </c>
      <c r="R6446" t="str">
        <f t="shared" si="100"/>
        <v>Клюка С.В. ПП, маг. "Гамма плюс" г.Шепетовка, ул.Шешукова, д.8в</v>
      </c>
    </row>
    <row r="6447" spans="1:18" hidden="1" x14ac:dyDescent="0.25">
      <c r="A6447" s="32">
        <v>163546</v>
      </c>
      <c r="B6447" s="31" t="s">
        <v>16686</v>
      </c>
      <c r="C6447" s="31" t="s">
        <v>16687</v>
      </c>
      <c r="D6447" s="31" t="s">
        <v>16688</v>
      </c>
      <c r="E6447" s="31" t="s">
        <v>135</v>
      </c>
      <c r="F6447" s="31" t="s">
        <v>122</v>
      </c>
      <c r="G6447" s="31" t="s">
        <v>107</v>
      </c>
      <c r="H6447" s="31" t="s">
        <v>108</v>
      </c>
      <c r="I6447" s="31" t="s">
        <v>16689</v>
      </c>
      <c r="J6447" s="31" t="s">
        <v>16690</v>
      </c>
      <c r="K6447" s="31" t="s">
        <v>110</v>
      </c>
      <c r="L6447" s="31" t="s">
        <v>16687</v>
      </c>
      <c r="M6447" s="31" t="s">
        <v>8</v>
      </c>
      <c r="N6447" s="31" t="s">
        <v>25930</v>
      </c>
      <c r="O6447" s="31" t="s">
        <v>25929</v>
      </c>
      <c r="P6447" s="32" t="s">
        <v>25948</v>
      </c>
      <c r="Q6447" s="32">
        <v>0.5</v>
      </c>
      <c r="R6447" t="str">
        <f t="shared" si="100"/>
        <v>Коберник А.О. ПП, маг. "Продукти" р-н Шепетовский Район, с.Рыловка, ул.Шевченко, д.3</v>
      </c>
    </row>
    <row r="6448" spans="1:18" hidden="1" x14ac:dyDescent="0.25">
      <c r="A6448" s="32">
        <v>574977</v>
      </c>
      <c r="B6448" s="31" t="s">
        <v>23655</v>
      </c>
      <c r="C6448" s="31" t="s">
        <v>23656</v>
      </c>
      <c r="D6448" s="31" t="s">
        <v>4859</v>
      </c>
      <c r="E6448" s="31" t="s">
        <v>145</v>
      </c>
      <c r="F6448" s="31" t="s">
        <v>122</v>
      </c>
      <c r="G6448" s="31" t="s">
        <v>107</v>
      </c>
      <c r="H6448" s="31" t="s">
        <v>108</v>
      </c>
      <c r="I6448" s="31" t="s">
        <v>124</v>
      </c>
      <c r="J6448" s="31" t="s">
        <v>109</v>
      </c>
      <c r="K6448" s="31" t="s">
        <v>110</v>
      </c>
      <c r="L6448" s="31" t="s">
        <v>23656</v>
      </c>
      <c r="M6448" s="31" t="s">
        <v>14</v>
      </c>
      <c r="N6448" s="31" t="s">
        <v>25931</v>
      </c>
      <c r="O6448" s="31" t="s">
        <v>25929</v>
      </c>
      <c r="P6448" s="32" t="s">
        <v>67</v>
      </c>
      <c r="Q6448" s="32">
        <v>0.5</v>
      </c>
      <c r="R6448" t="str">
        <f t="shared" si="100"/>
        <v>Данілова Л.М. ПП, маг. "Продукти" р-н Виньковецкий Район, с.Карачиевцы, ул.Садовая, д.40 (біля церкви)</v>
      </c>
    </row>
    <row r="6449" spans="1:18" hidden="1" x14ac:dyDescent="0.25">
      <c r="A6449" s="32">
        <v>574977</v>
      </c>
      <c r="B6449" s="31" t="s">
        <v>23657</v>
      </c>
      <c r="C6449" s="31" t="s">
        <v>23656</v>
      </c>
      <c r="D6449" s="31" t="s">
        <v>4859</v>
      </c>
      <c r="E6449" s="31" t="s">
        <v>145</v>
      </c>
      <c r="F6449" s="31" t="s">
        <v>122</v>
      </c>
      <c r="G6449" s="31" t="s">
        <v>107</v>
      </c>
      <c r="H6449" s="31" t="s">
        <v>108</v>
      </c>
      <c r="I6449" s="31" t="s">
        <v>23658</v>
      </c>
      <c r="J6449" s="31" t="s">
        <v>23659</v>
      </c>
      <c r="K6449" s="31" t="s">
        <v>110</v>
      </c>
      <c r="L6449" s="31" t="s">
        <v>23656</v>
      </c>
      <c r="M6449" s="31" t="s">
        <v>14</v>
      </c>
      <c r="N6449" s="31" t="s">
        <v>25931</v>
      </c>
      <c r="O6449" s="31" t="s">
        <v>25929</v>
      </c>
      <c r="P6449" s="32" t="s">
        <v>67</v>
      </c>
      <c r="Q6449" s="32">
        <v>0.5</v>
      </c>
      <c r="R6449" t="str">
        <f t="shared" si="100"/>
        <v>Данілова Л.М. ПП, маг. "Продукти" р-н Виньковецкий Район, с.Карачиевцы, ул.Садовая, д.40 (біля церкви)</v>
      </c>
    </row>
    <row r="6450" spans="1:18" hidden="1" x14ac:dyDescent="0.25">
      <c r="A6450" s="32">
        <v>716600</v>
      </c>
      <c r="B6450" s="31" t="s">
        <v>23695</v>
      </c>
      <c r="C6450" s="31" t="s">
        <v>23696</v>
      </c>
      <c r="D6450" s="31" t="s">
        <v>23697</v>
      </c>
      <c r="E6450" s="31" t="s">
        <v>145</v>
      </c>
      <c r="F6450" s="31" t="s">
        <v>122</v>
      </c>
      <c r="G6450" s="31" t="s">
        <v>107</v>
      </c>
      <c r="H6450" s="31" t="s">
        <v>108</v>
      </c>
      <c r="I6450" s="31" t="s">
        <v>6990</v>
      </c>
      <c r="J6450" s="31" t="s">
        <v>6991</v>
      </c>
      <c r="K6450" s="31" t="s">
        <v>110</v>
      </c>
      <c r="L6450" s="31" t="s">
        <v>23696</v>
      </c>
      <c r="M6450" s="31" t="s">
        <v>25936</v>
      </c>
      <c r="N6450" s="31" t="s">
        <v>25931</v>
      </c>
      <c r="O6450" s="31" t="s">
        <v>25929</v>
      </c>
      <c r="P6450" s="32" t="s">
        <v>67</v>
      </c>
      <c r="Q6450" s="32">
        <v>0.5</v>
      </c>
      <c r="R6450" t="str">
        <f t="shared" si="100"/>
        <v>Єлаш В.М. ПП, маг. "Новодвір" р-н Городокский Район, г.Городок, ул.Грушевского, д.67</v>
      </c>
    </row>
    <row r="6451" spans="1:18" hidden="1" x14ac:dyDescent="0.25">
      <c r="A6451" s="32">
        <v>731036</v>
      </c>
      <c r="B6451" s="31" t="s">
        <v>23754</v>
      </c>
      <c r="C6451" s="31" t="s">
        <v>23755</v>
      </c>
      <c r="D6451" s="31" t="s">
        <v>23756</v>
      </c>
      <c r="E6451" s="31" t="s">
        <v>145</v>
      </c>
      <c r="F6451" s="31" t="s">
        <v>122</v>
      </c>
      <c r="G6451" s="31" t="s">
        <v>107</v>
      </c>
      <c r="H6451" s="31" t="s">
        <v>108</v>
      </c>
      <c r="I6451" s="31" t="s">
        <v>23757</v>
      </c>
      <c r="J6451" s="31" t="s">
        <v>23758</v>
      </c>
      <c r="K6451" s="31" t="s">
        <v>110</v>
      </c>
      <c r="L6451" s="31" t="s">
        <v>23755</v>
      </c>
      <c r="M6451" s="31" t="s">
        <v>25936</v>
      </c>
      <c r="N6451" s="31" t="s">
        <v>25931</v>
      </c>
      <c r="O6451" s="31" t="s">
        <v>25929</v>
      </c>
      <c r="P6451" s="32" t="s">
        <v>66</v>
      </c>
      <c r="Q6451" s="32">
        <v>0.5</v>
      </c>
      <c r="R6451" t="str">
        <f t="shared" si="100"/>
        <v>Коваль Л.В. ПП, маг. "Даринка" р-н Городокский Район, с.Пильный Алексинец, ул.Центральная, д.2д</v>
      </c>
    </row>
    <row r="6452" spans="1:18" hidden="1" x14ac:dyDescent="0.25">
      <c r="A6452" s="32">
        <v>731052</v>
      </c>
      <c r="B6452" s="31" t="s">
        <v>23796</v>
      </c>
      <c r="C6452" s="31" t="s">
        <v>23797</v>
      </c>
      <c r="D6452" s="31" t="s">
        <v>23798</v>
      </c>
      <c r="E6452" s="31" t="s">
        <v>135</v>
      </c>
      <c r="F6452" s="31" t="s">
        <v>122</v>
      </c>
      <c r="G6452" s="31" t="s">
        <v>107</v>
      </c>
      <c r="H6452" s="31" t="s">
        <v>108</v>
      </c>
      <c r="I6452" s="31" t="s">
        <v>23799</v>
      </c>
      <c r="J6452" s="31" t="s">
        <v>23800</v>
      </c>
      <c r="K6452" s="31" t="s">
        <v>110</v>
      </c>
      <c r="L6452" s="31" t="s">
        <v>23797</v>
      </c>
      <c r="M6452" s="31" t="s">
        <v>11</v>
      </c>
      <c r="N6452" s="31" t="s">
        <v>25930</v>
      </c>
      <c r="O6452" s="31" t="s">
        <v>25929</v>
      </c>
      <c r="P6452" s="32" t="s">
        <v>67</v>
      </c>
      <c r="Q6452" s="32">
        <v>0.5</v>
      </c>
      <c r="R6452" t="str">
        <f t="shared" si="100"/>
        <v>Іванчук В.А. ПП, маг. "Діброва" г.Шепетовка, ул.Маркса Карла, д.130</v>
      </c>
    </row>
    <row r="6453" spans="1:18" hidden="1" x14ac:dyDescent="0.25">
      <c r="A6453" s="32">
        <v>533336</v>
      </c>
      <c r="B6453" s="31" t="s">
        <v>7053</v>
      </c>
      <c r="C6453" s="31" t="s">
        <v>7054</v>
      </c>
      <c r="D6453" s="31" t="s">
        <v>7055</v>
      </c>
      <c r="E6453" s="31" t="s">
        <v>135</v>
      </c>
      <c r="F6453" s="31" t="s">
        <v>122</v>
      </c>
      <c r="G6453" s="31" t="s">
        <v>107</v>
      </c>
      <c r="H6453" s="31" t="s">
        <v>108</v>
      </c>
      <c r="I6453" s="31" t="s">
        <v>7056</v>
      </c>
      <c r="J6453" s="31" t="s">
        <v>7057</v>
      </c>
      <c r="K6453" s="31" t="s">
        <v>110</v>
      </c>
      <c r="L6453" s="31" t="s">
        <v>7054</v>
      </c>
      <c r="M6453" s="31" t="s">
        <v>9</v>
      </c>
      <c r="N6453" s="31" t="s">
        <v>25930</v>
      </c>
      <c r="O6453" s="31" t="s">
        <v>25929</v>
      </c>
      <c r="P6453" s="32" t="s">
        <v>67</v>
      </c>
      <c r="Q6453" s="32">
        <v>0.5</v>
      </c>
      <c r="R6453" t="str">
        <f t="shared" si="100"/>
        <v>Кшевжінська О.С.. ПП, маг. "Продукти" р-н Полонский Район, с.Любомирка (0)</v>
      </c>
    </row>
    <row r="6454" spans="1:18" hidden="1" x14ac:dyDescent="0.25">
      <c r="A6454" s="32">
        <v>533338</v>
      </c>
      <c r="B6454" s="31" t="s">
        <v>7063</v>
      </c>
      <c r="C6454" s="31" t="s">
        <v>7064</v>
      </c>
      <c r="D6454" s="31" t="s">
        <v>7065</v>
      </c>
      <c r="E6454" s="31" t="s">
        <v>135</v>
      </c>
      <c r="F6454" s="31" t="s">
        <v>122</v>
      </c>
      <c r="G6454" s="31" t="s">
        <v>107</v>
      </c>
      <c r="H6454" s="31" t="s">
        <v>108</v>
      </c>
      <c r="I6454" s="31" t="s">
        <v>7066</v>
      </c>
      <c r="J6454" s="31" t="s">
        <v>7067</v>
      </c>
      <c r="K6454" s="31" t="s">
        <v>110</v>
      </c>
      <c r="L6454" s="31" t="s">
        <v>7068</v>
      </c>
      <c r="M6454" s="31" t="s">
        <v>11</v>
      </c>
      <c r="N6454" s="31" t="s">
        <v>25930</v>
      </c>
      <c r="O6454" s="31" t="s">
        <v>25929</v>
      </c>
      <c r="P6454" s="32" t="s">
        <v>66</v>
      </c>
      <c r="Q6454" s="32">
        <v>1</v>
      </c>
      <c r="R6454" t="str">
        <f t="shared" si="100"/>
        <v>Верхогляд М.І. ПП, маг. "Екзотика" г.Шепетовка, ул.Маркса Карла, д.108</v>
      </c>
    </row>
    <row r="6455" spans="1:18" hidden="1" x14ac:dyDescent="0.25">
      <c r="A6455" s="32">
        <v>159719</v>
      </c>
      <c r="B6455" s="31" t="s">
        <v>7231</v>
      </c>
      <c r="C6455" s="31" t="s">
        <v>7232</v>
      </c>
      <c r="D6455" s="31" t="s">
        <v>7233</v>
      </c>
      <c r="E6455" s="31" t="s">
        <v>145</v>
      </c>
      <c r="F6455" s="31" t="s">
        <v>122</v>
      </c>
      <c r="G6455" s="31" t="s">
        <v>107</v>
      </c>
      <c r="H6455" s="31" t="s">
        <v>108</v>
      </c>
      <c r="I6455" s="31" t="s">
        <v>7234</v>
      </c>
      <c r="J6455" s="31" t="s">
        <v>7235</v>
      </c>
      <c r="K6455" s="31" t="s">
        <v>110</v>
      </c>
      <c r="L6455" s="31" t="s">
        <v>7232</v>
      </c>
      <c r="M6455" s="31" t="s">
        <v>16</v>
      </c>
      <c r="N6455" s="31" t="s">
        <v>25931</v>
      </c>
      <c r="O6455" s="31" t="s">
        <v>25929</v>
      </c>
      <c r="P6455" s="32" t="s">
        <v>66</v>
      </c>
      <c r="Q6455" s="32">
        <v>1</v>
      </c>
      <c r="R6455" t="str">
        <f t="shared" si="100"/>
        <v>Агропартнер-1 ТОВ, маг. "Господар" р-н Хмельницкий Район, с.Антоновка (в сільській раді)</v>
      </c>
    </row>
    <row r="6456" spans="1:18" hidden="1" x14ac:dyDescent="0.25">
      <c r="A6456" s="32">
        <v>159729</v>
      </c>
      <c r="B6456" s="31" t="s">
        <v>7261</v>
      </c>
      <c r="C6456" s="31" t="s">
        <v>7262</v>
      </c>
      <c r="D6456" s="31" t="s">
        <v>7263</v>
      </c>
      <c r="E6456" s="31" t="s">
        <v>135</v>
      </c>
      <c r="F6456" s="31" t="s">
        <v>122</v>
      </c>
      <c r="G6456" s="31" t="s">
        <v>107</v>
      </c>
      <c r="H6456" s="31" t="s">
        <v>108</v>
      </c>
      <c r="I6456" s="31" t="s">
        <v>7264</v>
      </c>
      <c r="J6456" s="31" t="s">
        <v>7265</v>
      </c>
      <c r="K6456" s="31" t="s">
        <v>110</v>
      </c>
      <c r="L6456" s="31" t="s">
        <v>7262</v>
      </c>
      <c r="M6456" s="31" t="s">
        <v>10</v>
      </c>
      <c r="N6456" s="31" t="s">
        <v>25930</v>
      </c>
      <c r="O6456" s="31" t="s">
        <v>25929</v>
      </c>
      <c r="P6456" s="32" t="s">
        <v>66</v>
      </c>
      <c r="Q6456" s="32">
        <v>0.5</v>
      </c>
      <c r="R6456" t="str">
        <f t="shared" si="100"/>
        <v>Алєксєєва ПП, маг. "Продукти" р-н Белогорский Район, пгт.Карасиха, ул.Зеленая (біля клубу)</v>
      </c>
    </row>
    <row r="6457" spans="1:18" hidden="1" x14ac:dyDescent="0.25">
      <c r="A6457" s="32">
        <v>159748</v>
      </c>
      <c r="B6457" s="31" t="s">
        <v>7316</v>
      </c>
      <c r="C6457" s="31" t="s">
        <v>7317</v>
      </c>
      <c r="D6457" s="31" t="s">
        <v>7318</v>
      </c>
      <c r="E6457" s="31" t="s">
        <v>135</v>
      </c>
      <c r="F6457" s="31" t="s">
        <v>122</v>
      </c>
      <c r="G6457" s="31" t="s">
        <v>107</v>
      </c>
      <c r="H6457" s="31" t="s">
        <v>108</v>
      </c>
      <c r="I6457" s="31" t="s">
        <v>7319</v>
      </c>
      <c r="J6457" s="31" t="s">
        <v>7320</v>
      </c>
      <c r="K6457" s="31" t="s">
        <v>110</v>
      </c>
      <c r="L6457" s="31" t="s">
        <v>7317</v>
      </c>
      <c r="M6457" s="31" t="s">
        <v>9</v>
      </c>
      <c r="N6457" s="31" t="s">
        <v>25930</v>
      </c>
      <c r="O6457" s="31" t="s">
        <v>25929</v>
      </c>
      <c r="P6457" s="32" t="s">
        <v>67</v>
      </c>
      <c r="Q6457" s="32">
        <v>0.5</v>
      </c>
      <c r="R6457" t="str">
        <f t="shared" si="100"/>
        <v>Гедима О.А. ПП, к-к р-н Белогорский Район, с.Довгалевка, д.44 (Школьная)</v>
      </c>
    </row>
    <row r="6458" spans="1:18" hidden="1" x14ac:dyDescent="0.25">
      <c r="A6458" s="32">
        <v>159748</v>
      </c>
      <c r="B6458" s="31" t="s">
        <v>7316</v>
      </c>
      <c r="C6458" s="31" t="s">
        <v>7317</v>
      </c>
      <c r="D6458" s="31" t="s">
        <v>7318</v>
      </c>
      <c r="E6458" s="31" t="s">
        <v>135</v>
      </c>
      <c r="F6458" s="31" t="s">
        <v>122</v>
      </c>
      <c r="G6458" s="31" t="s">
        <v>107</v>
      </c>
      <c r="H6458" s="31" t="s">
        <v>108</v>
      </c>
      <c r="I6458" s="31"/>
      <c r="J6458" s="31"/>
      <c r="K6458" s="31" t="s">
        <v>110</v>
      </c>
      <c r="L6458" s="31" t="s">
        <v>7321</v>
      </c>
      <c r="M6458" s="31" t="s">
        <v>9</v>
      </c>
      <c r="N6458" s="31" t="s">
        <v>25930</v>
      </c>
      <c r="O6458" s="31" t="s">
        <v>25929</v>
      </c>
      <c r="P6458" s="32" t="s">
        <v>67</v>
      </c>
      <c r="Q6458" s="32">
        <v>0.5</v>
      </c>
      <c r="R6458" t="str">
        <f t="shared" si="100"/>
        <v>Гедима О.А. ПП, к-к р-н Белогорский Район, с.Довгалевка, д.44 (Школьная)</v>
      </c>
    </row>
    <row r="6459" spans="1:18" hidden="1" x14ac:dyDescent="0.25">
      <c r="A6459" s="32">
        <v>159757</v>
      </c>
      <c r="B6459" s="31" t="s">
        <v>7347</v>
      </c>
      <c r="C6459" s="31" t="s">
        <v>7348</v>
      </c>
      <c r="D6459" s="31" t="s">
        <v>7349</v>
      </c>
      <c r="E6459" s="31" t="s">
        <v>145</v>
      </c>
      <c r="F6459" s="31" t="s">
        <v>122</v>
      </c>
      <c r="G6459" s="31" t="s">
        <v>107</v>
      </c>
      <c r="H6459" s="31" t="s">
        <v>108</v>
      </c>
      <c r="I6459" s="31" t="s">
        <v>7350</v>
      </c>
      <c r="J6459" s="31" t="s">
        <v>7351</v>
      </c>
      <c r="K6459" s="31" t="s">
        <v>110</v>
      </c>
      <c r="L6459" s="31" t="s">
        <v>7348</v>
      </c>
      <c r="M6459" s="31" t="s">
        <v>13</v>
      </c>
      <c r="N6459" s="31" t="s">
        <v>25931</v>
      </c>
      <c r="O6459" s="31" t="s">
        <v>25929</v>
      </c>
      <c r="P6459" s="32" t="s">
        <v>66</v>
      </c>
      <c r="Q6459" s="32">
        <v>1</v>
      </c>
      <c r="R6459" t="str">
        <f t="shared" si="100"/>
        <v>Антохова Н.П. ПП, маг. - бар р-н Ярмолинецкий Район, с.Виноградовка, д.42а (0)</v>
      </c>
    </row>
    <row r="6460" spans="1:18" hidden="1" x14ac:dyDescent="0.25">
      <c r="A6460" s="32">
        <v>159765</v>
      </c>
      <c r="B6460" s="31" t="s">
        <v>7368</v>
      </c>
      <c r="C6460" s="31" t="s">
        <v>7369</v>
      </c>
      <c r="D6460" s="31" t="s">
        <v>7370</v>
      </c>
      <c r="E6460" s="31" t="s">
        <v>135</v>
      </c>
      <c r="F6460" s="31" t="s">
        <v>122</v>
      </c>
      <c r="G6460" s="31" t="s">
        <v>107</v>
      </c>
      <c r="H6460" s="31" t="s">
        <v>108</v>
      </c>
      <c r="I6460" s="31" t="s">
        <v>7371</v>
      </c>
      <c r="J6460" s="31" t="s">
        <v>7372</v>
      </c>
      <c r="K6460" s="31" t="s">
        <v>110</v>
      </c>
      <c r="L6460" s="31" t="s">
        <v>7369</v>
      </c>
      <c r="M6460" s="31" t="s">
        <v>8</v>
      </c>
      <c r="N6460" s="31" t="s">
        <v>25930</v>
      </c>
      <c r="O6460" s="31" t="s">
        <v>25929</v>
      </c>
      <c r="P6460" s="32" t="s">
        <v>66</v>
      </c>
      <c r="Q6460" s="32">
        <v>1</v>
      </c>
      <c r="R6460" t="str">
        <f t="shared" si="100"/>
        <v>Артерчук О.В. ПП, маг. р-н Шепетовский Район, с.Михайлючка, ул.Привокзальная, д.8</v>
      </c>
    </row>
    <row r="6461" spans="1:18" hidden="1" x14ac:dyDescent="0.25">
      <c r="A6461" s="32">
        <v>159765</v>
      </c>
      <c r="B6461" s="31" t="s">
        <v>7368</v>
      </c>
      <c r="C6461" s="31" t="s">
        <v>7369</v>
      </c>
      <c r="D6461" s="31" t="s">
        <v>7370</v>
      </c>
      <c r="E6461" s="31" t="s">
        <v>135</v>
      </c>
      <c r="F6461" s="31" t="s">
        <v>122</v>
      </c>
      <c r="G6461" s="31" t="s">
        <v>107</v>
      </c>
      <c r="H6461" s="31" t="s">
        <v>108</v>
      </c>
      <c r="I6461" s="31"/>
      <c r="J6461" s="31"/>
      <c r="K6461" s="31" t="s">
        <v>110</v>
      </c>
      <c r="L6461" s="31" t="s">
        <v>7369</v>
      </c>
      <c r="M6461" s="31" t="s">
        <v>8</v>
      </c>
      <c r="N6461" s="31" t="s">
        <v>25930</v>
      </c>
      <c r="O6461" s="31" t="s">
        <v>25929</v>
      </c>
      <c r="P6461" s="32" t="s">
        <v>66</v>
      </c>
      <c r="Q6461" s="32">
        <v>1</v>
      </c>
      <c r="R6461" t="str">
        <f t="shared" si="100"/>
        <v>Артерчук О.В. ПП, маг. р-н Шепетовский Район, с.Михайлючка, ул.Привокзальная, д.8</v>
      </c>
    </row>
    <row r="6462" spans="1:18" hidden="1" x14ac:dyDescent="0.25">
      <c r="A6462" s="32">
        <v>159768</v>
      </c>
      <c r="B6462" s="31" t="s">
        <v>7373</v>
      </c>
      <c r="C6462" s="31" t="s">
        <v>7374</v>
      </c>
      <c r="D6462" s="31" t="s">
        <v>7375</v>
      </c>
      <c r="E6462" s="31" t="s">
        <v>135</v>
      </c>
      <c r="F6462" s="31" t="s">
        <v>122</v>
      </c>
      <c r="G6462" s="31" t="s">
        <v>107</v>
      </c>
      <c r="H6462" s="31" t="s">
        <v>108</v>
      </c>
      <c r="I6462" s="31" t="s">
        <v>7376</v>
      </c>
      <c r="J6462" s="31" t="s">
        <v>7377</v>
      </c>
      <c r="K6462" s="31" t="s">
        <v>110</v>
      </c>
      <c r="L6462" s="31" t="s">
        <v>7374</v>
      </c>
      <c r="M6462" s="31" t="s">
        <v>11</v>
      </c>
      <c r="N6462" s="31" t="s">
        <v>25930</v>
      </c>
      <c r="O6462" s="31" t="s">
        <v>25929</v>
      </c>
      <c r="P6462" s="32" t="s">
        <v>67</v>
      </c>
      <c r="Q6462" s="32">
        <v>0.5</v>
      </c>
      <c r="R6462" t="str">
        <f t="shared" si="100"/>
        <v>Атамась В.М. ПП, маг. "Мажор" г.Шепетовка, ул.Маркса Карла, д.55</v>
      </c>
    </row>
    <row r="6463" spans="1:18" hidden="1" x14ac:dyDescent="0.25">
      <c r="A6463" s="32">
        <v>159768</v>
      </c>
      <c r="B6463" s="31" t="s">
        <v>7373</v>
      </c>
      <c r="C6463" s="31" t="s">
        <v>7374</v>
      </c>
      <c r="D6463" s="31" t="s">
        <v>7375</v>
      </c>
      <c r="E6463" s="31" t="s">
        <v>135</v>
      </c>
      <c r="F6463" s="31" t="s">
        <v>122</v>
      </c>
      <c r="G6463" s="31" t="s">
        <v>107</v>
      </c>
      <c r="H6463" s="31" t="s">
        <v>108</v>
      </c>
      <c r="I6463" s="31"/>
      <c r="J6463" s="31"/>
      <c r="K6463" s="31" t="s">
        <v>110</v>
      </c>
      <c r="L6463" s="31" t="s">
        <v>7378</v>
      </c>
      <c r="M6463" s="31" t="s">
        <v>11</v>
      </c>
      <c r="N6463" s="31" t="s">
        <v>25930</v>
      </c>
      <c r="O6463" s="31" t="s">
        <v>25929</v>
      </c>
      <c r="P6463" s="32" t="s">
        <v>67</v>
      </c>
      <c r="Q6463" s="32">
        <v>0.5</v>
      </c>
      <c r="R6463" t="str">
        <f t="shared" si="100"/>
        <v>Атамась В.М. ПП, маг. "Мажор" г.Шепетовка, ул.Маркса Карла, д.55</v>
      </c>
    </row>
    <row r="6464" spans="1:18" hidden="1" x14ac:dyDescent="0.25">
      <c r="A6464" s="32">
        <v>159770</v>
      </c>
      <c r="B6464" s="31" t="s">
        <v>7382</v>
      </c>
      <c r="C6464" s="31" t="s">
        <v>7383</v>
      </c>
      <c r="D6464" s="31" t="s">
        <v>7384</v>
      </c>
      <c r="E6464" s="31" t="s">
        <v>145</v>
      </c>
      <c r="F6464" s="31" t="s">
        <v>122</v>
      </c>
      <c r="G6464" s="31" t="s">
        <v>107</v>
      </c>
      <c r="H6464" s="31" t="s">
        <v>108</v>
      </c>
      <c r="I6464" s="31" t="s">
        <v>7385</v>
      </c>
      <c r="J6464" s="31" t="s">
        <v>7386</v>
      </c>
      <c r="K6464" s="31" t="s">
        <v>110</v>
      </c>
      <c r="L6464" s="31" t="s">
        <v>7383</v>
      </c>
      <c r="M6464" s="31" t="s">
        <v>13</v>
      </c>
      <c r="N6464" s="31" t="s">
        <v>25931</v>
      </c>
      <c r="O6464" s="31" t="s">
        <v>25929</v>
      </c>
      <c r="P6464" s="32" t="s">
        <v>67</v>
      </c>
      <c r="Q6464" s="32">
        <v>0.5</v>
      </c>
      <c r="R6464" t="str">
        <f t="shared" si="100"/>
        <v>Ахмадєєва А.О. ПП, маг. Продукти" р-н Городокский Район, с.Бубновка, ул.Школьная, д.2</v>
      </c>
    </row>
    <row r="6465" spans="1:18" hidden="1" x14ac:dyDescent="0.25">
      <c r="A6465" s="32">
        <v>160181</v>
      </c>
      <c r="B6465" s="31" t="s">
        <v>8567</v>
      </c>
      <c r="C6465" s="31" t="s">
        <v>8568</v>
      </c>
      <c r="D6465" s="31" t="s">
        <v>1478</v>
      </c>
      <c r="E6465" s="31" t="s">
        <v>145</v>
      </c>
      <c r="F6465" s="31" t="s">
        <v>122</v>
      </c>
      <c r="G6465" s="31" t="s">
        <v>115</v>
      </c>
      <c r="H6465" s="31" t="s">
        <v>116</v>
      </c>
      <c r="I6465" s="31"/>
      <c r="J6465" s="31"/>
      <c r="K6465" s="31" t="s">
        <v>110</v>
      </c>
      <c r="L6465" s="31" t="s">
        <v>8568</v>
      </c>
      <c r="M6465" s="31" t="s">
        <v>25936</v>
      </c>
      <c r="N6465" s="31" t="s">
        <v>25931</v>
      </c>
      <c r="O6465" s="31" t="s">
        <v>25929</v>
      </c>
      <c r="P6465" s="32" t="s">
        <v>66</v>
      </c>
      <c r="Q6465" s="32">
        <v>1</v>
      </c>
      <c r="R6465" t="str">
        <f t="shared" si="100"/>
        <v>Груба Н.В. ПП, лоток №67 р-н Ярмолинецкий Район, пгт.Ярмолинцы, ул.Чапаева (ринок)</v>
      </c>
    </row>
    <row r="6466" spans="1:18" hidden="1" x14ac:dyDescent="0.25">
      <c r="A6466" s="32">
        <v>160187</v>
      </c>
      <c r="B6466" s="31" t="s">
        <v>8580</v>
      </c>
      <c r="C6466" s="31" t="s">
        <v>8581</v>
      </c>
      <c r="D6466" s="31" t="s">
        <v>8582</v>
      </c>
      <c r="E6466" s="31" t="s">
        <v>145</v>
      </c>
      <c r="F6466" s="31" t="s">
        <v>122</v>
      </c>
      <c r="G6466" s="31" t="s">
        <v>107</v>
      </c>
      <c r="H6466" s="31" t="s">
        <v>108</v>
      </c>
      <c r="I6466" s="31" t="s">
        <v>124</v>
      </c>
      <c r="J6466" s="31" t="s">
        <v>109</v>
      </c>
      <c r="K6466" s="31" t="s">
        <v>110</v>
      </c>
      <c r="L6466" s="31" t="s">
        <v>8581</v>
      </c>
      <c r="M6466" s="31" t="s">
        <v>25936</v>
      </c>
      <c r="N6466" s="31" t="s">
        <v>25931</v>
      </c>
      <c r="O6466" s="31" t="s">
        <v>25929</v>
      </c>
      <c r="P6466" s="32" t="s">
        <v>66</v>
      </c>
      <c r="Q6466" s="32">
        <v>1</v>
      </c>
      <c r="R6466" t="str">
        <f t="shared" si="100"/>
        <v>Губінет ПП, маг."У Романа" р-н Городокский Район, с.Чорныводы, ул.Школьная, д.1</v>
      </c>
    </row>
    <row r="6467" spans="1:18" hidden="1" x14ac:dyDescent="0.25">
      <c r="A6467" s="32">
        <v>160187</v>
      </c>
      <c r="B6467" s="31" t="s">
        <v>8580</v>
      </c>
      <c r="C6467" s="31" t="s">
        <v>8581</v>
      </c>
      <c r="D6467" s="31" t="s">
        <v>8582</v>
      </c>
      <c r="E6467" s="31" t="s">
        <v>145</v>
      </c>
      <c r="F6467" s="31" t="s">
        <v>122</v>
      </c>
      <c r="G6467" s="31" t="s">
        <v>107</v>
      </c>
      <c r="H6467" s="31" t="s">
        <v>108</v>
      </c>
      <c r="I6467" s="31"/>
      <c r="J6467" s="31"/>
      <c r="K6467" s="31" t="s">
        <v>110</v>
      </c>
      <c r="L6467" s="31" t="s">
        <v>8583</v>
      </c>
      <c r="M6467" s="31" t="s">
        <v>25936</v>
      </c>
      <c r="N6467" s="31" t="s">
        <v>25931</v>
      </c>
      <c r="O6467" s="31" t="s">
        <v>25929</v>
      </c>
      <c r="P6467" s="32" t="s">
        <v>66</v>
      </c>
      <c r="Q6467" s="32">
        <v>1</v>
      </c>
      <c r="R6467" t="str">
        <f t="shared" ref="R6467:R6530" si="101">CONCATENATE(C6467," ",D6467)</f>
        <v>Губінет ПП, маг."У Романа" р-н Городокский Район, с.Чорныводы, ул.Школьная, д.1</v>
      </c>
    </row>
    <row r="6468" spans="1:18" hidden="1" x14ac:dyDescent="0.25">
      <c r="A6468" s="32">
        <v>160191</v>
      </c>
      <c r="B6468" s="31" t="s">
        <v>8584</v>
      </c>
      <c r="C6468" s="31" t="s">
        <v>8585</v>
      </c>
      <c r="D6468" s="31" t="s">
        <v>8586</v>
      </c>
      <c r="E6468" s="31" t="s">
        <v>145</v>
      </c>
      <c r="F6468" s="31" t="s">
        <v>122</v>
      </c>
      <c r="G6468" s="31" t="s">
        <v>107</v>
      </c>
      <c r="H6468" s="31" t="s">
        <v>108</v>
      </c>
      <c r="I6468" s="31" t="s">
        <v>8587</v>
      </c>
      <c r="J6468" s="31" t="s">
        <v>8588</v>
      </c>
      <c r="K6468" s="31" t="s">
        <v>110</v>
      </c>
      <c r="L6468" s="31" t="s">
        <v>8585</v>
      </c>
      <c r="M6468" s="31" t="s">
        <v>16</v>
      </c>
      <c r="N6468" s="31" t="s">
        <v>25931</v>
      </c>
      <c r="O6468" s="31" t="s">
        <v>25929</v>
      </c>
      <c r="P6468" s="32" t="s">
        <v>66</v>
      </c>
      <c r="Q6468" s="32">
        <v>1</v>
      </c>
      <c r="R6468" t="str">
        <f t="shared" si="101"/>
        <v>Гудик Л.М. ПП, маг. "Люкс" р-н Хмельницкий Район, пгт.Черный Остров, шоссе Антоновское, д.4б</v>
      </c>
    </row>
    <row r="6469" spans="1:18" hidden="1" x14ac:dyDescent="0.25">
      <c r="A6469" s="32">
        <v>160191</v>
      </c>
      <c r="B6469" s="31" t="s">
        <v>8584</v>
      </c>
      <c r="C6469" s="31" t="s">
        <v>8585</v>
      </c>
      <c r="D6469" s="31" t="s">
        <v>8586</v>
      </c>
      <c r="E6469" s="31" t="s">
        <v>145</v>
      </c>
      <c r="F6469" s="31" t="s">
        <v>122</v>
      </c>
      <c r="G6469" s="31" t="s">
        <v>107</v>
      </c>
      <c r="H6469" s="31" t="s">
        <v>108</v>
      </c>
      <c r="I6469" s="31"/>
      <c r="J6469" s="31"/>
      <c r="K6469" s="31" t="s">
        <v>110</v>
      </c>
      <c r="L6469" s="31" t="s">
        <v>8589</v>
      </c>
      <c r="M6469" s="31" t="s">
        <v>16</v>
      </c>
      <c r="N6469" s="31" t="s">
        <v>25931</v>
      </c>
      <c r="O6469" s="31" t="s">
        <v>25929</v>
      </c>
      <c r="P6469" s="32" t="s">
        <v>66</v>
      </c>
      <c r="Q6469" s="32">
        <v>1</v>
      </c>
      <c r="R6469" t="str">
        <f t="shared" si="101"/>
        <v>Гудик Л.М. ПП, маг. "Люкс" р-н Хмельницкий Район, пгт.Черный Остров, шоссе Антоновское, д.4б</v>
      </c>
    </row>
    <row r="6470" spans="1:18" hidden="1" x14ac:dyDescent="0.25">
      <c r="A6470" s="32">
        <v>160195</v>
      </c>
      <c r="B6470" s="31" t="s">
        <v>8594</v>
      </c>
      <c r="C6470" s="31" t="s">
        <v>8593</v>
      </c>
      <c r="D6470" s="31" t="s">
        <v>8595</v>
      </c>
      <c r="E6470" s="31" t="s">
        <v>145</v>
      </c>
      <c r="F6470" s="31" t="s">
        <v>122</v>
      </c>
      <c r="G6470" s="31" t="s">
        <v>107</v>
      </c>
      <c r="H6470" s="31" t="s">
        <v>108</v>
      </c>
      <c r="I6470" s="31" t="s">
        <v>8596</v>
      </c>
      <c r="J6470" s="31" t="s">
        <v>8597</v>
      </c>
      <c r="K6470" s="31" t="s">
        <v>110</v>
      </c>
      <c r="L6470" s="31" t="s">
        <v>8593</v>
      </c>
      <c r="M6470" s="31" t="s">
        <v>25936</v>
      </c>
      <c r="N6470" s="31" t="s">
        <v>25931</v>
      </c>
      <c r="O6470" s="31" t="s">
        <v>25929</v>
      </c>
      <c r="P6470" s="32" t="s">
        <v>25948</v>
      </c>
      <c r="Q6470" s="32">
        <v>0.5</v>
      </c>
      <c r="R6470" t="str">
        <f t="shared" si="101"/>
        <v>Гудима Н.М. ПП, маг. "Продукти" р-н Ярмолинецкий Район, с.Москалевка, ул.Центральная, д.6</v>
      </c>
    </row>
    <row r="6471" spans="1:18" hidden="1" x14ac:dyDescent="0.25">
      <c r="A6471" s="32">
        <v>160195</v>
      </c>
      <c r="B6471" s="31" t="s">
        <v>8594</v>
      </c>
      <c r="C6471" s="31" t="s">
        <v>8593</v>
      </c>
      <c r="D6471" s="31" t="s">
        <v>8595</v>
      </c>
      <c r="E6471" s="31" t="s">
        <v>145</v>
      </c>
      <c r="F6471" s="31" t="s">
        <v>122</v>
      </c>
      <c r="G6471" s="31" t="s">
        <v>107</v>
      </c>
      <c r="H6471" s="31" t="s">
        <v>108</v>
      </c>
      <c r="I6471" s="31"/>
      <c r="J6471" s="31"/>
      <c r="K6471" s="31" t="s">
        <v>110</v>
      </c>
      <c r="L6471" s="31" t="s">
        <v>8593</v>
      </c>
      <c r="M6471" s="31" t="s">
        <v>25936</v>
      </c>
      <c r="N6471" s="31" t="s">
        <v>25931</v>
      </c>
      <c r="O6471" s="31" t="s">
        <v>25929</v>
      </c>
      <c r="P6471" s="32" t="s">
        <v>25948</v>
      </c>
      <c r="Q6471" s="32">
        <v>0.5</v>
      </c>
      <c r="R6471" t="str">
        <f t="shared" si="101"/>
        <v>Гудима Н.М. ПП, маг. "Продукти" р-н Ярмолинецкий Район, с.Москалевка, ул.Центральная, д.6</v>
      </c>
    </row>
    <row r="6472" spans="1:18" hidden="1" x14ac:dyDescent="0.25">
      <c r="A6472" s="32">
        <v>160197</v>
      </c>
      <c r="B6472" s="31" t="s">
        <v>8598</v>
      </c>
      <c r="C6472" s="31" t="s">
        <v>8599</v>
      </c>
      <c r="D6472" s="31" t="s">
        <v>8600</v>
      </c>
      <c r="E6472" s="31" t="s">
        <v>145</v>
      </c>
      <c r="F6472" s="31" t="s">
        <v>122</v>
      </c>
      <c r="G6472" s="31" t="s">
        <v>107</v>
      </c>
      <c r="H6472" s="31" t="s">
        <v>108</v>
      </c>
      <c r="I6472" s="31" t="s">
        <v>124</v>
      </c>
      <c r="J6472" s="31" t="s">
        <v>109</v>
      </c>
      <c r="K6472" s="31" t="s">
        <v>110</v>
      </c>
      <c r="L6472" s="31" t="s">
        <v>8599</v>
      </c>
      <c r="M6472" s="31" t="s">
        <v>16</v>
      </c>
      <c r="N6472" s="31" t="s">
        <v>25931</v>
      </c>
      <c r="O6472" s="31" t="s">
        <v>25929</v>
      </c>
      <c r="P6472" s="32" t="s">
        <v>67</v>
      </c>
      <c r="Q6472" s="32">
        <v>0.5</v>
      </c>
      <c r="R6472" t="str">
        <f t="shared" si="101"/>
        <v>Гудована Г.Л. ПП, маг. "Вікторія" р-н Деражнянский Район, с.Подолянское, ул.Казацкая, д.23</v>
      </c>
    </row>
    <row r="6473" spans="1:18" hidden="1" x14ac:dyDescent="0.25">
      <c r="A6473" s="32">
        <v>160208</v>
      </c>
      <c r="B6473" s="31" t="s">
        <v>8626</v>
      </c>
      <c r="C6473" s="31" t="s">
        <v>8627</v>
      </c>
      <c r="D6473" s="31" t="s">
        <v>4454</v>
      </c>
      <c r="E6473" s="31" t="s">
        <v>145</v>
      </c>
      <c r="F6473" s="31" t="s">
        <v>122</v>
      </c>
      <c r="G6473" s="31" t="s">
        <v>115</v>
      </c>
      <c r="H6473" s="31" t="s">
        <v>116</v>
      </c>
      <c r="I6473" s="31" t="s">
        <v>8628</v>
      </c>
      <c r="J6473" s="31" t="s">
        <v>8629</v>
      </c>
      <c r="K6473" s="31" t="s">
        <v>110</v>
      </c>
      <c r="L6473" s="31" t="s">
        <v>8627</v>
      </c>
      <c r="M6473" s="31" t="s">
        <v>15</v>
      </c>
      <c r="N6473" s="31" t="s">
        <v>25931</v>
      </c>
      <c r="O6473" s="31" t="s">
        <v>25929</v>
      </c>
      <c r="P6473" s="32" t="s">
        <v>66</v>
      </c>
      <c r="Q6473" s="32">
        <v>1</v>
      </c>
      <c r="R6473" t="str">
        <f t="shared" si="101"/>
        <v>Гуменюк М.П.ПП,к-к№56 р-н Волочисский Район, г.Волочиск (центральний ринок)</v>
      </c>
    </row>
    <row r="6474" spans="1:18" hidden="1" x14ac:dyDescent="0.25">
      <c r="A6474" s="32">
        <v>160208</v>
      </c>
      <c r="B6474" s="31" t="s">
        <v>8626</v>
      </c>
      <c r="C6474" s="31" t="s">
        <v>8627</v>
      </c>
      <c r="D6474" s="31" t="s">
        <v>4454</v>
      </c>
      <c r="E6474" s="31" t="s">
        <v>145</v>
      </c>
      <c r="F6474" s="31" t="s">
        <v>122</v>
      </c>
      <c r="G6474" s="31" t="s">
        <v>115</v>
      </c>
      <c r="H6474" s="31" t="s">
        <v>116</v>
      </c>
      <c r="I6474" s="31"/>
      <c r="J6474" s="31"/>
      <c r="K6474" s="31" t="s">
        <v>110</v>
      </c>
      <c r="L6474" s="31" t="s">
        <v>8627</v>
      </c>
      <c r="M6474" s="31" t="s">
        <v>15</v>
      </c>
      <c r="N6474" s="31" t="s">
        <v>25931</v>
      </c>
      <c r="O6474" s="31" t="s">
        <v>25929</v>
      </c>
      <c r="P6474" s="32" t="s">
        <v>66</v>
      </c>
      <c r="Q6474" s="32">
        <v>1</v>
      </c>
      <c r="R6474" t="str">
        <f t="shared" si="101"/>
        <v>Гуменюк М.П.ПП,к-к№56 р-н Волочисский Район, г.Волочиск (центральний ринок)</v>
      </c>
    </row>
    <row r="6475" spans="1:18" hidden="1" x14ac:dyDescent="0.25">
      <c r="A6475" s="32">
        <v>160210</v>
      </c>
      <c r="B6475" s="31" t="s">
        <v>8632</v>
      </c>
      <c r="C6475" s="31" t="s">
        <v>8633</v>
      </c>
      <c r="D6475" s="31" t="s">
        <v>8634</v>
      </c>
      <c r="E6475" s="31" t="s">
        <v>135</v>
      </c>
      <c r="F6475" s="31" t="s">
        <v>122</v>
      </c>
      <c r="G6475" s="31" t="s">
        <v>107</v>
      </c>
      <c r="H6475" s="31" t="s">
        <v>108</v>
      </c>
      <c r="I6475" s="31" t="s">
        <v>8635</v>
      </c>
      <c r="J6475" s="31" t="s">
        <v>8636</v>
      </c>
      <c r="K6475" s="31" t="s">
        <v>110</v>
      </c>
      <c r="L6475" s="31" t="s">
        <v>8633</v>
      </c>
      <c r="M6475" s="31" t="s">
        <v>8</v>
      </c>
      <c r="N6475" s="31" t="s">
        <v>25930</v>
      </c>
      <c r="O6475" s="31" t="s">
        <v>25929</v>
      </c>
      <c r="P6475" s="32" t="s">
        <v>67</v>
      </c>
      <c r="Q6475" s="32">
        <v>0.5</v>
      </c>
      <c r="R6475" t="str">
        <f t="shared" si="101"/>
        <v>Гуменюк О.В. ПП, маг. р-н Шепетовский Район, с.Кургановка, ул.Ленина, д.8</v>
      </c>
    </row>
    <row r="6476" spans="1:18" hidden="1" x14ac:dyDescent="0.25">
      <c r="A6476" s="32">
        <v>160210</v>
      </c>
      <c r="B6476" s="31" t="s">
        <v>8632</v>
      </c>
      <c r="C6476" s="31" t="s">
        <v>8633</v>
      </c>
      <c r="D6476" s="31" t="s">
        <v>8634</v>
      </c>
      <c r="E6476" s="31" t="s">
        <v>135</v>
      </c>
      <c r="F6476" s="31" t="s">
        <v>122</v>
      </c>
      <c r="G6476" s="31" t="s">
        <v>107</v>
      </c>
      <c r="H6476" s="31" t="s">
        <v>108</v>
      </c>
      <c r="I6476" s="31"/>
      <c r="J6476" s="31"/>
      <c r="K6476" s="31" t="s">
        <v>110</v>
      </c>
      <c r="L6476" s="31" t="s">
        <v>8633</v>
      </c>
      <c r="M6476" s="31" t="s">
        <v>8</v>
      </c>
      <c r="N6476" s="31" t="s">
        <v>25930</v>
      </c>
      <c r="O6476" s="31" t="s">
        <v>25929</v>
      </c>
      <c r="P6476" s="32" t="s">
        <v>67</v>
      </c>
      <c r="Q6476" s="32">
        <v>0.5</v>
      </c>
      <c r="R6476" t="str">
        <f t="shared" si="101"/>
        <v>Гуменюк О.В. ПП, маг. р-н Шепетовский Район, с.Кургановка, ул.Ленина, д.8</v>
      </c>
    </row>
    <row r="6477" spans="1:18" hidden="1" x14ac:dyDescent="0.25">
      <c r="A6477" s="32">
        <v>160213</v>
      </c>
      <c r="B6477" s="31" t="s">
        <v>8643</v>
      </c>
      <c r="C6477" s="31" t="s">
        <v>8644</v>
      </c>
      <c r="D6477" s="31" t="s">
        <v>8645</v>
      </c>
      <c r="E6477" s="31" t="s">
        <v>135</v>
      </c>
      <c r="F6477" s="31" t="s">
        <v>122</v>
      </c>
      <c r="G6477" s="31" t="s">
        <v>107</v>
      </c>
      <c r="H6477" s="31" t="s">
        <v>108</v>
      </c>
      <c r="I6477" s="31" t="s">
        <v>8646</v>
      </c>
      <c r="J6477" s="31" t="s">
        <v>8647</v>
      </c>
      <c r="K6477" s="31" t="s">
        <v>110</v>
      </c>
      <c r="L6477" s="31" t="s">
        <v>8644</v>
      </c>
      <c r="M6477" s="31" t="s">
        <v>7</v>
      </c>
      <c r="N6477" s="31" t="s">
        <v>25930</v>
      </c>
      <c r="O6477" s="31" t="s">
        <v>25929</v>
      </c>
      <c r="P6477" s="32" t="s">
        <v>66</v>
      </c>
      <c r="Q6477" s="32">
        <v>1</v>
      </c>
      <c r="R6477" t="str">
        <f t="shared" si="101"/>
        <v>Левчук С.В. ПП, маг. "Перехрестя" г.Славута, ул.Привокзальная, д.31а (за вокзалом)</v>
      </c>
    </row>
    <row r="6478" spans="1:18" hidden="1" x14ac:dyDescent="0.25">
      <c r="A6478" s="32">
        <v>160213</v>
      </c>
      <c r="B6478" s="31" t="s">
        <v>8643</v>
      </c>
      <c r="C6478" s="31" t="s">
        <v>8644</v>
      </c>
      <c r="D6478" s="31" t="s">
        <v>8645</v>
      </c>
      <c r="E6478" s="31" t="s">
        <v>135</v>
      </c>
      <c r="F6478" s="31" t="s">
        <v>122</v>
      </c>
      <c r="G6478" s="31" t="s">
        <v>107</v>
      </c>
      <c r="H6478" s="31" t="s">
        <v>108</v>
      </c>
      <c r="I6478" s="31"/>
      <c r="J6478" s="31"/>
      <c r="K6478" s="31" t="s">
        <v>110</v>
      </c>
      <c r="L6478" s="31" t="s">
        <v>8644</v>
      </c>
      <c r="M6478" s="31" t="s">
        <v>7</v>
      </c>
      <c r="N6478" s="31" t="s">
        <v>25930</v>
      </c>
      <c r="O6478" s="31" t="s">
        <v>25929</v>
      </c>
      <c r="P6478" s="32" t="s">
        <v>66</v>
      </c>
      <c r="Q6478" s="32">
        <v>1</v>
      </c>
      <c r="R6478" t="str">
        <f t="shared" si="101"/>
        <v>Левчук С.В. ПП, маг. "Перехрестя" г.Славута, ул.Привокзальная, д.31а (за вокзалом)</v>
      </c>
    </row>
    <row r="6479" spans="1:18" hidden="1" x14ac:dyDescent="0.25">
      <c r="A6479" s="32">
        <v>160215</v>
      </c>
      <c r="B6479" s="31" t="s">
        <v>8651</v>
      </c>
      <c r="C6479" s="31" t="s">
        <v>8652</v>
      </c>
      <c r="D6479" s="31" t="s">
        <v>8653</v>
      </c>
      <c r="E6479" s="31" t="s">
        <v>135</v>
      </c>
      <c r="F6479" s="31" t="s">
        <v>122</v>
      </c>
      <c r="G6479" s="31" t="s">
        <v>107</v>
      </c>
      <c r="H6479" s="31" t="s">
        <v>108</v>
      </c>
      <c r="I6479" s="31" t="s">
        <v>8654</v>
      </c>
      <c r="J6479" s="31" t="s">
        <v>8655</v>
      </c>
      <c r="K6479" s="31" t="s">
        <v>110</v>
      </c>
      <c r="L6479" s="31" t="s">
        <v>8652</v>
      </c>
      <c r="M6479" s="31" t="s">
        <v>9</v>
      </c>
      <c r="N6479" s="31" t="s">
        <v>25930</v>
      </c>
      <c r="O6479" s="31" t="s">
        <v>25929</v>
      </c>
      <c r="P6479" s="32" t="s">
        <v>67</v>
      </c>
      <c r="Q6479" s="32">
        <v>0.5</v>
      </c>
      <c r="R6479" t="str">
        <f t="shared" si="101"/>
        <v>Гурський П.А. ПП, маг. "Продукти" р-н Шепетовский Район, с.Устьяновка, ул.Советская, д.1</v>
      </c>
    </row>
    <row r="6480" spans="1:18" hidden="1" x14ac:dyDescent="0.25">
      <c r="A6480" s="32">
        <v>160215</v>
      </c>
      <c r="B6480" s="31" t="s">
        <v>8651</v>
      </c>
      <c r="C6480" s="31" t="s">
        <v>8652</v>
      </c>
      <c r="D6480" s="31" t="s">
        <v>8653</v>
      </c>
      <c r="E6480" s="31" t="s">
        <v>135</v>
      </c>
      <c r="F6480" s="31" t="s">
        <v>122</v>
      </c>
      <c r="G6480" s="31" t="s">
        <v>107</v>
      </c>
      <c r="H6480" s="31" t="s">
        <v>108</v>
      </c>
      <c r="I6480" s="31"/>
      <c r="J6480" s="31"/>
      <c r="K6480" s="31" t="s">
        <v>110</v>
      </c>
      <c r="L6480" s="31" t="s">
        <v>8652</v>
      </c>
      <c r="M6480" s="31" t="s">
        <v>9</v>
      </c>
      <c r="N6480" s="31" t="s">
        <v>25930</v>
      </c>
      <c r="O6480" s="31" t="s">
        <v>25929</v>
      </c>
      <c r="P6480" s="32" t="s">
        <v>67</v>
      </c>
      <c r="Q6480" s="32">
        <v>0.5</v>
      </c>
      <c r="R6480" t="str">
        <f t="shared" si="101"/>
        <v>Гурський П.А. ПП, маг. "Продукти" р-н Шепетовский Район, с.Устьяновка, ул.Советская, д.1</v>
      </c>
    </row>
    <row r="6481" spans="1:18" hidden="1" x14ac:dyDescent="0.25">
      <c r="A6481" s="32">
        <v>160222</v>
      </c>
      <c r="B6481" s="31" t="s">
        <v>8668</v>
      </c>
      <c r="C6481" s="31" t="s">
        <v>8669</v>
      </c>
      <c r="D6481" s="31" t="s">
        <v>8670</v>
      </c>
      <c r="E6481" s="31" t="s">
        <v>145</v>
      </c>
      <c r="F6481" s="31" t="s">
        <v>122</v>
      </c>
      <c r="G6481" s="31" t="s">
        <v>107</v>
      </c>
      <c r="H6481" s="31" t="s">
        <v>108</v>
      </c>
      <c r="I6481" s="31" t="s">
        <v>124</v>
      </c>
      <c r="J6481" s="31" t="s">
        <v>109</v>
      </c>
      <c r="K6481" s="31" t="s">
        <v>110</v>
      </c>
      <c r="L6481" s="31" t="s">
        <v>8669</v>
      </c>
      <c r="M6481" s="31" t="s">
        <v>13</v>
      </c>
      <c r="N6481" s="31" t="s">
        <v>25931</v>
      </c>
      <c r="O6481" s="31" t="s">
        <v>25929</v>
      </c>
      <c r="P6481" s="32" t="s">
        <v>66</v>
      </c>
      <c r="Q6481" s="32">
        <v>1</v>
      </c>
      <c r="R6481" t="str">
        <f t="shared" si="101"/>
        <v>Гюмюшлю ПП, маг."Тетяна" р-н Деражнянский Район, г.Деражня, пер.Мира, д.191</v>
      </c>
    </row>
    <row r="6482" spans="1:18" hidden="1" x14ac:dyDescent="0.25">
      <c r="A6482" s="32">
        <v>160225</v>
      </c>
      <c r="B6482" s="31" t="s">
        <v>8674</v>
      </c>
      <c r="C6482" s="31" t="s">
        <v>8675</v>
      </c>
      <c r="D6482" s="31" t="s">
        <v>8676</v>
      </c>
      <c r="E6482" s="31" t="s">
        <v>135</v>
      </c>
      <c r="F6482" s="31" t="s">
        <v>122</v>
      </c>
      <c r="G6482" s="31" t="s">
        <v>149</v>
      </c>
      <c r="H6482" s="31" t="s">
        <v>108</v>
      </c>
      <c r="I6482" s="31" t="s">
        <v>8677</v>
      </c>
      <c r="J6482" s="31" t="s">
        <v>8678</v>
      </c>
      <c r="K6482" s="31" t="s">
        <v>110</v>
      </c>
      <c r="L6482" s="31" t="s">
        <v>8675</v>
      </c>
      <c r="M6482" s="31" t="s">
        <v>12</v>
      </c>
      <c r="N6482" s="31" t="s">
        <v>25930</v>
      </c>
      <c r="O6482" s="31" t="s">
        <v>25929</v>
      </c>
      <c r="P6482" s="32" t="s">
        <v>67</v>
      </c>
      <c r="Q6482" s="32">
        <v>0.5</v>
      </c>
      <c r="R6482" t="str">
        <f t="shared" si="101"/>
        <v>Давидюк М.Л. ПП, к-к "У Миколи" р-н Полонский Район, пгт.Понинка, ул.Щорса, д.3</v>
      </c>
    </row>
    <row r="6483" spans="1:18" hidden="1" x14ac:dyDescent="0.25">
      <c r="A6483" s="32">
        <v>160231</v>
      </c>
      <c r="B6483" s="31" t="s">
        <v>8682</v>
      </c>
      <c r="C6483" s="31" t="s">
        <v>8683</v>
      </c>
      <c r="D6483" s="31" t="s">
        <v>8684</v>
      </c>
      <c r="E6483" s="31" t="s">
        <v>135</v>
      </c>
      <c r="F6483" s="31" t="s">
        <v>122</v>
      </c>
      <c r="G6483" s="31" t="s">
        <v>107</v>
      </c>
      <c r="H6483" s="31" t="s">
        <v>108</v>
      </c>
      <c r="I6483" s="31" t="s">
        <v>8685</v>
      </c>
      <c r="J6483" s="31" t="s">
        <v>8686</v>
      </c>
      <c r="K6483" s="31" t="s">
        <v>110</v>
      </c>
      <c r="L6483" s="31" t="s">
        <v>8683</v>
      </c>
      <c r="M6483" s="31" t="s">
        <v>12</v>
      </c>
      <c r="N6483" s="31" t="s">
        <v>25930</v>
      </c>
      <c r="O6483" s="31" t="s">
        <v>25929</v>
      </c>
      <c r="P6483" s="32" t="s">
        <v>66</v>
      </c>
      <c r="Q6483" s="32">
        <v>1</v>
      </c>
      <c r="R6483" t="str">
        <f t="shared" si="101"/>
        <v>Данильчук В.В.ПП,маг."Господарочка" р-н Изяславский Район, г.Изяслав, ул.Заславская, д.18</v>
      </c>
    </row>
    <row r="6484" spans="1:18" hidden="1" x14ac:dyDescent="0.25">
      <c r="A6484" s="32">
        <v>160231</v>
      </c>
      <c r="B6484" s="31" t="s">
        <v>8682</v>
      </c>
      <c r="C6484" s="31" t="s">
        <v>8683</v>
      </c>
      <c r="D6484" s="31" t="s">
        <v>8684</v>
      </c>
      <c r="E6484" s="31" t="s">
        <v>135</v>
      </c>
      <c r="F6484" s="31" t="s">
        <v>122</v>
      </c>
      <c r="G6484" s="31" t="s">
        <v>107</v>
      </c>
      <c r="H6484" s="31" t="s">
        <v>108</v>
      </c>
      <c r="I6484" s="31"/>
      <c r="J6484" s="31"/>
      <c r="K6484" s="31" t="s">
        <v>110</v>
      </c>
      <c r="L6484" s="31" t="s">
        <v>8683</v>
      </c>
      <c r="M6484" s="31" t="s">
        <v>12</v>
      </c>
      <c r="N6484" s="31" t="s">
        <v>25930</v>
      </c>
      <c r="O6484" s="31" t="s">
        <v>25929</v>
      </c>
      <c r="P6484" s="32" t="s">
        <v>66</v>
      </c>
      <c r="Q6484" s="32">
        <v>1</v>
      </c>
      <c r="R6484" t="str">
        <f t="shared" si="101"/>
        <v>Данильчук В.В.ПП,маг."Господарочка" р-н Изяславский Район, г.Изяслав, ул.Заславская, д.18</v>
      </c>
    </row>
    <row r="6485" spans="1:18" hidden="1" x14ac:dyDescent="0.25">
      <c r="A6485" s="32">
        <v>160237</v>
      </c>
      <c r="B6485" s="31" t="s">
        <v>8689</v>
      </c>
      <c r="C6485" s="31" t="s">
        <v>8690</v>
      </c>
      <c r="D6485" s="31" t="s">
        <v>8691</v>
      </c>
      <c r="E6485" s="31" t="s">
        <v>135</v>
      </c>
      <c r="F6485" s="31" t="s">
        <v>122</v>
      </c>
      <c r="G6485" s="31" t="s">
        <v>107</v>
      </c>
      <c r="H6485" s="31" t="s">
        <v>108</v>
      </c>
      <c r="I6485" s="31" t="s">
        <v>8692</v>
      </c>
      <c r="J6485" s="31" t="s">
        <v>8693</v>
      </c>
      <c r="K6485" s="31" t="s">
        <v>110</v>
      </c>
      <c r="L6485" s="31" t="s">
        <v>8690</v>
      </c>
      <c r="M6485" s="31" t="s">
        <v>11</v>
      </c>
      <c r="N6485" s="31" t="s">
        <v>25930</v>
      </c>
      <c r="O6485" s="31" t="s">
        <v>25929</v>
      </c>
      <c r="P6485" s="32" t="s">
        <v>67</v>
      </c>
      <c r="Q6485" s="32">
        <v>0.5</v>
      </c>
      <c r="R6485" t="str">
        <f t="shared" si="101"/>
        <v>Дацик О.В. ПП, маг. "Продукти" г.Шепетовка, ул.Маркса Карла, д.31</v>
      </c>
    </row>
    <row r="6486" spans="1:18" hidden="1" x14ac:dyDescent="0.25">
      <c r="A6486" s="32">
        <v>160237</v>
      </c>
      <c r="B6486" s="31" t="s">
        <v>8689</v>
      </c>
      <c r="C6486" s="31" t="s">
        <v>8690</v>
      </c>
      <c r="D6486" s="31" t="s">
        <v>8691</v>
      </c>
      <c r="E6486" s="31" t="s">
        <v>135</v>
      </c>
      <c r="F6486" s="31" t="s">
        <v>122</v>
      </c>
      <c r="G6486" s="31" t="s">
        <v>107</v>
      </c>
      <c r="H6486" s="31" t="s">
        <v>108</v>
      </c>
      <c r="I6486" s="31"/>
      <c r="J6486" s="31"/>
      <c r="K6486" s="31" t="s">
        <v>110</v>
      </c>
      <c r="L6486" s="31" t="s">
        <v>8694</v>
      </c>
      <c r="M6486" s="31" t="s">
        <v>11</v>
      </c>
      <c r="N6486" s="31" t="s">
        <v>25930</v>
      </c>
      <c r="O6486" s="31" t="s">
        <v>25929</v>
      </c>
      <c r="P6486" s="32" t="s">
        <v>67</v>
      </c>
      <c r="Q6486" s="32">
        <v>0.5</v>
      </c>
      <c r="R6486" t="str">
        <f t="shared" si="101"/>
        <v>Дацик О.В. ПП, маг. "Продукти" г.Шепетовка, ул.Маркса Карла, д.31</v>
      </c>
    </row>
    <row r="6487" spans="1:18" hidden="1" x14ac:dyDescent="0.25">
      <c r="A6487" s="32">
        <v>160239</v>
      </c>
      <c r="B6487" s="31" t="s">
        <v>8695</v>
      </c>
      <c r="C6487" s="31" t="s">
        <v>8696</v>
      </c>
      <c r="D6487" s="31" t="s">
        <v>8697</v>
      </c>
      <c r="E6487" s="31" t="s">
        <v>145</v>
      </c>
      <c r="F6487" s="31" t="s">
        <v>122</v>
      </c>
      <c r="G6487" s="31" t="s">
        <v>107</v>
      </c>
      <c r="H6487" s="31" t="s">
        <v>108</v>
      </c>
      <c r="I6487" s="31" t="s">
        <v>124</v>
      </c>
      <c r="J6487" s="31" t="s">
        <v>109</v>
      </c>
      <c r="K6487" s="31" t="s">
        <v>110</v>
      </c>
      <c r="L6487" s="31" t="s">
        <v>8696</v>
      </c>
      <c r="M6487" s="31" t="s">
        <v>16</v>
      </c>
      <c r="N6487" s="31" t="s">
        <v>25931</v>
      </c>
      <c r="O6487" s="31" t="s">
        <v>25929</v>
      </c>
      <c r="P6487" s="32" t="s">
        <v>67</v>
      </c>
      <c r="Q6487" s="32">
        <v>0.5</v>
      </c>
      <c r="R6487" t="str">
        <f t="shared" si="101"/>
        <v>Делян О.О. ПП. маг. "Продукти" р-н Виньковецкий Район, с.Охримовцы, ул.Советская (0)</v>
      </c>
    </row>
    <row r="6488" spans="1:18" hidden="1" x14ac:dyDescent="0.25">
      <c r="A6488" s="32">
        <v>160240</v>
      </c>
      <c r="B6488" s="31" t="s">
        <v>8698</v>
      </c>
      <c r="C6488" s="31" t="s">
        <v>8699</v>
      </c>
      <c r="D6488" s="31" t="s">
        <v>8700</v>
      </c>
      <c r="E6488" s="31" t="s">
        <v>135</v>
      </c>
      <c r="F6488" s="31" t="s">
        <v>122</v>
      </c>
      <c r="G6488" s="31" t="s">
        <v>107</v>
      </c>
      <c r="H6488" s="31" t="s">
        <v>108</v>
      </c>
      <c r="I6488" s="31" t="s">
        <v>8701</v>
      </c>
      <c r="J6488" s="31" t="s">
        <v>8702</v>
      </c>
      <c r="K6488" s="31" t="s">
        <v>110</v>
      </c>
      <c r="L6488" s="31" t="s">
        <v>8699</v>
      </c>
      <c r="M6488" s="31" t="s">
        <v>7</v>
      </c>
      <c r="N6488" s="31" t="s">
        <v>25930</v>
      </c>
      <c r="O6488" s="31" t="s">
        <v>25929</v>
      </c>
      <c r="P6488" s="32" t="s">
        <v>67</v>
      </c>
      <c r="Q6488" s="32">
        <v>0.5</v>
      </c>
      <c r="R6488" t="str">
        <f t="shared" si="101"/>
        <v>Дем`янчук В.В. ПП, маг. "Все для дому" р-н Изяславский Район, с.Мякоты, ул.Чулкова, д.7</v>
      </c>
    </row>
    <row r="6489" spans="1:18" hidden="1" x14ac:dyDescent="0.25">
      <c r="A6489" s="32">
        <v>160240</v>
      </c>
      <c r="B6489" s="31" t="s">
        <v>8698</v>
      </c>
      <c r="C6489" s="31" t="s">
        <v>8699</v>
      </c>
      <c r="D6489" s="31" t="s">
        <v>8700</v>
      </c>
      <c r="E6489" s="31" t="s">
        <v>135</v>
      </c>
      <c r="F6489" s="31" t="s">
        <v>122</v>
      </c>
      <c r="G6489" s="31" t="s">
        <v>107</v>
      </c>
      <c r="H6489" s="31" t="s">
        <v>108</v>
      </c>
      <c r="I6489" s="31"/>
      <c r="J6489" s="31"/>
      <c r="K6489" s="31" t="s">
        <v>110</v>
      </c>
      <c r="L6489" s="31" t="s">
        <v>8699</v>
      </c>
      <c r="M6489" s="31" t="s">
        <v>7</v>
      </c>
      <c r="N6489" s="31" t="s">
        <v>25930</v>
      </c>
      <c r="O6489" s="31" t="s">
        <v>25929</v>
      </c>
      <c r="P6489" s="32" t="s">
        <v>67</v>
      </c>
      <c r="Q6489" s="32">
        <v>0.5</v>
      </c>
      <c r="R6489" t="str">
        <f t="shared" si="101"/>
        <v>Дем`янчук В.В. ПП, маг. "Все для дому" р-н Изяславский Район, с.Мякоты, ул.Чулкова, д.7</v>
      </c>
    </row>
    <row r="6490" spans="1:18" hidden="1" x14ac:dyDescent="0.25">
      <c r="A6490" s="32">
        <v>160242</v>
      </c>
      <c r="B6490" s="31" t="s">
        <v>8703</v>
      </c>
      <c r="C6490" s="31" t="s">
        <v>8704</v>
      </c>
      <c r="D6490" s="31" t="s">
        <v>8705</v>
      </c>
      <c r="E6490" s="31" t="s">
        <v>135</v>
      </c>
      <c r="F6490" s="31" t="s">
        <v>122</v>
      </c>
      <c r="G6490" s="31" t="s">
        <v>149</v>
      </c>
      <c r="H6490" s="31" t="s">
        <v>108</v>
      </c>
      <c r="I6490" s="31" t="s">
        <v>8706</v>
      </c>
      <c r="J6490" s="31" t="s">
        <v>8707</v>
      </c>
      <c r="K6490" s="31" t="s">
        <v>110</v>
      </c>
      <c r="L6490" s="31" t="s">
        <v>8704</v>
      </c>
      <c r="M6490" s="31" t="s">
        <v>10</v>
      </c>
      <c r="N6490" s="31" t="s">
        <v>25930</v>
      </c>
      <c r="O6490" s="31" t="s">
        <v>25929</v>
      </c>
      <c r="P6490" s="32" t="s">
        <v>67</v>
      </c>
      <c r="Q6490" s="32">
        <v>0.5</v>
      </c>
      <c r="R6490" t="str">
        <f t="shared" si="101"/>
        <v>Дем'янюк Н.І. ПП, маг. "Продукти" р-н Белогорский Район, с.Степановка, ул.Центральная (0)</v>
      </c>
    </row>
    <row r="6491" spans="1:18" hidden="1" x14ac:dyDescent="0.25">
      <c r="A6491" s="32">
        <v>160242</v>
      </c>
      <c r="B6491" s="31" t="s">
        <v>8708</v>
      </c>
      <c r="C6491" s="31" t="s">
        <v>8704</v>
      </c>
      <c r="D6491" s="31" t="s">
        <v>8705</v>
      </c>
      <c r="E6491" s="31" t="s">
        <v>135</v>
      </c>
      <c r="F6491" s="31" t="s">
        <v>122</v>
      </c>
      <c r="G6491" s="31" t="s">
        <v>149</v>
      </c>
      <c r="H6491" s="31" t="s">
        <v>108</v>
      </c>
      <c r="I6491" s="31" t="s">
        <v>124</v>
      </c>
      <c r="J6491" s="31" t="s">
        <v>109</v>
      </c>
      <c r="K6491" s="31" t="s">
        <v>110</v>
      </c>
      <c r="L6491" s="31" t="s">
        <v>8709</v>
      </c>
      <c r="M6491" s="31" t="s">
        <v>10</v>
      </c>
      <c r="N6491" s="31" t="s">
        <v>25930</v>
      </c>
      <c r="O6491" s="31" t="s">
        <v>25929</v>
      </c>
      <c r="P6491" s="32" t="s">
        <v>67</v>
      </c>
      <c r="Q6491" s="32">
        <v>0.5</v>
      </c>
      <c r="R6491" t="str">
        <f t="shared" si="101"/>
        <v>Дем'янюк Н.І. ПП, маг. "Продукти" р-н Белогорский Район, с.Степановка, ул.Центральная (0)</v>
      </c>
    </row>
    <row r="6492" spans="1:18" hidden="1" x14ac:dyDescent="0.25">
      <c r="A6492" s="32">
        <v>160243</v>
      </c>
      <c r="B6492" s="31" t="s">
        <v>8710</v>
      </c>
      <c r="C6492" s="31" t="s">
        <v>8711</v>
      </c>
      <c r="D6492" s="31" t="s">
        <v>8712</v>
      </c>
      <c r="E6492" s="31" t="s">
        <v>135</v>
      </c>
      <c r="F6492" s="31" t="s">
        <v>122</v>
      </c>
      <c r="G6492" s="31" t="s">
        <v>107</v>
      </c>
      <c r="H6492" s="31" t="s">
        <v>108</v>
      </c>
      <c r="I6492" s="31" t="s">
        <v>8706</v>
      </c>
      <c r="J6492" s="31" t="s">
        <v>8707</v>
      </c>
      <c r="K6492" s="31" t="s">
        <v>110</v>
      </c>
      <c r="L6492" s="31" t="s">
        <v>8711</v>
      </c>
      <c r="M6492" s="31" t="s">
        <v>10</v>
      </c>
      <c r="N6492" s="31" t="s">
        <v>25930</v>
      </c>
      <c r="O6492" s="31" t="s">
        <v>25929</v>
      </c>
      <c r="P6492" s="32" t="s">
        <v>66</v>
      </c>
      <c r="Q6492" s="32">
        <v>1</v>
      </c>
      <c r="R6492" t="str">
        <f t="shared" si="101"/>
        <v>Дем'янюк Н.І. ПП, маг. "Закусочна" р-н Белогорский Район, с.Хорошев, ул.Центральная, д.50</v>
      </c>
    </row>
    <row r="6493" spans="1:18" hidden="1" x14ac:dyDescent="0.25">
      <c r="A6493" s="32">
        <v>160243</v>
      </c>
      <c r="B6493" s="31" t="s">
        <v>8710</v>
      </c>
      <c r="C6493" s="31" t="s">
        <v>8711</v>
      </c>
      <c r="D6493" s="31" t="s">
        <v>8712</v>
      </c>
      <c r="E6493" s="31" t="s">
        <v>135</v>
      </c>
      <c r="F6493" s="31" t="s">
        <v>122</v>
      </c>
      <c r="G6493" s="31" t="s">
        <v>107</v>
      </c>
      <c r="H6493" s="31" t="s">
        <v>108</v>
      </c>
      <c r="I6493" s="31"/>
      <c r="J6493" s="31"/>
      <c r="K6493" s="31" t="s">
        <v>110</v>
      </c>
      <c r="L6493" s="31" t="s">
        <v>8711</v>
      </c>
      <c r="M6493" s="31" t="s">
        <v>10</v>
      </c>
      <c r="N6493" s="31" t="s">
        <v>25930</v>
      </c>
      <c r="O6493" s="31" t="s">
        <v>25929</v>
      </c>
      <c r="P6493" s="32" t="s">
        <v>66</v>
      </c>
      <c r="Q6493" s="32">
        <v>1</v>
      </c>
      <c r="R6493" t="str">
        <f t="shared" si="101"/>
        <v>Дем'янюк Н.І. ПП, маг. "Закусочна" р-н Белогорский Район, с.Хорошев, ул.Центральная, д.50</v>
      </c>
    </row>
    <row r="6494" spans="1:18" hidden="1" x14ac:dyDescent="0.25">
      <c r="A6494" s="32">
        <v>160256</v>
      </c>
      <c r="B6494" s="31" t="s">
        <v>8748</v>
      </c>
      <c r="C6494" s="31" t="s">
        <v>8749</v>
      </c>
      <c r="D6494" s="31" t="s">
        <v>8750</v>
      </c>
      <c r="E6494" s="31" t="s">
        <v>135</v>
      </c>
      <c r="F6494" s="31" t="s">
        <v>122</v>
      </c>
      <c r="G6494" s="31" t="s">
        <v>107</v>
      </c>
      <c r="H6494" s="31" t="s">
        <v>108</v>
      </c>
      <c r="I6494" s="31" t="s">
        <v>8751</v>
      </c>
      <c r="J6494" s="31" t="s">
        <v>8752</v>
      </c>
      <c r="K6494" s="31" t="s">
        <v>110</v>
      </c>
      <c r="L6494" s="31" t="s">
        <v>8749</v>
      </c>
      <c r="M6494" s="31" t="s">
        <v>11</v>
      </c>
      <c r="N6494" s="31" t="s">
        <v>25930</v>
      </c>
      <c r="O6494" s="31" t="s">
        <v>25929</v>
      </c>
      <c r="P6494" s="32" t="s">
        <v>67</v>
      </c>
      <c r="Q6494" s="32">
        <v>0.5</v>
      </c>
      <c r="R6494" t="str">
        <f t="shared" si="101"/>
        <v>Дерій Г.Д. ПП, маг. "Маяк" г.Шепетовка, ул.Чкалова, д.2</v>
      </c>
    </row>
    <row r="6495" spans="1:18" hidden="1" x14ac:dyDescent="0.25">
      <c r="A6495" s="32">
        <v>160256</v>
      </c>
      <c r="B6495" s="31" t="s">
        <v>8748</v>
      </c>
      <c r="C6495" s="31" t="s">
        <v>8749</v>
      </c>
      <c r="D6495" s="31" t="s">
        <v>8750</v>
      </c>
      <c r="E6495" s="31" t="s">
        <v>135</v>
      </c>
      <c r="F6495" s="31" t="s">
        <v>122</v>
      </c>
      <c r="G6495" s="31" t="s">
        <v>107</v>
      </c>
      <c r="H6495" s="31" t="s">
        <v>108</v>
      </c>
      <c r="I6495" s="31"/>
      <c r="J6495" s="31"/>
      <c r="K6495" s="31" t="s">
        <v>110</v>
      </c>
      <c r="L6495" s="31" t="s">
        <v>8749</v>
      </c>
      <c r="M6495" s="31" t="s">
        <v>11</v>
      </c>
      <c r="N6495" s="31" t="s">
        <v>25930</v>
      </c>
      <c r="O6495" s="31" t="s">
        <v>25929</v>
      </c>
      <c r="P6495" s="32" t="s">
        <v>67</v>
      </c>
      <c r="Q6495" s="32">
        <v>0.5</v>
      </c>
      <c r="R6495" t="str">
        <f t="shared" si="101"/>
        <v>Дерій Г.Д. ПП, маг. "Маяк" г.Шепетовка, ул.Чкалова, д.2</v>
      </c>
    </row>
    <row r="6496" spans="1:18" hidden="1" x14ac:dyDescent="0.25">
      <c r="A6496" s="32">
        <v>160258</v>
      </c>
      <c r="B6496" s="31" t="s">
        <v>8753</v>
      </c>
      <c r="C6496" s="31" t="s">
        <v>8754</v>
      </c>
      <c r="D6496" s="31" t="s">
        <v>8755</v>
      </c>
      <c r="E6496" s="31" t="s">
        <v>135</v>
      </c>
      <c r="F6496" s="31" t="s">
        <v>122</v>
      </c>
      <c r="G6496" s="31" t="s">
        <v>107</v>
      </c>
      <c r="H6496" s="31" t="s">
        <v>108</v>
      </c>
      <c r="I6496" s="31" t="s">
        <v>8756</v>
      </c>
      <c r="J6496" s="31" t="s">
        <v>8757</v>
      </c>
      <c r="K6496" s="31" t="s">
        <v>110</v>
      </c>
      <c r="L6496" s="31" t="s">
        <v>8754</v>
      </c>
      <c r="M6496" s="31" t="s">
        <v>12</v>
      </c>
      <c r="N6496" s="31" t="s">
        <v>25930</v>
      </c>
      <c r="O6496" s="31" t="s">
        <v>25929</v>
      </c>
      <c r="P6496" s="32" t="s">
        <v>66</v>
      </c>
      <c r="Q6496" s="32">
        <v>1</v>
      </c>
      <c r="R6496" t="str">
        <f t="shared" si="101"/>
        <v>Дехтярук О.Д. ПП, маг "М'ясо-риба" р-н Полонский Район, пгт.Понинка (ринок)</v>
      </c>
    </row>
    <row r="6497" spans="1:18" hidden="1" x14ac:dyDescent="0.25">
      <c r="A6497" s="32">
        <v>160272</v>
      </c>
      <c r="B6497" s="31" t="s">
        <v>8795</v>
      </c>
      <c r="C6497" s="31" t="s">
        <v>8796</v>
      </c>
      <c r="D6497" s="31" t="s">
        <v>8797</v>
      </c>
      <c r="E6497" s="31" t="s">
        <v>135</v>
      </c>
      <c r="F6497" s="31" t="s">
        <v>122</v>
      </c>
      <c r="G6497" s="31" t="s">
        <v>107</v>
      </c>
      <c r="H6497" s="31" t="s">
        <v>108</v>
      </c>
      <c r="I6497" s="31" t="s">
        <v>8798</v>
      </c>
      <c r="J6497" s="31" t="s">
        <v>8799</v>
      </c>
      <c r="K6497" s="31" t="s">
        <v>110</v>
      </c>
      <c r="L6497" s="31" t="s">
        <v>8796</v>
      </c>
      <c r="M6497" s="31" t="s">
        <v>9</v>
      </c>
      <c r="N6497" s="31" t="s">
        <v>25930</v>
      </c>
      <c r="O6497" s="31" t="s">
        <v>25929</v>
      </c>
      <c r="P6497" s="32" t="s">
        <v>66</v>
      </c>
      <c r="Q6497" s="32">
        <v>1</v>
      </c>
      <c r="R6497" t="str">
        <f t="shared" si="101"/>
        <v>Димніч Т.Р. ПП, маг. "Діана" р-н Полонский Район, с.Новоселица, ул.Калинина, д.17</v>
      </c>
    </row>
    <row r="6498" spans="1:18" hidden="1" x14ac:dyDescent="0.25">
      <c r="A6498" s="32">
        <v>160272</v>
      </c>
      <c r="B6498" s="31" t="s">
        <v>8795</v>
      </c>
      <c r="C6498" s="31" t="s">
        <v>8796</v>
      </c>
      <c r="D6498" s="31" t="s">
        <v>8797</v>
      </c>
      <c r="E6498" s="31" t="s">
        <v>135</v>
      </c>
      <c r="F6498" s="31" t="s">
        <v>122</v>
      </c>
      <c r="G6498" s="31" t="s">
        <v>107</v>
      </c>
      <c r="H6498" s="31" t="s">
        <v>108</v>
      </c>
      <c r="I6498" s="31"/>
      <c r="J6498" s="31"/>
      <c r="K6498" s="31" t="s">
        <v>110</v>
      </c>
      <c r="L6498" s="31" t="s">
        <v>8796</v>
      </c>
      <c r="M6498" s="31" t="s">
        <v>9</v>
      </c>
      <c r="N6498" s="31" t="s">
        <v>25930</v>
      </c>
      <c r="O6498" s="31" t="s">
        <v>25929</v>
      </c>
      <c r="P6498" s="32" t="s">
        <v>66</v>
      </c>
      <c r="Q6498" s="32">
        <v>1</v>
      </c>
      <c r="R6498" t="str">
        <f t="shared" si="101"/>
        <v>Димніч Т.Р. ПП, маг. "Діана" р-н Полонский Район, с.Новоселица, ул.Калинина, д.17</v>
      </c>
    </row>
    <row r="6499" spans="1:18" hidden="1" x14ac:dyDescent="0.25">
      <c r="A6499" s="32">
        <v>160288</v>
      </c>
      <c r="B6499" s="31" t="s">
        <v>8834</v>
      </c>
      <c r="C6499" s="31" t="s">
        <v>8835</v>
      </c>
      <c r="D6499" s="31" t="s">
        <v>8836</v>
      </c>
      <c r="E6499" s="31" t="s">
        <v>145</v>
      </c>
      <c r="F6499" s="31" t="s">
        <v>122</v>
      </c>
      <c r="G6499" s="31" t="s">
        <v>107</v>
      </c>
      <c r="H6499" s="31" t="s">
        <v>108</v>
      </c>
      <c r="I6499" s="31" t="s">
        <v>8837</v>
      </c>
      <c r="J6499" s="31" t="s">
        <v>8838</v>
      </c>
      <c r="K6499" s="31" t="s">
        <v>110</v>
      </c>
      <c r="L6499" s="31" t="s">
        <v>8835</v>
      </c>
      <c r="M6499" s="31" t="s">
        <v>14</v>
      </c>
      <c r="N6499" s="31" t="s">
        <v>25931</v>
      </c>
      <c r="O6499" s="31" t="s">
        <v>25929</v>
      </c>
      <c r="P6499" s="32" t="s">
        <v>67</v>
      </c>
      <c r="Q6499" s="32">
        <v>1</v>
      </c>
      <c r="R6499" t="str">
        <f t="shared" si="101"/>
        <v>Довга Л.Л. ПП, маг. "Продукти" р-н Волочисский Район, с.Корыстова, ул.24-го Партсъезда, д.24</v>
      </c>
    </row>
    <row r="6500" spans="1:18" hidden="1" x14ac:dyDescent="0.25">
      <c r="A6500" s="32">
        <v>160288</v>
      </c>
      <c r="B6500" s="31" t="s">
        <v>8834</v>
      </c>
      <c r="C6500" s="31" t="s">
        <v>8835</v>
      </c>
      <c r="D6500" s="31" t="s">
        <v>8836</v>
      </c>
      <c r="E6500" s="31" t="s">
        <v>145</v>
      </c>
      <c r="F6500" s="31" t="s">
        <v>122</v>
      </c>
      <c r="G6500" s="31" t="s">
        <v>107</v>
      </c>
      <c r="H6500" s="31" t="s">
        <v>108</v>
      </c>
      <c r="I6500" s="31"/>
      <c r="J6500" s="31"/>
      <c r="K6500" s="31" t="s">
        <v>110</v>
      </c>
      <c r="L6500" s="31" t="s">
        <v>8835</v>
      </c>
      <c r="M6500" s="31" t="s">
        <v>14</v>
      </c>
      <c r="N6500" s="31" t="s">
        <v>25931</v>
      </c>
      <c r="O6500" s="31" t="s">
        <v>25929</v>
      </c>
      <c r="P6500" s="32" t="s">
        <v>67</v>
      </c>
      <c r="Q6500" s="32">
        <v>1</v>
      </c>
      <c r="R6500" t="str">
        <f t="shared" si="101"/>
        <v>Довга Л.Л. ПП, маг. "Продукти" р-н Волочисский Район, с.Корыстова, ул.24-го Партсъезда, д.24</v>
      </c>
    </row>
    <row r="6501" spans="1:18" hidden="1" x14ac:dyDescent="0.25">
      <c r="A6501" s="32">
        <v>160307</v>
      </c>
      <c r="B6501" s="31" t="s">
        <v>8866</v>
      </c>
      <c r="C6501" s="31" t="s">
        <v>8867</v>
      </c>
      <c r="D6501" s="31" t="s">
        <v>8868</v>
      </c>
      <c r="E6501" s="31" t="s">
        <v>135</v>
      </c>
      <c r="F6501" s="31" t="s">
        <v>122</v>
      </c>
      <c r="G6501" s="31" t="s">
        <v>107</v>
      </c>
      <c r="H6501" s="31" t="s">
        <v>108</v>
      </c>
      <c r="I6501" s="31" t="s">
        <v>8869</v>
      </c>
      <c r="J6501" s="31" t="s">
        <v>8870</v>
      </c>
      <c r="K6501" s="31" t="s">
        <v>110</v>
      </c>
      <c r="L6501" s="31" t="s">
        <v>8867</v>
      </c>
      <c r="M6501" s="31" t="s">
        <v>10</v>
      </c>
      <c r="N6501" s="31" t="s">
        <v>25930</v>
      </c>
      <c r="O6501" s="31" t="s">
        <v>25929</v>
      </c>
      <c r="P6501" s="32" t="s">
        <v>67</v>
      </c>
      <c r="Q6501" s="32">
        <v>1</v>
      </c>
      <c r="R6501" t="str">
        <f t="shared" si="101"/>
        <v>Драчук В.М. ПП, маг. "Оріон" г.Нетишин, ул.Высоцкого, д.4</v>
      </c>
    </row>
    <row r="6502" spans="1:18" hidden="1" x14ac:dyDescent="0.25">
      <c r="A6502" s="32">
        <v>160307</v>
      </c>
      <c r="B6502" s="31" t="s">
        <v>8866</v>
      </c>
      <c r="C6502" s="31" t="s">
        <v>8867</v>
      </c>
      <c r="D6502" s="31" t="s">
        <v>8868</v>
      </c>
      <c r="E6502" s="31" t="s">
        <v>135</v>
      </c>
      <c r="F6502" s="31" t="s">
        <v>122</v>
      </c>
      <c r="G6502" s="31" t="s">
        <v>107</v>
      </c>
      <c r="H6502" s="31" t="s">
        <v>108</v>
      </c>
      <c r="I6502" s="31"/>
      <c r="J6502" s="31"/>
      <c r="K6502" s="31" t="s">
        <v>110</v>
      </c>
      <c r="L6502" s="31" t="s">
        <v>8867</v>
      </c>
      <c r="M6502" s="31" t="s">
        <v>10</v>
      </c>
      <c r="N6502" s="31" t="s">
        <v>25930</v>
      </c>
      <c r="O6502" s="31" t="s">
        <v>25929</v>
      </c>
      <c r="P6502" s="32" t="s">
        <v>67</v>
      </c>
      <c r="Q6502" s="32">
        <v>1</v>
      </c>
      <c r="R6502" t="str">
        <f t="shared" si="101"/>
        <v>Драчук В.М. ПП, маг. "Оріон" г.Нетишин, ул.Высоцкого, д.4</v>
      </c>
    </row>
    <row r="6503" spans="1:18" hidden="1" x14ac:dyDescent="0.25">
      <c r="A6503" s="32">
        <v>160308</v>
      </c>
      <c r="B6503" s="31" t="s">
        <v>8871</v>
      </c>
      <c r="C6503" s="31" t="s">
        <v>8872</v>
      </c>
      <c r="D6503" s="31" t="s">
        <v>8873</v>
      </c>
      <c r="E6503" s="31" t="s">
        <v>135</v>
      </c>
      <c r="F6503" s="31" t="s">
        <v>122</v>
      </c>
      <c r="G6503" s="31" t="s">
        <v>107</v>
      </c>
      <c r="H6503" s="31" t="s">
        <v>108</v>
      </c>
      <c r="I6503" s="31" t="s">
        <v>8869</v>
      </c>
      <c r="J6503" s="31" t="s">
        <v>8870</v>
      </c>
      <c r="K6503" s="31" t="s">
        <v>110</v>
      </c>
      <c r="L6503" s="31" t="s">
        <v>8872</v>
      </c>
      <c r="M6503" s="31" t="s">
        <v>10</v>
      </c>
      <c r="N6503" s="31" t="s">
        <v>25930</v>
      </c>
      <c r="O6503" s="31" t="s">
        <v>25929</v>
      </c>
      <c r="P6503" s="32" t="s">
        <v>67</v>
      </c>
      <c r="Q6503" s="32">
        <v>1</v>
      </c>
      <c r="R6503" t="str">
        <f t="shared" si="101"/>
        <v>Драчук В.М. ПП, маг. "Фенікс" г.Нетишин, ул.Варшавская, д.17</v>
      </c>
    </row>
    <row r="6504" spans="1:18" hidden="1" x14ac:dyDescent="0.25">
      <c r="A6504" s="32">
        <v>160308</v>
      </c>
      <c r="B6504" s="31" t="s">
        <v>8871</v>
      </c>
      <c r="C6504" s="31" t="s">
        <v>8872</v>
      </c>
      <c r="D6504" s="31" t="s">
        <v>8873</v>
      </c>
      <c r="E6504" s="31" t="s">
        <v>135</v>
      </c>
      <c r="F6504" s="31" t="s">
        <v>122</v>
      </c>
      <c r="G6504" s="31" t="s">
        <v>107</v>
      </c>
      <c r="H6504" s="31" t="s">
        <v>108</v>
      </c>
      <c r="I6504" s="31"/>
      <c r="J6504" s="31"/>
      <c r="K6504" s="31" t="s">
        <v>110</v>
      </c>
      <c r="L6504" s="31" t="s">
        <v>8872</v>
      </c>
      <c r="M6504" s="31" t="s">
        <v>10</v>
      </c>
      <c r="N6504" s="31" t="s">
        <v>25930</v>
      </c>
      <c r="O6504" s="31" t="s">
        <v>25929</v>
      </c>
      <c r="P6504" s="32" t="s">
        <v>67</v>
      </c>
      <c r="Q6504" s="32">
        <v>1</v>
      </c>
      <c r="R6504" t="str">
        <f t="shared" si="101"/>
        <v>Драчук В.М. ПП, маг. "Фенікс" г.Нетишин, ул.Варшавская, д.17</v>
      </c>
    </row>
    <row r="6505" spans="1:18" hidden="1" x14ac:dyDescent="0.25">
      <c r="A6505" s="32">
        <v>160310</v>
      </c>
      <c r="B6505" s="31" t="s">
        <v>8874</v>
      </c>
      <c r="C6505" s="31" t="s">
        <v>8875</v>
      </c>
      <c r="D6505" s="31" t="s">
        <v>8876</v>
      </c>
      <c r="E6505" s="31" t="s">
        <v>135</v>
      </c>
      <c r="F6505" s="31" t="s">
        <v>122</v>
      </c>
      <c r="G6505" s="31" t="s">
        <v>299</v>
      </c>
      <c r="H6505" s="31" t="s">
        <v>108</v>
      </c>
      <c r="I6505" s="31" t="s">
        <v>8877</v>
      </c>
      <c r="J6505" s="31" t="s">
        <v>8878</v>
      </c>
      <c r="K6505" s="31" t="s">
        <v>110</v>
      </c>
      <c r="L6505" s="31" t="s">
        <v>8875</v>
      </c>
      <c r="M6505" s="31" t="s">
        <v>12</v>
      </c>
      <c r="N6505" s="31" t="s">
        <v>25930</v>
      </c>
      <c r="O6505" s="31" t="s">
        <v>25929</v>
      </c>
      <c r="P6505" s="32" t="s">
        <v>66</v>
      </c>
      <c r="Q6505" s="32">
        <v>0.5</v>
      </c>
      <c r="R6505" t="str">
        <f t="shared" si="101"/>
        <v>Дрегало Ю.Є. ПП, маг. "Гастроном" р-н Полонский Район, г.Полонное, ул.Украинки Леси, д.166</v>
      </c>
    </row>
    <row r="6506" spans="1:18" hidden="1" x14ac:dyDescent="0.25">
      <c r="A6506" s="32">
        <v>160310</v>
      </c>
      <c r="B6506" s="31" t="s">
        <v>8874</v>
      </c>
      <c r="C6506" s="31" t="s">
        <v>8875</v>
      </c>
      <c r="D6506" s="31" t="s">
        <v>8876</v>
      </c>
      <c r="E6506" s="31" t="s">
        <v>135</v>
      </c>
      <c r="F6506" s="31" t="s">
        <v>122</v>
      </c>
      <c r="G6506" s="31" t="s">
        <v>299</v>
      </c>
      <c r="H6506" s="31" t="s">
        <v>108</v>
      </c>
      <c r="I6506" s="31"/>
      <c r="J6506" s="31"/>
      <c r="K6506" s="31" t="s">
        <v>110</v>
      </c>
      <c r="L6506" s="31" t="s">
        <v>8879</v>
      </c>
      <c r="M6506" s="31" t="s">
        <v>12</v>
      </c>
      <c r="N6506" s="31" t="s">
        <v>25930</v>
      </c>
      <c r="O6506" s="31" t="s">
        <v>25929</v>
      </c>
      <c r="P6506" s="32" t="s">
        <v>66</v>
      </c>
      <c r="Q6506" s="32">
        <v>0.5</v>
      </c>
      <c r="R6506" t="str">
        <f t="shared" si="101"/>
        <v>Дрегало Ю.Є. ПП, маг. "Гастроном" р-н Полонский Район, г.Полонное, ул.Украинки Леси, д.166</v>
      </c>
    </row>
    <row r="6507" spans="1:18" hidden="1" x14ac:dyDescent="0.25">
      <c r="A6507" s="32">
        <v>160312</v>
      </c>
      <c r="B6507" s="31" t="s">
        <v>8880</v>
      </c>
      <c r="C6507" s="31" t="s">
        <v>7027</v>
      </c>
      <c r="D6507" s="31" t="s">
        <v>8881</v>
      </c>
      <c r="E6507" s="31" t="s">
        <v>145</v>
      </c>
      <c r="F6507" s="31" t="s">
        <v>122</v>
      </c>
      <c r="G6507" s="31" t="s">
        <v>107</v>
      </c>
      <c r="H6507" s="31" t="s">
        <v>108</v>
      </c>
      <c r="I6507" s="31" t="s">
        <v>8882</v>
      </c>
      <c r="J6507" s="31" t="s">
        <v>8883</v>
      </c>
      <c r="K6507" s="31" t="s">
        <v>110</v>
      </c>
      <c r="L6507" s="31" t="s">
        <v>7027</v>
      </c>
      <c r="M6507" s="31" t="s">
        <v>14</v>
      </c>
      <c r="N6507" s="31" t="s">
        <v>25931</v>
      </c>
      <c r="O6507" s="31" t="s">
        <v>25929</v>
      </c>
      <c r="P6507" s="32" t="s">
        <v>66</v>
      </c>
      <c r="Q6507" s="32">
        <v>1</v>
      </c>
      <c r="R6507" t="str">
        <f t="shared" si="101"/>
        <v>Дрогомерецький Р.А. ПП, маг. "Продукти" р-н Волочисский Район, с.Корыстова, ул.Независимости, д.29</v>
      </c>
    </row>
    <row r="6508" spans="1:18" hidden="1" x14ac:dyDescent="0.25">
      <c r="A6508" s="32">
        <v>160312</v>
      </c>
      <c r="B6508" s="31" t="s">
        <v>8880</v>
      </c>
      <c r="C6508" s="31" t="s">
        <v>7027</v>
      </c>
      <c r="D6508" s="31" t="s">
        <v>8881</v>
      </c>
      <c r="E6508" s="31" t="s">
        <v>145</v>
      </c>
      <c r="F6508" s="31" t="s">
        <v>122</v>
      </c>
      <c r="G6508" s="31" t="s">
        <v>107</v>
      </c>
      <c r="H6508" s="31" t="s">
        <v>108</v>
      </c>
      <c r="I6508" s="31"/>
      <c r="J6508" s="31"/>
      <c r="K6508" s="31" t="s">
        <v>110</v>
      </c>
      <c r="L6508" s="31" t="s">
        <v>7027</v>
      </c>
      <c r="M6508" s="31" t="s">
        <v>14</v>
      </c>
      <c r="N6508" s="31" t="s">
        <v>25931</v>
      </c>
      <c r="O6508" s="31" t="s">
        <v>25929</v>
      </c>
      <c r="P6508" s="32" t="s">
        <v>66</v>
      </c>
      <c r="Q6508" s="32">
        <v>1</v>
      </c>
      <c r="R6508" t="str">
        <f t="shared" si="101"/>
        <v>Дрогомерецький Р.А. ПП, маг. "Продукти" р-н Волочисский Район, с.Корыстова, ул.Независимости, д.29</v>
      </c>
    </row>
    <row r="6509" spans="1:18" hidden="1" x14ac:dyDescent="0.25">
      <c r="A6509" s="32">
        <v>160323</v>
      </c>
      <c r="B6509" s="31" t="s">
        <v>8919</v>
      </c>
      <c r="C6509" s="31" t="s">
        <v>8920</v>
      </c>
      <c r="D6509" s="31" t="s">
        <v>8921</v>
      </c>
      <c r="E6509" s="31" t="s">
        <v>145</v>
      </c>
      <c r="F6509" s="31" t="s">
        <v>122</v>
      </c>
      <c r="G6509" s="31" t="s">
        <v>107</v>
      </c>
      <c r="H6509" s="31" t="s">
        <v>108</v>
      </c>
      <c r="I6509" s="31" t="s">
        <v>8922</v>
      </c>
      <c r="J6509" s="31" t="s">
        <v>8923</v>
      </c>
      <c r="K6509" s="31" t="s">
        <v>110</v>
      </c>
      <c r="L6509" s="31" t="s">
        <v>8920</v>
      </c>
      <c r="M6509" s="31" t="s">
        <v>16</v>
      </c>
      <c r="N6509" s="31" t="s">
        <v>25931</v>
      </c>
      <c r="O6509" s="31" t="s">
        <v>25929</v>
      </c>
      <c r="P6509" s="32" t="s">
        <v>67</v>
      </c>
      <c r="Q6509" s="32">
        <v>0.5</v>
      </c>
      <c r="R6509" t="str">
        <f t="shared" si="101"/>
        <v>Дуднік В.І. ПП, маг. "Продукти" р-н Виньковецкий Район, с.Адамовка, ул.Ленина, д.32</v>
      </c>
    </row>
    <row r="6510" spans="1:18" hidden="1" x14ac:dyDescent="0.25">
      <c r="A6510" s="32">
        <v>160323</v>
      </c>
      <c r="B6510" s="31" t="s">
        <v>8919</v>
      </c>
      <c r="C6510" s="31" t="s">
        <v>8920</v>
      </c>
      <c r="D6510" s="31" t="s">
        <v>8921</v>
      </c>
      <c r="E6510" s="31" t="s">
        <v>145</v>
      </c>
      <c r="F6510" s="31" t="s">
        <v>122</v>
      </c>
      <c r="G6510" s="31" t="s">
        <v>107</v>
      </c>
      <c r="H6510" s="31" t="s">
        <v>108</v>
      </c>
      <c r="I6510" s="31"/>
      <c r="J6510" s="31"/>
      <c r="K6510" s="31" t="s">
        <v>110</v>
      </c>
      <c r="L6510" s="31" t="s">
        <v>8920</v>
      </c>
      <c r="M6510" s="31" t="s">
        <v>16</v>
      </c>
      <c r="N6510" s="31" t="s">
        <v>25931</v>
      </c>
      <c r="O6510" s="31" t="s">
        <v>25929</v>
      </c>
      <c r="P6510" s="32" t="s">
        <v>67</v>
      </c>
      <c r="Q6510" s="32">
        <v>0.5</v>
      </c>
      <c r="R6510" t="str">
        <f t="shared" si="101"/>
        <v>Дуднік В.І. ПП, маг. "Продукти" р-н Виньковецкий Район, с.Адамовка, ул.Ленина, д.32</v>
      </c>
    </row>
    <row r="6511" spans="1:18" hidden="1" x14ac:dyDescent="0.25">
      <c r="A6511" s="32">
        <v>160326</v>
      </c>
      <c r="B6511" s="31" t="s">
        <v>8929</v>
      </c>
      <c r="C6511" s="31" t="s">
        <v>8930</v>
      </c>
      <c r="D6511" s="31" t="s">
        <v>8931</v>
      </c>
      <c r="E6511" s="31" t="s">
        <v>145</v>
      </c>
      <c r="F6511" s="31" t="s">
        <v>122</v>
      </c>
      <c r="G6511" s="31" t="s">
        <v>299</v>
      </c>
      <c r="H6511" s="31" t="s">
        <v>108</v>
      </c>
      <c r="I6511" s="31" t="s">
        <v>8932</v>
      </c>
      <c r="J6511" s="31" t="s">
        <v>8933</v>
      </c>
      <c r="K6511" s="31" t="s">
        <v>110</v>
      </c>
      <c r="L6511" s="31" t="s">
        <v>8930</v>
      </c>
      <c r="M6511" s="31" t="s">
        <v>15</v>
      </c>
      <c r="N6511" s="31" t="s">
        <v>25931</v>
      </c>
      <c r="O6511" s="31" t="s">
        <v>25929</v>
      </c>
      <c r="P6511" s="32" t="s">
        <v>66</v>
      </c>
      <c r="Q6511" s="32">
        <v>1</v>
      </c>
      <c r="R6511" t="str">
        <f t="shared" si="101"/>
        <v>Дука І.А. ПП, маг. "Дукат" р-н Волочисский Район, г.Волочиск, ул.Уральских Танкистов, д.36</v>
      </c>
    </row>
    <row r="6512" spans="1:18" hidden="1" x14ac:dyDescent="0.25">
      <c r="A6512" s="32">
        <v>160326</v>
      </c>
      <c r="B6512" s="31" t="s">
        <v>8929</v>
      </c>
      <c r="C6512" s="31" t="s">
        <v>8930</v>
      </c>
      <c r="D6512" s="31" t="s">
        <v>8931</v>
      </c>
      <c r="E6512" s="31" t="s">
        <v>145</v>
      </c>
      <c r="F6512" s="31" t="s">
        <v>122</v>
      </c>
      <c r="G6512" s="31" t="s">
        <v>299</v>
      </c>
      <c r="H6512" s="31" t="s">
        <v>108</v>
      </c>
      <c r="I6512" s="31"/>
      <c r="J6512" s="31"/>
      <c r="K6512" s="31" t="s">
        <v>110</v>
      </c>
      <c r="L6512" s="31" t="s">
        <v>8930</v>
      </c>
      <c r="M6512" s="31" t="s">
        <v>15</v>
      </c>
      <c r="N6512" s="31" t="s">
        <v>25931</v>
      </c>
      <c r="O6512" s="31" t="s">
        <v>25929</v>
      </c>
      <c r="P6512" s="32" t="s">
        <v>66</v>
      </c>
      <c r="Q6512" s="32">
        <v>1</v>
      </c>
      <c r="R6512" t="str">
        <f t="shared" si="101"/>
        <v>Дука І.А. ПП, маг. "Дукат" р-н Волочисский Район, г.Волочиск, ул.Уральских Танкистов, д.36</v>
      </c>
    </row>
    <row r="6513" spans="1:18" hidden="1" x14ac:dyDescent="0.25">
      <c r="A6513" s="32">
        <v>163181</v>
      </c>
      <c r="B6513" s="31" t="s">
        <v>15934</v>
      </c>
      <c r="C6513" s="31" t="s">
        <v>15935</v>
      </c>
      <c r="D6513" s="31" t="s">
        <v>15936</v>
      </c>
      <c r="E6513" s="31" t="s">
        <v>135</v>
      </c>
      <c r="F6513" s="31" t="s">
        <v>122</v>
      </c>
      <c r="G6513" s="31" t="s">
        <v>107</v>
      </c>
      <c r="H6513" s="31" t="s">
        <v>108</v>
      </c>
      <c r="I6513" s="31"/>
      <c r="J6513" s="31"/>
      <c r="K6513" s="31" t="s">
        <v>110</v>
      </c>
      <c r="L6513" s="31" t="s">
        <v>15935</v>
      </c>
      <c r="M6513" s="31" t="s">
        <v>11</v>
      </c>
      <c r="N6513" s="31" t="s">
        <v>25930</v>
      </c>
      <c r="O6513" s="31" t="s">
        <v>25929</v>
      </c>
      <c r="P6513" s="32" t="s">
        <v>67</v>
      </c>
      <c r="Q6513" s="32">
        <v>0.5</v>
      </c>
      <c r="R6513" t="str">
        <f t="shared" si="101"/>
        <v>Ерзак Н.І. ПП, маг. "Астра" г.Шепетовка, ул.Шешукова, д.12а</v>
      </c>
    </row>
    <row r="6514" spans="1:18" hidden="1" x14ac:dyDescent="0.25">
      <c r="A6514" s="32">
        <v>163191</v>
      </c>
      <c r="B6514" s="31" t="s">
        <v>15954</v>
      </c>
      <c r="C6514" s="31" t="s">
        <v>15955</v>
      </c>
      <c r="D6514" s="31" t="s">
        <v>15956</v>
      </c>
      <c r="E6514" s="31" t="s">
        <v>135</v>
      </c>
      <c r="F6514" s="31" t="s">
        <v>122</v>
      </c>
      <c r="G6514" s="31" t="s">
        <v>107</v>
      </c>
      <c r="H6514" s="31" t="s">
        <v>108</v>
      </c>
      <c r="I6514" s="31" t="s">
        <v>15957</v>
      </c>
      <c r="J6514" s="31" t="s">
        <v>15958</v>
      </c>
      <c r="K6514" s="31" t="s">
        <v>110</v>
      </c>
      <c r="L6514" s="31" t="s">
        <v>15959</v>
      </c>
      <c r="M6514" s="31" t="s">
        <v>10</v>
      </c>
      <c r="N6514" s="31" t="s">
        <v>25930</v>
      </c>
      <c r="O6514" s="31" t="s">
        <v>25929</v>
      </c>
      <c r="P6514" s="32" t="s">
        <v>66</v>
      </c>
      <c r="Q6514" s="32">
        <v>1</v>
      </c>
      <c r="R6514" t="str">
        <f t="shared" si="101"/>
        <v>Єфімчук О.С.ПП,маг "АВС" г.Нетишин, просп Курчатова, д.3</v>
      </c>
    </row>
    <row r="6515" spans="1:18" hidden="1" x14ac:dyDescent="0.25">
      <c r="A6515" s="32">
        <v>163191</v>
      </c>
      <c r="B6515" s="31" t="s">
        <v>15954</v>
      </c>
      <c r="C6515" s="31" t="s">
        <v>15955</v>
      </c>
      <c r="D6515" s="31" t="s">
        <v>15956</v>
      </c>
      <c r="E6515" s="31" t="s">
        <v>135</v>
      </c>
      <c r="F6515" s="31" t="s">
        <v>122</v>
      </c>
      <c r="G6515" s="31" t="s">
        <v>107</v>
      </c>
      <c r="H6515" s="31" t="s">
        <v>108</v>
      </c>
      <c r="I6515" s="31"/>
      <c r="J6515" s="31"/>
      <c r="K6515" s="31" t="s">
        <v>110</v>
      </c>
      <c r="L6515" s="31" t="s">
        <v>15955</v>
      </c>
      <c r="M6515" s="31" t="s">
        <v>10</v>
      </c>
      <c r="N6515" s="31" t="s">
        <v>25930</v>
      </c>
      <c r="O6515" s="31" t="s">
        <v>25929</v>
      </c>
      <c r="P6515" s="32" t="s">
        <v>66</v>
      </c>
      <c r="Q6515" s="32">
        <v>1</v>
      </c>
      <c r="R6515" t="str">
        <f t="shared" si="101"/>
        <v>Єфімчук О.С.ПП,маг "АВС" г.Нетишин, просп Курчатова, д.3</v>
      </c>
    </row>
    <row r="6516" spans="1:18" hidden="1" x14ac:dyDescent="0.25">
      <c r="A6516" s="32">
        <v>163198</v>
      </c>
      <c r="B6516" s="31" t="s">
        <v>15973</v>
      </c>
      <c r="C6516" s="31" t="s">
        <v>15974</v>
      </c>
      <c r="D6516" s="31" t="s">
        <v>15975</v>
      </c>
      <c r="E6516" s="31" t="s">
        <v>145</v>
      </c>
      <c r="F6516" s="31" t="s">
        <v>122</v>
      </c>
      <c r="G6516" s="31" t="s">
        <v>107</v>
      </c>
      <c r="H6516" s="31" t="s">
        <v>108</v>
      </c>
      <c r="I6516" s="31" t="s">
        <v>15974</v>
      </c>
      <c r="J6516" s="31" t="s">
        <v>15976</v>
      </c>
      <c r="K6516" s="31" t="s">
        <v>110</v>
      </c>
      <c r="L6516" s="31" t="s">
        <v>15974</v>
      </c>
      <c r="M6516" s="31" t="s">
        <v>16</v>
      </c>
      <c r="N6516" s="31" t="s">
        <v>25931</v>
      </c>
      <c r="O6516" s="31" t="s">
        <v>25929</v>
      </c>
      <c r="P6516" s="32" t="s">
        <v>67</v>
      </c>
      <c r="Q6516" s="32">
        <v>0.5</v>
      </c>
      <c r="R6516" t="str">
        <f t="shared" si="101"/>
        <v>Женишковецьке ГКП ВРСТ р-н Виньковецкий Район, с.Женишковцы, ул.Советская, д.15</v>
      </c>
    </row>
    <row r="6517" spans="1:18" hidden="1" x14ac:dyDescent="0.25">
      <c r="A6517" s="32">
        <v>163209</v>
      </c>
      <c r="B6517" s="31" t="s">
        <v>16006</v>
      </c>
      <c r="C6517" s="31" t="s">
        <v>16007</v>
      </c>
      <c r="D6517" s="31" t="s">
        <v>16008</v>
      </c>
      <c r="E6517" s="31" t="s">
        <v>145</v>
      </c>
      <c r="F6517" s="31" t="s">
        <v>122</v>
      </c>
      <c r="G6517" s="31" t="s">
        <v>107</v>
      </c>
      <c r="H6517" s="31" t="s">
        <v>108</v>
      </c>
      <c r="I6517" s="31"/>
      <c r="J6517" s="31"/>
      <c r="K6517" s="31" t="s">
        <v>110</v>
      </c>
      <c r="L6517" s="31" t="s">
        <v>16007</v>
      </c>
      <c r="M6517" s="31" t="s">
        <v>15</v>
      </c>
      <c r="N6517" s="31" t="s">
        <v>25931</v>
      </c>
      <c r="O6517" s="31" t="s">
        <v>25929</v>
      </c>
      <c r="P6517" s="32" t="s">
        <v>66</v>
      </c>
      <c r="Q6517" s="32">
        <v>1</v>
      </c>
      <c r="R6517" t="str">
        <f t="shared" si="101"/>
        <v>Жук О.І. ПП, маг. "Компроміс" р-н Волочисский Район, г.Волочиск, ул.Независимости, д.207а</v>
      </c>
    </row>
    <row r="6518" spans="1:18" hidden="1" x14ac:dyDescent="0.25">
      <c r="A6518" s="32">
        <v>163209</v>
      </c>
      <c r="B6518" s="31" t="s">
        <v>16006</v>
      </c>
      <c r="C6518" s="31" t="s">
        <v>16007</v>
      </c>
      <c r="D6518" s="31" t="s">
        <v>16008</v>
      </c>
      <c r="E6518" s="31" t="s">
        <v>145</v>
      </c>
      <c r="F6518" s="31" t="s">
        <v>122</v>
      </c>
      <c r="G6518" s="31" t="s">
        <v>107</v>
      </c>
      <c r="H6518" s="31" t="s">
        <v>108</v>
      </c>
      <c r="I6518" s="31" t="s">
        <v>16009</v>
      </c>
      <c r="J6518" s="31" t="s">
        <v>16010</v>
      </c>
      <c r="K6518" s="31" t="s">
        <v>110</v>
      </c>
      <c r="L6518" s="31" t="s">
        <v>16007</v>
      </c>
      <c r="M6518" s="31" t="s">
        <v>15</v>
      </c>
      <c r="N6518" s="31" t="s">
        <v>25931</v>
      </c>
      <c r="O6518" s="31" t="s">
        <v>25929</v>
      </c>
      <c r="P6518" s="32" t="s">
        <v>66</v>
      </c>
      <c r="Q6518" s="32">
        <v>1</v>
      </c>
      <c r="R6518" t="str">
        <f t="shared" si="101"/>
        <v>Жук О.І. ПП, маг. "Компроміс" р-н Волочисский Район, г.Волочиск, ул.Независимости, д.207а</v>
      </c>
    </row>
    <row r="6519" spans="1:18" hidden="1" x14ac:dyDescent="0.25">
      <c r="A6519" s="32">
        <v>163221</v>
      </c>
      <c r="B6519" s="31" t="s">
        <v>16022</v>
      </c>
      <c r="C6519" s="31" t="s">
        <v>16023</v>
      </c>
      <c r="D6519" s="31" t="s">
        <v>16024</v>
      </c>
      <c r="E6519" s="31" t="s">
        <v>145</v>
      </c>
      <c r="F6519" s="31" t="s">
        <v>122</v>
      </c>
      <c r="G6519" s="31" t="s">
        <v>107</v>
      </c>
      <c r="H6519" s="31" t="s">
        <v>108</v>
      </c>
      <c r="I6519" s="31"/>
      <c r="J6519" s="31"/>
      <c r="K6519" s="31" t="s">
        <v>110</v>
      </c>
      <c r="L6519" s="31" t="s">
        <v>16023</v>
      </c>
      <c r="M6519" s="31" t="s">
        <v>16</v>
      </c>
      <c r="N6519" s="31" t="s">
        <v>25931</v>
      </c>
      <c r="O6519" s="31" t="s">
        <v>25929</v>
      </c>
      <c r="P6519" s="32" t="s">
        <v>67</v>
      </c>
      <c r="Q6519" s="32">
        <v>0.5</v>
      </c>
      <c r="R6519" t="str">
        <f t="shared" si="101"/>
        <v>Заболотна Л.Л. ПП, маг. "Каштан" р-н Хмельницкий Район, с.Грузевица, ул.Центральная, д.64</v>
      </c>
    </row>
    <row r="6520" spans="1:18" hidden="1" x14ac:dyDescent="0.25">
      <c r="A6520" s="32">
        <v>163221</v>
      </c>
      <c r="B6520" s="31" t="s">
        <v>16022</v>
      </c>
      <c r="C6520" s="31" t="s">
        <v>16023</v>
      </c>
      <c r="D6520" s="31" t="s">
        <v>16024</v>
      </c>
      <c r="E6520" s="31" t="s">
        <v>145</v>
      </c>
      <c r="F6520" s="31" t="s">
        <v>122</v>
      </c>
      <c r="G6520" s="31" t="s">
        <v>107</v>
      </c>
      <c r="H6520" s="31" t="s">
        <v>108</v>
      </c>
      <c r="I6520" s="31" t="s">
        <v>16025</v>
      </c>
      <c r="J6520" s="31" t="s">
        <v>16026</v>
      </c>
      <c r="K6520" s="31" t="s">
        <v>110</v>
      </c>
      <c r="L6520" s="31" t="s">
        <v>16023</v>
      </c>
      <c r="M6520" s="31" t="s">
        <v>16</v>
      </c>
      <c r="N6520" s="31" t="s">
        <v>25931</v>
      </c>
      <c r="O6520" s="31" t="s">
        <v>25929</v>
      </c>
      <c r="P6520" s="32" t="s">
        <v>67</v>
      </c>
      <c r="Q6520" s="32">
        <v>0.5</v>
      </c>
      <c r="R6520" t="str">
        <f t="shared" si="101"/>
        <v>Заболотна Л.Л. ПП, маг. "Каштан" р-н Хмельницкий Район, с.Грузевица, ул.Центральная, д.64</v>
      </c>
    </row>
    <row r="6521" spans="1:18" hidden="1" x14ac:dyDescent="0.25">
      <c r="A6521" s="32">
        <v>163222</v>
      </c>
      <c r="B6521" s="31" t="s">
        <v>16027</v>
      </c>
      <c r="C6521" s="31" t="s">
        <v>16028</v>
      </c>
      <c r="D6521" s="31" t="s">
        <v>16029</v>
      </c>
      <c r="E6521" s="31" t="s">
        <v>145</v>
      </c>
      <c r="F6521" s="31" t="s">
        <v>122</v>
      </c>
      <c r="G6521" s="31" t="s">
        <v>107</v>
      </c>
      <c r="H6521" s="31" t="s">
        <v>108</v>
      </c>
      <c r="I6521" s="31"/>
      <c r="J6521" s="31"/>
      <c r="K6521" s="31" t="s">
        <v>110</v>
      </c>
      <c r="L6521" s="31" t="s">
        <v>16030</v>
      </c>
      <c r="M6521" s="31" t="s">
        <v>25936</v>
      </c>
      <c r="N6521" s="31" t="s">
        <v>25931</v>
      </c>
      <c r="O6521" s="31" t="s">
        <v>25929</v>
      </c>
      <c r="P6521" s="32" t="s">
        <v>66</v>
      </c>
      <c r="Q6521" s="32">
        <v>1</v>
      </c>
      <c r="R6521" t="str">
        <f t="shared" si="101"/>
        <v>Артеменко М.Г. ПП, маг. "Бджілка" р-н Ярмолинецкий Район, пгт.Ярмолинцы, ул.Иова Ивана, д.1</v>
      </c>
    </row>
    <row r="6522" spans="1:18" hidden="1" x14ac:dyDescent="0.25">
      <c r="A6522" s="32">
        <v>163222</v>
      </c>
      <c r="B6522" s="31" t="s">
        <v>16027</v>
      </c>
      <c r="C6522" s="31" t="s">
        <v>16028</v>
      </c>
      <c r="D6522" s="31" t="s">
        <v>16029</v>
      </c>
      <c r="E6522" s="31" t="s">
        <v>145</v>
      </c>
      <c r="F6522" s="31" t="s">
        <v>122</v>
      </c>
      <c r="G6522" s="31" t="s">
        <v>107</v>
      </c>
      <c r="H6522" s="31" t="s">
        <v>108</v>
      </c>
      <c r="I6522" s="31" t="s">
        <v>16031</v>
      </c>
      <c r="J6522" s="31" t="s">
        <v>16032</v>
      </c>
      <c r="K6522" s="31" t="s">
        <v>110</v>
      </c>
      <c r="L6522" s="31" t="s">
        <v>16028</v>
      </c>
      <c r="M6522" s="31" t="s">
        <v>25936</v>
      </c>
      <c r="N6522" s="31" t="s">
        <v>25931</v>
      </c>
      <c r="O6522" s="31" t="s">
        <v>25929</v>
      </c>
      <c r="P6522" s="32" t="s">
        <v>66</v>
      </c>
      <c r="Q6522" s="32">
        <v>1</v>
      </c>
      <c r="R6522" t="str">
        <f t="shared" si="101"/>
        <v>Артеменко М.Г. ПП, маг. "Бджілка" р-н Ярмолинецкий Район, пгт.Ярмолинцы, ул.Иова Ивана, д.1</v>
      </c>
    </row>
    <row r="6523" spans="1:18" hidden="1" x14ac:dyDescent="0.25">
      <c r="A6523" s="32">
        <v>163227</v>
      </c>
      <c r="B6523" s="31" t="s">
        <v>16043</v>
      </c>
      <c r="C6523" s="31" t="s">
        <v>16044</v>
      </c>
      <c r="D6523" s="31" t="s">
        <v>16045</v>
      </c>
      <c r="E6523" s="31" t="s">
        <v>145</v>
      </c>
      <c r="F6523" s="31" t="s">
        <v>122</v>
      </c>
      <c r="G6523" s="31" t="s">
        <v>107</v>
      </c>
      <c r="H6523" s="31" t="s">
        <v>108</v>
      </c>
      <c r="I6523" s="31" t="s">
        <v>16046</v>
      </c>
      <c r="J6523" s="31" t="s">
        <v>16047</v>
      </c>
      <c r="K6523" s="31" t="s">
        <v>110</v>
      </c>
      <c r="L6523" s="31" t="s">
        <v>16044</v>
      </c>
      <c r="M6523" s="31" t="s">
        <v>16</v>
      </c>
      <c r="N6523" s="31" t="s">
        <v>25931</v>
      </c>
      <c r="O6523" s="31" t="s">
        <v>25929</v>
      </c>
      <c r="P6523" s="32" t="s">
        <v>66</v>
      </c>
      <c r="Q6523" s="32">
        <v>0.5</v>
      </c>
      <c r="R6523" t="str">
        <f t="shared" si="101"/>
        <v>Загородня О.А. ПП, маг. "Продукти" р-н Хмельницкий Район, с.Осташки, ул.Украинки Леси, д.68</v>
      </c>
    </row>
    <row r="6524" spans="1:18" hidden="1" x14ac:dyDescent="0.25">
      <c r="A6524" s="32">
        <v>163227</v>
      </c>
      <c r="B6524" s="31" t="s">
        <v>16043</v>
      </c>
      <c r="C6524" s="31" t="s">
        <v>16044</v>
      </c>
      <c r="D6524" s="31" t="s">
        <v>16045</v>
      </c>
      <c r="E6524" s="31" t="s">
        <v>145</v>
      </c>
      <c r="F6524" s="31" t="s">
        <v>122</v>
      </c>
      <c r="G6524" s="31" t="s">
        <v>107</v>
      </c>
      <c r="H6524" s="31" t="s">
        <v>108</v>
      </c>
      <c r="I6524" s="31"/>
      <c r="J6524" s="31"/>
      <c r="K6524" s="31" t="s">
        <v>110</v>
      </c>
      <c r="L6524" s="31" t="s">
        <v>16044</v>
      </c>
      <c r="M6524" s="31" t="s">
        <v>16</v>
      </c>
      <c r="N6524" s="31" t="s">
        <v>25931</v>
      </c>
      <c r="O6524" s="31" t="s">
        <v>25929</v>
      </c>
      <c r="P6524" s="32" t="s">
        <v>66</v>
      </c>
      <c r="Q6524" s="32">
        <v>0.5</v>
      </c>
      <c r="R6524" t="str">
        <f t="shared" si="101"/>
        <v>Загородня О.А. ПП, маг. "Продукти" р-н Хмельницкий Район, с.Осташки, ул.Украинки Леси, д.68</v>
      </c>
    </row>
    <row r="6525" spans="1:18" hidden="1" x14ac:dyDescent="0.25">
      <c r="A6525" s="32">
        <v>163235</v>
      </c>
      <c r="B6525" s="31" t="s">
        <v>16058</v>
      </c>
      <c r="C6525" s="31" t="s">
        <v>16059</v>
      </c>
      <c r="D6525" s="31" t="s">
        <v>16060</v>
      </c>
      <c r="E6525" s="31" t="s">
        <v>135</v>
      </c>
      <c r="F6525" s="31" t="s">
        <v>122</v>
      </c>
      <c r="G6525" s="31" t="s">
        <v>107</v>
      </c>
      <c r="H6525" s="31" t="s">
        <v>108</v>
      </c>
      <c r="I6525" s="31" t="s">
        <v>16061</v>
      </c>
      <c r="J6525" s="31" t="s">
        <v>16062</v>
      </c>
      <c r="K6525" s="31" t="s">
        <v>110</v>
      </c>
      <c r="L6525" s="31" t="s">
        <v>16059</v>
      </c>
      <c r="M6525" s="31" t="s">
        <v>7</v>
      </c>
      <c r="N6525" s="31" t="s">
        <v>25930</v>
      </c>
      <c r="O6525" s="31" t="s">
        <v>25929</v>
      </c>
      <c r="P6525" s="32" t="s">
        <v>66</v>
      </c>
      <c r="Q6525" s="32">
        <v>0.5</v>
      </c>
      <c r="R6525" t="str">
        <f t="shared" si="101"/>
        <v>Задворний О.Г. ПП, маг. "Вера" г.Славута, ул.Сангушко Князей, д.8 (біля ліцею)</v>
      </c>
    </row>
    <row r="6526" spans="1:18" hidden="1" x14ac:dyDescent="0.25">
      <c r="A6526" s="32">
        <v>163235</v>
      </c>
      <c r="B6526" s="31" t="s">
        <v>16058</v>
      </c>
      <c r="C6526" s="31" t="s">
        <v>16059</v>
      </c>
      <c r="D6526" s="31" t="s">
        <v>16060</v>
      </c>
      <c r="E6526" s="31" t="s">
        <v>135</v>
      </c>
      <c r="F6526" s="31" t="s">
        <v>122</v>
      </c>
      <c r="G6526" s="31" t="s">
        <v>107</v>
      </c>
      <c r="H6526" s="31" t="s">
        <v>108</v>
      </c>
      <c r="I6526" s="31"/>
      <c r="J6526" s="31"/>
      <c r="K6526" s="31" t="s">
        <v>110</v>
      </c>
      <c r="L6526" s="31" t="s">
        <v>16059</v>
      </c>
      <c r="M6526" s="31" t="s">
        <v>7</v>
      </c>
      <c r="N6526" s="31" t="s">
        <v>25930</v>
      </c>
      <c r="O6526" s="31" t="s">
        <v>25929</v>
      </c>
      <c r="P6526" s="32" t="s">
        <v>66</v>
      </c>
      <c r="Q6526" s="32">
        <v>0.5</v>
      </c>
      <c r="R6526" t="str">
        <f t="shared" si="101"/>
        <v>Задворний О.Г. ПП, маг. "Вера" г.Славута, ул.Сангушко Князей, д.8 (біля ліцею)</v>
      </c>
    </row>
    <row r="6527" spans="1:18" hidden="1" x14ac:dyDescent="0.25">
      <c r="A6527" s="32">
        <v>163249</v>
      </c>
      <c r="B6527" s="31" t="s">
        <v>16088</v>
      </c>
      <c r="C6527" s="31" t="s">
        <v>16089</v>
      </c>
      <c r="D6527" s="31" t="s">
        <v>16090</v>
      </c>
      <c r="E6527" s="31" t="s">
        <v>135</v>
      </c>
      <c r="F6527" s="31" t="s">
        <v>122</v>
      </c>
      <c r="G6527" s="31" t="s">
        <v>107</v>
      </c>
      <c r="H6527" s="31" t="s">
        <v>108</v>
      </c>
      <c r="I6527" s="31" t="s">
        <v>124</v>
      </c>
      <c r="J6527" s="31" t="s">
        <v>109</v>
      </c>
      <c r="K6527" s="31" t="s">
        <v>110</v>
      </c>
      <c r="L6527" s="31" t="s">
        <v>16089</v>
      </c>
      <c r="M6527" s="31" t="s">
        <v>7</v>
      </c>
      <c r="N6527" s="31" t="s">
        <v>25930</v>
      </c>
      <c r="O6527" s="31" t="s">
        <v>25929</v>
      </c>
      <c r="P6527" s="32" t="s">
        <v>66</v>
      </c>
      <c r="Q6527" s="32">
        <v>1</v>
      </c>
      <c r="R6527" t="str">
        <f t="shared" si="101"/>
        <v>Залевскій Т.ПП,"Ларьок" р-н Изяславский Район, с.Мякоты, ул.Образцовая, д.1</v>
      </c>
    </row>
    <row r="6528" spans="1:18" hidden="1" x14ac:dyDescent="0.25">
      <c r="A6528" s="32">
        <v>163249</v>
      </c>
      <c r="B6528" s="31" t="s">
        <v>16088</v>
      </c>
      <c r="C6528" s="31" t="s">
        <v>16089</v>
      </c>
      <c r="D6528" s="31" t="s">
        <v>16090</v>
      </c>
      <c r="E6528" s="31" t="s">
        <v>135</v>
      </c>
      <c r="F6528" s="31" t="s">
        <v>122</v>
      </c>
      <c r="G6528" s="31" t="s">
        <v>107</v>
      </c>
      <c r="H6528" s="31" t="s">
        <v>108</v>
      </c>
      <c r="I6528" s="31"/>
      <c r="J6528" s="31"/>
      <c r="K6528" s="31" t="s">
        <v>110</v>
      </c>
      <c r="L6528" s="31" t="s">
        <v>16089</v>
      </c>
      <c r="M6528" s="31" t="s">
        <v>7</v>
      </c>
      <c r="N6528" s="31" t="s">
        <v>25930</v>
      </c>
      <c r="O6528" s="31" t="s">
        <v>25929</v>
      </c>
      <c r="P6528" s="32" t="s">
        <v>66</v>
      </c>
      <c r="Q6528" s="32">
        <v>1</v>
      </c>
      <c r="R6528" t="str">
        <f t="shared" si="101"/>
        <v>Залевскій Т.ПП,"Ларьок" р-н Изяславский Район, с.Мякоты, ул.Образцовая, д.1</v>
      </c>
    </row>
    <row r="6529" spans="1:18" hidden="1" x14ac:dyDescent="0.25">
      <c r="A6529" s="32">
        <v>163260</v>
      </c>
      <c r="B6529" s="31" t="s">
        <v>16102</v>
      </c>
      <c r="C6529" s="31" t="s">
        <v>16103</v>
      </c>
      <c r="D6529" s="31" t="s">
        <v>4532</v>
      </c>
      <c r="E6529" s="31" t="s">
        <v>145</v>
      </c>
      <c r="F6529" s="31" t="s">
        <v>122</v>
      </c>
      <c r="G6529" s="31" t="s">
        <v>107</v>
      </c>
      <c r="H6529" s="31" t="s">
        <v>108</v>
      </c>
      <c r="I6529" s="31" t="s">
        <v>16104</v>
      </c>
      <c r="J6529" s="31" t="s">
        <v>16105</v>
      </c>
      <c r="K6529" s="31" t="s">
        <v>110</v>
      </c>
      <c r="L6529" s="31" t="s">
        <v>16103</v>
      </c>
      <c r="M6529" s="31" t="s">
        <v>13</v>
      </c>
      <c r="N6529" s="31" t="s">
        <v>25931</v>
      </c>
      <c r="O6529" s="31" t="s">
        <v>25929</v>
      </c>
      <c r="P6529" s="32" t="s">
        <v>66</v>
      </c>
      <c r="Q6529" s="32">
        <v>0.5</v>
      </c>
      <c r="R6529" t="str">
        <f t="shared" si="101"/>
        <v>Заремба В.В. ПП, маг. "Продукти" р-н Деражнянский Район, с.Маныкивци, ул.Механизаторов, д.1</v>
      </c>
    </row>
    <row r="6530" spans="1:18" hidden="1" x14ac:dyDescent="0.25">
      <c r="A6530" s="32">
        <v>163271</v>
      </c>
      <c r="B6530" s="31" t="s">
        <v>16120</v>
      </c>
      <c r="C6530" s="31" t="s">
        <v>16121</v>
      </c>
      <c r="D6530" s="31" t="s">
        <v>16122</v>
      </c>
      <c r="E6530" s="31" t="s">
        <v>145</v>
      </c>
      <c r="F6530" s="31" t="s">
        <v>122</v>
      </c>
      <c r="G6530" s="31" t="s">
        <v>107</v>
      </c>
      <c r="H6530" s="31" t="s">
        <v>108</v>
      </c>
      <c r="I6530" s="31" t="s">
        <v>16123</v>
      </c>
      <c r="J6530" s="31" t="s">
        <v>16124</v>
      </c>
      <c r="K6530" s="31" t="s">
        <v>110</v>
      </c>
      <c r="L6530" s="31" t="s">
        <v>16121</v>
      </c>
      <c r="M6530" s="31" t="s">
        <v>14</v>
      </c>
      <c r="N6530" s="31" t="s">
        <v>25931</v>
      </c>
      <c r="O6530" s="31" t="s">
        <v>25929</v>
      </c>
      <c r="P6530" s="32" t="s">
        <v>66</v>
      </c>
      <c r="Q6530" s="32">
        <v>1</v>
      </c>
      <c r="R6530" t="str">
        <f t="shared" si="101"/>
        <v>Затишок СТ,  склад р-н Виньковецкий Район, пгт.Виньковцы, ж/м Центр, д.2</v>
      </c>
    </row>
    <row r="6531" spans="1:18" hidden="1" x14ac:dyDescent="0.25">
      <c r="A6531" s="32">
        <v>163271</v>
      </c>
      <c r="B6531" s="31" t="s">
        <v>16120</v>
      </c>
      <c r="C6531" s="31" t="s">
        <v>16121</v>
      </c>
      <c r="D6531" s="31" t="s">
        <v>16122</v>
      </c>
      <c r="E6531" s="31" t="s">
        <v>145</v>
      </c>
      <c r="F6531" s="31" t="s">
        <v>122</v>
      </c>
      <c r="G6531" s="31" t="s">
        <v>107</v>
      </c>
      <c r="H6531" s="31" t="s">
        <v>108</v>
      </c>
      <c r="I6531" s="31"/>
      <c r="J6531" s="31"/>
      <c r="K6531" s="31" t="s">
        <v>110</v>
      </c>
      <c r="L6531" s="31" t="s">
        <v>16121</v>
      </c>
      <c r="M6531" s="31" t="s">
        <v>14</v>
      </c>
      <c r="N6531" s="31" t="s">
        <v>25931</v>
      </c>
      <c r="O6531" s="31" t="s">
        <v>25929</v>
      </c>
      <c r="P6531" s="32" t="s">
        <v>66</v>
      </c>
      <c r="Q6531" s="32">
        <v>1</v>
      </c>
      <c r="R6531" t="str">
        <f t="shared" ref="R6531:R6594" si="102">CONCATENATE(C6531," ",D6531)</f>
        <v>Затишок СТ,  склад р-н Виньковецкий Район, пгт.Виньковцы, ж/м Центр, д.2</v>
      </c>
    </row>
    <row r="6532" spans="1:18" hidden="1" x14ac:dyDescent="0.25">
      <c r="A6532" s="32">
        <v>163273</v>
      </c>
      <c r="B6532" s="31" t="s">
        <v>16125</v>
      </c>
      <c r="C6532" s="31" t="s">
        <v>16126</v>
      </c>
      <c r="D6532" s="31" t="s">
        <v>16127</v>
      </c>
      <c r="E6532" s="31" t="s">
        <v>145</v>
      </c>
      <c r="F6532" s="31" t="s">
        <v>122</v>
      </c>
      <c r="G6532" s="31" t="s">
        <v>115</v>
      </c>
      <c r="H6532" s="31" t="s">
        <v>116</v>
      </c>
      <c r="I6532" s="31" t="s">
        <v>16128</v>
      </c>
      <c r="J6532" s="31" t="s">
        <v>16129</v>
      </c>
      <c r="K6532" s="31" t="s">
        <v>110</v>
      </c>
      <c r="L6532" s="31" t="s">
        <v>16126</v>
      </c>
      <c r="M6532" s="31" t="s">
        <v>15</v>
      </c>
      <c r="N6532" s="31" t="s">
        <v>25931</v>
      </c>
      <c r="O6532" s="31" t="s">
        <v>25929</v>
      </c>
      <c r="P6532" s="32" t="s">
        <v>66</v>
      </c>
      <c r="Q6532" s="32">
        <v>1</v>
      </c>
      <c r="R6532" t="str">
        <f t="shared" si="102"/>
        <v>Захаренко Н.Г. ПП, лоток р-н Волочисский Район, г.Волочиск (ринок центральний)</v>
      </c>
    </row>
    <row r="6533" spans="1:18" hidden="1" x14ac:dyDescent="0.25">
      <c r="A6533" s="32">
        <v>163275</v>
      </c>
      <c r="B6533" s="31" t="s">
        <v>16135</v>
      </c>
      <c r="C6533" s="31" t="s">
        <v>16136</v>
      </c>
      <c r="D6533" s="31" t="s">
        <v>16137</v>
      </c>
      <c r="E6533" s="31" t="s">
        <v>145</v>
      </c>
      <c r="F6533" s="31" t="s">
        <v>122</v>
      </c>
      <c r="G6533" s="31" t="s">
        <v>107</v>
      </c>
      <c r="H6533" s="31" t="s">
        <v>108</v>
      </c>
      <c r="I6533" s="31"/>
      <c r="J6533" s="31"/>
      <c r="K6533" s="31" t="s">
        <v>110</v>
      </c>
      <c r="L6533" s="31" t="s">
        <v>16136</v>
      </c>
      <c r="M6533" s="31" t="s">
        <v>25936</v>
      </c>
      <c r="N6533" s="31" t="s">
        <v>25931</v>
      </c>
      <c r="O6533" s="31" t="s">
        <v>25929</v>
      </c>
      <c r="P6533" s="32" t="s">
        <v>66</v>
      </c>
      <c r="Q6533" s="32">
        <v>1</v>
      </c>
      <c r="R6533" t="str">
        <f t="shared" si="102"/>
        <v>Захарків О.Б. ПП, маг. "Дніпро" р-н Городокский Район, пгт.Сатанов, ул.Заводская, д.3</v>
      </c>
    </row>
    <row r="6534" spans="1:18" hidden="1" x14ac:dyDescent="0.25">
      <c r="A6534" s="32">
        <v>163275</v>
      </c>
      <c r="B6534" s="31" t="s">
        <v>16135</v>
      </c>
      <c r="C6534" s="31" t="s">
        <v>16136</v>
      </c>
      <c r="D6534" s="31" t="s">
        <v>16137</v>
      </c>
      <c r="E6534" s="31" t="s">
        <v>145</v>
      </c>
      <c r="F6534" s="31" t="s">
        <v>122</v>
      </c>
      <c r="G6534" s="31" t="s">
        <v>107</v>
      </c>
      <c r="H6534" s="31" t="s">
        <v>108</v>
      </c>
      <c r="I6534" s="31" t="s">
        <v>6697</v>
      </c>
      <c r="J6534" s="31" t="s">
        <v>6698</v>
      </c>
      <c r="K6534" s="31" t="s">
        <v>110</v>
      </c>
      <c r="L6534" s="31" t="s">
        <v>16136</v>
      </c>
      <c r="M6534" s="31" t="s">
        <v>25936</v>
      </c>
      <c r="N6534" s="31" t="s">
        <v>25931</v>
      </c>
      <c r="O6534" s="31" t="s">
        <v>25929</v>
      </c>
      <c r="P6534" s="32" t="s">
        <v>66</v>
      </c>
      <c r="Q6534" s="32">
        <v>1</v>
      </c>
      <c r="R6534" t="str">
        <f t="shared" si="102"/>
        <v>Захарків О.Б. ПП, маг. "Дніпро" р-н Городокский Район, пгт.Сатанов, ул.Заводская, д.3</v>
      </c>
    </row>
    <row r="6535" spans="1:18" hidden="1" x14ac:dyDescent="0.25">
      <c r="A6535" s="32">
        <v>163300</v>
      </c>
      <c r="B6535" s="31" t="s">
        <v>16175</v>
      </c>
      <c r="C6535" s="31" t="s">
        <v>16176</v>
      </c>
      <c r="D6535" s="31" t="s">
        <v>16177</v>
      </c>
      <c r="E6535" s="31" t="s">
        <v>135</v>
      </c>
      <c r="F6535" s="31" t="s">
        <v>122</v>
      </c>
      <c r="G6535" s="31" t="s">
        <v>107</v>
      </c>
      <c r="H6535" s="31" t="s">
        <v>108</v>
      </c>
      <c r="I6535" s="31"/>
      <c r="J6535" s="31"/>
      <c r="K6535" s="31" t="s">
        <v>110</v>
      </c>
      <c r="L6535" s="31" t="s">
        <v>16176</v>
      </c>
      <c r="M6535" s="31" t="s">
        <v>11</v>
      </c>
      <c r="N6535" s="31" t="s">
        <v>25930</v>
      </c>
      <c r="O6535" s="31" t="s">
        <v>25929</v>
      </c>
      <c r="P6535" s="32" t="s">
        <v>66</v>
      </c>
      <c r="Q6535" s="32">
        <v>0.5</v>
      </c>
      <c r="R6535" t="str">
        <f t="shared" si="102"/>
        <v>Здрачук С.Т. ПП, к-к "Дует" г.Шепетовка, ул.Добролюбова, д.1</v>
      </c>
    </row>
    <row r="6536" spans="1:18" hidden="1" x14ac:dyDescent="0.25">
      <c r="A6536" s="32">
        <v>163300</v>
      </c>
      <c r="B6536" s="31" t="s">
        <v>16175</v>
      </c>
      <c r="C6536" s="31" t="s">
        <v>16176</v>
      </c>
      <c r="D6536" s="31" t="s">
        <v>16177</v>
      </c>
      <c r="E6536" s="31" t="s">
        <v>135</v>
      </c>
      <c r="F6536" s="31" t="s">
        <v>122</v>
      </c>
      <c r="G6536" s="31" t="s">
        <v>107</v>
      </c>
      <c r="H6536" s="31" t="s">
        <v>108</v>
      </c>
      <c r="I6536" s="31" t="s">
        <v>16178</v>
      </c>
      <c r="J6536" s="31" t="s">
        <v>16179</v>
      </c>
      <c r="K6536" s="31" t="s">
        <v>110</v>
      </c>
      <c r="L6536" s="31" t="s">
        <v>16176</v>
      </c>
      <c r="M6536" s="31" t="s">
        <v>11</v>
      </c>
      <c r="N6536" s="31" t="s">
        <v>25930</v>
      </c>
      <c r="O6536" s="31" t="s">
        <v>25929</v>
      </c>
      <c r="P6536" s="32" t="s">
        <v>66</v>
      </c>
      <c r="Q6536" s="32">
        <v>0.5</v>
      </c>
      <c r="R6536" t="str">
        <f t="shared" si="102"/>
        <v>Здрачук С.Т. ПП, к-к "Дует" г.Шепетовка, ул.Добролюбова, д.1</v>
      </c>
    </row>
    <row r="6537" spans="1:18" hidden="1" x14ac:dyDescent="0.25">
      <c r="A6537" s="32">
        <v>163301</v>
      </c>
      <c r="B6537" s="31" t="s">
        <v>16180</v>
      </c>
      <c r="C6537" s="31" t="s">
        <v>16181</v>
      </c>
      <c r="D6537" s="31" t="s">
        <v>16182</v>
      </c>
      <c r="E6537" s="31" t="s">
        <v>135</v>
      </c>
      <c r="F6537" s="31" t="s">
        <v>122</v>
      </c>
      <c r="G6537" s="31" t="s">
        <v>107</v>
      </c>
      <c r="H6537" s="31" t="s">
        <v>108</v>
      </c>
      <c r="I6537" s="31" t="s">
        <v>16183</v>
      </c>
      <c r="J6537" s="31" t="s">
        <v>16184</v>
      </c>
      <c r="K6537" s="31" t="s">
        <v>110</v>
      </c>
      <c r="L6537" s="31" t="s">
        <v>16181</v>
      </c>
      <c r="M6537" s="31" t="s">
        <v>9</v>
      </c>
      <c r="N6537" s="31" t="s">
        <v>25930</v>
      </c>
      <c r="O6537" s="31" t="s">
        <v>25929</v>
      </c>
      <c r="P6537" s="32" t="s">
        <v>66</v>
      </c>
      <c r="Q6537" s="32">
        <v>0.5</v>
      </c>
      <c r="R6537" t="str">
        <f t="shared" si="102"/>
        <v>Варава Р.Ю. ПП, маг. "Продукти" р-н Шепетовский Район, с.Великая Решневка, ул.Ленина, д.15</v>
      </c>
    </row>
    <row r="6538" spans="1:18" hidden="1" x14ac:dyDescent="0.25">
      <c r="A6538" s="32">
        <v>163318</v>
      </c>
      <c r="B6538" s="31" t="s">
        <v>16212</v>
      </c>
      <c r="C6538" s="31" t="s">
        <v>16213</v>
      </c>
      <c r="D6538" s="31" t="s">
        <v>16214</v>
      </c>
      <c r="E6538" s="31" t="s">
        <v>145</v>
      </c>
      <c r="F6538" s="31" t="s">
        <v>122</v>
      </c>
      <c r="G6538" s="31" t="s">
        <v>107</v>
      </c>
      <c r="H6538" s="31" t="s">
        <v>108</v>
      </c>
      <c r="I6538" s="31" t="s">
        <v>16215</v>
      </c>
      <c r="J6538" s="31" t="s">
        <v>16216</v>
      </c>
      <c r="K6538" s="31" t="s">
        <v>110</v>
      </c>
      <c r="L6538" s="31" t="s">
        <v>16213</v>
      </c>
      <c r="M6538" s="31" t="s">
        <v>14</v>
      </c>
      <c r="N6538" s="31" t="s">
        <v>25931</v>
      </c>
      <c r="O6538" s="31" t="s">
        <v>25929</v>
      </c>
      <c r="P6538" s="32" t="s">
        <v>66</v>
      </c>
      <c r="Q6538" s="32">
        <v>1</v>
      </c>
      <c r="R6538" t="str">
        <f t="shared" si="102"/>
        <v>Зозуляк В.В. ПП, маг. "Зодіак" р-н Виньковецкий Район, пгт.Виньковцы, ул.Первомайская, д.14</v>
      </c>
    </row>
    <row r="6539" spans="1:18" hidden="1" x14ac:dyDescent="0.25">
      <c r="A6539" s="32">
        <v>163318</v>
      </c>
      <c r="B6539" s="31" t="s">
        <v>16212</v>
      </c>
      <c r="C6539" s="31" t="s">
        <v>16213</v>
      </c>
      <c r="D6539" s="31" t="s">
        <v>16214</v>
      </c>
      <c r="E6539" s="31" t="s">
        <v>145</v>
      </c>
      <c r="F6539" s="31" t="s">
        <v>122</v>
      </c>
      <c r="G6539" s="31" t="s">
        <v>107</v>
      </c>
      <c r="H6539" s="31" t="s">
        <v>108</v>
      </c>
      <c r="I6539" s="31"/>
      <c r="J6539" s="31"/>
      <c r="K6539" s="31" t="s">
        <v>110</v>
      </c>
      <c r="L6539" s="31" t="s">
        <v>16213</v>
      </c>
      <c r="M6539" s="31" t="s">
        <v>14</v>
      </c>
      <c r="N6539" s="31" t="s">
        <v>25931</v>
      </c>
      <c r="O6539" s="31" t="s">
        <v>25929</v>
      </c>
      <c r="P6539" s="32" t="s">
        <v>66</v>
      </c>
      <c r="Q6539" s="32">
        <v>1</v>
      </c>
      <c r="R6539" t="str">
        <f t="shared" si="102"/>
        <v>Зозуляк В.В. ПП, маг. "Зодіак" р-н Виньковецкий Район, пгт.Виньковцы, ул.Первомайская, д.14</v>
      </c>
    </row>
    <row r="6540" spans="1:18" hidden="1" x14ac:dyDescent="0.25">
      <c r="A6540" s="32">
        <v>163319</v>
      </c>
      <c r="B6540" s="31" t="s">
        <v>16217</v>
      </c>
      <c r="C6540" s="31" t="s">
        <v>16218</v>
      </c>
      <c r="D6540" s="31" t="s">
        <v>16219</v>
      </c>
      <c r="E6540" s="31" t="s">
        <v>145</v>
      </c>
      <c r="F6540" s="31" t="s">
        <v>122</v>
      </c>
      <c r="G6540" s="31" t="s">
        <v>107</v>
      </c>
      <c r="H6540" s="31" t="s">
        <v>108</v>
      </c>
      <c r="I6540" s="31" t="s">
        <v>16220</v>
      </c>
      <c r="J6540" s="31" t="s">
        <v>16221</v>
      </c>
      <c r="K6540" s="31" t="s">
        <v>110</v>
      </c>
      <c r="L6540" s="31" t="s">
        <v>16218</v>
      </c>
      <c r="M6540" s="31" t="s">
        <v>16</v>
      </c>
      <c r="N6540" s="31" t="s">
        <v>25931</v>
      </c>
      <c r="O6540" s="31" t="s">
        <v>25929</v>
      </c>
      <c r="P6540" s="32" t="s">
        <v>67</v>
      </c>
      <c r="Q6540" s="32">
        <v>0.5</v>
      </c>
      <c r="R6540" t="str">
        <f t="shared" si="102"/>
        <v>Зозуляк Т.М. ПП, маг. "Продукти" р-н Виньковецкий Район, с.Адамовка, ул.Победы, д.92</v>
      </c>
    </row>
    <row r="6541" spans="1:18" hidden="1" x14ac:dyDescent="0.25">
      <c r="A6541" s="32">
        <v>163319</v>
      </c>
      <c r="B6541" s="31" t="s">
        <v>16217</v>
      </c>
      <c r="C6541" s="31" t="s">
        <v>16218</v>
      </c>
      <c r="D6541" s="31" t="s">
        <v>16219</v>
      </c>
      <c r="E6541" s="31" t="s">
        <v>145</v>
      </c>
      <c r="F6541" s="31" t="s">
        <v>122</v>
      </c>
      <c r="G6541" s="31" t="s">
        <v>107</v>
      </c>
      <c r="H6541" s="31" t="s">
        <v>108</v>
      </c>
      <c r="I6541" s="31"/>
      <c r="J6541" s="31"/>
      <c r="K6541" s="31" t="s">
        <v>110</v>
      </c>
      <c r="L6541" s="31" t="s">
        <v>16218</v>
      </c>
      <c r="M6541" s="31" t="s">
        <v>16</v>
      </c>
      <c r="N6541" s="31" t="s">
        <v>25931</v>
      </c>
      <c r="O6541" s="31" t="s">
        <v>25929</v>
      </c>
      <c r="P6541" s="32" t="s">
        <v>67</v>
      </c>
      <c r="Q6541" s="32">
        <v>0.5</v>
      </c>
      <c r="R6541" t="str">
        <f t="shared" si="102"/>
        <v>Зозуляк Т.М. ПП, маг. "Продукти" р-н Виньковецкий Район, с.Адамовка, ул.Победы, д.92</v>
      </c>
    </row>
    <row r="6542" spans="1:18" hidden="1" x14ac:dyDescent="0.25">
      <c r="A6542" s="32">
        <v>163323</v>
      </c>
      <c r="B6542" s="31" t="s">
        <v>16235</v>
      </c>
      <c r="C6542" s="31" t="s">
        <v>16236</v>
      </c>
      <c r="D6542" s="31" t="s">
        <v>16237</v>
      </c>
      <c r="E6542" s="31" t="s">
        <v>145</v>
      </c>
      <c r="F6542" s="31" t="s">
        <v>122</v>
      </c>
      <c r="G6542" s="31" t="s">
        <v>107</v>
      </c>
      <c r="H6542" s="31" t="s">
        <v>108</v>
      </c>
      <c r="I6542" s="31" t="s">
        <v>16238</v>
      </c>
      <c r="J6542" s="31" t="s">
        <v>16239</v>
      </c>
      <c r="K6542" s="31" t="s">
        <v>110</v>
      </c>
      <c r="L6542" s="31" t="s">
        <v>16240</v>
      </c>
      <c r="M6542" s="31" t="s">
        <v>13</v>
      </c>
      <c r="N6542" s="31" t="s">
        <v>25931</v>
      </c>
      <c r="O6542" s="31" t="s">
        <v>25929</v>
      </c>
      <c r="P6542" s="32" t="s">
        <v>67</v>
      </c>
      <c r="Q6542" s="32">
        <v>0.5</v>
      </c>
      <c r="R6542" t="str">
        <f t="shared" si="102"/>
        <v>(КООП) Зустріч ПСК, маг. "Заготпункт" р-н Ярмолинецкий Район, с.Иванковцы, д.29 (ул. Центральная)</v>
      </c>
    </row>
    <row r="6543" spans="1:18" hidden="1" x14ac:dyDescent="0.25">
      <c r="A6543" s="32">
        <v>163329</v>
      </c>
      <c r="B6543" s="31" t="s">
        <v>16251</v>
      </c>
      <c r="C6543" s="31" t="s">
        <v>16252</v>
      </c>
      <c r="D6543" s="31" t="s">
        <v>16253</v>
      </c>
      <c r="E6543" s="31" t="s">
        <v>145</v>
      </c>
      <c r="F6543" s="31" t="s">
        <v>122</v>
      </c>
      <c r="G6543" s="31" t="s">
        <v>107</v>
      </c>
      <c r="H6543" s="31" t="s">
        <v>108</v>
      </c>
      <c r="I6543" s="31" t="s">
        <v>16254</v>
      </c>
      <c r="J6543" s="31" t="s">
        <v>16255</v>
      </c>
      <c r="K6543" s="31" t="s">
        <v>110</v>
      </c>
      <c r="L6543" s="31" t="s">
        <v>16252</v>
      </c>
      <c r="M6543" s="31" t="s">
        <v>25936</v>
      </c>
      <c r="N6543" s="31" t="s">
        <v>25931</v>
      </c>
      <c r="O6543" s="31" t="s">
        <v>25929</v>
      </c>
      <c r="P6543" s="32" t="s">
        <v>67</v>
      </c>
      <c r="Q6543" s="32">
        <v>0</v>
      </c>
      <c r="R6543" t="str">
        <f t="shared" si="102"/>
        <v>Іваній А.С. ПП, маг. "Свіжий хліб" р-н Городокский Район, пгт.Сатанов, ул.Заводская, д.18</v>
      </c>
    </row>
    <row r="6544" spans="1:18" hidden="1" x14ac:dyDescent="0.25">
      <c r="A6544" s="32">
        <v>163329</v>
      </c>
      <c r="B6544" s="31" t="s">
        <v>16251</v>
      </c>
      <c r="C6544" s="31" t="s">
        <v>16252</v>
      </c>
      <c r="D6544" s="31" t="s">
        <v>16253</v>
      </c>
      <c r="E6544" s="31" t="s">
        <v>145</v>
      </c>
      <c r="F6544" s="31" t="s">
        <v>122</v>
      </c>
      <c r="G6544" s="31" t="s">
        <v>107</v>
      </c>
      <c r="H6544" s="31" t="s">
        <v>108</v>
      </c>
      <c r="I6544" s="31"/>
      <c r="J6544" s="31"/>
      <c r="K6544" s="31" t="s">
        <v>110</v>
      </c>
      <c r="L6544" s="31" t="s">
        <v>16256</v>
      </c>
      <c r="M6544" s="31" t="s">
        <v>25936</v>
      </c>
      <c r="N6544" s="31" t="s">
        <v>25931</v>
      </c>
      <c r="O6544" s="31" t="s">
        <v>25929</v>
      </c>
      <c r="P6544" s="32" t="s">
        <v>67</v>
      </c>
      <c r="Q6544" s="32">
        <v>0</v>
      </c>
      <c r="R6544" t="str">
        <f t="shared" si="102"/>
        <v>Іваній А.С. ПП, маг. "Свіжий хліб" р-н Городокский Район, пгт.Сатанов, ул.Заводская, д.18</v>
      </c>
    </row>
    <row r="6545" spans="1:18" hidden="1" x14ac:dyDescent="0.25">
      <c r="A6545" s="32">
        <v>163342</v>
      </c>
      <c r="B6545" s="31" t="s">
        <v>16279</v>
      </c>
      <c r="C6545" s="31" t="s">
        <v>16280</v>
      </c>
      <c r="D6545" s="31" t="s">
        <v>16281</v>
      </c>
      <c r="E6545" s="31" t="s">
        <v>145</v>
      </c>
      <c r="F6545" s="31" t="s">
        <v>122</v>
      </c>
      <c r="G6545" s="31" t="s">
        <v>107</v>
      </c>
      <c r="H6545" s="31" t="s">
        <v>108</v>
      </c>
      <c r="I6545" s="31"/>
      <c r="J6545" s="31"/>
      <c r="K6545" s="31" t="s">
        <v>110</v>
      </c>
      <c r="L6545" s="31" t="s">
        <v>16280</v>
      </c>
      <c r="M6545" s="31" t="s">
        <v>16</v>
      </c>
      <c r="N6545" s="31" t="s">
        <v>25931</v>
      </c>
      <c r="O6545" s="31" t="s">
        <v>25929</v>
      </c>
      <c r="P6545" s="32" t="s">
        <v>66</v>
      </c>
      <c r="Q6545" s="32">
        <v>1</v>
      </c>
      <c r="R6545" t="str">
        <f t="shared" si="102"/>
        <v>Івасішина О.П. ПП, маг. "Гарант" р-н Хмельницкий Район, пгт.Черный Остров, шоссе Антоновское, д.2</v>
      </c>
    </row>
    <row r="6546" spans="1:18" hidden="1" x14ac:dyDescent="0.25">
      <c r="A6546" s="32">
        <v>163342</v>
      </c>
      <c r="B6546" s="31" t="s">
        <v>16279</v>
      </c>
      <c r="C6546" s="31" t="s">
        <v>16280</v>
      </c>
      <c r="D6546" s="31" t="s">
        <v>16281</v>
      </c>
      <c r="E6546" s="31" t="s">
        <v>145</v>
      </c>
      <c r="F6546" s="31" t="s">
        <v>122</v>
      </c>
      <c r="G6546" s="31" t="s">
        <v>107</v>
      </c>
      <c r="H6546" s="31" t="s">
        <v>108</v>
      </c>
      <c r="I6546" s="31" t="s">
        <v>16282</v>
      </c>
      <c r="J6546" s="31" t="s">
        <v>16283</v>
      </c>
      <c r="K6546" s="31" t="s">
        <v>110</v>
      </c>
      <c r="L6546" s="31" t="s">
        <v>16280</v>
      </c>
      <c r="M6546" s="31" t="s">
        <v>16</v>
      </c>
      <c r="N6546" s="31" t="s">
        <v>25931</v>
      </c>
      <c r="O6546" s="31" t="s">
        <v>25929</v>
      </c>
      <c r="P6546" s="32" t="s">
        <v>66</v>
      </c>
      <c r="Q6546" s="32">
        <v>1</v>
      </c>
      <c r="R6546" t="str">
        <f t="shared" si="102"/>
        <v>Івасішина О.П. ПП, маг. "Гарант" р-н Хмельницкий Район, пгт.Черный Остров, шоссе Антоновское, д.2</v>
      </c>
    </row>
    <row r="6547" spans="1:18" hidden="1" x14ac:dyDescent="0.25">
      <c r="A6547" s="32">
        <v>163355</v>
      </c>
      <c r="B6547" s="31" t="s">
        <v>16296</v>
      </c>
      <c r="C6547" s="31" t="s">
        <v>16297</v>
      </c>
      <c r="D6547" s="31" t="s">
        <v>16298</v>
      </c>
      <c r="E6547" s="31" t="s">
        <v>135</v>
      </c>
      <c r="F6547" s="31" t="s">
        <v>122</v>
      </c>
      <c r="G6547" s="31" t="s">
        <v>107</v>
      </c>
      <c r="H6547" s="31" t="s">
        <v>108</v>
      </c>
      <c r="I6547" s="31" t="s">
        <v>4348</v>
      </c>
      <c r="J6547" s="31" t="s">
        <v>4349</v>
      </c>
      <c r="K6547" s="31" t="s">
        <v>110</v>
      </c>
      <c r="L6547" s="31" t="s">
        <v>16297</v>
      </c>
      <c r="M6547" s="31" t="s">
        <v>12</v>
      </c>
      <c r="N6547" s="31" t="s">
        <v>25930</v>
      </c>
      <c r="O6547" s="31" t="s">
        <v>25929</v>
      </c>
      <c r="P6547" s="32" t="s">
        <v>66</v>
      </c>
      <c r="Q6547" s="32">
        <v>1</v>
      </c>
      <c r="R6547" t="str">
        <f t="shared" si="102"/>
        <v>Ізяславський Хлібзавод ПрАТ, маг. "Колосок" р-н Изяславский Район, г.Изяслав, ул.Октябрьская, д.1</v>
      </c>
    </row>
    <row r="6548" spans="1:18" hidden="1" x14ac:dyDescent="0.25">
      <c r="A6548" s="32">
        <v>163355</v>
      </c>
      <c r="B6548" s="31" t="s">
        <v>16296</v>
      </c>
      <c r="C6548" s="31" t="s">
        <v>16297</v>
      </c>
      <c r="D6548" s="31" t="s">
        <v>16298</v>
      </c>
      <c r="E6548" s="31" t="s">
        <v>135</v>
      </c>
      <c r="F6548" s="31" t="s">
        <v>122</v>
      </c>
      <c r="G6548" s="31" t="s">
        <v>107</v>
      </c>
      <c r="H6548" s="31" t="s">
        <v>108</v>
      </c>
      <c r="I6548" s="31"/>
      <c r="J6548" s="31"/>
      <c r="K6548" s="31" t="s">
        <v>110</v>
      </c>
      <c r="L6548" s="31" t="s">
        <v>16297</v>
      </c>
      <c r="M6548" s="31" t="s">
        <v>12</v>
      </c>
      <c r="N6548" s="31" t="s">
        <v>25930</v>
      </c>
      <c r="O6548" s="31" t="s">
        <v>25929</v>
      </c>
      <c r="P6548" s="32" t="s">
        <v>66</v>
      </c>
      <c r="Q6548" s="32">
        <v>1</v>
      </c>
      <c r="R6548" t="str">
        <f t="shared" si="102"/>
        <v>Ізяславський Хлібзавод ПрАТ, маг. "Колосок" р-н Изяславский Район, г.Изяслав, ул.Октябрьская, д.1</v>
      </c>
    </row>
    <row r="6549" spans="1:18" hidden="1" x14ac:dyDescent="0.25">
      <c r="A6549" s="32">
        <v>163356</v>
      </c>
      <c r="B6549" s="31" t="s">
        <v>16299</v>
      </c>
      <c r="C6549" s="31" t="s">
        <v>16300</v>
      </c>
      <c r="D6549" s="31" t="s">
        <v>16301</v>
      </c>
      <c r="E6549" s="31" t="s">
        <v>135</v>
      </c>
      <c r="F6549" s="31" t="s">
        <v>122</v>
      </c>
      <c r="G6549" s="31" t="s">
        <v>107</v>
      </c>
      <c r="H6549" s="31" t="s">
        <v>108</v>
      </c>
      <c r="I6549" s="31" t="s">
        <v>4348</v>
      </c>
      <c r="J6549" s="31" t="s">
        <v>4349</v>
      </c>
      <c r="K6549" s="31" t="s">
        <v>110</v>
      </c>
      <c r="L6549" s="31" t="s">
        <v>16300</v>
      </c>
      <c r="M6549" s="31" t="s">
        <v>12</v>
      </c>
      <c r="N6549" s="31" t="s">
        <v>25930</v>
      </c>
      <c r="O6549" s="31" t="s">
        <v>25929</v>
      </c>
      <c r="P6549" s="32" t="s">
        <v>66</v>
      </c>
      <c r="Q6549" s="32">
        <v>1</v>
      </c>
      <c r="R6549" t="str">
        <f t="shared" si="102"/>
        <v>Ізяславський Хлібзавод ПрАТ, маг. "Хліб і до хліба" р-н Изяславский Район, г.Изяслав, ул.Независимости, д.21</v>
      </c>
    </row>
    <row r="6550" spans="1:18" hidden="1" x14ac:dyDescent="0.25">
      <c r="A6550" s="32">
        <v>163356</v>
      </c>
      <c r="B6550" s="31" t="s">
        <v>16299</v>
      </c>
      <c r="C6550" s="31" t="s">
        <v>16300</v>
      </c>
      <c r="D6550" s="31" t="s">
        <v>16301</v>
      </c>
      <c r="E6550" s="31" t="s">
        <v>135</v>
      </c>
      <c r="F6550" s="31" t="s">
        <v>122</v>
      </c>
      <c r="G6550" s="31" t="s">
        <v>107</v>
      </c>
      <c r="H6550" s="31" t="s">
        <v>108</v>
      </c>
      <c r="I6550" s="31"/>
      <c r="J6550" s="31"/>
      <c r="K6550" s="31" t="s">
        <v>110</v>
      </c>
      <c r="L6550" s="31" t="s">
        <v>16300</v>
      </c>
      <c r="M6550" s="31" t="s">
        <v>12</v>
      </c>
      <c r="N6550" s="31" t="s">
        <v>25930</v>
      </c>
      <c r="O6550" s="31" t="s">
        <v>25929</v>
      </c>
      <c r="P6550" s="32" t="s">
        <v>66</v>
      </c>
      <c r="Q6550" s="32">
        <v>1</v>
      </c>
      <c r="R6550" t="str">
        <f t="shared" si="102"/>
        <v>Ізяславський Хлібзавод ПрАТ, маг. "Хліб і до хліба" р-н Изяславский Район, г.Изяслав, ул.Независимости, д.21</v>
      </c>
    </row>
    <row r="6551" spans="1:18" hidden="1" x14ac:dyDescent="0.25">
      <c r="A6551" s="32">
        <v>163357</v>
      </c>
      <c r="B6551" s="31" t="s">
        <v>16302</v>
      </c>
      <c r="C6551" s="31" t="s">
        <v>16303</v>
      </c>
      <c r="D6551" s="31" t="s">
        <v>16304</v>
      </c>
      <c r="E6551" s="31" t="s">
        <v>135</v>
      </c>
      <c r="F6551" s="31" t="s">
        <v>122</v>
      </c>
      <c r="G6551" s="31" t="s">
        <v>107</v>
      </c>
      <c r="H6551" s="31" t="s">
        <v>108</v>
      </c>
      <c r="I6551" s="31" t="s">
        <v>4348</v>
      </c>
      <c r="J6551" s="31" t="s">
        <v>4349</v>
      </c>
      <c r="K6551" s="31" t="s">
        <v>110</v>
      </c>
      <c r="L6551" s="31" t="s">
        <v>16303</v>
      </c>
      <c r="M6551" s="31" t="s">
        <v>12</v>
      </c>
      <c r="N6551" s="31" t="s">
        <v>25930</v>
      </c>
      <c r="O6551" s="31" t="s">
        <v>25929</v>
      </c>
      <c r="P6551" s="32" t="s">
        <v>67</v>
      </c>
      <c r="Q6551" s="32">
        <v>0.5</v>
      </c>
      <c r="R6551" t="str">
        <f t="shared" si="102"/>
        <v>Ізяславський хлібзавод ПрАТ, маг."Коровай" р-н Изяславский Район, г.Изяслав, ул.Заславская, д.8</v>
      </c>
    </row>
    <row r="6552" spans="1:18" hidden="1" x14ac:dyDescent="0.25">
      <c r="A6552" s="32">
        <v>163357</v>
      </c>
      <c r="B6552" s="31" t="s">
        <v>16302</v>
      </c>
      <c r="C6552" s="31" t="s">
        <v>16303</v>
      </c>
      <c r="D6552" s="31" t="s">
        <v>16304</v>
      </c>
      <c r="E6552" s="31" t="s">
        <v>135</v>
      </c>
      <c r="F6552" s="31" t="s">
        <v>122</v>
      </c>
      <c r="G6552" s="31" t="s">
        <v>107</v>
      </c>
      <c r="H6552" s="31" t="s">
        <v>108</v>
      </c>
      <c r="I6552" s="31"/>
      <c r="J6552" s="31"/>
      <c r="K6552" s="31" t="s">
        <v>110</v>
      </c>
      <c r="L6552" s="31" t="s">
        <v>16303</v>
      </c>
      <c r="M6552" s="31" t="s">
        <v>12</v>
      </c>
      <c r="N6552" s="31" t="s">
        <v>25930</v>
      </c>
      <c r="O6552" s="31" t="s">
        <v>25929</v>
      </c>
      <c r="P6552" s="32" t="s">
        <v>67</v>
      </c>
      <c r="Q6552" s="32">
        <v>0.5</v>
      </c>
      <c r="R6552" t="str">
        <f t="shared" si="102"/>
        <v>Ізяславський хлібзавод ПрАТ, маг."Коровай" р-н Изяславский Район, г.Изяслав, ул.Заславская, д.8</v>
      </c>
    </row>
    <row r="6553" spans="1:18" hidden="1" x14ac:dyDescent="0.25">
      <c r="A6553" s="32">
        <v>163373</v>
      </c>
      <c r="B6553" s="31" t="s">
        <v>16324</v>
      </c>
      <c r="C6553" s="31" t="s">
        <v>16325</v>
      </c>
      <c r="D6553" s="31" t="s">
        <v>16326</v>
      </c>
      <c r="E6553" s="31" t="s">
        <v>135</v>
      </c>
      <c r="F6553" s="31" t="s">
        <v>122</v>
      </c>
      <c r="G6553" s="31" t="s">
        <v>107</v>
      </c>
      <c r="H6553" s="31" t="s">
        <v>108</v>
      </c>
      <c r="I6553" s="31" t="s">
        <v>4373</v>
      </c>
      <c r="J6553" s="31" t="s">
        <v>4374</v>
      </c>
      <c r="K6553" s="31" t="s">
        <v>110</v>
      </c>
      <c r="L6553" s="31" t="s">
        <v>16325</v>
      </c>
      <c r="M6553" s="31" t="s">
        <v>12</v>
      </c>
      <c r="N6553" s="31" t="s">
        <v>25930</v>
      </c>
      <c r="O6553" s="31" t="s">
        <v>25929</v>
      </c>
      <c r="P6553" s="32" t="s">
        <v>66</v>
      </c>
      <c r="Q6553" s="32">
        <v>0.5</v>
      </c>
      <c r="R6553" t="str">
        <f t="shared" si="102"/>
        <v>Іскрун І.В. ПП, маг. "Кама" р-н Полонский Район, г.Полонное, ул.Привокзальная, д.113</v>
      </c>
    </row>
    <row r="6554" spans="1:18" hidden="1" x14ac:dyDescent="0.25">
      <c r="A6554" s="32">
        <v>163373</v>
      </c>
      <c r="B6554" s="31" t="s">
        <v>16324</v>
      </c>
      <c r="C6554" s="31" t="s">
        <v>16325</v>
      </c>
      <c r="D6554" s="31" t="s">
        <v>16326</v>
      </c>
      <c r="E6554" s="31" t="s">
        <v>135</v>
      </c>
      <c r="F6554" s="31" t="s">
        <v>122</v>
      </c>
      <c r="G6554" s="31" t="s">
        <v>107</v>
      </c>
      <c r="H6554" s="31" t="s">
        <v>108</v>
      </c>
      <c r="I6554" s="31"/>
      <c r="J6554" s="31"/>
      <c r="K6554" s="31" t="s">
        <v>110</v>
      </c>
      <c r="L6554" s="31" t="s">
        <v>16325</v>
      </c>
      <c r="M6554" s="31" t="s">
        <v>12</v>
      </c>
      <c r="N6554" s="31" t="s">
        <v>25930</v>
      </c>
      <c r="O6554" s="31" t="s">
        <v>25929</v>
      </c>
      <c r="P6554" s="32" t="s">
        <v>66</v>
      </c>
      <c r="Q6554" s="32">
        <v>0.5</v>
      </c>
      <c r="R6554" t="str">
        <f t="shared" si="102"/>
        <v>Іскрун І.В. ПП, маг. "Кама" р-н Полонский Район, г.Полонное, ул.Привокзальная, д.113</v>
      </c>
    </row>
    <row r="6555" spans="1:18" hidden="1" x14ac:dyDescent="0.25">
      <c r="A6555" s="32">
        <v>163383</v>
      </c>
      <c r="B6555" s="31" t="s">
        <v>16349</v>
      </c>
      <c r="C6555" s="31" t="s">
        <v>16350</v>
      </c>
      <c r="D6555" s="31" t="s">
        <v>16351</v>
      </c>
      <c r="E6555" s="31" t="s">
        <v>135</v>
      </c>
      <c r="F6555" s="31" t="s">
        <v>122</v>
      </c>
      <c r="G6555" s="31" t="s">
        <v>107</v>
      </c>
      <c r="H6555" s="31" t="s">
        <v>108</v>
      </c>
      <c r="I6555" s="31" t="s">
        <v>16352</v>
      </c>
      <c r="J6555" s="31" t="s">
        <v>16353</v>
      </c>
      <c r="K6555" s="31" t="s">
        <v>110</v>
      </c>
      <c r="L6555" s="31" t="s">
        <v>16350</v>
      </c>
      <c r="M6555" s="31" t="s">
        <v>8</v>
      </c>
      <c r="N6555" s="31" t="s">
        <v>25930</v>
      </c>
      <c r="O6555" s="31" t="s">
        <v>25929</v>
      </c>
      <c r="P6555" s="32" t="s">
        <v>66</v>
      </c>
      <c r="Q6555" s="32">
        <v>1</v>
      </c>
      <c r="R6555" t="str">
        <f t="shared" si="102"/>
        <v>Кавунець О.М. ПП, маг. "Ганделик" р-н Шепетовский Район, с.Червоный Цвет, ул.Заводская, д.1</v>
      </c>
    </row>
    <row r="6556" spans="1:18" hidden="1" x14ac:dyDescent="0.25">
      <c r="A6556" s="32">
        <v>163383</v>
      </c>
      <c r="B6556" s="31" t="s">
        <v>16349</v>
      </c>
      <c r="C6556" s="31" t="s">
        <v>16350</v>
      </c>
      <c r="D6556" s="31" t="s">
        <v>16351</v>
      </c>
      <c r="E6556" s="31" t="s">
        <v>135</v>
      </c>
      <c r="F6556" s="31" t="s">
        <v>122</v>
      </c>
      <c r="G6556" s="31" t="s">
        <v>107</v>
      </c>
      <c r="H6556" s="31" t="s">
        <v>108</v>
      </c>
      <c r="I6556" s="31"/>
      <c r="J6556" s="31"/>
      <c r="K6556" s="31" t="s">
        <v>110</v>
      </c>
      <c r="L6556" s="31" t="s">
        <v>16354</v>
      </c>
      <c r="M6556" s="31" t="s">
        <v>8</v>
      </c>
      <c r="N6556" s="31" t="s">
        <v>25930</v>
      </c>
      <c r="O6556" s="31" t="s">
        <v>25929</v>
      </c>
      <c r="P6556" s="32" t="s">
        <v>66</v>
      </c>
      <c r="Q6556" s="32">
        <v>1</v>
      </c>
      <c r="R6556" t="str">
        <f t="shared" si="102"/>
        <v>Кавунець О.М. ПП, маг. "Ганделик" р-н Шепетовский Район, с.Червоный Цвет, ул.Заводская, д.1</v>
      </c>
    </row>
    <row r="6557" spans="1:18" hidden="1" x14ac:dyDescent="0.25">
      <c r="A6557" s="32">
        <v>163389</v>
      </c>
      <c r="B6557" s="31" t="s">
        <v>16364</v>
      </c>
      <c r="C6557" s="31" t="s">
        <v>16365</v>
      </c>
      <c r="D6557" s="31" t="s">
        <v>16366</v>
      </c>
      <c r="E6557" s="31" t="s">
        <v>135</v>
      </c>
      <c r="F6557" s="31" t="s">
        <v>122</v>
      </c>
      <c r="G6557" s="31" t="s">
        <v>107</v>
      </c>
      <c r="H6557" s="31" t="s">
        <v>108</v>
      </c>
      <c r="I6557" s="31" t="s">
        <v>9296</v>
      </c>
      <c r="J6557" s="31" t="s">
        <v>9297</v>
      </c>
      <c r="K6557" s="31" t="s">
        <v>110</v>
      </c>
      <c r="L6557" s="31" t="s">
        <v>16365</v>
      </c>
      <c r="M6557" s="31" t="s">
        <v>10</v>
      </c>
      <c r="N6557" s="31" t="s">
        <v>25930</v>
      </c>
      <c r="O6557" s="31" t="s">
        <v>25929</v>
      </c>
      <c r="P6557" s="32" t="s">
        <v>67</v>
      </c>
      <c r="Q6557" s="32">
        <v>1</v>
      </c>
      <c r="R6557" t="str">
        <f t="shared" si="102"/>
        <v>Калінін М.І. ПП, маг. "Гетьман" г.Нетишин, ул.Набережная, д.11</v>
      </c>
    </row>
    <row r="6558" spans="1:18" hidden="1" x14ac:dyDescent="0.25">
      <c r="A6558" s="32">
        <v>163389</v>
      </c>
      <c r="B6558" s="31" t="s">
        <v>16364</v>
      </c>
      <c r="C6558" s="31" t="s">
        <v>16365</v>
      </c>
      <c r="D6558" s="31" t="s">
        <v>16366</v>
      </c>
      <c r="E6558" s="31" t="s">
        <v>135</v>
      </c>
      <c r="F6558" s="31" t="s">
        <v>122</v>
      </c>
      <c r="G6558" s="31" t="s">
        <v>107</v>
      </c>
      <c r="H6558" s="31" t="s">
        <v>108</v>
      </c>
      <c r="I6558" s="31"/>
      <c r="J6558" s="31"/>
      <c r="K6558" s="31" t="s">
        <v>110</v>
      </c>
      <c r="L6558" s="31" t="s">
        <v>16365</v>
      </c>
      <c r="M6558" s="31" t="s">
        <v>10</v>
      </c>
      <c r="N6558" s="31" t="s">
        <v>25930</v>
      </c>
      <c r="O6558" s="31" t="s">
        <v>25929</v>
      </c>
      <c r="P6558" s="32" t="s">
        <v>67</v>
      </c>
      <c r="Q6558" s="32">
        <v>1</v>
      </c>
      <c r="R6558" t="str">
        <f t="shared" si="102"/>
        <v>Калінін М.І. ПП, маг. "Гетьман" г.Нетишин, ул.Набережная, д.11</v>
      </c>
    </row>
    <row r="6559" spans="1:18" hidden="1" x14ac:dyDescent="0.25">
      <c r="A6559" s="32">
        <v>166863</v>
      </c>
      <c r="B6559" s="31" t="s">
        <v>23345</v>
      </c>
      <c r="C6559" s="31" t="s">
        <v>23346</v>
      </c>
      <c r="D6559" s="31" t="s">
        <v>23347</v>
      </c>
      <c r="E6559" s="31" t="s">
        <v>145</v>
      </c>
      <c r="F6559" s="31" t="s">
        <v>122</v>
      </c>
      <c r="G6559" s="31" t="s">
        <v>107</v>
      </c>
      <c r="H6559" s="31" t="s">
        <v>108</v>
      </c>
      <c r="I6559" s="31" t="s">
        <v>23348</v>
      </c>
      <c r="J6559" s="31" t="s">
        <v>23349</v>
      </c>
      <c r="K6559" s="31" t="s">
        <v>110</v>
      </c>
      <c r="L6559" s="31" t="s">
        <v>23346</v>
      </c>
      <c r="M6559" s="31" t="s">
        <v>13</v>
      </c>
      <c r="N6559" s="31" t="s">
        <v>25931</v>
      </c>
      <c r="O6559" s="31" t="s">
        <v>25929</v>
      </c>
      <c r="P6559" s="32" t="s">
        <v>66</v>
      </c>
      <c r="Q6559" s="32">
        <v>1</v>
      </c>
      <c r="R6559" t="str">
        <f t="shared" si="102"/>
        <v>Корбюк Л.П. ПП, маг. р-н Волочисский Район, с.Купель, ул.Жилина, д.30 (в приміщенні КП "Купільське ")</v>
      </c>
    </row>
    <row r="6560" spans="1:18" hidden="1" x14ac:dyDescent="0.25">
      <c r="A6560" s="32">
        <v>166863</v>
      </c>
      <c r="B6560" s="31" t="s">
        <v>23345</v>
      </c>
      <c r="C6560" s="31" t="s">
        <v>23346</v>
      </c>
      <c r="D6560" s="31" t="s">
        <v>23347</v>
      </c>
      <c r="E6560" s="31" t="s">
        <v>145</v>
      </c>
      <c r="F6560" s="31" t="s">
        <v>122</v>
      </c>
      <c r="G6560" s="31" t="s">
        <v>107</v>
      </c>
      <c r="H6560" s="31" t="s">
        <v>108</v>
      </c>
      <c r="I6560" s="31"/>
      <c r="J6560" s="31"/>
      <c r="K6560" s="31" t="s">
        <v>110</v>
      </c>
      <c r="L6560" s="31" t="s">
        <v>23346</v>
      </c>
      <c r="M6560" s="31" t="s">
        <v>13</v>
      </c>
      <c r="N6560" s="31" t="s">
        <v>25931</v>
      </c>
      <c r="O6560" s="31" t="s">
        <v>25929</v>
      </c>
      <c r="P6560" s="32" t="s">
        <v>66</v>
      </c>
      <c r="Q6560" s="32">
        <v>1</v>
      </c>
      <c r="R6560" t="str">
        <f t="shared" si="102"/>
        <v>Корбюк Л.П. ПП, маг. р-н Волочисский Район, с.Купель, ул.Жилина, д.30 (в приміщенні КП "Купільське ")</v>
      </c>
    </row>
    <row r="6561" spans="1:18" hidden="1" x14ac:dyDescent="0.25">
      <c r="A6561" s="32">
        <v>166972</v>
      </c>
      <c r="B6561" s="31" t="s">
        <v>23408</v>
      </c>
      <c r="C6561" s="31" t="s">
        <v>23409</v>
      </c>
      <c r="D6561" s="31" t="s">
        <v>23410</v>
      </c>
      <c r="E6561" s="31" t="s">
        <v>135</v>
      </c>
      <c r="F6561" s="31" t="s">
        <v>122</v>
      </c>
      <c r="G6561" s="31" t="s">
        <v>107</v>
      </c>
      <c r="H6561" s="31" t="s">
        <v>108</v>
      </c>
      <c r="I6561" s="31" t="s">
        <v>18115</v>
      </c>
      <c r="J6561" s="31" t="s">
        <v>18116</v>
      </c>
      <c r="K6561" s="31" t="s">
        <v>110</v>
      </c>
      <c r="L6561" s="31" t="s">
        <v>23409</v>
      </c>
      <c r="M6561" s="31" t="s">
        <v>8</v>
      </c>
      <c r="N6561" s="31" t="s">
        <v>25930</v>
      </c>
      <c r="O6561" s="31" t="s">
        <v>25929</v>
      </c>
      <c r="P6561" s="32" t="s">
        <v>67</v>
      </c>
      <c r="Q6561" s="32">
        <v>0.5</v>
      </c>
      <c r="R6561" t="str">
        <f t="shared" si="102"/>
        <v>Макуха І.В. ПП, маг. "Продукти" р-н Шепетовский Район, с.Орлинцы, ул.Зайчука, д.40</v>
      </c>
    </row>
    <row r="6562" spans="1:18" hidden="1" x14ac:dyDescent="0.25">
      <c r="A6562" s="32">
        <v>160052</v>
      </c>
      <c r="B6562" s="31" t="s">
        <v>8221</v>
      </c>
      <c r="C6562" s="31" t="s">
        <v>8222</v>
      </c>
      <c r="D6562" s="31" t="s">
        <v>8223</v>
      </c>
      <c r="E6562" s="31" t="s">
        <v>145</v>
      </c>
      <c r="F6562" s="31" t="s">
        <v>122</v>
      </c>
      <c r="G6562" s="31" t="s">
        <v>107</v>
      </c>
      <c r="H6562" s="31" t="s">
        <v>108</v>
      </c>
      <c r="I6562" s="31" t="s">
        <v>124</v>
      </c>
      <c r="J6562" s="31" t="s">
        <v>109</v>
      </c>
      <c r="K6562" s="31" t="s">
        <v>110</v>
      </c>
      <c r="L6562" s="31" t="s">
        <v>8222</v>
      </c>
      <c r="M6562" s="31" t="s">
        <v>13</v>
      </c>
      <c r="N6562" s="31" t="s">
        <v>25931</v>
      </c>
      <c r="O6562" s="31" t="s">
        <v>25929</v>
      </c>
      <c r="P6562" s="32" t="s">
        <v>66</v>
      </c>
      <c r="Q6562" s="32">
        <v>1</v>
      </c>
      <c r="R6562" t="str">
        <f t="shared" si="102"/>
        <v>Гаврилюк Н.Д. ПП, вагончик р-н Деражнянский Район, с.Зянькивци (0)</v>
      </c>
    </row>
    <row r="6563" spans="1:18" hidden="1" x14ac:dyDescent="0.25">
      <c r="A6563" s="32">
        <v>160055</v>
      </c>
      <c r="B6563" s="31" t="s">
        <v>8228</v>
      </c>
      <c r="C6563" s="31" t="s">
        <v>8229</v>
      </c>
      <c r="D6563" s="31" t="s">
        <v>8230</v>
      </c>
      <c r="E6563" s="31" t="s">
        <v>135</v>
      </c>
      <c r="F6563" s="31" t="s">
        <v>122</v>
      </c>
      <c r="G6563" s="31" t="s">
        <v>107</v>
      </c>
      <c r="H6563" s="31" t="s">
        <v>108</v>
      </c>
      <c r="I6563" s="31" t="s">
        <v>8231</v>
      </c>
      <c r="J6563" s="31" t="s">
        <v>8232</v>
      </c>
      <c r="K6563" s="31" t="s">
        <v>110</v>
      </c>
      <c r="L6563" s="31" t="s">
        <v>8229</v>
      </c>
      <c r="M6563" s="31" t="s">
        <v>11</v>
      </c>
      <c r="N6563" s="31" t="s">
        <v>25930</v>
      </c>
      <c r="O6563" s="31" t="s">
        <v>25929</v>
      </c>
      <c r="P6563" s="32" t="s">
        <v>66</v>
      </c>
      <c r="Q6563" s="32">
        <v>1</v>
      </c>
      <c r="R6563" t="str">
        <f t="shared" si="102"/>
        <v>Гаврилюк О.І. ПП, маг. "Ювілон" г.Шепетовка, ул.Мира, д.24б</v>
      </c>
    </row>
    <row r="6564" spans="1:18" hidden="1" x14ac:dyDescent="0.25">
      <c r="A6564" s="32">
        <v>160055</v>
      </c>
      <c r="B6564" s="31" t="s">
        <v>8228</v>
      </c>
      <c r="C6564" s="31" t="s">
        <v>8229</v>
      </c>
      <c r="D6564" s="31" t="s">
        <v>8230</v>
      </c>
      <c r="E6564" s="31" t="s">
        <v>135</v>
      </c>
      <c r="F6564" s="31" t="s">
        <v>122</v>
      </c>
      <c r="G6564" s="31" t="s">
        <v>107</v>
      </c>
      <c r="H6564" s="31" t="s">
        <v>108</v>
      </c>
      <c r="I6564" s="31"/>
      <c r="J6564" s="31"/>
      <c r="K6564" s="31" t="s">
        <v>110</v>
      </c>
      <c r="L6564" s="31" t="s">
        <v>8229</v>
      </c>
      <c r="M6564" s="31" t="s">
        <v>11</v>
      </c>
      <c r="N6564" s="31" t="s">
        <v>25930</v>
      </c>
      <c r="O6564" s="31" t="s">
        <v>25929</v>
      </c>
      <c r="P6564" s="32" t="s">
        <v>66</v>
      </c>
      <c r="Q6564" s="32">
        <v>1</v>
      </c>
      <c r="R6564" t="str">
        <f t="shared" si="102"/>
        <v>Гаврилюк О.І. ПП, маг. "Ювілон" г.Шепетовка, ул.Мира, д.24б</v>
      </c>
    </row>
    <row r="6565" spans="1:18" hidden="1" x14ac:dyDescent="0.25">
      <c r="A6565" s="32">
        <v>160064</v>
      </c>
      <c r="B6565" s="31" t="s">
        <v>8240</v>
      </c>
      <c r="C6565" s="31" t="s">
        <v>8241</v>
      </c>
      <c r="D6565" s="31" t="s">
        <v>8242</v>
      </c>
      <c r="E6565" s="31" t="s">
        <v>135</v>
      </c>
      <c r="F6565" s="31" t="s">
        <v>122</v>
      </c>
      <c r="G6565" s="31" t="s">
        <v>107</v>
      </c>
      <c r="H6565" s="31" t="s">
        <v>108</v>
      </c>
      <c r="I6565" s="31" t="s">
        <v>124</v>
      </c>
      <c r="J6565" s="31" t="s">
        <v>109</v>
      </c>
      <c r="K6565" s="31" t="s">
        <v>110</v>
      </c>
      <c r="L6565" s="31" t="s">
        <v>8241</v>
      </c>
      <c r="M6565" s="31" t="s">
        <v>12</v>
      </c>
      <c r="N6565" s="31" t="s">
        <v>25930</v>
      </c>
      <c r="O6565" s="31" t="s">
        <v>25929</v>
      </c>
      <c r="P6565" s="32" t="s">
        <v>66</v>
      </c>
      <c r="Q6565" s="32">
        <v>1</v>
      </c>
      <c r="R6565" t="str">
        <f t="shared" si="102"/>
        <v>Галат В.П. ПП, маг. "Продукти" р-н Полонский Район, г.Полонное, ул.Привокзальная, д.59</v>
      </c>
    </row>
    <row r="6566" spans="1:18" hidden="1" x14ac:dyDescent="0.25">
      <c r="A6566" s="32">
        <v>160064</v>
      </c>
      <c r="B6566" s="31" t="s">
        <v>8240</v>
      </c>
      <c r="C6566" s="31" t="s">
        <v>8241</v>
      </c>
      <c r="D6566" s="31" t="s">
        <v>8242</v>
      </c>
      <c r="E6566" s="31" t="s">
        <v>135</v>
      </c>
      <c r="F6566" s="31" t="s">
        <v>122</v>
      </c>
      <c r="G6566" s="31" t="s">
        <v>107</v>
      </c>
      <c r="H6566" s="31" t="s">
        <v>108</v>
      </c>
      <c r="I6566" s="31"/>
      <c r="J6566" s="31"/>
      <c r="K6566" s="31" t="s">
        <v>110</v>
      </c>
      <c r="L6566" s="31" t="s">
        <v>8243</v>
      </c>
      <c r="M6566" s="31" t="s">
        <v>12</v>
      </c>
      <c r="N6566" s="31" t="s">
        <v>25930</v>
      </c>
      <c r="O6566" s="31" t="s">
        <v>25929</v>
      </c>
      <c r="P6566" s="32" t="s">
        <v>66</v>
      </c>
      <c r="Q6566" s="32">
        <v>1</v>
      </c>
      <c r="R6566" t="str">
        <f t="shared" si="102"/>
        <v>Галат В.П. ПП, маг. "Продукти" р-н Полонский Район, г.Полонное, ул.Привокзальная, д.59</v>
      </c>
    </row>
    <row r="6567" spans="1:18" hidden="1" x14ac:dyDescent="0.25">
      <c r="A6567" s="32">
        <v>160067</v>
      </c>
      <c r="B6567" s="31" t="s">
        <v>8247</v>
      </c>
      <c r="C6567" s="31" t="s">
        <v>8248</v>
      </c>
      <c r="D6567" s="31" t="s">
        <v>8249</v>
      </c>
      <c r="E6567" s="31" t="s">
        <v>135</v>
      </c>
      <c r="F6567" s="31" t="s">
        <v>122</v>
      </c>
      <c r="G6567" s="31" t="s">
        <v>107</v>
      </c>
      <c r="H6567" s="31" t="s">
        <v>108</v>
      </c>
      <c r="I6567" s="31" t="s">
        <v>8250</v>
      </c>
      <c r="J6567" s="31" t="s">
        <v>8251</v>
      </c>
      <c r="K6567" s="31" t="s">
        <v>110</v>
      </c>
      <c r="L6567" s="31" t="s">
        <v>8248</v>
      </c>
      <c r="M6567" s="31" t="s">
        <v>10</v>
      </c>
      <c r="N6567" s="31" t="s">
        <v>25930</v>
      </c>
      <c r="O6567" s="31" t="s">
        <v>25929</v>
      </c>
      <c r="P6567" s="32" t="s">
        <v>67</v>
      </c>
      <c r="Q6567" s="32">
        <v>0.5</v>
      </c>
      <c r="R6567" t="str">
        <f t="shared" si="102"/>
        <v>Галінська А.Й. ПП, маг. "Продукти" р-н Изяславский Район, с.Каменка, д.1а (ул. Тельмана)</v>
      </c>
    </row>
    <row r="6568" spans="1:18" hidden="1" x14ac:dyDescent="0.25">
      <c r="A6568" s="32">
        <v>160067</v>
      </c>
      <c r="B6568" s="31" t="s">
        <v>8247</v>
      </c>
      <c r="C6568" s="31" t="s">
        <v>8248</v>
      </c>
      <c r="D6568" s="31" t="s">
        <v>8249</v>
      </c>
      <c r="E6568" s="31" t="s">
        <v>135</v>
      </c>
      <c r="F6568" s="31" t="s">
        <v>122</v>
      </c>
      <c r="G6568" s="31" t="s">
        <v>107</v>
      </c>
      <c r="H6568" s="31" t="s">
        <v>108</v>
      </c>
      <c r="I6568" s="31"/>
      <c r="J6568" s="31"/>
      <c r="K6568" s="31" t="s">
        <v>110</v>
      </c>
      <c r="L6568" s="31" t="s">
        <v>8248</v>
      </c>
      <c r="M6568" s="31" t="s">
        <v>10</v>
      </c>
      <c r="N6568" s="31" t="s">
        <v>25930</v>
      </c>
      <c r="O6568" s="31" t="s">
        <v>25929</v>
      </c>
      <c r="P6568" s="32" t="s">
        <v>67</v>
      </c>
      <c r="Q6568" s="32">
        <v>0.5</v>
      </c>
      <c r="R6568" t="str">
        <f t="shared" si="102"/>
        <v>Галінська А.Й. ПП, маг. "Продукти" р-н Изяславский Район, с.Каменка, д.1а (ул. Тельмана)</v>
      </c>
    </row>
    <row r="6569" spans="1:18" hidden="1" x14ac:dyDescent="0.25">
      <c r="A6569" s="32">
        <v>160081</v>
      </c>
      <c r="B6569" s="31" t="s">
        <v>8285</v>
      </c>
      <c r="C6569" s="31" t="s">
        <v>8286</v>
      </c>
      <c r="D6569" s="31" t="s">
        <v>8287</v>
      </c>
      <c r="E6569" s="31" t="s">
        <v>135</v>
      </c>
      <c r="F6569" s="31" t="s">
        <v>122</v>
      </c>
      <c r="G6569" s="31" t="s">
        <v>107</v>
      </c>
      <c r="H6569" s="31" t="s">
        <v>108</v>
      </c>
      <c r="I6569" s="31" t="s">
        <v>8288</v>
      </c>
      <c r="J6569" s="31" t="s">
        <v>8289</v>
      </c>
      <c r="K6569" s="31" t="s">
        <v>110</v>
      </c>
      <c r="L6569" s="31" t="s">
        <v>8286</v>
      </c>
      <c r="M6569" s="31" t="s">
        <v>12</v>
      </c>
      <c r="N6569" s="31" t="s">
        <v>25930</v>
      </c>
      <c r="O6569" s="31" t="s">
        <v>25929</v>
      </c>
      <c r="P6569" s="32" t="s">
        <v>67</v>
      </c>
      <c r="Q6569" s="32">
        <v>0.5</v>
      </c>
      <c r="R6569" t="str">
        <f t="shared" si="102"/>
        <v>Гапонюк Т.А. ПП, гастроном "Гном" р-н Полонский Район, пгт.Понинка, д.83 (ул. Гончаренко)</v>
      </c>
    </row>
    <row r="6570" spans="1:18" hidden="1" x14ac:dyDescent="0.25">
      <c r="A6570" s="32">
        <v>160083</v>
      </c>
      <c r="B6570" s="31" t="s">
        <v>8290</v>
      </c>
      <c r="C6570" s="31" t="s">
        <v>8291</v>
      </c>
      <c r="D6570" s="31" t="s">
        <v>8292</v>
      </c>
      <c r="E6570" s="31" t="s">
        <v>135</v>
      </c>
      <c r="F6570" s="31" t="s">
        <v>122</v>
      </c>
      <c r="G6570" s="31" t="s">
        <v>213</v>
      </c>
      <c r="H6570" s="31" t="s">
        <v>214</v>
      </c>
      <c r="I6570" s="31" t="s">
        <v>8293</v>
      </c>
      <c r="J6570" s="31" t="s">
        <v>8294</v>
      </c>
      <c r="K6570" s="31" t="s">
        <v>110</v>
      </c>
      <c r="L6570" s="31" t="s">
        <v>8291</v>
      </c>
      <c r="M6570" s="31" t="s">
        <v>11</v>
      </c>
      <c r="N6570" s="31" t="s">
        <v>25930</v>
      </c>
      <c r="O6570" s="31" t="s">
        <v>25929</v>
      </c>
      <c r="P6570" s="32" t="s">
        <v>66</v>
      </c>
      <c r="Q6570" s="32">
        <v>1</v>
      </c>
      <c r="R6570" t="str">
        <f t="shared" si="102"/>
        <v>Гарапейзик Ф.Ф. ПП, "Склад" г.Шепетовка, ул.Линника, д.74</v>
      </c>
    </row>
    <row r="6571" spans="1:18" hidden="1" x14ac:dyDescent="0.25">
      <c r="A6571" s="32">
        <v>160083</v>
      </c>
      <c r="B6571" s="31" t="s">
        <v>8290</v>
      </c>
      <c r="C6571" s="31" t="s">
        <v>8291</v>
      </c>
      <c r="D6571" s="31" t="s">
        <v>8292</v>
      </c>
      <c r="E6571" s="31" t="s">
        <v>135</v>
      </c>
      <c r="F6571" s="31" t="s">
        <v>122</v>
      </c>
      <c r="G6571" s="31" t="s">
        <v>213</v>
      </c>
      <c r="H6571" s="31" t="s">
        <v>214</v>
      </c>
      <c r="I6571" s="31"/>
      <c r="J6571" s="31"/>
      <c r="K6571" s="31" t="s">
        <v>110</v>
      </c>
      <c r="L6571" s="31" t="s">
        <v>8291</v>
      </c>
      <c r="M6571" s="31" t="s">
        <v>11</v>
      </c>
      <c r="N6571" s="31" t="s">
        <v>25930</v>
      </c>
      <c r="O6571" s="31" t="s">
        <v>25929</v>
      </c>
      <c r="P6571" s="32" t="s">
        <v>66</v>
      </c>
      <c r="Q6571" s="32">
        <v>1</v>
      </c>
      <c r="R6571" t="str">
        <f t="shared" si="102"/>
        <v>Гарапейзик Ф.Ф. ПП, "Склад" г.Шепетовка, ул.Линника, д.74</v>
      </c>
    </row>
    <row r="6572" spans="1:18" hidden="1" x14ac:dyDescent="0.25">
      <c r="A6572" s="32">
        <v>160088</v>
      </c>
      <c r="B6572" s="31" t="s">
        <v>8306</v>
      </c>
      <c r="C6572" s="31" t="s">
        <v>8307</v>
      </c>
      <c r="D6572" s="31" t="s">
        <v>8308</v>
      </c>
      <c r="E6572" s="31" t="s">
        <v>145</v>
      </c>
      <c r="F6572" s="31" t="s">
        <v>122</v>
      </c>
      <c r="G6572" s="31" t="s">
        <v>107</v>
      </c>
      <c r="H6572" s="31" t="s">
        <v>108</v>
      </c>
      <c r="I6572" s="31" t="s">
        <v>8309</v>
      </c>
      <c r="J6572" s="31" t="s">
        <v>8310</v>
      </c>
      <c r="K6572" s="31" t="s">
        <v>110</v>
      </c>
      <c r="L6572" s="31" t="s">
        <v>8307</v>
      </c>
      <c r="M6572" s="31" t="s">
        <v>25936</v>
      </c>
      <c r="N6572" s="31" t="s">
        <v>25931</v>
      </c>
      <c r="O6572" s="31" t="s">
        <v>25929</v>
      </c>
      <c r="P6572" s="32" t="s">
        <v>67</v>
      </c>
      <c r="Q6572" s="32">
        <v>0.5</v>
      </c>
      <c r="R6572" t="str">
        <f t="shared" si="102"/>
        <v>Гедз В.М. ПП, маг. "Олімп" р-н Городокский Район, г.Городок, ул.Грушевского, д.36б</v>
      </c>
    </row>
    <row r="6573" spans="1:18" hidden="1" x14ac:dyDescent="0.25">
      <c r="A6573" s="32">
        <v>160088</v>
      </c>
      <c r="B6573" s="31" t="s">
        <v>8306</v>
      </c>
      <c r="C6573" s="31" t="s">
        <v>8307</v>
      </c>
      <c r="D6573" s="31" t="s">
        <v>8308</v>
      </c>
      <c r="E6573" s="31" t="s">
        <v>145</v>
      </c>
      <c r="F6573" s="31" t="s">
        <v>122</v>
      </c>
      <c r="G6573" s="31" t="s">
        <v>107</v>
      </c>
      <c r="H6573" s="31" t="s">
        <v>108</v>
      </c>
      <c r="I6573" s="31"/>
      <c r="J6573" s="31"/>
      <c r="K6573" s="31" t="s">
        <v>110</v>
      </c>
      <c r="L6573" s="31" t="s">
        <v>8307</v>
      </c>
      <c r="M6573" s="31" t="s">
        <v>25936</v>
      </c>
      <c r="N6573" s="31" t="s">
        <v>25931</v>
      </c>
      <c r="O6573" s="31" t="s">
        <v>25929</v>
      </c>
      <c r="P6573" s="32" t="s">
        <v>67</v>
      </c>
      <c r="Q6573" s="32">
        <v>0.5</v>
      </c>
      <c r="R6573" t="str">
        <f t="shared" si="102"/>
        <v>Гедз В.М. ПП, маг. "Олімп" р-н Городокский Район, г.Городок, ул.Грушевского, д.36б</v>
      </c>
    </row>
    <row r="6574" spans="1:18" hidden="1" x14ac:dyDescent="0.25">
      <c r="A6574" s="32">
        <v>160094</v>
      </c>
      <c r="B6574" s="31" t="s">
        <v>8328</v>
      </c>
      <c r="C6574" s="31" t="s">
        <v>8329</v>
      </c>
      <c r="D6574" s="31" t="s">
        <v>8330</v>
      </c>
      <c r="E6574" s="31" t="s">
        <v>135</v>
      </c>
      <c r="F6574" s="31" t="s">
        <v>122</v>
      </c>
      <c r="G6574" s="31" t="s">
        <v>107</v>
      </c>
      <c r="H6574" s="31" t="s">
        <v>108</v>
      </c>
      <c r="I6574" s="31" t="s">
        <v>8331</v>
      </c>
      <c r="J6574" s="31" t="s">
        <v>8332</v>
      </c>
      <c r="K6574" s="31" t="s">
        <v>110</v>
      </c>
      <c r="L6574" s="31" t="s">
        <v>8329</v>
      </c>
      <c r="M6574" s="31" t="s">
        <v>8</v>
      </c>
      <c r="N6574" s="31" t="s">
        <v>25930</v>
      </c>
      <c r="O6574" s="31" t="s">
        <v>25929</v>
      </c>
      <c r="P6574" s="32" t="s">
        <v>66</v>
      </c>
      <c r="Q6574" s="32">
        <v>0.5</v>
      </c>
      <c r="R6574" t="str">
        <f t="shared" si="102"/>
        <v>Гізун А.В. ПП, маг. "Перлина" р-н Славутский Район, с.Великий Скнит, ул.Шевченка, д.11а</v>
      </c>
    </row>
    <row r="6575" spans="1:18" hidden="1" x14ac:dyDescent="0.25">
      <c r="A6575" s="32">
        <v>160094</v>
      </c>
      <c r="B6575" s="31" t="s">
        <v>8328</v>
      </c>
      <c r="C6575" s="31" t="s">
        <v>8329</v>
      </c>
      <c r="D6575" s="31" t="s">
        <v>8330</v>
      </c>
      <c r="E6575" s="31" t="s">
        <v>135</v>
      </c>
      <c r="F6575" s="31" t="s">
        <v>122</v>
      </c>
      <c r="G6575" s="31" t="s">
        <v>107</v>
      </c>
      <c r="H6575" s="31" t="s">
        <v>108</v>
      </c>
      <c r="I6575" s="31"/>
      <c r="J6575" s="31"/>
      <c r="K6575" s="31" t="s">
        <v>110</v>
      </c>
      <c r="L6575" s="31" t="s">
        <v>8329</v>
      </c>
      <c r="M6575" s="31" t="s">
        <v>8</v>
      </c>
      <c r="N6575" s="31" t="s">
        <v>25930</v>
      </c>
      <c r="O6575" s="31" t="s">
        <v>25929</v>
      </c>
      <c r="P6575" s="32" t="s">
        <v>66</v>
      </c>
      <c r="Q6575" s="32">
        <v>0.5</v>
      </c>
      <c r="R6575" t="str">
        <f t="shared" si="102"/>
        <v>Гізун А.В. ПП, маг. "Перлина" р-н Славутский Район, с.Великий Скнит, ул.Шевченка, д.11а</v>
      </c>
    </row>
    <row r="6576" spans="1:18" hidden="1" x14ac:dyDescent="0.25">
      <c r="A6576" s="32">
        <v>160095</v>
      </c>
      <c r="B6576" s="31" t="s">
        <v>8333</v>
      </c>
      <c r="C6576" s="31" t="s">
        <v>8329</v>
      </c>
      <c r="D6576" s="31" t="s">
        <v>8334</v>
      </c>
      <c r="E6576" s="31" t="s">
        <v>135</v>
      </c>
      <c r="F6576" s="31" t="s">
        <v>122</v>
      </c>
      <c r="G6576" s="31" t="s">
        <v>107</v>
      </c>
      <c r="H6576" s="31" t="s">
        <v>108</v>
      </c>
      <c r="I6576" s="31" t="s">
        <v>8331</v>
      </c>
      <c r="J6576" s="31" t="s">
        <v>8332</v>
      </c>
      <c r="K6576" s="31" t="s">
        <v>110</v>
      </c>
      <c r="L6576" s="31" t="s">
        <v>8329</v>
      </c>
      <c r="M6576" s="31" t="s">
        <v>8</v>
      </c>
      <c r="N6576" s="31" t="s">
        <v>25930</v>
      </c>
      <c r="O6576" s="31" t="s">
        <v>25929</v>
      </c>
      <c r="P6576" s="32" t="s">
        <v>67</v>
      </c>
      <c r="Q6576" s="32">
        <v>0.5</v>
      </c>
      <c r="R6576" t="str">
        <f t="shared" si="102"/>
        <v>Гізун А.В. ПП, маг. "Перлина" р-н Славутский Район, с.Ровки, ул.Церковная, д.96а</v>
      </c>
    </row>
    <row r="6577" spans="1:18" hidden="1" x14ac:dyDescent="0.25">
      <c r="A6577" s="32">
        <v>160095</v>
      </c>
      <c r="B6577" s="31" t="s">
        <v>8333</v>
      </c>
      <c r="C6577" s="31" t="s">
        <v>8329</v>
      </c>
      <c r="D6577" s="31" t="s">
        <v>8334</v>
      </c>
      <c r="E6577" s="31" t="s">
        <v>135</v>
      </c>
      <c r="F6577" s="31" t="s">
        <v>122</v>
      </c>
      <c r="G6577" s="31" t="s">
        <v>107</v>
      </c>
      <c r="H6577" s="31" t="s">
        <v>108</v>
      </c>
      <c r="I6577" s="31"/>
      <c r="J6577" s="31"/>
      <c r="K6577" s="31" t="s">
        <v>110</v>
      </c>
      <c r="L6577" s="31" t="s">
        <v>8329</v>
      </c>
      <c r="M6577" s="31" t="s">
        <v>8</v>
      </c>
      <c r="N6577" s="31" t="s">
        <v>25930</v>
      </c>
      <c r="O6577" s="31" t="s">
        <v>25929</v>
      </c>
      <c r="P6577" s="32" t="s">
        <v>67</v>
      </c>
      <c r="Q6577" s="32">
        <v>0.5</v>
      </c>
      <c r="R6577" t="str">
        <f t="shared" si="102"/>
        <v>Гізун А.В. ПП, маг. "Перлина" р-н Славутский Район, с.Ровки, ул.Церковная, д.96а</v>
      </c>
    </row>
    <row r="6578" spans="1:18" hidden="1" x14ac:dyDescent="0.25">
      <c r="A6578" s="32">
        <v>160096</v>
      </c>
      <c r="B6578" s="31" t="s">
        <v>8335</v>
      </c>
      <c r="C6578" s="31" t="s">
        <v>8336</v>
      </c>
      <c r="D6578" s="31" t="s">
        <v>8337</v>
      </c>
      <c r="E6578" s="31" t="s">
        <v>135</v>
      </c>
      <c r="F6578" s="31" t="s">
        <v>122</v>
      </c>
      <c r="G6578" s="31" t="s">
        <v>107</v>
      </c>
      <c r="H6578" s="31" t="s">
        <v>108</v>
      </c>
      <c r="I6578" s="31" t="s">
        <v>8338</v>
      </c>
      <c r="J6578" s="31" t="s">
        <v>8339</v>
      </c>
      <c r="K6578" s="31" t="s">
        <v>110</v>
      </c>
      <c r="L6578" s="31" t="s">
        <v>8336</v>
      </c>
      <c r="M6578" s="31" t="s">
        <v>10</v>
      </c>
      <c r="N6578" s="31" t="s">
        <v>25930</v>
      </c>
      <c r="O6578" s="31" t="s">
        <v>25929</v>
      </c>
      <c r="P6578" s="32" t="s">
        <v>67</v>
      </c>
      <c r="Q6578" s="32">
        <v>0.5</v>
      </c>
      <c r="R6578" t="str">
        <f t="shared" si="102"/>
        <v>Гізун О.В. ПП, маг. "Хліб" г.Нетишин, ул.Шевченко, д.4/10</v>
      </c>
    </row>
    <row r="6579" spans="1:18" hidden="1" x14ac:dyDescent="0.25">
      <c r="A6579" s="32">
        <v>160096</v>
      </c>
      <c r="B6579" s="31" t="s">
        <v>8335</v>
      </c>
      <c r="C6579" s="31" t="s">
        <v>8336</v>
      </c>
      <c r="D6579" s="31" t="s">
        <v>8337</v>
      </c>
      <c r="E6579" s="31" t="s">
        <v>135</v>
      </c>
      <c r="F6579" s="31" t="s">
        <v>122</v>
      </c>
      <c r="G6579" s="31" t="s">
        <v>107</v>
      </c>
      <c r="H6579" s="31" t="s">
        <v>108</v>
      </c>
      <c r="I6579" s="31"/>
      <c r="J6579" s="31"/>
      <c r="K6579" s="31" t="s">
        <v>110</v>
      </c>
      <c r="L6579" s="31" t="s">
        <v>8336</v>
      </c>
      <c r="M6579" s="31" t="s">
        <v>10</v>
      </c>
      <c r="N6579" s="31" t="s">
        <v>25930</v>
      </c>
      <c r="O6579" s="31" t="s">
        <v>25929</v>
      </c>
      <c r="P6579" s="32" t="s">
        <v>67</v>
      </c>
      <c r="Q6579" s="32">
        <v>0.5</v>
      </c>
      <c r="R6579" t="str">
        <f t="shared" si="102"/>
        <v>Гізун О.В. ПП, маг. "Хліб" г.Нетишин, ул.Шевченко, д.4/10</v>
      </c>
    </row>
    <row r="6580" spans="1:18" hidden="1" x14ac:dyDescent="0.25">
      <c r="A6580" s="32">
        <v>160098</v>
      </c>
      <c r="B6580" s="31" t="s">
        <v>8345</v>
      </c>
      <c r="C6580" s="31" t="s">
        <v>8346</v>
      </c>
      <c r="D6580" s="31" t="s">
        <v>8347</v>
      </c>
      <c r="E6580" s="31" t="s">
        <v>145</v>
      </c>
      <c r="F6580" s="31" t="s">
        <v>122</v>
      </c>
      <c r="G6580" s="31" t="s">
        <v>107</v>
      </c>
      <c r="H6580" s="31" t="s">
        <v>108</v>
      </c>
      <c r="I6580" s="31" t="s">
        <v>8348</v>
      </c>
      <c r="J6580" s="31" t="s">
        <v>8349</v>
      </c>
      <c r="K6580" s="31" t="s">
        <v>110</v>
      </c>
      <c r="L6580" s="31" t="s">
        <v>8346</v>
      </c>
      <c r="M6580" s="31" t="s">
        <v>15</v>
      </c>
      <c r="N6580" s="31" t="s">
        <v>25931</v>
      </c>
      <c r="O6580" s="31" t="s">
        <v>25929</v>
      </c>
      <c r="P6580" s="32" t="s">
        <v>66</v>
      </c>
      <c r="Q6580" s="32">
        <v>0.5</v>
      </c>
      <c r="R6580" t="str">
        <f t="shared" si="102"/>
        <v>Гладишевська Н.М. ПП, маг. "Піраміда" р-н Волочисский Район, г.Волочиск, ул.Короленко, д.1а</v>
      </c>
    </row>
    <row r="6581" spans="1:18" hidden="1" x14ac:dyDescent="0.25">
      <c r="A6581" s="32">
        <v>160098</v>
      </c>
      <c r="B6581" s="31" t="s">
        <v>8345</v>
      </c>
      <c r="C6581" s="31" t="s">
        <v>8346</v>
      </c>
      <c r="D6581" s="31" t="s">
        <v>8347</v>
      </c>
      <c r="E6581" s="31" t="s">
        <v>145</v>
      </c>
      <c r="F6581" s="31" t="s">
        <v>122</v>
      </c>
      <c r="G6581" s="31" t="s">
        <v>107</v>
      </c>
      <c r="H6581" s="31" t="s">
        <v>108</v>
      </c>
      <c r="I6581" s="31"/>
      <c r="J6581" s="31"/>
      <c r="K6581" s="31" t="s">
        <v>110</v>
      </c>
      <c r="L6581" s="31" t="s">
        <v>8346</v>
      </c>
      <c r="M6581" s="31" t="s">
        <v>15</v>
      </c>
      <c r="N6581" s="31" t="s">
        <v>25931</v>
      </c>
      <c r="O6581" s="31" t="s">
        <v>25929</v>
      </c>
      <c r="P6581" s="32" t="s">
        <v>66</v>
      </c>
      <c r="Q6581" s="32">
        <v>0.5</v>
      </c>
      <c r="R6581" t="str">
        <f t="shared" si="102"/>
        <v>Гладишевська Н.М. ПП, маг. "Піраміда" р-н Волочисский Район, г.Волочиск, ул.Короленко, д.1а</v>
      </c>
    </row>
    <row r="6582" spans="1:18" hidden="1" x14ac:dyDescent="0.25">
      <c r="A6582" s="32">
        <v>160099</v>
      </c>
      <c r="B6582" s="31" t="s">
        <v>8350</v>
      </c>
      <c r="C6582" s="31" t="s">
        <v>8351</v>
      </c>
      <c r="D6582" s="31" t="s">
        <v>8352</v>
      </c>
      <c r="E6582" s="31" t="s">
        <v>135</v>
      </c>
      <c r="F6582" s="31" t="s">
        <v>122</v>
      </c>
      <c r="G6582" s="31" t="s">
        <v>107</v>
      </c>
      <c r="H6582" s="31" t="s">
        <v>108</v>
      </c>
      <c r="I6582" s="31" t="s">
        <v>8353</v>
      </c>
      <c r="J6582" s="31" t="s">
        <v>8354</v>
      </c>
      <c r="K6582" s="31" t="s">
        <v>110</v>
      </c>
      <c r="L6582" s="31" t="s">
        <v>8355</v>
      </c>
      <c r="M6582" s="31" t="s">
        <v>7</v>
      </c>
      <c r="N6582" s="31" t="s">
        <v>25930</v>
      </c>
      <c r="O6582" s="31" t="s">
        <v>25929</v>
      </c>
      <c r="P6582" s="32" t="s">
        <v>67</v>
      </c>
      <c r="Q6582" s="32">
        <v>1</v>
      </c>
      <c r="R6582" t="str">
        <f t="shared" si="102"/>
        <v>Гладишко Є.Й. ПП, маг. "Глорія" г.Славута, ул.Сокола, д.2а</v>
      </c>
    </row>
    <row r="6583" spans="1:18" hidden="1" x14ac:dyDescent="0.25">
      <c r="A6583" s="32">
        <v>160099</v>
      </c>
      <c r="B6583" s="31" t="s">
        <v>8350</v>
      </c>
      <c r="C6583" s="31" t="s">
        <v>8351</v>
      </c>
      <c r="D6583" s="31" t="s">
        <v>8352</v>
      </c>
      <c r="E6583" s="31" t="s">
        <v>135</v>
      </c>
      <c r="F6583" s="31" t="s">
        <v>122</v>
      </c>
      <c r="G6583" s="31" t="s">
        <v>107</v>
      </c>
      <c r="H6583" s="31" t="s">
        <v>108</v>
      </c>
      <c r="I6583" s="31"/>
      <c r="J6583" s="31"/>
      <c r="K6583" s="31" t="s">
        <v>110</v>
      </c>
      <c r="L6583" s="31" t="s">
        <v>8351</v>
      </c>
      <c r="M6583" s="31" t="s">
        <v>7</v>
      </c>
      <c r="N6583" s="31" t="s">
        <v>25930</v>
      </c>
      <c r="O6583" s="31" t="s">
        <v>25929</v>
      </c>
      <c r="P6583" s="32" t="s">
        <v>67</v>
      </c>
      <c r="Q6583" s="32">
        <v>1</v>
      </c>
      <c r="R6583" t="str">
        <f t="shared" si="102"/>
        <v>Гладишко Є.Й. ПП, маг. "Глорія" г.Славута, ул.Сокола, д.2а</v>
      </c>
    </row>
    <row r="6584" spans="1:18" hidden="1" x14ac:dyDescent="0.25">
      <c r="A6584" s="32">
        <v>160100</v>
      </c>
      <c r="B6584" s="31" t="s">
        <v>8356</v>
      </c>
      <c r="C6584" s="31" t="s">
        <v>8357</v>
      </c>
      <c r="D6584" s="31" t="s">
        <v>8358</v>
      </c>
      <c r="E6584" s="31" t="s">
        <v>135</v>
      </c>
      <c r="F6584" s="31" t="s">
        <v>122</v>
      </c>
      <c r="G6584" s="31" t="s">
        <v>107</v>
      </c>
      <c r="H6584" s="31" t="s">
        <v>108</v>
      </c>
      <c r="I6584" s="31" t="s">
        <v>8359</v>
      </c>
      <c r="J6584" s="31" t="s">
        <v>8360</v>
      </c>
      <c r="K6584" s="31" t="s">
        <v>110</v>
      </c>
      <c r="L6584" s="31" t="s">
        <v>8357</v>
      </c>
      <c r="M6584" s="31" t="s">
        <v>9</v>
      </c>
      <c r="N6584" s="31" t="s">
        <v>25930</v>
      </c>
      <c r="O6584" s="31" t="s">
        <v>25929</v>
      </c>
      <c r="P6584" s="32" t="s">
        <v>66</v>
      </c>
      <c r="Q6584" s="32">
        <v>1</v>
      </c>
      <c r="R6584" t="str">
        <f t="shared" si="102"/>
        <v>Гладун С.М. ПП, маг. "Диканька" р-н Изяславский Район, с.Клубивка, ул.Кирпы, д.75А</v>
      </c>
    </row>
    <row r="6585" spans="1:18" hidden="1" x14ac:dyDescent="0.25">
      <c r="A6585" s="32">
        <v>160100</v>
      </c>
      <c r="B6585" s="31" t="s">
        <v>8356</v>
      </c>
      <c r="C6585" s="31" t="s">
        <v>8357</v>
      </c>
      <c r="D6585" s="31" t="s">
        <v>8358</v>
      </c>
      <c r="E6585" s="31" t="s">
        <v>135</v>
      </c>
      <c r="F6585" s="31" t="s">
        <v>122</v>
      </c>
      <c r="G6585" s="31" t="s">
        <v>107</v>
      </c>
      <c r="H6585" s="31" t="s">
        <v>108</v>
      </c>
      <c r="I6585" s="31"/>
      <c r="J6585" s="31"/>
      <c r="K6585" s="31" t="s">
        <v>110</v>
      </c>
      <c r="L6585" s="31" t="s">
        <v>8357</v>
      </c>
      <c r="M6585" s="31" t="s">
        <v>9</v>
      </c>
      <c r="N6585" s="31" t="s">
        <v>25930</v>
      </c>
      <c r="O6585" s="31" t="s">
        <v>25929</v>
      </c>
      <c r="P6585" s="32" t="s">
        <v>66</v>
      </c>
      <c r="Q6585" s="32">
        <v>1</v>
      </c>
      <c r="R6585" t="str">
        <f t="shared" si="102"/>
        <v>Гладун С.М. ПП, маг. "Диканька" р-н Изяславский Район, с.Клубивка, ул.Кирпы, д.75А</v>
      </c>
    </row>
    <row r="6586" spans="1:18" hidden="1" x14ac:dyDescent="0.25">
      <c r="A6586" s="32">
        <v>160102</v>
      </c>
      <c r="B6586" s="31" t="s">
        <v>8365</v>
      </c>
      <c r="C6586" s="31" t="s">
        <v>8366</v>
      </c>
      <c r="D6586" s="31" t="s">
        <v>8367</v>
      </c>
      <c r="E6586" s="31" t="s">
        <v>135</v>
      </c>
      <c r="F6586" s="31" t="s">
        <v>122</v>
      </c>
      <c r="G6586" s="31" t="s">
        <v>107</v>
      </c>
      <c r="H6586" s="31" t="s">
        <v>108</v>
      </c>
      <c r="I6586" s="31" t="s">
        <v>124</v>
      </c>
      <c r="J6586" s="31" t="s">
        <v>109</v>
      </c>
      <c r="K6586" s="31" t="s">
        <v>110</v>
      </c>
      <c r="L6586" s="31" t="s">
        <v>8366</v>
      </c>
      <c r="M6586" s="31" t="s">
        <v>12</v>
      </c>
      <c r="N6586" s="31" t="s">
        <v>25930</v>
      </c>
      <c r="O6586" s="31" t="s">
        <v>25929</v>
      </c>
      <c r="P6586" s="32" t="s">
        <v>67</v>
      </c>
      <c r="Q6586" s="32">
        <v>1</v>
      </c>
      <c r="R6586" t="str">
        <f t="shared" si="102"/>
        <v>Глівінський ПП, маг. "Продукти" р-н Полонский Район, г.Полонное (біля автовокзалу)</v>
      </c>
    </row>
    <row r="6587" spans="1:18" hidden="1" x14ac:dyDescent="0.25">
      <c r="A6587" s="32">
        <v>160102</v>
      </c>
      <c r="B6587" s="31" t="s">
        <v>8365</v>
      </c>
      <c r="C6587" s="31" t="s">
        <v>8366</v>
      </c>
      <c r="D6587" s="31" t="s">
        <v>8367</v>
      </c>
      <c r="E6587" s="31" t="s">
        <v>135</v>
      </c>
      <c r="F6587" s="31" t="s">
        <v>122</v>
      </c>
      <c r="G6587" s="31" t="s">
        <v>107</v>
      </c>
      <c r="H6587" s="31" t="s">
        <v>108</v>
      </c>
      <c r="I6587" s="31"/>
      <c r="J6587" s="31"/>
      <c r="K6587" s="31" t="s">
        <v>110</v>
      </c>
      <c r="L6587" s="31" t="s">
        <v>8366</v>
      </c>
      <c r="M6587" s="31" t="s">
        <v>12</v>
      </c>
      <c r="N6587" s="31" t="s">
        <v>25930</v>
      </c>
      <c r="O6587" s="31" t="s">
        <v>25929</v>
      </c>
      <c r="P6587" s="32" t="s">
        <v>67</v>
      </c>
      <c r="Q6587" s="32">
        <v>1</v>
      </c>
      <c r="R6587" t="str">
        <f t="shared" si="102"/>
        <v>Глівінський ПП, маг. "Продукти" р-н Полонский Район, г.Полонное (біля автовокзалу)</v>
      </c>
    </row>
    <row r="6588" spans="1:18" hidden="1" x14ac:dyDescent="0.25">
      <c r="A6588" s="32">
        <v>160107</v>
      </c>
      <c r="B6588" s="31" t="s">
        <v>8383</v>
      </c>
      <c r="C6588" s="31" t="s">
        <v>8384</v>
      </c>
      <c r="D6588" s="31" t="s">
        <v>8385</v>
      </c>
      <c r="E6588" s="31" t="s">
        <v>145</v>
      </c>
      <c r="F6588" s="31" t="s">
        <v>122</v>
      </c>
      <c r="G6588" s="31" t="s">
        <v>107</v>
      </c>
      <c r="H6588" s="31" t="s">
        <v>108</v>
      </c>
      <c r="I6588" s="31" t="s">
        <v>124</v>
      </c>
      <c r="J6588" s="31" t="s">
        <v>109</v>
      </c>
      <c r="K6588" s="31" t="s">
        <v>110</v>
      </c>
      <c r="L6588" s="31" t="s">
        <v>8384</v>
      </c>
      <c r="M6588" s="31" t="s">
        <v>25936</v>
      </c>
      <c r="N6588" s="31" t="s">
        <v>25931</v>
      </c>
      <c r="O6588" s="31" t="s">
        <v>25929</v>
      </c>
      <c r="P6588" s="32" t="s">
        <v>66</v>
      </c>
      <c r="Q6588" s="32">
        <v>1</v>
      </c>
      <c r="R6588" t="str">
        <f t="shared" si="102"/>
        <v>Глушко С.В. ПП, маг. "Продукти" р-н Городокский Район, г.Городок, ул.Шевченко, д.39, оф.</v>
      </c>
    </row>
    <row r="6589" spans="1:18" hidden="1" x14ac:dyDescent="0.25">
      <c r="A6589" s="32">
        <v>160107</v>
      </c>
      <c r="B6589" s="31" t="s">
        <v>8383</v>
      </c>
      <c r="C6589" s="31" t="s">
        <v>8384</v>
      </c>
      <c r="D6589" s="31" t="s">
        <v>8385</v>
      </c>
      <c r="E6589" s="31" t="s">
        <v>145</v>
      </c>
      <c r="F6589" s="31" t="s">
        <v>122</v>
      </c>
      <c r="G6589" s="31" t="s">
        <v>107</v>
      </c>
      <c r="H6589" s="31" t="s">
        <v>108</v>
      </c>
      <c r="I6589" s="31"/>
      <c r="J6589" s="31"/>
      <c r="K6589" s="31" t="s">
        <v>110</v>
      </c>
      <c r="L6589" s="31" t="s">
        <v>8384</v>
      </c>
      <c r="M6589" s="31" t="s">
        <v>25936</v>
      </c>
      <c r="N6589" s="31" t="s">
        <v>25931</v>
      </c>
      <c r="O6589" s="31" t="s">
        <v>25929</v>
      </c>
      <c r="P6589" s="32" t="s">
        <v>66</v>
      </c>
      <c r="Q6589" s="32">
        <v>1</v>
      </c>
      <c r="R6589" t="str">
        <f t="shared" si="102"/>
        <v>Глушко С.В. ПП, маг. "Продукти" р-н Городокский Район, г.Городок, ул.Шевченко, д.39, оф.</v>
      </c>
    </row>
    <row r="6590" spans="1:18" hidden="1" x14ac:dyDescent="0.25">
      <c r="A6590" s="32">
        <v>160114</v>
      </c>
      <c r="B6590" s="31" t="s">
        <v>8398</v>
      </c>
      <c r="C6590" s="31" t="s">
        <v>8399</v>
      </c>
      <c r="D6590" s="31" t="s">
        <v>8400</v>
      </c>
      <c r="E6590" s="31" t="s">
        <v>135</v>
      </c>
      <c r="F6590" s="31" t="s">
        <v>122</v>
      </c>
      <c r="G6590" s="31" t="s">
        <v>107</v>
      </c>
      <c r="H6590" s="31" t="s">
        <v>108</v>
      </c>
      <c r="I6590" s="31" t="s">
        <v>8401</v>
      </c>
      <c r="J6590" s="31" t="s">
        <v>8402</v>
      </c>
      <c r="K6590" s="31" t="s">
        <v>110</v>
      </c>
      <c r="L6590" s="31" t="s">
        <v>8399</v>
      </c>
      <c r="M6590" s="31" t="s">
        <v>8</v>
      </c>
      <c r="N6590" s="31" t="s">
        <v>25930</v>
      </c>
      <c r="O6590" s="31" t="s">
        <v>25929</v>
      </c>
      <c r="P6590" s="32" t="s">
        <v>67</v>
      </c>
      <c r="Q6590" s="32">
        <v>0.5</v>
      </c>
      <c r="R6590" t="str">
        <f t="shared" si="102"/>
        <v>Новіцька Н.В. ПП, маг. "Магазинчик" р-н Шепетовский Район, пгт.Грицев, пер.Ленина, д.42</v>
      </c>
    </row>
    <row r="6591" spans="1:18" hidden="1" x14ac:dyDescent="0.25">
      <c r="A6591" s="32">
        <v>160114</v>
      </c>
      <c r="B6591" s="31" t="s">
        <v>8398</v>
      </c>
      <c r="C6591" s="31" t="s">
        <v>8399</v>
      </c>
      <c r="D6591" s="31" t="s">
        <v>8400</v>
      </c>
      <c r="E6591" s="31" t="s">
        <v>135</v>
      </c>
      <c r="F6591" s="31" t="s">
        <v>122</v>
      </c>
      <c r="G6591" s="31" t="s">
        <v>107</v>
      </c>
      <c r="H6591" s="31" t="s">
        <v>108</v>
      </c>
      <c r="I6591" s="31"/>
      <c r="J6591" s="31"/>
      <c r="K6591" s="31" t="s">
        <v>110</v>
      </c>
      <c r="L6591" s="31" t="s">
        <v>8403</v>
      </c>
      <c r="M6591" s="31" t="s">
        <v>8</v>
      </c>
      <c r="N6591" s="31" t="s">
        <v>25930</v>
      </c>
      <c r="O6591" s="31" t="s">
        <v>25929</v>
      </c>
      <c r="P6591" s="32" t="s">
        <v>67</v>
      </c>
      <c r="Q6591" s="32">
        <v>0.5</v>
      </c>
      <c r="R6591" t="str">
        <f t="shared" si="102"/>
        <v>Новіцька Н.В. ПП, маг. "Магазинчик" р-н Шепетовский Район, пгт.Грицев, пер.Ленина, д.42</v>
      </c>
    </row>
    <row r="6592" spans="1:18" hidden="1" x14ac:dyDescent="0.25">
      <c r="A6592" s="32">
        <v>160116</v>
      </c>
      <c r="B6592" s="31" t="s">
        <v>8407</v>
      </c>
      <c r="C6592" s="31" t="s">
        <v>8408</v>
      </c>
      <c r="D6592" s="31" t="s">
        <v>8409</v>
      </c>
      <c r="E6592" s="31" t="s">
        <v>145</v>
      </c>
      <c r="F6592" s="31" t="s">
        <v>122</v>
      </c>
      <c r="G6592" s="31" t="s">
        <v>107</v>
      </c>
      <c r="H6592" s="31" t="s">
        <v>108</v>
      </c>
      <c r="I6592" s="31" t="s">
        <v>8410</v>
      </c>
      <c r="J6592" s="31" t="s">
        <v>8411</v>
      </c>
      <c r="K6592" s="31" t="s">
        <v>110</v>
      </c>
      <c r="L6592" s="31" t="s">
        <v>8408</v>
      </c>
      <c r="M6592" s="31" t="s">
        <v>15</v>
      </c>
      <c r="N6592" s="31" t="s">
        <v>25931</v>
      </c>
      <c r="O6592" s="31" t="s">
        <v>25929</v>
      </c>
      <c r="P6592" s="32" t="s">
        <v>66</v>
      </c>
      <c r="Q6592" s="32">
        <v>1</v>
      </c>
      <c r="R6592" t="str">
        <f t="shared" si="102"/>
        <v>Голдасевич Е.В. ПП, маг. "Продукти" р-н Волочисский Район, с.Писаревка, ул.Первомайская, д.45</v>
      </c>
    </row>
    <row r="6593" spans="1:18" hidden="1" x14ac:dyDescent="0.25">
      <c r="A6593" s="32">
        <v>160116</v>
      </c>
      <c r="B6593" s="31" t="s">
        <v>8407</v>
      </c>
      <c r="C6593" s="31" t="s">
        <v>8408</v>
      </c>
      <c r="D6593" s="31" t="s">
        <v>8409</v>
      </c>
      <c r="E6593" s="31" t="s">
        <v>145</v>
      </c>
      <c r="F6593" s="31" t="s">
        <v>122</v>
      </c>
      <c r="G6593" s="31" t="s">
        <v>107</v>
      </c>
      <c r="H6593" s="31" t="s">
        <v>108</v>
      </c>
      <c r="I6593" s="31"/>
      <c r="J6593" s="31"/>
      <c r="K6593" s="31" t="s">
        <v>110</v>
      </c>
      <c r="L6593" s="31" t="s">
        <v>8408</v>
      </c>
      <c r="M6593" s="31" t="s">
        <v>15</v>
      </c>
      <c r="N6593" s="31" t="s">
        <v>25931</v>
      </c>
      <c r="O6593" s="31" t="s">
        <v>25929</v>
      </c>
      <c r="P6593" s="32" t="s">
        <v>66</v>
      </c>
      <c r="Q6593" s="32">
        <v>1</v>
      </c>
      <c r="R6593" t="str">
        <f t="shared" si="102"/>
        <v>Голдасевич Е.В. ПП, маг. "Продукти" р-н Волочисский Район, с.Писаревка, ул.Первомайская, д.45</v>
      </c>
    </row>
    <row r="6594" spans="1:18" hidden="1" x14ac:dyDescent="0.25">
      <c r="A6594" s="32">
        <v>160118</v>
      </c>
      <c r="B6594" s="31" t="s">
        <v>8413</v>
      </c>
      <c r="C6594" s="31" t="s">
        <v>8414</v>
      </c>
      <c r="D6594" s="31" t="s">
        <v>1470</v>
      </c>
      <c r="E6594" s="31" t="s">
        <v>145</v>
      </c>
      <c r="F6594" s="31" t="s">
        <v>122</v>
      </c>
      <c r="G6594" s="31" t="s">
        <v>115</v>
      </c>
      <c r="H6594" s="31" t="s">
        <v>116</v>
      </c>
      <c r="I6594" s="31" t="s">
        <v>8415</v>
      </c>
      <c r="J6594" s="31" t="s">
        <v>8416</v>
      </c>
      <c r="K6594" s="31" t="s">
        <v>110</v>
      </c>
      <c r="L6594" s="31" t="s">
        <v>8414</v>
      </c>
      <c r="M6594" s="31" t="s">
        <v>25936</v>
      </c>
      <c r="N6594" s="31" t="s">
        <v>25931</v>
      </c>
      <c r="O6594" s="31" t="s">
        <v>25929</v>
      </c>
      <c r="P6594" s="32" t="s">
        <v>66</v>
      </c>
      <c r="Q6594" s="32">
        <v>1</v>
      </c>
      <c r="R6594" t="str">
        <f t="shared" si="102"/>
        <v>Головатюк Г.В. ПП, к-к р-н Городокский Район, г.Городок, ул.Шевченко (територія ринку)</v>
      </c>
    </row>
    <row r="6595" spans="1:18" hidden="1" x14ac:dyDescent="0.25">
      <c r="A6595" s="32">
        <v>160118</v>
      </c>
      <c r="B6595" s="31" t="s">
        <v>8413</v>
      </c>
      <c r="C6595" s="31" t="s">
        <v>8414</v>
      </c>
      <c r="D6595" s="31" t="s">
        <v>1470</v>
      </c>
      <c r="E6595" s="31" t="s">
        <v>145</v>
      </c>
      <c r="F6595" s="31" t="s">
        <v>122</v>
      </c>
      <c r="G6595" s="31" t="s">
        <v>115</v>
      </c>
      <c r="H6595" s="31" t="s">
        <v>116</v>
      </c>
      <c r="I6595" s="31"/>
      <c r="J6595" s="31"/>
      <c r="K6595" s="31" t="s">
        <v>110</v>
      </c>
      <c r="L6595" s="31" t="s">
        <v>8414</v>
      </c>
      <c r="M6595" s="31" t="s">
        <v>25936</v>
      </c>
      <c r="N6595" s="31" t="s">
        <v>25931</v>
      </c>
      <c r="O6595" s="31" t="s">
        <v>25929</v>
      </c>
      <c r="P6595" s="32" t="s">
        <v>66</v>
      </c>
      <c r="Q6595" s="32">
        <v>1</v>
      </c>
      <c r="R6595" t="str">
        <f t="shared" ref="R6595:R6658" si="103">CONCATENATE(C6595," ",D6595)</f>
        <v>Головатюк Г.В. ПП, к-к р-н Городокский Район, г.Городок, ул.Шевченко (територія ринку)</v>
      </c>
    </row>
    <row r="6596" spans="1:18" hidden="1" x14ac:dyDescent="0.25">
      <c r="A6596" s="32">
        <v>160121</v>
      </c>
      <c r="B6596" s="31" t="s">
        <v>8417</v>
      </c>
      <c r="C6596" s="31" t="s">
        <v>8418</v>
      </c>
      <c r="D6596" s="31" t="s">
        <v>8419</v>
      </c>
      <c r="E6596" s="31" t="s">
        <v>135</v>
      </c>
      <c r="F6596" s="31" t="s">
        <v>122</v>
      </c>
      <c r="G6596" s="31" t="s">
        <v>107</v>
      </c>
      <c r="H6596" s="31" t="s">
        <v>108</v>
      </c>
      <c r="I6596" s="31" t="s">
        <v>8420</v>
      </c>
      <c r="J6596" s="31" t="s">
        <v>8421</v>
      </c>
      <c r="K6596" s="31" t="s">
        <v>110</v>
      </c>
      <c r="L6596" s="31" t="s">
        <v>8418</v>
      </c>
      <c r="M6596" s="31" t="s">
        <v>8</v>
      </c>
      <c r="N6596" s="31" t="s">
        <v>25930</v>
      </c>
      <c r="O6596" s="31" t="s">
        <v>25929</v>
      </c>
      <c r="P6596" s="32" t="s">
        <v>67</v>
      </c>
      <c r="Q6596" s="32">
        <v>0.5</v>
      </c>
      <c r="R6596" t="str">
        <f t="shared" si="103"/>
        <v>Голотюк Н.І. ПП, маг. "Продукти" р-н Славутский Район, с.Горица, д.15 (Центральная)</v>
      </c>
    </row>
    <row r="6597" spans="1:18" hidden="1" x14ac:dyDescent="0.25">
      <c r="A6597" s="32">
        <v>160121</v>
      </c>
      <c r="B6597" s="31" t="s">
        <v>8417</v>
      </c>
      <c r="C6597" s="31" t="s">
        <v>8418</v>
      </c>
      <c r="D6597" s="31" t="s">
        <v>8419</v>
      </c>
      <c r="E6597" s="31" t="s">
        <v>135</v>
      </c>
      <c r="F6597" s="31" t="s">
        <v>122</v>
      </c>
      <c r="G6597" s="31" t="s">
        <v>107</v>
      </c>
      <c r="H6597" s="31" t="s">
        <v>108</v>
      </c>
      <c r="I6597" s="31"/>
      <c r="J6597" s="31"/>
      <c r="K6597" s="31" t="s">
        <v>110</v>
      </c>
      <c r="L6597" s="31" t="s">
        <v>8422</v>
      </c>
      <c r="M6597" s="31" t="s">
        <v>8</v>
      </c>
      <c r="N6597" s="31" t="s">
        <v>25930</v>
      </c>
      <c r="O6597" s="31" t="s">
        <v>25929</v>
      </c>
      <c r="P6597" s="32" t="s">
        <v>67</v>
      </c>
      <c r="Q6597" s="32">
        <v>0.5</v>
      </c>
      <c r="R6597" t="str">
        <f t="shared" si="103"/>
        <v>Голотюк Н.І. ПП, маг. "Продукти" р-н Славутский Район, с.Горица, д.15 (Центральная)</v>
      </c>
    </row>
    <row r="6598" spans="1:18" hidden="1" x14ac:dyDescent="0.25">
      <c r="A6598" s="32">
        <v>160122</v>
      </c>
      <c r="B6598" s="31" t="s">
        <v>8423</v>
      </c>
      <c r="C6598" s="31" t="s">
        <v>8424</v>
      </c>
      <c r="D6598" s="31" t="s">
        <v>8425</v>
      </c>
      <c r="E6598" s="31" t="s">
        <v>135</v>
      </c>
      <c r="F6598" s="31" t="s">
        <v>122</v>
      </c>
      <c r="G6598" s="31" t="s">
        <v>107</v>
      </c>
      <c r="H6598" s="31" t="s">
        <v>108</v>
      </c>
      <c r="I6598" s="31" t="s">
        <v>124</v>
      </c>
      <c r="J6598" s="31" t="s">
        <v>109</v>
      </c>
      <c r="K6598" s="31" t="s">
        <v>110</v>
      </c>
      <c r="L6598" s="31" t="s">
        <v>8424</v>
      </c>
      <c r="M6598" s="31" t="s">
        <v>8</v>
      </c>
      <c r="N6598" s="31" t="s">
        <v>25930</v>
      </c>
      <c r="O6598" s="31" t="s">
        <v>25929</v>
      </c>
      <c r="P6598" s="32" t="s">
        <v>67</v>
      </c>
      <c r="Q6598" s="32">
        <v>0.5</v>
      </c>
      <c r="R6598" t="str">
        <f t="shared" si="103"/>
        <v>Голуб Т.М. ПП, маг. "Продукти" р-н Шепетовский Район, с.Судилков, ул.Кошевого Олега, д.3а</v>
      </c>
    </row>
    <row r="6599" spans="1:18" hidden="1" x14ac:dyDescent="0.25">
      <c r="A6599" s="32">
        <v>160122</v>
      </c>
      <c r="B6599" s="31" t="s">
        <v>8423</v>
      </c>
      <c r="C6599" s="31" t="s">
        <v>8424</v>
      </c>
      <c r="D6599" s="31" t="s">
        <v>8425</v>
      </c>
      <c r="E6599" s="31" t="s">
        <v>135</v>
      </c>
      <c r="F6599" s="31" t="s">
        <v>122</v>
      </c>
      <c r="G6599" s="31" t="s">
        <v>107</v>
      </c>
      <c r="H6599" s="31" t="s">
        <v>108</v>
      </c>
      <c r="I6599" s="31"/>
      <c r="J6599" s="31"/>
      <c r="K6599" s="31" t="s">
        <v>110</v>
      </c>
      <c r="L6599" s="31" t="s">
        <v>8424</v>
      </c>
      <c r="M6599" s="31" t="s">
        <v>8</v>
      </c>
      <c r="N6599" s="31" t="s">
        <v>25930</v>
      </c>
      <c r="O6599" s="31" t="s">
        <v>25929</v>
      </c>
      <c r="P6599" s="32" t="s">
        <v>67</v>
      </c>
      <c r="Q6599" s="32">
        <v>0.5</v>
      </c>
      <c r="R6599" t="str">
        <f t="shared" si="103"/>
        <v>Голуб Т.М. ПП, маг. "Продукти" р-н Шепетовский Район, с.Судилков, ул.Кошевого Олега, д.3а</v>
      </c>
    </row>
    <row r="6600" spans="1:18" hidden="1" x14ac:dyDescent="0.25">
      <c r="A6600" s="32">
        <v>160123</v>
      </c>
      <c r="B6600" s="31" t="s">
        <v>8426</v>
      </c>
      <c r="C6600" s="31" t="s">
        <v>8427</v>
      </c>
      <c r="D6600" s="31" t="s">
        <v>8428</v>
      </c>
      <c r="E6600" s="31" t="s">
        <v>145</v>
      </c>
      <c r="F6600" s="31" t="s">
        <v>122</v>
      </c>
      <c r="G6600" s="31" t="s">
        <v>107</v>
      </c>
      <c r="H6600" s="31" t="s">
        <v>108</v>
      </c>
      <c r="I6600" s="31" t="s">
        <v>124</v>
      </c>
      <c r="J6600" s="31" t="s">
        <v>109</v>
      </c>
      <c r="K6600" s="31" t="s">
        <v>110</v>
      </c>
      <c r="L6600" s="31" t="s">
        <v>8427</v>
      </c>
      <c r="M6600" s="31" t="s">
        <v>16</v>
      </c>
      <c r="N6600" s="31" t="s">
        <v>25931</v>
      </c>
      <c r="O6600" s="31" t="s">
        <v>25929</v>
      </c>
      <c r="P6600" s="32" t="s">
        <v>66</v>
      </c>
      <c r="Q6600" s="32">
        <v>1</v>
      </c>
      <c r="R6600" t="str">
        <f t="shared" si="103"/>
        <v>Гонтар В.П. ПП, маг. "Троянда" р-н Виньковецкий Район, пгт.Виньковцы, ул.Октябрьская, д.16/1</v>
      </c>
    </row>
    <row r="6601" spans="1:18" hidden="1" x14ac:dyDescent="0.25">
      <c r="A6601" s="32">
        <v>160123</v>
      </c>
      <c r="B6601" s="31" t="s">
        <v>8426</v>
      </c>
      <c r="C6601" s="31" t="s">
        <v>8427</v>
      </c>
      <c r="D6601" s="31" t="s">
        <v>8428</v>
      </c>
      <c r="E6601" s="31" t="s">
        <v>145</v>
      </c>
      <c r="F6601" s="31" t="s">
        <v>122</v>
      </c>
      <c r="G6601" s="31" t="s">
        <v>107</v>
      </c>
      <c r="H6601" s="31" t="s">
        <v>108</v>
      </c>
      <c r="I6601" s="31"/>
      <c r="J6601" s="31"/>
      <c r="K6601" s="31" t="s">
        <v>110</v>
      </c>
      <c r="L6601" s="31" t="s">
        <v>8427</v>
      </c>
      <c r="M6601" s="31" t="s">
        <v>16</v>
      </c>
      <c r="N6601" s="31" t="s">
        <v>25931</v>
      </c>
      <c r="O6601" s="31" t="s">
        <v>25929</v>
      </c>
      <c r="P6601" s="32" t="s">
        <v>66</v>
      </c>
      <c r="Q6601" s="32">
        <v>1</v>
      </c>
      <c r="R6601" t="str">
        <f t="shared" si="103"/>
        <v>Гонтар В.П. ПП, маг. "Троянда" р-н Виньковецкий Район, пгт.Виньковцы, ул.Октябрьская, д.16/1</v>
      </c>
    </row>
    <row r="6602" spans="1:18" hidden="1" x14ac:dyDescent="0.25">
      <c r="A6602" s="32">
        <v>160160</v>
      </c>
      <c r="B6602" s="31" t="s">
        <v>8530</v>
      </c>
      <c r="C6602" s="31" t="s">
        <v>8529</v>
      </c>
      <c r="D6602" s="31" t="s">
        <v>8531</v>
      </c>
      <c r="E6602" s="31" t="s">
        <v>145</v>
      </c>
      <c r="F6602" s="31" t="s">
        <v>122</v>
      </c>
      <c r="G6602" s="31" t="s">
        <v>107</v>
      </c>
      <c r="H6602" s="31" t="s">
        <v>108</v>
      </c>
      <c r="I6602" s="31" t="s">
        <v>124</v>
      </c>
      <c r="J6602" s="31" t="s">
        <v>109</v>
      </c>
      <c r="K6602" s="31" t="s">
        <v>110</v>
      </c>
      <c r="L6602" s="31" t="s">
        <v>8529</v>
      </c>
      <c r="M6602" s="31" t="s">
        <v>13</v>
      </c>
      <c r="N6602" s="31" t="s">
        <v>25931</v>
      </c>
      <c r="O6602" s="31" t="s">
        <v>25929</v>
      </c>
      <c r="P6602" s="32" t="s">
        <v>66</v>
      </c>
      <c r="Q6602" s="32">
        <v>1</v>
      </c>
      <c r="R6602" t="str">
        <f t="shared" si="103"/>
        <v>Гранчак.ПП, маг "Продукти" р-н Городокский Район, пгт.Сатанов, пл.Базарная, д. (площадь)</v>
      </c>
    </row>
    <row r="6603" spans="1:18" hidden="1" x14ac:dyDescent="0.25">
      <c r="A6603" s="32">
        <v>160160</v>
      </c>
      <c r="B6603" s="31" t="s">
        <v>8530</v>
      </c>
      <c r="C6603" s="31" t="s">
        <v>8529</v>
      </c>
      <c r="D6603" s="31" t="s">
        <v>8531</v>
      </c>
      <c r="E6603" s="31" t="s">
        <v>145</v>
      </c>
      <c r="F6603" s="31" t="s">
        <v>122</v>
      </c>
      <c r="G6603" s="31" t="s">
        <v>107</v>
      </c>
      <c r="H6603" s="31" t="s">
        <v>108</v>
      </c>
      <c r="I6603" s="31"/>
      <c r="J6603" s="31"/>
      <c r="K6603" s="31" t="s">
        <v>110</v>
      </c>
      <c r="L6603" s="31" t="s">
        <v>8529</v>
      </c>
      <c r="M6603" s="31" t="s">
        <v>13</v>
      </c>
      <c r="N6603" s="31" t="s">
        <v>25931</v>
      </c>
      <c r="O6603" s="31" t="s">
        <v>25929</v>
      </c>
      <c r="P6603" s="32" t="s">
        <v>66</v>
      </c>
      <c r="Q6603" s="32">
        <v>1</v>
      </c>
      <c r="R6603" t="str">
        <f t="shared" si="103"/>
        <v>Гранчак.ПП, маг "Продукти" р-н Городокский Район, пгт.Сатанов, пл.Базарная, д. (площадь)</v>
      </c>
    </row>
    <row r="6604" spans="1:18" hidden="1" x14ac:dyDescent="0.25">
      <c r="A6604" s="32">
        <v>160178</v>
      </c>
      <c r="B6604" s="31" t="s">
        <v>8562</v>
      </c>
      <c r="C6604" s="31" t="s">
        <v>8563</v>
      </c>
      <c r="D6604" s="31" t="s">
        <v>8564</v>
      </c>
      <c r="E6604" s="31" t="s">
        <v>135</v>
      </c>
      <c r="F6604" s="31" t="s">
        <v>122</v>
      </c>
      <c r="G6604" s="31" t="s">
        <v>107</v>
      </c>
      <c r="H6604" s="31" t="s">
        <v>108</v>
      </c>
      <c r="I6604" s="31" t="s">
        <v>8565</v>
      </c>
      <c r="J6604" s="31" t="s">
        <v>8566</v>
      </c>
      <c r="K6604" s="31" t="s">
        <v>110</v>
      </c>
      <c r="L6604" s="31" t="s">
        <v>8563</v>
      </c>
      <c r="M6604" s="31" t="s">
        <v>11</v>
      </c>
      <c r="N6604" s="31" t="s">
        <v>25930</v>
      </c>
      <c r="O6604" s="31" t="s">
        <v>25929</v>
      </c>
      <c r="P6604" s="32" t="s">
        <v>66</v>
      </c>
      <c r="Q6604" s="32">
        <v>1</v>
      </c>
      <c r="R6604" t="str">
        <f t="shared" si="103"/>
        <v>Грищук Т.В. ПП, маг. "Колос" №3 г.Шепетовка, пер.Подольский, д.2</v>
      </c>
    </row>
    <row r="6605" spans="1:18" hidden="1" x14ac:dyDescent="0.25">
      <c r="A6605" s="32">
        <v>160178</v>
      </c>
      <c r="B6605" s="31" t="s">
        <v>8562</v>
      </c>
      <c r="C6605" s="31" t="s">
        <v>8563</v>
      </c>
      <c r="D6605" s="31" t="s">
        <v>8564</v>
      </c>
      <c r="E6605" s="31" t="s">
        <v>135</v>
      </c>
      <c r="F6605" s="31" t="s">
        <v>122</v>
      </c>
      <c r="G6605" s="31" t="s">
        <v>107</v>
      </c>
      <c r="H6605" s="31" t="s">
        <v>108</v>
      </c>
      <c r="I6605" s="31"/>
      <c r="J6605" s="31"/>
      <c r="K6605" s="31" t="s">
        <v>110</v>
      </c>
      <c r="L6605" s="31" t="s">
        <v>8563</v>
      </c>
      <c r="M6605" s="31" t="s">
        <v>11</v>
      </c>
      <c r="N6605" s="31" t="s">
        <v>25930</v>
      </c>
      <c r="O6605" s="31" t="s">
        <v>25929</v>
      </c>
      <c r="P6605" s="32" t="s">
        <v>66</v>
      </c>
      <c r="Q6605" s="32">
        <v>1</v>
      </c>
      <c r="R6605" t="str">
        <f t="shared" si="103"/>
        <v>Грищук Т.В. ПП, маг. "Колос" №3 г.Шепетовка, пер.Подольский, д.2</v>
      </c>
    </row>
    <row r="6606" spans="1:18" hidden="1" x14ac:dyDescent="0.25">
      <c r="A6606" s="32">
        <v>160181</v>
      </c>
      <c r="B6606" s="31" t="s">
        <v>8567</v>
      </c>
      <c r="C6606" s="31" t="s">
        <v>8568</v>
      </c>
      <c r="D6606" s="31" t="s">
        <v>1478</v>
      </c>
      <c r="E6606" s="31" t="s">
        <v>145</v>
      </c>
      <c r="F6606" s="31" t="s">
        <v>122</v>
      </c>
      <c r="G6606" s="31" t="s">
        <v>115</v>
      </c>
      <c r="H6606" s="31" t="s">
        <v>116</v>
      </c>
      <c r="I6606" s="31" t="s">
        <v>8569</v>
      </c>
      <c r="J6606" s="31" t="s">
        <v>8570</v>
      </c>
      <c r="K6606" s="31" t="s">
        <v>110</v>
      </c>
      <c r="L6606" s="31" t="s">
        <v>8568</v>
      </c>
      <c r="M6606" s="31" t="s">
        <v>25936</v>
      </c>
      <c r="N6606" s="31" t="s">
        <v>25931</v>
      </c>
      <c r="O6606" s="31" t="s">
        <v>25929</v>
      </c>
      <c r="P6606" s="32" t="s">
        <v>66</v>
      </c>
      <c r="Q6606" s="32">
        <v>1</v>
      </c>
      <c r="R6606" t="str">
        <f t="shared" si="103"/>
        <v>Груба Н.В. ПП, лоток №67 р-н Ярмолинецкий Район, пгт.Ярмолинцы, ул.Чапаева (ринок)</v>
      </c>
    </row>
    <row r="6607" spans="1:18" hidden="1" x14ac:dyDescent="0.25">
      <c r="A6607" s="32">
        <v>162783</v>
      </c>
      <c r="B6607" s="31" t="s">
        <v>15132</v>
      </c>
      <c r="C6607" s="31" t="s">
        <v>15133</v>
      </c>
      <c r="D6607" s="31" t="s">
        <v>15134</v>
      </c>
      <c r="E6607" s="31" t="s">
        <v>135</v>
      </c>
      <c r="F6607" s="31" t="s">
        <v>122</v>
      </c>
      <c r="G6607" s="31" t="s">
        <v>107</v>
      </c>
      <c r="H6607" s="31" t="s">
        <v>108</v>
      </c>
      <c r="I6607" s="31"/>
      <c r="J6607" s="31"/>
      <c r="K6607" s="31" t="s">
        <v>110</v>
      </c>
      <c r="L6607" s="31" t="s">
        <v>15133</v>
      </c>
      <c r="M6607" s="31" t="s">
        <v>8</v>
      </c>
      <c r="N6607" s="31" t="s">
        <v>25930</v>
      </c>
      <c r="O6607" s="31" t="s">
        <v>25929</v>
      </c>
      <c r="P6607" s="32" t="s">
        <v>67</v>
      </c>
      <c r="Q6607" s="32">
        <v>1</v>
      </c>
      <c r="R6607" t="str">
        <f t="shared" si="103"/>
        <v>Гончаренко В.Ю. ПП, маг. "Людмила" р-н Шепетовский Район, с.Городнявка, ул.Ленина, д.40</v>
      </c>
    </row>
    <row r="6608" spans="1:18" hidden="1" x14ac:dyDescent="0.25">
      <c r="A6608" s="32">
        <v>162783</v>
      </c>
      <c r="B6608" s="31" t="s">
        <v>15132</v>
      </c>
      <c r="C6608" s="31" t="s">
        <v>15133</v>
      </c>
      <c r="D6608" s="31" t="s">
        <v>15134</v>
      </c>
      <c r="E6608" s="31" t="s">
        <v>135</v>
      </c>
      <c r="F6608" s="31" t="s">
        <v>122</v>
      </c>
      <c r="G6608" s="31" t="s">
        <v>107</v>
      </c>
      <c r="H6608" s="31" t="s">
        <v>108</v>
      </c>
      <c r="I6608" s="31" t="s">
        <v>4405</v>
      </c>
      <c r="J6608" s="31" t="s">
        <v>4406</v>
      </c>
      <c r="K6608" s="31" t="s">
        <v>110</v>
      </c>
      <c r="L6608" s="31" t="s">
        <v>15133</v>
      </c>
      <c r="M6608" s="31" t="s">
        <v>8</v>
      </c>
      <c r="N6608" s="31" t="s">
        <v>25930</v>
      </c>
      <c r="O6608" s="31" t="s">
        <v>25929</v>
      </c>
      <c r="P6608" s="32" t="s">
        <v>67</v>
      </c>
      <c r="Q6608" s="32">
        <v>1</v>
      </c>
      <c r="R6608" t="str">
        <f t="shared" si="103"/>
        <v>Гончаренко В.Ю. ПП, маг. "Людмила" р-н Шепетовский Район, с.Городнявка, ул.Ленина, д.40</v>
      </c>
    </row>
    <row r="6609" spans="1:18" hidden="1" x14ac:dyDescent="0.25">
      <c r="A6609" s="32">
        <v>162784</v>
      </c>
      <c r="B6609" s="31" t="s">
        <v>15135</v>
      </c>
      <c r="C6609" s="31" t="s">
        <v>15136</v>
      </c>
      <c r="D6609" s="31" t="s">
        <v>15137</v>
      </c>
      <c r="E6609" s="31" t="s">
        <v>135</v>
      </c>
      <c r="F6609" s="31" t="s">
        <v>122</v>
      </c>
      <c r="G6609" s="31" t="s">
        <v>113</v>
      </c>
      <c r="H6609" s="31" t="s">
        <v>108</v>
      </c>
      <c r="I6609" s="31" t="s">
        <v>4405</v>
      </c>
      <c r="J6609" s="31" t="s">
        <v>4406</v>
      </c>
      <c r="K6609" s="31" t="s">
        <v>110</v>
      </c>
      <c r="L6609" s="31" t="s">
        <v>15136</v>
      </c>
      <c r="M6609" s="31" t="s">
        <v>8</v>
      </c>
      <c r="N6609" s="31" t="s">
        <v>25930</v>
      </c>
      <c r="O6609" s="31" t="s">
        <v>25929</v>
      </c>
      <c r="P6609" s="32" t="s">
        <v>66</v>
      </c>
      <c r="Q6609" s="32">
        <v>0.5</v>
      </c>
      <c r="R6609" t="str">
        <f t="shared" si="103"/>
        <v>Гончаренко В.Ю. ПП, маг. "Продукти" р-н Шепетовский Район, с.Михайлючка, ул.Островского Николая, д.4</v>
      </c>
    </row>
    <row r="6610" spans="1:18" hidden="1" x14ac:dyDescent="0.25">
      <c r="A6610" s="32">
        <v>162784</v>
      </c>
      <c r="B6610" s="31" t="s">
        <v>15135</v>
      </c>
      <c r="C6610" s="31" t="s">
        <v>15136</v>
      </c>
      <c r="D6610" s="31" t="s">
        <v>15137</v>
      </c>
      <c r="E6610" s="31" t="s">
        <v>135</v>
      </c>
      <c r="F6610" s="31" t="s">
        <v>122</v>
      </c>
      <c r="G6610" s="31" t="s">
        <v>113</v>
      </c>
      <c r="H6610" s="31" t="s">
        <v>108</v>
      </c>
      <c r="I6610" s="31"/>
      <c r="J6610" s="31"/>
      <c r="K6610" s="31" t="s">
        <v>110</v>
      </c>
      <c r="L6610" s="31" t="s">
        <v>15136</v>
      </c>
      <c r="M6610" s="31" t="s">
        <v>8</v>
      </c>
      <c r="N6610" s="31" t="s">
        <v>25930</v>
      </c>
      <c r="O6610" s="31" t="s">
        <v>25929</v>
      </c>
      <c r="P6610" s="32" t="s">
        <v>66</v>
      </c>
      <c r="Q6610" s="32">
        <v>0.5</v>
      </c>
      <c r="R6610" t="str">
        <f t="shared" si="103"/>
        <v>Гончаренко В.Ю. ПП, маг. "Продукти" р-н Шепетовский Район, с.Михайлючка, ул.Островского Николая, д.4</v>
      </c>
    </row>
    <row r="6611" spans="1:18" hidden="1" x14ac:dyDescent="0.25">
      <c r="A6611" s="32">
        <v>162785</v>
      </c>
      <c r="B6611" s="31" t="s">
        <v>15138</v>
      </c>
      <c r="C6611" s="31" t="s">
        <v>15136</v>
      </c>
      <c r="D6611" s="31" t="s">
        <v>15139</v>
      </c>
      <c r="E6611" s="31" t="s">
        <v>135</v>
      </c>
      <c r="F6611" s="31" t="s">
        <v>122</v>
      </c>
      <c r="G6611" s="31" t="s">
        <v>107</v>
      </c>
      <c r="H6611" s="31" t="s">
        <v>108</v>
      </c>
      <c r="I6611" s="31"/>
      <c r="J6611" s="31"/>
      <c r="K6611" s="31" t="s">
        <v>110</v>
      </c>
      <c r="L6611" s="31" t="s">
        <v>15136</v>
      </c>
      <c r="M6611" s="31" t="s">
        <v>8</v>
      </c>
      <c r="N6611" s="31" t="s">
        <v>25930</v>
      </c>
      <c r="O6611" s="31" t="s">
        <v>25929</v>
      </c>
      <c r="P6611" s="32" t="s">
        <v>67</v>
      </c>
      <c r="Q6611" s="32">
        <v>0.5</v>
      </c>
      <c r="R6611" t="str">
        <f t="shared" si="103"/>
        <v>Гончаренко В.Ю. ПП, маг. "Продукти" р-н Шепетовский Район, с.Дубиевка, ул.Мира, д.8 (Центральная)</v>
      </c>
    </row>
    <row r="6612" spans="1:18" hidden="1" x14ac:dyDescent="0.25">
      <c r="A6612" s="32">
        <v>162785</v>
      </c>
      <c r="B6612" s="31" t="s">
        <v>15138</v>
      </c>
      <c r="C6612" s="31" t="s">
        <v>15136</v>
      </c>
      <c r="D6612" s="31" t="s">
        <v>15139</v>
      </c>
      <c r="E6612" s="31" t="s">
        <v>135</v>
      </c>
      <c r="F6612" s="31" t="s">
        <v>122</v>
      </c>
      <c r="G6612" s="31" t="s">
        <v>107</v>
      </c>
      <c r="H6612" s="31" t="s">
        <v>108</v>
      </c>
      <c r="I6612" s="31" t="s">
        <v>4405</v>
      </c>
      <c r="J6612" s="31" t="s">
        <v>4406</v>
      </c>
      <c r="K6612" s="31" t="s">
        <v>110</v>
      </c>
      <c r="L6612" s="31" t="s">
        <v>15136</v>
      </c>
      <c r="M6612" s="31" t="s">
        <v>8</v>
      </c>
      <c r="N6612" s="31" t="s">
        <v>25930</v>
      </c>
      <c r="O6612" s="31" t="s">
        <v>25929</v>
      </c>
      <c r="P6612" s="32" t="s">
        <v>67</v>
      </c>
      <c r="Q6612" s="32">
        <v>0.5</v>
      </c>
      <c r="R6612" t="str">
        <f t="shared" si="103"/>
        <v>Гончаренко В.Ю. ПП, маг. "Продукти" р-н Шепетовский Район, с.Дубиевка, ул.Мира, д.8 (Центральная)</v>
      </c>
    </row>
    <row r="6613" spans="1:18" hidden="1" x14ac:dyDescent="0.25">
      <c r="A6613" s="32">
        <v>162801</v>
      </c>
      <c r="B6613" s="31" t="s">
        <v>15172</v>
      </c>
      <c r="C6613" s="31" t="s">
        <v>15173</v>
      </c>
      <c r="D6613" s="31" t="s">
        <v>15174</v>
      </c>
      <c r="E6613" s="31" t="s">
        <v>145</v>
      </c>
      <c r="F6613" s="31" t="s">
        <v>122</v>
      </c>
      <c r="G6613" s="31" t="s">
        <v>107</v>
      </c>
      <c r="H6613" s="31" t="s">
        <v>108</v>
      </c>
      <c r="I6613" s="31" t="s">
        <v>15175</v>
      </c>
      <c r="J6613" s="31" t="s">
        <v>15176</v>
      </c>
      <c r="K6613" s="31" t="s">
        <v>110</v>
      </c>
      <c r="L6613" s="31" t="s">
        <v>15173</v>
      </c>
      <c r="M6613" s="31" t="s">
        <v>16</v>
      </c>
      <c r="N6613" s="31" t="s">
        <v>25931</v>
      </c>
      <c r="O6613" s="31" t="s">
        <v>25929</v>
      </c>
      <c r="P6613" s="32" t="s">
        <v>67</v>
      </c>
      <c r="Q6613" s="32">
        <v>0.5</v>
      </c>
      <c r="R6613" t="str">
        <f t="shared" si="103"/>
        <v>Горбатюк Л.М. ПП, маг. "Яна" р-н Хмельницкий Район, с.Череповая, ул.Центральная, д.5</v>
      </c>
    </row>
    <row r="6614" spans="1:18" hidden="1" x14ac:dyDescent="0.25">
      <c r="A6614" s="32">
        <v>162801</v>
      </c>
      <c r="B6614" s="31" t="s">
        <v>15172</v>
      </c>
      <c r="C6614" s="31" t="s">
        <v>15173</v>
      </c>
      <c r="D6614" s="31" t="s">
        <v>15174</v>
      </c>
      <c r="E6614" s="31" t="s">
        <v>145</v>
      </c>
      <c r="F6614" s="31" t="s">
        <v>122</v>
      </c>
      <c r="G6614" s="31" t="s">
        <v>107</v>
      </c>
      <c r="H6614" s="31" t="s">
        <v>108</v>
      </c>
      <c r="I6614" s="31"/>
      <c r="J6614" s="31"/>
      <c r="K6614" s="31" t="s">
        <v>110</v>
      </c>
      <c r="L6614" s="31" t="s">
        <v>15173</v>
      </c>
      <c r="M6614" s="31" t="s">
        <v>16</v>
      </c>
      <c r="N6614" s="31" t="s">
        <v>25931</v>
      </c>
      <c r="O6614" s="31" t="s">
        <v>25929</v>
      </c>
      <c r="P6614" s="32" t="s">
        <v>67</v>
      </c>
      <c r="Q6614" s="32">
        <v>0.5</v>
      </c>
      <c r="R6614" t="str">
        <f t="shared" si="103"/>
        <v>Горбатюк Л.М. ПП, маг. "Яна" р-н Хмельницкий Район, с.Череповая, ул.Центральная, д.5</v>
      </c>
    </row>
    <row r="6615" spans="1:18" hidden="1" x14ac:dyDescent="0.25">
      <c r="A6615" s="32">
        <v>162805</v>
      </c>
      <c r="B6615" s="31" t="s">
        <v>15177</v>
      </c>
      <c r="C6615" s="31" t="s">
        <v>15178</v>
      </c>
      <c r="D6615" s="31" t="s">
        <v>15179</v>
      </c>
      <c r="E6615" s="31" t="s">
        <v>145</v>
      </c>
      <c r="F6615" s="31" t="s">
        <v>122</v>
      </c>
      <c r="G6615" s="31" t="s">
        <v>107</v>
      </c>
      <c r="H6615" s="31" t="s">
        <v>108</v>
      </c>
      <c r="I6615" s="31" t="s">
        <v>15180</v>
      </c>
      <c r="J6615" s="31" t="s">
        <v>15181</v>
      </c>
      <c r="K6615" s="31" t="s">
        <v>110</v>
      </c>
      <c r="L6615" s="31" t="s">
        <v>15178</v>
      </c>
      <c r="M6615" s="31" t="s">
        <v>16</v>
      </c>
      <c r="N6615" s="31" t="s">
        <v>25931</v>
      </c>
      <c r="O6615" s="31" t="s">
        <v>25929</v>
      </c>
      <c r="P6615" s="32" t="s">
        <v>66</v>
      </c>
      <c r="Q6615" s="32">
        <v>1</v>
      </c>
      <c r="R6615" t="str">
        <f t="shared" si="103"/>
        <v>Махобей Ж.В. ПП, маг. "Вам" р-н Ярмолинецкий Район, с.Солобковцы, ул.Грушевского, д.70</v>
      </c>
    </row>
    <row r="6616" spans="1:18" hidden="1" x14ac:dyDescent="0.25">
      <c r="A6616" s="32">
        <v>162805</v>
      </c>
      <c r="B6616" s="31" t="s">
        <v>15177</v>
      </c>
      <c r="C6616" s="31" t="s">
        <v>15178</v>
      </c>
      <c r="D6616" s="31" t="s">
        <v>15179</v>
      </c>
      <c r="E6616" s="31" t="s">
        <v>145</v>
      </c>
      <c r="F6616" s="31" t="s">
        <v>122</v>
      </c>
      <c r="G6616" s="31" t="s">
        <v>107</v>
      </c>
      <c r="H6616" s="31" t="s">
        <v>108</v>
      </c>
      <c r="I6616" s="31"/>
      <c r="J6616" s="31"/>
      <c r="K6616" s="31" t="s">
        <v>110</v>
      </c>
      <c r="L6616" s="31" t="s">
        <v>15182</v>
      </c>
      <c r="M6616" s="31" t="s">
        <v>16</v>
      </c>
      <c r="N6616" s="31" t="s">
        <v>25931</v>
      </c>
      <c r="O6616" s="31" t="s">
        <v>25929</v>
      </c>
      <c r="P6616" s="32" t="s">
        <v>66</v>
      </c>
      <c r="Q6616" s="32">
        <v>1</v>
      </c>
      <c r="R6616" t="str">
        <f t="shared" si="103"/>
        <v>Махобей Ж.В. ПП, маг. "Вам" р-н Ярмолинецкий Район, с.Солобковцы, ул.Грушевского, д.70</v>
      </c>
    </row>
    <row r="6617" spans="1:18" hidden="1" x14ac:dyDescent="0.25">
      <c r="A6617" s="32">
        <v>162811</v>
      </c>
      <c r="B6617" s="31" t="s">
        <v>15190</v>
      </c>
      <c r="C6617" s="31" t="s">
        <v>15191</v>
      </c>
      <c r="D6617" s="31" t="s">
        <v>15192</v>
      </c>
      <c r="E6617" s="31" t="s">
        <v>145</v>
      </c>
      <c r="F6617" s="31" t="s">
        <v>122</v>
      </c>
      <c r="G6617" s="31" t="s">
        <v>107</v>
      </c>
      <c r="H6617" s="31" t="s">
        <v>108</v>
      </c>
      <c r="I6617" s="31" t="s">
        <v>15193</v>
      </c>
      <c r="J6617" s="31" t="s">
        <v>15194</v>
      </c>
      <c r="K6617" s="31" t="s">
        <v>110</v>
      </c>
      <c r="L6617" s="31" t="s">
        <v>15191</v>
      </c>
      <c r="M6617" s="31" t="s">
        <v>25936</v>
      </c>
      <c r="N6617" s="31" t="s">
        <v>25931</v>
      </c>
      <c r="O6617" s="31" t="s">
        <v>25929</v>
      </c>
      <c r="P6617" s="32" t="s">
        <v>66</v>
      </c>
      <c r="Q6617" s="32">
        <v>1</v>
      </c>
      <c r="R6617" t="str">
        <f t="shared" si="103"/>
        <v>Горкун А.В.ПП,маг."Оскар" р-н Городокский Район, г.Городок, ул.Фрунзе, д.26</v>
      </c>
    </row>
    <row r="6618" spans="1:18" hidden="1" x14ac:dyDescent="0.25">
      <c r="A6618" s="32">
        <v>162811</v>
      </c>
      <c r="B6618" s="31" t="s">
        <v>15190</v>
      </c>
      <c r="C6618" s="31" t="s">
        <v>15191</v>
      </c>
      <c r="D6618" s="31" t="s">
        <v>15192</v>
      </c>
      <c r="E6618" s="31" t="s">
        <v>145</v>
      </c>
      <c r="F6618" s="31" t="s">
        <v>122</v>
      </c>
      <c r="G6618" s="31" t="s">
        <v>107</v>
      </c>
      <c r="H6618" s="31" t="s">
        <v>108</v>
      </c>
      <c r="I6618" s="31"/>
      <c r="J6618" s="31"/>
      <c r="K6618" s="31" t="s">
        <v>110</v>
      </c>
      <c r="L6618" s="31" t="s">
        <v>15191</v>
      </c>
      <c r="M6618" s="31" t="s">
        <v>25936</v>
      </c>
      <c r="N6618" s="31" t="s">
        <v>25931</v>
      </c>
      <c r="O6618" s="31" t="s">
        <v>25929</v>
      </c>
      <c r="P6618" s="32" t="s">
        <v>66</v>
      </c>
      <c r="Q6618" s="32">
        <v>1</v>
      </c>
      <c r="R6618" t="str">
        <f t="shared" si="103"/>
        <v>Горкун А.В.ПП,маг."Оскар" р-н Городокский Район, г.Городок, ул.Фрунзе, д.26</v>
      </c>
    </row>
    <row r="6619" spans="1:18" hidden="1" x14ac:dyDescent="0.25">
      <c r="A6619" s="32">
        <v>162817</v>
      </c>
      <c r="B6619" s="31" t="s">
        <v>2107</v>
      </c>
      <c r="C6619" s="31" t="s">
        <v>2108</v>
      </c>
      <c r="D6619" s="31" t="s">
        <v>15201</v>
      </c>
      <c r="E6619" s="31" t="s">
        <v>135</v>
      </c>
      <c r="F6619" s="31" t="s">
        <v>122</v>
      </c>
      <c r="G6619" s="31" t="s">
        <v>107</v>
      </c>
      <c r="H6619" s="31" t="s">
        <v>108</v>
      </c>
      <c r="I6619" s="31" t="s">
        <v>15202</v>
      </c>
      <c r="J6619" s="31" t="s">
        <v>15203</v>
      </c>
      <c r="K6619" s="31" t="s">
        <v>110</v>
      </c>
      <c r="L6619" s="31" t="s">
        <v>2108</v>
      </c>
      <c r="M6619" s="31" t="s">
        <v>9</v>
      </c>
      <c r="N6619" s="31" t="s">
        <v>25930</v>
      </c>
      <c r="O6619" s="31" t="s">
        <v>25929</v>
      </c>
      <c r="P6619" s="32" t="s">
        <v>67</v>
      </c>
      <c r="Q6619" s="32">
        <v>0.5</v>
      </c>
      <c r="R6619" t="str">
        <f t="shared" si="103"/>
        <v>Горобець І.А. ПП, маг. "Продукти" р-н Белогорский Район, пгт.Ямполь, ул.Горинская, д.33</v>
      </c>
    </row>
    <row r="6620" spans="1:18" hidden="1" x14ac:dyDescent="0.25">
      <c r="A6620" s="32">
        <v>162829</v>
      </c>
      <c r="B6620" s="31" t="s">
        <v>15234</v>
      </c>
      <c r="C6620" s="31" t="s">
        <v>15235</v>
      </c>
      <c r="D6620" s="31" t="s">
        <v>15236</v>
      </c>
      <c r="E6620" s="31" t="s">
        <v>135</v>
      </c>
      <c r="F6620" s="31" t="s">
        <v>122</v>
      </c>
      <c r="G6620" s="31" t="s">
        <v>113</v>
      </c>
      <c r="H6620" s="31" t="s">
        <v>108</v>
      </c>
      <c r="I6620" s="31" t="s">
        <v>15237</v>
      </c>
      <c r="J6620" s="31" t="s">
        <v>15238</v>
      </c>
      <c r="K6620" s="31" t="s">
        <v>110</v>
      </c>
      <c r="L6620" s="31" t="s">
        <v>15235</v>
      </c>
      <c r="M6620" s="31" t="s">
        <v>7</v>
      </c>
      <c r="N6620" s="31" t="s">
        <v>25930</v>
      </c>
      <c r="O6620" s="31" t="s">
        <v>25929</v>
      </c>
      <c r="P6620" s="32" t="s">
        <v>67</v>
      </c>
      <c r="Q6620" s="32">
        <v>0.5</v>
      </c>
      <c r="R6620" t="str">
        <f t="shared" si="103"/>
        <v>Горячих В.А. ПП, маг. "Яринка" г.Славута, ул.Церковная, д.48а</v>
      </c>
    </row>
    <row r="6621" spans="1:18" hidden="1" x14ac:dyDescent="0.25">
      <c r="A6621" s="32">
        <v>162833</v>
      </c>
      <c r="B6621" s="31" t="s">
        <v>15247</v>
      </c>
      <c r="C6621" s="31" t="s">
        <v>15248</v>
      </c>
      <c r="D6621" s="31" t="s">
        <v>15249</v>
      </c>
      <c r="E6621" s="31" t="s">
        <v>145</v>
      </c>
      <c r="F6621" s="31" t="s">
        <v>122</v>
      </c>
      <c r="G6621" s="31" t="s">
        <v>107</v>
      </c>
      <c r="H6621" s="31" t="s">
        <v>108</v>
      </c>
      <c r="I6621" s="31" t="s">
        <v>15250</v>
      </c>
      <c r="J6621" s="31" t="s">
        <v>15251</v>
      </c>
      <c r="K6621" s="31" t="s">
        <v>110</v>
      </c>
      <c r="L6621" s="31" t="s">
        <v>15248</v>
      </c>
      <c r="M6621" s="31" t="s">
        <v>25936</v>
      </c>
      <c r="N6621" s="31" t="s">
        <v>25931</v>
      </c>
      <c r="O6621" s="31" t="s">
        <v>25929</v>
      </c>
      <c r="P6621" s="32" t="s">
        <v>66</v>
      </c>
      <c r="Q6621" s="32">
        <v>1</v>
      </c>
      <c r="R6621" t="str">
        <f t="shared" si="103"/>
        <v>Гедз Т.С. ПП, маг. "Торнадо" р-н Городокский Район, г.Городок, ул.Заводская, д.1</v>
      </c>
    </row>
    <row r="6622" spans="1:18" hidden="1" x14ac:dyDescent="0.25">
      <c r="A6622" s="32">
        <v>162833</v>
      </c>
      <c r="B6622" s="31" t="s">
        <v>15247</v>
      </c>
      <c r="C6622" s="31" t="s">
        <v>15248</v>
      </c>
      <c r="D6622" s="31" t="s">
        <v>15249</v>
      </c>
      <c r="E6622" s="31" t="s">
        <v>145</v>
      </c>
      <c r="F6622" s="31" t="s">
        <v>122</v>
      </c>
      <c r="G6622" s="31" t="s">
        <v>107</v>
      </c>
      <c r="H6622" s="31" t="s">
        <v>108</v>
      </c>
      <c r="I6622" s="31"/>
      <c r="J6622" s="31"/>
      <c r="K6622" s="31" t="s">
        <v>110</v>
      </c>
      <c r="L6622" s="31" t="s">
        <v>15252</v>
      </c>
      <c r="M6622" s="31" t="s">
        <v>25936</v>
      </c>
      <c r="N6622" s="31" t="s">
        <v>25931</v>
      </c>
      <c r="O6622" s="31" t="s">
        <v>25929</v>
      </c>
      <c r="P6622" s="32" t="s">
        <v>66</v>
      </c>
      <c r="Q6622" s="32">
        <v>1</v>
      </c>
      <c r="R6622" t="str">
        <f t="shared" si="103"/>
        <v>Гедз Т.С. ПП, маг. "Торнадо" р-н Городокский Район, г.Городок, ул.Заводская, д.1</v>
      </c>
    </row>
    <row r="6623" spans="1:18" hidden="1" x14ac:dyDescent="0.25">
      <c r="A6623" s="32">
        <v>162843</v>
      </c>
      <c r="B6623" s="31" t="s">
        <v>15276</v>
      </c>
      <c r="C6623" s="31" t="s">
        <v>15277</v>
      </c>
      <c r="D6623" s="31" t="s">
        <v>15278</v>
      </c>
      <c r="E6623" s="31" t="s">
        <v>145</v>
      </c>
      <c r="F6623" s="31" t="s">
        <v>122</v>
      </c>
      <c r="G6623" s="31" t="s">
        <v>107</v>
      </c>
      <c r="H6623" s="31" t="s">
        <v>108</v>
      </c>
      <c r="I6623" s="31" t="s">
        <v>15279</v>
      </c>
      <c r="J6623" s="31" t="s">
        <v>15280</v>
      </c>
      <c r="K6623" s="31" t="s">
        <v>110</v>
      </c>
      <c r="L6623" s="31" t="s">
        <v>15277</v>
      </c>
      <c r="M6623" s="31" t="s">
        <v>14</v>
      </c>
      <c r="N6623" s="31" t="s">
        <v>25931</v>
      </c>
      <c r="O6623" s="31" t="s">
        <v>25929</v>
      </c>
      <c r="P6623" s="32" t="s">
        <v>67</v>
      </c>
      <c r="Q6623" s="32">
        <v>1</v>
      </c>
      <c r="R6623" t="str">
        <f t="shared" si="103"/>
        <v>Грезін А.Я. ПП, маг. "Продукти" р-н Хмельницкий Район, с.Россоша, ул.Ленина, д.40</v>
      </c>
    </row>
    <row r="6624" spans="1:18" hidden="1" x14ac:dyDescent="0.25">
      <c r="A6624" s="32">
        <v>162843</v>
      </c>
      <c r="B6624" s="31" t="s">
        <v>15276</v>
      </c>
      <c r="C6624" s="31" t="s">
        <v>15277</v>
      </c>
      <c r="D6624" s="31" t="s">
        <v>15278</v>
      </c>
      <c r="E6624" s="31" t="s">
        <v>145</v>
      </c>
      <c r="F6624" s="31" t="s">
        <v>122</v>
      </c>
      <c r="G6624" s="31" t="s">
        <v>107</v>
      </c>
      <c r="H6624" s="31" t="s">
        <v>108</v>
      </c>
      <c r="I6624" s="31"/>
      <c r="J6624" s="31"/>
      <c r="K6624" s="31" t="s">
        <v>110</v>
      </c>
      <c r="L6624" s="31" t="s">
        <v>15277</v>
      </c>
      <c r="M6624" s="31" t="s">
        <v>14</v>
      </c>
      <c r="N6624" s="31" t="s">
        <v>25931</v>
      </c>
      <c r="O6624" s="31" t="s">
        <v>25929</v>
      </c>
      <c r="P6624" s="32" t="s">
        <v>67</v>
      </c>
      <c r="Q6624" s="32">
        <v>1</v>
      </c>
      <c r="R6624" t="str">
        <f t="shared" si="103"/>
        <v>Грезін А.Я. ПП, маг. "Продукти" р-н Хмельницкий Район, с.Россоша, ул.Ленина, д.40</v>
      </c>
    </row>
    <row r="6625" spans="1:18" hidden="1" x14ac:dyDescent="0.25">
      <c r="A6625" s="32">
        <v>162851</v>
      </c>
      <c r="B6625" s="31" t="s">
        <v>15297</v>
      </c>
      <c r="C6625" s="31" t="s">
        <v>15298</v>
      </c>
      <c r="D6625" s="31" t="s">
        <v>15299</v>
      </c>
      <c r="E6625" s="31" t="s">
        <v>135</v>
      </c>
      <c r="F6625" s="31" t="s">
        <v>122</v>
      </c>
      <c r="G6625" s="31" t="s">
        <v>107</v>
      </c>
      <c r="H6625" s="31" t="s">
        <v>108</v>
      </c>
      <c r="I6625" s="31" t="s">
        <v>15300</v>
      </c>
      <c r="J6625" s="31" t="s">
        <v>15301</v>
      </c>
      <c r="K6625" s="31" t="s">
        <v>110</v>
      </c>
      <c r="L6625" s="31" t="s">
        <v>15298</v>
      </c>
      <c r="M6625" s="31" t="s">
        <v>11</v>
      </c>
      <c r="N6625" s="31" t="s">
        <v>25930</v>
      </c>
      <c r="O6625" s="31" t="s">
        <v>25929</v>
      </c>
      <c r="P6625" s="32" t="s">
        <v>66</v>
      </c>
      <c r="Q6625" s="32">
        <v>1</v>
      </c>
      <c r="R6625" t="str">
        <f t="shared" si="103"/>
        <v>Григоренко Н.О. ПП, маг. "Магнолія" г.Шепетовка, ул.Судилковская, д.92</v>
      </c>
    </row>
    <row r="6626" spans="1:18" hidden="1" x14ac:dyDescent="0.25">
      <c r="A6626" s="32">
        <v>162851</v>
      </c>
      <c r="B6626" s="31" t="s">
        <v>15297</v>
      </c>
      <c r="C6626" s="31" t="s">
        <v>15298</v>
      </c>
      <c r="D6626" s="31" t="s">
        <v>15299</v>
      </c>
      <c r="E6626" s="31" t="s">
        <v>135</v>
      </c>
      <c r="F6626" s="31" t="s">
        <v>122</v>
      </c>
      <c r="G6626" s="31" t="s">
        <v>107</v>
      </c>
      <c r="H6626" s="31" t="s">
        <v>108</v>
      </c>
      <c r="I6626" s="31"/>
      <c r="J6626" s="31"/>
      <c r="K6626" s="31" t="s">
        <v>110</v>
      </c>
      <c r="L6626" s="31" t="s">
        <v>15298</v>
      </c>
      <c r="M6626" s="31" t="s">
        <v>11</v>
      </c>
      <c r="N6626" s="31" t="s">
        <v>25930</v>
      </c>
      <c r="O6626" s="31" t="s">
        <v>25929</v>
      </c>
      <c r="P6626" s="32" t="s">
        <v>66</v>
      </c>
      <c r="Q6626" s="32">
        <v>1</v>
      </c>
      <c r="R6626" t="str">
        <f t="shared" si="103"/>
        <v>Григоренко Н.О. ПП, маг. "Магнолія" г.Шепетовка, ул.Судилковская, д.92</v>
      </c>
    </row>
    <row r="6627" spans="1:18" hidden="1" x14ac:dyDescent="0.25">
      <c r="A6627" s="32">
        <v>162855</v>
      </c>
      <c r="B6627" s="31" t="s">
        <v>15307</v>
      </c>
      <c r="C6627" s="31" t="s">
        <v>15308</v>
      </c>
      <c r="D6627" s="31" t="s">
        <v>15309</v>
      </c>
      <c r="E6627" s="31" t="s">
        <v>145</v>
      </c>
      <c r="F6627" s="31" t="s">
        <v>122</v>
      </c>
      <c r="G6627" s="31" t="s">
        <v>107</v>
      </c>
      <c r="H6627" s="31" t="s">
        <v>108</v>
      </c>
      <c r="I6627" s="31" t="s">
        <v>15310</v>
      </c>
      <c r="J6627" s="31" t="s">
        <v>15311</v>
      </c>
      <c r="K6627" s="31" t="s">
        <v>110</v>
      </c>
      <c r="L6627" s="31" t="s">
        <v>15308</v>
      </c>
      <c r="M6627" s="31" t="s">
        <v>25936</v>
      </c>
      <c r="N6627" s="31" t="s">
        <v>25931</v>
      </c>
      <c r="O6627" s="31" t="s">
        <v>25929</v>
      </c>
      <c r="P6627" s="32" t="s">
        <v>66</v>
      </c>
      <c r="Q6627" s="32">
        <v>0.5</v>
      </c>
      <c r="R6627" t="str">
        <f t="shared" si="103"/>
        <v>Григоріченко М.І. ПП, маг. "Крамниця" р-н Ярмолинецкий Район, с.Томашовка (біля церкви)</v>
      </c>
    </row>
    <row r="6628" spans="1:18" hidden="1" x14ac:dyDescent="0.25">
      <c r="A6628" s="32">
        <v>162855</v>
      </c>
      <c r="B6628" s="31" t="s">
        <v>15307</v>
      </c>
      <c r="C6628" s="31" t="s">
        <v>15308</v>
      </c>
      <c r="D6628" s="31" t="s">
        <v>15309</v>
      </c>
      <c r="E6628" s="31" t="s">
        <v>145</v>
      </c>
      <c r="F6628" s="31" t="s">
        <v>122</v>
      </c>
      <c r="G6628" s="31" t="s">
        <v>107</v>
      </c>
      <c r="H6628" s="31" t="s">
        <v>108</v>
      </c>
      <c r="I6628" s="31"/>
      <c r="J6628" s="31"/>
      <c r="K6628" s="31" t="s">
        <v>110</v>
      </c>
      <c r="L6628" s="31" t="s">
        <v>15308</v>
      </c>
      <c r="M6628" s="31" t="s">
        <v>25936</v>
      </c>
      <c r="N6628" s="31" t="s">
        <v>25931</v>
      </c>
      <c r="O6628" s="31" t="s">
        <v>25929</v>
      </c>
      <c r="P6628" s="32" t="s">
        <v>66</v>
      </c>
      <c r="Q6628" s="32">
        <v>0.5</v>
      </c>
      <c r="R6628" t="str">
        <f t="shared" si="103"/>
        <v>Григоріченко М.І. ПП, маг. "Крамниця" р-н Ярмолинецкий Район, с.Томашовка (біля церкви)</v>
      </c>
    </row>
    <row r="6629" spans="1:18" hidden="1" x14ac:dyDescent="0.25">
      <c r="A6629" s="32">
        <v>162865</v>
      </c>
      <c r="B6629" s="31" t="s">
        <v>15337</v>
      </c>
      <c r="C6629" s="31" t="s">
        <v>15338</v>
      </c>
      <c r="D6629" s="31" t="s">
        <v>15336</v>
      </c>
      <c r="E6629" s="31" t="s">
        <v>135</v>
      </c>
      <c r="F6629" s="31" t="s">
        <v>122</v>
      </c>
      <c r="G6629" s="31" t="s">
        <v>107</v>
      </c>
      <c r="H6629" s="31" t="s">
        <v>108</v>
      </c>
      <c r="I6629" s="31" t="s">
        <v>15339</v>
      </c>
      <c r="J6629" s="31" t="s">
        <v>15340</v>
      </c>
      <c r="K6629" s="31" t="s">
        <v>110</v>
      </c>
      <c r="L6629" s="31" t="s">
        <v>15338</v>
      </c>
      <c r="M6629" s="31" t="s">
        <v>11</v>
      </c>
      <c r="N6629" s="31" t="s">
        <v>25930</v>
      </c>
      <c r="O6629" s="31" t="s">
        <v>25929</v>
      </c>
      <c r="P6629" s="32" t="s">
        <v>25948</v>
      </c>
      <c r="Q6629" s="32">
        <v>0.5</v>
      </c>
      <c r="R6629" t="str">
        <f t="shared" si="103"/>
        <v>Грицак О.П. ПП, маг. "Київ" г.Шепетовка, ул.Маркса Карла, д.43</v>
      </c>
    </row>
    <row r="6630" spans="1:18" hidden="1" x14ac:dyDescent="0.25">
      <c r="A6630" s="32">
        <v>162874</v>
      </c>
      <c r="B6630" s="31" t="s">
        <v>15348</v>
      </c>
      <c r="C6630" s="31" t="s">
        <v>15349</v>
      </c>
      <c r="D6630" s="31" t="s">
        <v>15350</v>
      </c>
      <c r="E6630" s="31" t="s">
        <v>135</v>
      </c>
      <c r="F6630" s="31" t="s">
        <v>122</v>
      </c>
      <c r="G6630" s="31" t="s">
        <v>107</v>
      </c>
      <c r="H6630" s="31" t="s">
        <v>108</v>
      </c>
      <c r="I6630" s="31" t="s">
        <v>15351</v>
      </c>
      <c r="J6630" s="31" t="s">
        <v>15352</v>
      </c>
      <c r="K6630" s="31" t="s">
        <v>110</v>
      </c>
      <c r="L6630" s="31" t="s">
        <v>15349</v>
      </c>
      <c r="M6630" s="31" t="s">
        <v>9</v>
      </c>
      <c r="N6630" s="31" t="s">
        <v>25930</v>
      </c>
      <c r="O6630" s="31" t="s">
        <v>25929</v>
      </c>
      <c r="P6630" s="32" t="s">
        <v>66</v>
      </c>
      <c r="Q6630" s="32">
        <v>1</v>
      </c>
      <c r="R6630" t="str">
        <f t="shared" si="103"/>
        <v>Грицюк В.А. ПП, маг. "Світанок" р-н Шепетовский Район, с.Плещин, ул.Шевченко, д.1</v>
      </c>
    </row>
    <row r="6631" spans="1:18" hidden="1" x14ac:dyDescent="0.25">
      <c r="A6631" s="32">
        <v>162874</v>
      </c>
      <c r="B6631" s="31" t="s">
        <v>15348</v>
      </c>
      <c r="C6631" s="31" t="s">
        <v>15349</v>
      </c>
      <c r="D6631" s="31" t="s">
        <v>15350</v>
      </c>
      <c r="E6631" s="31" t="s">
        <v>135</v>
      </c>
      <c r="F6631" s="31" t="s">
        <v>122</v>
      </c>
      <c r="G6631" s="31" t="s">
        <v>107</v>
      </c>
      <c r="H6631" s="31" t="s">
        <v>108</v>
      </c>
      <c r="I6631" s="31"/>
      <c r="J6631" s="31"/>
      <c r="K6631" s="31" t="s">
        <v>110</v>
      </c>
      <c r="L6631" s="31" t="s">
        <v>15349</v>
      </c>
      <c r="M6631" s="31" t="s">
        <v>9</v>
      </c>
      <c r="N6631" s="31" t="s">
        <v>25930</v>
      </c>
      <c r="O6631" s="31" t="s">
        <v>25929</v>
      </c>
      <c r="P6631" s="32" t="s">
        <v>66</v>
      </c>
      <c r="Q6631" s="32">
        <v>1</v>
      </c>
      <c r="R6631" t="str">
        <f t="shared" si="103"/>
        <v>Грицюк В.А. ПП, маг. "Світанок" р-н Шепетовский Район, с.Плещин, ул.Шевченко, д.1</v>
      </c>
    </row>
    <row r="6632" spans="1:18" hidden="1" x14ac:dyDescent="0.25">
      <c r="A6632" s="32">
        <v>162875</v>
      </c>
      <c r="B6632" s="31" t="s">
        <v>15353</v>
      </c>
      <c r="C6632" s="31" t="s">
        <v>15354</v>
      </c>
      <c r="D6632" s="31" t="s">
        <v>15355</v>
      </c>
      <c r="E6632" s="31" t="s">
        <v>135</v>
      </c>
      <c r="F6632" s="31" t="s">
        <v>122</v>
      </c>
      <c r="G6632" s="31" t="s">
        <v>107</v>
      </c>
      <c r="H6632" s="31" t="s">
        <v>108</v>
      </c>
      <c r="I6632" s="31" t="s">
        <v>15356</v>
      </c>
      <c r="J6632" s="31" t="s">
        <v>15357</v>
      </c>
      <c r="K6632" s="31" t="s">
        <v>110</v>
      </c>
      <c r="L6632" s="31" t="s">
        <v>15354</v>
      </c>
      <c r="M6632" s="31" t="s">
        <v>8</v>
      </c>
      <c r="N6632" s="31" t="s">
        <v>25930</v>
      </c>
      <c r="O6632" s="31" t="s">
        <v>25929</v>
      </c>
      <c r="P6632" s="32" t="s">
        <v>66</v>
      </c>
      <c r="Q6632" s="32">
        <v>0.5</v>
      </c>
      <c r="R6632" t="str">
        <f t="shared" si="103"/>
        <v>Грицюк Г.В. ПП, маг. "Магазин-бар" р-н Шепетовский Район, с.Сульжин, ул.Щорса, д.2</v>
      </c>
    </row>
    <row r="6633" spans="1:18" hidden="1" x14ac:dyDescent="0.25">
      <c r="A6633" s="32">
        <v>162880</v>
      </c>
      <c r="B6633" s="31" t="s">
        <v>15366</v>
      </c>
      <c r="C6633" s="31" t="s">
        <v>15367</v>
      </c>
      <c r="D6633" s="31" t="s">
        <v>15368</v>
      </c>
      <c r="E6633" s="31" t="s">
        <v>135</v>
      </c>
      <c r="F6633" s="31" t="s">
        <v>122</v>
      </c>
      <c r="G6633" s="31" t="s">
        <v>107</v>
      </c>
      <c r="H6633" s="31" t="s">
        <v>108</v>
      </c>
      <c r="I6633" s="31" t="s">
        <v>8565</v>
      </c>
      <c r="J6633" s="31" t="s">
        <v>8566</v>
      </c>
      <c r="K6633" s="31" t="s">
        <v>110</v>
      </c>
      <c r="L6633" s="31" t="s">
        <v>15367</v>
      </c>
      <c r="M6633" s="31" t="s">
        <v>11</v>
      </c>
      <c r="N6633" s="31" t="s">
        <v>25930</v>
      </c>
      <c r="O6633" s="31" t="s">
        <v>25929</v>
      </c>
      <c r="P6633" s="32" t="s">
        <v>66</v>
      </c>
      <c r="Q6633" s="32">
        <v>1</v>
      </c>
      <c r="R6633" t="str">
        <f t="shared" si="103"/>
        <v>Грищук Т.В. ПП, маг. "Колос №1" г.Шепетовка, ул.Украинская, д.65а</v>
      </c>
    </row>
    <row r="6634" spans="1:18" hidden="1" x14ac:dyDescent="0.25">
      <c r="A6634" s="32">
        <v>162880</v>
      </c>
      <c r="B6634" s="31" t="s">
        <v>15366</v>
      </c>
      <c r="C6634" s="31" t="s">
        <v>15367</v>
      </c>
      <c r="D6634" s="31" t="s">
        <v>15368</v>
      </c>
      <c r="E6634" s="31" t="s">
        <v>135</v>
      </c>
      <c r="F6634" s="31" t="s">
        <v>122</v>
      </c>
      <c r="G6634" s="31" t="s">
        <v>107</v>
      </c>
      <c r="H6634" s="31" t="s">
        <v>108</v>
      </c>
      <c r="I6634" s="31"/>
      <c r="J6634" s="31"/>
      <c r="K6634" s="31" t="s">
        <v>110</v>
      </c>
      <c r="L6634" s="31" t="s">
        <v>15367</v>
      </c>
      <c r="M6634" s="31" t="s">
        <v>11</v>
      </c>
      <c r="N6634" s="31" t="s">
        <v>25930</v>
      </c>
      <c r="O6634" s="31" t="s">
        <v>25929</v>
      </c>
      <c r="P6634" s="32" t="s">
        <v>66</v>
      </c>
      <c r="Q6634" s="32">
        <v>1</v>
      </c>
      <c r="R6634" t="str">
        <f t="shared" si="103"/>
        <v>Грищук Т.В. ПП, маг. "Колос №1" г.Шепетовка, ул.Украинская, д.65а</v>
      </c>
    </row>
    <row r="6635" spans="1:18" hidden="1" x14ac:dyDescent="0.25">
      <c r="A6635" s="32">
        <v>162881</v>
      </c>
      <c r="B6635" s="31" t="s">
        <v>15369</v>
      </c>
      <c r="C6635" s="31" t="s">
        <v>15370</v>
      </c>
      <c r="D6635" s="31" t="s">
        <v>15299</v>
      </c>
      <c r="E6635" s="31" t="s">
        <v>135</v>
      </c>
      <c r="F6635" s="31" t="s">
        <v>122</v>
      </c>
      <c r="G6635" s="31" t="s">
        <v>107</v>
      </c>
      <c r="H6635" s="31" t="s">
        <v>108</v>
      </c>
      <c r="I6635" s="31" t="s">
        <v>8565</v>
      </c>
      <c r="J6635" s="31" t="s">
        <v>8566</v>
      </c>
      <c r="K6635" s="31" t="s">
        <v>110</v>
      </c>
      <c r="L6635" s="31" t="s">
        <v>15370</v>
      </c>
      <c r="M6635" s="31" t="s">
        <v>11</v>
      </c>
      <c r="N6635" s="31" t="s">
        <v>25930</v>
      </c>
      <c r="O6635" s="31" t="s">
        <v>25929</v>
      </c>
      <c r="P6635" s="32" t="s">
        <v>67</v>
      </c>
      <c r="Q6635" s="32">
        <v>1</v>
      </c>
      <c r="R6635" t="str">
        <f t="shared" si="103"/>
        <v>Грищук Т.В. ПП, маг. "Колос №2" г.Шепетовка, ул.Судилковская, д.92</v>
      </c>
    </row>
    <row r="6636" spans="1:18" hidden="1" x14ac:dyDescent="0.25">
      <c r="A6636" s="32">
        <v>162881</v>
      </c>
      <c r="B6636" s="31" t="s">
        <v>15369</v>
      </c>
      <c r="C6636" s="31" t="s">
        <v>15370</v>
      </c>
      <c r="D6636" s="31" t="s">
        <v>15299</v>
      </c>
      <c r="E6636" s="31" t="s">
        <v>135</v>
      </c>
      <c r="F6636" s="31" t="s">
        <v>122</v>
      </c>
      <c r="G6636" s="31" t="s">
        <v>107</v>
      </c>
      <c r="H6636" s="31" t="s">
        <v>108</v>
      </c>
      <c r="I6636" s="31"/>
      <c r="J6636" s="31"/>
      <c r="K6636" s="31" t="s">
        <v>110</v>
      </c>
      <c r="L6636" s="31" t="s">
        <v>15370</v>
      </c>
      <c r="M6636" s="31" t="s">
        <v>11</v>
      </c>
      <c r="N6636" s="31" t="s">
        <v>25930</v>
      </c>
      <c r="O6636" s="31" t="s">
        <v>25929</v>
      </c>
      <c r="P6636" s="32" t="s">
        <v>67</v>
      </c>
      <c r="Q6636" s="32">
        <v>1</v>
      </c>
      <c r="R6636" t="str">
        <f t="shared" si="103"/>
        <v>Грищук Т.В. ПП, маг. "Колос №2" г.Шепетовка, ул.Судилковская, д.92</v>
      </c>
    </row>
    <row r="6637" spans="1:18" hidden="1" x14ac:dyDescent="0.25">
      <c r="A6637" s="32">
        <v>162896</v>
      </c>
      <c r="B6637" s="31" t="s">
        <v>15380</v>
      </c>
      <c r="C6637" s="31" t="s">
        <v>15381</v>
      </c>
      <c r="D6637" s="31" t="s">
        <v>15382</v>
      </c>
      <c r="E6637" s="31" t="s">
        <v>135</v>
      </c>
      <c r="F6637" s="31" t="s">
        <v>122</v>
      </c>
      <c r="G6637" s="31" t="s">
        <v>107</v>
      </c>
      <c r="H6637" s="31" t="s">
        <v>108</v>
      </c>
      <c r="I6637" s="31" t="s">
        <v>15383</v>
      </c>
      <c r="J6637" s="31" t="s">
        <v>15384</v>
      </c>
      <c r="K6637" s="31" t="s">
        <v>110</v>
      </c>
      <c r="L6637" s="31" t="s">
        <v>15381</v>
      </c>
      <c r="M6637" s="31" t="s">
        <v>11</v>
      </c>
      <c r="N6637" s="31" t="s">
        <v>25930</v>
      </c>
      <c r="O6637" s="31" t="s">
        <v>25929</v>
      </c>
      <c r="P6637" s="32" t="s">
        <v>66</v>
      </c>
      <c r="Q6637" s="32">
        <v>1</v>
      </c>
      <c r="R6637" t="str">
        <f t="shared" si="103"/>
        <v>Сандомірський Р.В. ПП, маг. "Анна" г.Шепетовка, ул.Киевская, д.2</v>
      </c>
    </row>
    <row r="6638" spans="1:18" hidden="1" x14ac:dyDescent="0.25">
      <c r="A6638" s="32">
        <v>162896</v>
      </c>
      <c r="B6638" s="31" t="s">
        <v>15380</v>
      </c>
      <c r="C6638" s="31" t="s">
        <v>15381</v>
      </c>
      <c r="D6638" s="31" t="s">
        <v>15382</v>
      </c>
      <c r="E6638" s="31" t="s">
        <v>135</v>
      </c>
      <c r="F6638" s="31" t="s">
        <v>122</v>
      </c>
      <c r="G6638" s="31" t="s">
        <v>107</v>
      </c>
      <c r="H6638" s="31" t="s">
        <v>108</v>
      </c>
      <c r="I6638" s="31"/>
      <c r="J6638" s="31"/>
      <c r="K6638" s="31" t="s">
        <v>110</v>
      </c>
      <c r="L6638" s="31" t="s">
        <v>15381</v>
      </c>
      <c r="M6638" s="31" t="s">
        <v>11</v>
      </c>
      <c r="N6638" s="31" t="s">
        <v>25930</v>
      </c>
      <c r="O6638" s="31" t="s">
        <v>25929</v>
      </c>
      <c r="P6638" s="32" t="s">
        <v>66</v>
      </c>
      <c r="Q6638" s="32">
        <v>1</v>
      </c>
      <c r="R6638" t="str">
        <f t="shared" si="103"/>
        <v>Сандомірський Р.В. ПП, маг. "Анна" г.Шепетовка, ул.Киевская, д.2</v>
      </c>
    </row>
    <row r="6639" spans="1:18" hidden="1" x14ac:dyDescent="0.25">
      <c r="A6639" s="32">
        <v>162912</v>
      </c>
      <c r="B6639" s="31" t="s">
        <v>15410</v>
      </c>
      <c r="C6639" s="31" t="s">
        <v>15411</v>
      </c>
      <c r="D6639" s="31" t="s">
        <v>15412</v>
      </c>
      <c r="E6639" s="31" t="s">
        <v>145</v>
      </c>
      <c r="F6639" s="31" t="s">
        <v>122</v>
      </c>
      <c r="G6639" s="31" t="s">
        <v>107</v>
      </c>
      <c r="H6639" s="31" t="s">
        <v>108</v>
      </c>
      <c r="I6639" s="31" t="s">
        <v>15413</v>
      </c>
      <c r="J6639" s="31" t="s">
        <v>15414</v>
      </c>
      <c r="K6639" s="31" t="s">
        <v>110</v>
      </c>
      <c r="L6639" s="31" t="s">
        <v>15411</v>
      </c>
      <c r="M6639" s="31" t="s">
        <v>25936</v>
      </c>
      <c r="N6639" s="31" t="s">
        <v>25931</v>
      </c>
      <c r="O6639" s="31" t="s">
        <v>25929</v>
      </c>
      <c r="P6639" s="32" t="s">
        <v>67</v>
      </c>
      <c r="Q6639" s="32">
        <v>1</v>
      </c>
      <c r="R6639" t="str">
        <f t="shared" si="103"/>
        <v>Гуменний В.В. ПП, маг. "Продукти" р-н Городокский Район, г.Городок, ул.Щорса, д.20</v>
      </c>
    </row>
    <row r="6640" spans="1:18" hidden="1" x14ac:dyDescent="0.25">
      <c r="A6640" s="32">
        <v>162912</v>
      </c>
      <c r="B6640" s="31" t="s">
        <v>15410</v>
      </c>
      <c r="C6640" s="31" t="s">
        <v>15411</v>
      </c>
      <c r="D6640" s="31" t="s">
        <v>15412</v>
      </c>
      <c r="E6640" s="31" t="s">
        <v>145</v>
      </c>
      <c r="F6640" s="31" t="s">
        <v>122</v>
      </c>
      <c r="G6640" s="31" t="s">
        <v>107</v>
      </c>
      <c r="H6640" s="31" t="s">
        <v>108</v>
      </c>
      <c r="I6640" s="31"/>
      <c r="J6640" s="31"/>
      <c r="K6640" s="31" t="s">
        <v>110</v>
      </c>
      <c r="L6640" s="31" t="s">
        <v>15411</v>
      </c>
      <c r="M6640" s="31" t="s">
        <v>25936</v>
      </c>
      <c r="N6640" s="31" t="s">
        <v>25931</v>
      </c>
      <c r="O6640" s="31" t="s">
        <v>25929</v>
      </c>
      <c r="P6640" s="32" t="s">
        <v>67</v>
      </c>
      <c r="Q6640" s="32">
        <v>1</v>
      </c>
      <c r="R6640" t="str">
        <f t="shared" si="103"/>
        <v>Гуменний В.В. ПП, маг. "Продукти" р-н Городокский Район, г.Городок, ул.Щорса, д.20</v>
      </c>
    </row>
    <row r="6641" spans="1:18" hidden="1" x14ac:dyDescent="0.25">
      <c r="A6641" s="32">
        <v>162916</v>
      </c>
      <c r="B6641" s="31" t="s">
        <v>15418</v>
      </c>
      <c r="C6641" s="31" t="s">
        <v>15419</v>
      </c>
      <c r="D6641" s="31" t="s">
        <v>15420</v>
      </c>
      <c r="E6641" s="31" t="s">
        <v>135</v>
      </c>
      <c r="F6641" s="31" t="s">
        <v>122</v>
      </c>
      <c r="G6641" s="31" t="s">
        <v>107</v>
      </c>
      <c r="H6641" s="31" t="s">
        <v>108</v>
      </c>
      <c r="I6641" s="31"/>
      <c r="J6641" s="31"/>
      <c r="K6641" s="31" t="s">
        <v>110</v>
      </c>
      <c r="L6641" s="31" t="s">
        <v>15419</v>
      </c>
      <c r="M6641" s="31" t="s">
        <v>8</v>
      </c>
      <c r="N6641" s="31" t="s">
        <v>25930</v>
      </c>
      <c r="O6641" s="31" t="s">
        <v>25929</v>
      </c>
      <c r="P6641" s="32" t="s">
        <v>67</v>
      </c>
      <c r="Q6641" s="32">
        <v>0.5</v>
      </c>
      <c r="R6641" t="str">
        <f t="shared" si="103"/>
        <v>Гуменюк В.В. ПП, маг. "Продукти" р-н Шепетовский Район, с.Красноселка, ул.Молодежная, д.37</v>
      </c>
    </row>
    <row r="6642" spans="1:18" hidden="1" x14ac:dyDescent="0.25">
      <c r="A6642" s="32">
        <v>162916</v>
      </c>
      <c r="B6642" s="31" t="s">
        <v>15418</v>
      </c>
      <c r="C6642" s="31" t="s">
        <v>15419</v>
      </c>
      <c r="D6642" s="31" t="s">
        <v>15420</v>
      </c>
      <c r="E6642" s="31" t="s">
        <v>135</v>
      </c>
      <c r="F6642" s="31" t="s">
        <v>122</v>
      </c>
      <c r="G6642" s="31" t="s">
        <v>107</v>
      </c>
      <c r="H6642" s="31" t="s">
        <v>108</v>
      </c>
      <c r="I6642" s="31" t="s">
        <v>15421</v>
      </c>
      <c r="J6642" s="31" t="s">
        <v>15422</v>
      </c>
      <c r="K6642" s="31" t="s">
        <v>110</v>
      </c>
      <c r="L6642" s="31" t="s">
        <v>15419</v>
      </c>
      <c r="M6642" s="31" t="s">
        <v>8</v>
      </c>
      <c r="N6642" s="31" t="s">
        <v>25930</v>
      </c>
      <c r="O6642" s="31" t="s">
        <v>25929</v>
      </c>
      <c r="P6642" s="32" t="s">
        <v>67</v>
      </c>
      <c r="Q6642" s="32">
        <v>0.5</v>
      </c>
      <c r="R6642" t="str">
        <f t="shared" si="103"/>
        <v>Гуменюк В.В. ПП, маг. "Продукти" р-н Шепетовский Район, с.Красноселка, ул.Молодежная, д.37</v>
      </c>
    </row>
    <row r="6643" spans="1:18" hidden="1" x14ac:dyDescent="0.25">
      <c r="A6643" s="32">
        <v>162917</v>
      </c>
      <c r="B6643" s="31" t="s">
        <v>15423</v>
      </c>
      <c r="C6643" s="31" t="s">
        <v>15424</v>
      </c>
      <c r="D6643" s="31" t="s">
        <v>15425</v>
      </c>
      <c r="E6643" s="31" t="s">
        <v>135</v>
      </c>
      <c r="F6643" s="31" t="s">
        <v>122</v>
      </c>
      <c r="G6643" s="31" t="s">
        <v>107</v>
      </c>
      <c r="H6643" s="31" t="s">
        <v>108</v>
      </c>
      <c r="I6643" s="31" t="s">
        <v>15426</v>
      </c>
      <c r="J6643" s="31" t="s">
        <v>15427</v>
      </c>
      <c r="K6643" s="31" t="s">
        <v>110</v>
      </c>
      <c r="L6643" s="31" t="s">
        <v>15424</v>
      </c>
      <c r="M6643" s="31" t="s">
        <v>12</v>
      </c>
      <c r="N6643" s="31" t="s">
        <v>25930</v>
      </c>
      <c r="O6643" s="31" t="s">
        <v>25929</v>
      </c>
      <c r="P6643" s="32" t="s">
        <v>66</v>
      </c>
      <c r="Q6643" s="32">
        <v>1</v>
      </c>
      <c r="R6643" t="str">
        <f t="shared" si="103"/>
        <v>Гуменюк В.В. ПП,маг."Чиста криниця" р-н Изяславский Район, г.Изяслав, ул.Онищука, д.40</v>
      </c>
    </row>
    <row r="6644" spans="1:18" hidden="1" x14ac:dyDescent="0.25">
      <c r="A6644" s="32">
        <v>162917</v>
      </c>
      <c r="B6644" s="31" t="s">
        <v>15423</v>
      </c>
      <c r="C6644" s="31" t="s">
        <v>15424</v>
      </c>
      <c r="D6644" s="31" t="s">
        <v>15425</v>
      </c>
      <c r="E6644" s="31" t="s">
        <v>135</v>
      </c>
      <c r="F6644" s="31" t="s">
        <v>122</v>
      </c>
      <c r="G6644" s="31" t="s">
        <v>107</v>
      </c>
      <c r="H6644" s="31" t="s">
        <v>108</v>
      </c>
      <c r="I6644" s="31"/>
      <c r="J6644" s="31"/>
      <c r="K6644" s="31" t="s">
        <v>110</v>
      </c>
      <c r="L6644" s="31" t="s">
        <v>15424</v>
      </c>
      <c r="M6644" s="31" t="s">
        <v>12</v>
      </c>
      <c r="N6644" s="31" t="s">
        <v>25930</v>
      </c>
      <c r="O6644" s="31" t="s">
        <v>25929</v>
      </c>
      <c r="P6644" s="32" t="s">
        <v>66</v>
      </c>
      <c r="Q6644" s="32">
        <v>1</v>
      </c>
      <c r="R6644" t="str">
        <f t="shared" si="103"/>
        <v>Гуменюк В.В. ПП,маг."Чиста криниця" р-н Изяславский Район, г.Изяслав, ул.Онищука, д.40</v>
      </c>
    </row>
    <row r="6645" spans="1:18" hidden="1" x14ac:dyDescent="0.25">
      <c r="A6645" s="32">
        <v>162918</v>
      </c>
      <c r="B6645" s="31" t="s">
        <v>15428</v>
      </c>
      <c r="C6645" s="31" t="s">
        <v>15429</v>
      </c>
      <c r="D6645" s="31" t="s">
        <v>15430</v>
      </c>
      <c r="E6645" s="31" t="s">
        <v>145</v>
      </c>
      <c r="F6645" s="31" t="s">
        <v>122</v>
      </c>
      <c r="G6645" s="31" t="s">
        <v>107</v>
      </c>
      <c r="H6645" s="31" t="s">
        <v>108</v>
      </c>
      <c r="I6645" s="31" t="s">
        <v>15431</v>
      </c>
      <c r="J6645" s="31" t="s">
        <v>15432</v>
      </c>
      <c r="K6645" s="31" t="s">
        <v>110</v>
      </c>
      <c r="L6645" s="31" t="s">
        <v>15429</v>
      </c>
      <c r="M6645" s="31" t="s">
        <v>16</v>
      </c>
      <c r="N6645" s="31" t="s">
        <v>25931</v>
      </c>
      <c r="O6645" s="31" t="s">
        <v>25929</v>
      </c>
      <c r="P6645" s="32" t="s">
        <v>67</v>
      </c>
      <c r="Q6645" s="32">
        <v>0.5</v>
      </c>
      <c r="R6645" t="str">
        <f t="shared" si="103"/>
        <v>Гуменюк Г.Б. ПП, маг. "Лілія" р-н Виньковецкий Район, с.Зиньков, ул.Ленина, д.51</v>
      </c>
    </row>
    <row r="6646" spans="1:18" hidden="1" x14ac:dyDescent="0.25">
      <c r="A6646" s="32">
        <v>162943</v>
      </c>
      <c r="B6646" s="31" t="s">
        <v>15484</v>
      </c>
      <c r="C6646" s="31" t="s">
        <v>15485</v>
      </c>
      <c r="D6646" s="31" t="s">
        <v>15486</v>
      </c>
      <c r="E6646" s="31" t="s">
        <v>135</v>
      </c>
      <c r="F6646" s="31" t="s">
        <v>122</v>
      </c>
      <c r="G6646" s="31" t="s">
        <v>107</v>
      </c>
      <c r="H6646" s="31" t="s">
        <v>108</v>
      </c>
      <c r="I6646" s="31"/>
      <c r="J6646" s="31"/>
      <c r="K6646" s="31" t="s">
        <v>110</v>
      </c>
      <c r="L6646" s="31" t="s">
        <v>15481</v>
      </c>
      <c r="M6646" s="31" t="s">
        <v>9</v>
      </c>
      <c r="N6646" s="31" t="s">
        <v>25930</v>
      </c>
      <c r="O6646" s="31" t="s">
        <v>25929</v>
      </c>
      <c r="P6646" s="32" t="s">
        <v>66</v>
      </c>
      <c r="Q6646" s="32">
        <v>0.5</v>
      </c>
      <c r="R6646" t="str">
        <f t="shared" si="103"/>
        <v>Міщук Л.М. ПП, маг. "Економ" р-н Шепетовский Район, с.Лотовка, ул.Школьная, д.3</v>
      </c>
    </row>
    <row r="6647" spans="1:18" hidden="1" x14ac:dyDescent="0.25">
      <c r="A6647" s="32">
        <v>162943</v>
      </c>
      <c r="B6647" s="31" t="s">
        <v>15484</v>
      </c>
      <c r="C6647" s="31" t="s">
        <v>15485</v>
      </c>
      <c r="D6647" s="31" t="s">
        <v>15486</v>
      </c>
      <c r="E6647" s="31" t="s">
        <v>135</v>
      </c>
      <c r="F6647" s="31" t="s">
        <v>122</v>
      </c>
      <c r="G6647" s="31" t="s">
        <v>107</v>
      </c>
      <c r="H6647" s="31" t="s">
        <v>108</v>
      </c>
      <c r="I6647" s="31" t="s">
        <v>15487</v>
      </c>
      <c r="J6647" s="31" t="s">
        <v>15488</v>
      </c>
      <c r="K6647" s="31" t="s">
        <v>110</v>
      </c>
      <c r="L6647" s="31" t="s">
        <v>15485</v>
      </c>
      <c r="M6647" s="31" t="s">
        <v>9</v>
      </c>
      <c r="N6647" s="31" t="s">
        <v>25930</v>
      </c>
      <c r="O6647" s="31" t="s">
        <v>25929</v>
      </c>
      <c r="P6647" s="32" t="s">
        <v>66</v>
      </c>
      <c r="Q6647" s="32">
        <v>0.5</v>
      </c>
      <c r="R6647" t="str">
        <f t="shared" si="103"/>
        <v>Міщук Л.М. ПП, маг. "Економ" р-н Шепетовский Район, с.Лотовка, ул.Школьная, д.3</v>
      </c>
    </row>
    <row r="6648" spans="1:18" hidden="1" x14ac:dyDescent="0.25">
      <c r="A6648" s="32">
        <v>162948</v>
      </c>
      <c r="B6648" s="31" t="s">
        <v>15491</v>
      </c>
      <c r="C6648" s="31" t="s">
        <v>15492</v>
      </c>
      <c r="D6648" s="31" t="s">
        <v>6449</v>
      </c>
      <c r="E6648" s="31" t="s">
        <v>145</v>
      </c>
      <c r="F6648" s="31" t="s">
        <v>122</v>
      </c>
      <c r="G6648" s="31" t="s">
        <v>107</v>
      </c>
      <c r="H6648" s="31" t="s">
        <v>108</v>
      </c>
      <c r="I6648" s="31" t="s">
        <v>15493</v>
      </c>
      <c r="J6648" s="31" t="s">
        <v>15494</v>
      </c>
      <c r="K6648" s="31" t="s">
        <v>110</v>
      </c>
      <c r="L6648" s="31" t="s">
        <v>15492</v>
      </c>
      <c r="M6648" s="31" t="s">
        <v>25936</v>
      </c>
      <c r="N6648" s="31" t="s">
        <v>25931</v>
      </c>
      <c r="O6648" s="31" t="s">
        <v>25929</v>
      </c>
      <c r="P6648" s="32" t="s">
        <v>67</v>
      </c>
      <c r="Q6648" s="32">
        <v>0.5</v>
      </c>
      <c r="R6648" t="str">
        <f t="shared" si="103"/>
        <v>Гуцал Т.Л. ПП, маг. "Марічка" р-н Городокский Район, г.Городок, ул.Шевченко, д.31</v>
      </c>
    </row>
    <row r="6649" spans="1:18" hidden="1" x14ac:dyDescent="0.25">
      <c r="A6649" s="32">
        <v>162948</v>
      </c>
      <c r="B6649" s="31" t="s">
        <v>15491</v>
      </c>
      <c r="C6649" s="31" t="s">
        <v>15492</v>
      </c>
      <c r="D6649" s="31" t="s">
        <v>6449</v>
      </c>
      <c r="E6649" s="31" t="s">
        <v>145</v>
      </c>
      <c r="F6649" s="31" t="s">
        <v>122</v>
      </c>
      <c r="G6649" s="31" t="s">
        <v>107</v>
      </c>
      <c r="H6649" s="31" t="s">
        <v>108</v>
      </c>
      <c r="I6649" s="31"/>
      <c r="J6649" s="31"/>
      <c r="K6649" s="31" t="s">
        <v>110</v>
      </c>
      <c r="L6649" s="31" t="s">
        <v>15492</v>
      </c>
      <c r="M6649" s="31" t="s">
        <v>25936</v>
      </c>
      <c r="N6649" s="31" t="s">
        <v>25931</v>
      </c>
      <c r="O6649" s="31" t="s">
        <v>25929</v>
      </c>
      <c r="P6649" s="32" t="s">
        <v>67</v>
      </c>
      <c r="Q6649" s="32">
        <v>0.5</v>
      </c>
      <c r="R6649" t="str">
        <f t="shared" si="103"/>
        <v>Гуцал Т.Л. ПП, маг. "Марічка" р-н Городокский Район, г.Городок, ул.Шевченко, д.31</v>
      </c>
    </row>
    <row r="6650" spans="1:18" hidden="1" x14ac:dyDescent="0.25">
      <c r="A6650" s="32">
        <v>162962</v>
      </c>
      <c r="B6650" s="31" t="s">
        <v>15512</v>
      </c>
      <c r="C6650" s="31" t="s">
        <v>15513</v>
      </c>
      <c r="D6650" s="31" t="s">
        <v>15514</v>
      </c>
      <c r="E6650" s="31" t="s">
        <v>135</v>
      </c>
      <c r="F6650" s="31" t="s">
        <v>122</v>
      </c>
      <c r="G6650" s="31" t="s">
        <v>107</v>
      </c>
      <c r="H6650" s="31" t="s">
        <v>108</v>
      </c>
      <c r="I6650" s="31" t="s">
        <v>15515</v>
      </c>
      <c r="J6650" s="31" t="s">
        <v>15516</v>
      </c>
      <c r="K6650" s="31" t="s">
        <v>110</v>
      </c>
      <c r="L6650" s="31" t="s">
        <v>15513</v>
      </c>
      <c r="M6650" s="31" t="s">
        <v>7</v>
      </c>
      <c r="N6650" s="31" t="s">
        <v>25930</v>
      </c>
      <c r="O6650" s="31" t="s">
        <v>25929</v>
      </c>
      <c r="P6650" s="32" t="s">
        <v>25948</v>
      </c>
      <c r="Q6650" s="32">
        <v>0</v>
      </c>
      <c r="R6650" t="str">
        <f t="shared" si="103"/>
        <v>Данильчук О.М. ПП, на тер.Укр.прод.інвест. г.Славута, д.6 (ул. володарского)</v>
      </c>
    </row>
    <row r="6651" spans="1:18" hidden="1" x14ac:dyDescent="0.25">
      <c r="A6651" s="32">
        <v>162962</v>
      </c>
      <c r="B6651" s="31" t="s">
        <v>15512</v>
      </c>
      <c r="C6651" s="31" t="s">
        <v>15513</v>
      </c>
      <c r="D6651" s="31" t="s">
        <v>15514</v>
      </c>
      <c r="E6651" s="31" t="s">
        <v>135</v>
      </c>
      <c r="F6651" s="31" t="s">
        <v>122</v>
      </c>
      <c r="G6651" s="31" t="s">
        <v>107</v>
      </c>
      <c r="H6651" s="31" t="s">
        <v>108</v>
      </c>
      <c r="I6651" s="31"/>
      <c r="J6651" s="31"/>
      <c r="K6651" s="31" t="s">
        <v>110</v>
      </c>
      <c r="L6651" s="31" t="s">
        <v>15513</v>
      </c>
      <c r="M6651" s="31" t="s">
        <v>7</v>
      </c>
      <c r="N6651" s="31" t="s">
        <v>25930</v>
      </c>
      <c r="O6651" s="31" t="s">
        <v>25929</v>
      </c>
      <c r="P6651" s="32" t="s">
        <v>25948</v>
      </c>
      <c r="Q6651" s="32">
        <v>0</v>
      </c>
      <c r="R6651" t="str">
        <f t="shared" si="103"/>
        <v>Данильчук О.М. ПП, на тер.Укр.прод.інвест. г.Славута, д.6 (ул. володарского)</v>
      </c>
    </row>
    <row r="6652" spans="1:18" hidden="1" x14ac:dyDescent="0.25">
      <c r="A6652" s="32">
        <v>162963</v>
      </c>
      <c r="B6652" s="31" t="s">
        <v>15517</v>
      </c>
      <c r="C6652" s="31" t="s">
        <v>15518</v>
      </c>
      <c r="D6652" s="31" t="s">
        <v>15519</v>
      </c>
      <c r="E6652" s="31" t="s">
        <v>135</v>
      </c>
      <c r="F6652" s="31" t="s">
        <v>122</v>
      </c>
      <c r="G6652" s="31" t="s">
        <v>107</v>
      </c>
      <c r="H6652" s="31" t="s">
        <v>108</v>
      </c>
      <c r="I6652" s="31" t="s">
        <v>15520</v>
      </c>
      <c r="J6652" s="31" t="s">
        <v>15521</v>
      </c>
      <c r="K6652" s="31" t="s">
        <v>110</v>
      </c>
      <c r="L6652" s="31" t="s">
        <v>15518</v>
      </c>
      <c r="M6652" s="31" t="s">
        <v>7</v>
      </c>
      <c r="N6652" s="31" t="s">
        <v>25930</v>
      </c>
      <c r="O6652" s="31" t="s">
        <v>25929</v>
      </c>
      <c r="P6652" s="32" t="s">
        <v>66</v>
      </c>
      <c r="Q6652" s="32">
        <v>0.5</v>
      </c>
      <c r="R6652" t="str">
        <f t="shared" si="103"/>
        <v>Данилюк З.І. ПП, маг. р-н Изяславский Район, с.Шекерынци, д.3 (ул. Шевченка)</v>
      </c>
    </row>
    <row r="6653" spans="1:18" hidden="1" x14ac:dyDescent="0.25">
      <c r="A6653" s="32">
        <v>162971</v>
      </c>
      <c r="B6653" s="31" t="s">
        <v>15542</v>
      </c>
      <c r="C6653" s="31" t="s">
        <v>15543</v>
      </c>
      <c r="D6653" s="31" t="s">
        <v>15544</v>
      </c>
      <c r="E6653" s="31" t="s">
        <v>145</v>
      </c>
      <c r="F6653" s="31" t="s">
        <v>122</v>
      </c>
      <c r="G6653" s="31" t="s">
        <v>299</v>
      </c>
      <c r="H6653" s="31" t="s">
        <v>108</v>
      </c>
      <c r="I6653" s="31" t="s">
        <v>15545</v>
      </c>
      <c r="J6653" s="31" t="s">
        <v>15546</v>
      </c>
      <c r="K6653" s="31" t="s">
        <v>110</v>
      </c>
      <c r="L6653" s="31" t="s">
        <v>15543</v>
      </c>
      <c r="M6653" s="31" t="s">
        <v>25936</v>
      </c>
      <c r="N6653" s="31" t="s">
        <v>25931</v>
      </c>
      <c r="O6653" s="31" t="s">
        <v>25929</v>
      </c>
      <c r="P6653" s="32" t="s">
        <v>66</v>
      </c>
      <c r="Q6653" s="32">
        <v>1</v>
      </c>
      <c r="R6653" t="str">
        <f t="shared" si="103"/>
        <v>Дармограй Г.М. ПП, маг. "Асорті" р-н Городокский Район, г.Городок, ул.Терешковой, д.2а</v>
      </c>
    </row>
    <row r="6654" spans="1:18" hidden="1" x14ac:dyDescent="0.25">
      <c r="A6654" s="32">
        <v>166366</v>
      </c>
      <c r="B6654" s="31" t="s">
        <v>22977</v>
      </c>
      <c r="C6654" s="31" t="s">
        <v>22978</v>
      </c>
      <c r="D6654" s="31" t="s">
        <v>22976</v>
      </c>
      <c r="E6654" s="31" t="s">
        <v>135</v>
      </c>
      <c r="F6654" s="31" t="s">
        <v>122</v>
      </c>
      <c r="G6654" s="31" t="s">
        <v>107</v>
      </c>
      <c r="H6654" s="31" t="s">
        <v>108</v>
      </c>
      <c r="I6654" s="31" t="s">
        <v>22979</v>
      </c>
      <c r="J6654" s="31" t="s">
        <v>22980</v>
      </c>
      <c r="K6654" s="31" t="s">
        <v>110</v>
      </c>
      <c r="L6654" s="31" t="s">
        <v>22978</v>
      </c>
      <c r="M6654" s="31" t="s">
        <v>9</v>
      </c>
      <c r="N6654" s="31" t="s">
        <v>25930</v>
      </c>
      <c r="O6654" s="31" t="s">
        <v>25929</v>
      </c>
      <c r="P6654" s="32" t="s">
        <v>66</v>
      </c>
      <c r="Q6654" s="32">
        <v>1</v>
      </c>
      <c r="R6654" t="str">
        <f t="shared" si="103"/>
        <v>Юрчук Ю.М. ПП, маг. "Веселка" р-н Белогорский Район, пгт.Белогорье, ул.Шевченко, д.33а</v>
      </c>
    </row>
    <row r="6655" spans="1:18" hidden="1" x14ac:dyDescent="0.25">
      <c r="A6655" s="32">
        <v>166378</v>
      </c>
      <c r="B6655" s="31" t="s">
        <v>22998</v>
      </c>
      <c r="C6655" s="31" t="s">
        <v>22999</v>
      </c>
      <c r="D6655" s="31" t="s">
        <v>23000</v>
      </c>
      <c r="E6655" s="31" t="s">
        <v>145</v>
      </c>
      <c r="F6655" s="31" t="s">
        <v>122</v>
      </c>
      <c r="G6655" s="31" t="s">
        <v>107</v>
      </c>
      <c r="H6655" s="31" t="s">
        <v>108</v>
      </c>
      <c r="I6655" s="31" t="s">
        <v>23001</v>
      </c>
      <c r="J6655" s="31" t="s">
        <v>23002</v>
      </c>
      <c r="K6655" s="31" t="s">
        <v>110</v>
      </c>
      <c r="L6655" s="31" t="s">
        <v>22999</v>
      </c>
      <c r="M6655" s="31" t="s">
        <v>25936</v>
      </c>
      <c r="N6655" s="31" t="s">
        <v>25931</v>
      </c>
      <c r="O6655" s="31" t="s">
        <v>25929</v>
      </c>
      <c r="P6655" s="32" t="s">
        <v>25948</v>
      </c>
      <c r="Q6655" s="32">
        <v>0</v>
      </c>
      <c r="R6655" t="str">
        <f t="shared" si="103"/>
        <v>Яворська Г.П. ПП, к-к "Лілея" р-н Городокский Район, г.Городок, ул.Терешковой, д.7</v>
      </c>
    </row>
    <row r="6656" spans="1:18" hidden="1" x14ac:dyDescent="0.25">
      <c r="A6656" s="32">
        <v>166382</v>
      </c>
      <c r="B6656" s="31" t="s">
        <v>23008</v>
      </c>
      <c r="C6656" s="31" t="s">
        <v>23009</v>
      </c>
      <c r="D6656" s="31" t="s">
        <v>23010</v>
      </c>
      <c r="E6656" s="31" t="s">
        <v>145</v>
      </c>
      <c r="F6656" s="31" t="s">
        <v>122</v>
      </c>
      <c r="G6656" s="31" t="s">
        <v>107</v>
      </c>
      <c r="H6656" s="31" t="s">
        <v>108</v>
      </c>
      <c r="I6656" s="31" t="s">
        <v>23011</v>
      </c>
      <c r="J6656" s="31" t="s">
        <v>23012</v>
      </c>
      <c r="K6656" s="31" t="s">
        <v>110</v>
      </c>
      <c r="L6656" s="31" t="s">
        <v>23009</v>
      </c>
      <c r="M6656" s="31" t="s">
        <v>16</v>
      </c>
      <c r="N6656" s="31" t="s">
        <v>25931</v>
      </c>
      <c r="O6656" s="31" t="s">
        <v>25929</v>
      </c>
      <c r="P6656" s="32" t="s">
        <v>66</v>
      </c>
      <c r="Q6656" s="32">
        <v>1</v>
      </c>
      <c r="R6656" t="str">
        <f t="shared" si="103"/>
        <v>Яворська Н.І. ПП, маг. "Солодкий рай" р-н Виньковецкий Район, пгт.Виньковцы, ул.Октябрьская, д.13/3</v>
      </c>
    </row>
    <row r="6657" spans="1:18" hidden="1" x14ac:dyDescent="0.25">
      <c r="A6657" s="32">
        <v>166382</v>
      </c>
      <c r="B6657" s="31" t="s">
        <v>23008</v>
      </c>
      <c r="C6657" s="31" t="s">
        <v>23009</v>
      </c>
      <c r="D6657" s="31" t="s">
        <v>23010</v>
      </c>
      <c r="E6657" s="31" t="s">
        <v>145</v>
      </c>
      <c r="F6657" s="31" t="s">
        <v>122</v>
      </c>
      <c r="G6657" s="31" t="s">
        <v>107</v>
      </c>
      <c r="H6657" s="31" t="s">
        <v>108</v>
      </c>
      <c r="I6657" s="31"/>
      <c r="J6657" s="31"/>
      <c r="K6657" s="31" t="s">
        <v>110</v>
      </c>
      <c r="L6657" s="31" t="s">
        <v>23009</v>
      </c>
      <c r="M6657" s="31" t="s">
        <v>16</v>
      </c>
      <c r="N6657" s="31" t="s">
        <v>25931</v>
      </c>
      <c r="O6657" s="31" t="s">
        <v>25929</v>
      </c>
      <c r="P6657" s="32" t="s">
        <v>66</v>
      </c>
      <c r="Q6657" s="32">
        <v>1</v>
      </c>
      <c r="R6657" t="str">
        <f t="shared" si="103"/>
        <v>Яворська Н.І. ПП, маг. "Солодкий рай" р-н Виньковецкий Район, пгт.Виньковцы, ул.Октябрьская, д.13/3</v>
      </c>
    </row>
    <row r="6658" spans="1:18" hidden="1" x14ac:dyDescent="0.25">
      <c r="A6658" s="32">
        <v>166386</v>
      </c>
      <c r="B6658" s="31" t="s">
        <v>23017</v>
      </c>
      <c r="C6658" s="31" t="s">
        <v>23018</v>
      </c>
      <c r="D6658" s="31" t="s">
        <v>23019</v>
      </c>
      <c r="E6658" s="31" t="s">
        <v>145</v>
      </c>
      <c r="F6658" s="31" t="s">
        <v>122</v>
      </c>
      <c r="G6658" s="31" t="s">
        <v>107</v>
      </c>
      <c r="H6658" s="31" t="s">
        <v>108</v>
      </c>
      <c r="I6658" s="31" t="s">
        <v>23020</v>
      </c>
      <c r="J6658" s="31" t="s">
        <v>23021</v>
      </c>
      <c r="K6658" s="31" t="s">
        <v>110</v>
      </c>
      <c r="L6658" s="31" t="s">
        <v>23018</v>
      </c>
      <c r="M6658" s="31" t="s">
        <v>13</v>
      </c>
      <c r="N6658" s="31" t="s">
        <v>25931</v>
      </c>
      <c r="O6658" s="31" t="s">
        <v>25929</v>
      </c>
      <c r="P6658" s="32" t="s">
        <v>67</v>
      </c>
      <c r="Q6658" s="32">
        <v>1</v>
      </c>
      <c r="R6658" t="str">
        <f t="shared" si="103"/>
        <v>Яглінська Л.М. ПП, маг. "Рідне місто" р-н Деражнянский Район, г.Деражня, пер.Мира, д.46/1</v>
      </c>
    </row>
    <row r="6659" spans="1:18" hidden="1" x14ac:dyDescent="0.25">
      <c r="A6659" s="32">
        <v>166399</v>
      </c>
      <c r="B6659" s="31" t="s">
        <v>23046</v>
      </c>
      <c r="C6659" s="31" t="s">
        <v>23047</v>
      </c>
      <c r="D6659" s="31" t="s">
        <v>23048</v>
      </c>
      <c r="E6659" s="31" t="s">
        <v>135</v>
      </c>
      <c r="F6659" s="31" t="s">
        <v>122</v>
      </c>
      <c r="G6659" s="31" t="s">
        <v>107</v>
      </c>
      <c r="H6659" s="31" t="s">
        <v>108</v>
      </c>
      <c r="I6659" s="31"/>
      <c r="J6659" s="31"/>
      <c r="K6659" s="31" t="s">
        <v>110</v>
      </c>
      <c r="L6659" s="31" t="s">
        <v>23047</v>
      </c>
      <c r="M6659" s="31" t="s">
        <v>7</v>
      </c>
      <c r="N6659" s="31" t="s">
        <v>25930</v>
      </c>
      <c r="O6659" s="31" t="s">
        <v>25929</v>
      </c>
      <c r="P6659" s="32" t="s">
        <v>66</v>
      </c>
      <c r="Q6659" s="32">
        <v>1</v>
      </c>
      <c r="R6659" t="str">
        <f t="shared" ref="R6659:R6722" si="104">CONCATENATE(C6659," ",D6659)</f>
        <v>Яковенко А.О. ПП, маг. "Продукти" р-н Изяславский Район, с.Борисов, ул.Ленина, д.10</v>
      </c>
    </row>
    <row r="6660" spans="1:18" hidden="1" x14ac:dyDescent="0.25">
      <c r="A6660" s="32">
        <v>166399</v>
      </c>
      <c r="B6660" s="31" t="s">
        <v>23046</v>
      </c>
      <c r="C6660" s="31" t="s">
        <v>23047</v>
      </c>
      <c r="D6660" s="31" t="s">
        <v>23048</v>
      </c>
      <c r="E6660" s="31" t="s">
        <v>135</v>
      </c>
      <c r="F6660" s="31" t="s">
        <v>122</v>
      </c>
      <c r="G6660" s="31" t="s">
        <v>107</v>
      </c>
      <c r="H6660" s="31" t="s">
        <v>108</v>
      </c>
      <c r="I6660" s="31" t="s">
        <v>4400</v>
      </c>
      <c r="J6660" s="31" t="s">
        <v>4401</v>
      </c>
      <c r="K6660" s="31" t="s">
        <v>110</v>
      </c>
      <c r="L6660" s="31" t="s">
        <v>23047</v>
      </c>
      <c r="M6660" s="31" t="s">
        <v>7</v>
      </c>
      <c r="N6660" s="31" t="s">
        <v>25930</v>
      </c>
      <c r="O6660" s="31" t="s">
        <v>25929</v>
      </c>
      <c r="P6660" s="32" t="s">
        <v>66</v>
      </c>
      <c r="Q6660" s="32">
        <v>1</v>
      </c>
      <c r="R6660" t="str">
        <f t="shared" si="104"/>
        <v>Яковенко А.О. ПП, маг. "Продукти" р-н Изяславский Район, с.Борисов, ул.Ленина, д.10</v>
      </c>
    </row>
    <row r="6661" spans="1:18" hidden="1" x14ac:dyDescent="0.25">
      <c r="A6661" s="32">
        <v>166403</v>
      </c>
      <c r="B6661" s="31" t="s">
        <v>23052</v>
      </c>
      <c r="C6661" s="31" t="s">
        <v>23053</v>
      </c>
      <c r="D6661" s="31" t="s">
        <v>23054</v>
      </c>
      <c r="E6661" s="31" t="s">
        <v>135</v>
      </c>
      <c r="F6661" s="31" t="s">
        <v>122</v>
      </c>
      <c r="G6661" s="31" t="s">
        <v>107</v>
      </c>
      <c r="H6661" s="31" t="s">
        <v>108</v>
      </c>
      <c r="I6661" s="31" t="s">
        <v>4400</v>
      </c>
      <c r="J6661" s="31" t="s">
        <v>4401</v>
      </c>
      <c r="K6661" s="31" t="s">
        <v>110</v>
      </c>
      <c r="L6661" s="31" t="s">
        <v>23055</v>
      </c>
      <c r="M6661" s="31" t="s">
        <v>7</v>
      </c>
      <c r="N6661" s="31" t="s">
        <v>25930</v>
      </c>
      <c r="O6661" s="31" t="s">
        <v>25929</v>
      </c>
      <c r="P6661" s="32" t="s">
        <v>67</v>
      </c>
      <c r="Q6661" s="32">
        <v>0.5</v>
      </c>
      <c r="R6661" t="str">
        <f t="shared" si="104"/>
        <v>(КООП) Яковенко А.О. ПП, маг. "Роза" р-н Изяславский Район, с.Борисов, ул.Шевченко, д.6а</v>
      </c>
    </row>
    <row r="6662" spans="1:18" hidden="1" x14ac:dyDescent="0.25">
      <c r="A6662" s="32">
        <v>166403</v>
      </c>
      <c r="B6662" s="31" t="s">
        <v>23052</v>
      </c>
      <c r="C6662" s="31" t="s">
        <v>23053</v>
      </c>
      <c r="D6662" s="31" t="s">
        <v>23054</v>
      </c>
      <c r="E6662" s="31" t="s">
        <v>135</v>
      </c>
      <c r="F6662" s="31" t="s">
        <v>122</v>
      </c>
      <c r="G6662" s="31" t="s">
        <v>107</v>
      </c>
      <c r="H6662" s="31" t="s">
        <v>108</v>
      </c>
      <c r="I6662" s="31"/>
      <c r="J6662" s="31"/>
      <c r="K6662" s="31" t="s">
        <v>110</v>
      </c>
      <c r="L6662" s="31" t="s">
        <v>23055</v>
      </c>
      <c r="M6662" s="31" t="s">
        <v>7</v>
      </c>
      <c r="N6662" s="31" t="s">
        <v>25930</v>
      </c>
      <c r="O6662" s="31" t="s">
        <v>25929</v>
      </c>
      <c r="P6662" s="32" t="s">
        <v>67</v>
      </c>
      <c r="Q6662" s="32">
        <v>0.5</v>
      </c>
      <c r="R6662" t="str">
        <f t="shared" si="104"/>
        <v>(КООП) Яковенко А.О. ПП, маг. "Роза" р-н Изяславский Район, с.Борисов, ул.Шевченко, д.6а</v>
      </c>
    </row>
    <row r="6663" spans="1:18" hidden="1" x14ac:dyDescent="0.25">
      <c r="A6663" s="32">
        <v>166408</v>
      </c>
      <c r="B6663" s="31" t="s">
        <v>23066</v>
      </c>
      <c r="C6663" s="31" t="s">
        <v>23067</v>
      </c>
      <c r="D6663" s="31" t="s">
        <v>23068</v>
      </c>
      <c r="E6663" s="31" t="s">
        <v>145</v>
      </c>
      <c r="F6663" s="31" t="s">
        <v>122</v>
      </c>
      <c r="G6663" s="31" t="s">
        <v>107</v>
      </c>
      <c r="H6663" s="31" t="s">
        <v>108</v>
      </c>
      <c r="I6663" s="31" t="s">
        <v>23069</v>
      </c>
      <c r="J6663" s="31" t="s">
        <v>23070</v>
      </c>
      <c r="K6663" s="31" t="s">
        <v>110</v>
      </c>
      <c r="L6663" s="31" t="s">
        <v>23067</v>
      </c>
      <c r="M6663" s="31" t="s">
        <v>15</v>
      </c>
      <c r="N6663" s="31" t="s">
        <v>25931</v>
      </c>
      <c r="O6663" s="31" t="s">
        <v>25929</v>
      </c>
      <c r="P6663" s="32" t="s">
        <v>66</v>
      </c>
      <c r="Q6663" s="32">
        <v>1</v>
      </c>
      <c r="R6663" t="str">
        <f t="shared" si="104"/>
        <v>Яковлева В.А. ПП, маг. "Січ" р-н Волочисский Район, г.Волочиск, ул.Независимости, д.1 (у примыщенны заводу)</v>
      </c>
    </row>
    <row r="6664" spans="1:18" hidden="1" x14ac:dyDescent="0.25">
      <c r="A6664" s="32">
        <v>166408</v>
      </c>
      <c r="B6664" s="31" t="s">
        <v>23066</v>
      </c>
      <c r="C6664" s="31" t="s">
        <v>23067</v>
      </c>
      <c r="D6664" s="31" t="s">
        <v>23068</v>
      </c>
      <c r="E6664" s="31" t="s">
        <v>145</v>
      </c>
      <c r="F6664" s="31" t="s">
        <v>122</v>
      </c>
      <c r="G6664" s="31" t="s">
        <v>107</v>
      </c>
      <c r="H6664" s="31" t="s">
        <v>108</v>
      </c>
      <c r="I6664" s="31"/>
      <c r="J6664" s="31"/>
      <c r="K6664" s="31" t="s">
        <v>110</v>
      </c>
      <c r="L6664" s="31" t="s">
        <v>23067</v>
      </c>
      <c r="M6664" s="31" t="s">
        <v>15</v>
      </c>
      <c r="N6664" s="31" t="s">
        <v>25931</v>
      </c>
      <c r="O6664" s="31" t="s">
        <v>25929</v>
      </c>
      <c r="P6664" s="32" t="s">
        <v>66</v>
      </c>
      <c r="Q6664" s="32">
        <v>1</v>
      </c>
      <c r="R6664" t="str">
        <f t="shared" si="104"/>
        <v>Яковлева В.А. ПП, маг. "Січ" р-н Волочисский Район, г.Волочиск, ул.Независимости, д.1 (у примыщенны заводу)</v>
      </c>
    </row>
    <row r="6665" spans="1:18" hidden="1" x14ac:dyDescent="0.25">
      <c r="A6665" s="32">
        <v>166409</v>
      </c>
      <c r="B6665" s="31" t="s">
        <v>23071</v>
      </c>
      <c r="C6665" s="31" t="s">
        <v>23072</v>
      </c>
      <c r="D6665" s="31" t="s">
        <v>23073</v>
      </c>
      <c r="E6665" s="31" t="s">
        <v>135</v>
      </c>
      <c r="F6665" s="31" t="s">
        <v>122</v>
      </c>
      <c r="G6665" s="31" t="s">
        <v>107</v>
      </c>
      <c r="H6665" s="31" t="s">
        <v>108</v>
      </c>
      <c r="I6665" s="31" t="s">
        <v>124</v>
      </c>
      <c r="J6665" s="31" t="s">
        <v>109</v>
      </c>
      <c r="K6665" s="31" t="s">
        <v>110</v>
      </c>
      <c r="L6665" s="31" t="s">
        <v>23072</v>
      </c>
      <c r="M6665" s="31" t="s">
        <v>8</v>
      </c>
      <c r="N6665" s="31" t="s">
        <v>25930</v>
      </c>
      <c r="O6665" s="31" t="s">
        <v>25929</v>
      </c>
      <c r="P6665" s="32" t="s">
        <v>66</v>
      </c>
      <c r="Q6665" s="32">
        <v>1</v>
      </c>
      <c r="R6665" t="str">
        <f t="shared" si="104"/>
        <v>Яковлева В.С. ПП, "ларьок" р-н Полонский Район, с.Сасановка, ул.Мира, д.1 (Ленина)</v>
      </c>
    </row>
    <row r="6666" spans="1:18" hidden="1" x14ac:dyDescent="0.25">
      <c r="A6666" s="32">
        <v>166409</v>
      </c>
      <c r="B6666" s="31" t="s">
        <v>23071</v>
      </c>
      <c r="C6666" s="31" t="s">
        <v>23072</v>
      </c>
      <c r="D6666" s="31" t="s">
        <v>23073</v>
      </c>
      <c r="E6666" s="31" t="s">
        <v>135</v>
      </c>
      <c r="F6666" s="31" t="s">
        <v>122</v>
      </c>
      <c r="G6666" s="31" t="s">
        <v>107</v>
      </c>
      <c r="H6666" s="31" t="s">
        <v>108</v>
      </c>
      <c r="I6666" s="31"/>
      <c r="J6666" s="31"/>
      <c r="K6666" s="31" t="s">
        <v>110</v>
      </c>
      <c r="L6666" s="31" t="s">
        <v>23072</v>
      </c>
      <c r="M6666" s="31" t="s">
        <v>8</v>
      </c>
      <c r="N6666" s="31" t="s">
        <v>25930</v>
      </c>
      <c r="O6666" s="31" t="s">
        <v>25929</v>
      </c>
      <c r="P6666" s="32" t="s">
        <v>66</v>
      </c>
      <c r="Q6666" s="32">
        <v>1</v>
      </c>
      <c r="R6666" t="str">
        <f t="shared" si="104"/>
        <v>Яковлева В.С. ПП, "ларьок" р-н Полонский Район, с.Сасановка, ул.Мира, д.1 (Ленина)</v>
      </c>
    </row>
    <row r="6667" spans="1:18" hidden="1" x14ac:dyDescent="0.25">
      <c r="A6667" s="32">
        <v>166410</v>
      </c>
      <c r="B6667" s="31" t="s">
        <v>23074</v>
      </c>
      <c r="C6667" s="31" t="s">
        <v>23075</v>
      </c>
      <c r="D6667" s="31" t="s">
        <v>23076</v>
      </c>
      <c r="E6667" s="31" t="s">
        <v>135</v>
      </c>
      <c r="F6667" s="31" t="s">
        <v>122</v>
      </c>
      <c r="G6667" s="31" t="s">
        <v>107</v>
      </c>
      <c r="H6667" s="31" t="s">
        <v>108</v>
      </c>
      <c r="I6667" s="31" t="s">
        <v>124</v>
      </c>
      <c r="J6667" s="31" t="s">
        <v>109</v>
      </c>
      <c r="K6667" s="31" t="s">
        <v>110</v>
      </c>
      <c r="L6667" s="31" t="s">
        <v>23075</v>
      </c>
      <c r="M6667" s="31" t="s">
        <v>9</v>
      </c>
      <c r="N6667" s="31" t="s">
        <v>25930</v>
      </c>
      <c r="O6667" s="31" t="s">
        <v>25929</v>
      </c>
      <c r="P6667" s="32" t="s">
        <v>67</v>
      </c>
      <c r="Q6667" s="32">
        <v>0.5</v>
      </c>
      <c r="R6667" t="str">
        <f t="shared" si="104"/>
        <v>Яковлева В.С. ПП, ларьок "№1" р-н Полонский Район, с.Кохановка, ул.Украинки Леси, д.1</v>
      </c>
    </row>
    <row r="6668" spans="1:18" hidden="1" x14ac:dyDescent="0.25">
      <c r="A6668" s="32">
        <v>166410</v>
      </c>
      <c r="B6668" s="31" t="s">
        <v>23074</v>
      </c>
      <c r="C6668" s="31" t="s">
        <v>23075</v>
      </c>
      <c r="D6668" s="31" t="s">
        <v>23076</v>
      </c>
      <c r="E6668" s="31" t="s">
        <v>135</v>
      </c>
      <c r="F6668" s="31" t="s">
        <v>122</v>
      </c>
      <c r="G6668" s="31" t="s">
        <v>107</v>
      </c>
      <c r="H6668" s="31" t="s">
        <v>108</v>
      </c>
      <c r="I6668" s="31"/>
      <c r="J6668" s="31"/>
      <c r="K6668" s="31" t="s">
        <v>110</v>
      </c>
      <c r="L6668" s="31" t="s">
        <v>23075</v>
      </c>
      <c r="M6668" s="31" t="s">
        <v>9</v>
      </c>
      <c r="N6668" s="31" t="s">
        <v>25930</v>
      </c>
      <c r="O6668" s="31" t="s">
        <v>25929</v>
      </c>
      <c r="P6668" s="32" t="s">
        <v>67</v>
      </c>
      <c r="Q6668" s="32">
        <v>0.5</v>
      </c>
      <c r="R6668" t="str">
        <f t="shared" si="104"/>
        <v>Яковлева В.С. ПП, ларьок "№1" р-н Полонский Район, с.Кохановка, ул.Украинки Леси, д.1</v>
      </c>
    </row>
    <row r="6669" spans="1:18" hidden="1" x14ac:dyDescent="0.25">
      <c r="A6669" s="32">
        <v>166411</v>
      </c>
      <c r="B6669" s="31" t="s">
        <v>23077</v>
      </c>
      <c r="C6669" s="31" t="s">
        <v>23078</v>
      </c>
      <c r="D6669" s="31" t="s">
        <v>23079</v>
      </c>
      <c r="E6669" s="31" t="s">
        <v>135</v>
      </c>
      <c r="F6669" s="31" t="s">
        <v>122</v>
      </c>
      <c r="G6669" s="31" t="s">
        <v>107</v>
      </c>
      <c r="H6669" s="31" t="s">
        <v>108</v>
      </c>
      <c r="I6669" s="31" t="s">
        <v>124</v>
      </c>
      <c r="J6669" s="31" t="s">
        <v>109</v>
      </c>
      <c r="K6669" s="31" t="s">
        <v>110</v>
      </c>
      <c r="L6669" s="31" t="s">
        <v>23078</v>
      </c>
      <c r="M6669" s="31" t="s">
        <v>9</v>
      </c>
      <c r="N6669" s="31" t="s">
        <v>25930</v>
      </c>
      <c r="O6669" s="31" t="s">
        <v>25929</v>
      </c>
      <c r="P6669" s="32" t="s">
        <v>67</v>
      </c>
      <c r="Q6669" s="32">
        <v>0.5</v>
      </c>
      <c r="R6669" t="str">
        <f t="shared" si="104"/>
        <v>Яковлева В.С. ПП, ларьок "№2" р-н Полонский Район, с.Титков, ул.Ленина, д.1</v>
      </c>
    </row>
    <row r="6670" spans="1:18" hidden="1" x14ac:dyDescent="0.25">
      <c r="A6670" s="32">
        <v>166411</v>
      </c>
      <c r="B6670" s="31" t="s">
        <v>23077</v>
      </c>
      <c r="C6670" s="31" t="s">
        <v>23078</v>
      </c>
      <c r="D6670" s="31" t="s">
        <v>23079</v>
      </c>
      <c r="E6670" s="31" t="s">
        <v>135</v>
      </c>
      <c r="F6670" s="31" t="s">
        <v>122</v>
      </c>
      <c r="G6670" s="31" t="s">
        <v>107</v>
      </c>
      <c r="H6670" s="31" t="s">
        <v>108</v>
      </c>
      <c r="I6670" s="31"/>
      <c r="J6670" s="31"/>
      <c r="K6670" s="31" t="s">
        <v>110</v>
      </c>
      <c r="L6670" s="31" t="s">
        <v>23078</v>
      </c>
      <c r="M6670" s="31" t="s">
        <v>9</v>
      </c>
      <c r="N6670" s="31" t="s">
        <v>25930</v>
      </c>
      <c r="O6670" s="31" t="s">
        <v>25929</v>
      </c>
      <c r="P6670" s="32" t="s">
        <v>67</v>
      </c>
      <c r="Q6670" s="32">
        <v>0.5</v>
      </c>
      <c r="R6670" t="str">
        <f t="shared" si="104"/>
        <v>Яковлева В.С. ПП, ларьок "№2" р-н Полонский Район, с.Титков, ул.Ленина, д.1</v>
      </c>
    </row>
    <row r="6671" spans="1:18" hidden="1" x14ac:dyDescent="0.25">
      <c r="A6671" s="32">
        <v>166412</v>
      </c>
      <c r="B6671" s="31" t="s">
        <v>23080</v>
      </c>
      <c r="C6671" s="31" t="s">
        <v>23081</v>
      </c>
      <c r="D6671" s="31" t="s">
        <v>23082</v>
      </c>
      <c r="E6671" s="31" t="s">
        <v>135</v>
      </c>
      <c r="F6671" s="31" t="s">
        <v>122</v>
      </c>
      <c r="G6671" s="31" t="s">
        <v>113</v>
      </c>
      <c r="H6671" s="31" t="s">
        <v>108</v>
      </c>
      <c r="I6671" s="31" t="s">
        <v>124</v>
      </c>
      <c r="J6671" s="31" t="s">
        <v>109</v>
      </c>
      <c r="K6671" s="31" t="s">
        <v>110</v>
      </c>
      <c r="L6671" s="31" t="s">
        <v>23081</v>
      </c>
      <c r="M6671" s="31" t="s">
        <v>9</v>
      </c>
      <c r="N6671" s="31" t="s">
        <v>25930</v>
      </c>
      <c r="O6671" s="31" t="s">
        <v>25929</v>
      </c>
      <c r="P6671" s="32" t="s">
        <v>67</v>
      </c>
      <c r="Q6671" s="32">
        <v>0.5</v>
      </c>
      <c r="R6671" t="str">
        <f t="shared" si="104"/>
        <v>Яковлева В.С. ПП, ларьок "№3" р-н Полонский Район, с.Великие Каленичи (Соборная)</v>
      </c>
    </row>
    <row r="6672" spans="1:18" hidden="1" x14ac:dyDescent="0.25">
      <c r="A6672" s="32">
        <v>166412</v>
      </c>
      <c r="B6672" s="31" t="s">
        <v>23080</v>
      </c>
      <c r="C6672" s="31" t="s">
        <v>23081</v>
      </c>
      <c r="D6672" s="31" t="s">
        <v>23082</v>
      </c>
      <c r="E6672" s="31" t="s">
        <v>135</v>
      </c>
      <c r="F6672" s="31" t="s">
        <v>122</v>
      </c>
      <c r="G6672" s="31" t="s">
        <v>113</v>
      </c>
      <c r="H6672" s="31" t="s">
        <v>108</v>
      </c>
      <c r="I6672" s="31"/>
      <c r="J6672" s="31"/>
      <c r="K6672" s="31" t="s">
        <v>110</v>
      </c>
      <c r="L6672" s="31" t="s">
        <v>23081</v>
      </c>
      <c r="M6672" s="31" t="s">
        <v>9</v>
      </c>
      <c r="N6672" s="31" t="s">
        <v>25930</v>
      </c>
      <c r="O6672" s="31" t="s">
        <v>25929</v>
      </c>
      <c r="P6672" s="32" t="s">
        <v>67</v>
      </c>
      <c r="Q6672" s="32">
        <v>0.5</v>
      </c>
      <c r="R6672" t="str">
        <f t="shared" si="104"/>
        <v>Яковлева В.С. ПП, ларьок "№3" р-н Полонский Район, с.Великие Каленичи (Соборная)</v>
      </c>
    </row>
    <row r="6673" spans="1:18" hidden="1" x14ac:dyDescent="0.25">
      <c r="A6673" s="32">
        <v>166413</v>
      </c>
      <c r="B6673" s="31" t="s">
        <v>23083</v>
      </c>
      <c r="C6673" s="31" t="s">
        <v>23084</v>
      </c>
      <c r="D6673" s="31" t="s">
        <v>23085</v>
      </c>
      <c r="E6673" s="31" t="s">
        <v>135</v>
      </c>
      <c r="F6673" s="31" t="s">
        <v>122</v>
      </c>
      <c r="G6673" s="31" t="s">
        <v>107</v>
      </c>
      <c r="H6673" s="31" t="s">
        <v>108</v>
      </c>
      <c r="I6673" s="31" t="s">
        <v>124</v>
      </c>
      <c r="J6673" s="31" t="s">
        <v>109</v>
      </c>
      <c r="K6673" s="31" t="s">
        <v>110</v>
      </c>
      <c r="L6673" s="31" t="s">
        <v>23084</v>
      </c>
      <c r="M6673" s="31" t="s">
        <v>8</v>
      </c>
      <c r="N6673" s="31" t="s">
        <v>25930</v>
      </c>
      <c r="O6673" s="31" t="s">
        <v>25929</v>
      </c>
      <c r="P6673" s="32" t="s">
        <v>66</v>
      </c>
      <c r="Q6673" s="32">
        <v>1</v>
      </c>
      <c r="R6673" t="str">
        <f t="shared" si="104"/>
        <v>Яковлева В.С. ПП, ларьок "№4" р-н Полонский Район, с.Микулин, ул.Центральная, д.3</v>
      </c>
    </row>
    <row r="6674" spans="1:18" hidden="1" x14ac:dyDescent="0.25">
      <c r="A6674" s="32">
        <v>166413</v>
      </c>
      <c r="B6674" s="31" t="s">
        <v>23083</v>
      </c>
      <c r="C6674" s="31" t="s">
        <v>23084</v>
      </c>
      <c r="D6674" s="31" t="s">
        <v>23085</v>
      </c>
      <c r="E6674" s="31" t="s">
        <v>135</v>
      </c>
      <c r="F6674" s="31" t="s">
        <v>122</v>
      </c>
      <c r="G6674" s="31" t="s">
        <v>107</v>
      </c>
      <c r="H6674" s="31" t="s">
        <v>108</v>
      </c>
      <c r="I6674" s="31"/>
      <c r="J6674" s="31"/>
      <c r="K6674" s="31" t="s">
        <v>110</v>
      </c>
      <c r="L6674" s="31" t="s">
        <v>23084</v>
      </c>
      <c r="M6674" s="31" t="s">
        <v>8</v>
      </c>
      <c r="N6674" s="31" t="s">
        <v>25930</v>
      </c>
      <c r="O6674" s="31" t="s">
        <v>25929</v>
      </c>
      <c r="P6674" s="32" t="s">
        <v>66</v>
      </c>
      <c r="Q6674" s="32">
        <v>1</v>
      </c>
      <c r="R6674" t="str">
        <f t="shared" si="104"/>
        <v>Яковлева В.С. ПП, ларьок "№4" р-н Полонский Район, с.Микулин, ул.Центральная, д.3</v>
      </c>
    </row>
    <row r="6675" spans="1:18" hidden="1" x14ac:dyDescent="0.25">
      <c r="A6675" s="32">
        <v>166414</v>
      </c>
      <c r="B6675" s="31" t="s">
        <v>23086</v>
      </c>
      <c r="C6675" s="31" t="s">
        <v>2190</v>
      </c>
      <c r="D6675" s="31" t="s">
        <v>23087</v>
      </c>
      <c r="E6675" s="31" t="s">
        <v>135</v>
      </c>
      <c r="F6675" s="31" t="s">
        <v>122</v>
      </c>
      <c r="G6675" s="31" t="s">
        <v>107</v>
      </c>
      <c r="H6675" s="31" t="s">
        <v>108</v>
      </c>
      <c r="I6675" s="31" t="s">
        <v>124</v>
      </c>
      <c r="J6675" s="31" t="s">
        <v>109</v>
      </c>
      <c r="K6675" s="31" t="s">
        <v>110</v>
      </c>
      <c r="L6675" s="31" t="s">
        <v>2190</v>
      </c>
      <c r="M6675" s="31" t="s">
        <v>8</v>
      </c>
      <c r="N6675" s="31" t="s">
        <v>25930</v>
      </c>
      <c r="O6675" s="31" t="s">
        <v>25929</v>
      </c>
      <c r="P6675" s="32" t="s">
        <v>67</v>
      </c>
      <c r="Q6675" s="32">
        <v>0.5</v>
      </c>
      <c r="R6675" t="str">
        <f t="shared" si="104"/>
        <v>Яковлева В.С. ПП, маг. "Продукти" р-н Шепетовский Район, с.Траулин, ул.Ленина, д.45</v>
      </c>
    </row>
    <row r="6676" spans="1:18" hidden="1" x14ac:dyDescent="0.25">
      <c r="A6676" s="32">
        <v>166414</v>
      </c>
      <c r="B6676" s="31" t="s">
        <v>23086</v>
      </c>
      <c r="C6676" s="31" t="s">
        <v>2190</v>
      </c>
      <c r="D6676" s="31" t="s">
        <v>23087</v>
      </c>
      <c r="E6676" s="31" t="s">
        <v>135</v>
      </c>
      <c r="F6676" s="31" t="s">
        <v>122</v>
      </c>
      <c r="G6676" s="31" t="s">
        <v>107</v>
      </c>
      <c r="H6676" s="31" t="s">
        <v>108</v>
      </c>
      <c r="I6676" s="31"/>
      <c r="J6676" s="31"/>
      <c r="K6676" s="31" t="s">
        <v>110</v>
      </c>
      <c r="L6676" s="31" t="s">
        <v>2190</v>
      </c>
      <c r="M6676" s="31" t="s">
        <v>8</v>
      </c>
      <c r="N6676" s="31" t="s">
        <v>25930</v>
      </c>
      <c r="O6676" s="31" t="s">
        <v>25929</v>
      </c>
      <c r="P6676" s="32" t="s">
        <v>67</v>
      </c>
      <c r="Q6676" s="32">
        <v>0.5</v>
      </c>
      <c r="R6676" t="str">
        <f t="shared" si="104"/>
        <v>Яковлева В.С. ПП, маг. "Продукти" р-н Шепетовский Район, с.Траулин, ул.Ленина, д.45</v>
      </c>
    </row>
    <row r="6677" spans="1:18" hidden="1" x14ac:dyDescent="0.25">
      <c r="A6677" s="32">
        <v>166416</v>
      </c>
      <c r="B6677" s="31" t="s">
        <v>23091</v>
      </c>
      <c r="C6677" s="31" t="s">
        <v>23092</v>
      </c>
      <c r="D6677" s="31" t="s">
        <v>23093</v>
      </c>
      <c r="E6677" s="31" t="s">
        <v>135</v>
      </c>
      <c r="F6677" s="31" t="s">
        <v>122</v>
      </c>
      <c r="G6677" s="31" t="s">
        <v>107</v>
      </c>
      <c r="H6677" s="31" t="s">
        <v>108</v>
      </c>
      <c r="I6677" s="31" t="s">
        <v>23094</v>
      </c>
      <c r="J6677" s="31" t="s">
        <v>23095</v>
      </c>
      <c r="K6677" s="31" t="s">
        <v>110</v>
      </c>
      <c r="L6677" s="31" t="s">
        <v>23092</v>
      </c>
      <c r="M6677" s="31" t="s">
        <v>11</v>
      </c>
      <c r="N6677" s="31" t="s">
        <v>25930</v>
      </c>
      <c r="O6677" s="31" t="s">
        <v>25929</v>
      </c>
      <c r="P6677" s="32" t="s">
        <v>67</v>
      </c>
      <c r="Q6677" s="32">
        <v>0.5</v>
      </c>
      <c r="R6677" t="str">
        <f t="shared" si="104"/>
        <v>Яковлева Л.І. ПП, маг. "Міні Юність" г.Шепетовка, ул.Судилковская, д.108а</v>
      </c>
    </row>
    <row r="6678" spans="1:18" hidden="1" x14ac:dyDescent="0.25">
      <c r="A6678" s="32">
        <v>166416</v>
      </c>
      <c r="B6678" s="31" t="s">
        <v>23091</v>
      </c>
      <c r="C6678" s="31" t="s">
        <v>23092</v>
      </c>
      <c r="D6678" s="31" t="s">
        <v>23093</v>
      </c>
      <c r="E6678" s="31" t="s">
        <v>135</v>
      </c>
      <c r="F6678" s="31" t="s">
        <v>122</v>
      </c>
      <c r="G6678" s="31" t="s">
        <v>107</v>
      </c>
      <c r="H6678" s="31" t="s">
        <v>108</v>
      </c>
      <c r="I6678" s="31"/>
      <c r="J6678" s="31"/>
      <c r="K6678" s="31" t="s">
        <v>110</v>
      </c>
      <c r="L6678" s="31" t="s">
        <v>23092</v>
      </c>
      <c r="M6678" s="31" t="s">
        <v>11</v>
      </c>
      <c r="N6678" s="31" t="s">
        <v>25930</v>
      </c>
      <c r="O6678" s="31" t="s">
        <v>25929</v>
      </c>
      <c r="P6678" s="32" t="s">
        <v>67</v>
      </c>
      <c r="Q6678" s="32">
        <v>0.5</v>
      </c>
      <c r="R6678" t="str">
        <f t="shared" si="104"/>
        <v>Яковлева Л.І. ПП, маг. "Міні Юність" г.Шепетовка, ул.Судилковская, д.108а</v>
      </c>
    </row>
    <row r="6679" spans="1:18" hidden="1" x14ac:dyDescent="0.25">
      <c r="A6679" s="32">
        <v>166434</v>
      </c>
      <c r="B6679" s="31" t="s">
        <v>23132</v>
      </c>
      <c r="C6679" s="31" t="s">
        <v>1618</v>
      </c>
      <c r="D6679" s="31" t="s">
        <v>23133</v>
      </c>
      <c r="E6679" s="31" t="s">
        <v>145</v>
      </c>
      <c r="F6679" s="31" t="s">
        <v>122</v>
      </c>
      <c r="G6679" s="31" t="s">
        <v>107</v>
      </c>
      <c r="H6679" s="31" t="s">
        <v>108</v>
      </c>
      <c r="I6679" s="31" t="s">
        <v>23134</v>
      </c>
      <c r="J6679" s="31" t="s">
        <v>23135</v>
      </c>
      <c r="K6679" s="31" t="s">
        <v>110</v>
      </c>
      <c r="L6679" s="31" t="s">
        <v>1618</v>
      </c>
      <c r="M6679" s="31" t="s">
        <v>14</v>
      </c>
      <c r="N6679" s="31" t="s">
        <v>25931</v>
      </c>
      <c r="O6679" s="31" t="s">
        <v>25929</v>
      </c>
      <c r="P6679" s="32" t="s">
        <v>66</v>
      </c>
      <c r="Q6679" s="32">
        <v>0.5</v>
      </c>
      <c r="R6679" t="str">
        <f t="shared" si="104"/>
        <v>Янович В.П. ПП, маг. "Майдан" р-н Виньковецкий Район, с.Майдан-Александровский, ул.Октябрьская, д.4</v>
      </c>
    </row>
    <row r="6680" spans="1:18" hidden="1" x14ac:dyDescent="0.25">
      <c r="A6680" s="32">
        <v>166434</v>
      </c>
      <c r="B6680" s="31" t="s">
        <v>23132</v>
      </c>
      <c r="C6680" s="31" t="s">
        <v>1618</v>
      </c>
      <c r="D6680" s="31" t="s">
        <v>23133</v>
      </c>
      <c r="E6680" s="31" t="s">
        <v>145</v>
      </c>
      <c r="F6680" s="31" t="s">
        <v>122</v>
      </c>
      <c r="G6680" s="31" t="s">
        <v>107</v>
      </c>
      <c r="H6680" s="31" t="s">
        <v>108</v>
      </c>
      <c r="I6680" s="31"/>
      <c r="J6680" s="31"/>
      <c r="K6680" s="31" t="s">
        <v>110</v>
      </c>
      <c r="L6680" s="31" t="s">
        <v>1618</v>
      </c>
      <c r="M6680" s="31" t="s">
        <v>14</v>
      </c>
      <c r="N6680" s="31" t="s">
        <v>25931</v>
      </c>
      <c r="O6680" s="31" t="s">
        <v>25929</v>
      </c>
      <c r="P6680" s="32" t="s">
        <v>66</v>
      </c>
      <c r="Q6680" s="32">
        <v>0.5</v>
      </c>
      <c r="R6680" t="str">
        <f t="shared" si="104"/>
        <v>Янович В.П. ПП, маг. "Майдан" р-н Виньковецкий Район, с.Майдан-Александровский, ул.Октябрьская, д.4</v>
      </c>
    </row>
    <row r="6681" spans="1:18" hidden="1" x14ac:dyDescent="0.25">
      <c r="A6681" s="32">
        <v>166436</v>
      </c>
      <c r="B6681" s="31" t="s">
        <v>23136</v>
      </c>
      <c r="C6681" s="31" t="s">
        <v>23137</v>
      </c>
      <c r="D6681" s="31" t="s">
        <v>23138</v>
      </c>
      <c r="E6681" s="31" t="s">
        <v>145</v>
      </c>
      <c r="F6681" s="31" t="s">
        <v>122</v>
      </c>
      <c r="G6681" s="31" t="s">
        <v>114</v>
      </c>
      <c r="H6681" s="31" t="s">
        <v>108</v>
      </c>
      <c r="I6681" s="31" t="s">
        <v>23139</v>
      </c>
      <c r="J6681" s="31" t="s">
        <v>23140</v>
      </c>
      <c r="K6681" s="31" t="s">
        <v>110</v>
      </c>
      <c r="L6681" s="31" t="s">
        <v>23137</v>
      </c>
      <c r="M6681" s="31" t="s">
        <v>13</v>
      </c>
      <c r="N6681" s="31" t="s">
        <v>25931</v>
      </c>
      <c r="O6681" s="31" t="s">
        <v>25929</v>
      </c>
      <c r="P6681" s="32" t="s">
        <v>67</v>
      </c>
      <c r="Q6681" s="32">
        <v>0.5</v>
      </c>
      <c r="R6681" t="str">
        <f t="shared" si="104"/>
        <v>Янчук В.П. ПП, бар "Смерічка" р-н Волочисский Район, с.Купель, ул.Жилина, д.1</v>
      </c>
    </row>
    <row r="6682" spans="1:18" hidden="1" x14ac:dyDescent="0.25">
      <c r="A6682" s="32">
        <v>166436</v>
      </c>
      <c r="B6682" s="31" t="s">
        <v>23136</v>
      </c>
      <c r="C6682" s="31" t="s">
        <v>23137</v>
      </c>
      <c r="D6682" s="31" t="s">
        <v>23138</v>
      </c>
      <c r="E6682" s="31" t="s">
        <v>145</v>
      </c>
      <c r="F6682" s="31" t="s">
        <v>122</v>
      </c>
      <c r="G6682" s="31" t="s">
        <v>114</v>
      </c>
      <c r="H6682" s="31" t="s">
        <v>108</v>
      </c>
      <c r="I6682" s="31"/>
      <c r="J6682" s="31"/>
      <c r="K6682" s="31" t="s">
        <v>110</v>
      </c>
      <c r="L6682" s="31" t="s">
        <v>23137</v>
      </c>
      <c r="M6682" s="31" t="s">
        <v>13</v>
      </c>
      <c r="N6682" s="31" t="s">
        <v>25931</v>
      </c>
      <c r="O6682" s="31" t="s">
        <v>25929</v>
      </c>
      <c r="P6682" s="32" t="s">
        <v>67</v>
      </c>
      <c r="Q6682" s="32">
        <v>0.5</v>
      </c>
      <c r="R6682" t="str">
        <f t="shared" si="104"/>
        <v>Янчук В.П. ПП, бар "Смерічка" р-н Волочисский Район, с.Купель, ул.Жилина, д.1</v>
      </c>
    </row>
    <row r="6683" spans="1:18" hidden="1" x14ac:dyDescent="0.25">
      <c r="A6683" s="32">
        <v>166440</v>
      </c>
      <c r="B6683" s="31" t="s">
        <v>23149</v>
      </c>
      <c r="C6683" s="31" t="s">
        <v>23150</v>
      </c>
      <c r="D6683" s="31" t="s">
        <v>23151</v>
      </c>
      <c r="E6683" s="31" t="s">
        <v>135</v>
      </c>
      <c r="F6683" s="31" t="s">
        <v>122</v>
      </c>
      <c r="G6683" s="31" t="s">
        <v>107</v>
      </c>
      <c r="H6683" s="31" t="s">
        <v>108</v>
      </c>
      <c r="I6683" s="31" t="s">
        <v>23152</v>
      </c>
      <c r="J6683" s="31" t="s">
        <v>23153</v>
      </c>
      <c r="K6683" s="31" t="s">
        <v>110</v>
      </c>
      <c r="L6683" s="31" t="s">
        <v>23150</v>
      </c>
      <c r="M6683" s="31" t="s">
        <v>9</v>
      </c>
      <c r="N6683" s="31" t="s">
        <v>25930</v>
      </c>
      <c r="O6683" s="31" t="s">
        <v>25929</v>
      </c>
      <c r="P6683" s="32" t="s">
        <v>67</v>
      </c>
      <c r="Q6683" s="32">
        <v>0.5</v>
      </c>
      <c r="R6683" t="str">
        <f t="shared" si="104"/>
        <v>Яремчук В.М. ПП, маг. "Смак" р-н Белогорский Район, с.Денисовка, д.20 (ул. Корницкая)</v>
      </c>
    </row>
    <row r="6684" spans="1:18" hidden="1" x14ac:dyDescent="0.25">
      <c r="A6684" s="32">
        <v>166440</v>
      </c>
      <c r="B6684" s="31" t="s">
        <v>23149</v>
      </c>
      <c r="C6684" s="31" t="s">
        <v>23150</v>
      </c>
      <c r="D6684" s="31" t="s">
        <v>23151</v>
      </c>
      <c r="E6684" s="31" t="s">
        <v>135</v>
      </c>
      <c r="F6684" s="31" t="s">
        <v>122</v>
      </c>
      <c r="G6684" s="31" t="s">
        <v>107</v>
      </c>
      <c r="H6684" s="31" t="s">
        <v>108</v>
      </c>
      <c r="I6684" s="31"/>
      <c r="J6684" s="31"/>
      <c r="K6684" s="31" t="s">
        <v>110</v>
      </c>
      <c r="L6684" s="31" t="s">
        <v>23150</v>
      </c>
      <c r="M6684" s="31" t="s">
        <v>9</v>
      </c>
      <c r="N6684" s="31" t="s">
        <v>25930</v>
      </c>
      <c r="O6684" s="31" t="s">
        <v>25929</v>
      </c>
      <c r="P6684" s="32" t="s">
        <v>67</v>
      </c>
      <c r="Q6684" s="32">
        <v>0.5</v>
      </c>
      <c r="R6684" t="str">
        <f t="shared" si="104"/>
        <v>Яремчук В.М. ПП, маг. "Смак" р-н Белогорский Район, с.Денисовка, д.20 (ул. Корницкая)</v>
      </c>
    </row>
    <row r="6685" spans="1:18" hidden="1" x14ac:dyDescent="0.25">
      <c r="A6685" s="32">
        <v>166448</v>
      </c>
      <c r="B6685" s="31" t="s">
        <v>23174</v>
      </c>
      <c r="C6685" s="31" t="s">
        <v>23175</v>
      </c>
      <c r="D6685" s="31" t="s">
        <v>23176</v>
      </c>
      <c r="E6685" s="31" t="s">
        <v>145</v>
      </c>
      <c r="F6685" s="31" t="s">
        <v>122</v>
      </c>
      <c r="G6685" s="31" t="s">
        <v>107</v>
      </c>
      <c r="H6685" s="31" t="s">
        <v>108</v>
      </c>
      <c r="I6685" s="31" t="s">
        <v>23177</v>
      </c>
      <c r="J6685" s="31" t="s">
        <v>23178</v>
      </c>
      <c r="K6685" s="31" t="s">
        <v>110</v>
      </c>
      <c r="L6685" s="31" t="s">
        <v>23175</v>
      </c>
      <c r="M6685" s="31" t="s">
        <v>16</v>
      </c>
      <c r="N6685" s="31" t="s">
        <v>25931</v>
      </c>
      <c r="O6685" s="31" t="s">
        <v>25929</v>
      </c>
      <c r="P6685" s="32" t="s">
        <v>66</v>
      </c>
      <c r="Q6685" s="32">
        <v>0.5</v>
      </c>
      <c r="R6685" t="str">
        <f t="shared" si="104"/>
        <v>Яржемська Л.В. ПП, маг. "Орхідея" р-н Волочисский Район, с.Дзеленцы, ул.Московская, д.26</v>
      </c>
    </row>
    <row r="6686" spans="1:18" hidden="1" x14ac:dyDescent="0.25">
      <c r="A6686" s="32">
        <v>166448</v>
      </c>
      <c r="B6686" s="31" t="s">
        <v>23174</v>
      </c>
      <c r="C6686" s="31" t="s">
        <v>23175</v>
      </c>
      <c r="D6686" s="31" t="s">
        <v>23176</v>
      </c>
      <c r="E6686" s="31" t="s">
        <v>145</v>
      </c>
      <c r="F6686" s="31" t="s">
        <v>122</v>
      </c>
      <c r="G6686" s="31" t="s">
        <v>107</v>
      </c>
      <c r="H6686" s="31" t="s">
        <v>108</v>
      </c>
      <c r="I6686" s="31"/>
      <c r="J6686" s="31"/>
      <c r="K6686" s="31" t="s">
        <v>110</v>
      </c>
      <c r="L6686" s="31" t="s">
        <v>23175</v>
      </c>
      <c r="M6686" s="31" t="s">
        <v>16</v>
      </c>
      <c r="N6686" s="31" t="s">
        <v>25931</v>
      </c>
      <c r="O6686" s="31" t="s">
        <v>25929</v>
      </c>
      <c r="P6686" s="32" t="s">
        <v>66</v>
      </c>
      <c r="Q6686" s="32">
        <v>0.5</v>
      </c>
      <c r="R6686" t="str">
        <f t="shared" si="104"/>
        <v>Яржемська Л.В. ПП, маг. "Орхідея" р-н Волочисский Район, с.Дзеленцы, ул.Московская, д.26</v>
      </c>
    </row>
    <row r="6687" spans="1:18" hidden="1" x14ac:dyDescent="0.25">
      <c r="A6687" s="32">
        <v>166449</v>
      </c>
      <c r="B6687" s="31" t="s">
        <v>23179</v>
      </c>
      <c r="C6687" s="31" t="s">
        <v>23180</v>
      </c>
      <c r="D6687" s="31" t="s">
        <v>23181</v>
      </c>
      <c r="E6687" s="31" t="s">
        <v>145</v>
      </c>
      <c r="F6687" s="31" t="s">
        <v>122</v>
      </c>
      <c r="G6687" s="31" t="s">
        <v>107</v>
      </c>
      <c r="H6687" s="31" t="s">
        <v>108</v>
      </c>
      <c r="I6687" s="31" t="s">
        <v>23182</v>
      </c>
      <c r="J6687" s="31" t="s">
        <v>23183</v>
      </c>
      <c r="K6687" s="31" t="s">
        <v>110</v>
      </c>
      <c r="L6687" s="31" t="s">
        <v>23180</v>
      </c>
      <c r="M6687" s="31" t="s">
        <v>15</v>
      </c>
      <c r="N6687" s="31" t="s">
        <v>25931</v>
      </c>
      <c r="O6687" s="31" t="s">
        <v>25929</v>
      </c>
      <c r="P6687" s="32" t="s">
        <v>66</v>
      </c>
      <c r="Q6687" s="32">
        <v>1</v>
      </c>
      <c r="R6687" t="str">
        <f t="shared" si="104"/>
        <v>Ярина К.І. ПП, гуртовня р-н Волочисский Район, г.Волочиск, ул.Котовского, д.4</v>
      </c>
    </row>
    <row r="6688" spans="1:18" hidden="1" x14ac:dyDescent="0.25">
      <c r="A6688" s="32">
        <v>166451</v>
      </c>
      <c r="B6688" s="31" t="s">
        <v>23188</v>
      </c>
      <c r="C6688" s="31" t="s">
        <v>13344</v>
      </c>
      <c r="D6688" s="31" t="s">
        <v>23189</v>
      </c>
      <c r="E6688" s="31" t="s">
        <v>145</v>
      </c>
      <c r="F6688" s="31" t="s">
        <v>122</v>
      </c>
      <c r="G6688" s="31" t="s">
        <v>107</v>
      </c>
      <c r="H6688" s="31" t="s">
        <v>108</v>
      </c>
      <c r="I6688" s="31" t="s">
        <v>23190</v>
      </c>
      <c r="J6688" s="31" t="s">
        <v>23191</v>
      </c>
      <c r="K6688" s="31" t="s">
        <v>110</v>
      </c>
      <c r="L6688" s="31" t="s">
        <v>23192</v>
      </c>
      <c r="M6688" s="31" t="s">
        <v>14</v>
      </c>
      <c r="N6688" s="31" t="s">
        <v>25931</v>
      </c>
      <c r="O6688" s="31" t="s">
        <v>25929</v>
      </c>
      <c r="P6688" s="32" t="s">
        <v>67</v>
      </c>
      <c r="Q6688" s="32">
        <v>0.5</v>
      </c>
      <c r="R6688" t="str">
        <f t="shared" si="104"/>
        <v>(КООП) Ярмолинецьке РСТ, маг. "Продукти" р-н Ярмолинецкий Район, с.Пасечная, д.61б (Центральна)</v>
      </c>
    </row>
    <row r="6689" spans="1:18" hidden="1" x14ac:dyDescent="0.25">
      <c r="A6689" s="32">
        <v>166451</v>
      </c>
      <c r="B6689" s="31" t="s">
        <v>23188</v>
      </c>
      <c r="C6689" s="31" t="s">
        <v>13344</v>
      </c>
      <c r="D6689" s="31" t="s">
        <v>23189</v>
      </c>
      <c r="E6689" s="31" t="s">
        <v>145</v>
      </c>
      <c r="F6689" s="31" t="s">
        <v>122</v>
      </c>
      <c r="G6689" s="31" t="s">
        <v>107</v>
      </c>
      <c r="H6689" s="31" t="s">
        <v>108</v>
      </c>
      <c r="I6689" s="31"/>
      <c r="J6689" s="31"/>
      <c r="K6689" s="31" t="s">
        <v>110</v>
      </c>
      <c r="L6689" s="31" t="s">
        <v>4579</v>
      </c>
      <c r="M6689" s="31" t="s">
        <v>14</v>
      </c>
      <c r="N6689" s="31" t="s">
        <v>25931</v>
      </c>
      <c r="O6689" s="31" t="s">
        <v>25929</v>
      </c>
      <c r="P6689" s="32" t="s">
        <v>67</v>
      </c>
      <c r="Q6689" s="32">
        <v>0.5</v>
      </c>
      <c r="R6689" t="str">
        <f t="shared" si="104"/>
        <v>(КООП) Ярмолинецьке РСТ, маг. "Продукти" р-н Ярмолинецкий Район, с.Пасечная, д.61б (Центральна)</v>
      </c>
    </row>
    <row r="6690" spans="1:18" hidden="1" x14ac:dyDescent="0.25">
      <c r="A6690" s="32">
        <v>166455</v>
      </c>
      <c r="B6690" s="31" t="s">
        <v>23196</v>
      </c>
      <c r="C6690" s="31" t="s">
        <v>23197</v>
      </c>
      <c r="D6690" s="31" t="s">
        <v>23198</v>
      </c>
      <c r="E6690" s="31" t="s">
        <v>145</v>
      </c>
      <c r="F6690" s="31" t="s">
        <v>122</v>
      </c>
      <c r="G6690" s="31" t="s">
        <v>107</v>
      </c>
      <c r="H6690" s="31" t="s">
        <v>108</v>
      </c>
      <c r="I6690" s="31"/>
      <c r="J6690" s="31"/>
      <c r="K6690" s="31" t="s">
        <v>110</v>
      </c>
      <c r="L6690" s="31" t="s">
        <v>23195</v>
      </c>
      <c r="M6690" s="31" t="s">
        <v>14</v>
      </c>
      <c r="N6690" s="31" t="s">
        <v>25931</v>
      </c>
      <c r="O6690" s="31" t="s">
        <v>25929</v>
      </c>
      <c r="P6690" s="32" t="s">
        <v>66</v>
      </c>
      <c r="Q6690" s="32">
        <v>0.5</v>
      </c>
      <c r="R6690" t="str">
        <f t="shared" si="104"/>
        <v>(КООП) Ярмолинецьке РСТ, маг. "ТПП" р-н Ярмолинецкий Район, с.Жилинцы, д.4 (Суворова)</v>
      </c>
    </row>
    <row r="6691" spans="1:18" hidden="1" x14ac:dyDescent="0.25">
      <c r="A6691" s="32">
        <v>166455</v>
      </c>
      <c r="B6691" s="31" t="s">
        <v>23196</v>
      </c>
      <c r="C6691" s="31" t="s">
        <v>23197</v>
      </c>
      <c r="D6691" s="31" t="s">
        <v>23198</v>
      </c>
      <c r="E6691" s="31" t="s">
        <v>145</v>
      </c>
      <c r="F6691" s="31" t="s">
        <v>122</v>
      </c>
      <c r="G6691" s="31" t="s">
        <v>107</v>
      </c>
      <c r="H6691" s="31" t="s">
        <v>108</v>
      </c>
      <c r="I6691" s="31" t="s">
        <v>6087</v>
      </c>
      <c r="J6691" s="31" t="s">
        <v>6088</v>
      </c>
      <c r="K6691" s="31" t="s">
        <v>110</v>
      </c>
      <c r="L6691" s="31" t="s">
        <v>23195</v>
      </c>
      <c r="M6691" s="31" t="s">
        <v>14</v>
      </c>
      <c r="N6691" s="31" t="s">
        <v>25931</v>
      </c>
      <c r="O6691" s="31" t="s">
        <v>25929</v>
      </c>
      <c r="P6691" s="32" t="s">
        <v>66</v>
      </c>
      <c r="Q6691" s="32">
        <v>0.5</v>
      </c>
      <c r="R6691" t="str">
        <f t="shared" si="104"/>
        <v>(КООП) Ярмолинецьке РСТ, маг. "ТПП" р-н Ярмолинецкий Район, с.Жилинцы, д.4 (Суворова)</v>
      </c>
    </row>
    <row r="6692" spans="1:18" hidden="1" x14ac:dyDescent="0.25">
      <c r="A6692" s="32">
        <v>166467</v>
      </c>
      <c r="B6692" s="31" t="s">
        <v>23210</v>
      </c>
      <c r="C6692" s="31" t="s">
        <v>23211</v>
      </c>
      <c r="D6692" s="31" t="s">
        <v>23212</v>
      </c>
      <c r="E6692" s="31" t="s">
        <v>135</v>
      </c>
      <c r="F6692" s="31" t="s">
        <v>122</v>
      </c>
      <c r="G6692" s="31" t="s">
        <v>107</v>
      </c>
      <c r="H6692" s="31" t="s">
        <v>108</v>
      </c>
      <c r="I6692" s="31"/>
      <c r="J6692" s="31"/>
      <c r="K6692" s="31" t="s">
        <v>110</v>
      </c>
      <c r="L6692" s="31" t="s">
        <v>23211</v>
      </c>
      <c r="M6692" s="31" t="s">
        <v>7</v>
      </c>
      <c r="N6692" s="31" t="s">
        <v>25930</v>
      </c>
      <c r="O6692" s="31" t="s">
        <v>25929</v>
      </c>
      <c r="P6692" s="32" t="s">
        <v>67</v>
      </c>
      <c r="Q6692" s="32">
        <v>1</v>
      </c>
      <c r="R6692" t="str">
        <f t="shared" si="104"/>
        <v>Ясінський Р.С. ПП, маг. "Стас" г.Славута, ул.Заречная, д.9</v>
      </c>
    </row>
    <row r="6693" spans="1:18" hidden="1" x14ac:dyDescent="0.25">
      <c r="A6693" s="32">
        <v>166467</v>
      </c>
      <c r="B6693" s="31" t="s">
        <v>23210</v>
      </c>
      <c r="C6693" s="31" t="s">
        <v>23211</v>
      </c>
      <c r="D6693" s="31" t="s">
        <v>23212</v>
      </c>
      <c r="E6693" s="31" t="s">
        <v>135</v>
      </c>
      <c r="F6693" s="31" t="s">
        <v>122</v>
      </c>
      <c r="G6693" s="31" t="s">
        <v>107</v>
      </c>
      <c r="H6693" s="31" t="s">
        <v>108</v>
      </c>
      <c r="I6693" s="31" t="s">
        <v>124</v>
      </c>
      <c r="J6693" s="31" t="s">
        <v>109</v>
      </c>
      <c r="K6693" s="31" t="s">
        <v>110</v>
      </c>
      <c r="L6693" s="31" t="s">
        <v>23211</v>
      </c>
      <c r="M6693" s="31" t="s">
        <v>7</v>
      </c>
      <c r="N6693" s="31" t="s">
        <v>25930</v>
      </c>
      <c r="O6693" s="31" t="s">
        <v>25929</v>
      </c>
      <c r="P6693" s="32" t="s">
        <v>67</v>
      </c>
      <c r="Q6693" s="32">
        <v>1</v>
      </c>
      <c r="R6693" t="str">
        <f t="shared" si="104"/>
        <v>Ясінський Р.С. ПП, маг. "Стас" г.Славута, ул.Заречная, д.9</v>
      </c>
    </row>
    <row r="6694" spans="1:18" hidden="1" x14ac:dyDescent="0.25">
      <c r="A6694" s="32">
        <v>166468</v>
      </c>
      <c r="B6694" s="31" t="s">
        <v>23213</v>
      </c>
      <c r="C6694" s="31" t="s">
        <v>23214</v>
      </c>
      <c r="D6694" s="31" t="s">
        <v>23215</v>
      </c>
      <c r="E6694" s="31" t="s">
        <v>135</v>
      </c>
      <c r="F6694" s="31" t="s">
        <v>122</v>
      </c>
      <c r="G6694" s="31" t="s">
        <v>107</v>
      </c>
      <c r="H6694" s="31" t="s">
        <v>108</v>
      </c>
      <c r="I6694" s="31" t="s">
        <v>23216</v>
      </c>
      <c r="J6694" s="31" t="s">
        <v>23217</v>
      </c>
      <c r="K6694" s="31" t="s">
        <v>110</v>
      </c>
      <c r="L6694" s="31" t="s">
        <v>23214</v>
      </c>
      <c r="M6694" s="31" t="s">
        <v>7</v>
      </c>
      <c r="N6694" s="31" t="s">
        <v>25930</v>
      </c>
      <c r="O6694" s="31" t="s">
        <v>25929</v>
      </c>
      <c r="P6694" s="32" t="s">
        <v>66</v>
      </c>
      <c r="Q6694" s="32">
        <v>1</v>
      </c>
      <c r="R6694" t="str">
        <f t="shared" si="104"/>
        <v>Ясінський С.Л. ПП, маг. "Жовтий" р-н Изяславский Район, с.Плужное, ул.Октябрьская, д.1</v>
      </c>
    </row>
    <row r="6695" spans="1:18" hidden="1" x14ac:dyDescent="0.25">
      <c r="A6695" s="32">
        <v>166468</v>
      </c>
      <c r="B6695" s="31" t="s">
        <v>23213</v>
      </c>
      <c r="C6695" s="31" t="s">
        <v>23214</v>
      </c>
      <c r="D6695" s="31" t="s">
        <v>23215</v>
      </c>
      <c r="E6695" s="31" t="s">
        <v>135</v>
      </c>
      <c r="F6695" s="31" t="s">
        <v>122</v>
      </c>
      <c r="G6695" s="31" t="s">
        <v>107</v>
      </c>
      <c r="H6695" s="31" t="s">
        <v>108</v>
      </c>
      <c r="I6695" s="31"/>
      <c r="J6695" s="31"/>
      <c r="K6695" s="31" t="s">
        <v>110</v>
      </c>
      <c r="L6695" s="31" t="s">
        <v>23214</v>
      </c>
      <c r="M6695" s="31" t="s">
        <v>7</v>
      </c>
      <c r="N6695" s="31" t="s">
        <v>25930</v>
      </c>
      <c r="O6695" s="31" t="s">
        <v>25929</v>
      </c>
      <c r="P6695" s="32" t="s">
        <v>66</v>
      </c>
      <c r="Q6695" s="32">
        <v>1</v>
      </c>
      <c r="R6695" t="str">
        <f t="shared" si="104"/>
        <v>Ясінський С.Л. ПП, маг. "Жовтий" р-н Изяславский Район, с.Плужное, ул.Октябрьская, д.1</v>
      </c>
    </row>
    <row r="6696" spans="1:18" hidden="1" x14ac:dyDescent="0.25">
      <c r="A6696" s="32">
        <v>166478</v>
      </c>
      <c r="B6696" s="31" t="s">
        <v>23238</v>
      </c>
      <c r="C6696" s="31" t="s">
        <v>23239</v>
      </c>
      <c r="D6696" s="31" t="s">
        <v>23240</v>
      </c>
      <c r="E6696" s="31" t="s">
        <v>135</v>
      </c>
      <c r="F6696" s="31" t="s">
        <v>122</v>
      </c>
      <c r="G6696" s="31" t="s">
        <v>107</v>
      </c>
      <c r="H6696" s="31" t="s">
        <v>108</v>
      </c>
      <c r="I6696" s="31" t="s">
        <v>124</v>
      </c>
      <c r="J6696" s="31" t="s">
        <v>109</v>
      </c>
      <c r="K6696" s="31" t="s">
        <v>110</v>
      </c>
      <c r="L6696" s="31" t="s">
        <v>23239</v>
      </c>
      <c r="M6696" s="31" t="s">
        <v>8</v>
      </c>
      <c r="N6696" s="31" t="s">
        <v>25930</v>
      </c>
      <c r="O6696" s="31" t="s">
        <v>25929</v>
      </c>
      <c r="P6696" s="32" t="s">
        <v>25948</v>
      </c>
      <c r="Q6696" s="32">
        <v>0</v>
      </c>
      <c r="R6696" t="str">
        <f t="shared" si="104"/>
        <v>Яцьков С.В. ПП, маг. "Анастасія" р-н Городокский Район, с.Ивановка, д.1 (центр)</v>
      </c>
    </row>
    <row r="6697" spans="1:18" hidden="1" x14ac:dyDescent="0.25">
      <c r="A6697" s="32">
        <v>166478</v>
      </c>
      <c r="B6697" s="31" t="s">
        <v>23238</v>
      </c>
      <c r="C6697" s="31" t="s">
        <v>23239</v>
      </c>
      <c r="D6697" s="31" t="s">
        <v>23240</v>
      </c>
      <c r="E6697" s="31" t="s">
        <v>135</v>
      </c>
      <c r="F6697" s="31" t="s">
        <v>122</v>
      </c>
      <c r="G6697" s="31" t="s">
        <v>107</v>
      </c>
      <c r="H6697" s="31" t="s">
        <v>108</v>
      </c>
      <c r="I6697" s="31"/>
      <c r="J6697" s="31"/>
      <c r="K6697" s="31" t="s">
        <v>110</v>
      </c>
      <c r="L6697" s="31" t="s">
        <v>23239</v>
      </c>
      <c r="M6697" s="31" t="s">
        <v>8</v>
      </c>
      <c r="N6697" s="31" t="s">
        <v>25930</v>
      </c>
      <c r="O6697" s="31" t="s">
        <v>25929</v>
      </c>
      <c r="P6697" s="32" t="s">
        <v>25948</v>
      </c>
      <c r="Q6697" s="32">
        <v>0</v>
      </c>
      <c r="R6697" t="str">
        <f t="shared" si="104"/>
        <v>Яцьков С.В. ПП, маг. "Анастасія" р-н Городокский Район, с.Ивановка, д.1 (центр)</v>
      </c>
    </row>
    <row r="6698" spans="1:18" hidden="1" x14ac:dyDescent="0.25">
      <c r="A6698" s="32">
        <v>166481</v>
      </c>
      <c r="B6698" s="31" t="s">
        <v>23249</v>
      </c>
      <c r="C6698" s="31" t="s">
        <v>23250</v>
      </c>
      <c r="D6698" s="31" t="s">
        <v>23251</v>
      </c>
      <c r="E6698" s="31" t="s">
        <v>135</v>
      </c>
      <c r="F6698" s="31" t="s">
        <v>122</v>
      </c>
      <c r="G6698" s="31" t="s">
        <v>107</v>
      </c>
      <c r="H6698" s="31" t="s">
        <v>108</v>
      </c>
      <c r="I6698" s="31" t="s">
        <v>23252</v>
      </c>
      <c r="J6698" s="31" t="s">
        <v>23253</v>
      </c>
      <c r="K6698" s="31" t="s">
        <v>110</v>
      </c>
      <c r="L6698" s="31" t="s">
        <v>23250</v>
      </c>
      <c r="M6698" s="31" t="s">
        <v>8</v>
      </c>
      <c r="N6698" s="31" t="s">
        <v>25930</v>
      </c>
      <c r="O6698" s="31" t="s">
        <v>25929</v>
      </c>
      <c r="P6698" s="32" t="s">
        <v>66</v>
      </c>
      <c r="Q6698" s="32">
        <v>0.5</v>
      </c>
      <c r="R6698" t="str">
        <f t="shared" si="104"/>
        <v>Ящук В.Г. ПП, маг. "Магазин" р-н Шепетовский Район, с.Траулин, ул.Ленина, д.17</v>
      </c>
    </row>
    <row r="6699" spans="1:18" hidden="1" x14ac:dyDescent="0.25">
      <c r="A6699" s="32">
        <v>166481</v>
      </c>
      <c r="B6699" s="31" t="s">
        <v>23249</v>
      </c>
      <c r="C6699" s="31" t="s">
        <v>23250</v>
      </c>
      <c r="D6699" s="31" t="s">
        <v>23251</v>
      </c>
      <c r="E6699" s="31" t="s">
        <v>135</v>
      </c>
      <c r="F6699" s="31" t="s">
        <v>122</v>
      </c>
      <c r="G6699" s="31" t="s">
        <v>107</v>
      </c>
      <c r="H6699" s="31" t="s">
        <v>108</v>
      </c>
      <c r="I6699" s="31"/>
      <c r="J6699" s="31"/>
      <c r="K6699" s="31" t="s">
        <v>110</v>
      </c>
      <c r="L6699" s="31" t="s">
        <v>23250</v>
      </c>
      <c r="M6699" s="31" t="s">
        <v>8</v>
      </c>
      <c r="N6699" s="31" t="s">
        <v>25930</v>
      </c>
      <c r="O6699" s="31" t="s">
        <v>25929</v>
      </c>
      <c r="P6699" s="32" t="s">
        <v>66</v>
      </c>
      <c r="Q6699" s="32">
        <v>0.5</v>
      </c>
      <c r="R6699" t="str">
        <f t="shared" si="104"/>
        <v>Ящук В.Г. ПП, маг. "Магазин" р-н Шепетовский Район, с.Траулин, ул.Ленина, д.17</v>
      </c>
    </row>
    <row r="6700" spans="1:18" hidden="1" x14ac:dyDescent="0.25">
      <c r="A6700" s="32">
        <v>166484</v>
      </c>
      <c r="B6700" s="31" t="s">
        <v>23262</v>
      </c>
      <c r="C6700" s="31" t="s">
        <v>23263</v>
      </c>
      <c r="D6700" s="31" t="s">
        <v>23264</v>
      </c>
      <c r="E6700" s="31" t="s">
        <v>145</v>
      </c>
      <c r="F6700" s="31" t="s">
        <v>122</v>
      </c>
      <c r="G6700" s="31" t="s">
        <v>107</v>
      </c>
      <c r="H6700" s="31" t="s">
        <v>108</v>
      </c>
      <c r="I6700" s="31" t="s">
        <v>124</v>
      </c>
      <c r="J6700" s="31" t="s">
        <v>109</v>
      </c>
      <c r="K6700" s="31" t="s">
        <v>110</v>
      </c>
      <c r="L6700" s="31" t="s">
        <v>23263</v>
      </c>
      <c r="M6700" s="31" t="s">
        <v>25936</v>
      </c>
      <c r="N6700" s="31" t="s">
        <v>25931</v>
      </c>
      <c r="O6700" s="31" t="s">
        <v>25929</v>
      </c>
      <c r="P6700" s="32" t="s">
        <v>66</v>
      </c>
      <c r="Q6700" s="32">
        <v>1</v>
      </c>
      <c r="R6700" t="str">
        <f t="shared" si="104"/>
        <v>Ящурко Г.В.ПП, маг "Продукти" р-н Городокский Район, г.Городок, ул.Грушевского, д.97</v>
      </c>
    </row>
    <row r="6701" spans="1:18" hidden="1" x14ac:dyDescent="0.25">
      <c r="A6701" s="32">
        <v>166484</v>
      </c>
      <c r="B6701" s="31" t="s">
        <v>23262</v>
      </c>
      <c r="C6701" s="31" t="s">
        <v>23263</v>
      </c>
      <c r="D6701" s="31" t="s">
        <v>23264</v>
      </c>
      <c r="E6701" s="31" t="s">
        <v>145</v>
      </c>
      <c r="F6701" s="31" t="s">
        <v>122</v>
      </c>
      <c r="G6701" s="31" t="s">
        <v>107</v>
      </c>
      <c r="H6701" s="31" t="s">
        <v>108</v>
      </c>
      <c r="I6701" s="31"/>
      <c r="J6701" s="31"/>
      <c r="K6701" s="31" t="s">
        <v>110</v>
      </c>
      <c r="L6701" s="31" t="s">
        <v>23263</v>
      </c>
      <c r="M6701" s="31" t="s">
        <v>25936</v>
      </c>
      <c r="N6701" s="31" t="s">
        <v>25931</v>
      </c>
      <c r="O6701" s="31" t="s">
        <v>25929</v>
      </c>
      <c r="P6701" s="32" t="s">
        <v>66</v>
      </c>
      <c r="Q6701" s="32">
        <v>1</v>
      </c>
      <c r="R6701" t="str">
        <f t="shared" si="104"/>
        <v>Ящурко Г.В.ПП, маг "Продукти" р-н Городокский Район, г.Городок, ул.Грушевского, д.97</v>
      </c>
    </row>
    <row r="6702" spans="1:18" hidden="1" x14ac:dyDescent="0.25">
      <c r="A6702" s="32">
        <v>166236</v>
      </c>
      <c r="B6702" s="31" t="s">
        <v>22652</v>
      </c>
      <c r="C6702" s="31" t="s">
        <v>22653</v>
      </c>
      <c r="D6702" s="31" t="s">
        <v>2627</v>
      </c>
      <c r="E6702" s="31" t="s">
        <v>135</v>
      </c>
      <c r="F6702" s="31" t="s">
        <v>122</v>
      </c>
      <c r="G6702" s="31" t="s">
        <v>107</v>
      </c>
      <c r="H6702" s="31" t="s">
        <v>108</v>
      </c>
      <c r="I6702" s="31"/>
      <c r="J6702" s="31"/>
      <c r="K6702" s="31" t="s">
        <v>110</v>
      </c>
      <c r="L6702" s="31" t="s">
        <v>22653</v>
      </c>
      <c r="M6702" s="31" t="s">
        <v>11</v>
      </c>
      <c r="N6702" s="31" t="s">
        <v>25930</v>
      </c>
      <c r="O6702" s="31" t="s">
        <v>25929</v>
      </c>
      <c r="P6702" s="32" t="s">
        <v>66</v>
      </c>
      <c r="Q6702" s="32">
        <v>1</v>
      </c>
      <c r="R6702" t="str">
        <f t="shared" si="104"/>
        <v>Шевченко В.М. ПП, маг. "Магазиніще" г.Шепетовка, просп Мира, д.13</v>
      </c>
    </row>
    <row r="6703" spans="1:18" hidden="1" x14ac:dyDescent="0.25">
      <c r="A6703" s="32">
        <v>166236</v>
      </c>
      <c r="B6703" s="31" t="s">
        <v>22652</v>
      </c>
      <c r="C6703" s="31" t="s">
        <v>22653</v>
      </c>
      <c r="D6703" s="31" t="s">
        <v>2627</v>
      </c>
      <c r="E6703" s="31" t="s">
        <v>135</v>
      </c>
      <c r="F6703" s="31" t="s">
        <v>122</v>
      </c>
      <c r="G6703" s="31" t="s">
        <v>107</v>
      </c>
      <c r="H6703" s="31" t="s">
        <v>108</v>
      </c>
      <c r="I6703" s="31" t="s">
        <v>22654</v>
      </c>
      <c r="J6703" s="31" t="s">
        <v>22655</v>
      </c>
      <c r="K6703" s="31" t="s">
        <v>110</v>
      </c>
      <c r="L6703" s="31" t="s">
        <v>22653</v>
      </c>
      <c r="M6703" s="31" t="s">
        <v>11</v>
      </c>
      <c r="N6703" s="31" t="s">
        <v>25930</v>
      </c>
      <c r="O6703" s="31" t="s">
        <v>25929</v>
      </c>
      <c r="P6703" s="32" t="s">
        <v>66</v>
      </c>
      <c r="Q6703" s="32">
        <v>1</v>
      </c>
      <c r="R6703" t="str">
        <f t="shared" si="104"/>
        <v>Шевченко В.М. ПП, маг. "Магазиніще" г.Шепетовка, просп Мира, д.13</v>
      </c>
    </row>
    <row r="6704" spans="1:18" hidden="1" x14ac:dyDescent="0.25">
      <c r="A6704" s="32">
        <v>166240</v>
      </c>
      <c r="B6704" s="31" t="s">
        <v>22659</v>
      </c>
      <c r="C6704" s="31" t="s">
        <v>22660</v>
      </c>
      <c r="D6704" s="31" t="s">
        <v>22661</v>
      </c>
      <c r="E6704" s="31" t="s">
        <v>145</v>
      </c>
      <c r="F6704" s="31" t="s">
        <v>122</v>
      </c>
      <c r="G6704" s="31" t="s">
        <v>107</v>
      </c>
      <c r="H6704" s="31" t="s">
        <v>108</v>
      </c>
      <c r="I6704" s="31" t="s">
        <v>22662</v>
      </c>
      <c r="J6704" s="31" t="s">
        <v>22663</v>
      </c>
      <c r="K6704" s="31" t="s">
        <v>110</v>
      </c>
      <c r="L6704" s="31" t="s">
        <v>22660</v>
      </c>
      <c r="M6704" s="31" t="s">
        <v>15</v>
      </c>
      <c r="N6704" s="31" t="s">
        <v>25931</v>
      </c>
      <c r="O6704" s="31" t="s">
        <v>25929</v>
      </c>
      <c r="P6704" s="32" t="s">
        <v>66</v>
      </c>
      <c r="Q6704" s="32">
        <v>1</v>
      </c>
      <c r="R6704" t="str">
        <f t="shared" si="104"/>
        <v>Шевчук  О.В. ПП, маг. "Валерія" р-н Волочисский Район, г.Волочиск, ул.Независимости, д.19</v>
      </c>
    </row>
    <row r="6705" spans="1:18" hidden="1" x14ac:dyDescent="0.25">
      <c r="A6705" s="32">
        <v>166240</v>
      </c>
      <c r="B6705" s="31" t="s">
        <v>22659</v>
      </c>
      <c r="C6705" s="31" t="s">
        <v>22660</v>
      </c>
      <c r="D6705" s="31" t="s">
        <v>22661</v>
      </c>
      <c r="E6705" s="31" t="s">
        <v>145</v>
      </c>
      <c r="F6705" s="31" t="s">
        <v>122</v>
      </c>
      <c r="G6705" s="31" t="s">
        <v>107</v>
      </c>
      <c r="H6705" s="31" t="s">
        <v>108</v>
      </c>
      <c r="I6705" s="31"/>
      <c r="J6705" s="31"/>
      <c r="K6705" s="31" t="s">
        <v>110</v>
      </c>
      <c r="L6705" s="31" t="s">
        <v>22660</v>
      </c>
      <c r="M6705" s="31" t="s">
        <v>15</v>
      </c>
      <c r="N6705" s="31" t="s">
        <v>25931</v>
      </c>
      <c r="O6705" s="31" t="s">
        <v>25929</v>
      </c>
      <c r="P6705" s="32" t="s">
        <v>66</v>
      </c>
      <c r="Q6705" s="32">
        <v>1</v>
      </c>
      <c r="R6705" t="str">
        <f t="shared" si="104"/>
        <v>Шевчук  О.В. ПП, маг. "Валерія" р-н Волочисский Район, г.Волочиск, ул.Независимости, д.19</v>
      </c>
    </row>
    <row r="6706" spans="1:18" hidden="1" x14ac:dyDescent="0.25">
      <c r="A6706" s="32">
        <v>166242</v>
      </c>
      <c r="B6706" s="31" t="s">
        <v>22664</v>
      </c>
      <c r="C6706" s="31" t="s">
        <v>22665</v>
      </c>
      <c r="D6706" s="31" t="s">
        <v>22666</v>
      </c>
      <c r="E6706" s="31" t="s">
        <v>135</v>
      </c>
      <c r="F6706" s="31" t="s">
        <v>122</v>
      </c>
      <c r="G6706" s="31" t="s">
        <v>107</v>
      </c>
      <c r="H6706" s="31" t="s">
        <v>108</v>
      </c>
      <c r="I6706" s="31" t="s">
        <v>124</v>
      </c>
      <c r="J6706" s="31" t="s">
        <v>109</v>
      </c>
      <c r="K6706" s="31" t="s">
        <v>110</v>
      </c>
      <c r="L6706" s="31" t="s">
        <v>22665</v>
      </c>
      <c r="M6706" s="31" t="s">
        <v>8</v>
      </c>
      <c r="N6706" s="31" t="s">
        <v>25930</v>
      </c>
      <c r="O6706" s="31" t="s">
        <v>25929</v>
      </c>
      <c r="P6706" s="32" t="s">
        <v>67</v>
      </c>
      <c r="Q6706" s="32">
        <v>0.5</v>
      </c>
      <c r="R6706" t="str">
        <f t="shared" si="104"/>
        <v>Шевчук Б.І. ПП, маг. "Водограй" р-н Деражнянский Район, с.Красноселка, ул.Центральная, д.1</v>
      </c>
    </row>
    <row r="6707" spans="1:18" hidden="1" x14ac:dyDescent="0.25">
      <c r="A6707" s="32">
        <v>166242</v>
      </c>
      <c r="B6707" s="31" t="s">
        <v>22664</v>
      </c>
      <c r="C6707" s="31" t="s">
        <v>22665</v>
      </c>
      <c r="D6707" s="31" t="s">
        <v>22666</v>
      </c>
      <c r="E6707" s="31" t="s">
        <v>135</v>
      </c>
      <c r="F6707" s="31" t="s">
        <v>122</v>
      </c>
      <c r="G6707" s="31" t="s">
        <v>107</v>
      </c>
      <c r="H6707" s="31" t="s">
        <v>108</v>
      </c>
      <c r="I6707" s="31"/>
      <c r="J6707" s="31"/>
      <c r="K6707" s="31" t="s">
        <v>110</v>
      </c>
      <c r="L6707" s="31" t="s">
        <v>22665</v>
      </c>
      <c r="M6707" s="31" t="s">
        <v>8</v>
      </c>
      <c r="N6707" s="31" t="s">
        <v>25930</v>
      </c>
      <c r="O6707" s="31" t="s">
        <v>25929</v>
      </c>
      <c r="P6707" s="32" t="s">
        <v>67</v>
      </c>
      <c r="Q6707" s="32">
        <v>0.5</v>
      </c>
      <c r="R6707" t="str">
        <f t="shared" si="104"/>
        <v>Шевчук Б.І. ПП, маг. "Водограй" р-н Деражнянский Район, с.Красноселка, ул.Центральная, д.1</v>
      </c>
    </row>
    <row r="6708" spans="1:18" hidden="1" x14ac:dyDescent="0.25">
      <c r="A6708" s="32">
        <v>166243</v>
      </c>
      <c r="B6708" s="31" t="s">
        <v>22667</v>
      </c>
      <c r="C6708" s="31" t="s">
        <v>22668</v>
      </c>
      <c r="D6708" s="31" t="s">
        <v>22669</v>
      </c>
      <c r="E6708" s="31" t="s">
        <v>135</v>
      </c>
      <c r="F6708" s="31" t="s">
        <v>122</v>
      </c>
      <c r="G6708" s="31" t="s">
        <v>107</v>
      </c>
      <c r="H6708" s="31" t="s">
        <v>108</v>
      </c>
      <c r="I6708" s="31" t="s">
        <v>22670</v>
      </c>
      <c r="J6708" s="31" t="s">
        <v>22671</v>
      </c>
      <c r="K6708" s="31" t="s">
        <v>110</v>
      </c>
      <c r="L6708" s="31" t="s">
        <v>22668</v>
      </c>
      <c r="M6708" s="31" t="s">
        <v>11</v>
      </c>
      <c r="N6708" s="31" t="s">
        <v>25930</v>
      </c>
      <c r="O6708" s="31" t="s">
        <v>25929</v>
      </c>
      <c r="P6708" s="32" t="s">
        <v>67</v>
      </c>
      <c r="Q6708" s="32">
        <v>0.5</v>
      </c>
      <c r="R6708" t="str">
        <f t="shared" si="104"/>
        <v>Шевчук Б.П. ПП, маг. "Кум" г.Шепетовка, шоссе Староконстантиновское, д.93</v>
      </c>
    </row>
    <row r="6709" spans="1:18" hidden="1" x14ac:dyDescent="0.25">
      <c r="A6709" s="32">
        <v>166243</v>
      </c>
      <c r="B6709" s="31" t="s">
        <v>22667</v>
      </c>
      <c r="C6709" s="31" t="s">
        <v>22668</v>
      </c>
      <c r="D6709" s="31" t="s">
        <v>22669</v>
      </c>
      <c r="E6709" s="31" t="s">
        <v>135</v>
      </c>
      <c r="F6709" s="31" t="s">
        <v>122</v>
      </c>
      <c r="G6709" s="31" t="s">
        <v>107</v>
      </c>
      <c r="H6709" s="31" t="s">
        <v>108</v>
      </c>
      <c r="I6709" s="31"/>
      <c r="J6709" s="31"/>
      <c r="K6709" s="31" t="s">
        <v>110</v>
      </c>
      <c r="L6709" s="31" t="s">
        <v>22668</v>
      </c>
      <c r="M6709" s="31" t="s">
        <v>11</v>
      </c>
      <c r="N6709" s="31" t="s">
        <v>25930</v>
      </c>
      <c r="O6709" s="31" t="s">
        <v>25929</v>
      </c>
      <c r="P6709" s="32" t="s">
        <v>67</v>
      </c>
      <c r="Q6709" s="32">
        <v>0.5</v>
      </c>
      <c r="R6709" t="str">
        <f t="shared" si="104"/>
        <v>Шевчук Б.П. ПП, маг. "Кум" г.Шепетовка, шоссе Староконстантиновское, д.93</v>
      </c>
    </row>
    <row r="6710" spans="1:18" hidden="1" x14ac:dyDescent="0.25">
      <c r="A6710" s="32">
        <v>166252</v>
      </c>
      <c r="B6710" s="31" t="s">
        <v>22690</v>
      </c>
      <c r="C6710" s="31" t="s">
        <v>22691</v>
      </c>
      <c r="D6710" s="31" t="s">
        <v>500</v>
      </c>
      <c r="E6710" s="31" t="s">
        <v>135</v>
      </c>
      <c r="F6710" s="31" t="s">
        <v>122</v>
      </c>
      <c r="G6710" s="31" t="s">
        <v>107</v>
      </c>
      <c r="H6710" s="31" t="s">
        <v>108</v>
      </c>
      <c r="I6710" s="31" t="s">
        <v>22692</v>
      </c>
      <c r="J6710" s="31" t="s">
        <v>22693</v>
      </c>
      <c r="K6710" s="31" t="s">
        <v>110</v>
      </c>
      <c r="L6710" s="31" t="s">
        <v>22691</v>
      </c>
      <c r="M6710" s="31" t="s">
        <v>7</v>
      </c>
      <c r="N6710" s="31" t="s">
        <v>25930</v>
      </c>
      <c r="O6710" s="31" t="s">
        <v>25929</v>
      </c>
      <c r="P6710" s="32" t="s">
        <v>66</v>
      </c>
      <c r="Q6710" s="32">
        <v>1</v>
      </c>
      <c r="R6710" t="str">
        <f t="shared" si="104"/>
        <v>Шевчук І.М. ПП, маг. "Орхідея" г.Славута, ул.Казацкая, д.122</v>
      </c>
    </row>
    <row r="6711" spans="1:18" hidden="1" x14ac:dyDescent="0.25">
      <c r="A6711" s="32">
        <v>166252</v>
      </c>
      <c r="B6711" s="31" t="s">
        <v>22690</v>
      </c>
      <c r="C6711" s="31" t="s">
        <v>22691</v>
      </c>
      <c r="D6711" s="31" t="s">
        <v>500</v>
      </c>
      <c r="E6711" s="31" t="s">
        <v>135</v>
      </c>
      <c r="F6711" s="31" t="s">
        <v>122</v>
      </c>
      <c r="G6711" s="31" t="s">
        <v>107</v>
      </c>
      <c r="H6711" s="31" t="s">
        <v>108</v>
      </c>
      <c r="I6711" s="31"/>
      <c r="J6711" s="31"/>
      <c r="K6711" s="31" t="s">
        <v>110</v>
      </c>
      <c r="L6711" s="31" t="s">
        <v>22691</v>
      </c>
      <c r="M6711" s="31" t="s">
        <v>7</v>
      </c>
      <c r="N6711" s="31" t="s">
        <v>25930</v>
      </c>
      <c r="O6711" s="31" t="s">
        <v>25929</v>
      </c>
      <c r="P6711" s="32" t="s">
        <v>66</v>
      </c>
      <c r="Q6711" s="32">
        <v>1</v>
      </c>
      <c r="R6711" t="str">
        <f t="shared" si="104"/>
        <v>Шевчук І.М. ПП, маг. "Орхідея" г.Славута, ул.Казацкая, д.122</v>
      </c>
    </row>
    <row r="6712" spans="1:18" hidden="1" x14ac:dyDescent="0.25">
      <c r="A6712" s="32">
        <v>166253</v>
      </c>
      <c r="B6712" s="31" t="s">
        <v>22694</v>
      </c>
      <c r="C6712" s="31" t="s">
        <v>22695</v>
      </c>
      <c r="D6712" s="31" t="s">
        <v>22696</v>
      </c>
      <c r="E6712" s="31" t="s">
        <v>135</v>
      </c>
      <c r="F6712" s="31" t="s">
        <v>122</v>
      </c>
      <c r="G6712" s="31" t="s">
        <v>107</v>
      </c>
      <c r="H6712" s="31" t="s">
        <v>108</v>
      </c>
      <c r="I6712" s="31" t="s">
        <v>22692</v>
      </c>
      <c r="J6712" s="31" t="s">
        <v>22693</v>
      </c>
      <c r="K6712" s="31" t="s">
        <v>110</v>
      </c>
      <c r="L6712" s="31" t="s">
        <v>22695</v>
      </c>
      <c r="M6712" s="31" t="s">
        <v>7</v>
      </c>
      <c r="N6712" s="31" t="s">
        <v>25930</v>
      </c>
      <c r="O6712" s="31" t="s">
        <v>25929</v>
      </c>
      <c r="P6712" s="32" t="s">
        <v>66</v>
      </c>
      <c r="Q6712" s="32">
        <v>1</v>
      </c>
      <c r="R6712" t="str">
        <f t="shared" si="104"/>
        <v>Шевчук І.М. ПП, маг. "Півник" г.Славута, пер.Хмельницкого Богдана, д.87</v>
      </c>
    </row>
    <row r="6713" spans="1:18" hidden="1" x14ac:dyDescent="0.25">
      <c r="A6713" s="32">
        <v>166253</v>
      </c>
      <c r="B6713" s="31" t="s">
        <v>22694</v>
      </c>
      <c r="C6713" s="31" t="s">
        <v>22695</v>
      </c>
      <c r="D6713" s="31" t="s">
        <v>22696</v>
      </c>
      <c r="E6713" s="31" t="s">
        <v>135</v>
      </c>
      <c r="F6713" s="31" t="s">
        <v>122</v>
      </c>
      <c r="G6713" s="31" t="s">
        <v>107</v>
      </c>
      <c r="H6713" s="31" t="s">
        <v>108</v>
      </c>
      <c r="I6713" s="31"/>
      <c r="J6713" s="31"/>
      <c r="K6713" s="31" t="s">
        <v>110</v>
      </c>
      <c r="L6713" s="31" t="s">
        <v>22695</v>
      </c>
      <c r="M6713" s="31" t="s">
        <v>7</v>
      </c>
      <c r="N6713" s="31" t="s">
        <v>25930</v>
      </c>
      <c r="O6713" s="31" t="s">
        <v>25929</v>
      </c>
      <c r="P6713" s="32" t="s">
        <v>66</v>
      </c>
      <c r="Q6713" s="32">
        <v>1</v>
      </c>
      <c r="R6713" t="str">
        <f t="shared" si="104"/>
        <v>Шевчук І.М. ПП, маг. "Півник" г.Славута, пер.Хмельницкого Богдана, д.87</v>
      </c>
    </row>
    <row r="6714" spans="1:18" hidden="1" x14ac:dyDescent="0.25">
      <c r="A6714" s="32">
        <v>166254</v>
      </c>
      <c r="B6714" s="31" t="s">
        <v>22697</v>
      </c>
      <c r="C6714" s="31" t="s">
        <v>22698</v>
      </c>
      <c r="D6714" s="31" t="s">
        <v>22699</v>
      </c>
      <c r="E6714" s="31" t="s">
        <v>135</v>
      </c>
      <c r="F6714" s="31" t="s">
        <v>122</v>
      </c>
      <c r="G6714" s="31" t="s">
        <v>107</v>
      </c>
      <c r="H6714" s="31" t="s">
        <v>108</v>
      </c>
      <c r="I6714" s="31" t="s">
        <v>22692</v>
      </c>
      <c r="J6714" s="31" t="s">
        <v>22693</v>
      </c>
      <c r="K6714" s="31" t="s">
        <v>110</v>
      </c>
      <c r="L6714" s="31" t="s">
        <v>22698</v>
      </c>
      <c r="M6714" s="31" t="s">
        <v>7</v>
      </c>
      <c r="N6714" s="31" t="s">
        <v>25930</v>
      </c>
      <c r="O6714" s="31" t="s">
        <v>25929</v>
      </c>
      <c r="P6714" s="32" t="s">
        <v>66</v>
      </c>
      <c r="Q6714" s="32">
        <v>1</v>
      </c>
      <c r="R6714" t="str">
        <f t="shared" si="104"/>
        <v>Шевчук І.М. ПП, маг. "Продтовари" г.Славута, ул.Сангушко Князей, д.52а</v>
      </c>
    </row>
    <row r="6715" spans="1:18" hidden="1" x14ac:dyDescent="0.25">
      <c r="A6715" s="32">
        <v>166254</v>
      </c>
      <c r="B6715" s="31" t="s">
        <v>22697</v>
      </c>
      <c r="C6715" s="31" t="s">
        <v>22698</v>
      </c>
      <c r="D6715" s="31" t="s">
        <v>22699</v>
      </c>
      <c r="E6715" s="31" t="s">
        <v>135</v>
      </c>
      <c r="F6715" s="31" t="s">
        <v>122</v>
      </c>
      <c r="G6715" s="31" t="s">
        <v>107</v>
      </c>
      <c r="H6715" s="31" t="s">
        <v>108</v>
      </c>
      <c r="I6715" s="31"/>
      <c r="J6715" s="31"/>
      <c r="K6715" s="31" t="s">
        <v>110</v>
      </c>
      <c r="L6715" s="31" t="s">
        <v>22698</v>
      </c>
      <c r="M6715" s="31" t="s">
        <v>7</v>
      </c>
      <c r="N6715" s="31" t="s">
        <v>25930</v>
      </c>
      <c r="O6715" s="31" t="s">
        <v>25929</v>
      </c>
      <c r="P6715" s="32" t="s">
        <v>66</v>
      </c>
      <c r="Q6715" s="32">
        <v>1</v>
      </c>
      <c r="R6715" t="str">
        <f t="shared" si="104"/>
        <v>Шевчук І.М. ПП, маг. "Продтовари" г.Славута, ул.Сангушко Князей, д.52а</v>
      </c>
    </row>
    <row r="6716" spans="1:18" hidden="1" x14ac:dyDescent="0.25">
      <c r="A6716" s="32">
        <v>166263</v>
      </c>
      <c r="B6716" s="31" t="s">
        <v>22706</v>
      </c>
      <c r="C6716" s="31" t="s">
        <v>22707</v>
      </c>
      <c r="D6716" s="31" t="s">
        <v>22708</v>
      </c>
      <c r="E6716" s="31" t="s">
        <v>145</v>
      </c>
      <c r="F6716" s="31" t="s">
        <v>122</v>
      </c>
      <c r="G6716" s="31" t="s">
        <v>107</v>
      </c>
      <c r="H6716" s="31" t="s">
        <v>108</v>
      </c>
      <c r="I6716" s="31" t="s">
        <v>22709</v>
      </c>
      <c r="J6716" s="31" t="s">
        <v>22710</v>
      </c>
      <c r="K6716" s="31" t="s">
        <v>110</v>
      </c>
      <c r="L6716" s="31" t="s">
        <v>22707</v>
      </c>
      <c r="M6716" s="31" t="s">
        <v>14</v>
      </c>
      <c r="N6716" s="31" t="s">
        <v>25931</v>
      </c>
      <c r="O6716" s="31" t="s">
        <v>25929</v>
      </c>
      <c r="P6716" s="32" t="s">
        <v>66</v>
      </c>
      <c r="Q6716" s="32">
        <v>1</v>
      </c>
      <c r="R6716" t="str">
        <f t="shared" si="104"/>
        <v>Шевчук О.М. ПП, маг. "Продукти" р-н Хмельницкий Район, с.Гвардейское, ул.Соборная, д.40</v>
      </c>
    </row>
    <row r="6717" spans="1:18" hidden="1" x14ac:dyDescent="0.25">
      <c r="A6717" s="32">
        <v>166263</v>
      </c>
      <c r="B6717" s="31" t="s">
        <v>22706</v>
      </c>
      <c r="C6717" s="31" t="s">
        <v>22707</v>
      </c>
      <c r="D6717" s="31" t="s">
        <v>22708</v>
      </c>
      <c r="E6717" s="31" t="s">
        <v>145</v>
      </c>
      <c r="F6717" s="31" t="s">
        <v>122</v>
      </c>
      <c r="G6717" s="31" t="s">
        <v>107</v>
      </c>
      <c r="H6717" s="31" t="s">
        <v>108</v>
      </c>
      <c r="I6717" s="31"/>
      <c r="J6717" s="31"/>
      <c r="K6717" s="31" t="s">
        <v>110</v>
      </c>
      <c r="L6717" s="31" t="s">
        <v>22707</v>
      </c>
      <c r="M6717" s="31" t="s">
        <v>14</v>
      </c>
      <c r="N6717" s="31" t="s">
        <v>25931</v>
      </c>
      <c r="O6717" s="31" t="s">
        <v>25929</v>
      </c>
      <c r="P6717" s="32" t="s">
        <v>66</v>
      </c>
      <c r="Q6717" s="32">
        <v>1</v>
      </c>
      <c r="R6717" t="str">
        <f t="shared" si="104"/>
        <v>Шевчук О.М. ПП, маг. "Продукти" р-н Хмельницкий Район, с.Гвардейское, ул.Соборная, д.40</v>
      </c>
    </row>
    <row r="6718" spans="1:18" hidden="1" x14ac:dyDescent="0.25">
      <c r="A6718" s="32">
        <v>166268</v>
      </c>
      <c r="B6718" s="31" t="s">
        <v>22720</v>
      </c>
      <c r="C6718" s="31" t="s">
        <v>22721</v>
      </c>
      <c r="D6718" s="31" t="s">
        <v>22722</v>
      </c>
      <c r="E6718" s="31" t="s">
        <v>145</v>
      </c>
      <c r="F6718" s="31" t="s">
        <v>122</v>
      </c>
      <c r="G6718" s="31" t="s">
        <v>113</v>
      </c>
      <c r="H6718" s="31" t="s">
        <v>108</v>
      </c>
      <c r="I6718" s="31" t="s">
        <v>22723</v>
      </c>
      <c r="J6718" s="31" t="s">
        <v>22724</v>
      </c>
      <c r="K6718" s="31" t="s">
        <v>110</v>
      </c>
      <c r="L6718" s="31" t="s">
        <v>22721</v>
      </c>
      <c r="M6718" s="31" t="s">
        <v>13</v>
      </c>
      <c r="N6718" s="31" t="s">
        <v>25931</v>
      </c>
      <c r="O6718" s="31" t="s">
        <v>25929</v>
      </c>
      <c r="P6718" s="32" t="s">
        <v>67</v>
      </c>
      <c r="Q6718" s="32">
        <v>0.5</v>
      </c>
      <c r="R6718" t="str">
        <f t="shared" si="104"/>
        <v>Шелест Н.Ю. ПП, к-к р-н Деражнянский Район, г.Деражня, ул.Грушевского, д.8</v>
      </c>
    </row>
    <row r="6719" spans="1:18" hidden="1" x14ac:dyDescent="0.25">
      <c r="A6719" s="32">
        <v>166283</v>
      </c>
      <c r="B6719" s="31" t="s">
        <v>22777</v>
      </c>
      <c r="C6719" s="31" t="s">
        <v>22778</v>
      </c>
      <c r="D6719" s="31" t="s">
        <v>17477</v>
      </c>
      <c r="E6719" s="31" t="s">
        <v>145</v>
      </c>
      <c r="F6719" s="31" t="s">
        <v>122</v>
      </c>
      <c r="G6719" s="31" t="s">
        <v>107</v>
      </c>
      <c r="H6719" s="31" t="s">
        <v>108</v>
      </c>
      <c r="I6719" s="31" t="s">
        <v>22779</v>
      </c>
      <c r="J6719" s="31" t="s">
        <v>22780</v>
      </c>
      <c r="K6719" s="31" t="s">
        <v>110</v>
      </c>
      <c r="L6719" s="31" t="s">
        <v>22778</v>
      </c>
      <c r="M6719" s="31" t="s">
        <v>13</v>
      </c>
      <c r="N6719" s="31" t="s">
        <v>25931</v>
      </c>
      <c r="O6719" s="31" t="s">
        <v>25929</v>
      </c>
      <c r="P6719" s="32" t="s">
        <v>66</v>
      </c>
      <c r="Q6719" s="32">
        <v>1</v>
      </c>
      <c r="R6719" t="str">
        <f t="shared" si="104"/>
        <v>Шеремета О.В. ПП, маг. "Діброва" р-н Деражнянский Район, г.Деражня, пер.Мира, д.36</v>
      </c>
    </row>
    <row r="6720" spans="1:18" hidden="1" x14ac:dyDescent="0.25">
      <c r="A6720" s="32">
        <v>166284</v>
      </c>
      <c r="B6720" s="31" t="s">
        <v>3361</v>
      </c>
      <c r="C6720" s="31" t="s">
        <v>3362</v>
      </c>
      <c r="D6720" s="31" t="s">
        <v>22781</v>
      </c>
      <c r="E6720" s="31" t="s">
        <v>145</v>
      </c>
      <c r="F6720" s="31" t="s">
        <v>122</v>
      </c>
      <c r="G6720" s="31" t="s">
        <v>107</v>
      </c>
      <c r="H6720" s="31" t="s">
        <v>108</v>
      </c>
      <c r="I6720" s="31" t="s">
        <v>22779</v>
      </c>
      <c r="J6720" s="31" t="s">
        <v>22780</v>
      </c>
      <c r="K6720" s="31" t="s">
        <v>110</v>
      </c>
      <c r="L6720" s="31" t="s">
        <v>3362</v>
      </c>
      <c r="M6720" s="31" t="s">
        <v>13</v>
      </c>
      <c r="N6720" s="31" t="s">
        <v>25931</v>
      </c>
      <c r="O6720" s="31" t="s">
        <v>25929</v>
      </c>
      <c r="P6720" s="32" t="s">
        <v>67</v>
      </c>
      <c r="Q6720" s="32">
        <v>0.5</v>
      </c>
      <c r="R6720" t="str">
        <f t="shared" si="104"/>
        <v>Шеремета О.В. ПП, маг."Меркурій" р-н Деражнянский Район, г.Деражня, пер.Мира, д.50</v>
      </c>
    </row>
    <row r="6721" spans="1:18" hidden="1" x14ac:dyDescent="0.25">
      <c r="A6721" s="32">
        <v>166285</v>
      </c>
      <c r="B6721" s="31" t="s">
        <v>22782</v>
      </c>
      <c r="C6721" s="31" t="s">
        <v>22783</v>
      </c>
      <c r="D6721" s="31" t="s">
        <v>22781</v>
      </c>
      <c r="E6721" s="31" t="s">
        <v>145</v>
      </c>
      <c r="F6721" s="31" t="s">
        <v>122</v>
      </c>
      <c r="G6721" s="31" t="s">
        <v>213</v>
      </c>
      <c r="H6721" s="31" t="s">
        <v>214</v>
      </c>
      <c r="I6721" s="31" t="s">
        <v>22779</v>
      </c>
      <c r="J6721" s="31" t="s">
        <v>22780</v>
      </c>
      <c r="K6721" s="31" t="s">
        <v>110</v>
      </c>
      <c r="L6721" s="31" t="s">
        <v>22783</v>
      </c>
      <c r="M6721" s="31" t="s">
        <v>13</v>
      </c>
      <c r="N6721" s="31" t="s">
        <v>25931</v>
      </c>
      <c r="O6721" s="31" t="s">
        <v>25929</v>
      </c>
      <c r="P6721" s="32" t="s">
        <v>66</v>
      </c>
      <c r="Q6721" s="32">
        <v>1</v>
      </c>
      <c r="R6721" t="str">
        <f t="shared" si="104"/>
        <v>Шеремета О.В. ПП, маг.-склад р-н Деражнянский Район, г.Деражня, пер.Мира, д.50</v>
      </c>
    </row>
    <row r="6722" spans="1:18" hidden="1" x14ac:dyDescent="0.25">
      <c r="A6722" s="32">
        <v>166288</v>
      </c>
      <c r="B6722" s="31" t="s">
        <v>22784</v>
      </c>
      <c r="C6722" s="31" t="s">
        <v>22785</v>
      </c>
      <c r="D6722" s="31" t="s">
        <v>22786</v>
      </c>
      <c r="E6722" s="31" t="s">
        <v>145</v>
      </c>
      <c r="F6722" s="31" t="s">
        <v>122</v>
      </c>
      <c r="G6722" s="31" t="s">
        <v>107</v>
      </c>
      <c r="H6722" s="31" t="s">
        <v>108</v>
      </c>
      <c r="I6722" s="31"/>
      <c r="J6722" s="31"/>
      <c r="K6722" s="31" t="s">
        <v>110</v>
      </c>
      <c r="L6722" s="31" t="s">
        <v>22785</v>
      </c>
      <c r="M6722" s="31" t="s">
        <v>14</v>
      </c>
      <c r="N6722" s="31" t="s">
        <v>25931</v>
      </c>
      <c r="O6722" s="31" t="s">
        <v>25929</v>
      </c>
      <c r="P6722" s="32" t="s">
        <v>66</v>
      </c>
      <c r="Q6722" s="32">
        <v>1</v>
      </c>
      <c r="R6722" t="str">
        <f t="shared" si="104"/>
        <v>Шеянова Л.П. ПП, маг. "Продукти" р-н Волочисский Район, с.Гарнышевка, д.32а (Грушевського)</v>
      </c>
    </row>
    <row r="6723" spans="1:18" hidden="1" x14ac:dyDescent="0.25">
      <c r="A6723" s="32">
        <v>166288</v>
      </c>
      <c r="B6723" s="31" t="s">
        <v>22784</v>
      </c>
      <c r="C6723" s="31" t="s">
        <v>22785</v>
      </c>
      <c r="D6723" s="31" t="s">
        <v>22786</v>
      </c>
      <c r="E6723" s="31" t="s">
        <v>145</v>
      </c>
      <c r="F6723" s="31" t="s">
        <v>122</v>
      </c>
      <c r="G6723" s="31" t="s">
        <v>107</v>
      </c>
      <c r="H6723" s="31" t="s">
        <v>108</v>
      </c>
      <c r="I6723" s="31" t="s">
        <v>22787</v>
      </c>
      <c r="J6723" s="31" t="s">
        <v>22788</v>
      </c>
      <c r="K6723" s="31" t="s">
        <v>110</v>
      </c>
      <c r="L6723" s="31" t="s">
        <v>22785</v>
      </c>
      <c r="M6723" s="31" t="s">
        <v>14</v>
      </c>
      <c r="N6723" s="31" t="s">
        <v>25931</v>
      </c>
      <c r="O6723" s="31" t="s">
        <v>25929</v>
      </c>
      <c r="P6723" s="32" t="s">
        <v>66</v>
      </c>
      <c r="Q6723" s="32">
        <v>1</v>
      </c>
      <c r="R6723" t="str">
        <f t="shared" ref="R6723:R6786" si="105">CONCATENATE(C6723," ",D6723)</f>
        <v>Шеянова Л.П. ПП, маг. "Продукти" р-н Волочисский Район, с.Гарнышевка, д.32а (Грушевського)</v>
      </c>
    </row>
    <row r="6724" spans="1:18" hidden="1" x14ac:dyDescent="0.25">
      <c r="A6724" s="32">
        <v>166296</v>
      </c>
      <c r="B6724" s="31" t="s">
        <v>22808</v>
      </c>
      <c r="C6724" s="31" t="s">
        <v>22809</v>
      </c>
      <c r="D6724" s="31" t="s">
        <v>22810</v>
      </c>
      <c r="E6724" s="31" t="s">
        <v>135</v>
      </c>
      <c r="F6724" s="31" t="s">
        <v>122</v>
      </c>
      <c r="G6724" s="31" t="s">
        <v>107</v>
      </c>
      <c r="H6724" s="31" t="s">
        <v>108</v>
      </c>
      <c r="I6724" s="31" t="s">
        <v>22811</v>
      </c>
      <c r="J6724" s="31" t="s">
        <v>22812</v>
      </c>
      <c r="K6724" s="31" t="s">
        <v>110</v>
      </c>
      <c r="L6724" s="31" t="s">
        <v>22809</v>
      </c>
      <c r="M6724" s="31" t="s">
        <v>9</v>
      </c>
      <c r="N6724" s="31" t="s">
        <v>25930</v>
      </c>
      <c r="O6724" s="31" t="s">
        <v>25929</v>
      </c>
      <c r="P6724" s="32" t="s">
        <v>67</v>
      </c>
      <c r="Q6724" s="32">
        <v>0.5</v>
      </c>
      <c r="R6724" t="str">
        <f t="shared" si="105"/>
        <v>Шимко А.Й.ПП, маг. "Оазіс" р-н Белогорский Район, пгт.Белогорье, ул.Шевченко, д.107а</v>
      </c>
    </row>
    <row r="6725" spans="1:18" hidden="1" x14ac:dyDescent="0.25">
      <c r="A6725" s="32">
        <v>166303</v>
      </c>
      <c r="B6725" s="31" t="s">
        <v>22821</v>
      </c>
      <c r="C6725" s="31" t="s">
        <v>22822</v>
      </c>
      <c r="D6725" s="31" t="s">
        <v>22823</v>
      </c>
      <c r="E6725" s="31" t="s">
        <v>145</v>
      </c>
      <c r="F6725" s="31" t="s">
        <v>122</v>
      </c>
      <c r="G6725" s="31" t="s">
        <v>107</v>
      </c>
      <c r="H6725" s="31" t="s">
        <v>108</v>
      </c>
      <c r="I6725" s="31" t="s">
        <v>22824</v>
      </c>
      <c r="J6725" s="31" t="s">
        <v>22825</v>
      </c>
      <c r="K6725" s="31" t="s">
        <v>110</v>
      </c>
      <c r="L6725" s="31" t="s">
        <v>22822</v>
      </c>
      <c r="M6725" s="31" t="s">
        <v>14</v>
      </c>
      <c r="N6725" s="31" t="s">
        <v>25931</v>
      </c>
      <c r="O6725" s="31" t="s">
        <v>25929</v>
      </c>
      <c r="P6725" s="32" t="s">
        <v>66</v>
      </c>
      <c r="Q6725" s="32">
        <v>0.5</v>
      </c>
      <c r="R6725" t="str">
        <f t="shared" si="105"/>
        <v>Шкільняк С.М. ПП, маг. "Продукти" р-н Хмельницкий Район, с.Райковцы, ул.Ленина, д.100</v>
      </c>
    </row>
    <row r="6726" spans="1:18" hidden="1" x14ac:dyDescent="0.25">
      <c r="A6726" s="32">
        <v>166303</v>
      </c>
      <c r="B6726" s="31" t="s">
        <v>22821</v>
      </c>
      <c r="C6726" s="31" t="s">
        <v>22822</v>
      </c>
      <c r="D6726" s="31" t="s">
        <v>22823</v>
      </c>
      <c r="E6726" s="31" t="s">
        <v>145</v>
      </c>
      <c r="F6726" s="31" t="s">
        <v>122</v>
      </c>
      <c r="G6726" s="31" t="s">
        <v>107</v>
      </c>
      <c r="H6726" s="31" t="s">
        <v>108</v>
      </c>
      <c r="I6726" s="31"/>
      <c r="J6726" s="31"/>
      <c r="K6726" s="31" t="s">
        <v>110</v>
      </c>
      <c r="L6726" s="31" t="s">
        <v>22822</v>
      </c>
      <c r="M6726" s="31" t="s">
        <v>14</v>
      </c>
      <c r="N6726" s="31" t="s">
        <v>25931</v>
      </c>
      <c r="O6726" s="31" t="s">
        <v>25929</v>
      </c>
      <c r="P6726" s="32" t="s">
        <v>66</v>
      </c>
      <c r="Q6726" s="32">
        <v>0.5</v>
      </c>
      <c r="R6726" t="str">
        <f t="shared" si="105"/>
        <v>Шкільняк С.М. ПП, маг. "Продукти" р-н Хмельницкий Район, с.Райковцы, ул.Ленина, д.100</v>
      </c>
    </row>
    <row r="6727" spans="1:18" hidden="1" x14ac:dyDescent="0.25">
      <c r="A6727" s="32">
        <v>166306</v>
      </c>
      <c r="B6727" s="31" t="s">
        <v>22830</v>
      </c>
      <c r="C6727" s="31" t="s">
        <v>22831</v>
      </c>
      <c r="D6727" s="31" t="s">
        <v>22832</v>
      </c>
      <c r="E6727" s="31" t="s">
        <v>145</v>
      </c>
      <c r="F6727" s="31" t="s">
        <v>122</v>
      </c>
      <c r="G6727" s="31" t="s">
        <v>115</v>
      </c>
      <c r="H6727" s="31" t="s">
        <v>116</v>
      </c>
      <c r="I6727" s="31" t="s">
        <v>22833</v>
      </c>
      <c r="J6727" s="31" t="s">
        <v>22834</v>
      </c>
      <c r="K6727" s="31" t="s">
        <v>110</v>
      </c>
      <c r="L6727" s="31" t="s">
        <v>22831</v>
      </c>
      <c r="M6727" s="31" t="s">
        <v>15</v>
      </c>
      <c r="N6727" s="31" t="s">
        <v>25931</v>
      </c>
      <c r="O6727" s="31" t="s">
        <v>25929</v>
      </c>
      <c r="P6727" s="32" t="s">
        <v>66</v>
      </c>
      <c r="Q6727" s="32">
        <v>1</v>
      </c>
      <c r="R6727" t="str">
        <f t="shared" si="105"/>
        <v>Шкорубський Л.Ф. ПП, к-к р-н Волочисский Район, г.Волочиск, оф. (центральний ринок)</v>
      </c>
    </row>
    <row r="6728" spans="1:18" hidden="1" x14ac:dyDescent="0.25">
      <c r="A6728" s="32">
        <v>166306</v>
      </c>
      <c r="B6728" s="31" t="s">
        <v>22830</v>
      </c>
      <c r="C6728" s="31" t="s">
        <v>22831</v>
      </c>
      <c r="D6728" s="31" t="s">
        <v>22832</v>
      </c>
      <c r="E6728" s="31" t="s">
        <v>145</v>
      </c>
      <c r="F6728" s="31" t="s">
        <v>122</v>
      </c>
      <c r="G6728" s="31" t="s">
        <v>115</v>
      </c>
      <c r="H6728" s="31" t="s">
        <v>116</v>
      </c>
      <c r="I6728" s="31"/>
      <c r="J6728" s="31"/>
      <c r="K6728" s="31" t="s">
        <v>110</v>
      </c>
      <c r="L6728" s="31" t="s">
        <v>22831</v>
      </c>
      <c r="M6728" s="31" t="s">
        <v>15</v>
      </c>
      <c r="N6728" s="31" t="s">
        <v>25931</v>
      </c>
      <c r="O6728" s="31" t="s">
        <v>25929</v>
      </c>
      <c r="P6728" s="32" t="s">
        <v>66</v>
      </c>
      <c r="Q6728" s="32">
        <v>1</v>
      </c>
      <c r="R6728" t="str">
        <f t="shared" si="105"/>
        <v>Шкорубський Л.Ф. ПП, к-к р-н Волочисский Район, г.Волочиск, оф. (центральний ринок)</v>
      </c>
    </row>
    <row r="6729" spans="1:18" hidden="1" x14ac:dyDescent="0.25">
      <c r="A6729" s="32">
        <v>166311</v>
      </c>
      <c r="B6729" s="31" t="s">
        <v>22846</v>
      </c>
      <c r="C6729" s="31" t="s">
        <v>22847</v>
      </c>
      <c r="D6729" s="31" t="s">
        <v>22848</v>
      </c>
      <c r="E6729" s="31" t="s">
        <v>135</v>
      </c>
      <c r="F6729" s="31" t="s">
        <v>122</v>
      </c>
      <c r="G6729" s="31" t="s">
        <v>107</v>
      </c>
      <c r="H6729" s="31" t="s">
        <v>108</v>
      </c>
      <c r="I6729" s="31" t="s">
        <v>22849</v>
      </c>
      <c r="J6729" s="31" t="s">
        <v>22850</v>
      </c>
      <c r="K6729" s="31" t="s">
        <v>110</v>
      </c>
      <c r="L6729" s="31" t="s">
        <v>22847</v>
      </c>
      <c r="M6729" s="31" t="s">
        <v>9</v>
      </c>
      <c r="N6729" s="31" t="s">
        <v>25930</v>
      </c>
      <c r="O6729" s="31" t="s">
        <v>25929</v>
      </c>
      <c r="P6729" s="32" t="s">
        <v>67</v>
      </c>
      <c r="Q6729" s="32">
        <v>0.5</v>
      </c>
      <c r="R6729" t="str">
        <f t="shared" si="105"/>
        <v>Шост М.М. ПП, маг. "Продукти" р-н Белогорский Район, с.Вязовец, ул.Центральная, д.1</v>
      </c>
    </row>
    <row r="6730" spans="1:18" hidden="1" x14ac:dyDescent="0.25">
      <c r="A6730" s="32">
        <v>166311</v>
      </c>
      <c r="B6730" s="31" t="s">
        <v>22846</v>
      </c>
      <c r="C6730" s="31" t="s">
        <v>22847</v>
      </c>
      <c r="D6730" s="31" t="s">
        <v>22848</v>
      </c>
      <c r="E6730" s="31" t="s">
        <v>135</v>
      </c>
      <c r="F6730" s="31" t="s">
        <v>122</v>
      </c>
      <c r="G6730" s="31" t="s">
        <v>107</v>
      </c>
      <c r="H6730" s="31" t="s">
        <v>108</v>
      </c>
      <c r="I6730" s="31"/>
      <c r="J6730" s="31"/>
      <c r="K6730" s="31" t="s">
        <v>110</v>
      </c>
      <c r="L6730" s="31" t="s">
        <v>22847</v>
      </c>
      <c r="M6730" s="31" t="s">
        <v>9</v>
      </c>
      <c r="N6730" s="31" t="s">
        <v>25930</v>
      </c>
      <c r="O6730" s="31" t="s">
        <v>25929</v>
      </c>
      <c r="P6730" s="32" t="s">
        <v>67</v>
      </c>
      <c r="Q6730" s="32">
        <v>0.5</v>
      </c>
      <c r="R6730" t="str">
        <f t="shared" si="105"/>
        <v>Шост М.М. ПП, маг. "Продукти" р-н Белогорский Район, с.Вязовец, ул.Центральная, д.1</v>
      </c>
    </row>
    <row r="6731" spans="1:18" hidden="1" x14ac:dyDescent="0.25">
      <c r="A6731" s="32">
        <v>166316</v>
      </c>
      <c r="B6731" s="31" t="s">
        <v>22856</v>
      </c>
      <c r="C6731" s="31" t="s">
        <v>22857</v>
      </c>
      <c r="D6731" s="31" t="s">
        <v>20852</v>
      </c>
      <c r="E6731" s="31" t="s">
        <v>135</v>
      </c>
      <c r="F6731" s="31" t="s">
        <v>122</v>
      </c>
      <c r="G6731" s="31" t="s">
        <v>107</v>
      </c>
      <c r="H6731" s="31" t="s">
        <v>108</v>
      </c>
      <c r="I6731" s="31" t="s">
        <v>22858</v>
      </c>
      <c r="J6731" s="31" t="s">
        <v>22859</v>
      </c>
      <c r="K6731" s="31" t="s">
        <v>110</v>
      </c>
      <c r="L6731" s="31" t="s">
        <v>22857</v>
      </c>
      <c r="M6731" s="31" t="s">
        <v>9</v>
      </c>
      <c r="N6731" s="31" t="s">
        <v>25930</v>
      </c>
      <c r="O6731" s="31" t="s">
        <v>25929</v>
      </c>
      <c r="P6731" s="32" t="s">
        <v>66</v>
      </c>
      <c r="Q6731" s="32">
        <v>1</v>
      </c>
      <c r="R6731" t="str">
        <f t="shared" si="105"/>
        <v>Шостаченко І.М. ПП, маг."Дружба" р-н Белогорский Район, пгт.Белогорье, ул.Шевченко, д.78</v>
      </c>
    </row>
    <row r="6732" spans="1:18" hidden="1" x14ac:dyDescent="0.25">
      <c r="A6732" s="32">
        <v>166316</v>
      </c>
      <c r="B6732" s="31" t="s">
        <v>22856</v>
      </c>
      <c r="C6732" s="31" t="s">
        <v>22857</v>
      </c>
      <c r="D6732" s="31" t="s">
        <v>20852</v>
      </c>
      <c r="E6732" s="31" t="s">
        <v>135</v>
      </c>
      <c r="F6732" s="31" t="s">
        <v>122</v>
      </c>
      <c r="G6732" s="31" t="s">
        <v>107</v>
      </c>
      <c r="H6732" s="31" t="s">
        <v>108</v>
      </c>
      <c r="I6732" s="31"/>
      <c r="J6732" s="31"/>
      <c r="K6732" s="31" t="s">
        <v>110</v>
      </c>
      <c r="L6732" s="31" t="s">
        <v>22860</v>
      </c>
      <c r="M6732" s="31" t="s">
        <v>9</v>
      </c>
      <c r="N6732" s="31" t="s">
        <v>25930</v>
      </c>
      <c r="O6732" s="31" t="s">
        <v>25929</v>
      </c>
      <c r="P6732" s="32" t="s">
        <v>66</v>
      </c>
      <c r="Q6732" s="32">
        <v>1</v>
      </c>
      <c r="R6732" t="str">
        <f t="shared" si="105"/>
        <v>Шостаченко І.М. ПП, маг."Дружба" р-н Белогорский Район, пгт.Белогорье, ул.Шевченко, д.78</v>
      </c>
    </row>
    <row r="6733" spans="1:18" hidden="1" x14ac:dyDescent="0.25">
      <c r="A6733" s="32">
        <v>166318</v>
      </c>
      <c r="B6733" s="31" t="s">
        <v>22861</v>
      </c>
      <c r="C6733" s="31" t="s">
        <v>22862</v>
      </c>
      <c r="D6733" s="31" t="s">
        <v>22863</v>
      </c>
      <c r="E6733" s="31" t="s">
        <v>145</v>
      </c>
      <c r="F6733" s="31" t="s">
        <v>122</v>
      </c>
      <c r="G6733" s="31" t="s">
        <v>107</v>
      </c>
      <c r="H6733" s="31" t="s">
        <v>108</v>
      </c>
      <c r="I6733" s="31" t="s">
        <v>22864</v>
      </c>
      <c r="J6733" s="31" t="s">
        <v>22865</v>
      </c>
      <c r="K6733" s="31" t="s">
        <v>110</v>
      </c>
      <c r="L6733" s="31" t="s">
        <v>22862</v>
      </c>
      <c r="M6733" s="31" t="s">
        <v>16</v>
      </c>
      <c r="N6733" s="31" t="s">
        <v>25931</v>
      </c>
      <c r="O6733" s="31" t="s">
        <v>25929</v>
      </c>
      <c r="P6733" s="32" t="s">
        <v>67</v>
      </c>
      <c r="Q6733" s="32">
        <v>0.5</v>
      </c>
      <c r="R6733" t="str">
        <f t="shared" si="105"/>
        <v>Шпак Н.В. ПП, маг. "Крамниця" р-н Виньковецкий Район, с.Дашковцы (біля Заправки)</v>
      </c>
    </row>
    <row r="6734" spans="1:18" hidden="1" x14ac:dyDescent="0.25">
      <c r="A6734" s="32">
        <v>166318</v>
      </c>
      <c r="B6734" s="31" t="s">
        <v>22861</v>
      </c>
      <c r="C6734" s="31" t="s">
        <v>22862</v>
      </c>
      <c r="D6734" s="31" t="s">
        <v>22863</v>
      </c>
      <c r="E6734" s="31" t="s">
        <v>145</v>
      </c>
      <c r="F6734" s="31" t="s">
        <v>122</v>
      </c>
      <c r="G6734" s="31" t="s">
        <v>107</v>
      </c>
      <c r="H6734" s="31" t="s">
        <v>108</v>
      </c>
      <c r="I6734" s="31"/>
      <c r="J6734" s="31"/>
      <c r="K6734" s="31" t="s">
        <v>110</v>
      </c>
      <c r="L6734" s="31" t="s">
        <v>22862</v>
      </c>
      <c r="M6734" s="31" t="s">
        <v>16</v>
      </c>
      <c r="N6734" s="31" t="s">
        <v>25931</v>
      </c>
      <c r="O6734" s="31" t="s">
        <v>25929</v>
      </c>
      <c r="P6734" s="32" t="s">
        <v>67</v>
      </c>
      <c r="Q6734" s="32">
        <v>0.5</v>
      </c>
      <c r="R6734" t="str">
        <f t="shared" si="105"/>
        <v>Шпак Н.В. ПП, маг. "Крамниця" р-н Виньковецкий Район, с.Дашковцы (біля Заправки)</v>
      </c>
    </row>
    <row r="6735" spans="1:18" hidden="1" x14ac:dyDescent="0.25">
      <c r="A6735" s="32">
        <v>166323</v>
      </c>
      <c r="B6735" s="31" t="s">
        <v>22881</v>
      </c>
      <c r="C6735" s="31" t="s">
        <v>22882</v>
      </c>
      <c r="D6735" s="31" t="s">
        <v>22883</v>
      </c>
      <c r="E6735" s="31" t="s">
        <v>135</v>
      </c>
      <c r="F6735" s="31" t="s">
        <v>122</v>
      </c>
      <c r="G6735" s="31" t="s">
        <v>107</v>
      </c>
      <c r="H6735" s="31" t="s">
        <v>108</v>
      </c>
      <c r="I6735" s="31" t="s">
        <v>22879</v>
      </c>
      <c r="J6735" s="31" t="s">
        <v>22880</v>
      </c>
      <c r="K6735" s="31" t="s">
        <v>110</v>
      </c>
      <c r="L6735" s="31" t="s">
        <v>22882</v>
      </c>
      <c r="M6735" s="31" t="s">
        <v>10</v>
      </c>
      <c r="N6735" s="31" t="s">
        <v>25930</v>
      </c>
      <c r="O6735" s="31" t="s">
        <v>25929</v>
      </c>
      <c r="P6735" s="32" t="s">
        <v>66</v>
      </c>
      <c r="Q6735" s="32">
        <v>0.5</v>
      </c>
      <c r="R6735" t="str">
        <f t="shared" si="105"/>
        <v>Штиба О.С. ПП, маг. "Вікторія" р-н Славутский Район, с.Полянь, ул.Ленина, д.6</v>
      </c>
    </row>
    <row r="6736" spans="1:18" hidden="1" x14ac:dyDescent="0.25">
      <c r="A6736" s="32">
        <v>166323</v>
      </c>
      <c r="B6736" s="31" t="s">
        <v>22881</v>
      </c>
      <c r="C6736" s="31" t="s">
        <v>22882</v>
      </c>
      <c r="D6736" s="31" t="s">
        <v>22883</v>
      </c>
      <c r="E6736" s="31" t="s">
        <v>135</v>
      </c>
      <c r="F6736" s="31" t="s">
        <v>122</v>
      </c>
      <c r="G6736" s="31" t="s">
        <v>107</v>
      </c>
      <c r="H6736" s="31" t="s">
        <v>108</v>
      </c>
      <c r="I6736" s="31"/>
      <c r="J6736" s="31"/>
      <c r="K6736" s="31" t="s">
        <v>110</v>
      </c>
      <c r="L6736" s="31" t="s">
        <v>22882</v>
      </c>
      <c r="M6736" s="31" t="s">
        <v>10</v>
      </c>
      <c r="N6736" s="31" t="s">
        <v>25930</v>
      </c>
      <c r="O6736" s="31" t="s">
        <v>25929</v>
      </c>
      <c r="P6736" s="32" t="s">
        <v>66</v>
      </c>
      <c r="Q6736" s="32">
        <v>0.5</v>
      </c>
      <c r="R6736" t="str">
        <f t="shared" si="105"/>
        <v>Штиба О.С. ПП, маг. "Вікторія" р-н Славутский Район, с.Полянь, ул.Ленина, д.6</v>
      </c>
    </row>
    <row r="6737" spans="1:18" hidden="1" x14ac:dyDescent="0.25">
      <c r="A6737" s="32">
        <v>166327</v>
      </c>
      <c r="B6737" s="31" t="s">
        <v>22891</v>
      </c>
      <c r="C6737" s="31" t="s">
        <v>22892</v>
      </c>
      <c r="D6737" s="31" t="s">
        <v>22893</v>
      </c>
      <c r="E6737" s="31" t="s">
        <v>135</v>
      </c>
      <c r="F6737" s="31" t="s">
        <v>122</v>
      </c>
      <c r="G6737" s="31" t="s">
        <v>107</v>
      </c>
      <c r="H6737" s="31" t="s">
        <v>108</v>
      </c>
      <c r="I6737" s="31" t="s">
        <v>13665</v>
      </c>
      <c r="J6737" s="31" t="s">
        <v>13666</v>
      </c>
      <c r="K6737" s="31" t="s">
        <v>110</v>
      </c>
      <c r="L6737" s="31" t="s">
        <v>22894</v>
      </c>
      <c r="M6737" s="31" t="s">
        <v>9</v>
      </c>
      <c r="N6737" s="31" t="s">
        <v>25930</v>
      </c>
      <c r="O6737" s="31" t="s">
        <v>25929</v>
      </c>
      <c r="P6737" s="32" t="s">
        <v>66</v>
      </c>
      <c r="Q6737" s="32">
        <v>1</v>
      </c>
      <c r="R6737" t="str">
        <f t="shared" si="105"/>
        <v>Шубіна С.С. ПП, маг. "Міні-Маркет" р-н Белогорский Район, пгт.Белогорье, ул.Шевченко, д.71а</v>
      </c>
    </row>
    <row r="6738" spans="1:18" hidden="1" x14ac:dyDescent="0.25">
      <c r="A6738" s="32">
        <v>166327</v>
      </c>
      <c r="B6738" s="31" t="s">
        <v>22891</v>
      </c>
      <c r="C6738" s="31" t="s">
        <v>22892</v>
      </c>
      <c r="D6738" s="31" t="s">
        <v>22893</v>
      </c>
      <c r="E6738" s="31" t="s">
        <v>135</v>
      </c>
      <c r="F6738" s="31" t="s">
        <v>122</v>
      </c>
      <c r="G6738" s="31" t="s">
        <v>107</v>
      </c>
      <c r="H6738" s="31" t="s">
        <v>108</v>
      </c>
      <c r="I6738" s="31"/>
      <c r="J6738" s="31"/>
      <c r="K6738" s="31" t="s">
        <v>110</v>
      </c>
      <c r="L6738" s="31" t="s">
        <v>22892</v>
      </c>
      <c r="M6738" s="31" t="s">
        <v>9</v>
      </c>
      <c r="N6738" s="31" t="s">
        <v>25930</v>
      </c>
      <c r="O6738" s="31" t="s">
        <v>25929</v>
      </c>
      <c r="P6738" s="32" t="s">
        <v>66</v>
      </c>
      <c r="Q6738" s="32">
        <v>1</v>
      </c>
      <c r="R6738" t="str">
        <f t="shared" si="105"/>
        <v>Шубіна С.С. ПП, маг. "Міні-Маркет" р-н Белогорский Район, пгт.Белогорье, ул.Шевченко, д.71а</v>
      </c>
    </row>
    <row r="6739" spans="1:18" hidden="1" x14ac:dyDescent="0.25">
      <c r="A6739" s="32">
        <v>166333</v>
      </c>
      <c r="B6739" s="31" t="s">
        <v>22906</v>
      </c>
      <c r="C6739" s="31" t="s">
        <v>22907</v>
      </c>
      <c r="D6739" s="31" t="s">
        <v>22908</v>
      </c>
      <c r="E6739" s="31" t="s">
        <v>135</v>
      </c>
      <c r="F6739" s="31" t="s">
        <v>122</v>
      </c>
      <c r="G6739" s="31" t="s">
        <v>107</v>
      </c>
      <c r="H6739" s="31" t="s">
        <v>108</v>
      </c>
      <c r="I6739" s="31" t="s">
        <v>22909</v>
      </c>
      <c r="J6739" s="31" t="s">
        <v>22910</v>
      </c>
      <c r="K6739" s="31" t="s">
        <v>110</v>
      </c>
      <c r="L6739" s="31" t="s">
        <v>22907</v>
      </c>
      <c r="M6739" s="31" t="s">
        <v>8</v>
      </c>
      <c r="N6739" s="31" t="s">
        <v>25930</v>
      </c>
      <c r="O6739" s="31" t="s">
        <v>25929</v>
      </c>
      <c r="P6739" s="32" t="s">
        <v>66</v>
      </c>
      <c r="Q6739" s="32">
        <v>0.5</v>
      </c>
      <c r="R6739" t="str">
        <f t="shared" si="105"/>
        <v>Шум Г.В. ПП, маг. "Продтовари" р-н Славутский Район, с.Хоняков, д.53а (ул. Шевченка)</v>
      </c>
    </row>
    <row r="6740" spans="1:18" hidden="1" x14ac:dyDescent="0.25">
      <c r="A6740" s="32">
        <v>166333</v>
      </c>
      <c r="B6740" s="31" t="s">
        <v>22906</v>
      </c>
      <c r="C6740" s="31" t="s">
        <v>22907</v>
      </c>
      <c r="D6740" s="31" t="s">
        <v>22908</v>
      </c>
      <c r="E6740" s="31" t="s">
        <v>135</v>
      </c>
      <c r="F6740" s="31" t="s">
        <v>122</v>
      </c>
      <c r="G6740" s="31" t="s">
        <v>107</v>
      </c>
      <c r="H6740" s="31" t="s">
        <v>108</v>
      </c>
      <c r="I6740" s="31"/>
      <c r="J6740" s="31"/>
      <c r="K6740" s="31" t="s">
        <v>110</v>
      </c>
      <c r="L6740" s="31" t="s">
        <v>22907</v>
      </c>
      <c r="M6740" s="31" t="s">
        <v>8</v>
      </c>
      <c r="N6740" s="31" t="s">
        <v>25930</v>
      </c>
      <c r="O6740" s="31" t="s">
        <v>25929</v>
      </c>
      <c r="P6740" s="32" t="s">
        <v>66</v>
      </c>
      <c r="Q6740" s="32">
        <v>0.5</v>
      </c>
      <c r="R6740" t="str">
        <f t="shared" si="105"/>
        <v>Шум Г.В. ПП, маг. "Продтовари" р-н Славутский Район, с.Хоняков, д.53а (ул. Шевченка)</v>
      </c>
    </row>
    <row r="6741" spans="1:18" hidden="1" x14ac:dyDescent="0.25">
      <c r="A6741" s="32">
        <v>166339</v>
      </c>
      <c r="B6741" s="31" t="s">
        <v>22914</v>
      </c>
      <c r="C6741" s="31" t="s">
        <v>22915</v>
      </c>
      <c r="D6741" s="31" t="s">
        <v>22916</v>
      </c>
      <c r="E6741" s="31" t="s">
        <v>135</v>
      </c>
      <c r="F6741" s="31" t="s">
        <v>122</v>
      </c>
      <c r="G6741" s="31" t="s">
        <v>107</v>
      </c>
      <c r="H6741" s="31" t="s">
        <v>108</v>
      </c>
      <c r="I6741" s="31" t="s">
        <v>22917</v>
      </c>
      <c r="J6741" s="31" t="s">
        <v>22918</v>
      </c>
      <c r="K6741" s="31" t="s">
        <v>110</v>
      </c>
      <c r="L6741" s="31" t="s">
        <v>22915</v>
      </c>
      <c r="M6741" s="31" t="s">
        <v>10</v>
      </c>
      <c r="N6741" s="31" t="s">
        <v>25930</v>
      </c>
      <c r="O6741" s="31" t="s">
        <v>25929</v>
      </c>
      <c r="P6741" s="32" t="s">
        <v>66</v>
      </c>
      <c r="Q6741" s="32">
        <v>0.5</v>
      </c>
      <c r="R6741" t="str">
        <f t="shared" si="105"/>
        <v>Шумик І.І. ПП, маг. "Дар" г.Нетишин, ул.Строителей, д.8а</v>
      </c>
    </row>
    <row r="6742" spans="1:18" hidden="1" x14ac:dyDescent="0.25">
      <c r="A6742" s="32">
        <v>166339</v>
      </c>
      <c r="B6742" s="31" t="s">
        <v>22914</v>
      </c>
      <c r="C6742" s="31" t="s">
        <v>22915</v>
      </c>
      <c r="D6742" s="31" t="s">
        <v>22916</v>
      </c>
      <c r="E6742" s="31" t="s">
        <v>135</v>
      </c>
      <c r="F6742" s="31" t="s">
        <v>122</v>
      </c>
      <c r="G6742" s="31" t="s">
        <v>107</v>
      </c>
      <c r="H6742" s="31" t="s">
        <v>108</v>
      </c>
      <c r="I6742" s="31"/>
      <c r="J6742" s="31"/>
      <c r="K6742" s="31" t="s">
        <v>110</v>
      </c>
      <c r="L6742" s="31" t="s">
        <v>22915</v>
      </c>
      <c r="M6742" s="31" t="s">
        <v>10</v>
      </c>
      <c r="N6742" s="31" t="s">
        <v>25930</v>
      </c>
      <c r="O6742" s="31" t="s">
        <v>25929</v>
      </c>
      <c r="P6742" s="32" t="s">
        <v>66</v>
      </c>
      <c r="Q6742" s="32">
        <v>0.5</v>
      </c>
      <c r="R6742" t="str">
        <f t="shared" si="105"/>
        <v>Шумик І.І. ПП, маг. "Дар" г.Нетишин, ул.Строителей, д.8а</v>
      </c>
    </row>
    <row r="6743" spans="1:18" hidden="1" x14ac:dyDescent="0.25">
      <c r="A6743" s="32">
        <v>166346</v>
      </c>
      <c r="B6743" s="31" t="s">
        <v>22939</v>
      </c>
      <c r="C6743" s="31" t="s">
        <v>22940</v>
      </c>
      <c r="D6743" s="31" t="s">
        <v>22941</v>
      </c>
      <c r="E6743" s="31" t="s">
        <v>135</v>
      </c>
      <c r="F6743" s="31" t="s">
        <v>122</v>
      </c>
      <c r="G6743" s="31" t="s">
        <v>107</v>
      </c>
      <c r="H6743" s="31" t="s">
        <v>108</v>
      </c>
      <c r="I6743" s="31" t="s">
        <v>22942</v>
      </c>
      <c r="J6743" s="31" t="s">
        <v>22943</v>
      </c>
      <c r="K6743" s="31" t="s">
        <v>110</v>
      </c>
      <c r="L6743" s="31" t="s">
        <v>22940</v>
      </c>
      <c r="M6743" s="31" t="s">
        <v>12</v>
      </c>
      <c r="N6743" s="31" t="s">
        <v>25930</v>
      </c>
      <c r="O6743" s="31" t="s">
        <v>25929</v>
      </c>
      <c r="P6743" s="32" t="s">
        <v>66</v>
      </c>
      <c r="Q6743" s="32">
        <v>1</v>
      </c>
      <c r="R6743" t="str">
        <f t="shared" si="105"/>
        <v>Щипакова О.І. ПП, маг. "Мрія" р-н Полонский Район, пгт.Понинка, ул.Островского Николая (район БАМ)</v>
      </c>
    </row>
    <row r="6744" spans="1:18" hidden="1" x14ac:dyDescent="0.25">
      <c r="A6744" s="32">
        <v>166346</v>
      </c>
      <c r="B6744" s="31" t="s">
        <v>22939</v>
      </c>
      <c r="C6744" s="31" t="s">
        <v>22940</v>
      </c>
      <c r="D6744" s="31" t="s">
        <v>22941</v>
      </c>
      <c r="E6744" s="31" t="s">
        <v>135</v>
      </c>
      <c r="F6744" s="31" t="s">
        <v>122</v>
      </c>
      <c r="G6744" s="31" t="s">
        <v>107</v>
      </c>
      <c r="H6744" s="31" t="s">
        <v>108</v>
      </c>
      <c r="I6744" s="31"/>
      <c r="J6744" s="31"/>
      <c r="K6744" s="31" t="s">
        <v>110</v>
      </c>
      <c r="L6744" s="31" t="s">
        <v>22940</v>
      </c>
      <c r="M6744" s="31" t="s">
        <v>12</v>
      </c>
      <c r="N6744" s="31" t="s">
        <v>25930</v>
      </c>
      <c r="O6744" s="31" t="s">
        <v>25929</v>
      </c>
      <c r="P6744" s="32" t="s">
        <v>66</v>
      </c>
      <c r="Q6744" s="32">
        <v>1</v>
      </c>
      <c r="R6744" t="str">
        <f t="shared" si="105"/>
        <v>Щипакова О.І. ПП, маг. "Мрія" р-н Полонский Район, пгт.Понинка, ул.Островского Николая (район БАМ)</v>
      </c>
    </row>
    <row r="6745" spans="1:18" hidden="1" x14ac:dyDescent="0.25">
      <c r="A6745" s="32">
        <v>166347</v>
      </c>
      <c r="B6745" s="31" t="s">
        <v>22944</v>
      </c>
      <c r="C6745" s="31" t="s">
        <v>22945</v>
      </c>
      <c r="D6745" s="31" t="s">
        <v>22946</v>
      </c>
      <c r="E6745" s="31" t="s">
        <v>135</v>
      </c>
      <c r="F6745" s="31" t="s">
        <v>122</v>
      </c>
      <c r="G6745" s="31" t="s">
        <v>107</v>
      </c>
      <c r="H6745" s="31" t="s">
        <v>108</v>
      </c>
      <c r="I6745" s="31" t="s">
        <v>22942</v>
      </c>
      <c r="J6745" s="31" t="s">
        <v>22943</v>
      </c>
      <c r="K6745" s="31" t="s">
        <v>110</v>
      </c>
      <c r="L6745" s="31" t="s">
        <v>22945</v>
      </c>
      <c r="M6745" s="31" t="s">
        <v>12</v>
      </c>
      <c r="N6745" s="31" t="s">
        <v>25930</v>
      </c>
      <c r="O6745" s="31" t="s">
        <v>25929</v>
      </c>
      <c r="P6745" s="32" t="s">
        <v>66</v>
      </c>
      <c r="Q6745" s="32">
        <v>1</v>
      </c>
      <c r="R6745" t="str">
        <f t="shared" si="105"/>
        <v>Щипакова О.І. ПП, маг. "Шанс" р-н Полонский Район, пгт.Понинка, пер.Боженко, д.12</v>
      </c>
    </row>
    <row r="6746" spans="1:18" hidden="1" x14ac:dyDescent="0.25">
      <c r="A6746" s="32">
        <v>166347</v>
      </c>
      <c r="B6746" s="31" t="s">
        <v>22944</v>
      </c>
      <c r="C6746" s="31" t="s">
        <v>22945</v>
      </c>
      <c r="D6746" s="31" t="s">
        <v>22946</v>
      </c>
      <c r="E6746" s="31" t="s">
        <v>135</v>
      </c>
      <c r="F6746" s="31" t="s">
        <v>122</v>
      </c>
      <c r="G6746" s="31" t="s">
        <v>107</v>
      </c>
      <c r="H6746" s="31" t="s">
        <v>108</v>
      </c>
      <c r="I6746" s="31"/>
      <c r="J6746" s="31"/>
      <c r="K6746" s="31" t="s">
        <v>110</v>
      </c>
      <c r="L6746" s="31" t="s">
        <v>22945</v>
      </c>
      <c r="M6746" s="31" t="s">
        <v>12</v>
      </c>
      <c r="N6746" s="31" t="s">
        <v>25930</v>
      </c>
      <c r="O6746" s="31" t="s">
        <v>25929</v>
      </c>
      <c r="P6746" s="32" t="s">
        <v>66</v>
      </c>
      <c r="Q6746" s="32">
        <v>1</v>
      </c>
      <c r="R6746" t="str">
        <f t="shared" si="105"/>
        <v>Щипакова О.І. ПП, маг. "Шанс" р-н Полонский Район, пгт.Понинка, пер.Боженко, д.12</v>
      </c>
    </row>
    <row r="6747" spans="1:18" hidden="1" x14ac:dyDescent="0.25">
      <c r="A6747" s="32">
        <v>166363</v>
      </c>
      <c r="B6747" s="31" t="s">
        <v>22966</v>
      </c>
      <c r="C6747" s="31" t="s">
        <v>22967</v>
      </c>
      <c r="D6747" s="31" t="s">
        <v>22968</v>
      </c>
      <c r="E6747" s="31" t="s">
        <v>135</v>
      </c>
      <c r="F6747" s="31" t="s">
        <v>122</v>
      </c>
      <c r="G6747" s="31" t="s">
        <v>107</v>
      </c>
      <c r="H6747" s="31" t="s">
        <v>108</v>
      </c>
      <c r="I6747" s="31" t="s">
        <v>22969</v>
      </c>
      <c r="J6747" s="31" t="s">
        <v>22970</v>
      </c>
      <c r="K6747" s="31" t="s">
        <v>110</v>
      </c>
      <c r="L6747" s="31" t="s">
        <v>22967</v>
      </c>
      <c r="M6747" s="31" t="s">
        <v>7</v>
      </c>
      <c r="N6747" s="31" t="s">
        <v>25930</v>
      </c>
      <c r="O6747" s="31" t="s">
        <v>25929</v>
      </c>
      <c r="P6747" s="32" t="s">
        <v>67</v>
      </c>
      <c r="Q6747" s="32">
        <v>0.5</v>
      </c>
      <c r="R6747" t="str">
        <f t="shared" si="105"/>
        <v>Юрчук В.Д.ПП,маг "Продукти" р-н Изяславский Район, с.Шекерынци, ул.Петровского, д.80 (за клубом)</v>
      </c>
    </row>
    <row r="6748" spans="1:18" hidden="1" x14ac:dyDescent="0.25">
      <c r="A6748" s="32">
        <v>166363</v>
      </c>
      <c r="B6748" s="31" t="s">
        <v>22966</v>
      </c>
      <c r="C6748" s="31" t="s">
        <v>22967</v>
      </c>
      <c r="D6748" s="31" t="s">
        <v>22968</v>
      </c>
      <c r="E6748" s="31" t="s">
        <v>135</v>
      </c>
      <c r="F6748" s="31" t="s">
        <v>122</v>
      </c>
      <c r="G6748" s="31" t="s">
        <v>107</v>
      </c>
      <c r="H6748" s="31" t="s">
        <v>108</v>
      </c>
      <c r="I6748" s="31"/>
      <c r="J6748" s="31"/>
      <c r="K6748" s="31" t="s">
        <v>110</v>
      </c>
      <c r="L6748" s="31" t="s">
        <v>22967</v>
      </c>
      <c r="M6748" s="31" t="s">
        <v>7</v>
      </c>
      <c r="N6748" s="31" t="s">
        <v>25930</v>
      </c>
      <c r="O6748" s="31" t="s">
        <v>25929</v>
      </c>
      <c r="P6748" s="32" t="s">
        <v>67</v>
      </c>
      <c r="Q6748" s="32">
        <v>0.5</v>
      </c>
      <c r="R6748" t="str">
        <f t="shared" si="105"/>
        <v>Юрчук В.Д.ПП,маг "Продукти" р-н Изяславский Район, с.Шекерынци, ул.Петровского, д.80 (за клубом)</v>
      </c>
    </row>
    <row r="6749" spans="1:18" hidden="1" x14ac:dyDescent="0.25">
      <c r="A6749" s="32">
        <v>166366</v>
      </c>
      <c r="B6749" s="31" t="s">
        <v>22977</v>
      </c>
      <c r="C6749" s="31" t="s">
        <v>22978</v>
      </c>
      <c r="D6749" s="31" t="s">
        <v>22976</v>
      </c>
      <c r="E6749" s="31" t="s">
        <v>135</v>
      </c>
      <c r="F6749" s="31" t="s">
        <v>122</v>
      </c>
      <c r="G6749" s="31" t="s">
        <v>107</v>
      </c>
      <c r="H6749" s="31" t="s">
        <v>108</v>
      </c>
      <c r="I6749" s="31"/>
      <c r="J6749" s="31"/>
      <c r="K6749" s="31" t="s">
        <v>110</v>
      </c>
      <c r="L6749" s="31" t="s">
        <v>22978</v>
      </c>
      <c r="M6749" s="31" t="s">
        <v>9</v>
      </c>
      <c r="N6749" s="31" t="s">
        <v>25930</v>
      </c>
      <c r="O6749" s="31" t="s">
        <v>25929</v>
      </c>
      <c r="P6749" s="32" t="s">
        <v>66</v>
      </c>
      <c r="Q6749" s="32">
        <v>1</v>
      </c>
      <c r="R6749" t="str">
        <f t="shared" si="105"/>
        <v>Юрчук Ю.М. ПП, маг. "Веселка" р-н Белогорский Район, пгт.Белогорье, ул.Шевченко, д.33а</v>
      </c>
    </row>
    <row r="6750" spans="1:18" hidden="1" x14ac:dyDescent="0.25">
      <c r="A6750" s="32">
        <v>162604</v>
      </c>
      <c r="B6750" s="31" t="s">
        <v>14721</v>
      </c>
      <c r="C6750" s="31" t="s">
        <v>14722</v>
      </c>
      <c r="D6750" s="31" t="s">
        <v>4372</v>
      </c>
      <c r="E6750" s="31" t="s">
        <v>135</v>
      </c>
      <c r="F6750" s="31" t="s">
        <v>122</v>
      </c>
      <c r="G6750" s="31" t="s">
        <v>107</v>
      </c>
      <c r="H6750" s="31" t="s">
        <v>108</v>
      </c>
      <c r="I6750" s="31" t="s">
        <v>124</v>
      </c>
      <c r="J6750" s="31" t="s">
        <v>109</v>
      </c>
      <c r="K6750" s="31" t="s">
        <v>110</v>
      </c>
      <c r="L6750" s="31" t="s">
        <v>14723</v>
      </c>
      <c r="M6750" s="31" t="s">
        <v>12</v>
      </c>
      <c r="N6750" s="31" t="s">
        <v>25930</v>
      </c>
      <c r="O6750" s="31" t="s">
        <v>25929</v>
      </c>
      <c r="P6750" s="32" t="s">
        <v>25948</v>
      </c>
      <c r="Q6750" s="32">
        <v>0</v>
      </c>
      <c r="R6750" t="str">
        <f t="shared" si="105"/>
        <v>Воронін О.В. ПП, маг. "Жи-Во" р-н Полонский Район, г.Полонное, ул.Привокзальная, д.80</v>
      </c>
    </row>
    <row r="6751" spans="1:18" hidden="1" x14ac:dyDescent="0.25">
      <c r="A6751" s="32">
        <v>162604</v>
      </c>
      <c r="B6751" s="31" t="s">
        <v>14724</v>
      </c>
      <c r="C6751" s="31" t="s">
        <v>14722</v>
      </c>
      <c r="D6751" s="31" t="s">
        <v>4372</v>
      </c>
      <c r="E6751" s="31" t="s">
        <v>135</v>
      </c>
      <c r="F6751" s="31" t="s">
        <v>122</v>
      </c>
      <c r="G6751" s="31" t="s">
        <v>107</v>
      </c>
      <c r="H6751" s="31" t="s">
        <v>108</v>
      </c>
      <c r="I6751" s="31" t="s">
        <v>124</v>
      </c>
      <c r="J6751" s="31" t="s">
        <v>109</v>
      </c>
      <c r="K6751" s="31" t="s">
        <v>110</v>
      </c>
      <c r="L6751" s="31" t="s">
        <v>14722</v>
      </c>
      <c r="M6751" s="31" t="s">
        <v>12</v>
      </c>
      <c r="N6751" s="31" t="s">
        <v>25930</v>
      </c>
      <c r="O6751" s="31" t="s">
        <v>25929</v>
      </c>
      <c r="P6751" s="32" t="s">
        <v>25948</v>
      </c>
      <c r="Q6751" s="32">
        <v>0</v>
      </c>
      <c r="R6751" t="str">
        <f t="shared" si="105"/>
        <v>Воронін О.В. ПП, маг. "Жи-Во" р-н Полонский Район, г.Полонное, ул.Привокзальная, д.80</v>
      </c>
    </row>
    <row r="6752" spans="1:18" hidden="1" x14ac:dyDescent="0.25">
      <c r="A6752" s="32">
        <v>162605</v>
      </c>
      <c r="B6752" s="31" t="s">
        <v>14725</v>
      </c>
      <c r="C6752" s="31" t="s">
        <v>14726</v>
      </c>
      <c r="D6752" s="31" t="s">
        <v>14727</v>
      </c>
      <c r="E6752" s="31" t="s">
        <v>135</v>
      </c>
      <c r="F6752" s="31" t="s">
        <v>122</v>
      </c>
      <c r="G6752" s="31" t="s">
        <v>107</v>
      </c>
      <c r="H6752" s="31" t="s">
        <v>108</v>
      </c>
      <c r="I6752" s="31" t="s">
        <v>14728</v>
      </c>
      <c r="J6752" s="31" t="s">
        <v>14729</v>
      </c>
      <c r="K6752" s="31" t="s">
        <v>110</v>
      </c>
      <c r="L6752" s="31" t="s">
        <v>14726</v>
      </c>
      <c r="M6752" s="31" t="s">
        <v>10</v>
      </c>
      <c r="N6752" s="31" t="s">
        <v>25930</v>
      </c>
      <c r="O6752" s="31" t="s">
        <v>25929</v>
      </c>
      <c r="P6752" s="32" t="s">
        <v>66</v>
      </c>
      <c r="Q6752" s="32">
        <v>1</v>
      </c>
      <c r="R6752" t="str">
        <f t="shared" si="105"/>
        <v>Воротило В.В. ПП, маг. "Продукти" р-н Изяславский Район, с.Новое Село, ул.Ленина, д.38в</v>
      </c>
    </row>
    <row r="6753" spans="1:18" hidden="1" x14ac:dyDescent="0.25">
      <c r="A6753" s="32">
        <v>162605</v>
      </c>
      <c r="B6753" s="31" t="s">
        <v>14725</v>
      </c>
      <c r="C6753" s="31" t="s">
        <v>14726</v>
      </c>
      <c r="D6753" s="31" t="s">
        <v>14727</v>
      </c>
      <c r="E6753" s="31" t="s">
        <v>135</v>
      </c>
      <c r="F6753" s="31" t="s">
        <v>122</v>
      </c>
      <c r="G6753" s="31" t="s">
        <v>107</v>
      </c>
      <c r="H6753" s="31" t="s">
        <v>108</v>
      </c>
      <c r="I6753" s="31"/>
      <c r="J6753" s="31"/>
      <c r="K6753" s="31" t="s">
        <v>110</v>
      </c>
      <c r="L6753" s="31" t="s">
        <v>14726</v>
      </c>
      <c r="M6753" s="31" t="s">
        <v>10</v>
      </c>
      <c r="N6753" s="31" t="s">
        <v>25930</v>
      </c>
      <c r="O6753" s="31" t="s">
        <v>25929</v>
      </c>
      <c r="P6753" s="32" t="s">
        <v>66</v>
      </c>
      <c r="Q6753" s="32">
        <v>1</v>
      </c>
      <c r="R6753" t="str">
        <f t="shared" si="105"/>
        <v>Воротило В.В. ПП, маг. "Продукти" р-н Изяславский Район, с.Новое Село, ул.Ленина, д.38в</v>
      </c>
    </row>
    <row r="6754" spans="1:18" hidden="1" x14ac:dyDescent="0.25">
      <c r="A6754" s="32">
        <v>162626</v>
      </c>
      <c r="B6754" s="31" t="s">
        <v>14763</v>
      </c>
      <c r="C6754" s="31" t="s">
        <v>14764</v>
      </c>
      <c r="D6754" s="31" t="s">
        <v>14765</v>
      </c>
      <c r="E6754" s="31" t="s">
        <v>135</v>
      </c>
      <c r="F6754" s="31" t="s">
        <v>122</v>
      </c>
      <c r="G6754" s="31" t="s">
        <v>107</v>
      </c>
      <c r="H6754" s="31" t="s">
        <v>108</v>
      </c>
      <c r="I6754" s="31" t="s">
        <v>14766</v>
      </c>
      <c r="J6754" s="31" t="s">
        <v>14767</v>
      </c>
      <c r="K6754" s="31" t="s">
        <v>110</v>
      </c>
      <c r="L6754" s="31" t="s">
        <v>14764</v>
      </c>
      <c r="M6754" s="31" t="s">
        <v>7</v>
      </c>
      <c r="N6754" s="31" t="s">
        <v>25930</v>
      </c>
      <c r="O6754" s="31" t="s">
        <v>25929</v>
      </c>
      <c r="P6754" s="32" t="s">
        <v>67</v>
      </c>
      <c r="Q6754" s="32">
        <v>0.5</v>
      </c>
      <c r="R6754" t="str">
        <f t="shared" si="105"/>
        <v>Гаврилюк І.І. ПП, маг. "АБС" г.Славута, ул.Церковная, д.46</v>
      </c>
    </row>
    <row r="6755" spans="1:18" hidden="1" x14ac:dyDescent="0.25">
      <c r="A6755" s="32">
        <v>162627</v>
      </c>
      <c r="B6755" s="31" t="s">
        <v>14768</v>
      </c>
      <c r="C6755" s="31" t="s">
        <v>14769</v>
      </c>
      <c r="D6755" s="31" t="s">
        <v>14770</v>
      </c>
      <c r="E6755" s="31" t="s">
        <v>145</v>
      </c>
      <c r="F6755" s="31" t="s">
        <v>122</v>
      </c>
      <c r="G6755" s="31" t="s">
        <v>107</v>
      </c>
      <c r="H6755" s="31" t="s">
        <v>108</v>
      </c>
      <c r="I6755" s="31" t="s">
        <v>14771</v>
      </c>
      <c r="J6755" s="31" t="s">
        <v>14772</v>
      </c>
      <c r="K6755" s="31" t="s">
        <v>110</v>
      </c>
      <c r="L6755" s="31" t="s">
        <v>14769</v>
      </c>
      <c r="M6755" s="31" t="s">
        <v>13</v>
      </c>
      <c r="N6755" s="31" t="s">
        <v>25931</v>
      </c>
      <c r="O6755" s="31" t="s">
        <v>25929</v>
      </c>
      <c r="P6755" s="32" t="s">
        <v>67</v>
      </c>
      <c r="Q6755" s="32">
        <v>0.5</v>
      </c>
      <c r="R6755" t="str">
        <f t="shared" si="105"/>
        <v>Гаврилюк Л.В. ПП, маг. "Жаннет" р-н Деражнянский Район, с.Яськивци, ул.Октябрьская, д.61/1</v>
      </c>
    </row>
    <row r="6756" spans="1:18" hidden="1" x14ac:dyDescent="0.25">
      <c r="A6756" s="32">
        <v>162632</v>
      </c>
      <c r="B6756" s="31" t="s">
        <v>14778</v>
      </c>
      <c r="C6756" s="31" t="s">
        <v>14779</v>
      </c>
      <c r="D6756" s="31" t="s">
        <v>14780</v>
      </c>
      <c r="E6756" s="31" t="s">
        <v>145</v>
      </c>
      <c r="F6756" s="31" t="s">
        <v>122</v>
      </c>
      <c r="G6756" s="31" t="s">
        <v>107</v>
      </c>
      <c r="H6756" s="31" t="s">
        <v>108</v>
      </c>
      <c r="I6756" s="31" t="s">
        <v>14781</v>
      </c>
      <c r="J6756" s="31" t="s">
        <v>14782</v>
      </c>
      <c r="K6756" s="31" t="s">
        <v>110</v>
      </c>
      <c r="L6756" s="31" t="s">
        <v>14779</v>
      </c>
      <c r="M6756" s="31" t="s">
        <v>14</v>
      </c>
      <c r="N6756" s="31" t="s">
        <v>25931</v>
      </c>
      <c r="O6756" s="31" t="s">
        <v>25929</v>
      </c>
      <c r="P6756" s="32" t="s">
        <v>67</v>
      </c>
      <c r="Q6756" s="32">
        <v>0.5</v>
      </c>
      <c r="R6756" t="str">
        <f t="shared" si="105"/>
        <v>Гаврилюк Т.В. ПП, маг. "Продукти" р-н Ярмолинецкий Район, с.Шаровка, ул.Школьная, д.7</v>
      </c>
    </row>
    <row r="6757" spans="1:18" hidden="1" x14ac:dyDescent="0.25">
      <c r="A6757" s="32">
        <v>162659</v>
      </c>
      <c r="B6757" s="31" t="s">
        <v>14827</v>
      </c>
      <c r="C6757" s="31" t="s">
        <v>14828</v>
      </c>
      <c r="D6757" s="31" t="s">
        <v>14829</v>
      </c>
      <c r="E6757" s="31" t="s">
        <v>145</v>
      </c>
      <c r="F6757" s="31" t="s">
        <v>122</v>
      </c>
      <c r="G6757" s="31" t="s">
        <v>107</v>
      </c>
      <c r="H6757" s="31" t="s">
        <v>108</v>
      </c>
      <c r="I6757" s="31" t="s">
        <v>14830</v>
      </c>
      <c r="J6757" s="31" t="s">
        <v>14831</v>
      </c>
      <c r="K6757" s="31" t="s">
        <v>110</v>
      </c>
      <c r="L6757" s="31" t="s">
        <v>14828</v>
      </c>
      <c r="M6757" s="31" t="s">
        <v>15</v>
      </c>
      <c r="N6757" s="31" t="s">
        <v>25931</v>
      </c>
      <c r="O6757" s="31" t="s">
        <v>25929</v>
      </c>
      <c r="P6757" s="32" t="s">
        <v>66</v>
      </c>
      <c r="Q6757" s="32">
        <v>1</v>
      </c>
      <c r="R6757" t="str">
        <f t="shared" si="105"/>
        <v>Галко Л.А. ПП, маг. "Деніс" р-н Волочисский Район, г.Волочиск, ул.Независимости, д.29а</v>
      </c>
    </row>
    <row r="6758" spans="1:18" hidden="1" x14ac:dyDescent="0.25">
      <c r="A6758" s="32">
        <v>162659</v>
      </c>
      <c r="B6758" s="31" t="s">
        <v>14827</v>
      </c>
      <c r="C6758" s="31" t="s">
        <v>14828</v>
      </c>
      <c r="D6758" s="31" t="s">
        <v>14829</v>
      </c>
      <c r="E6758" s="31" t="s">
        <v>145</v>
      </c>
      <c r="F6758" s="31" t="s">
        <v>122</v>
      </c>
      <c r="G6758" s="31" t="s">
        <v>107</v>
      </c>
      <c r="H6758" s="31" t="s">
        <v>108</v>
      </c>
      <c r="I6758" s="31"/>
      <c r="J6758" s="31"/>
      <c r="K6758" s="31" t="s">
        <v>110</v>
      </c>
      <c r="L6758" s="31" t="s">
        <v>14828</v>
      </c>
      <c r="M6758" s="31" t="s">
        <v>15</v>
      </c>
      <c r="N6758" s="31" t="s">
        <v>25931</v>
      </c>
      <c r="O6758" s="31" t="s">
        <v>25929</v>
      </c>
      <c r="P6758" s="32" t="s">
        <v>66</v>
      </c>
      <c r="Q6758" s="32">
        <v>1</v>
      </c>
      <c r="R6758" t="str">
        <f t="shared" si="105"/>
        <v>Галко Л.А. ПП, маг. "Деніс" р-н Волочисский Район, г.Волочиск, ул.Независимости, д.29а</v>
      </c>
    </row>
    <row r="6759" spans="1:18" hidden="1" x14ac:dyDescent="0.25">
      <c r="A6759" s="32">
        <v>162663</v>
      </c>
      <c r="B6759" s="31" t="s">
        <v>14840</v>
      </c>
      <c r="C6759" s="31" t="s">
        <v>14841</v>
      </c>
      <c r="D6759" s="31" t="s">
        <v>14842</v>
      </c>
      <c r="E6759" s="31" t="s">
        <v>145</v>
      </c>
      <c r="F6759" s="31" t="s">
        <v>122</v>
      </c>
      <c r="G6759" s="31" t="s">
        <v>107</v>
      </c>
      <c r="H6759" s="31" t="s">
        <v>108</v>
      </c>
      <c r="I6759" s="31" t="s">
        <v>14843</v>
      </c>
      <c r="J6759" s="31" t="s">
        <v>14844</v>
      </c>
      <c r="K6759" s="31" t="s">
        <v>110</v>
      </c>
      <c r="L6759" s="31" t="s">
        <v>14841</v>
      </c>
      <c r="M6759" s="31" t="s">
        <v>13</v>
      </c>
      <c r="N6759" s="31" t="s">
        <v>25931</v>
      </c>
      <c r="O6759" s="31" t="s">
        <v>25929</v>
      </c>
      <c r="P6759" s="32" t="s">
        <v>66</v>
      </c>
      <c r="Q6759" s="32">
        <v>1</v>
      </c>
      <c r="R6759" t="str">
        <f t="shared" si="105"/>
        <v>Галунко Л.Л. ПП, маг. "Продукти" р-н Деражнянский Район, пгт.Лозовое, ул.Советская, д.13</v>
      </c>
    </row>
    <row r="6760" spans="1:18" hidden="1" x14ac:dyDescent="0.25">
      <c r="A6760" s="32">
        <v>162665</v>
      </c>
      <c r="B6760" s="31" t="s">
        <v>14845</v>
      </c>
      <c r="C6760" s="31" t="s">
        <v>14846</v>
      </c>
      <c r="D6760" s="31" t="s">
        <v>14847</v>
      </c>
      <c r="E6760" s="31" t="s">
        <v>145</v>
      </c>
      <c r="F6760" s="31" t="s">
        <v>122</v>
      </c>
      <c r="G6760" s="31" t="s">
        <v>107</v>
      </c>
      <c r="H6760" s="31" t="s">
        <v>108</v>
      </c>
      <c r="I6760" s="31" t="s">
        <v>14848</v>
      </c>
      <c r="J6760" s="31" t="s">
        <v>14849</v>
      </c>
      <c r="K6760" s="31" t="s">
        <v>110</v>
      </c>
      <c r="L6760" s="31" t="s">
        <v>14846</v>
      </c>
      <c r="M6760" s="31" t="s">
        <v>16</v>
      </c>
      <c r="N6760" s="31" t="s">
        <v>25931</v>
      </c>
      <c r="O6760" s="31" t="s">
        <v>25929</v>
      </c>
      <c r="P6760" s="32" t="s">
        <v>66</v>
      </c>
      <c r="Q6760" s="32">
        <v>0.5</v>
      </c>
      <c r="R6760" t="str">
        <f t="shared" si="105"/>
        <v>Галунко Ю.В. ПП, маг."Юрій" р-н Деражнянский Район, с.Теперовка, ул.Мира, д.33</v>
      </c>
    </row>
    <row r="6761" spans="1:18" hidden="1" x14ac:dyDescent="0.25">
      <c r="A6761" s="32">
        <v>162677</v>
      </c>
      <c r="B6761" s="31" t="s">
        <v>14880</v>
      </c>
      <c r="C6761" s="31" t="s">
        <v>14881</v>
      </c>
      <c r="D6761" s="31" t="s">
        <v>14882</v>
      </c>
      <c r="E6761" s="31" t="s">
        <v>135</v>
      </c>
      <c r="F6761" s="31" t="s">
        <v>122</v>
      </c>
      <c r="G6761" s="31" t="s">
        <v>107</v>
      </c>
      <c r="H6761" s="31" t="s">
        <v>108</v>
      </c>
      <c r="I6761" s="31" t="s">
        <v>14883</v>
      </c>
      <c r="J6761" s="31" t="s">
        <v>14884</v>
      </c>
      <c r="K6761" s="31" t="s">
        <v>110</v>
      </c>
      <c r="L6761" s="31" t="s">
        <v>14881</v>
      </c>
      <c r="M6761" s="31" t="s">
        <v>8</v>
      </c>
      <c r="N6761" s="31" t="s">
        <v>25930</v>
      </c>
      <c r="O6761" s="31" t="s">
        <v>25929</v>
      </c>
      <c r="P6761" s="32" t="s">
        <v>66</v>
      </c>
      <c r="Q6761" s="32">
        <v>1</v>
      </c>
      <c r="R6761" t="str">
        <f t="shared" si="105"/>
        <v>Ганаба Г.М. ПП, маг. "Міні маркет" Забілецькій р-н Шепетовский Район, пгт.Грицев, ул.Суворова, д.7а</v>
      </c>
    </row>
    <row r="6762" spans="1:18" hidden="1" x14ac:dyDescent="0.25">
      <c r="A6762" s="32">
        <v>162677</v>
      </c>
      <c r="B6762" s="31" t="s">
        <v>14880</v>
      </c>
      <c r="C6762" s="31" t="s">
        <v>14881</v>
      </c>
      <c r="D6762" s="31" t="s">
        <v>14882</v>
      </c>
      <c r="E6762" s="31" t="s">
        <v>135</v>
      </c>
      <c r="F6762" s="31" t="s">
        <v>122</v>
      </c>
      <c r="G6762" s="31" t="s">
        <v>107</v>
      </c>
      <c r="H6762" s="31" t="s">
        <v>108</v>
      </c>
      <c r="I6762" s="31"/>
      <c r="J6762" s="31"/>
      <c r="K6762" s="31" t="s">
        <v>110</v>
      </c>
      <c r="L6762" s="31" t="s">
        <v>14881</v>
      </c>
      <c r="M6762" s="31" t="s">
        <v>8</v>
      </c>
      <c r="N6762" s="31" t="s">
        <v>25930</v>
      </c>
      <c r="O6762" s="31" t="s">
        <v>25929</v>
      </c>
      <c r="P6762" s="32" t="s">
        <v>66</v>
      </c>
      <c r="Q6762" s="32">
        <v>1</v>
      </c>
      <c r="R6762" t="str">
        <f t="shared" si="105"/>
        <v>Ганаба Г.М. ПП, маг. "Міні маркет" Забілецькій р-н Шепетовский Район, пгт.Грицев, ул.Суворова, д.7а</v>
      </c>
    </row>
    <row r="6763" spans="1:18" hidden="1" x14ac:dyDescent="0.25">
      <c r="A6763" s="32">
        <v>162684</v>
      </c>
      <c r="B6763" s="31" t="s">
        <v>14892</v>
      </c>
      <c r="C6763" s="31" t="s">
        <v>14893</v>
      </c>
      <c r="D6763" s="31" t="s">
        <v>14894</v>
      </c>
      <c r="E6763" s="31" t="s">
        <v>135</v>
      </c>
      <c r="F6763" s="31" t="s">
        <v>122</v>
      </c>
      <c r="G6763" s="31" t="s">
        <v>107</v>
      </c>
      <c r="H6763" s="31" t="s">
        <v>108</v>
      </c>
      <c r="I6763" s="31" t="s">
        <v>8288</v>
      </c>
      <c r="J6763" s="31" t="s">
        <v>8289</v>
      </c>
      <c r="K6763" s="31" t="s">
        <v>110</v>
      </c>
      <c r="L6763" s="31" t="s">
        <v>14893</v>
      </c>
      <c r="M6763" s="31" t="s">
        <v>12</v>
      </c>
      <c r="N6763" s="31" t="s">
        <v>25930</v>
      </c>
      <c r="O6763" s="31" t="s">
        <v>25929</v>
      </c>
      <c r="P6763" s="32" t="s">
        <v>67</v>
      </c>
      <c r="Q6763" s="32">
        <v>0.5</v>
      </c>
      <c r="R6763" t="str">
        <f t="shared" si="105"/>
        <v>Гапонюк Т.А. ПП, маг. "Едельвейс" р-н Полонский Район, пгт.Понинка, ул.Победы, д.17</v>
      </c>
    </row>
    <row r="6764" spans="1:18" hidden="1" x14ac:dyDescent="0.25">
      <c r="A6764" s="32">
        <v>162684</v>
      </c>
      <c r="B6764" s="31" t="s">
        <v>14892</v>
      </c>
      <c r="C6764" s="31" t="s">
        <v>14893</v>
      </c>
      <c r="D6764" s="31" t="s">
        <v>14894</v>
      </c>
      <c r="E6764" s="31" t="s">
        <v>135</v>
      </c>
      <c r="F6764" s="31" t="s">
        <v>122</v>
      </c>
      <c r="G6764" s="31" t="s">
        <v>107</v>
      </c>
      <c r="H6764" s="31" t="s">
        <v>108</v>
      </c>
      <c r="I6764" s="31"/>
      <c r="J6764" s="31"/>
      <c r="K6764" s="31" t="s">
        <v>110</v>
      </c>
      <c r="L6764" s="31" t="s">
        <v>14893</v>
      </c>
      <c r="M6764" s="31" t="s">
        <v>12</v>
      </c>
      <c r="N6764" s="31" t="s">
        <v>25930</v>
      </c>
      <c r="O6764" s="31" t="s">
        <v>25929</v>
      </c>
      <c r="P6764" s="32" t="s">
        <v>67</v>
      </c>
      <c r="Q6764" s="32">
        <v>0.5</v>
      </c>
      <c r="R6764" t="str">
        <f t="shared" si="105"/>
        <v>Гапонюк Т.А. ПП, маг. "Едельвейс" р-н Полонский Район, пгт.Понинка, ул.Победы, д.17</v>
      </c>
    </row>
    <row r="6765" spans="1:18" hidden="1" x14ac:dyDescent="0.25">
      <c r="A6765" s="32">
        <v>162698</v>
      </c>
      <c r="B6765" s="31" t="s">
        <v>14912</v>
      </c>
      <c r="C6765" s="31" t="s">
        <v>14913</v>
      </c>
      <c r="D6765" s="31" t="s">
        <v>14914</v>
      </c>
      <c r="E6765" s="31" t="s">
        <v>135</v>
      </c>
      <c r="F6765" s="31" t="s">
        <v>122</v>
      </c>
      <c r="G6765" s="31" t="s">
        <v>107</v>
      </c>
      <c r="H6765" s="31" t="s">
        <v>108</v>
      </c>
      <c r="I6765" s="31"/>
      <c r="J6765" s="31"/>
      <c r="K6765" s="31" t="s">
        <v>110</v>
      </c>
      <c r="L6765" s="31" t="s">
        <v>14913</v>
      </c>
      <c r="M6765" s="31" t="s">
        <v>7</v>
      </c>
      <c r="N6765" s="31" t="s">
        <v>25930</v>
      </c>
      <c r="O6765" s="31" t="s">
        <v>25929</v>
      </c>
      <c r="P6765" s="32" t="s">
        <v>66</v>
      </c>
      <c r="Q6765" s="32">
        <v>1</v>
      </c>
      <c r="R6765" t="str">
        <f t="shared" si="105"/>
        <v>Гвозденко С.М. ПП, маг. "Мрія" г.Славута, ул.Острожская, д.84</v>
      </c>
    </row>
    <row r="6766" spans="1:18" hidden="1" x14ac:dyDescent="0.25">
      <c r="A6766" s="32">
        <v>162698</v>
      </c>
      <c r="B6766" s="31" t="s">
        <v>14912</v>
      </c>
      <c r="C6766" s="31" t="s">
        <v>14913</v>
      </c>
      <c r="D6766" s="31" t="s">
        <v>14914</v>
      </c>
      <c r="E6766" s="31" t="s">
        <v>135</v>
      </c>
      <c r="F6766" s="31" t="s">
        <v>122</v>
      </c>
      <c r="G6766" s="31" t="s">
        <v>107</v>
      </c>
      <c r="H6766" s="31" t="s">
        <v>108</v>
      </c>
      <c r="I6766" s="31" t="s">
        <v>14915</v>
      </c>
      <c r="J6766" s="31" t="s">
        <v>14916</v>
      </c>
      <c r="K6766" s="31" t="s">
        <v>110</v>
      </c>
      <c r="L6766" s="31" t="s">
        <v>14913</v>
      </c>
      <c r="M6766" s="31" t="s">
        <v>7</v>
      </c>
      <c r="N6766" s="31" t="s">
        <v>25930</v>
      </c>
      <c r="O6766" s="31" t="s">
        <v>25929</v>
      </c>
      <c r="P6766" s="32" t="s">
        <v>66</v>
      </c>
      <c r="Q6766" s="32">
        <v>1</v>
      </c>
      <c r="R6766" t="str">
        <f t="shared" si="105"/>
        <v>Гвозденко С.М. ПП, маг. "Мрія" г.Славута, ул.Острожская, д.84</v>
      </c>
    </row>
    <row r="6767" spans="1:18" hidden="1" x14ac:dyDescent="0.25">
      <c r="A6767" s="32">
        <v>162701</v>
      </c>
      <c r="B6767" s="31" t="s">
        <v>14917</v>
      </c>
      <c r="C6767" s="31" t="s">
        <v>14918</v>
      </c>
      <c r="D6767" s="31" t="s">
        <v>14919</v>
      </c>
      <c r="E6767" s="31" t="s">
        <v>135</v>
      </c>
      <c r="F6767" s="31" t="s">
        <v>122</v>
      </c>
      <c r="G6767" s="31" t="s">
        <v>113</v>
      </c>
      <c r="H6767" s="31" t="s">
        <v>108</v>
      </c>
      <c r="I6767" s="31"/>
      <c r="J6767" s="31"/>
      <c r="K6767" s="31" t="s">
        <v>110</v>
      </c>
      <c r="L6767" s="31" t="s">
        <v>14918</v>
      </c>
      <c r="M6767" s="31" t="s">
        <v>7</v>
      </c>
      <c r="N6767" s="31" t="s">
        <v>25930</v>
      </c>
      <c r="O6767" s="31" t="s">
        <v>25929</v>
      </c>
      <c r="P6767" s="32" t="s">
        <v>67</v>
      </c>
      <c r="Q6767" s="32">
        <v>0.5</v>
      </c>
      <c r="R6767" t="str">
        <f t="shared" si="105"/>
        <v>Геворгян Л.А. ПП, маг. "Свіжий хліб" г.Славута, ул.Казацкая (Біля фарфорового заводу)</v>
      </c>
    </row>
    <row r="6768" spans="1:18" hidden="1" x14ac:dyDescent="0.25">
      <c r="A6768" s="32">
        <v>162701</v>
      </c>
      <c r="B6768" s="31" t="s">
        <v>14917</v>
      </c>
      <c r="C6768" s="31" t="s">
        <v>14918</v>
      </c>
      <c r="D6768" s="31" t="s">
        <v>14919</v>
      </c>
      <c r="E6768" s="31" t="s">
        <v>135</v>
      </c>
      <c r="F6768" s="31" t="s">
        <v>122</v>
      </c>
      <c r="G6768" s="31" t="s">
        <v>113</v>
      </c>
      <c r="H6768" s="31" t="s">
        <v>108</v>
      </c>
      <c r="I6768" s="31" t="s">
        <v>14920</v>
      </c>
      <c r="J6768" s="31" t="s">
        <v>14921</v>
      </c>
      <c r="K6768" s="31" t="s">
        <v>110</v>
      </c>
      <c r="L6768" s="31" t="s">
        <v>14918</v>
      </c>
      <c r="M6768" s="31" t="s">
        <v>7</v>
      </c>
      <c r="N6768" s="31" t="s">
        <v>25930</v>
      </c>
      <c r="O6768" s="31" t="s">
        <v>25929</v>
      </c>
      <c r="P6768" s="32" t="s">
        <v>67</v>
      </c>
      <c r="Q6768" s="32">
        <v>0.5</v>
      </c>
      <c r="R6768" t="str">
        <f t="shared" si="105"/>
        <v>Геворгян Л.А. ПП, маг. "Свіжий хліб" г.Славута, ул.Казацкая (Біля фарфорового заводу)</v>
      </c>
    </row>
    <row r="6769" spans="1:18" hidden="1" x14ac:dyDescent="0.25">
      <c r="A6769" s="32">
        <v>162703</v>
      </c>
      <c r="B6769" s="31" t="s">
        <v>14925</v>
      </c>
      <c r="C6769" s="31" t="s">
        <v>14926</v>
      </c>
      <c r="D6769" s="31" t="s">
        <v>14927</v>
      </c>
      <c r="E6769" s="31" t="s">
        <v>135</v>
      </c>
      <c r="F6769" s="31" t="s">
        <v>122</v>
      </c>
      <c r="G6769" s="31" t="s">
        <v>107</v>
      </c>
      <c r="H6769" s="31" t="s">
        <v>108</v>
      </c>
      <c r="I6769" s="31" t="s">
        <v>14928</v>
      </c>
      <c r="J6769" s="31" t="s">
        <v>14929</v>
      </c>
      <c r="K6769" s="31" t="s">
        <v>110</v>
      </c>
      <c r="L6769" s="31" t="s">
        <v>14926</v>
      </c>
      <c r="M6769" s="31" t="s">
        <v>10</v>
      </c>
      <c r="N6769" s="31" t="s">
        <v>25930</v>
      </c>
      <c r="O6769" s="31" t="s">
        <v>25929</v>
      </c>
      <c r="P6769" s="32" t="s">
        <v>67</v>
      </c>
      <c r="Q6769" s="32">
        <v>0.5</v>
      </c>
      <c r="R6769" t="str">
        <f t="shared" si="105"/>
        <v>Генджоян А.С. ПП, маг. "Домашня кухня" г.Нетишин, ул.Михайлова, д.22</v>
      </c>
    </row>
    <row r="6770" spans="1:18" hidden="1" x14ac:dyDescent="0.25">
      <c r="A6770" s="32">
        <v>162703</v>
      </c>
      <c r="B6770" s="31" t="s">
        <v>14925</v>
      </c>
      <c r="C6770" s="31" t="s">
        <v>14926</v>
      </c>
      <c r="D6770" s="31" t="s">
        <v>14927</v>
      </c>
      <c r="E6770" s="31" t="s">
        <v>135</v>
      </c>
      <c r="F6770" s="31" t="s">
        <v>122</v>
      </c>
      <c r="G6770" s="31" t="s">
        <v>107</v>
      </c>
      <c r="H6770" s="31" t="s">
        <v>108</v>
      </c>
      <c r="I6770" s="31"/>
      <c r="J6770" s="31"/>
      <c r="K6770" s="31" t="s">
        <v>110</v>
      </c>
      <c r="L6770" s="31" t="s">
        <v>14926</v>
      </c>
      <c r="M6770" s="31" t="s">
        <v>10</v>
      </c>
      <c r="N6770" s="31" t="s">
        <v>25930</v>
      </c>
      <c r="O6770" s="31" t="s">
        <v>25929</v>
      </c>
      <c r="P6770" s="32" t="s">
        <v>67</v>
      </c>
      <c r="Q6770" s="32">
        <v>0.5</v>
      </c>
      <c r="R6770" t="str">
        <f t="shared" si="105"/>
        <v>Генджоян А.С. ПП, маг. "Домашня кухня" г.Нетишин, ул.Михайлова, д.22</v>
      </c>
    </row>
    <row r="6771" spans="1:18" hidden="1" x14ac:dyDescent="0.25">
      <c r="A6771" s="32">
        <v>162704</v>
      </c>
      <c r="B6771" s="31" t="s">
        <v>14930</v>
      </c>
      <c r="C6771" s="31" t="s">
        <v>14931</v>
      </c>
      <c r="D6771" s="31" t="s">
        <v>14932</v>
      </c>
      <c r="E6771" s="31" t="s">
        <v>135</v>
      </c>
      <c r="F6771" s="31" t="s">
        <v>122</v>
      </c>
      <c r="G6771" s="31" t="s">
        <v>107</v>
      </c>
      <c r="H6771" s="31" t="s">
        <v>108</v>
      </c>
      <c r="I6771" s="31" t="s">
        <v>14928</v>
      </c>
      <c r="J6771" s="31" t="s">
        <v>14929</v>
      </c>
      <c r="K6771" s="31" t="s">
        <v>110</v>
      </c>
      <c r="L6771" s="31" t="s">
        <v>14931</v>
      </c>
      <c r="M6771" s="31" t="s">
        <v>10</v>
      </c>
      <c r="N6771" s="31" t="s">
        <v>25930</v>
      </c>
      <c r="O6771" s="31" t="s">
        <v>25929</v>
      </c>
      <c r="P6771" s="32" t="s">
        <v>67</v>
      </c>
      <c r="Q6771" s="32">
        <v>0.5</v>
      </c>
      <c r="R6771" t="str">
        <f t="shared" si="105"/>
        <v>Генджоян А.С. ПП, маг. "Каріна" г.Нетишин, ул.Михайлова, д.26</v>
      </c>
    </row>
    <row r="6772" spans="1:18" hidden="1" x14ac:dyDescent="0.25">
      <c r="A6772" s="32">
        <v>162704</v>
      </c>
      <c r="B6772" s="31" t="s">
        <v>14930</v>
      </c>
      <c r="C6772" s="31" t="s">
        <v>14931</v>
      </c>
      <c r="D6772" s="31" t="s">
        <v>14932</v>
      </c>
      <c r="E6772" s="31" t="s">
        <v>135</v>
      </c>
      <c r="F6772" s="31" t="s">
        <v>122</v>
      </c>
      <c r="G6772" s="31" t="s">
        <v>107</v>
      </c>
      <c r="H6772" s="31" t="s">
        <v>108</v>
      </c>
      <c r="I6772" s="31"/>
      <c r="J6772" s="31"/>
      <c r="K6772" s="31" t="s">
        <v>110</v>
      </c>
      <c r="L6772" s="31" t="s">
        <v>14931</v>
      </c>
      <c r="M6772" s="31" t="s">
        <v>10</v>
      </c>
      <c r="N6772" s="31" t="s">
        <v>25930</v>
      </c>
      <c r="O6772" s="31" t="s">
        <v>25929</v>
      </c>
      <c r="P6772" s="32" t="s">
        <v>67</v>
      </c>
      <c r="Q6772" s="32">
        <v>0.5</v>
      </c>
      <c r="R6772" t="str">
        <f t="shared" si="105"/>
        <v>Генджоян А.С. ПП, маг. "Каріна" г.Нетишин, ул.Михайлова, д.26</v>
      </c>
    </row>
    <row r="6773" spans="1:18" hidden="1" x14ac:dyDescent="0.25">
      <c r="A6773" s="32">
        <v>162708</v>
      </c>
      <c r="B6773" s="31" t="s">
        <v>14939</v>
      </c>
      <c r="C6773" s="31" t="s">
        <v>14940</v>
      </c>
      <c r="D6773" s="31" t="s">
        <v>14941</v>
      </c>
      <c r="E6773" s="31" t="s">
        <v>135</v>
      </c>
      <c r="F6773" s="31" t="s">
        <v>122</v>
      </c>
      <c r="G6773" s="31" t="s">
        <v>107</v>
      </c>
      <c r="H6773" s="31" t="s">
        <v>108</v>
      </c>
      <c r="I6773" s="31" t="s">
        <v>14942</v>
      </c>
      <c r="J6773" s="31" t="s">
        <v>14943</v>
      </c>
      <c r="K6773" s="31" t="s">
        <v>110</v>
      </c>
      <c r="L6773" s="31" t="s">
        <v>14940</v>
      </c>
      <c r="M6773" s="31" t="s">
        <v>9</v>
      </c>
      <c r="N6773" s="31" t="s">
        <v>25930</v>
      </c>
      <c r="O6773" s="31" t="s">
        <v>25929</v>
      </c>
      <c r="P6773" s="32" t="s">
        <v>67</v>
      </c>
      <c r="Q6773" s="32">
        <v>0.5</v>
      </c>
      <c r="R6773" t="str">
        <f t="shared" si="105"/>
        <v>Герасимчук Н.А. ПП, маг. "Тетяна" р-н Шепетовский Район, с.Лотовка (0)</v>
      </c>
    </row>
    <row r="6774" spans="1:18" hidden="1" x14ac:dyDescent="0.25">
      <c r="A6774" s="32">
        <v>162708</v>
      </c>
      <c r="B6774" s="31" t="s">
        <v>14939</v>
      </c>
      <c r="C6774" s="31" t="s">
        <v>14940</v>
      </c>
      <c r="D6774" s="31" t="s">
        <v>14941</v>
      </c>
      <c r="E6774" s="31" t="s">
        <v>135</v>
      </c>
      <c r="F6774" s="31" t="s">
        <v>122</v>
      </c>
      <c r="G6774" s="31" t="s">
        <v>107</v>
      </c>
      <c r="H6774" s="31" t="s">
        <v>108</v>
      </c>
      <c r="I6774" s="31"/>
      <c r="J6774" s="31"/>
      <c r="K6774" s="31" t="s">
        <v>110</v>
      </c>
      <c r="L6774" s="31" t="s">
        <v>14940</v>
      </c>
      <c r="M6774" s="31" t="s">
        <v>9</v>
      </c>
      <c r="N6774" s="31" t="s">
        <v>25930</v>
      </c>
      <c r="O6774" s="31" t="s">
        <v>25929</v>
      </c>
      <c r="P6774" s="32" t="s">
        <v>67</v>
      </c>
      <c r="Q6774" s="32">
        <v>0.5</v>
      </c>
      <c r="R6774" t="str">
        <f t="shared" si="105"/>
        <v>Герасимчук Н.А. ПП, маг. "Тетяна" р-н Шепетовский Район, с.Лотовка (0)</v>
      </c>
    </row>
    <row r="6775" spans="1:18" hidden="1" x14ac:dyDescent="0.25">
      <c r="A6775" s="32">
        <v>162711</v>
      </c>
      <c r="B6775" s="31" t="s">
        <v>14949</v>
      </c>
      <c r="C6775" s="31" t="s">
        <v>14950</v>
      </c>
      <c r="D6775" s="31" t="s">
        <v>14951</v>
      </c>
      <c r="E6775" s="31" t="s">
        <v>135</v>
      </c>
      <c r="F6775" s="31" t="s">
        <v>122</v>
      </c>
      <c r="G6775" s="31" t="s">
        <v>107</v>
      </c>
      <c r="H6775" s="31" t="s">
        <v>108</v>
      </c>
      <c r="I6775" s="31" t="s">
        <v>14952</v>
      </c>
      <c r="J6775" s="31" t="s">
        <v>14953</v>
      </c>
      <c r="K6775" s="31" t="s">
        <v>110</v>
      </c>
      <c r="L6775" s="31" t="s">
        <v>14950</v>
      </c>
      <c r="M6775" s="31" t="s">
        <v>8</v>
      </c>
      <c r="N6775" s="31" t="s">
        <v>25930</v>
      </c>
      <c r="O6775" s="31" t="s">
        <v>25929</v>
      </c>
      <c r="P6775" s="32" t="s">
        <v>66</v>
      </c>
      <c r="Q6775" s="32">
        <v>0.5</v>
      </c>
      <c r="R6775" t="str">
        <f t="shared" si="105"/>
        <v>Герус В.О. ПП, маг. "Едельвейс" р-н Славутский Район, с.Дьяков, д.3 (ул. Центральная)</v>
      </c>
    </row>
    <row r="6776" spans="1:18" hidden="1" x14ac:dyDescent="0.25">
      <c r="A6776" s="32">
        <v>162711</v>
      </c>
      <c r="B6776" s="31" t="s">
        <v>14949</v>
      </c>
      <c r="C6776" s="31" t="s">
        <v>14950</v>
      </c>
      <c r="D6776" s="31" t="s">
        <v>14951</v>
      </c>
      <c r="E6776" s="31" t="s">
        <v>135</v>
      </c>
      <c r="F6776" s="31" t="s">
        <v>122</v>
      </c>
      <c r="G6776" s="31" t="s">
        <v>107</v>
      </c>
      <c r="H6776" s="31" t="s">
        <v>108</v>
      </c>
      <c r="I6776" s="31"/>
      <c r="J6776" s="31"/>
      <c r="K6776" s="31" t="s">
        <v>110</v>
      </c>
      <c r="L6776" s="31" t="s">
        <v>14950</v>
      </c>
      <c r="M6776" s="31" t="s">
        <v>8</v>
      </c>
      <c r="N6776" s="31" t="s">
        <v>25930</v>
      </c>
      <c r="O6776" s="31" t="s">
        <v>25929</v>
      </c>
      <c r="P6776" s="32" t="s">
        <v>66</v>
      </c>
      <c r="Q6776" s="32">
        <v>0.5</v>
      </c>
      <c r="R6776" t="str">
        <f t="shared" si="105"/>
        <v>Герус В.О. ПП, маг. "Едельвейс" р-н Славутский Район, с.Дьяков, д.3 (ул. Центральная)</v>
      </c>
    </row>
    <row r="6777" spans="1:18" hidden="1" x14ac:dyDescent="0.25">
      <c r="A6777" s="32">
        <v>162712</v>
      </c>
      <c r="B6777" s="31" t="s">
        <v>14954</v>
      </c>
      <c r="C6777" s="31" t="s">
        <v>14955</v>
      </c>
      <c r="D6777" s="31" t="s">
        <v>14956</v>
      </c>
      <c r="E6777" s="31" t="s">
        <v>135</v>
      </c>
      <c r="F6777" s="31" t="s">
        <v>122</v>
      </c>
      <c r="G6777" s="31" t="s">
        <v>107</v>
      </c>
      <c r="H6777" s="31" t="s">
        <v>108</v>
      </c>
      <c r="I6777" s="31" t="s">
        <v>14952</v>
      </c>
      <c r="J6777" s="31" t="s">
        <v>14953</v>
      </c>
      <c r="K6777" s="31" t="s">
        <v>110</v>
      </c>
      <c r="L6777" s="31" t="s">
        <v>14955</v>
      </c>
      <c r="M6777" s="31" t="s">
        <v>8</v>
      </c>
      <c r="N6777" s="31" t="s">
        <v>25930</v>
      </c>
      <c r="O6777" s="31" t="s">
        <v>25929</v>
      </c>
      <c r="P6777" s="32" t="s">
        <v>67</v>
      </c>
      <c r="Q6777" s="32">
        <v>0.5</v>
      </c>
      <c r="R6777" t="str">
        <f t="shared" si="105"/>
        <v>Герус В.О. ПП, маг. "Затишок" р-н Славутский Район, с.Аннополь, ул.Ленина, д.102</v>
      </c>
    </row>
    <row r="6778" spans="1:18" hidden="1" x14ac:dyDescent="0.25">
      <c r="A6778" s="32">
        <v>162712</v>
      </c>
      <c r="B6778" s="31" t="s">
        <v>14954</v>
      </c>
      <c r="C6778" s="31" t="s">
        <v>14955</v>
      </c>
      <c r="D6778" s="31" t="s">
        <v>14956</v>
      </c>
      <c r="E6778" s="31" t="s">
        <v>135</v>
      </c>
      <c r="F6778" s="31" t="s">
        <v>122</v>
      </c>
      <c r="G6778" s="31" t="s">
        <v>107</v>
      </c>
      <c r="H6778" s="31" t="s">
        <v>108</v>
      </c>
      <c r="I6778" s="31"/>
      <c r="J6778" s="31"/>
      <c r="K6778" s="31" t="s">
        <v>110</v>
      </c>
      <c r="L6778" s="31" t="s">
        <v>14955</v>
      </c>
      <c r="M6778" s="31" t="s">
        <v>8</v>
      </c>
      <c r="N6778" s="31" t="s">
        <v>25930</v>
      </c>
      <c r="O6778" s="31" t="s">
        <v>25929</v>
      </c>
      <c r="P6778" s="32" t="s">
        <v>67</v>
      </c>
      <c r="Q6778" s="32">
        <v>0.5</v>
      </c>
      <c r="R6778" t="str">
        <f t="shared" si="105"/>
        <v>Герус В.О. ПП, маг. "Затишок" р-н Славутский Район, с.Аннополь, ул.Ленина, д.102</v>
      </c>
    </row>
    <row r="6779" spans="1:18" hidden="1" x14ac:dyDescent="0.25">
      <c r="A6779" s="32">
        <v>162713</v>
      </c>
      <c r="B6779" s="31" t="s">
        <v>14957</v>
      </c>
      <c r="C6779" s="31" t="s">
        <v>14958</v>
      </c>
      <c r="D6779" s="31" t="s">
        <v>14959</v>
      </c>
      <c r="E6779" s="31" t="s">
        <v>135</v>
      </c>
      <c r="F6779" s="31" t="s">
        <v>122</v>
      </c>
      <c r="G6779" s="31" t="s">
        <v>299</v>
      </c>
      <c r="H6779" s="31" t="s">
        <v>108</v>
      </c>
      <c r="I6779" s="31" t="s">
        <v>14952</v>
      </c>
      <c r="J6779" s="31" t="s">
        <v>14953</v>
      </c>
      <c r="K6779" s="31" t="s">
        <v>110</v>
      </c>
      <c r="L6779" s="31" t="s">
        <v>14958</v>
      </c>
      <c r="M6779" s="31" t="s">
        <v>8</v>
      </c>
      <c r="N6779" s="31" t="s">
        <v>25930</v>
      </c>
      <c r="O6779" s="31" t="s">
        <v>25929</v>
      </c>
      <c r="P6779" s="32" t="s">
        <v>67</v>
      </c>
      <c r="Q6779" s="32">
        <v>0.5</v>
      </c>
      <c r="R6779" t="str">
        <f t="shared" si="105"/>
        <v>Герус В.О. ПП, маг. "Зірка" р-н Славутский Район, с.Аннополь, ул.Буденного, д.4</v>
      </c>
    </row>
    <row r="6780" spans="1:18" hidden="1" x14ac:dyDescent="0.25">
      <c r="A6780" s="32">
        <v>162713</v>
      </c>
      <c r="B6780" s="31" t="s">
        <v>14957</v>
      </c>
      <c r="C6780" s="31" t="s">
        <v>14958</v>
      </c>
      <c r="D6780" s="31" t="s">
        <v>14959</v>
      </c>
      <c r="E6780" s="31" t="s">
        <v>135</v>
      </c>
      <c r="F6780" s="31" t="s">
        <v>122</v>
      </c>
      <c r="G6780" s="31" t="s">
        <v>299</v>
      </c>
      <c r="H6780" s="31" t="s">
        <v>108</v>
      </c>
      <c r="I6780" s="31"/>
      <c r="J6780" s="31"/>
      <c r="K6780" s="31" t="s">
        <v>110</v>
      </c>
      <c r="L6780" s="31" t="s">
        <v>14958</v>
      </c>
      <c r="M6780" s="31" t="s">
        <v>8</v>
      </c>
      <c r="N6780" s="31" t="s">
        <v>25930</v>
      </c>
      <c r="O6780" s="31" t="s">
        <v>25929</v>
      </c>
      <c r="P6780" s="32" t="s">
        <v>67</v>
      </c>
      <c r="Q6780" s="32">
        <v>0.5</v>
      </c>
      <c r="R6780" t="str">
        <f t="shared" si="105"/>
        <v>Герус В.О. ПП, маг. "Зірка" р-н Славутский Район, с.Аннополь, ул.Буденного, д.4</v>
      </c>
    </row>
    <row r="6781" spans="1:18" hidden="1" x14ac:dyDescent="0.25">
      <c r="A6781" s="32">
        <v>162719</v>
      </c>
      <c r="B6781" s="31" t="s">
        <v>3039</v>
      </c>
      <c r="C6781" s="31" t="s">
        <v>3040</v>
      </c>
      <c r="D6781" s="31" t="s">
        <v>3041</v>
      </c>
      <c r="E6781" s="31" t="s">
        <v>135</v>
      </c>
      <c r="F6781" s="31" t="s">
        <v>122</v>
      </c>
      <c r="G6781" s="31" t="s">
        <v>107</v>
      </c>
      <c r="H6781" s="31" t="s">
        <v>108</v>
      </c>
      <c r="I6781" s="31" t="s">
        <v>14973</v>
      </c>
      <c r="J6781" s="31" t="s">
        <v>14974</v>
      </c>
      <c r="K6781" s="31" t="s">
        <v>110</v>
      </c>
      <c r="L6781" s="31" t="s">
        <v>3040</v>
      </c>
      <c r="M6781" s="31" t="s">
        <v>7</v>
      </c>
      <c r="N6781" s="31" t="s">
        <v>25930</v>
      </c>
      <c r="O6781" s="31" t="s">
        <v>25929</v>
      </c>
      <c r="P6781" s="32" t="s">
        <v>25948</v>
      </c>
      <c r="Q6781" s="32">
        <v>0</v>
      </c>
      <c r="R6781" t="str">
        <f t="shared" si="105"/>
        <v>Гизимчук Н.О. ПП, маг. "Платан" р-н Изяславский Район, с.Каменка (0)</v>
      </c>
    </row>
    <row r="6782" spans="1:18" hidden="1" x14ac:dyDescent="0.25">
      <c r="A6782" s="32">
        <v>162720</v>
      </c>
      <c r="B6782" s="31" t="s">
        <v>14975</v>
      </c>
      <c r="C6782" s="31" t="s">
        <v>14976</v>
      </c>
      <c r="D6782" s="31" t="s">
        <v>14977</v>
      </c>
      <c r="E6782" s="31" t="s">
        <v>145</v>
      </c>
      <c r="F6782" s="31" t="s">
        <v>122</v>
      </c>
      <c r="G6782" s="31" t="s">
        <v>114</v>
      </c>
      <c r="H6782" s="31" t="s">
        <v>108</v>
      </c>
      <c r="I6782" s="31" t="s">
        <v>14978</v>
      </c>
      <c r="J6782" s="31" t="s">
        <v>14979</v>
      </c>
      <c r="K6782" s="31" t="s">
        <v>110</v>
      </c>
      <c r="L6782" s="31" t="s">
        <v>14976</v>
      </c>
      <c r="M6782" s="31" t="s">
        <v>25936</v>
      </c>
      <c r="N6782" s="31" t="s">
        <v>25931</v>
      </c>
      <c r="O6782" s="31" t="s">
        <v>25929</v>
      </c>
      <c r="P6782" s="32" t="s">
        <v>67</v>
      </c>
      <c r="Q6782" s="32">
        <v>0.5</v>
      </c>
      <c r="R6782" t="str">
        <f t="shared" si="105"/>
        <v>Гизлик М.П. ПП, бар "Вікторія" р-н Городокский Район, г.Городок, ул.Железнодорожная, д.7</v>
      </c>
    </row>
    <row r="6783" spans="1:18" hidden="1" x14ac:dyDescent="0.25">
      <c r="A6783" s="32">
        <v>162720</v>
      </c>
      <c r="B6783" s="31" t="s">
        <v>14975</v>
      </c>
      <c r="C6783" s="31" t="s">
        <v>14976</v>
      </c>
      <c r="D6783" s="31" t="s">
        <v>14977</v>
      </c>
      <c r="E6783" s="31" t="s">
        <v>145</v>
      </c>
      <c r="F6783" s="31" t="s">
        <v>122</v>
      </c>
      <c r="G6783" s="31" t="s">
        <v>114</v>
      </c>
      <c r="H6783" s="31" t="s">
        <v>108</v>
      </c>
      <c r="I6783" s="31"/>
      <c r="J6783" s="31"/>
      <c r="K6783" s="31" t="s">
        <v>110</v>
      </c>
      <c r="L6783" s="31" t="s">
        <v>14976</v>
      </c>
      <c r="M6783" s="31" t="s">
        <v>25936</v>
      </c>
      <c r="N6783" s="31" t="s">
        <v>25931</v>
      </c>
      <c r="O6783" s="31" t="s">
        <v>25929</v>
      </c>
      <c r="P6783" s="32" t="s">
        <v>67</v>
      </c>
      <c r="Q6783" s="32">
        <v>0.5</v>
      </c>
      <c r="R6783" t="str">
        <f t="shared" si="105"/>
        <v>Гизлик М.П. ПП, бар "Вікторія" р-н Городокский Район, г.Городок, ул.Железнодорожная, д.7</v>
      </c>
    </row>
    <row r="6784" spans="1:18" hidden="1" x14ac:dyDescent="0.25">
      <c r="A6784" s="32">
        <v>162722</v>
      </c>
      <c r="B6784" s="31" t="s">
        <v>14980</v>
      </c>
      <c r="C6784" s="31" t="s">
        <v>14981</v>
      </c>
      <c r="D6784" s="31" t="s">
        <v>14982</v>
      </c>
      <c r="E6784" s="31" t="s">
        <v>135</v>
      </c>
      <c r="F6784" s="31" t="s">
        <v>122</v>
      </c>
      <c r="G6784" s="31" t="s">
        <v>107</v>
      </c>
      <c r="H6784" s="31" t="s">
        <v>108</v>
      </c>
      <c r="I6784" s="31" t="s">
        <v>14983</v>
      </c>
      <c r="J6784" s="31" t="s">
        <v>14984</v>
      </c>
      <c r="K6784" s="31" t="s">
        <v>110</v>
      </c>
      <c r="L6784" s="31" t="s">
        <v>14981</v>
      </c>
      <c r="M6784" s="31" t="s">
        <v>10</v>
      </c>
      <c r="N6784" s="31" t="s">
        <v>25930</v>
      </c>
      <c r="O6784" s="31" t="s">
        <v>25929</v>
      </c>
      <c r="P6784" s="32" t="s">
        <v>66</v>
      </c>
      <c r="Q6784" s="32">
        <v>0.5</v>
      </c>
      <c r="R6784" t="str">
        <f t="shared" si="105"/>
        <v>Гирижук М.Л. ПП, маг. "Продукти" р-н Белогорский Район, с.Корница, д.2 (Путевая)</v>
      </c>
    </row>
    <row r="6785" spans="1:18" hidden="1" x14ac:dyDescent="0.25">
      <c r="A6785" s="32">
        <v>162722</v>
      </c>
      <c r="B6785" s="31" t="s">
        <v>14980</v>
      </c>
      <c r="C6785" s="31" t="s">
        <v>14981</v>
      </c>
      <c r="D6785" s="31" t="s">
        <v>14982</v>
      </c>
      <c r="E6785" s="31" t="s">
        <v>135</v>
      </c>
      <c r="F6785" s="31" t="s">
        <v>122</v>
      </c>
      <c r="G6785" s="31" t="s">
        <v>107</v>
      </c>
      <c r="H6785" s="31" t="s">
        <v>108</v>
      </c>
      <c r="I6785" s="31"/>
      <c r="J6785" s="31"/>
      <c r="K6785" s="31" t="s">
        <v>110</v>
      </c>
      <c r="L6785" s="31" t="s">
        <v>14981</v>
      </c>
      <c r="M6785" s="31" t="s">
        <v>10</v>
      </c>
      <c r="N6785" s="31" t="s">
        <v>25930</v>
      </c>
      <c r="O6785" s="31" t="s">
        <v>25929</v>
      </c>
      <c r="P6785" s="32" t="s">
        <v>66</v>
      </c>
      <c r="Q6785" s="32">
        <v>0.5</v>
      </c>
      <c r="R6785" t="str">
        <f t="shared" si="105"/>
        <v>Гирижук М.Л. ПП, маг. "Продукти" р-н Белогорский Район, с.Корница, д.2 (Путевая)</v>
      </c>
    </row>
    <row r="6786" spans="1:18" hidden="1" x14ac:dyDescent="0.25">
      <c r="A6786" s="32">
        <v>162731</v>
      </c>
      <c r="B6786" s="31" t="s">
        <v>14995</v>
      </c>
      <c r="C6786" s="31" t="s">
        <v>14996</v>
      </c>
      <c r="D6786" s="31" t="s">
        <v>14997</v>
      </c>
      <c r="E6786" s="31" t="s">
        <v>135</v>
      </c>
      <c r="F6786" s="31" t="s">
        <v>122</v>
      </c>
      <c r="G6786" s="31" t="s">
        <v>107</v>
      </c>
      <c r="H6786" s="31" t="s">
        <v>108</v>
      </c>
      <c r="I6786" s="31"/>
      <c r="J6786" s="31"/>
      <c r="K6786" s="31" t="s">
        <v>110</v>
      </c>
      <c r="L6786" s="31" t="s">
        <v>14996</v>
      </c>
      <c r="M6786" s="31" t="s">
        <v>7</v>
      </c>
      <c r="N6786" s="31" t="s">
        <v>25930</v>
      </c>
      <c r="O6786" s="31" t="s">
        <v>25929</v>
      </c>
      <c r="P6786" s="32" t="s">
        <v>66</v>
      </c>
      <c r="Q6786" s="32">
        <v>0.5</v>
      </c>
      <c r="R6786" t="str">
        <f t="shared" si="105"/>
        <v>Гладишко Є.Й. ПП, маг. "Даринка" р-н Славутский Район, с.Цветоха, ул.Ленина, д.105</v>
      </c>
    </row>
    <row r="6787" spans="1:18" hidden="1" x14ac:dyDescent="0.25">
      <c r="A6787" s="32">
        <v>162731</v>
      </c>
      <c r="B6787" s="31" t="s">
        <v>14995</v>
      </c>
      <c r="C6787" s="31" t="s">
        <v>14996</v>
      </c>
      <c r="D6787" s="31" t="s">
        <v>14997</v>
      </c>
      <c r="E6787" s="31" t="s">
        <v>135</v>
      </c>
      <c r="F6787" s="31" t="s">
        <v>122</v>
      </c>
      <c r="G6787" s="31" t="s">
        <v>107</v>
      </c>
      <c r="H6787" s="31" t="s">
        <v>108</v>
      </c>
      <c r="I6787" s="31" t="s">
        <v>14998</v>
      </c>
      <c r="J6787" s="31" t="s">
        <v>14999</v>
      </c>
      <c r="K6787" s="31" t="s">
        <v>110</v>
      </c>
      <c r="L6787" s="31" t="s">
        <v>14996</v>
      </c>
      <c r="M6787" s="31" t="s">
        <v>7</v>
      </c>
      <c r="N6787" s="31" t="s">
        <v>25930</v>
      </c>
      <c r="O6787" s="31" t="s">
        <v>25929</v>
      </c>
      <c r="P6787" s="32" t="s">
        <v>66</v>
      </c>
      <c r="Q6787" s="32">
        <v>0.5</v>
      </c>
      <c r="R6787" t="str">
        <f t="shared" ref="R6787:R6850" si="106">CONCATENATE(C6787," ",D6787)</f>
        <v>Гладишко Є.Й. ПП, маг. "Даринка" р-н Славутский Район, с.Цветоха, ул.Ленина, д.105</v>
      </c>
    </row>
    <row r="6788" spans="1:18" hidden="1" x14ac:dyDescent="0.25">
      <c r="A6788" s="32">
        <v>162736</v>
      </c>
      <c r="B6788" s="31" t="s">
        <v>15008</v>
      </c>
      <c r="C6788" s="31" t="s">
        <v>15009</v>
      </c>
      <c r="D6788" s="31" t="s">
        <v>11513</v>
      </c>
      <c r="E6788" s="31" t="s">
        <v>135</v>
      </c>
      <c r="F6788" s="31" t="s">
        <v>122</v>
      </c>
      <c r="G6788" s="31" t="s">
        <v>107</v>
      </c>
      <c r="H6788" s="31" t="s">
        <v>108</v>
      </c>
      <c r="I6788" s="31" t="s">
        <v>15010</v>
      </c>
      <c r="J6788" s="31" t="s">
        <v>15011</v>
      </c>
      <c r="K6788" s="31" t="s">
        <v>110</v>
      </c>
      <c r="L6788" s="31" t="s">
        <v>15012</v>
      </c>
      <c r="M6788" s="31" t="s">
        <v>12</v>
      </c>
      <c r="N6788" s="31" t="s">
        <v>25930</v>
      </c>
      <c r="O6788" s="31" t="s">
        <v>25929</v>
      </c>
      <c r="P6788" s="32" t="s">
        <v>66</v>
      </c>
      <c r="Q6788" s="32">
        <v>1</v>
      </c>
      <c r="R6788" t="str">
        <f t="shared" si="106"/>
        <v>Гладюк Л.Г. ПП, маг. "Економ" р-н Полонский Район, г.Полонное (ринкова площа)</v>
      </c>
    </row>
    <row r="6789" spans="1:18" hidden="1" x14ac:dyDescent="0.25">
      <c r="A6789" s="32">
        <v>162736</v>
      </c>
      <c r="B6789" s="31" t="s">
        <v>15008</v>
      </c>
      <c r="C6789" s="31" t="s">
        <v>15009</v>
      </c>
      <c r="D6789" s="31" t="s">
        <v>11513</v>
      </c>
      <c r="E6789" s="31" t="s">
        <v>135</v>
      </c>
      <c r="F6789" s="31" t="s">
        <v>122</v>
      </c>
      <c r="G6789" s="31" t="s">
        <v>107</v>
      </c>
      <c r="H6789" s="31" t="s">
        <v>108</v>
      </c>
      <c r="I6789" s="31"/>
      <c r="J6789" s="31"/>
      <c r="K6789" s="31" t="s">
        <v>110</v>
      </c>
      <c r="L6789" s="31" t="s">
        <v>15009</v>
      </c>
      <c r="M6789" s="31" t="s">
        <v>12</v>
      </c>
      <c r="N6789" s="31" t="s">
        <v>25930</v>
      </c>
      <c r="O6789" s="31" t="s">
        <v>25929</v>
      </c>
      <c r="P6789" s="32" t="s">
        <v>66</v>
      </c>
      <c r="Q6789" s="32">
        <v>1</v>
      </c>
      <c r="R6789" t="str">
        <f t="shared" si="106"/>
        <v>Гладюк Л.Г. ПП, маг. "Економ" р-н Полонский Район, г.Полонное (ринкова площа)</v>
      </c>
    </row>
    <row r="6790" spans="1:18" hidden="1" x14ac:dyDescent="0.25">
      <c r="A6790" s="32">
        <v>162743</v>
      </c>
      <c r="B6790" s="31" t="s">
        <v>15019</v>
      </c>
      <c r="C6790" s="31" t="s">
        <v>15020</v>
      </c>
      <c r="D6790" s="31" t="s">
        <v>15021</v>
      </c>
      <c r="E6790" s="31" t="s">
        <v>135</v>
      </c>
      <c r="F6790" s="31" t="s">
        <v>122</v>
      </c>
      <c r="G6790" s="31" t="s">
        <v>115</v>
      </c>
      <c r="H6790" s="31" t="s">
        <v>116</v>
      </c>
      <c r="I6790" s="31" t="s">
        <v>15022</v>
      </c>
      <c r="J6790" s="31" t="s">
        <v>15023</v>
      </c>
      <c r="K6790" s="31" t="s">
        <v>110</v>
      </c>
      <c r="L6790" s="31" t="s">
        <v>15020</v>
      </c>
      <c r="M6790" s="31" t="s">
        <v>7</v>
      </c>
      <c r="N6790" s="31" t="s">
        <v>25930</v>
      </c>
      <c r="O6790" s="31" t="s">
        <v>25929</v>
      </c>
      <c r="P6790" s="32" t="s">
        <v>67</v>
      </c>
      <c r="Q6790" s="32">
        <v>0.5</v>
      </c>
      <c r="R6790" t="str">
        <f t="shared" si="106"/>
        <v>Глушанець М.М. ПП, лоток №43 г.Славута, д.43 (Базарна площа)</v>
      </c>
    </row>
    <row r="6791" spans="1:18" hidden="1" x14ac:dyDescent="0.25">
      <c r="A6791" s="32">
        <v>162743</v>
      </c>
      <c r="B6791" s="31" t="s">
        <v>15019</v>
      </c>
      <c r="C6791" s="31" t="s">
        <v>15020</v>
      </c>
      <c r="D6791" s="31" t="s">
        <v>15021</v>
      </c>
      <c r="E6791" s="31" t="s">
        <v>135</v>
      </c>
      <c r="F6791" s="31" t="s">
        <v>122</v>
      </c>
      <c r="G6791" s="31" t="s">
        <v>115</v>
      </c>
      <c r="H6791" s="31" t="s">
        <v>116</v>
      </c>
      <c r="I6791" s="31"/>
      <c r="J6791" s="31"/>
      <c r="K6791" s="31" t="s">
        <v>110</v>
      </c>
      <c r="L6791" s="31" t="s">
        <v>15020</v>
      </c>
      <c r="M6791" s="31" t="s">
        <v>7</v>
      </c>
      <c r="N6791" s="31" t="s">
        <v>25930</v>
      </c>
      <c r="O6791" s="31" t="s">
        <v>25929</v>
      </c>
      <c r="P6791" s="32" t="s">
        <v>67</v>
      </c>
      <c r="Q6791" s="32">
        <v>0.5</v>
      </c>
      <c r="R6791" t="str">
        <f t="shared" si="106"/>
        <v>Глушанець М.М. ПП, лоток №43 г.Славута, д.43 (Базарна площа)</v>
      </c>
    </row>
    <row r="6792" spans="1:18" hidden="1" x14ac:dyDescent="0.25">
      <c r="A6792" s="32">
        <v>162745</v>
      </c>
      <c r="B6792" s="31" t="s">
        <v>15027</v>
      </c>
      <c r="C6792" s="31" t="s">
        <v>15028</v>
      </c>
      <c r="D6792" s="31" t="s">
        <v>15029</v>
      </c>
      <c r="E6792" s="31" t="s">
        <v>135</v>
      </c>
      <c r="F6792" s="31" t="s">
        <v>122</v>
      </c>
      <c r="G6792" s="31" t="s">
        <v>115</v>
      </c>
      <c r="H6792" s="31" t="s">
        <v>116</v>
      </c>
      <c r="I6792" s="31" t="s">
        <v>15030</v>
      </c>
      <c r="J6792" s="31" t="s">
        <v>15031</v>
      </c>
      <c r="K6792" s="31" t="s">
        <v>110</v>
      </c>
      <c r="L6792" s="31" t="s">
        <v>15028</v>
      </c>
      <c r="M6792" s="31" t="s">
        <v>7</v>
      </c>
      <c r="N6792" s="31" t="s">
        <v>25930</v>
      </c>
      <c r="O6792" s="31" t="s">
        <v>25929</v>
      </c>
      <c r="P6792" s="32" t="s">
        <v>66</v>
      </c>
      <c r="Q6792" s="32">
        <v>0.5</v>
      </c>
      <c r="R6792" t="str">
        <f t="shared" si="106"/>
        <v>Глушкова З.С. ПП, к-к г.Славута, ул.Энгельская, д.11/1 (міський ринок)</v>
      </c>
    </row>
    <row r="6793" spans="1:18" hidden="1" x14ac:dyDescent="0.25">
      <c r="A6793" s="32">
        <v>162745</v>
      </c>
      <c r="B6793" s="31" t="s">
        <v>15027</v>
      </c>
      <c r="C6793" s="31" t="s">
        <v>15028</v>
      </c>
      <c r="D6793" s="31" t="s">
        <v>15029</v>
      </c>
      <c r="E6793" s="31" t="s">
        <v>135</v>
      </c>
      <c r="F6793" s="31" t="s">
        <v>122</v>
      </c>
      <c r="G6793" s="31" t="s">
        <v>115</v>
      </c>
      <c r="H6793" s="31" t="s">
        <v>116</v>
      </c>
      <c r="I6793" s="31"/>
      <c r="J6793" s="31"/>
      <c r="K6793" s="31" t="s">
        <v>110</v>
      </c>
      <c r="L6793" s="31" t="s">
        <v>15028</v>
      </c>
      <c r="M6793" s="31" t="s">
        <v>7</v>
      </c>
      <c r="N6793" s="31" t="s">
        <v>25930</v>
      </c>
      <c r="O6793" s="31" t="s">
        <v>25929</v>
      </c>
      <c r="P6793" s="32" t="s">
        <v>66</v>
      </c>
      <c r="Q6793" s="32">
        <v>0.5</v>
      </c>
      <c r="R6793" t="str">
        <f t="shared" si="106"/>
        <v>Глушкова З.С. ПП, к-к г.Славута, ул.Энгельская, д.11/1 (міський ринок)</v>
      </c>
    </row>
    <row r="6794" spans="1:18" hidden="1" x14ac:dyDescent="0.25">
      <c r="A6794" s="32">
        <v>162748</v>
      </c>
      <c r="B6794" s="31" t="s">
        <v>15035</v>
      </c>
      <c r="C6794" s="31" t="s">
        <v>15036</v>
      </c>
      <c r="D6794" s="31" t="s">
        <v>15037</v>
      </c>
      <c r="E6794" s="31" t="s">
        <v>145</v>
      </c>
      <c r="F6794" s="31" t="s">
        <v>122</v>
      </c>
      <c r="G6794" s="31" t="s">
        <v>107</v>
      </c>
      <c r="H6794" s="31" t="s">
        <v>108</v>
      </c>
      <c r="I6794" s="31" t="s">
        <v>15038</v>
      </c>
      <c r="J6794" s="31" t="s">
        <v>15039</v>
      </c>
      <c r="K6794" s="31" t="s">
        <v>110</v>
      </c>
      <c r="L6794" s="31" t="s">
        <v>15036</v>
      </c>
      <c r="M6794" s="31" t="s">
        <v>13</v>
      </c>
      <c r="N6794" s="31" t="s">
        <v>25931</v>
      </c>
      <c r="O6794" s="31" t="s">
        <v>25929</v>
      </c>
      <c r="P6794" s="32" t="s">
        <v>67</v>
      </c>
      <c r="Q6794" s="32">
        <v>1</v>
      </c>
      <c r="R6794" t="str">
        <f t="shared" si="106"/>
        <v>Гнатюк В.А. ПП, маг."Візит" р-н Деражнянский Район, г.Деражня, ул.Промышленная, д.20</v>
      </c>
    </row>
    <row r="6795" spans="1:18" hidden="1" x14ac:dyDescent="0.25">
      <c r="A6795" s="32">
        <v>162749</v>
      </c>
      <c r="B6795" s="31" t="s">
        <v>15040</v>
      </c>
      <c r="C6795" s="31" t="s">
        <v>15041</v>
      </c>
      <c r="D6795" s="31" t="s">
        <v>15042</v>
      </c>
      <c r="E6795" s="31" t="s">
        <v>135</v>
      </c>
      <c r="F6795" s="31" t="s">
        <v>122</v>
      </c>
      <c r="G6795" s="31" t="s">
        <v>213</v>
      </c>
      <c r="H6795" s="31" t="s">
        <v>214</v>
      </c>
      <c r="I6795" s="31" t="s">
        <v>5093</v>
      </c>
      <c r="J6795" s="31" t="s">
        <v>5094</v>
      </c>
      <c r="K6795" s="31" t="s">
        <v>110</v>
      </c>
      <c r="L6795" s="31" t="s">
        <v>15041</v>
      </c>
      <c r="M6795" s="31" t="s">
        <v>7</v>
      </c>
      <c r="N6795" s="31" t="s">
        <v>25930</v>
      </c>
      <c r="O6795" s="31" t="s">
        <v>25929</v>
      </c>
      <c r="P6795" s="32" t="s">
        <v>66</v>
      </c>
      <c r="Q6795" s="32">
        <v>0.5</v>
      </c>
      <c r="R6795" t="str">
        <f t="shared" si="106"/>
        <v>Гнатюк О.П. ПП, прив.сектор г.Славута, д.93 (дзержинского)</v>
      </c>
    </row>
    <row r="6796" spans="1:18" hidden="1" x14ac:dyDescent="0.25">
      <c r="A6796" s="32">
        <v>162749</v>
      </c>
      <c r="B6796" s="31" t="s">
        <v>15040</v>
      </c>
      <c r="C6796" s="31" t="s">
        <v>15041</v>
      </c>
      <c r="D6796" s="31" t="s">
        <v>15042</v>
      </c>
      <c r="E6796" s="31" t="s">
        <v>135</v>
      </c>
      <c r="F6796" s="31" t="s">
        <v>122</v>
      </c>
      <c r="G6796" s="31" t="s">
        <v>213</v>
      </c>
      <c r="H6796" s="31" t="s">
        <v>214</v>
      </c>
      <c r="I6796" s="31"/>
      <c r="J6796" s="31"/>
      <c r="K6796" s="31" t="s">
        <v>110</v>
      </c>
      <c r="L6796" s="31" t="s">
        <v>15041</v>
      </c>
      <c r="M6796" s="31" t="s">
        <v>7</v>
      </c>
      <c r="N6796" s="31" t="s">
        <v>25930</v>
      </c>
      <c r="O6796" s="31" t="s">
        <v>25929</v>
      </c>
      <c r="P6796" s="32" t="s">
        <v>66</v>
      </c>
      <c r="Q6796" s="32">
        <v>0.5</v>
      </c>
      <c r="R6796" t="str">
        <f t="shared" si="106"/>
        <v>Гнатюк О.П. ПП, прив.сектор г.Славута, д.93 (дзержинского)</v>
      </c>
    </row>
    <row r="6797" spans="1:18" hidden="1" x14ac:dyDescent="0.25">
      <c r="A6797" s="32">
        <v>162773</v>
      </c>
      <c r="B6797" s="31" t="s">
        <v>15096</v>
      </c>
      <c r="C6797" s="31" t="s">
        <v>15097</v>
      </c>
      <c r="D6797" s="31" t="s">
        <v>15098</v>
      </c>
      <c r="E6797" s="31" t="s">
        <v>145</v>
      </c>
      <c r="F6797" s="31" t="s">
        <v>122</v>
      </c>
      <c r="G6797" s="31" t="s">
        <v>107</v>
      </c>
      <c r="H6797" s="31" t="s">
        <v>108</v>
      </c>
      <c r="I6797" s="31" t="s">
        <v>15099</v>
      </c>
      <c r="J6797" s="31" t="s">
        <v>15100</v>
      </c>
      <c r="K6797" s="31" t="s">
        <v>110</v>
      </c>
      <c r="L6797" s="31" t="s">
        <v>15101</v>
      </c>
      <c r="M6797" s="31" t="s">
        <v>13</v>
      </c>
      <c r="N6797" s="31" t="s">
        <v>25931</v>
      </c>
      <c r="O6797" s="31" t="s">
        <v>25929</v>
      </c>
      <c r="P6797" s="32" t="s">
        <v>67</v>
      </c>
      <c r="Q6797" s="32">
        <v>1</v>
      </c>
      <c r="R6797" t="str">
        <f t="shared" si="106"/>
        <v>Голубєва С.І. ПП, маг. "Оленка" р-н Деражнянский Район, г.Деражня, пер.Мира, д.30</v>
      </c>
    </row>
    <row r="6798" spans="1:18" hidden="1" x14ac:dyDescent="0.25">
      <c r="A6798" s="32">
        <v>165186</v>
      </c>
      <c r="B6798" s="31" t="s">
        <v>20363</v>
      </c>
      <c r="C6798" s="31" t="s">
        <v>20364</v>
      </c>
      <c r="D6798" s="31" t="s">
        <v>20365</v>
      </c>
      <c r="E6798" s="31" t="s">
        <v>145</v>
      </c>
      <c r="F6798" s="31" t="s">
        <v>122</v>
      </c>
      <c r="G6798" s="31" t="s">
        <v>107</v>
      </c>
      <c r="H6798" s="31" t="s">
        <v>108</v>
      </c>
      <c r="I6798" s="31" t="s">
        <v>20366</v>
      </c>
      <c r="J6798" s="31" t="s">
        <v>20367</v>
      </c>
      <c r="K6798" s="31" t="s">
        <v>110</v>
      </c>
      <c r="L6798" s="31" t="s">
        <v>20364</v>
      </c>
      <c r="M6798" s="31" t="s">
        <v>14</v>
      </c>
      <c r="N6798" s="31" t="s">
        <v>25931</v>
      </c>
      <c r="O6798" s="31" t="s">
        <v>25929</v>
      </c>
      <c r="P6798" s="32" t="s">
        <v>67</v>
      </c>
      <c r="Q6798" s="32">
        <v>0.5</v>
      </c>
      <c r="R6798" t="str">
        <f t="shared" si="106"/>
        <v>Римар Г.О. ПП, маг. "Куток" р-н Хмельницкий Район, с.Россоша, ул.Ленина, д.1</v>
      </c>
    </row>
    <row r="6799" spans="1:18" hidden="1" x14ac:dyDescent="0.25">
      <c r="A6799" s="32">
        <v>165186</v>
      </c>
      <c r="B6799" s="31" t="s">
        <v>20363</v>
      </c>
      <c r="C6799" s="31" t="s">
        <v>20364</v>
      </c>
      <c r="D6799" s="31" t="s">
        <v>20365</v>
      </c>
      <c r="E6799" s="31" t="s">
        <v>145</v>
      </c>
      <c r="F6799" s="31" t="s">
        <v>122</v>
      </c>
      <c r="G6799" s="31" t="s">
        <v>107</v>
      </c>
      <c r="H6799" s="31" t="s">
        <v>108</v>
      </c>
      <c r="I6799" s="31"/>
      <c r="J6799" s="31"/>
      <c r="K6799" s="31" t="s">
        <v>110</v>
      </c>
      <c r="L6799" s="31" t="s">
        <v>20364</v>
      </c>
      <c r="M6799" s="31" t="s">
        <v>14</v>
      </c>
      <c r="N6799" s="31" t="s">
        <v>25931</v>
      </c>
      <c r="O6799" s="31" t="s">
        <v>25929</v>
      </c>
      <c r="P6799" s="32" t="s">
        <v>67</v>
      </c>
      <c r="Q6799" s="32">
        <v>0.5</v>
      </c>
      <c r="R6799" t="str">
        <f t="shared" si="106"/>
        <v>Римар Г.О. ПП, маг. "Куток" р-н Хмельницкий Район, с.Россоша, ул.Ленина, д.1</v>
      </c>
    </row>
    <row r="6800" spans="1:18" hidden="1" x14ac:dyDescent="0.25">
      <c r="A6800" s="32">
        <v>165188</v>
      </c>
      <c r="B6800" s="31" t="s">
        <v>20370</v>
      </c>
      <c r="C6800" s="31" t="s">
        <v>20371</v>
      </c>
      <c r="D6800" s="31" t="s">
        <v>20372</v>
      </c>
      <c r="E6800" s="31" t="s">
        <v>145</v>
      </c>
      <c r="F6800" s="31" t="s">
        <v>122</v>
      </c>
      <c r="G6800" s="31" t="s">
        <v>107</v>
      </c>
      <c r="H6800" s="31" t="s">
        <v>108</v>
      </c>
      <c r="I6800" s="31" t="s">
        <v>20373</v>
      </c>
      <c r="J6800" s="31" t="s">
        <v>20374</v>
      </c>
      <c r="K6800" s="31" t="s">
        <v>110</v>
      </c>
      <c r="L6800" s="31" t="s">
        <v>20371</v>
      </c>
      <c r="M6800" s="31" t="s">
        <v>25936</v>
      </c>
      <c r="N6800" s="31" t="s">
        <v>25931</v>
      </c>
      <c r="O6800" s="31" t="s">
        <v>25929</v>
      </c>
      <c r="P6800" s="32" t="s">
        <v>67</v>
      </c>
      <c r="Q6800" s="32">
        <v>1</v>
      </c>
      <c r="R6800" t="str">
        <f t="shared" si="106"/>
        <v>Блажкун Л.О. ПП, маг. "Кулінарія" р-н Городокский Район, г.Городок, ул.Заводская (площа)</v>
      </c>
    </row>
    <row r="6801" spans="1:18" hidden="1" x14ac:dyDescent="0.25">
      <c r="A6801" s="32">
        <v>165230</v>
      </c>
      <c r="B6801" s="31" t="s">
        <v>20451</v>
      </c>
      <c r="C6801" s="31" t="s">
        <v>20452</v>
      </c>
      <c r="D6801" s="31" t="s">
        <v>20453</v>
      </c>
      <c r="E6801" s="31" t="s">
        <v>135</v>
      </c>
      <c r="F6801" s="31" t="s">
        <v>122</v>
      </c>
      <c r="G6801" s="31" t="s">
        <v>107</v>
      </c>
      <c r="H6801" s="31" t="s">
        <v>108</v>
      </c>
      <c r="I6801" s="31" t="s">
        <v>20454</v>
      </c>
      <c r="J6801" s="31" t="s">
        <v>20455</v>
      </c>
      <c r="K6801" s="31" t="s">
        <v>110</v>
      </c>
      <c r="L6801" s="31" t="s">
        <v>20452</v>
      </c>
      <c r="M6801" s="31" t="s">
        <v>12</v>
      </c>
      <c r="N6801" s="31" t="s">
        <v>25930</v>
      </c>
      <c r="O6801" s="31" t="s">
        <v>25929</v>
      </c>
      <c r="P6801" s="32" t="s">
        <v>66</v>
      </c>
      <c r="Q6801" s="32">
        <v>1</v>
      </c>
      <c r="R6801" t="str">
        <f t="shared" si="106"/>
        <v>Романюк М.В. ПП, маг."Росинка" р-н Изяславский Район, г.Изяслав, ул.Казацкая, д.32</v>
      </c>
    </row>
    <row r="6802" spans="1:18" hidden="1" x14ac:dyDescent="0.25">
      <c r="A6802" s="32">
        <v>165230</v>
      </c>
      <c r="B6802" s="31" t="s">
        <v>20451</v>
      </c>
      <c r="C6802" s="31" t="s">
        <v>20452</v>
      </c>
      <c r="D6802" s="31" t="s">
        <v>20453</v>
      </c>
      <c r="E6802" s="31" t="s">
        <v>135</v>
      </c>
      <c r="F6802" s="31" t="s">
        <v>122</v>
      </c>
      <c r="G6802" s="31" t="s">
        <v>107</v>
      </c>
      <c r="H6802" s="31" t="s">
        <v>108</v>
      </c>
      <c r="I6802" s="31"/>
      <c r="J6802" s="31"/>
      <c r="K6802" s="31" t="s">
        <v>110</v>
      </c>
      <c r="L6802" s="31" t="s">
        <v>20452</v>
      </c>
      <c r="M6802" s="31" t="s">
        <v>12</v>
      </c>
      <c r="N6802" s="31" t="s">
        <v>25930</v>
      </c>
      <c r="O6802" s="31" t="s">
        <v>25929</v>
      </c>
      <c r="P6802" s="32" t="s">
        <v>66</v>
      </c>
      <c r="Q6802" s="32">
        <v>1</v>
      </c>
      <c r="R6802" t="str">
        <f t="shared" si="106"/>
        <v>Романюк М.В. ПП, маг."Росинка" р-н Изяславский Район, г.Изяслав, ул.Казацкая, д.32</v>
      </c>
    </row>
    <row r="6803" spans="1:18" hidden="1" x14ac:dyDescent="0.25">
      <c r="A6803" s="32">
        <v>165238</v>
      </c>
      <c r="B6803" s="31" t="s">
        <v>20462</v>
      </c>
      <c r="C6803" s="31" t="s">
        <v>20463</v>
      </c>
      <c r="D6803" s="31" t="s">
        <v>20464</v>
      </c>
      <c r="E6803" s="31" t="s">
        <v>145</v>
      </c>
      <c r="F6803" s="31" t="s">
        <v>122</v>
      </c>
      <c r="G6803" s="31" t="s">
        <v>107</v>
      </c>
      <c r="H6803" s="31" t="s">
        <v>108</v>
      </c>
      <c r="I6803" s="31" t="s">
        <v>20465</v>
      </c>
      <c r="J6803" s="31" t="s">
        <v>20466</v>
      </c>
      <c r="K6803" s="31" t="s">
        <v>110</v>
      </c>
      <c r="L6803" s="31" t="s">
        <v>20463</v>
      </c>
      <c r="M6803" s="31" t="s">
        <v>13</v>
      </c>
      <c r="N6803" s="31" t="s">
        <v>25931</v>
      </c>
      <c r="O6803" s="31" t="s">
        <v>25929</v>
      </c>
      <c r="P6803" s="32" t="s">
        <v>66</v>
      </c>
      <c r="Q6803" s="32">
        <v>1</v>
      </c>
      <c r="R6803" t="str">
        <f t="shared" si="106"/>
        <v>Рощина  О.А. ПП, маг. "Роксолана" р-н Волочисский Район, с.Репна, ул.Щорса, д.3</v>
      </c>
    </row>
    <row r="6804" spans="1:18" hidden="1" x14ac:dyDescent="0.25">
      <c r="A6804" s="32">
        <v>165238</v>
      </c>
      <c r="B6804" s="31" t="s">
        <v>20462</v>
      </c>
      <c r="C6804" s="31" t="s">
        <v>20463</v>
      </c>
      <c r="D6804" s="31" t="s">
        <v>20464</v>
      </c>
      <c r="E6804" s="31" t="s">
        <v>145</v>
      </c>
      <c r="F6804" s="31" t="s">
        <v>122</v>
      </c>
      <c r="G6804" s="31" t="s">
        <v>107</v>
      </c>
      <c r="H6804" s="31" t="s">
        <v>108</v>
      </c>
      <c r="I6804" s="31"/>
      <c r="J6804" s="31"/>
      <c r="K6804" s="31" t="s">
        <v>110</v>
      </c>
      <c r="L6804" s="31" t="s">
        <v>20467</v>
      </c>
      <c r="M6804" s="31" t="s">
        <v>13</v>
      </c>
      <c r="N6804" s="31" t="s">
        <v>25931</v>
      </c>
      <c r="O6804" s="31" t="s">
        <v>25929</v>
      </c>
      <c r="P6804" s="32" t="s">
        <v>66</v>
      </c>
      <c r="Q6804" s="32">
        <v>1</v>
      </c>
      <c r="R6804" t="str">
        <f t="shared" si="106"/>
        <v>Рощина  О.А. ПП, маг. "Роксолана" р-н Волочисский Район, с.Репна, ул.Щорса, д.3</v>
      </c>
    </row>
    <row r="6805" spans="1:18" hidden="1" x14ac:dyDescent="0.25">
      <c r="A6805" s="32">
        <v>165242</v>
      </c>
      <c r="B6805" s="31" t="s">
        <v>20468</v>
      </c>
      <c r="C6805" s="31" t="s">
        <v>20469</v>
      </c>
      <c r="D6805" s="31" t="s">
        <v>20470</v>
      </c>
      <c r="E6805" s="31" t="s">
        <v>135</v>
      </c>
      <c r="F6805" s="31" t="s">
        <v>122</v>
      </c>
      <c r="G6805" s="31" t="s">
        <v>107</v>
      </c>
      <c r="H6805" s="31" t="s">
        <v>108</v>
      </c>
      <c r="I6805" s="31" t="s">
        <v>20471</v>
      </c>
      <c r="J6805" s="31" t="s">
        <v>20472</v>
      </c>
      <c r="K6805" s="31" t="s">
        <v>110</v>
      </c>
      <c r="L6805" s="31" t="s">
        <v>20469</v>
      </c>
      <c r="M6805" s="31" t="s">
        <v>10</v>
      </c>
      <c r="N6805" s="31" t="s">
        <v>25930</v>
      </c>
      <c r="O6805" s="31" t="s">
        <v>25929</v>
      </c>
      <c r="P6805" s="32" t="s">
        <v>67</v>
      </c>
      <c r="Q6805" s="32">
        <v>0.5</v>
      </c>
      <c r="R6805" t="str">
        <f t="shared" si="106"/>
        <v>Рубас Л.В. ПП, маг. "Продукти" р-н Славутский Район, с.Лисичье, ул.Островского Николая, д.1</v>
      </c>
    </row>
    <row r="6806" spans="1:18" hidden="1" x14ac:dyDescent="0.25">
      <c r="A6806" s="32">
        <v>165266</v>
      </c>
      <c r="B6806" s="31" t="s">
        <v>20522</v>
      </c>
      <c r="C6806" s="31" t="s">
        <v>20523</v>
      </c>
      <c r="D6806" s="31" t="s">
        <v>20524</v>
      </c>
      <c r="E6806" s="31" t="s">
        <v>145</v>
      </c>
      <c r="F6806" s="31" t="s">
        <v>122</v>
      </c>
      <c r="G6806" s="31" t="s">
        <v>107</v>
      </c>
      <c r="H6806" s="31" t="s">
        <v>108</v>
      </c>
      <c r="I6806" s="31" t="s">
        <v>20525</v>
      </c>
      <c r="J6806" s="31" t="s">
        <v>20526</v>
      </c>
      <c r="K6806" s="31" t="s">
        <v>110</v>
      </c>
      <c r="L6806" s="31" t="s">
        <v>20523</v>
      </c>
      <c r="M6806" s="31" t="s">
        <v>14</v>
      </c>
      <c r="N6806" s="31" t="s">
        <v>25931</v>
      </c>
      <c r="O6806" s="31" t="s">
        <v>25929</v>
      </c>
      <c r="P6806" s="32" t="s">
        <v>67</v>
      </c>
      <c r="Q6806" s="32">
        <v>0.5</v>
      </c>
      <c r="R6806" t="str">
        <f t="shared" si="106"/>
        <v>Рябих Т.М. ПП, маг. "Продукти" р-н Волочисский Район, с.Корыстова, ул.Хмельницкая, д.77а</v>
      </c>
    </row>
    <row r="6807" spans="1:18" hidden="1" x14ac:dyDescent="0.25">
      <c r="A6807" s="32">
        <v>165266</v>
      </c>
      <c r="B6807" s="31" t="s">
        <v>20522</v>
      </c>
      <c r="C6807" s="31" t="s">
        <v>20523</v>
      </c>
      <c r="D6807" s="31" t="s">
        <v>20524</v>
      </c>
      <c r="E6807" s="31" t="s">
        <v>145</v>
      </c>
      <c r="F6807" s="31" t="s">
        <v>122</v>
      </c>
      <c r="G6807" s="31" t="s">
        <v>107</v>
      </c>
      <c r="H6807" s="31" t="s">
        <v>108</v>
      </c>
      <c r="I6807" s="31"/>
      <c r="J6807" s="31"/>
      <c r="K6807" s="31" t="s">
        <v>110</v>
      </c>
      <c r="L6807" s="31" t="s">
        <v>20523</v>
      </c>
      <c r="M6807" s="31" t="s">
        <v>14</v>
      </c>
      <c r="N6807" s="31" t="s">
        <v>25931</v>
      </c>
      <c r="O6807" s="31" t="s">
        <v>25929</v>
      </c>
      <c r="P6807" s="32" t="s">
        <v>67</v>
      </c>
      <c r="Q6807" s="32">
        <v>0.5</v>
      </c>
      <c r="R6807" t="str">
        <f t="shared" si="106"/>
        <v>Рябих Т.М. ПП, маг. "Продукти" р-н Волочисский Район, с.Корыстова, ул.Хмельницкая, д.77а</v>
      </c>
    </row>
    <row r="6808" spans="1:18" hidden="1" x14ac:dyDescent="0.25">
      <c r="A6808" s="32">
        <v>165267</v>
      </c>
      <c r="B6808" s="31" t="s">
        <v>20527</v>
      </c>
      <c r="C6808" s="31" t="s">
        <v>20528</v>
      </c>
      <c r="D6808" s="31" t="s">
        <v>20529</v>
      </c>
      <c r="E6808" s="31" t="s">
        <v>145</v>
      </c>
      <c r="F6808" s="31" t="s">
        <v>122</v>
      </c>
      <c r="G6808" s="31" t="s">
        <v>107</v>
      </c>
      <c r="H6808" s="31" t="s">
        <v>108</v>
      </c>
      <c r="I6808" s="31"/>
      <c r="J6808" s="31"/>
      <c r="K6808" s="31" t="s">
        <v>110</v>
      </c>
      <c r="L6808" s="31" t="s">
        <v>20530</v>
      </c>
      <c r="M6808" s="31" t="s">
        <v>13</v>
      </c>
      <c r="N6808" s="31" t="s">
        <v>25931</v>
      </c>
      <c r="O6808" s="31" t="s">
        <v>25929</v>
      </c>
      <c r="P6808" s="32" t="s">
        <v>66</v>
      </c>
      <c r="Q6808" s="32">
        <v>0.5</v>
      </c>
      <c r="R6808" t="str">
        <f t="shared" si="106"/>
        <v>(КООП) Рябіївське СТ, маг. "Альонушка" р-н Волочисский Район, с.Рябиевка, д.17 (ул. октябрская)</v>
      </c>
    </row>
    <row r="6809" spans="1:18" hidden="1" x14ac:dyDescent="0.25">
      <c r="A6809" s="32">
        <v>165267</v>
      </c>
      <c r="B6809" s="31" t="s">
        <v>20527</v>
      </c>
      <c r="C6809" s="31" t="s">
        <v>20528</v>
      </c>
      <c r="D6809" s="31" t="s">
        <v>20529</v>
      </c>
      <c r="E6809" s="31" t="s">
        <v>145</v>
      </c>
      <c r="F6809" s="31" t="s">
        <v>122</v>
      </c>
      <c r="G6809" s="31" t="s">
        <v>107</v>
      </c>
      <c r="H6809" s="31" t="s">
        <v>108</v>
      </c>
      <c r="I6809" s="31" t="s">
        <v>20531</v>
      </c>
      <c r="J6809" s="31" t="s">
        <v>20532</v>
      </c>
      <c r="K6809" s="31" t="s">
        <v>110</v>
      </c>
      <c r="L6809" s="31" t="s">
        <v>20530</v>
      </c>
      <c r="M6809" s="31" t="s">
        <v>13</v>
      </c>
      <c r="N6809" s="31" t="s">
        <v>25931</v>
      </c>
      <c r="O6809" s="31" t="s">
        <v>25929</v>
      </c>
      <c r="P6809" s="32" t="s">
        <v>66</v>
      </c>
      <c r="Q6809" s="32">
        <v>0.5</v>
      </c>
      <c r="R6809" t="str">
        <f t="shared" si="106"/>
        <v>(КООП) Рябіївське СТ, маг. "Альонушка" р-н Волочисский Район, с.Рябиевка, д.17 (ул. октябрская)</v>
      </c>
    </row>
    <row r="6810" spans="1:18" hidden="1" x14ac:dyDescent="0.25">
      <c r="A6810" s="32">
        <v>165275</v>
      </c>
      <c r="B6810" s="31" t="s">
        <v>20542</v>
      </c>
      <c r="C6810" s="31" t="s">
        <v>20543</v>
      </c>
      <c r="D6810" s="31" t="s">
        <v>20544</v>
      </c>
      <c r="E6810" s="31" t="s">
        <v>145</v>
      </c>
      <c r="F6810" s="31" t="s">
        <v>122</v>
      </c>
      <c r="G6810" s="31" t="s">
        <v>107</v>
      </c>
      <c r="H6810" s="31" t="s">
        <v>108</v>
      </c>
      <c r="I6810" s="31" t="s">
        <v>20545</v>
      </c>
      <c r="J6810" s="31" t="s">
        <v>20546</v>
      </c>
      <c r="K6810" s="31" t="s">
        <v>110</v>
      </c>
      <c r="L6810" s="31" t="s">
        <v>20543</v>
      </c>
      <c r="M6810" s="31" t="s">
        <v>14</v>
      </c>
      <c r="N6810" s="31" t="s">
        <v>25931</v>
      </c>
      <c r="O6810" s="31" t="s">
        <v>25929</v>
      </c>
      <c r="P6810" s="32" t="s">
        <v>66</v>
      </c>
      <c r="Q6810" s="32">
        <v>1</v>
      </c>
      <c r="R6810" t="str">
        <f t="shared" si="106"/>
        <v>Савицький А.В. ПП, маг. "Ідеал" р-н Виньковецкий Район, с.Станиславовка, ул.Кутузова, д.53</v>
      </c>
    </row>
    <row r="6811" spans="1:18" hidden="1" x14ac:dyDescent="0.25">
      <c r="A6811" s="32">
        <v>165275</v>
      </c>
      <c r="B6811" s="31" t="s">
        <v>20542</v>
      </c>
      <c r="C6811" s="31" t="s">
        <v>20543</v>
      </c>
      <c r="D6811" s="31" t="s">
        <v>20544</v>
      </c>
      <c r="E6811" s="31" t="s">
        <v>145</v>
      </c>
      <c r="F6811" s="31" t="s">
        <v>122</v>
      </c>
      <c r="G6811" s="31" t="s">
        <v>107</v>
      </c>
      <c r="H6811" s="31" t="s">
        <v>108</v>
      </c>
      <c r="I6811" s="31"/>
      <c r="J6811" s="31"/>
      <c r="K6811" s="31" t="s">
        <v>110</v>
      </c>
      <c r="L6811" s="31" t="s">
        <v>20543</v>
      </c>
      <c r="M6811" s="31" t="s">
        <v>14</v>
      </c>
      <c r="N6811" s="31" t="s">
        <v>25931</v>
      </c>
      <c r="O6811" s="31" t="s">
        <v>25929</v>
      </c>
      <c r="P6811" s="32" t="s">
        <v>66</v>
      </c>
      <c r="Q6811" s="32">
        <v>1</v>
      </c>
      <c r="R6811" t="str">
        <f t="shared" si="106"/>
        <v>Савицький А.В. ПП, маг. "Ідеал" р-н Виньковецкий Район, с.Станиславовка, ул.Кутузова, д.53</v>
      </c>
    </row>
    <row r="6812" spans="1:18" hidden="1" x14ac:dyDescent="0.25">
      <c r="A6812" s="32">
        <v>165285</v>
      </c>
      <c r="B6812" s="31" t="s">
        <v>20567</v>
      </c>
      <c r="C6812" s="31" t="s">
        <v>20568</v>
      </c>
      <c r="D6812" s="31" t="s">
        <v>20569</v>
      </c>
      <c r="E6812" s="31" t="s">
        <v>135</v>
      </c>
      <c r="F6812" s="31" t="s">
        <v>122</v>
      </c>
      <c r="G6812" s="31" t="s">
        <v>107</v>
      </c>
      <c r="H6812" s="31" t="s">
        <v>108</v>
      </c>
      <c r="I6812" s="31"/>
      <c r="J6812" s="31"/>
      <c r="K6812" s="31" t="s">
        <v>110</v>
      </c>
      <c r="L6812" s="31" t="s">
        <v>20568</v>
      </c>
      <c r="M6812" s="31" t="s">
        <v>7</v>
      </c>
      <c r="N6812" s="31" t="s">
        <v>25930</v>
      </c>
      <c r="O6812" s="31" t="s">
        <v>25929</v>
      </c>
      <c r="P6812" s="32" t="s">
        <v>67</v>
      </c>
      <c r="Q6812" s="32">
        <v>0.5</v>
      </c>
      <c r="R6812" t="str">
        <f t="shared" si="106"/>
        <v>Савчук Г.В. ПП, маг. "Хуторок" р-н Славутский Район, с.Цветоха, ул.Черкасенко, д.8</v>
      </c>
    </row>
    <row r="6813" spans="1:18" hidden="1" x14ac:dyDescent="0.25">
      <c r="A6813" s="32">
        <v>165285</v>
      </c>
      <c r="B6813" s="31" t="s">
        <v>20567</v>
      </c>
      <c r="C6813" s="31" t="s">
        <v>20568</v>
      </c>
      <c r="D6813" s="31" t="s">
        <v>20569</v>
      </c>
      <c r="E6813" s="31" t="s">
        <v>135</v>
      </c>
      <c r="F6813" s="31" t="s">
        <v>122</v>
      </c>
      <c r="G6813" s="31" t="s">
        <v>107</v>
      </c>
      <c r="H6813" s="31" t="s">
        <v>108</v>
      </c>
      <c r="I6813" s="31" t="s">
        <v>20570</v>
      </c>
      <c r="J6813" s="31" t="s">
        <v>20571</v>
      </c>
      <c r="K6813" s="31" t="s">
        <v>110</v>
      </c>
      <c r="L6813" s="31" t="s">
        <v>20568</v>
      </c>
      <c r="M6813" s="31" t="s">
        <v>7</v>
      </c>
      <c r="N6813" s="31" t="s">
        <v>25930</v>
      </c>
      <c r="O6813" s="31" t="s">
        <v>25929</v>
      </c>
      <c r="P6813" s="32" t="s">
        <v>67</v>
      </c>
      <c r="Q6813" s="32">
        <v>0.5</v>
      </c>
      <c r="R6813" t="str">
        <f t="shared" si="106"/>
        <v>Савчук Г.В. ПП, маг. "Хуторок" р-н Славутский Район, с.Цветоха, ул.Черкасенко, д.8</v>
      </c>
    </row>
    <row r="6814" spans="1:18" hidden="1" x14ac:dyDescent="0.25">
      <c r="A6814" s="32">
        <v>165293</v>
      </c>
      <c r="B6814" s="31" t="s">
        <v>20584</v>
      </c>
      <c r="C6814" s="31" t="s">
        <v>20585</v>
      </c>
      <c r="D6814" s="31" t="s">
        <v>20586</v>
      </c>
      <c r="E6814" s="31" t="s">
        <v>135</v>
      </c>
      <c r="F6814" s="31" t="s">
        <v>122</v>
      </c>
      <c r="G6814" s="31" t="s">
        <v>107</v>
      </c>
      <c r="H6814" s="31" t="s">
        <v>108</v>
      </c>
      <c r="I6814" s="31" t="s">
        <v>20587</v>
      </c>
      <c r="J6814" s="31" t="s">
        <v>20588</v>
      </c>
      <c r="K6814" s="31" t="s">
        <v>110</v>
      </c>
      <c r="L6814" s="31" t="s">
        <v>20585</v>
      </c>
      <c r="M6814" s="31" t="s">
        <v>10</v>
      </c>
      <c r="N6814" s="31" t="s">
        <v>25930</v>
      </c>
      <c r="O6814" s="31" t="s">
        <v>25929</v>
      </c>
      <c r="P6814" s="32" t="s">
        <v>66</v>
      </c>
      <c r="Q6814" s="32">
        <v>1</v>
      </c>
      <c r="R6814" t="str">
        <f t="shared" si="106"/>
        <v>Саєцька М.В.ПП, павільйон "Шанс" г.Нетишин, ул.Варшавская, д.11</v>
      </c>
    </row>
    <row r="6815" spans="1:18" hidden="1" x14ac:dyDescent="0.25">
      <c r="A6815" s="32">
        <v>165293</v>
      </c>
      <c r="B6815" s="31" t="s">
        <v>20584</v>
      </c>
      <c r="C6815" s="31" t="s">
        <v>20585</v>
      </c>
      <c r="D6815" s="31" t="s">
        <v>20586</v>
      </c>
      <c r="E6815" s="31" t="s">
        <v>135</v>
      </c>
      <c r="F6815" s="31" t="s">
        <v>122</v>
      </c>
      <c r="G6815" s="31" t="s">
        <v>107</v>
      </c>
      <c r="H6815" s="31" t="s">
        <v>108</v>
      </c>
      <c r="I6815" s="31"/>
      <c r="J6815" s="31"/>
      <c r="K6815" s="31" t="s">
        <v>110</v>
      </c>
      <c r="L6815" s="31" t="s">
        <v>20585</v>
      </c>
      <c r="M6815" s="31" t="s">
        <v>10</v>
      </c>
      <c r="N6815" s="31" t="s">
        <v>25930</v>
      </c>
      <c r="O6815" s="31" t="s">
        <v>25929</v>
      </c>
      <c r="P6815" s="32" t="s">
        <v>66</v>
      </c>
      <c r="Q6815" s="32">
        <v>1</v>
      </c>
      <c r="R6815" t="str">
        <f t="shared" si="106"/>
        <v>Саєцька М.В.ПП, павільйон "Шанс" г.Нетишин, ул.Варшавская, д.11</v>
      </c>
    </row>
    <row r="6816" spans="1:18" hidden="1" x14ac:dyDescent="0.25">
      <c r="A6816" s="32">
        <v>165294</v>
      </c>
      <c r="B6816" s="31" t="s">
        <v>20589</v>
      </c>
      <c r="C6816" s="31" t="s">
        <v>20590</v>
      </c>
      <c r="D6816" s="31" t="s">
        <v>20591</v>
      </c>
      <c r="E6816" s="31" t="s">
        <v>135</v>
      </c>
      <c r="F6816" s="31" t="s">
        <v>122</v>
      </c>
      <c r="G6816" s="31" t="s">
        <v>107</v>
      </c>
      <c r="H6816" s="31" t="s">
        <v>108</v>
      </c>
      <c r="I6816" s="31" t="s">
        <v>20592</v>
      </c>
      <c r="J6816" s="31" t="s">
        <v>20593</v>
      </c>
      <c r="K6816" s="31" t="s">
        <v>110</v>
      </c>
      <c r="L6816" s="31" t="s">
        <v>20590</v>
      </c>
      <c r="M6816" s="31" t="s">
        <v>10</v>
      </c>
      <c r="N6816" s="31" t="s">
        <v>25930</v>
      </c>
      <c r="O6816" s="31" t="s">
        <v>25929</v>
      </c>
      <c r="P6816" s="32" t="s">
        <v>66</v>
      </c>
      <c r="Q6816" s="32">
        <v>1</v>
      </c>
      <c r="R6816" t="str">
        <f t="shared" si="106"/>
        <v>Салковська Н.О. ПП, маг. "Бонд" г.Нетишин, ул.Варшавская, д.7</v>
      </c>
    </row>
    <row r="6817" spans="1:18" hidden="1" x14ac:dyDescent="0.25">
      <c r="A6817" s="32">
        <v>165294</v>
      </c>
      <c r="B6817" s="31" t="s">
        <v>20589</v>
      </c>
      <c r="C6817" s="31" t="s">
        <v>20590</v>
      </c>
      <c r="D6817" s="31" t="s">
        <v>20591</v>
      </c>
      <c r="E6817" s="31" t="s">
        <v>135</v>
      </c>
      <c r="F6817" s="31" t="s">
        <v>122</v>
      </c>
      <c r="G6817" s="31" t="s">
        <v>107</v>
      </c>
      <c r="H6817" s="31" t="s">
        <v>108</v>
      </c>
      <c r="I6817" s="31"/>
      <c r="J6817" s="31"/>
      <c r="K6817" s="31" t="s">
        <v>110</v>
      </c>
      <c r="L6817" s="31" t="s">
        <v>20590</v>
      </c>
      <c r="M6817" s="31" t="s">
        <v>10</v>
      </c>
      <c r="N6817" s="31" t="s">
        <v>25930</v>
      </c>
      <c r="O6817" s="31" t="s">
        <v>25929</v>
      </c>
      <c r="P6817" s="32" t="s">
        <v>66</v>
      </c>
      <c r="Q6817" s="32">
        <v>1</v>
      </c>
      <c r="R6817" t="str">
        <f t="shared" si="106"/>
        <v>Салковська Н.О. ПП, маг. "Бонд" г.Нетишин, ул.Варшавская, д.7</v>
      </c>
    </row>
    <row r="6818" spans="1:18" hidden="1" x14ac:dyDescent="0.25">
      <c r="A6818" s="32">
        <v>165298</v>
      </c>
      <c r="B6818" s="31" t="s">
        <v>20594</v>
      </c>
      <c r="C6818" s="31" t="s">
        <v>20595</v>
      </c>
      <c r="D6818" s="31" t="s">
        <v>20596</v>
      </c>
      <c r="E6818" s="31" t="s">
        <v>135</v>
      </c>
      <c r="F6818" s="31" t="s">
        <v>122</v>
      </c>
      <c r="G6818" s="31" t="s">
        <v>107</v>
      </c>
      <c r="H6818" s="31" t="s">
        <v>108</v>
      </c>
      <c r="I6818" s="31" t="s">
        <v>20597</v>
      </c>
      <c r="J6818" s="31" t="s">
        <v>20598</v>
      </c>
      <c r="K6818" s="31" t="s">
        <v>110</v>
      </c>
      <c r="L6818" s="31" t="s">
        <v>20595</v>
      </c>
      <c r="M6818" s="31" t="s">
        <v>12</v>
      </c>
      <c r="N6818" s="31" t="s">
        <v>25930</v>
      </c>
      <c r="O6818" s="31" t="s">
        <v>25929</v>
      </c>
      <c r="P6818" s="32" t="s">
        <v>67</v>
      </c>
      <c r="Q6818" s="32">
        <v>0.5</v>
      </c>
      <c r="R6818" t="str">
        <f t="shared" si="106"/>
        <v>Салюк Р.П. ПП, маг. "Смак 1" р-н Полонский Район, г.Полонное, ул.Привокзальная, д.65</v>
      </c>
    </row>
    <row r="6819" spans="1:18" hidden="1" x14ac:dyDescent="0.25">
      <c r="A6819" s="32">
        <v>165298</v>
      </c>
      <c r="B6819" s="31" t="s">
        <v>20594</v>
      </c>
      <c r="C6819" s="31" t="s">
        <v>20595</v>
      </c>
      <c r="D6819" s="31" t="s">
        <v>20596</v>
      </c>
      <c r="E6819" s="31" t="s">
        <v>135</v>
      </c>
      <c r="F6819" s="31" t="s">
        <v>122</v>
      </c>
      <c r="G6819" s="31" t="s">
        <v>107</v>
      </c>
      <c r="H6819" s="31" t="s">
        <v>108</v>
      </c>
      <c r="I6819" s="31"/>
      <c r="J6819" s="31"/>
      <c r="K6819" s="31" t="s">
        <v>110</v>
      </c>
      <c r="L6819" s="31" t="s">
        <v>20595</v>
      </c>
      <c r="M6819" s="31" t="s">
        <v>12</v>
      </c>
      <c r="N6819" s="31" t="s">
        <v>25930</v>
      </c>
      <c r="O6819" s="31" t="s">
        <v>25929</v>
      </c>
      <c r="P6819" s="32" t="s">
        <v>67</v>
      </c>
      <c r="Q6819" s="32">
        <v>0.5</v>
      </c>
      <c r="R6819" t="str">
        <f t="shared" si="106"/>
        <v>Салюк Р.П. ПП, маг. "Смак 1" р-н Полонский Район, г.Полонное, ул.Привокзальная, д.65</v>
      </c>
    </row>
    <row r="6820" spans="1:18" hidden="1" x14ac:dyDescent="0.25">
      <c r="A6820" s="32">
        <v>165299</v>
      </c>
      <c r="B6820" s="31" t="s">
        <v>20599</v>
      </c>
      <c r="C6820" s="31" t="s">
        <v>20600</v>
      </c>
      <c r="D6820" s="31" t="s">
        <v>20601</v>
      </c>
      <c r="E6820" s="31" t="s">
        <v>135</v>
      </c>
      <c r="F6820" s="31" t="s">
        <v>122</v>
      </c>
      <c r="G6820" s="31" t="s">
        <v>107</v>
      </c>
      <c r="H6820" s="31" t="s">
        <v>108</v>
      </c>
      <c r="I6820" s="31" t="s">
        <v>20597</v>
      </c>
      <c r="J6820" s="31" t="s">
        <v>20598</v>
      </c>
      <c r="K6820" s="31" t="s">
        <v>110</v>
      </c>
      <c r="L6820" s="31" t="s">
        <v>20600</v>
      </c>
      <c r="M6820" s="31" t="s">
        <v>12</v>
      </c>
      <c r="N6820" s="31" t="s">
        <v>25930</v>
      </c>
      <c r="O6820" s="31" t="s">
        <v>25929</v>
      </c>
      <c r="P6820" s="32" t="s">
        <v>67</v>
      </c>
      <c r="Q6820" s="32">
        <v>1</v>
      </c>
      <c r="R6820" t="str">
        <f t="shared" si="106"/>
        <v>Салюк Р.П. ПП, маг. "Смак 2" р-н Полонский Район, г.Полонное, пер.Пушкина, д.1</v>
      </c>
    </row>
    <row r="6821" spans="1:18" hidden="1" x14ac:dyDescent="0.25">
      <c r="A6821" s="32">
        <v>165299</v>
      </c>
      <c r="B6821" s="31" t="s">
        <v>20599</v>
      </c>
      <c r="C6821" s="31" t="s">
        <v>20600</v>
      </c>
      <c r="D6821" s="31" t="s">
        <v>20601</v>
      </c>
      <c r="E6821" s="31" t="s">
        <v>135</v>
      </c>
      <c r="F6821" s="31" t="s">
        <v>122</v>
      </c>
      <c r="G6821" s="31" t="s">
        <v>107</v>
      </c>
      <c r="H6821" s="31" t="s">
        <v>108</v>
      </c>
      <c r="I6821" s="31"/>
      <c r="J6821" s="31"/>
      <c r="K6821" s="31" t="s">
        <v>110</v>
      </c>
      <c r="L6821" s="31" t="s">
        <v>20600</v>
      </c>
      <c r="M6821" s="31" t="s">
        <v>12</v>
      </c>
      <c r="N6821" s="31" t="s">
        <v>25930</v>
      </c>
      <c r="O6821" s="31" t="s">
        <v>25929</v>
      </c>
      <c r="P6821" s="32" t="s">
        <v>67</v>
      </c>
      <c r="Q6821" s="32">
        <v>1</v>
      </c>
      <c r="R6821" t="str">
        <f t="shared" si="106"/>
        <v>Салюк Р.П. ПП, маг. "Смак 2" р-н Полонский Район, г.Полонное, пер.Пушкина, д.1</v>
      </c>
    </row>
    <row r="6822" spans="1:18" hidden="1" x14ac:dyDescent="0.25">
      <c r="A6822" s="32">
        <v>165307</v>
      </c>
      <c r="B6822" s="31" t="s">
        <v>20624</v>
      </c>
      <c r="C6822" s="31" t="s">
        <v>20625</v>
      </c>
      <c r="D6822" s="31" t="s">
        <v>20626</v>
      </c>
      <c r="E6822" s="31" t="s">
        <v>145</v>
      </c>
      <c r="F6822" s="31" t="s">
        <v>122</v>
      </c>
      <c r="G6822" s="31" t="s">
        <v>107</v>
      </c>
      <c r="H6822" s="31" t="s">
        <v>108</v>
      </c>
      <c r="I6822" s="31" t="s">
        <v>20627</v>
      </c>
      <c r="J6822" s="31" t="s">
        <v>20628</v>
      </c>
      <c r="K6822" s="31" t="s">
        <v>110</v>
      </c>
      <c r="L6822" s="31" t="s">
        <v>20625</v>
      </c>
      <c r="M6822" s="31" t="s">
        <v>13</v>
      </c>
      <c r="N6822" s="31" t="s">
        <v>25931</v>
      </c>
      <c r="O6822" s="31" t="s">
        <v>25929</v>
      </c>
      <c r="P6822" s="32" t="s">
        <v>67</v>
      </c>
      <c r="Q6822" s="32">
        <v>1</v>
      </c>
      <c r="R6822" t="str">
        <f t="shared" si="106"/>
        <v>Самишкіна П.А. ПП, маг."Каштан" р-н Деражнянский Район, г.Деражня, ул.Проскуровская, д.27</v>
      </c>
    </row>
    <row r="6823" spans="1:18" hidden="1" x14ac:dyDescent="0.25">
      <c r="A6823" s="32">
        <v>165308</v>
      </c>
      <c r="B6823" s="31" t="s">
        <v>20629</v>
      </c>
      <c r="C6823" s="31" t="s">
        <v>20630</v>
      </c>
      <c r="D6823" s="31" t="s">
        <v>20631</v>
      </c>
      <c r="E6823" s="31" t="s">
        <v>135</v>
      </c>
      <c r="F6823" s="31" t="s">
        <v>122</v>
      </c>
      <c r="G6823" s="31" t="s">
        <v>107</v>
      </c>
      <c r="H6823" s="31" t="s">
        <v>108</v>
      </c>
      <c r="I6823" s="31" t="s">
        <v>20632</v>
      </c>
      <c r="J6823" s="31" t="s">
        <v>20633</v>
      </c>
      <c r="K6823" s="31" t="s">
        <v>110</v>
      </c>
      <c r="L6823" s="31" t="s">
        <v>20630</v>
      </c>
      <c r="M6823" s="31" t="s">
        <v>7</v>
      </c>
      <c r="N6823" s="31" t="s">
        <v>25930</v>
      </c>
      <c r="O6823" s="31" t="s">
        <v>25929</v>
      </c>
      <c r="P6823" s="32" t="s">
        <v>66</v>
      </c>
      <c r="Q6823" s="32">
        <v>1</v>
      </c>
      <c r="R6823" t="str">
        <f t="shared" si="106"/>
        <v>Самосюк Н.В. ПП, маг. "Продукти" р-н Изяславский Район, с.Радошевка, ул.Ленина, д.16 (В кінці села на зупинці)</v>
      </c>
    </row>
    <row r="6824" spans="1:18" hidden="1" x14ac:dyDescent="0.25">
      <c r="A6824" s="32">
        <v>165308</v>
      </c>
      <c r="B6824" s="31" t="s">
        <v>20629</v>
      </c>
      <c r="C6824" s="31" t="s">
        <v>20630</v>
      </c>
      <c r="D6824" s="31" t="s">
        <v>20631</v>
      </c>
      <c r="E6824" s="31" t="s">
        <v>135</v>
      </c>
      <c r="F6824" s="31" t="s">
        <v>122</v>
      </c>
      <c r="G6824" s="31" t="s">
        <v>107</v>
      </c>
      <c r="H6824" s="31" t="s">
        <v>108</v>
      </c>
      <c r="I6824" s="31"/>
      <c r="J6824" s="31"/>
      <c r="K6824" s="31" t="s">
        <v>110</v>
      </c>
      <c r="L6824" s="31" t="s">
        <v>20630</v>
      </c>
      <c r="M6824" s="31" t="s">
        <v>7</v>
      </c>
      <c r="N6824" s="31" t="s">
        <v>25930</v>
      </c>
      <c r="O6824" s="31" t="s">
        <v>25929</v>
      </c>
      <c r="P6824" s="32" t="s">
        <v>66</v>
      </c>
      <c r="Q6824" s="32">
        <v>1</v>
      </c>
      <c r="R6824" t="str">
        <f t="shared" si="106"/>
        <v>Самосюк Н.В. ПП, маг. "Продукти" р-н Изяславский Район, с.Радошевка, ул.Ленина, д.16 (В кінці села на зупинці)</v>
      </c>
    </row>
    <row r="6825" spans="1:18" hidden="1" x14ac:dyDescent="0.25">
      <c r="A6825" s="32">
        <v>165309</v>
      </c>
      <c r="B6825" s="31" t="s">
        <v>20634</v>
      </c>
      <c r="C6825" s="31" t="s">
        <v>20630</v>
      </c>
      <c r="D6825" s="31" t="s">
        <v>20635</v>
      </c>
      <c r="E6825" s="31" t="s">
        <v>135</v>
      </c>
      <c r="F6825" s="31" t="s">
        <v>122</v>
      </c>
      <c r="G6825" s="31" t="s">
        <v>107</v>
      </c>
      <c r="H6825" s="31" t="s">
        <v>108</v>
      </c>
      <c r="I6825" s="31"/>
      <c r="J6825" s="31"/>
      <c r="K6825" s="31" t="s">
        <v>110</v>
      </c>
      <c r="L6825" s="31" t="s">
        <v>20630</v>
      </c>
      <c r="M6825" s="31" t="s">
        <v>10</v>
      </c>
      <c r="N6825" s="31" t="s">
        <v>25930</v>
      </c>
      <c r="O6825" s="31" t="s">
        <v>25929</v>
      </c>
      <c r="P6825" s="32" t="s">
        <v>66</v>
      </c>
      <c r="Q6825" s="32">
        <v>1</v>
      </c>
      <c r="R6825" t="str">
        <f t="shared" si="106"/>
        <v>Самосюк Н.В. ПП, маг. "Продукти" р-н Изяславский Район, с.Лищаны, ул.Шевченко, д.1а</v>
      </c>
    </row>
    <row r="6826" spans="1:18" hidden="1" x14ac:dyDescent="0.25">
      <c r="A6826" s="32">
        <v>165309</v>
      </c>
      <c r="B6826" s="31" t="s">
        <v>20634</v>
      </c>
      <c r="C6826" s="31" t="s">
        <v>20630</v>
      </c>
      <c r="D6826" s="31" t="s">
        <v>20635</v>
      </c>
      <c r="E6826" s="31" t="s">
        <v>135</v>
      </c>
      <c r="F6826" s="31" t="s">
        <v>122</v>
      </c>
      <c r="G6826" s="31" t="s">
        <v>107</v>
      </c>
      <c r="H6826" s="31" t="s">
        <v>108</v>
      </c>
      <c r="I6826" s="31" t="s">
        <v>20632</v>
      </c>
      <c r="J6826" s="31" t="s">
        <v>20633</v>
      </c>
      <c r="K6826" s="31" t="s">
        <v>110</v>
      </c>
      <c r="L6826" s="31" t="s">
        <v>20630</v>
      </c>
      <c r="M6826" s="31" t="s">
        <v>10</v>
      </c>
      <c r="N6826" s="31" t="s">
        <v>25930</v>
      </c>
      <c r="O6826" s="31" t="s">
        <v>25929</v>
      </c>
      <c r="P6826" s="32" t="s">
        <v>66</v>
      </c>
      <c r="Q6826" s="32">
        <v>1</v>
      </c>
      <c r="R6826" t="str">
        <f t="shared" si="106"/>
        <v>Самосюк Н.В. ПП, маг. "Продукти" р-н Изяславский Район, с.Лищаны, ул.Шевченко, д.1а</v>
      </c>
    </row>
    <row r="6827" spans="1:18" hidden="1" x14ac:dyDescent="0.25">
      <c r="A6827" s="32">
        <v>166190</v>
      </c>
      <c r="B6827" s="31" t="s">
        <v>22547</v>
      </c>
      <c r="C6827" s="31" t="s">
        <v>22548</v>
      </c>
      <c r="D6827" s="31" t="s">
        <v>22549</v>
      </c>
      <c r="E6827" s="31" t="s">
        <v>145</v>
      </c>
      <c r="F6827" s="31" t="s">
        <v>122</v>
      </c>
      <c r="G6827" s="31" t="s">
        <v>107</v>
      </c>
      <c r="H6827" s="31" t="s">
        <v>108</v>
      </c>
      <c r="I6827" s="31" t="s">
        <v>22550</v>
      </c>
      <c r="J6827" s="31" t="s">
        <v>22551</v>
      </c>
      <c r="K6827" s="31" t="s">
        <v>110</v>
      </c>
      <c r="L6827" s="31" t="s">
        <v>22552</v>
      </c>
      <c r="M6827" s="31" t="s">
        <v>14</v>
      </c>
      <c r="N6827" s="31" t="s">
        <v>25931</v>
      </c>
      <c r="O6827" s="31" t="s">
        <v>25929</v>
      </c>
      <c r="P6827" s="32" t="s">
        <v>66</v>
      </c>
      <c r="Q6827" s="32">
        <v>0.5</v>
      </c>
      <c r="R6827" t="str">
        <f t="shared" si="106"/>
        <v>(КООП) Чорноострівське СТ, "Бережанське" р-н Хмельницкий Район, с.Бережанка, ул.Центральная, д.2</v>
      </c>
    </row>
    <row r="6828" spans="1:18" hidden="1" x14ac:dyDescent="0.25">
      <c r="A6828" s="32">
        <v>166190</v>
      </c>
      <c r="B6828" s="31" t="s">
        <v>22547</v>
      </c>
      <c r="C6828" s="31" t="s">
        <v>22548</v>
      </c>
      <c r="D6828" s="31" t="s">
        <v>22549</v>
      </c>
      <c r="E6828" s="31" t="s">
        <v>145</v>
      </c>
      <c r="F6828" s="31" t="s">
        <v>122</v>
      </c>
      <c r="G6828" s="31" t="s">
        <v>107</v>
      </c>
      <c r="H6828" s="31" t="s">
        <v>108</v>
      </c>
      <c r="I6828" s="31"/>
      <c r="J6828" s="31"/>
      <c r="K6828" s="31" t="s">
        <v>110</v>
      </c>
      <c r="L6828" s="31" t="s">
        <v>22553</v>
      </c>
      <c r="M6828" s="31" t="s">
        <v>14</v>
      </c>
      <c r="N6828" s="31" t="s">
        <v>25931</v>
      </c>
      <c r="O6828" s="31" t="s">
        <v>25929</v>
      </c>
      <c r="P6828" s="32" t="s">
        <v>66</v>
      </c>
      <c r="Q6828" s="32">
        <v>0.5</v>
      </c>
      <c r="R6828" t="str">
        <f t="shared" si="106"/>
        <v>(КООП) Чорноострівське СТ, "Бережанське" р-н Хмельницкий Район, с.Бережанка, ул.Центральная, д.2</v>
      </c>
    </row>
    <row r="6829" spans="1:18" hidden="1" x14ac:dyDescent="0.25">
      <c r="A6829" s="32">
        <v>166193</v>
      </c>
      <c r="B6829" s="31" t="s">
        <v>22558</v>
      </c>
      <c r="C6829" s="31" t="s">
        <v>22559</v>
      </c>
      <c r="D6829" s="31" t="s">
        <v>22560</v>
      </c>
      <c r="E6829" s="31" t="s">
        <v>145</v>
      </c>
      <c r="F6829" s="31" t="s">
        <v>122</v>
      </c>
      <c r="G6829" s="31" t="s">
        <v>107</v>
      </c>
      <c r="H6829" s="31" t="s">
        <v>108</v>
      </c>
      <c r="I6829" s="31" t="s">
        <v>22550</v>
      </c>
      <c r="J6829" s="31" t="s">
        <v>22551</v>
      </c>
      <c r="K6829" s="31" t="s">
        <v>110</v>
      </c>
      <c r="L6829" s="31" t="s">
        <v>22561</v>
      </c>
      <c r="M6829" s="31" t="s">
        <v>16</v>
      </c>
      <c r="N6829" s="31" t="s">
        <v>25931</v>
      </c>
      <c r="O6829" s="31" t="s">
        <v>25929</v>
      </c>
      <c r="P6829" s="32" t="s">
        <v>67</v>
      </c>
      <c r="Q6829" s="32">
        <v>0.5</v>
      </c>
      <c r="R6829" t="str">
        <f t="shared" si="106"/>
        <v>(КООП) Чорноострівське СТ, "Мар'янівка" р-н Хмельницкий Район, пгт.Черный Остров, ул.Строителей, д.1</v>
      </c>
    </row>
    <row r="6830" spans="1:18" hidden="1" x14ac:dyDescent="0.25">
      <c r="A6830" s="32">
        <v>166193</v>
      </c>
      <c r="B6830" s="31" t="s">
        <v>22558</v>
      </c>
      <c r="C6830" s="31" t="s">
        <v>22559</v>
      </c>
      <c r="D6830" s="31" t="s">
        <v>22560</v>
      </c>
      <c r="E6830" s="31" t="s">
        <v>145</v>
      </c>
      <c r="F6830" s="31" t="s">
        <v>122</v>
      </c>
      <c r="G6830" s="31" t="s">
        <v>107</v>
      </c>
      <c r="H6830" s="31" t="s">
        <v>108</v>
      </c>
      <c r="I6830" s="31"/>
      <c r="J6830" s="31"/>
      <c r="K6830" s="31" t="s">
        <v>110</v>
      </c>
      <c r="L6830" s="31" t="s">
        <v>22562</v>
      </c>
      <c r="M6830" s="31" t="s">
        <v>16</v>
      </c>
      <c r="N6830" s="31" t="s">
        <v>25931</v>
      </c>
      <c r="O6830" s="31" t="s">
        <v>25929</v>
      </c>
      <c r="P6830" s="32" t="s">
        <v>67</v>
      </c>
      <c r="Q6830" s="32">
        <v>0.5</v>
      </c>
      <c r="R6830" t="str">
        <f t="shared" si="106"/>
        <v>(КООП) Чорноострівське СТ, "Мар'янівка" р-н Хмельницкий Район, пгт.Черный Остров, ул.Строителей, д.1</v>
      </c>
    </row>
    <row r="6831" spans="1:18" hidden="1" x14ac:dyDescent="0.25">
      <c r="A6831" s="32">
        <v>166196</v>
      </c>
      <c r="B6831" s="31" t="s">
        <v>22568</v>
      </c>
      <c r="C6831" s="31" t="s">
        <v>22569</v>
      </c>
      <c r="D6831" s="31" t="s">
        <v>22570</v>
      </c>
      <c r="E6831" s="31" t="s">
        <v>145</v>
      </c>
      <c r="F6831" s="31" t="s">
        <v>122</v>
      </c>
      <c r="G6831" s="31" t="s">
        <v>107</v>
      </c>
      <c r="H6831" s="31" t="s">
        <v>108</v>
      </c>
      <c r="I6831" s="31" t="s">
        <v>13089</v>
      </c>
      <c r="J6831" s="31" t="s">
        <v>13090</v>
      </c>
      <c r="K6831" s="31" t="s">
        <v>110</v>
      </c>
      <c r="L6831" s="31" t="s">
        <v>22569</v>
      </c>
      <c r="M6831" s="31" t="s">
        <v>16</v>
      </c>
      <c r="N6831" s="31" t="s">
        <v>25931</v>
      </c>
      <c r="O6831" s="31" t="s">
        <v>25929</v>
      </c>
      <c r="P6831" s="32" t="s">
        <v>67</v>
      </c>
      <c r="Q6831" s="32">
        <v>0.5</v>
      </c>
      <c r="R6831" t="str">
        <f t="shared" si="106"/>
        <v>Чорноострівське ТЗВП "Черепова" р-н Хмельницкий Район, с.Череповая, ул.Центральная, д.3</v>
      </c>
    </row>
    <row r="6832" spans="1:18" hidden="1" x14ac:dyDescent="0.25">
      <c r="A6832" s="32">
        <v>166204</v>
      </c>
      <c r="B6832" s="31" t="s">
        <v>22578</v>
      </c>
      <c r="C6832" s="31" t="s">
        <v>22579</v>
      </c>
      <c r="D6832" s="31" t="s">
        <v>14662</v>
      </c>
      <c r="E6832" s="31" t="s">
        <v>145</v>
      </c>
      <c r="F6832" s="31" t="s">
        <v>122</v>
      </c>
      <c r="G6832" s="31" t="s">
        <v>107</v>
      </c>
      <c r="H6832" s="31" t="s">
        <v>108</v>
      </c>
      <c r="I6832" s="31" t="s">
        <v>22580</v>
      </c>
      <c r="J6832" s="31" t="s">
        <v>22581</v>
      </c>
      <c r="K6832" s="31" t="s">
        <v>110</v>
      </c>
      <c r="L6832" s="31" t="s">
        <v>22579</v>
      </c>
      <c r="M6832" s="31" t="s">
        <v>15</v>
      </c>
      <c r="N6832" s="31" t="s">
        <v>25931</v>
      </c>
      <c r="O6832" s="31" t="s">
        <v>25929</v>
      </c>
      <c r="P6832" s="32" t="s">
        <v>66</v>
      </c>
      <c r="Q6832" s="32">
        <v>1</v>
      </c>
      <c r="R6832" t="str">
        <f t="shared" si="106"/>
        <v>Чубатюк А.М. ПП, маг. "Олімп" р-н Волочисский Район, г.Волочиск, ул.Независимости, д.11</v>
      </c>
    </row>
    <row r="6833" spans="1:18" hidden="1" x14ac:dyDescent="0.25">
      <c r="A6833" s="32">
        <v>166204</v>
      </c>
      <c r="B6833" s="31" t="s">
        <v>22578</v>
      </c>
      <c r="C6833" s="31" t="s">
        <v>22579</v>
      </c>
      <c r="D6833" s="31" t="s">
        <v>14662</v>
      </c>
      <c r="E6833" s="31" t="s">
        <v>145</v>
      </c>
      <c r="F6833" s="31" t="s">
        <v>122</v>
      </c>
      <c r="G6833" s="31" t="s">
        <v>107</v>
      </c>
      <c r="H6833" s="31" t="s">
        <v>108</v>
      </c>
      <c r="I6833" s="31"/>
      <c r="J6833" s="31"/>
      <c r="K6833" s="31" t="s">
        <v>110</v>
      </c>
      <c r="L6833" s="31" t="s">
        <v>22579</v>
      </c>
      <c r="M6833" s="31" t="s">
        <v>15</v>
      </c>
      <c r="N6833" s="31" t="s">
        <v>25931</v>
      </c>
      <c r="O6833" s="31" t="s">
        <v>25929</v>
      </c>
      <c r="P6833" s="32" t="s">
        <v>66</v>
      </c>
      <c r="Q6833" s="32">
        <v>1</v>
      </c>
      <c r="R6833" t="str">
        <f t="shared" si="106"/>
        <v>Чубатюк А.М. ПП, маг. "Олімп" р-н Волочисский Район, г.Волочиск, ул.Независимости, д.11</v>
      </c>
    </row>
    <row r="6834" spans="1:18" hidden="1" x14ac:dyDescent="0.25">
      <c r="A6834" s="32">
        <v>166207</v>
      </c>
      <c r="B6834" s="31" t="s">
        <v>22589</v>
      </c>
      <c r="C6834" s="31" t="s">
        <v>22590</v>
      </c>
      <c r="D6834" s="31" t="s">
        <v>22591</v>
      </c>
      <c r="E6834" s="31" t="s">
        <v>135</v>
      </c>
      <c r="F6834" s="31" t="s">
        <v>122</v>
      </c>
      <c r="G6834" s="31" t="s">
        <v>107</v>
      </c>
      <c r="H6834" s="31" t="s">
        <v>108</v>
      </c>
      <c r="I6834" s="31"/>
      <c r="J6834" s="31"/>
      <c r="K6834" s="31" t="s">
        <v>110</v>
      </c>
      <c r="L6834" s="31" t="s">
        <v>22590</v>
      </c>
      <c r="M6834" s="31" t="s">
        <v>12</v>
      </c>
      <c r="N6834" s="31" t="s">
        <v>25930</v>
      </c>
      <c r="O6834" s="31" t="s">
        <v>25929</v>
      </c>
      <c r="P6834" s="32" t="s">
        <v>66</v>
      </c>
      <c r="Q6834" s="32">
        <v>1</v>
      </c>
      <c r="R6834" t="str">
        <f t="shared" si="106"/>
        <v>Чуловська Л.А. ПП, маг. "Продукти" р-н Полонский Район, г.Полонное, пер.Украинки Леси, д.117</v>
      </c>
    </row>
    <row r="6835" spans="1:18" hidden="1" x14ac:dyDescent="0.25">
      <c r="A6835" s="32">
        <v>166207</v>
      </c>
      <c r="B6835" s="31" t="s">
        <v>22589</v>
      </c>
      <c r="C6835" s="31" t="s">
        <v>22590</v>
      </c>
      <c r="D6835" s="31" t="s">
        <v>22591</v>
      </c>
      <c r="E6835" s="31" t="s">
        <v>135</v>
      </c>
      <c r="F6835" s="31" t="s">
        <v>122</v>
      </c>
      <c r="G6835" s="31" t="s">
        <v>107</v>
      </c>
      <c r="H6835" s="31" t="s">
        <v>108</v>
      </c>
      <c r="I6835" s="31" t="s">
        <v>22592</v>
      </c>
      <c r="J6835" s="31" t="s">
        <v>22593</v>
      </c>
      <c r="K6835" s="31" t="s">
        <v>110</v>
      </c>
      <c r="L6835" s="31" t="s">
        <v>22590</v>
      </c>
      <c r="M6835" s="31" t="s">
        <v>12</v>
      </c>
      <c r="N6835" s="31" t="s">
        <v>25930</v>
      </c>
      <c r="O6835" s="31" t="s">
        <v>25929</v>
      </c>
      <c r="P6835" s="32" t="s">
        <v>66</v>
      </c>
      <c r="Q6835" s="32">
        <v>1</v>
      </c>
      <c r="R6835" t="str">
        <f t="shared" si="106"/>
        <v>Чуловська Л.А. ПП, маг. "Продукти" р-н Полонский Район, г.Полонное, пер.Украинки Леси, д.117</v>
      </c>
    </row>
    <row r="6836" spans="1:18" hidden="1" x14ac:dyDescent="0.25">
      <c r="A6836" s="32">
        <v>166211</v>
      </c>
      <c r="B6836" s="31" t="s">
        <v>22602</v>
      </c>
      <c r="C6836" s="31" t="s">
        <v>22603</v>
      </c>
      <c r="D6836" s="31" t="s">
        <v>22604</v>
      </c>
      <c r="E6836" s="31" t="s">
        <v>135</v>
      </c>
      <c r="F6836" s="31" t="s">
        <v>122</v>
      </c>
      <c r="G6836" s="31" t="s">
        <v>107</v>
      </c>
      <c r="H6836" s="31" t="s">
        <v>108</v>
      </c>
      <c r="I6836" s="31" t="s">
        <v>22605</v>
      </c>
      <c r="J6836" s="31" t="s">
        <v>22606</v>
      </c>
      <c r="K6836" s="31" t="s">
        <v>110</v>
      </c>
      <c r="L6836" s="31" t="s">
        <v>22603</v>
      </c>
      <c r="M6836" s="31" t="s">
        <v>9</v>
      </c>
      <c r="N6836" s="31" t="s">
        <v>25930</v>
      </c>
      <c r="O6836" s="31" t="s">
        <v>25929</v>
      </c>
      <c r="P6836" s="32" t="s">
        <v>66</v>
      </c>
      <c r="Q6836" s="32">
        <v>1</v>
      </c>
      <c r="R6836" t="str">
        <f t="shared" si="106"/>
        <v>Шаблевська Н.А. ПП, маг. "Продукти" р-н Полонский Район, с.Новолабунь, ул.Центральная, д.17</v>
      </c>
    </row>
    <row r="6837" spans="1:18" hidden="1" x14ac:dyDescent="0.25">
      <c r="A6837" s="32">
        <v>166211</v>
      </c>
      <c r="B6837" s="31" t="s">
        <v>22602</v>
      </c>
      <c r="C6837" s="31" t="s">
        <v>22603</v>
      </c>
      <c r="D6837" s="31" t="s">
        <v>22604</v>
      </c>
      <c r="E6837" s="31" t="s">
        <v>135</v>
      </c>
      <c r="F6837" s="31" t="s">
        <v>122</v>
      </c>
      <c r="G6837" s="31" t="s">
        <v>107</v>
      </c>
      <c r="H6837" s="31" t="s">
        <v>108</v>
      </c>
      <c r="I6837" s="31"/>
      <c r="J6837" s="31"/>
      <c r="K6837" s="31" t="s">
        <v>110</v>
      </c>
      <c r="L6837" s="31" t="s">
        <v>22603</v>
      </c>
      <c r="M6837" s="31" t="s">
        <v>9</v>
      </c>
      <c r="N6837" s="31" t="s">
        <v>25930</v>
      </c>
      <c r="O6837" s="31" t="s">
        <v>25929</v>
      </c>
      <c r="P6837" s="32" t="s">
        <v>66</v>
      </c>
      <c r="Q6837" s="32">
        <v>1</v>
      </c>
      <c r="R6837" t="str">
        <f t="shared" si="106"/>
        <v>Шаблевська Н.А. ПП, маг. "Продукти" р-н Полонский Район, с.Новолабунь, ул.Центральная, д.17</v>
      </c>
    </row>
    <row r="6838" spans="1:18" hidden="1" x14ac:dyDescent="0.25">
      <c r="A6838" s="32">
        <v>166219</v>
      </c>
      <c r="B6838" s="31" t="s">
        <v>22616</v>
      </c>
      <c r="C6838" s="31" t="s">
        <v>22617</v>
      </c>
      <c r="D6838" s="31" t="s">
        <v>22618</v>
      </c>
      <c r="E6838" s="31" t="s">
        <v>145</v>
      </c>
      <c r="F6838" s="31" t="s">
        <v>122</v>
      </c>
      <c r="G6838" s="31" t="s">
        <v>107</v>
      </c>
      <c r="H6838" s="31" t="s">
        <v>108</v>
      </c>
      <c r="I6838" s="31" t="s">
        <v>22619</v>
      </c>
      <c r="J6838" s="31" t="s">
        <v>22620</v>
      </c>
      <c r="K6838" s="31" t="s">
        <v>110</v>
      </c>
      <c r="L6838" s="31" t="s">
        <v>22617</v>
      </c>
      <c r="M6838" s="31" t="s">
        <v>13</v>
      </c>
      <c r="N6838" s="31" t="s">
        <v>25931</v>
      </c>
      <c r="O6838" s="31" t="s">
        <v>25929</v>
      </c>
      <c r="P6838" s="32" t="s">
        <v>66</v>
      </c>
      <c r="Q6838" s="32">
        <v>1</v>
      </c>
      <c r="R6838" t="str">
        <f t="shared" si="106"/>
        <v>Шаповалов В.С. ПП, маг."Продукти" р-н Деражнянский Район, с.Копачовка, ул.Мира, д.136</v>
      </c>
    </row>
    <row r="6839" spans="1:18" hidden="1" x14ac:dyDescent="0.25">
      <c r="A6839" s="32">
        <v>166223</v>
      </c>
      <c r="B6839" s="31" t="s">
        <v>22630</v>
      </c>
      <c r="C6839" s="31" t="s">
        <v>22631</v>
      </c>
      <c r="D6839" s="31" t="s">
        <v>22632</v>
      </c>
      <c r="E6839" s="31" t="s">
        <v>135</v>
      </c>
      <c r="F6839" s="31" t="s">
        <v>122</v>
      </c>
      <c r="G6839" s="31" t="s">
        <v>149</v>
      </c>
      <c r="H6839" s="31" t="s">
        <v>108</v>
      </c>
      <c r="I6839" s="31" t="s">
        <v>22633</v>
      </c>
      <c r="J6839" s="31" t="s">
        <v>22634</v>
      </c>
      <c r="K6839" s="31" t="s">
        <v>110</v>
      </c>
      <c r="L6839" s="31" t="s">
        <v>22631</v>
      </c>
      <c r="M6839" s="31" t="s">
        <v>12</v>
      </c>
      <c r="N6839" s="31" t="s">
        <v>25930</v>
      </c>
      <c r="O6839" s="31" t="s">
        <v>25929</v>
      </c>
      <c r="P6839" s="32" t="s">
        <v>66</v>
      </c>
      <c r="Q6839" s="32">
        <v>1</v>
      </c>
      <c r="R6839" t="str">
        <f t="shared" si="106"/>
        <v>Шаткун А.В. ПП, к-к торговий р-н Полонский Район, г.Полонное, ул.Садовая, д.81 (район ж/д вокзалу)</v>
      </c>
    </row>
    <row r="6840" spans="1:18" hidden="1" x14ac:dyDescent="0.25">
      <c r="A6840" s="32">
        <v>166223</v>
      </c>
      <c r="B6840" s="31" t="s">
        <v>22630</v>
      </c>
      <c r="C6840" s="31" t="s">
        <v>22631</v>
      </c>
      <c r="D6840" s="31" t="s">
        <v>22632</v>
      </c>
      <c r="E6840" s="31" t="s">
        <v>135</v>
      </c>
      <c r="F6840" s="31" t="s">
        <v>122</v>
      </c>
      <c r="G6840" s="31" t="s">
        <v>149</v>
      </c>
      <c r="H6840" s="31" t="s">
        <v>108</v>
      </c>
      <c r="I6840" s="31"/>
      <c r="J6840" s="31"/>
      <c r="K6840" s="31" t="s">
        <v>110</v>
      </c>
      <c r="L6840" s="31" t="s">
        <v>22631</v>
      </c>
      <c r="M6840" s="31" t="s">
        <v>12</v>
      </c>
      <c r="N6840" s="31" t="s">
        <v>25930</v>
      </c>
      <c r="O6840" s="31" t="s">
        <v>25929</v>
      </c>
      <c r="P6840" s="32" t="s">
        <v>66</v>
      </c>
      <c r="Q6840" s="32">
        <v>1</v>
      </c>
      <c r="R6840" t="str">
        <f t="shared" si="106"/>
        <v>Шаткун А.В. ПП, к-к торговий р-н Полонский Район, г.Полонное, ул.Садовая, д.81 (район ж/д вокзалу)</v>
      </c>
    </row>
    <row r="6841" spans="1:18" hidden="1" x14ac:dyDescent="0.25">
      <c r="A6841" s="32">
        <v>166224</v>
      </c>
      <c r="B6841" s="31" t="s">
        <v>22635</v>
      </c>
      <c r="C6841" s="31" t="s">
        <v>22636</v>
      </c>
      <c r="D6841" s="31" t="s">
        <v>22637</v>
      </c>
      <c r="E6841" s="31" t="s">
        <v>135</v>
      </c>
      <c r="F6841" s="31" t="s">
        <v>122</v>
      </c>
      <c r="G6841" s="31" t="s">
        <v>113</v>
      </c>
      <c r="H6841" s="31" t="s">
        <v>108</v>
      </c>
      <c r="I6841" s="31" t="s">
        <v>22638</v>
      </c>
      <c r="J6841" s="31" t="s">
        <v>22639</v>
      </c>
      <c r="K6841" s="31" t="s">
        <v>110</v>
      </c>
      <c r="L6841" s="31" t="s">
        <v>22636</v>
      </c>
      <c r="M6841" s="31" t="s">
        <v>9</v>
      </c>
      <c r="N6841" s="31" t="s">
        <v>25930</v>
      </c>
      <c r="O6841" s="31" t="s">
        <v>25929</v>
      </c>
      <c r="P6841" s="32" t="s">
        <v>66</v>
      </c>
      <c r="Q6841" s="32">
        <v>1</v>
      </c>
      <c r="R6841" t="str">
        <f t="shared" si="106"/>
        <v>Ковальчук О.В. ПП, маг. "Карат" р-н Полонский Район, с.Великая Березна, ул.Ленина, д.27</v>
      </c>
    </row>
    <row r="6842" spans="1:18" hidden="1" x14ac:dyDescent="0.25">
      <c r="A6842" s="32">
        <v>166224</v>
      </c>
      <c r="B6842" s="31" t="s">
        <v>22635</v>
      </c>
      <c r="C6842" s="31" t="s">
        <v>22636</v>
      </c>
      <c r="D6842" s="31" t="s">
        <v>22637</v>
      </c>
      <c r="E6842" s="31" t="s">
        <v>135</v>
      </c>
      <c r="F6842" s="31" t="s">
        <v>122</v>
      </c>
      <c r="G6842" s="31" t="s">
        <v>113</v>
      </c>
      <c r="H6842" s="31" t="s">
        <v>108</v>
      </c>
      <c r="I6842" s="31"/>
      <c r="J6842" s="31"/>
      <c r="K6842" s="31" t="s">
        <v>110</v>
      </c>
      <c r="L6842" s="31" t="s">
        <v>22640</v>
      </c>
      <c r="M6842" s="31" t="s">
        <v>9</v>
      </c>
      <c r="N6842" s="31" t="s">
        <v>25930</v>
      </c>
      <c r="O6842" s="31" t="s">
        <v>25929</v>
      </c>
      <c r="P6842" s="32" t="s">
        <v>66</v>
      </c>
      <c r="Q6842" s="32">
        <v>1</v>
      </c>
      <c r="R6842" t="str">
        <f t="shared" si="106"/>
        <v>Ковальчук О.В. ПП, маг. "Карат" р-н Полонский Район, с.Великая Березна, ул.Ленина, д.27</v>
      </c>
    </row>
    <row r="6843" spans="1:18" hidden="1" x14ac:dyDescent="0.25">
      <c r="A6843" s="32">
        <v>166225</v>
      </c>
      <c r="B6843" s="31" t="s">
        <v>22641</v>
      </c>
      <c r="C6843" s="31" t="s">
        <v>22642</v>
      </c>
      <c r="D6843" s="31" t="s">
        <v>22643</v>
      </c>
      <c r="E6843" s="31" t="s">
        <v>135</v>
      </c>
      <c r="F6843" s="31" t="s">
        <v>122</v>
      </c>
      <c r="G6843" s="31" t="s">
        <v>107</v>
      </c>
      <c r="H6843" s="31" t="s">
        <v>108</v>
      </c>
      <c r="I6843" s="31" t="s">
        <v>22644</v>
      </c>
      <c r="J6843" s="31" t="s">
        <v>22645</v>
      </c>
      <c r="K6843" s="31" t="s">
        <v>110</v>
      </c>
      <c r="L6843" s="31" t="s">
        <v>22642</v>
      </c>
      <c r="M6843" s="31" t="s">
        <v>8</v>
      </c>
      <c r="N6843" s="31" t="s">
        <v>25930</v>
      </c>
      <c r="O6843" s="31" t="s">
        <v>25929</v>
      </c>
      <c r="P6843" s="32" t="s">
        <v>67</v>
      </c>
      <c r="Q6843" s="32">
        <v>0.5</v>
      </c>
      <c r="R6843" t="str">
        <f t="shared" si="106"/>
        <v>Шашок Р.Г. ПП, маг. "На околиці" р-н Славутский Район, с.Берездов, ул.Шевченко, д.48</v>
      </c>
    </row>
    <row r="6844" spans="1:18" hidden="1" x14ac:dyDescent="0.25">
      <c r="A6844" s="32">
        <v>166225</v>
      </c>
      <c r="B6844" s="31" t="s">
        <v>22641</v>
      </c>
      <c r="C6844" s="31" t="s">
        <v>22642</v>
      </c>
      <c r="D6844" s="31" t="s">
        <v>22643</v>
      </c>
      <c r="E6844" s="31" t="s">
        <v>135</v>
      </c>
      <c r="F6844" s="31" t="s">
        <v>122</v>
      </c>
      <c r="G6844" s="31" t="s">
        <v>107</v>
      </c>
      <c r="H6844" s="31" t="s">
        <v>108</v>
      </c>
      <c r="I6844" s="31"/>
      <c r="J6844" s="31"/>
      <c r="K6844" s="31" t="s">
        <v>110</v>
      </c>
      <c r="L6844" s="31" t="s">
        <v>22642</v>
      </c>
      <c r="M6844" s="31" t="s">
        <v>8</v>
      </c>
      <c r="N6844" s="31" t="s">
        <v>25930</v>
      </c>
      <c r="O6844" s="31" t="s">
        <v>25929</v>
      </c>
      <c r="P6844" s="32" t="s">
        <v>67</v>
      </c>
      <c r="Q6844" s="32">
        <v>0.5</v>
      </c>
      <c r="R6844" t="str">
        <f t="shared" si="106"/>
        <v>Шашок Р.Г. ПП, маг. "На околиці" р-н Славутский Район, с.Берездов, ул.Шевченко, д.48</v>
      </c>
    </row>
    <row r="6845" spans="1:18" hidden="1" x14ac:dyDescent="0.25">
      <c r="A6845" s="32">
        <v>166069</v>
      </c>
      <c r="B6845" s="31" t="s">
        <v>22244</v>
      </c>
      <c r="C6845" s="31" t="s">
        <v>22245</v>
      </c>
      <c r="D6845" s="31" t="s">
        <v>22246</v>
      </c>
      <c r="E6845" s="31" t="s">
        <v>135</v>
      </c>
      <c r="F6845" s="31" t="s">
        <v>122</v>
      </c>
      <c r="G6845" s="31" t="s">
        <v>107</v>
      </c>
      <c r="H6845" s="31" t="s">
        <v>108</v>
      </c>
      <c r="I6845" s="31" t="s">
        <v>22247</v>
      </c>
      <c r="J6845" s="31" t="s">
        <v>22248</v>
      </c>
      <c r="K6845" s="31" t="s">
        <v>110</v>
      </c>
      <c r="L6845" s="31" t="s">
        <v>22245</v>
      </c>
      <c r="M6845" s="31" t="s">
        <v>7</v>
      </c>
      <c r="N6845" s="31" t="s">
        <v>25930</v>
      </c>
      <c r="O6845" s="31" t="s">
        <v>25929</v>
      </c>
      <c r="P6845" s="32" t="s">
        <v>67</v>
      </c>
      <c r="Q6845" s="32">
        <v>0.5</v>
      </c>
      <c r="R6845" t="str">
        <f t="shared" si="106"/>
        <v>Хомяк О.Ю. ПП, маг. "Козак" р-н Изяславский Район, с.Плужное, ул.Партизанская, д.40</v>
      </c>
    </row>
    <row r="6846" spans="1:18" hidden="1" x14ac:dyDescent="0.25">
      <c r="A6846" s="32">
        <v>166072</v>
      </c>
      <c r="B6846" s="31" t="s">
        <v>22249</v>
      </c>
      <c r="C6846" s="31" t="s">
        <v>22250</v>
      </c>
      <c r="D6846" s="31" t="s">
        <v>14493</v>
      </c>
      <c r="E6846" s="31" t="s">
        <v>145</v>
      </c>
      <c r="F6846" s="31" t="s">
        <v>122</v>
      </c>
      <c r="G6846" s="31" t="s">
        <v>107</v>
      </c>
      <c r="H6846" s="31" t="s">
        <v>108</v>
      </c>
      <c r="I6846" s="31"/>
      <c r="J6846" s="31"/>
      <c r="K6846" s="31" t="s">
        <v>110</v>
      </c>
      <c r="L6846" s="31" t="s">
        <v>22250</v>
      </c>
      <c r="M6846" s="31" t="s">
        <v>15</v>
      </c>
      <c r="N6846" s="31" t="s">
        <v>25931</v>
      </c>
      <c r="O6846" s="31" t="s">
        <v>25929</v>
      </c>
      <c r="P6846" s="32" t="s">
        <v>66</v>
      </c>
      <c r="Q6846" s="32">
        <v>1</v>
      </c>
      <c r="R6846" t="str">
        <f t="shared" si="106"/>
        <v>Хоптинська Н.М. ПП, маг. "АВС" р-н Волочисский Район, г.Волочиск, ул.Независимости, д.15</v>
      </c>
    </row>
    <row r="6847" spans="1:18" hidden="1" x14ac:dyDescent="0.25">
      <c r="A6847" s="32">
        <v>166072</v>
      </c>
      <c r="B6847" s="31" t="s">
        <v>22249</v>
      </c>
      <c r="C6847" s="31" t="s">
        <v>22250</v>
      </c>
      <c r="D6847" s="31" t="s">
        <v>14493</v>
      </c>
      <c r="E6847" s="31" t="s">
        <v>145</v>
      </c>
      <c r="F6847" s="31" t="s">
        <v>122</v>
      </c>
      <c r="G6847" s="31" t="s">
        <v>107</v>
      </c>
      <c r="H6847" s="31" t="s">
        <v>108</v>
      </c>
      <c r="I6847" s="31" t="s">
        <v>22251</v>
      </c>
      <c r="J6847" s="31" t="s">
        <v>22252</v>
      </c>
      <c r="K6847" s="31" t="s">
        <v>110</v>
      </c>
      <c r="L6847" s="31" t="s">
        <v>22250</v>
      </c>
      <c r="M6847" s="31" t="s">
        <v>15</v>
      </c>
      <c r="N6847" s="31" t="s">
        <v>25931</v>
      </c>
      <c r="O6847" s="31" t="s">
        <v>25929</v>
      </c>
      <c r="P6847" s="32" t="s">
        <v>66</v>
      </c>
      <c r="Q6847" s="32">
        <v>1</v>
      </c>
      <c r="R6847" t="str">
        <f t="shared" si="106"/>
        <v>Хоптинська Н.М. ПП, маг. "АВС" р-н Волочисский Район, г.Волочиск, ул.Независимости, д.15</v>
      </c>
    </row>
    <row r="6848" spans="1:18" hidden="1" x14ac:dyDescent="0.25">
      <c r="A6848" s="32">
        <v>166074</v>
      </c>
      <c r="B6848" s="31" t="s">
        <v>22253</v>
      </c>
      <c r="C6848" s="31" t="s">
        <v>22254</v>
      </c>
      <c r="D6848" s="31" t="s">
        <v>22255</v>
      </c>
      <c r="E6848" s="31" t="s">
        <v>145</v>
      </c>
      <c r="F6848" s="31" t="s">
        <v>122</v>
      </c>
      <c r="G6848" s="31" t="s">
        <v>107</v>
      </c>
      <c r="H6848" s="31" t="s">
        <v>108</v>
      </c>
      <c r="I6848" s="31" t="s">
        <v>124</v>
      </c>
      <c r="J6848" s="31" t="s">
        <v>109</v>
      </c>
      <c r="K6848" s="31" t="s">
        <v>110</v>
      </c>
      <c r="L6848" s="31" t="s">
        <v>22254</v>
      </c>
      <c r="M6848" s="31" t="s">
        <v>25936</v>
      </c>
      <c r="N6848" s="31" t="s">
        <v>25931</v>
      </c>
      <c r="O6848" s="31" t="s">
        <v>25929</v>
      </c>
      <c r="P6848" s="32" t="s">
        <v>67</v>
      </c>
      <c r="Q6848" s="32">
        <v>0.5</v>
      </c>
      <c r="R6848" t="str">
        <f t="shared" si="106"/>
        <v>Хоптяр Л.М. ПП, маг. "Анна" р-н Ярмолинецкий Район, пгт.Ярмолинцы, ул.Железнодорожная, д.1</v>
      </c>
    </row>
    <row r="6849" spans="1:18" hidden="1" x14ac:dyDescent="0.25">
      <c r="A6849" s="32">
        <v>166074</v>
      </c>
      <c r="B6849" s="31" t="s">
        <v>22253</v>
      </c>
      <c r="C6849" s="31" t="s">
        <v>22254</v>
      </c>
      <c r="D6849" s="31" t="s">
        <v>22255</v>
      </c>
      <c r="E6849" s="31" t="s">
        <v>145</v>
      </c>
      <c r="F6849" s="31" t="s">
        <v>122</v>
      </c>
      <c r="G6849" s="31" t="s">
        <v>107</v>
      </c>
      <c r="H6849" s="31" t="s">
        <v>108</v>
      </c>
      <c r="I6849" s="31" t="s">
        <v>22256</v>
      </c>
      <c r="J6849" s="31" t="s">
        <v>22257</v>
      </c>
      <c r="K6849" s="31" t="s">
        <v>110</v>
      </c>
      <c r="L6849" s="31" t="s">
        <v>22254</v>
      </c>
      <c r="M6849" s="31" t="s">
        <v>25936</v>
      </c>
      <c r="N6849" s="31" t="s">
        <v>25931</v>
      </c>
      <c r="O6849" s="31" t="s">
        <v>25929</v>
      </c>
      <c r="P6849" s="32" t="s">
        <v>67</v>
      </c>
      <c r="Q6849" s="32">
        <v>0.5</v>
      </c>
      <c r="R6849" t="str">
        <f t="shared" si="106"/>
        <v>Хоптяр Л.М. ПП, маг. "Анна" р-н Ярмолинецкий Район, пгт.Ярмолинцы, ул.Железнодорожная, д.1</v>
      </c>
    </row>
    <row r="6850" spans="1:18" hidden="1" x14ac:dyDescent="0.25">
      <c r="A6850" s="32">
        <v>166076</v>
      </c>
      <c r="B6850" s="31" t="s">
        <v>3167</v>
      </c>
      <c r="C6850" s="31" t="s">
        <v>22258</v>
      </c>
      <c r="D6850" s="31" t="s">
        <v>22259</v>
      </c>
      <c r="E6850" s="31" t="s">
        <v>135</v>
      </c>
      <c r="F6850" s="31" t="s">
        <v>122</v>
      </c>
      <c r="G6850" s="31" t="s">
        <v>107</v>
      </c>
      <c r="H6850" s="31" t="s">
        <v>108</v>
      </c>
      <c r="I6850" s="31" t="s">
        <v>22260</v>
      </c>
      <c r="J6850" s="31" t="s">
        <v>22261</v>
      </c>
      <c r="K6850" s="31" t="s">
        <v>110</v>
      </c>
      <c r="L6850" s="31" t="s">
        <v>3168</v>
      </c>
      <c r="M6850" s="31" t="s">
        <v>8</v>
      </c>
      <c r="N6850" s="31" t="s">
        <v>25930</v>
      </c>
      <c r="O6850" s="31" t="s">
        <v>25929</v>
      </c>
      <c r="P6850" s="32" t="s">
        <v>66</v>
      </c>
      <c r="Q6850" s="32">
        <v>0.5</v>
      </c>
      <c r="R6850" t="str">
        <f t="shared" si="106"/>
        <v>(КООП) Хоростоцьке КП СРСТ, маг. "Маркет" р-н Славутский Район, с.Аннополь, ул.Ленина, д.15</v>
      </c>
    </row>
    <row r="6851" spans="1:18" hidden="1" x14ac:dyDescent="0.25">
      <c r="A6851" s="32">
        <v>166091</v>
      </c>
      <c r="B6851" s="31" t="s">
        <v>22293</v>
      </c>
      <c r="C6851" s="31" t="s">
        <v>22294</v>
      </c>
      <c r="D6851" s="31" t="s">
        <v>22295</v>
      </c>
      <c r="E6851" s="31" t="s">
        <v>145</v>
      </c>
      <c r="F6851" s="31" t="s">
        <v>122</v>
      </c>
      <c r="G6851" s="31" t="s">
        <v>107</v>
      </c>
      <c r="H6851" s="31" t="s">
        <v>108</v>
      </c>
      <c r="I6851" s="31" t="s">
        <v>6187</v>
      </c>
      <c r="J6851" s="31" t="s">
        <v>6188</v>
      </c>
      <c r="K6851" s="31" t="s">
        <v>110</v>
      </c>
      <c r="L6851" s="31" t="s">
        <v>22294</v>
      </c>
      <c r="M6851" s="31" t="s">
        <v>13</v>
      </c>
      <c r="N6851" s="31" t="s">
        <v>25931</v>
      </c>
      <c r="O6851" s="31" t="s">
        <v>25929</v>
      </c>
      <c r="P6851" s="32" t="s">
        <v>66</v>
      </c>
      <c r="Q6851" s="32">
        <v>1</v>
      </c>
      <c r="R6851" t="str">
        <f t="shared" ref="R6851:R6914" si="107">CONCATENATE(C6851," ",D6851)</f>
        <v>Царкін О.О. ПП, маг. "Продукти" р-н Волочисский Район, с.Соломна, ул.Ленина, д.19а</v>
      </c>
    </row>
    <row r="6852" spans="1:18" hidden="1" x14ac:dyDescent="0.25">
      <c r="A6852" s="32">
        <v>166091</v>
      </c>
      <c r="B6852" s="31" t="s">
        <v>22293</v>
      </c>
      <c r="C6852" s="31" t="s">
        <v>22294</v>
      </c>
      <c r="D6852" s="31" t="s">
        <v>22295</v>
      </c>
      <c r="E6852" s="31" t="s">
        <v>145</v>
      </c>
      <c r="F6852" s="31" t="s">
        <v>122</v>
      </c>
      <c r="G6852" s="31" t="s">
        <v>107</v>
      </c>
      <c r="H6852" s="31" t="s">
        <v>108</v>
      </c>
      <c r="I6852" s="31"/>
      <c r="J6852" s="31"/>
      <c r="K6852" s="31" t="s">
        <v>110</v>
      </c>
      <c r="L6852" s="31" t="s">
        <v>22294</v>
      </c>
      <c r="M6852" s="31" t="s">
        <v>13</v>
      </c>
      <c r="N6852" s="31" t="s">
        <v>25931</v>
      </c>
      <c r="O6852" s="31" t="s">
        <v>25929</v>
      </c>
      <c r="P6852" s="32" t="s">
        <v>66</v>
      </c>
      <c r="Q6852" s="32">
        <v>1</v>
      </c>
      <c r="R6852" t="str">
        <f t="shared" si="107"/>
        <v>Царкін О.О. ПП, маг. "Продукти" р-н Волочисский Район, с.Соломна, ул.Ленина, д.19а</v>
      </c>
    </row>
    <row r="6853" spans="1:18" hidden="1" x14ac:dyDescent="0.25">
      <c r="A6853" s="32">
        <v>166096</v>
      </c>
      <c r="B6853" s="31" t="s">
        <v>22313</v>
      </c>
      <c r="C6853" s="31" t="s">
        <v>22314</v>
      </c>
      <c r="D6853" s="31" t="s">
        <v>22315</v>
      </c>
      <c r="E6853" s="31" t="s">
        <v>145</v>
      </c>
      <c r="F6853" s="31" t="s">
        <v>122</v>
      </c>
      <c r="G6853" s="31" t="s">
        <v>107</v>
      </c>
      <c r="H6853" s="31" t="s">
        <v>108</v>
      </c>
      <c r="I6853" s="31" t="s">
        <v>22316</v>
      </c>
      <c r="J6853" s="31" t="s">
        <v>22317</v>
      </c>
      <c r="K6853" s="31" t="s">
        <v>110</v>
      </c>
      <c r="L6853" s="31" t="s">
        <v>22314</v>
      </c>
      <c r="M6853" s="31" t="s">
        <v>25936</v>
      </c>
      <c r="N6853" s="31" t="s">
        <v>25931</v>
      </c>
      <c r="O6853" s="31" t="s">
        <v>25929</v>
      </c>
      <c r="P6853" s="32" t="s">
        <v>66</v>
      </c>
      <c r="Q6853" s="32">
        <v>0.5</v>
      </c>
      <c r="R6853" t="str">
        <f t="shared" si="107"/>
        <v>Цвинтарний А.О. ПП, маг. "Єдельвейс" р-н Городокский Район, г.Городок, ул.Привокзальная, д.1</v>
      </c>
    </row>
    <row r="6854" spans="1:18" hidden="1" x14ac:dyDescent="0.25">
      <c r="A6854" s="32">
        <v>166096</v>
      </c>
      <c r="B6854" s="31" t="s">
        <v>22313</v>
      </c>
      <c r="C6854" s="31" t="s">
        <v>22314</v>
      </c>
      <c r="D6854" s="31" t="s">
        <v>22315</v>
      </c>
      <c r="E6854" s="31" t="s">
        <v>145</v>
      </c>
      <c r="F6854" s="31" t="s">
        <v>122</v>
      </c>
      <c r="G6854" s="31" t="s">
        <v>107</v>
      </c>
      <c r="H6854" s="31" t="s">
        <v>108</v>
      </c>
      <c r="I6854" s="31"/>
      <c r="J6854" s="31"/>
      <c r="K6854" s="31" t="s">
        <v>110</v>
      </c>
      <c r="L6854" s="31" t="s">
        <v>22314</v>
      </c>
      <c r="M6854" s="31" t="s">
        <v>25936</v>
      </c>
      <c r="N6854" s="31" t="s">
        <v>25931</v>
      </c>
      <c r="O6854" s="31" t="s">
        <v>25929</v>
      </c>
      <c r="P6854" s="32" t="s">
        <v>66</v>
      </c>
      <c r="Q6854" s="32">
        <v>0.5</v>
      </c>
      <c r="R6854" t="str">
        <f t="shared" si="107"/>
        <v>Цвинтарний А.О. ПП, маг. "Єдельвейс" р-н Городокский Район, г.Городок, ул.Привокзальная, д.1</v>
      </c>
    </row>
    <row r="6855" spans="1:18" hidden="1" x14ac:dyDescent="0.25">
      <c r="A6855" s="32">
        <v>166100</v>
      </c>
      <c r="B6855" s="31" t="s">
        <v>22324</v>
      </c>
      <c r="C6855" s="31" t="s">
        <v>22325</v>
      </c>
      <c r="D6855" s="31" t="s">
        <v>22326</v>
      </c>
      <c r="E6855" s="31" t="s">
        <v>145</v>
      </c>
      <c r="F6855" s="31" t="s">
        <v>122</v>
      </c>
      <c r="G6855" s="31" t="s">
        <v>107</v>
      </c>
      <c r="H6855" s="31" t="s">
        <v>108</v>
      </c>
      <c r="I6855" s="31" t="s">
        <v>22327</v>
      </c>
      <c r="J6855" s="31" t="s">
        <v>22328</v>
      </c>
      <c r="K6855" s="31" t="s">
        <v>110</v>
      </c>
      <c r="L6855" s="31" t="s">
        <v>22325</v>
      </c>
      <c r="M6855" s="31" t="s">
        <v>14</v>
      </c>
      <c r="N6855" s="31" t="s">
        <v>25931</v>
      </c>
      <c r="O6855" s="31" t="s">
        <v>25929</v>
      </c>
      <c r="P6855" s="32" t="s">
        <v>67</v>
      </c>
      <c r="Q6855" s="32">
        <v>0.5</v>
      </c>
      <c r="R6855" t="str">
        <f t="shared" si="107"/>
        <v>Цендрухович Ю.А. ПП, маг. р-н Волочисский Район, с.Мировка, ул.Мира, д.17а</v>
      </c>
    </row>
    <row r="6856" spans="1:18" hidden="1" x14ac:dyDescent="0.25">
      <c r="A6856" s="32">
        <v>166100</v>
      </c>
      <c r="B6856" s="31" t="s">
        <v>22324</v>
      </c>
      <c r="C6856" s="31" t="s">
        <v>22325</v>
      </c>
      <c r="D6856" s="31" t="s">
        <v>22326</v>
      </c>
      <c r="E6856" s="31" t="s">
        <v>145</v>
      </c>
      <c r="F6856" s="31" t="s">
        <v>122</v>
      </c>
      <c r="G6856" s="31" t="s">
        <v>107</v>
      </c>
      <c r="H6856" s="31" t="s">
        <v>108</v>
      </c>
      <c r="I6856" s="31"/>
      <c r="J6856" s="31"/>
      <c r="K6856" s="31" t="s">
        <v>110</v>
      </c>
      <c r="L6856" s="31" t="s">
        <v>22325</v>
      </c>
      <c r="M6856" s="31" t="s">
        <v>14</v>
      </c>
      <c r="N6856" s="31" t="s">
        <v>25931</v>
      </c>
      <c r="O6856" s="31" t="s">
        <v>25929</v>
      </c>
      <c r="P6856" s="32" t="s">
        <v>67</v>
      </c>
      <c r="Q6856" s="32">
        <v>0.5</v>
      </c>
      <c r="R6856" t="str">
        <f t="shared" si="107"/>
        <v>Цендрухович Ю.А. ПП, маг. р-н Волочисский Район, с.Мировка, ул.Мира, д.17а</v>
      </c>
    </row>
    <row r="6857" spans="1:18" hidden="1" x14ac:dyDescent="0.25">
      <c r="A6857" s="32">
        <v>166109</v>
      </c>
      <c r="B6857" s="31" t="s">
        <v>22340</v>
      </c>
      <c r="C6857" s="31" t="s">
        <v>22341</v>
      </c>
      <c r="D6857" s="31" t="s">
        <v>22342</v>
      </c>
      <c r="E6857" s="31" t="s">
        <v>135</v>
      </c>
      <c r="F6857" s="31" t="s">
        <v>122</v>
      </c>
      <c r="G6857" s="31" t="s">
        <v>107</v>
      </c>
      <c r="H6857" s="31" t="s">
        <v>108</v>
      </c>
      <c r="I6857" s="31" t="s">
        <v>22343</v>
      </c>
      <c r="J6857" s="31" t="s">
        <v>22344</v>
      </c>
      <c r="K6857" s="31" t="s">
        <v>110</v>
      </c>
      <c r="L6857" s="31" t="s">
        <v>22341</v>
      </c>
      <c r="M6857" s="31" t="s">
        <v>11</v>
      </c>
      <c r="N6857" s="31" t="s">
        <v>25930</v>
      </c>
      <c r="O6857" s="31" t="s">
        <v>25929</v>
      </c>
      <c r="P6857" s="32" t="s">
        <v>66</v>
      </c>
      <c r="Q6857" s="32">
        <v>1</v>
      </c>
      <c r="R6857" t="str">
        <f t="shared" si="107"/>
        <v>Цицера  В.А. ПП, маг."Влад" г.Шепетовка, ул.Судилковская, д.4</v>
      </c>
    </row>
    <row r="6858" spans="1:18" hidden="1" x14ac:dyDescent="0.25">
      <c r="A6858" s="32">
        <v>166109</v>
      </c>
      <c r="B6858" s="31" t="s">
        <v>22340</v>
      </c>
      <c r="C6858" s="31" t="s">
        <v>22341</v>
      </c>
      <c r="D6858" s="31" t="s">
        <v>22342</v>
      </c>
      <c r="E6858" s="31" t="s">
        <v>135</v>
      </c>
      <c r="F6858" s="31" t="s">
        <v>122</v>
      </c>
      <c r="G6858" s="31" t="s">
        <v>107</v>
      </c>
      <c r="H6858" s="31" t="s">
        <v>108</v>
      </c>
      <c r="I6858" s="31"/>
      <c r="J6858" s="31"/>
      <c r="K6858" s="31" t="s">
        <v>110</v>
      </c>
      <c r="L6858" s="31" t="s">
        <v>22341</v>
      </c>
      <c r="M6858" s="31" t="s">
        <v>11</v>
      </c>
      <c r="N6858" s="31" t="s">
        <v>25930</v>
      </c>
      <c r="O6858" s="31" t="s">
        <v>25929</v>
      </c>
      <c r="P6858" s="32" t="s">
        <v>66</v>
      </c>
      <c r="Q6858" s="32">
        <v>1</v>
      </c>
      <c r="R6858" t="str">
        <f t="shared" si="107"/>
        <v>Цицера  В.А. ПП, маг."Влад" г.Шепетовка, ул.Судилковская, д.4</v>
      </c>
    </row>
    <row r="6859" spans="1:18" hidden="1" x14ac:dyDescent="0.25">
      <c r="A6859" s="32">
        <v>166110</v>
      </c>
      <c r="B6859" s="31" t="s">
        <v>22345</v>
      </c>
      <c r="C6859" s="31" t="s">
        <v>22346</v>
      </c>
      <c r="D6859" s="31" t="s">
        <v>22347</v>
      </c>
      <c r="E6859" s="31" t="s">
        <v>135</v>
      </c>
      <c r="F6859" s="31" t="s">
        <v>122</v>
      </c>
      <c r="G6859" s="31" t="s">
        <v>107</v>
      </c>
      <c r="H6859" s="31" t="s">
        <v>108</v>
      </c>
      <c r="I6859" s="31" t="s">
        <v>22348</v>
      </c>
      <c r="J6859" s="31" t="s">
        <v>22349</v>
      </c>
      <c r="K6859" s="31" t="s">
        <v>110</v>
      </c>
      <c r="L6859" s="31" t="s">
        <v>22346</v>
      </c>
      <c r="M6859" s="31" t="s">
        <v>11</v>
      </c>
      <c r="N6859" s="31" t="s">
        <v>25930</v>
      </c>
      <c r="O6859" s="31" t="s">
        <v>25929</v>
      </c>
      <c r="P6859" s="32" t="s">
        <v>25948</v>
      </c>
      <c r="Q6859" s="32">
        <v>0.5</v>
      </c>
      <c r="R6859" t="str">
        <f t="shared" si="107"/>
        <v>Цілінська Н.В. ПП, маг. "Ніка" г.Шепетовка, просп Мира, д.14а</v>
      </c>
    </row>
    <row r="6860" spans="1:18" hidden="1" x14ac:dyDescent="0.25">
      <c r="A6860" s="32">
        <v>166110</v>
      </c>
      <c r="B6860" s="31" t="s">
        <v>22345</v>
      </c>
      <c r="C6860" s="31" t="s">
        <v>22346</v>
      </c>
      <c r="D6860" s="31" t="s">
        <v>22347</v>
      </c>
      <c r="E6860" s="31" t="s">
        <v>135</v>
      </c>
      <c r="F6860" s="31" t="s">
        <v>122</v>
      </c>
      <c r="G6860" s="31" t="s">
        <v>107</v>
      </c>
      <c r="H6860" s="31" t="s">
        <v>108</v>
      </c>
      <c r="I6860" s="31"/>
      <c r="J6860" s="31"/>
      <c r="K6860" s="31" t="s">
        <v>110</v>
      </c>
      <c r="L6860" s="31" t="s">
        <v>22346</v>
      </c>
      <c r="M6860" s="31" t="s">
        <v>11</v>
      </c>
      <c r="N6860" s="31" t="s">
        <v>25930</v>
      </c>
      <c r="O6860" s="31" t="s">
        <v>25929</v>
      </c>
      <c r="P6860" s="32" t="s">
        <v>25948</v>
      </c>
      <c r="Q6860" s="32">
        <v>0.5</v>
      </c>
      <c r="R6860" t="str">
        <f t="shared" si="107"/>
        <v>Цілінська Н.В. ПП, маг. "Ніка" г.Шепетовка, просп Мира, д.14а</v>
      </c>
    </row>
    <row r="6861" spans="1:18" hidden="1" x14ac:dyDescent="0.25">
      <c r="A6861" s="32">
        <v>166111</v>
      </c>
      <c r="B6861" s="31" t="s">
        <v>22350</v>
      </c>
      <c r="C6861" s="31" t="s">
        <v>22351</v>
      </c>
      <c r="D6861" s="31" t="s">
        <v>22352</v>
      </c>
      <c r="E6861" s="31" t="s">
        <v>135</v>
      </c>
      <c r="F6861" s="31" t="s">
        <v>122</v>
      </c>
      <c r="G6861" s="31" t="s">
        <v>107</v>
      </c>
      <c r="H6861" s="31" t="s">
        <v>108</v>
      </c>
      <c r="I6861" s="31" t="s">
        <v>22353</v>
      </c>
      <c r="J6861" s="31" t="s">
        <v>22354</v>
      </c>
      <c r="K6861" s="31" t="s">
        <v>110</v>
      </c>
      <c r="L6861" s="31" t="s">
        <v>22351</v>
      </c>
      <c r="M6861" s="31" t="s">
        <v>9</v>
      </c>
      <c r="N6861" s="31" t="s">
        <v>25930</v>
      </c>
      <c r="O6861" s="31" t="s">
        <v>25929</v>
      </c>
      <c r="P6861" s="32" t="s">
        <v>67</v>
      </c>
      <c r="Q6861" s="32">
        <v>0.5</v>
      </c>
      <c r="R6861" t="str">
        <f t="shared" si="107"/>
        <v>Цірук А.В. ПП, маг. "Продуктовий магазин" р-н Белогорский Район, пгт.Лепесовка, ул.8-го Марта, д.1а</v>
      </c>
    </row>
    <row r="6862" spans="1:18" hidden="1" x14ac:dyDescent="0.25">
      <c r="A6862" s="32">
        <v>166111</v>
      </c>
      <c r="B6862" s="31" t="s">
        <v>22350</v>
      </c>
      <c r="C6862" s="31" t="s">
        <v>22351</v>
      </c>
      <c r="D6862" s="31" t="s">
        <v>22352</v>
      </c>
      <c r="E6862" s="31" t="s">
        <v>135</v>
      </c>
      <c r="F6862" s="31" t="s">
        <v>122</v>
      </c>
      <c r="G6862" s="31" t="s">
        <v>107</v>
      </c>
      <c r="H6862" s="31" t="s">
        <v>108</v>
      </c>
      <c r="I6862" s="31"/>
      <c r="J6862" s="31"/>
      <c r="K6862" s="31" t="s">
        <v>110</v>
      </c>
      <c r="L6862" s="31" t="s">
        <v>22351</v>
      </c>
      <c r="M6862" s="31" t="s">
        <v>9</v>
      </c>
      <c r="N6862" s="31" t="s">
        <v>25930</v>
      </c>
      <c r="O6862" s="31" t="s">
        <v>25929</v>
      </c>
      <c r="P6862" s="32" t="s">
        <v>67</v>
      </c>
      <c r="Q6862" s="32">
        <v>0.5</v>
      </c>
      <c r="R6862" t="str">
        <f t="shared" si="107"/>
        <v>Цірук А.В. ПП, маг. "Продуктовий магазин" р-н Белогорский Район, пгт.Лепесовка, ул.8-го Марта, д.1а</v>
      </c>
    </row>
    <row r="6863" spans="1:18" hidden="1" x14ac:dyDescent="0.25">
      <c r="A6863" s="32">
        <v>166112</v>
      </c>
      <c r="B6863" s="31" t="s">
        <v>22355</v>
      </c>
      <c r="C6863" s="31" t="s">
        <v>22356</v>
      </c>
      <c r="D6863" s="31" t="s">
        <v>22357</v>
      </c>
      <c r="E6863" s="31" t="s">
        <v>145</v>
      </c>
      <c r="F6863" s="31" t="s">
        <v>122</v>
      </c>
      <c r="G6863" s="31" t="s">
        <v>107</v>
      </c>
      <c r="H6863" s="31" t="s">
        <v>108</v>
      </c>
      <c r="I6863" s="31" t="s">
        <v>22358</v>
      </c>
      <c r="J6863" s="31" t="s">
        <v>22359</v>
      </c>
      <c r="K6863" s="31" t="s">
        <v>110</v>
      </c>
      <c r="L6863" s="31" t="s">
        <v>22356</v>
      </c>
      <c r="M6863" s="31" t="s">
        <v>14</v>
      </c>
      <c r="N6863" s="31" t="s">
        <v>25931</v>
      </c>
      <c r="O6863" s="31" t="s">
        <v>25929</v>
      </c>
      <c r="P6863" s="32" t="s">
        <v>67</v>
      </c>
      <c r="Q6863" s="32">
        <v>0.5</v>
      </c>
      <c r="R6863" t="str">
        <f t="shared" si="107"/>
        <v>Цісар А.В. ПП, маг. "Продукти" р-н Виньковецкий Район, с.Пилипы-Александровские, ул.Комсомольская, д.10</v>
      </c>
    </row>
    <row r="6864" spans="1:18" hidden="1" x14ac:dyDescent="0.25">
      <c r="A6864" s="32">
        <v>166112</v>
      </c>
      <c r="B6864" s="31" t="s">
        <v>22355</v>
      </c>
      <c r="C6864" s="31" t="s">
        <v>22356</v>
      </c>
      <c r="D6864" s="31" t="s">
        <v>22357</v>
      </c>
      <c r="E6864" s="31" t="s">
        <v>145</v>
      </c>
      <c r="F6864" s="31" t="s">
        <v>122</v>
      </c>
      <c r="G6864" s="31" t="s">
        <v>107</v>
      </c>
      <c r="H6864" s="31" t="s">
        <v>108</v>
      </c>
      <c r="I6864" s="31"/>
      <c r="J6864" s="31"/>
      <c r="K6864" s="31" t="s">
        <v>110</v>
      </c>
      <c r="L6864" s="31" t="s">
        <v>22356</v>
      </c>
      <c r="M6864" s="31" t="s">
        <v>14</v>
      </c>
      <c r="N6864" s="31" t="s">
        <v>25931</v>
      </c>
      <c r="O6864" s="31" t="s">
        <v>25929</v>
      </c>
      <c r="P6864" s="32" t="s">
        <v>67</v>
      </c>
      <c r="Q6864" s="32">
        <v>0.5</v>
      </c>
      <c r="R6864" t="str">
        <f t="shared" si="107"/>
        <v>Цісар А.В. ПП, маг. "Продукти" р-н Виньковецкий Район, с.Пилипы-Александровские, ул.Комсомольская, д.10</v>
      </c>
    </row>
    <row r="6865" spans="1:18" hidden="1" x14ac:dyDescent="0.25">
      <c r="A6865" s="32">
        <v>166120</v>
      </c>
      <c r="B6865" s="31" t="s">
        <v>22372</v>
      </c>
      <c r="C6865" s="31" t="s">
        <v>22373</v>
      </c>
      <c r="D6865" s="31" t="s">
        <v>22374</v>
      </c>
      <c r="E6865" s="31" t="s">
        <v>145</v>
      </c>
      <c r="F6865" s="31" t="s">
        <v>122</v>
      </c>
      <c r="G6865" s="31" t="s">
        <v>107</v>
      </c>
      <c r="H6865" s="31" t="s">
        <v>108</v>
      </c>
      <c r="I6865" s="31" t="s">
        <v>22375</v>
      </c>
      <c r="J6865" s="31" t="s">
        <v>22376</v>
      </c>
      <c r="K6865" s="31" t="s">
        <v>110</v>
      </c>
      <c r="L6865" s="31" t="s">
        <v>22373</v>
      </c>
      <c r="M6865" s="31" t="s">
        <v>14</v>
      </c>
      <c r="N6865" s="31" t="s">
        <v>25931</v>
      </c>
      <c r="O6865" s="31" t="s">
        <v>25929</v>
      </c>
      <c r="P6865" s="32" t="s">
        <v>66</v>
      </c>
      <c r="Q6865" s="32">
        <v>0.5</v>
      </c>
      <c r="R6865" t="str">
        <f t="shared" si="107"/>
        <v>Цьмух В.М. ПП, маг. "Вікторія" р-н Хмельницкий Район, с.Редкодубы, д.48/1 (Центральна)</v>
      </c>
    </row>
    <row r="6866" spans="1:18" hidden="1" x14ac:dyDescent="0.25">
      <c r="A6866" s="32">
        <v>166120</v>
      </c>
      <c r="B6866" s="31" t="s">
        <v>22372</v>
      </c>
      <c r="C6866" s="31" t="s">
        <v>22373</v>
      </c>
      <c r="D6866" s="31" t="s">
        <v>22374</v>
      </c>
      <c r="E6866" s="31" t="s">
        <v>145</v>
      </c>
      <c r="F6866" s="31" t="s">
        <v>122</v>
      </c>
      <c r="G6866" s="31" t="s">
        <v>107</v>
      </c>
      <c r="H6866" s="31" t="s">
        <v>108</v>
      </c>
      <c r="I6866" s="31"/>
      <c r="J6866" s="31"/>
      <c r="K6866" s="31" t="s">
        <v>110</v>
      </c>
      <c r="L6866" s="31" t="s">
        <v>22373</v>
      </c>
      <c r="M6866" s="31" t="s">
        <v>14</v>
      </c>
      <c r="N6866" s="31" t="s">
        <v>25931</v>
      </c>
      <c r="O6866" s="31" t="s">
        <v>25929</v>
      </c>
      <c r="P6866" s="32" t="s">
        <v>66</v>
      </c>
      <c r="Q6866" s="32">
        <v>0.5</v>
      </c>
      <c r="R6866" t="str">
        <f t="shared" si="107"/>
        <v>Цьмух В.М. ПП, маг. "Вікторія" р-н Хмельницкий Район, с.Редкодубы, д.48/1 (Центральна)</v>
      </c>
    </row>
    <row r="6867" spans="1:18" hidden="1" x14ac:dyDescent="0.25">
      <c r="A6867" s="32">
        <v>166121</v>
      </c>
      <c r="B6867" s="31" t="s">
        <v>22377</v>
      </c>
      <c r="C6867" s="31" t="s">
        <v>22378</v>
      </c>
      <c r="D6867" s="31" t="s">
        <v>22379</v>
      </c>
      <c r="E6867" s="31" t="s">
        <v>135</v>
      </c>
      <c r="F6867" s="31" t="s">
        <v>122</v>
      </c>
      <c r="G6867" s="31" t="s">
        <v>107</v>
      </c>
      <c r="H6867" s="31" t="s">
        <v>108</v>
      </c>
      <c r="I6867" s="31"/>
      <c r="J6867" s="31"/>
      <c r="K6867" s="31" t="s">
        <v>110</v>
      </c>
      <c r="L6867" s="31" t="s">
        <v>22378</v>
      </c>
      <c r="M6867" s="31" t="s">
        <v>12</v>
      </c>
      <c r="N6867" s="31" t="s">
        <v>25930</v>
      </c>
      <c r="O6867" s="31" t="s">
        <v>25929</v>
      </c>
      <c r="P6867" s="32" t="s">
        <v>66</v>
      </c>
      <c r="Q6867" s="32">
        <v>1</v>
      </c>
      <c r="R6867" t="str">
        <f t="shared" si="107"/>
        <v>Цюпенко Н.О. ПП, маг. "Привокзальний" р-н Полонский Район, г.Полонное, ул.Привокзальная, д.30</v>
      </c>
    </row>
    <row r="6868" spans="1:18" hidden="1" x14ac:dyDescent="0.25">
      <c r="A6868" s="32">
        <v>166121</v>
      </c>
      <c r="B6868" s="31" t="s">
        <v>22377</v>
      </c>
      <c r="C6868" s="31" t="s">
        <v>22378</v>
      </c>
      <c r="D6868" s="31" t="s">
        <v>22379</v>
      </c>
      <c r="E6868" s="31" t="s">
        <v>135</v>
      </c>
      <c r="F6868" s="31" t="s">
        <v>122</v>
      </c>
      <c r="G6868" s="31" t="s">
        <v>107</v>
      </c>
      <c r="H6868" s="31" t="s">
        <v>108</v>
      </c>
      <c r="I6868" s="31" t="s">
        <v>22380</v>
      </c>
      <c r="J6868" s="31" t="s">
        <v>22381</v>
      </c>
      <c r="K6868" s="31" t="s">
        <v>110</v>
      </c>
      <c r="L6868" s="31" t="s">
        <v>22378</v>
      </c>
      <c r="M6868" s="31" t="s">
        <v>12</v>
      </c>
      <c r="N6868" s="31" t="s">
        <v>25930</v>
      </c>
      <c r="O6868" s="31" t="s">
        <v>25929</v>
      </c>
      <c r="P6868" s="32" t="s">
        <v>66</v>
      </c>
      <c r="Q6868" s="32">
        <v>1</v>
      </c>
      <c r="R6868" t="str">
        <f t="shared" si="107"/>
        <v>Цюпенко Н.О. ПП, маг. "Привокзальний" р-н Полонский Район, г.Полонное, ул.Привокзальная, д.30</v>
      </c>
    </row>
    <row r="6869" spans="1:18" hidden="1" x14ac:dyDescent="0.25">
      <c r="A6869" s="32">
        <v>166128</v>
      </c>
      <c r="B6869" s="31" t="s">
        <v>22389</v>
      </c>
      <c r="C6869" s="31" t="s">
        <v>22390</v>
      </c>
      <c r="D6869" s="31" t="s">
        <v>10884</v>
      </c>
      <c r="E6869" s="31" t="s">
        <v>135</v>
      </c>
      <c r="F6869" s="31" t="s">
        <v>122</v>
      </c>
      <c r="G6869" s="31" t="s">
        <v>115</v>
      </c>
      <c r="H6869" s="31" t="s">
        <v>116</v>
      </c>
      <c r="I6869" s="31"/>
      <c r="J6869" s="31"/>
      <c r="K6869" s="31" t="s">
        <v>110</v>
      </c>
      <c r="L6869" s="31" t="s">
        <v>22390</v>
      </c>
      <c r="M6869" s="31" t="s">
        <v>12</v>
      </c>
      <c r="N6869" s="31" t="s">
        <v>25930</v>
      </c>
      <c r="O6869" s="31" t="s">
        <v>25929</v>
      </c>
      <c r="P6869" s="32" t="s">
        <v>66</v>
      </c>
      <c r="Q6869" s="32">
        <v>1</v>
      </c>
      <c r="R6869" t="str">
        <f t="shared" si="107"/>
        <v>Чекалін М.А., к-к №42 р-н Изяславский Район, г.Изяслав, ул.Вокзальная, д.9</v>
      </c>
    </row>
    <row r="6870" spans="1:18" hidden="1" x14ac:dyDescent="0.25">
      <c r="A6870" s="32">
        <v>166128</v>
      </c>
      <c r="B6870" s="31" t="s">
        <v>22389</v>
      </c>
      <c r="C6870" s="31" t="s">
        <v>22390</v>
      </c>
      <c r="D6870" s="31" t="s">
        <v>10884</v>
      </c>
      <c r="E6870" s="31" t="s">
        <v>135</v>
      </c>
      <c r="F6870" s="31" t="s">
        <v>122</v>
      </c>
      <c r="G6870" s="31" t="s">
        <v>115</v>
      </c>
      <c r="H6870" s="31" t="s">
        <v>116</v>
      </c>
      <c r="I6870" s="31" t="s">
        <v>22391</v>
      </c>
      <c r="J6870" s="31" t="s">
        <v>22392</v>
      </c>
      <c r="K6870" s="31" t="s">
        <v>110</v>
      </c>
      <c r="L6870" s="31" t="s">
        <v>22390</v>
      </c>
      <c r="M6870" s="31" t="s">
        <v>12</v>
      </c>
      <c r="N6870" s="31" t="s">
        <v>25930</v>
      </c>
      <c r="O6870" s="31" t="s">
        <v>25929</v>
      </c>
      <c r="P6870" s="32" t="s">
        <v>66</v>
      </c>
      <c r="Q6870" s="32">
        <v>1</v>
      </c>
      <c r="R6870" t="str">
        <f t="shared" si="107"/>
        <v>Чекалін М.А., к-к №42 р-н Изяславский Район, г.Изяслав, ул.Вокзальная, д.9</v>
      </c>
    </row>
    <row r="6871" spans="1:18" hidden="1" x14ac:dyDescent="0.25">
      <c r="A6871" s="32">
        <v>166138</v>
      </c>
      <c r="B6871" s="31" t="s">
        <v>22411</v>
      </c>
      <c r="C6871" s="31" t="s">
        <v>22412</v>
      </c>
      <c r="D6871" s="31" t="s">
        <v>22413</v>
      </c>
      <c r="E6871" s="31" t="s">
        <v>135</v>
      </c>
      <c r="F6871" s="31" t="s">
        <v>122</v>
      </c>
      <c r="G6871" s="31" t="s">
        <v>107</v>
      </c>
      <c r="H6871" s="31" t="s">
        <v>108</v>
      </c>
      <c r="I6871" s="31" t="s">
        <v>22414</v>
      </c>
      <c r="J6871" s="31" t="s">
        <v>22415</v>
      </c>
      <c r="K6871" s="31" t="s">
        <v>110</v>
      </c>
      <c r="L6871" s="31" t="s">
        <v>22412</v>
      </c>
      <c r="M6871" s="31" t="s">
        <v>11</v>
      </c>
      <c r="N6871" s="31" t="s">
        <v>25930</v>
      </c>
      <c r="O6871" s="31" t="s">
        <v>25929</v>
      </c>
      <c r="P6871" s="32" t="s">
        <v>67</v>
      </c>
      <c r="Q6871" s="32">
        <v>0.5</v>
      </c>
      <c r="R6871" t="str">
        <f t="shared" si="107"/>
        <v>Чепеленко О.В. ПП, маг. "Сюрприз" г.Шепетовка, ул.Судилковская, д.55</v>
      </c>
    </row>
    <row r="6872" spans="1:18" hidden="1" x14ac:dyDescent="0.25">
      <c r="A6872" s="32">
        <v>166138</v>
      </c>
      <c r="B6872" s="31" t="s">
        <v>22411</v>
      </c>
      <c r="C6872" s="31" t="s">
        <v>22412</v>
      </c>
      <c r="D6872" s="31" t="s">
        <v>22413</v>
      </c>
      <c r="E6872" s="31" t="s">
        <v>135</v>
      </c>
      <c r="F6872" s="31" t="s">
        <v>122</v>
      </c>
      <c r="G6872" s="31" t="s">
        <v>107</v>
      </c>
      <c r="H6872" s="31" t="s">
        <v>108</v>
      </c>
      <c r="I6872" s="31"/>
      <c r="J6872" s="31"/>
      <c r="K6872" s="31" t="s">
        <v>110</v>
      </c>
      <c r="L6872" s="31" t="s">
        <v>22412</v>
      </c>
      <c r="M6872" s="31" t="s">
        <v>11</v>
      </c>
      <c r="N6872" s="31" t="s">
        <v>25930</v>
      </c>
      <c r="O6872" s="31" t="s">
        <v>25929</v>
      </c>
      <c r="P6872" s="32" t="s">
        <v>67</v>
      </c>
      <c r="Q6872" s="32">
        <v>0.5</v>
      </c>
      <c r="R6872" t="str">
        <f t="shared" si="107"/>
        <v>Чепеленко О.В. ПП, маг. "Сюрприз" г.Шепетовка, ул.Судилковская, д.55</v>
      </c>
    </row>
    <row r="6873" spans="1:18" hidden="1" x14ac:dyDescent="0.25">
      <c r="A6873" s="32">
        <v>166140</v>
      </c>
      <c r="B6873" s="31" t="s">
        <v>22421</v>
      </c>
      <c r="C6873" s="31" t="s">
        <v>22422</v>
      </c>
      <c r="D6873" s="31" t="s">
        <v>22423</v>
      </c>
      <c r="E6873" s="31" t="s">
        <v>135</v>
      </c>
      <c r="F6873" s="31" t="s">
        <v>122</v>
      </c>
      <c r="G6873" s="31" t="s">
        <v>149</v>
      </c>
      <c r="H6873" s="31" t="s">
        <v>108</v>
      </c>
      <c r="I6873" s="31"/>
      <c r="J6873" s="31"/>
      <c r="K6873" s="31" t="s">
        <v>110</v>
      </c>
      <c r="L6873" s="31" t="s">
        <v>22422</v>
      </c>
      <c r="M6873" s="31" t="s">
        <v>11</v>
      </c>
      <c r="N6873" s="31" t="s">
        <v>25930</v>
      </c>
      <c r="O6873" s="31" t="s">
        <v>25929</v>
      </c>
      <c r="P6873" s="32" t="s">
        <v>67</v>
      </c>
      <c r="Q6873" s="32">
        <v>0.5</v>
      </c>
      <c r="R6873" t="str">
        <f t="shared" si="107"/>
        <v>Чепрасова В.М. ПП, маг. "Затишок" г.Шепетовка, ул.Гранитная, д.26а</v>
      </c>
    </row>
    <row r="6874" spans="1:18" hidden="1" x14ac:dyDescent="0.25">
      <c r="A6874" s="32">
        <v>166140</v>
      </c>
      <c r="B6874" s="31" t="s">
        <v>22421</v>
      </c>
      <c r="C6874" s="31" t="s">
        <v>22422</v>
      </c>
      <c r="D6874" s="31" t="s">
        <v>22423</v>
      </c>
      <c r="E6874" s="31" t="s">
        <v>135</v>
      </c>
      <c r="F6874" s="31" t="s">
        <v>122</v>
      </c>
      <c r="G6874" s="31" t="s">
        <v>149</v>
      </c>
      <c r="H6874" s="31" t="s">
        <v>108</v>
      </c>
      <c r="I6874" s="31" t="s">
        <v>22424</v>
      </c>
      <c r="J6874" s="31" t="s">
        <v>22425</v>
      </c>
      <c r="K6874" s="31" t="s">
        <v>110</v>
      </c>
      <c r="L6874" s="31" t="s">
        <v>22422</v>
      </c>
      <c r="M6874" s="31" t="s">
        <v>11</v>
      </c>
      <c r="N6874" s="31" t="s">
        <v>25930</v>
      </c>
      <c r="O6874" s="31" t="s">
        <v>25929</v>
      </c>
      <c r="P6874" s="32" t="s">
        <v>67</v>
      </c>
      <c r="Q6874" s="32">
        <v>0.5</v>
      </c>
      <c r="R6874" t="str">
        <f t="shared" si="107"/>
        <v>Чепрасова В.М. ПП, маг. "Затишок" г.Шепетовка, ул.Гранитная, д.26а</v>
      </c>
    </row>
    <row r="6875" spans="1:18" hidden="1" x14ac:dyDescent="0.25">
      <c r="A6875" s="32">
        <v>166147</v>
      </c>
      <c r="B6875" s="31" t="s">
        <v>22440</v>
      </c>
      <c r="C6875" s="31" t="s">
        <v>22441</v>
      </c>
      <c r="D6875" s="31" t="s">
        <v>22442</v>
      </c>
      <c r="E6875" s="31" t="s">
        <v>145</v>
      </c>
      <c r="F6875" s="31" t="s">
        <v>122</v>
      </c>
      <c r="G6875" s="31" t="s">
        <v>107</v>
      </c>
      <c r="H6875" s="31" t="s">
        <v>108</v>
      </c>
      <c r="I6875" s="31" t="s">
        <v>22443</v>
      </c>
      <c r="J6875" s="31" t="s">
        <v>22444</v>
      </c>
      <c r="K6875" s="31" t="s">
        <v>110</v>
      </c>
      <c r="L6875" s="31" t="s">
        <v>22445</v>
      </c>
      <c r="M6875" s="31" t="s">
        <v>14</v>
      </c>
      <c r="N6875" s="31" t="s">
        <v>25931</v>
      </c>
      <c r="O6875" s="31" t="s">
        <v>25929</v>
      </c>
      <c r="P6875" s="32" t="s">
        <v>67</v>
      </c>
      <c r="Q6875" s="32">
        <v>0.5</v>
      </c>
      <c r="R6875" t="str">
        <f t="shared" si="107"/>
        <v>Черній В.В. ПП, маг. "Ромашка" р-н Волочисский Район, с.Бубновка (1)</v>
      </c>
    </row>
    <row r="6876" spans="1:18" hidden="1" x14ac:dyDescent="0.25">
      <c r="A6876" s="32">
        <v>166150</v>
      </c>
      <c r="B6876" s="31" t="s">
        <v>22455</v>
      </c>
      <c r="C6876" s="31" t="s">
        <v>22456</v>
      </c>
      <c r="D6876" s="31" t="s">
        <v>22457</v>
      </c>
      <c r="E6876" s="31" t="s">
        <v>145</v>
      </c>
      <c r="F6876" s="31" t="s">
        <v>122</v>
      </c>
      <c r="G6876" s="31" t="s">
        <v>107</v>
      </c>
      <c r="H6876" s="31" t="s">
        <v>108</v>
      </c>
      <c r="I6876" s="31" t="s">
        <v>22458</v>
      </c>
      <c r="J6876" s="31" t="s">
        <v>22459</v>
      </c>
      <c r="K6876" s="31" t="s">
        <v>110</v>
      </c>
      <c r="L6876" s="31" t="s">
        <v>22456</v>
      </c>
      <c r="M6876" s="31" t="s">
        <v>11</v>
      </c>
      <c r="N6876" s="31" t="s">
        <v>25930</v>
      </c>
      <c r="O6876" s="31" t="s">
        <v>25929</v>
      </c>
      <c r="P6876" s="32" t="s">
        <v>67</v>
      </c>
      <c r="Q6876" s="32">
        <v>1</v>
      </c>
      <c r="R6876" t="str">
        <f t="shared" si="107"/>
        <v>Чернушич В.А. ПП, маг. "Вулик" г.Шепетовка, ул.Железнодорожная, д.19</v>
      </c>
    </row>
    <row r="6877" spans="1:18" hidden="1" x14ac:dyDescent="0.25">
      <c r="A6877" s="32">
        <v>166150</v>
      </c>
      <c r="B6877" s="31" t="s">
        <v>22455</v>
      </c>
      <c r="C6877" s="31" t="s">
        <v>22456</v>
      </c>
      <c r="D6877" s="31" t="s">
        <v>22457</v>
      </c>
      <c r="E6877" s="31" t="s">
        <v>145</v>
      </c>
      <c r="F6877" s="31" t="s">
        <v>122</v>
      </c>
      <c r="G6877" s="31" t="s">
        <v>107</v>
      </c>
      <c r="H6877" s="31" t="s">
        <v>108</v>
      </c>
      <c r="I6877" s="31"/>
      <c r="J6877" s="31"/>
      <c r="K6877" s="31" t="s">
        <v>110</v>
      </c>
      <c r="L6877" s="31" t="s">
        <v>22456</v>
      </c>
      <c r="M6877" s="31" t="s">
        <v>11</v>
      </c>
      <c r="N6877" s="31" t="s">
        <v>25930</v>
      </c>
      <c r="O6877" s="31" t="s">
        <v>25929</v>
      </c>
      <c r="P6877" s="32" t="s">
        <v>67</v>
      </c>
      <c r="Q6877" s="32">
        <v>1</v>
      </c>
      <c r="R6877" t="str">
        <f t="shared" si="107"/>
        <v>Чернушич В.А. ПП, маг. "Вулик" г.Шепетовка, ул.Железнодорожная, д.19</v>
      </c>
    </row>
    <row r="6878" spans="1:18" hidden="1" x14ac:dyDescent="0.25">
      <c r="A6878" s="32">
        <v>166150</v>
      </c>
      <c r="B6878" s="31" t="s">
        <v>22455</v>
      </c>
      <c r="C6878" s="31" t="s">
        <v>22456</v>
      </c>
      <c r="D6878" s="31" t="s">
        <v>22457</v>
      </c>
      <c r="E6878" s="31" t="s">
        <v>135</v>
      </c>
      <c r="F6878" s="31" t="s">
        <v>122</v>
      </c>
      <c r="G6878" s="31" t="s">
        <v>107</v>
      </c>
      <c r="H6878" s="31" t="s">
        <v>108</v>
      </c>
      <c r="I6878" s="31" t="s">
        <v>22458</v>
      </c>
      <c r="J6878" s="31" t="s">
        <v>22459</v>
      </c>
      <c r="K6878" s="31" t="s">
        <v>110</v>
      </c>
      <c r="L6878" s="31" t="s">
        <v>22456</v>
      </c>
      <c r="M6878" s="31" t="s">
        <v>11</v>
      </c>
      <c r="N6878" s="31" t="s">
        <v>25930</v>
      </c>
      <c r="O6878" s="31" t="s">
        <v>25929</v>
      </c>
      <c r="P6878" s="32" t="s">
        <v>67</v>
      </c>
      <c r="Q6878" s="32">
        <v>1</v>
      </c>
      <c r="R6878" t="str">
        <f t="shared" si="107"/>
        <v>Чернушич В.А. ПП, маг. "Вулик" г.Шепетовка, ул.Железнодорожная, д.19</v>
      </c>
    </row>
    <row r="6879" spans="1:18" hidden="1" x14ac:dyDescent="0.25">
      <c r="A6879" s="32">
        <v>166150</v>
      </c>
      <c r="B6879" s="31" t="s">
        <v>22455</v>
      </c>
      <c r="C6879" s="31" t="s">
        <v>22456</v>
      </c>
      <c r="D6879" s="31" t="s">
        <v>22457</v>
      </c>
      <c r="E6879" s="31" t="s">
        <v>135</v>
      </c>
      <c r="F6879" s="31" t="s">
        <v>122</v>
      </c>
      <c r="G6879" s="31" t="s">
        <v>107</v>
      </c>
      <c r="H6879" s="31" t="s">
        <v>108</v>
      </c>
      <c r="I6879" s="31"/>
      <c r="J6879" s="31"/>
      <c r="K6879" s="31" t="s">
        <v>110</v>
      </c>
      <c r="L6879" s="31" t="s">
        <v>22456</v>
      </c>
      <c r="M6879" s="31" t="s">
        <v>11</v>
      </c>
      <c r="N6879" s="31" t="s">
        <v>25930</v>
      </c>
      <c r="O6879" s="31" t="s">
        <v>25929</v>
      </c>
      <c r="P6879" s="32" t="s">
        <v>67</v>
      </c>
      <c r="Q6879" s="32">
        <v>1</v>
      </c>
      <c r="R6879" t="str">
        <f t="shared" si="107"/>
        <v>Чернушич В.А. ПП, маг. "Вулик" г.Шепетовка, ул.Железнодорожная, д.19</v>
      </c>
    </row>
    <row r="6880" spans="1:18" hidden="1" x14ac:dyDescent="0.25">
      <c r="A6880" s="32">
        <v>166151</v>
      </c>
      <c r="B6880" s="31" t="s">
        <v>22460</v>
      </c>
      <c r="C6880" s="31" t="s">
        <v>22461</v>
      </c>
      <c r="D6880" s="31" t="s">
        <v>22462</v>
      </c>
      <c r="E6880" s="31" t="s">
        <v>135</v>
      </c>
      <c r="F6880" s="31" t="s">
        <v>122</v>
      </c>
      <c r="G6880" s="31" t="s">
        <v>107</v>
      </c>
      <c r="H6880" s="31" t="s">
        <v>108</v>
      </c>
      <c r="I6880" s="31" t="s">
        <v>22463</v>
      </c>
      <c r="J6880" s="31" t="s">
        <v>22464</v>
      </c>
      <c r="K6880" s="31" t="s">
        <v>110</v>
      </c>
      <c r="L6880" s="31" t="s">
        <v>22461</v>
      </c>
      <c r="M6880" s="31" t="s">
        <v>10</v>
      </c>
      <c r="N6880" s="31" t="s">
        <v>25930</v>
      </c>
      <c r="O6880" s="31" t="s">
        <v>25929</v>
      </c>
      <c r="P6880" s="32" t="s">
        <v>67</v>
      </c>
      <c r="Q6880" s="32">
        <v>0.5</v>
      </c>
      <c r="R6880" t="str">
        <f t="shared" si="107"/>
        <v>Чернявка В.І. ПП, маг. "Світанок" г.Нетишин, ул.Соловьевская, д.248</v>
      </c>
    </row>
    <row r="6881" spans="1:18" hidden="1" x14ac:dyDescent="0.25">
      <c r="A6881" s="32">
        <v>166152</v>
      </c>
      <c r="B6881" s="31" t="s">
        <v>22465</v>
      </c>
      <c r="C6881" s="31" t="s">
        <v>22466</v>
      </c>
      <c r="D6881" s="31" t="s">
        <v>22467</v>
      </c>
      <c r="E6881" s="31" t="s">
        <v>135</v>
      </c>
      <c r="F6881" s="31" t="s">
        <v>122</v>
      </c>
      <c r="G6881" s="31" t="s">
        <v>107</v>
      </c>
      <c r="H6881" s="31" t="s">
        <v>108</v>
      </c>
      <c r="I6881" s="31" t="s">
        <v>22468</v>
      </c>
      <c r="J6881" s="31" t="s">
        <v>22469</v>
      </c>
      <c r="K6881" s="31" t="s">
        <v>110</v>
      </c>
      <c r="L6881" s="31" t="s">
        <v>22466</v>
      </c>
      <c r="M6881" s="31" t="s">
        <v>11</v>
      </c>
      <c r="N6881" s="31" t="s">
        <v>25930</v>
      </c>
      <c r="O6881" s="31" t="s">
        <v>25929</v>
      </c>
      <c r="P6881" s="32" t="s">
        <v>67</v>
      </c>
      <c r="Q6881" s="32">
        <v>0.5</v>
      </c>
      <c r="R6881" t="str">
        <f t="shared" si="107"/>
        <v>Чертовських О.Ю. ПП, маг. "Люкс" г.Шепетовка, просп Мира, д.36а</v>
      </c>
    </row>
    <row r="6882" spans="1:18" hidden="1" x14ac:dyDescent="0.25">
      <c r="A6882" s="32">
        <v>166152</v>
      </c>
      <c r="B6882" s="31" t="s">
        <v>22465</v>
      </c>
      <c r="C6882" s="31" t="s">
        <v>22466</v>
      </c>
      <c r="D6882" s="31" t="s">
        <v>22467</v>
      </c>
      <c r="E6882" s="31" t="s">
        <v>135</v>
      </c>
      <c r="F6882" s="31" t="s">
        <v>122</v>
      </c>
      <c r="G6882" s="31" t="s">
        <v>107</v>
      </c>
      <c r="H6882" s="31" t="s">
        <v>108</v>
      </c>
      <c r="I6882" s="31"/>
      <c r="J6882" s="31"/>
      <c r="K6882" s="31" t="s">
        <v>110</v>
      </c>
      <c r="L6882" s="31" t="s">
        <v>22466</v>
      </c>
      <c r="M6882" s="31" t="s">
        <v>11</v>
      </c>
      <c r="N6882" s="31" t="s">
        <v>25930</v>
      </c>
      <c r="O6882" s="31" t="s">
        <v>25929</v>
      </c>
      <c r="P6882" s="32" t="s">
        <v>67</v>
      </c>
      <c r="Q6882" s="32">
        <v>0.5</v>
      </c>
      <c r="R6882" t="str">
        <f t="shared" si="107"/>
        <v>Чертовських О.Ю. ПП, маг. "Люкс" г.Шепетовка, просп Мира, д.36а</v>
      </c>
    </row>
    <row r="6883" spans="1:18" hidden="1" x14ac:dyDescent="0.25">
      <c r="A6883" s="32">
        <v>166166</v>
      </c>
      <c r="B6883" s="31" t="s">
        <v>22497</v>
      </c>
      <c r="C6883" s="31" t="s">
        <v>22498</v>
      </c>
      <c r="D6883" s="31" t="s">
        <v>22499</v>
      </c>
      <c r="E6883" s="31" t="s">
        <v>135</v>
      </c>
      <c r="F6883" s="31" t="s">
        <v>122</v>
      </c>
      <c r="G6883" s="31" t="s">
        <v>213</v>
      </c>
      <c r="H6883" s="31" t="s">
        <v>214</v>
      </c>
      <c r="I6883" s="31" t="s">
        <v>22500</v>
      </c>
      <c r="J6883" s="31" t="s">
        <v>22501</v>
      </c>
      <c r="K6883" s="31" t="s">
        <v>110</v>
      </c>
      <c r="L6883" s="31" t="s">
        <v>22498</v>
      </c>
      <c r="M6883" s="31" t="s">
        <v>12</v>
      </c>
      <c r="N6883" s="31" t="s">
        <v>25930</v>
      </c>
      <c r="O6883" s="31" t="s">
        <v>25929</v>
      </c>
      <c r="P6883" s="32" t="s">
        <v>67</v>
      </c>
      <c r="Q6883" s="32">
        <v>0.5</v>
      </c>
      <c r="R6883" t="str">
        <f t="shared" si="107"/>
        <v>Чмир В.Ю. ПП, оптова база р-н Полонский Район, г.Полонное, ул.Горького, д.36</v>
      </c>
    </row>
    <row r="6884" spans="1:18" hidden="1" x14ac:dyDescent="0.25">
      <c r="A6884" s="32">
        <v>166166</v>
      </c>
      <c r="B6884" s="31" t="s">
        <v>22497</v>
      </c>
      <c r="C6884" s="31" t="s">
        <v>22498</v>
      </c>
      <c r="D6884" s="31" t="s">
        <v>22499</v>
      </c>
      <c r="E6884" s="31" t="s">
        <v>135</v>
      </c>
      <c r="F6884" s="31" t="s">
        <v>122</v>
      </c>
      <c r="G6884" s="31" t="s">
        <v>213</v>
      </c>
      <c r="H6884" s="31" t="s">
        <v>214</v>
      </c>
      <c r="I6884" s="31"/>
      <c r="J6884" s="31"/>
      <c r="K6884" s="31" t="s">
        <v>110</v>
      </c>
      <c r="L6884" s="31" t="s">
        <v>22498</v>
      </c>
      <c r="M6884" s="31" t="s">
        <v>12</v>
      </c>
      <c r="N6884" s="31" t="s">
        <v>25930</v>
      </c>
      <c r="O6884" s="31" t="s">
        <v>25929</v>
      </c>
      <c r="P6884" s="32" t="s">
        <v>67</v>
      </c>
      <c r="Q6884" s="32">
        <v>0.5</v>
      </c>
      <c r="R6884" t="str">
        <f t="shared" si="107"/>
        <v>Чмир В.Ю. ПП, оптова база р-н Полонский Район, г.Полонное, ул.Горького, д.36</v>
      </c>
    </row>
    <row r="6885" spans="1:18" hidden="1" x14ac:dyDescent="0.25">
      <c r="A6885" s="32">
        <v>166174</v>
      </c>
      <c r="B6885" s="31" t="s">
        <v>22512</v>
      </c>
      <c r="C6885" s="31" t="s">
        <v>22513</v>
      </c>
      <c r="D6885" s="31" t="s">
        <v>22514</v>
      </c>
      <c r="E6885" s="31" t="s">
        <v>145</v>
      </c>
      <c r="F6885" s="31" t="s">
        <v>122</v>
      </c>
      <c r="G6885" s="31" t="s">
        <v>107</v>
      </c>
      <c r="H6885" s="31" t="s">
        <v>108</v>
      </c>
      <c r="I6885" s="31" t="s">
        <v>22515</v>
      </c>
      <c r="J6885" s="31" t="s">
        <v>22516</v>
      </c>
      <c r="K6885" s="31" t="s">
        <v>110</v>
      </c>
      <c r="L6885" s="31" t="s">
        <v>22513</v>
      </c>
      <c r="M6885" s="31" t="s">
        <v>15</v>
      </c>
      <c r="N6885" s="31" t="s">
        <v>25931</v>
      </c>
      <c r="O6885" s="31" t="s">
        <v>25929</v>
      </c>
      <c r="P6885" s="32" t="s">
        <v>66</v>
      </c>
      <c r="Q6885" s="32">
        <v>1</v>
      </c>
      <c r="R6885" t="str">
        <f t="shared" si="107"/>
        <v>Чорна Л.В. ПП, маг. "Продукти" р-н Волочисский Район, с.Писаревка, ул.Садовая, д.15</v>
      </c>
    </row>
    <row r="6886" spans="1:18" hidden="1" x14ac:dyDescent="0.25">
      <c r="A6886" s="32">
        <v>166174</v>
      </c>
      <c r="B6886" s="31" t="s">
        <v>22512</v>
      </c>
      <c r="C6886" s="31" t="s">
        <v>22513</v>
      </c>
      <c r="D6886" s="31" t="s">
        <v>22514</v>
      </c>
      <c r="E6886" s="31" t="s">
        <v>145</v>
      </c>
      <c r="F6886" s="31" t="s">
        <v>122</v>
      </c>
      <c r="G6886" s="31" t="s">
        <v>107</v>
      </c>
      <c r="H6886" s="31" t="s">
        <v>108</v>
      </c>
      <c r="I6886" s="31"/>
      <c r="J6886" s="31"/>
      <c r="K6886" s="31" t="s">
        <v>110</v>
      </c>
      <c r="L6886" s="31" t="s">
        <v>22513</v>
      </c>
      <c r="M6886" s="31" t="s">
        <v>15</v>
      </c>
      <c r="N6886" s="31" t="s">
        <v>25931</v>
      </c>
      <c r="O6886" s="31" t="s">
        <v>25929</v>
      </c>
      <c r="P6886" s="32" t="s">
        <v>66</v>
      </c>
      <c r="Q6886" s="32">
        <v>1</v>
      </c>
      <c r="R6886" t="str">
        <f t="shared" si="107"/>
        <v>Чорна Л.В. ПП, маг. "Продукти" р-н Волочисский Район, с.Писаревка, ул.Садовая, д.15</v>
      </c>
    </row>
    <row r="6887" spans="1:18" hidden="1" x14ac:dyDescent="0.25">
      <c r="A6887" s="32">
        <v>166175</v>
      </c>
      <c r="B6887" s="31" t="s">
        <v>22517</v>
      </c>
      <c r="C6887" s="31" t="s">
        <v>22513</v>
      </c>
      <c r="D6887" s="31" t="s">
        <v>22518</v>
      </c>
      <c r="E6887" s="31" t="s">
        <v>145</v>
      </c>
      <c r="F6887" s="31" t="s">
        <v>122</v>
      </c>
      <c r="G6887" s="31" t="s">
        <v>107</v>
      </c>
      <c r="H6887" s="31" t="s">
        <v>108</v>
      </c>
      <c r="I6887" s="31" t="s">
        <v>22515</v>
      </c>
      <c r="J6887" s="31" t="s">
        <v>22516</v>
      </c>
      <c r="K6887" s="31" t="s">
        <v>110</v>
      </c>
      <c r="L6887" s="31" t="s">
        <v>22513</v>
      </c>
      <c r="M6887" s="31" t="s">
        <v>15</v>
      </c>
      <c r="N6887" s="31" t="s">
        <v>25931</v>
      </c>
      <c r="O6887" s="31" t="s">
        <v>25929</v>
      </c>
      <c r="P6887" s="32" t="s">
        <v>67</v>
      </c>
      <c r="Q6887" s="32">
        <v>1</v>
      </c>
      <c r="R6887" t="str">
        <f t="shared" si="107"/>
        <v>Чорна Л.В. ПП, маг. "Продукти" р-н Волочисский Район, с.Кривачинцы, д.2а (Школьная)</v>
      </c>
    </row>
    <row r="6888" spans="1:18" hidden="1" x14ac:dyDescent="0.25">
      <c r="A6888" s="32">
        <v>166175</v>
      </c>
      <c r="B6888" s="31" t="s">
        <v>22517</v>
      </c>
      <c r="C6888" s="31" t="s">
        <v>22513</v>
      </c>
      <c r="D6888" s="31" t="s">
        <v>22518</v>
      </c>
      <c r="E6888" s="31" t="s">
        <v>145</v>
      </c>
      <c r="F6888" s="31" t="s">
        <v>122</v>
      </c>
      <c r="G6888" s="31" t="s">
        <v>107</v>
      </c>
      <c r="H6888" s="31" t="s">
        <v>108</v>
      </c>
      <c r="I6888" s="31"/>
      <c r="J6888" s="31"/>
      <c r="K6888" s="31" t="s">
        <v>110</v>
      </c>
      <c r="L6888" s="31" t="s">
        <v>22513</v>
      </c>
      <c r="M6888" s="31" t="s">
        <v>15</v>
      </c>
      <c r="N6888" s="31" t="s">
        <v>25931</v>
      </c>
      <c r="O6888" s="31" t="s">
        <v>25929</v>
      </c>
      <c r="P6888" s="32" t="s">
        <v>67</v>
      </c>
      <c r="Q6888" s="32">
        <v>1</v>
      </c>
      <c r="R6888" t="str">
        <f t="shared" si="107"/>
        <v>Чорна Л.В. ПП, маг. "Продукти" р-н Волочисский Район, с.Кривачинцы, д.2а (Школьная)</v>
      </c>
    </row>
    <row r="6889" spans="1:18" hidden="1" x14ac:dyDescent="0.25">
      <c r="A6889" s="32">
        <v>166177</v>
      </c>
      <c r="B6889" s="31" t="s">
        <v>22519</v>
      </c>
      <c r="C6889" s="31" t="s">
        <v>22520</v>
      </c>
      <c r="D6889" s="31" t="s">
        <v>22521</v>
      </c>
      <c r="E6889" s="31" t="s">
        <v>135</v>
      </c>
      <c r="F6889" s="31" t="s">
        <v>122</v>
      </c>
      <c r="G6889" s="31" t="s">
        <v>107</v>
      </c>
      <c r="H6889" s="31" t="s">
        <v>108</v>
      </c>
      <c r="I6889" s="31" t="s">
        <v>22522</v>
      </c>
      <c r="J6889" s="31" t="s">
        <v>22523</v>
      </c>
      <c r="K6889" s="31" t="s">
        <v>110</v>
      </c>
      <c r="L6889" s="31" t="s">
        <v>22520</v>
      </c>
      <c r="M6889" s="31" t="s">
        <v>9</v>
      </c>
      <c r="N6889" s="31" t="s">
        <v>25930</v>
      </c>
      <c r="O6889" s="31" t="s">
        <v>25929</v>
      </c>
      <c r="P6889" s="32" t="s">
        <v>67</v>
      </c>
      <c r="Q6889" s="32">
        <v>0.5</v>
      </c>
      <c r="R6889" t="str">
        <f t="shared" si="107"/>
        <v>Чорна Т.К. ПП, маг. "Янтар" р-н Полонский Район, с.Варваровка (около школы)</v>
      </c>
    </row>
    <row r="6890" spans="1:18" hidden="1" x14ac:dyDescent="0.25">
      <c r="A6890" s="32">
        <v>166177</v>
      </c>
      <c r="B6890" s="31" t="s">
        <v>22519</v>
      </c>
      <c r="C6890" s="31" t="s">
        <v>22520</v>
      </c>
      <c r="D6890" s="31" t="s">
        <v>22521</v>
      </c>
      <c r="E6890" s="31" t="s">
        <v>135</v>
      </c>
      <c r="F6890" s="31" t="s">
        <v>122</v>
      </c>
      <c r="G6890" s="31" t="s">
        <v>107</v>
      </c>
      <c r="H6890" s="31" t="s">
        <v>108</v>
      </c>
      <c r="I6890" s="31"/>
      <c r="J6890" s="31"/>
      <c r="K6890" s="31" t="s">
        <v>110</v>
      </c>
      <c r="L6890" s="31" t="s">
        <v>22520</v>
      </c>
      <c r="M6890" s="31" t="s">
        <v>9</v>
      </c>
      <c r="N6890" s="31" t="s">
        <v>25930</v>
      </c>
      <c r="O6890" s="31" t="s">
        <v>25929</v>
      </c>
      <c r="P6890" s="32" t="s">
        <v>67</v>
      </c>
      <c r="Q6890" s="32">
        <v>0.5</v>
      </c>
      <c r="R6890" t="str">
        <f t="shared" si="107"/>
        <v>Чорна Т.К. ПП, маг. "Янтар" р-н Полонский Район, с.Варваровка (около школы)</v>
      </c>
    </row>
    <row r="6891" spans="1:18" hidden="1" x14ac:dyDescent="0.25">
      <c r="A6891" s="32">
        <v>432683</v>
      </c>
      <c r="B6891" s="31" t="s">
        <v>23620</v>
      </c>
      <c r="C6891" s="31" t="s">
        <v>23621</v>
      </c>
      <c r="D6891" s="31" t="s">
        <v>243</v>
      </c>
      <c r="E6891" s="31" t="s">
        <v>145</v>
      </c>
      <c r="F6891" s="31" t="s">
        <v>122</v>
      </c>
      <c r="G6891" s="31" t="s">
        <v>107</v>
      </c>
      <c r="H6891" s="31" t="s">
        <v>108</v>
      </c>
      <c r="I6891" s="31" t="s">
        <v>3830</v>
      </c>
      <c r="J6891" s="31" t="s">
        <v>3831</v>
      </c>
      <c r="K6891" s="31" t="s">
        <v>110</v>
      </c>
      <c r="L6891" s="31" t="s">
        <v>23622</v>
      </c>
      <c r="M6891" s="31" t="s">
        <v>14</v>
      </c>
      <c r="N6891" s="31" t="s">
        <v>25931</v>
      </c>
      <c r="O6891" s="31" t="s">
        <v>25929</v>
      </c>
      <c r="P6891" s="32" t="s">
        <v>25948</v>
      </c>
      <c r="Q6891" s="32">
        <v>0.5</v>
      </c>
      <c r="R6891" t="str">
        <f t="shared" si="107"/>
        <v>(КООП) Хмельницьке РайСТ СТ, буфет "Шпиталь" р-н Хмельницкий Район, с.Ружичанка (0)</v>
      </c>
    </row>
    <row r="6892" spans="1:18" hidden="1" x14ac:dyDescent="0.25">
      <c r="A6892" s="32">
        <v>450433</v>
      </c>
      <c r="B6892" s="31" t="s">
        <v>23633</v>
      </c>
      <c r="C6892" s="31" t="s">
        <v>23634</v>
      </c>
      <c r="D6892" s="31" t="s">
        <v>23635</v>
      </c>
      <c r="E6892" s="31" t="s">
        <v>145</v>
      </c>
      <c r="F6892" s="31" t="s">
        <v>122</v>
      </c>
      <c r="G6892" s="31" t="s">
        <v>107</v>
      </c>
      <c r="H6892" s="31" t="s">
        <v>108</v>
      </c>
      <c r="I6892" s="31" t="s">
        <v>23636</v>
      </c>
      <c r="J6892" s="31" t="s">
        <v>23637</v>
      </c>
      <c r="K6892" s="31" t="s">
        <v>110</v>
      </c>
      <c r="L6892" s="31" t="s">
        <v>23634</v>
      </c>
      <c r="M6892" s="31" t="s">
        <v>16</v>
      </c>
      <c r="N6892" s="31" t="s">
        <v>25931</v>
      </c>
      <c r="O6892" s="31" t="s">
        <v>25929</v>
      </c>
      <c r="P6892" s="32" t="s">
        <v>67</v>
      </c>
      <c r="Q6892" s="32">
        <v>0.5</v>
      </c>
      <c r="R6892" t="str">
        <f t="shared" si="107"/>
        <v>Варибок В.В. ПП, маг. "Продукти" р-н Хмельницкий Район, с.Полевые Гриневцы, д.27/1</v>
      </c>
    </row>
    <row r="6893" spans="1:18" hidden="1" x14ac:dyDescent="0.25">
      <c r="A6893" s="32">
        <v>164978</v>
      </c>
      <c r="B6893" s="31" t="s">
        <v>19900</v>
      </c>
      <c r="C6893" s="31" t="s">
        <v>19901</v>
      </c>
      <c r="D6893" s="31" t="s">
        <v>19902</v>
      </c>
      <c r="E6893" s="31" t="s">
        <v>135</v>
      </c>
      <c r="F6893" s="31" t="s">
        <v>122</v>
      </c>
      <c r="G6893" s="31" t="s">
        <v>107</v>
      </c>
      <c r="H6893" s="31" t="s">
        <v>108</v>
      </c>
      <c r="I6893" s="31" t="s">
        <v>19903</v>
      </c>
      <c r="J6893" s="31" t="s">
        <v>19904</v>
      </c>
      <c r="K6893" s="31" t="s">
        <v>110</v>
      </c>
      <c r="L6893" s="31" t="s">
        <v>19901</v>
      </c>
      <c r="M6893" s="31" t="s">
        <v>8</v>
      </c>
      <c r="N6893" s="31" t="s">
        <v>25930</v>
      </c>
      <c r="O6893" s="31" t="s">
        <v>25929</v>
      </c>
      <c r="P6893" s="32" t="s">
        <v>67</v>
      </c>
      <c r="Q6893" s="32">
        <v>1</v>
      </c>
      <c r="R6893" t="str">
        <f t="shared" si="107"/>
        <v>Поліщук В.А. ПП, маг. "Гастрономчик" р-н Славутский Район, с.Селичев, ул.Октябрьская, д.21</v>
      </c>
    </row>
    <row r="6894" spans="1:18" hidden="1" x14ac:dyDescent="0.25">
      <c r="A6894" s="32">
        <v>164978</v>
      </c>
      <c r="B6894" s="31" t="s">
        <v>19900</v>
      </c>
      <c r="C6894" s="31" t="s">
        <v>19901</v>
      </c>
      <c r="D6894" s="31" t="s">
        <v>19902</v>
      </c>
      <c r="E6894" s="31" t="s">
        <v>135</v>
      </c>
      <c r="F6894" s="31" t="s">
        <v>122</v>
      </c>
      <c r="G6894" s="31" t="s">
        <v>107</v>
      </c>
      <c r="H6894" s="31" t="s">
        <v>108</v>
      </c>
      <c r="I6894" s="31"/>
      <c r="J6894" s="31"/>
      <c r="K6894" s="31" t="s">
        <v>110</v>
      </c>
      <c r="L6894" s="31" t="s">
        <v>19905</v>
      </c>
      <c r="M6894" s="31" t="s">
        <v>8</v>
      </c>
      <c r="N6894" s="31" t="s">
        <v>25930</v>
      </c>
      <c r="O6894" s="31" t="s">
        <v>25929</v>
      </c>
      <c r="P6894" s="32" t="s">
        <v>67</v>
      </c>
      <c r="Q6894" s="32">
        <v>1</v>
      </c>
      <c r="R6894" t="str">
        <f t="shared" si="107"/>
        <v>Поліщук В.А. ПП, маг. "Гастрономчик" р-н Славутский Район, с.Селичев, ул.Октябрьская, д.21</v>
      </c>
    </row>
    <row r="6895" spans="1:18" hidden="1" x14ac:dyDescent="0.25">
      <c r="A6895" s="32">
        <v>164980</v>
      </c>
      <c r="B6895" s="31" t="s">
        <v>19906</v>
      </c>
      <c r="C6895" s="31" t="s">
        <v>19907</v>
      </c>
      <c r="D6895" s="31" t="s">
        <v>19908</v>
      </c>
      <c r="E6895" s="31" t="s">
        <v>135</v>
      </c>
      <c r="F6895" s="31" t="s">
        <v>122</v>
      </c>
      <c r="G6895" s="31" t="s">
        <v>107</v>
      </c>
      <c r="H6895" s="31" t="s">
        <v>108</v>
      </c>
      <c r="I6895" s="31" t="s">
        <v>19909</v>
      </c>
      <c r="J6895" s="31" t="s">
        <v>19910</v>
      </c>
      <c r="K6895" s="31" t="s">
        <v>110</v>
      </c>
      <c r="L6895" s="31" t="s">
        <v>19907</v>
      </c>
      <c r="M6895" s="31" t="s">
        <v>8</v>
      </c>
      <c r="N6895" s="31" t="s">
        <v>25930</v>
      </c>
      <c r="O6895" s="31" t="s">
        <v>25929</v>
      </c>
      <c r="P6895" s="32" t="s">
        <v>67</v>
      </c>
      <c r="Q6895" s="32">
        <v>0.5</v>
      </c>
      <c r="R6895" t="str">
        <f t="shared" si="107"/>
        <v>Поліщук В.Г. ПП, маг. "Калина" р-н Славутский Район, с.Мухарев, ул.Школьная, д.6</v>
      </c>
    </row>
    <row r="6896" spans="1:18" hidden="1" x14ac:dyDescent="0.25">
      <c r="A6896" s="32">
        <v>164980</v>
      </c>
      <c r="B6896" s="31" t="s">
        <v>19906</v>
      </c>
      <c r="C6896" s="31" t="s">
        <v>19907</v>
      </c>
      <c r="D6896" s="31" t="s">
        <v>19908</v>
      </c>
      <c r="E6896" s="31" t="s">
        <v>135</v>
      </c>
      <c r="F6896" s="31" t="s">
        <v>122</v>
      </c>
      <c r="G6896" s="31" t="s">
        <v>107</v>
      </c>
      <c r="H6896" s="31" t="s">
        <v>108</v>
      </c>
      <c r="I6896" s="31"/>
      <c r="J6896" s="31"/>
      <c r="K6896" s="31" t="s">
        <v>110</v>
      </c>
      <c r="L6896" s="31" t="s">
        <v>19907</v>
      </c>
      <c r="M6896" s="31" t="s">
        <v>8</v>
      </c>
      <c r="N6896" s="31" t="s">
        <v>25930</v>
      </c>
      <c r="O6896" s="31" t="s">
        <v>25929</v>
      </c>
      <c r="P6896" s="32" t="s">
        <v>67</v>
      </c>
      <c r="Q6896" s="32">
        <v>0.5</v>
      </c>
      <c r="R6896" t="str">
        <f t="shared" si="107"/>
        <v>Поліщук В.Г. ПП, маг. "Калина" р-н Славутский Район, с.Мухарев, ул.Школьная, д.6</v>
      </c>
    </row>
    <row r="6897" spans="1:18" hidden="1" x14ac:dyDescent="0.25">
      <c r="A6897" s="32">
        <v>164981</v>
      </c>
      <c r="B6897" s="31" t="s">
        <v>19911</v>
      </c>
      <c r="C6897" s="31" t="s">
        <v>19912</v>
      </c>
      <c r="D6897" s="31" t="s">
        <v>19913</v>
      </c>
      <c r="E6897" s="31" t="s">
        <v>135</v>
      </c>
      <c r="F6897" s="31" t="s">
        <v>122</v>
      </c>
      <c r="G6897" s="31" t="s">
        <v>107</v>
      </c>
      <c r="H6897" s="31" t="s">
        <v>108</v>
      </c>
      <c r="I6897" s="31"/>
      <c r="J6897" s="31"/>
      <c r="K6897" s="31" t="s">
        <v>110</v>
      </c>
      <c r="L6897" s="31" t="s">
        <v>19912</v>
      </c>
      <c r="M6897" s="31" t="s">
        <v>8</v>
      </c>
      <c r="N6897" s="31" t="s">
        <v>25930</v>
      </c>
      <c r="O6897" s="31" t="s">
        <v>25929</v>
      </c>
      <c r="P6897" s="32" t="s">
        <v>67</v>
      </c>
      <c r="Q6897" s="32">
        <v>0.5</v>
      </c>
      <c r="R6897" t="str">
        <f t="shared" si="107"/>
        <v>Поліщук В.Г.ПП, маг."Мрія" р-н Славутский Район, с.Мухарев, ул.Школьная, д.22</v>
      </c>
    </row>
    <row r="6898" spans="1:18" hidden="1" x14ac:dyDescent="0.25">
      <c r="A6898" s="32">
        <v>164981</v>
      </c>
      <c r="B6898" s="31" t="s">
        <v>19911</v>
      </c>
      <c r="C6898" s="31" t="s">
        <v>19912</v>
      </c>
      <c r="D6898" s="31" t="s">
        <v>19913</v>
      </c>
      <c r="E6898" s="31" t="s">
        <v>135</v>
      </c>
      <c r="F6898" s="31" t="s">
        <v>122</v>
      </c>
      <c r="G6898" s="31" t="s">
        <v>107</v>
      </c>
      <c r="H6898" s="31" t="s">
        <v>108</v>
      </c>
      <c r="I6898" s="31" t="s">
        <v>19909</v>
      </c>
      <c r="J6898" s="31" t="s">
        <v>19910</v>
      </c>
      <c r="K6898" s="31" t="s">
        <v>110</v>
      </c>
      <c r="L6898" s="31" t="s">
        <v>19912</v>
      </c>
      <c r="M6898" s="31" t="s">
        <v>8</v>
      </c>
      <c r="N6898" s="31" t="s">
        <v>25930</v>
      </c>
      <c r="O6898" s="31" t="s">
        <v>25929</v>
      </c>
      <c r="P6898" s="32" t="s">
        <v>67</v>
      </c>
      <c r="Q6898" s="32">
        <v>0.5</v>
      </c>
      <c r="R6898" t="str">
        <f t="shared" si="107"/>
        <v>Поліщук В.Г.ПП, маг."Мрія" р-н Славутский Район, с.Мухарев, ул.Школьная, д.22</v>
      </c>
    </row>
    <row r="6899" spans="1:18" hidden="1" x14ac:dyDescent="0.25">
      <c r="A6899" s="32">
        <v>164983</v>
      </c>
      <c r="B6899" s="31" t="s">
        <v>19914</v>
      </c>
      <c r="C6899" s="31" t="s">
        <v>19915</v>
      </c>
      <c r="D6899" s="31" t="s">
        <v>19916</v>
      </c>
      <c r="E6899" s="31" t="s">
        <v>135</v>
      </c>
      <c r="F6899" s="31" t="s">
        <v>122</v>
      </c>
      <c r="G6899" s="31" t="s">
        <v>107</v>
      </c>
      <c r="H6899" s="31" t="s">
        <v>108</v>
      </c>
      <c r="I6899" s="31"/>
      <c r="J6899" s="31"/>
      <c r="K6899" s="31" t="s">
        <v>110</v>
      </c>
      <c r="L6899" s="31" t="s">
        <v>19915</v>
      </c>
      <c r="M6899" s="31" t="s">
        <v>8</v>
      </c>
      <c r="N6899" s="31" t="s">
        <v>25930</v>
      </c>
      <c r="O6899" s="31" t="s">
        <v>25929</v>
      </c>
      <c r="P6899" s="32" t="s">
        <v>66</v>
      </c>
      <c r="Q6899" s="32">
        <v>0.5</v>
      </c>
      <c r="R6899" t="str">
        <f t="shared" si="107"/>
        <v>Поліщук В.І. ПП, маг. "Продукти" р-н Славутский Район, с.Хвощовка, ул.Ленина, д.3</v>
      </c>
    </row>
    <row r="6900" spans="1:18" hidden="1" x14ac:dyDescent="0.25">
      <c r="A6900" s="32">
        <v>164983</v>
      </c>
      <c r="B6900" s="31" t="s">
        <v>19914</v>
      </c>
      <c r="C6900" s="31" t="s">
        <v>19915</v>
      </c>
      <c r="D6900" s="31" t="s">
        <v>19916</v>
      </c>
      <c r="E6900" s="31" t="s">
        <v>135</v>
      </c>
      <c r="F6900" s="31" t="s">
        <v>122</v>
      </c>
      <c r="G6900" s="31" t="s">
        <v>107</v>
      </c>
      <c r="H6900" s="31" t="s">
        <v>108</v>
      </c>
      <c r="I6900" s="31" t="s">
        <v>19917</v>
      </c>
      <c r="J6900" s="31" t="s">
        <v>19918</v>
      </c>
      <c r="K6900" s="31" t="s">
        <v>110</v>
      </c>
      <c r="L6900" s="31" t="s">
        <v>19915</v>
      </c>
      <c r="M6900" s="31" t="s">
        <v>8</v>
      </c>
      <c r="N6900" s="31" t="s">
        <v>25930</v>
      </c>
      <c r="O6900" s="31" t="s">
        <v>25929</v>
      </c>
      <c r="P6900" s="32" t="s">
        <v>66</v>
      </c>
      <c r="Q6900" s="32">
        <v>0.5</v>
      </c>
      <c r="R6900" t="str">
        <f t="shared" si="107"/>
        <v>Поліщук В.І. ПП, маг. "Продукти" р-н Славутский Район, с.Хвощовка, ул.Ленина, д.3</v>
      </c>
    </row>
    <row r="6901" spans="1:18" hidden="1" x14ac:dyDescent="0.25">
      <c r="A6901" s="32">
        <v>164992</v>
      </c>
      <c r="B6901" s="31" t="s">
        <v>19935</v>
      </c>
      <c r="C6901" s="31" t="s">
        <v>11516</v>
      </c>
      <c r="D6901" s="31" t="s">
        <v>19936</v>
      </c>
      <c r="E6901" s="31" t="s">
        <v>135</v>
      </c>
      <c r="F6901" s="31" t="s">
        <v>122</v>
      </c>
      <c r="G6901" s="31" t="s">
        <v>107</v>
      </c>
      <c r="H6901" s="31" t="s">
        <v>108</v>
      </c>
      <c r="I6901" s="31"/>
      <c r="J6901" s="31"/>
      <c r="K6901" s="31" t="s">
        <v>110</v>
      </c>
      <c r="L6901" s="31" t="s">
        <v>11516</v>
      </c>
      <c r="M6901" s="31" t="s">
        <v>11</v>
      </c>
      <c r="N6901" s="31" t="s">
        <v>25930</v>
      </c>
      <c r="O6901" s="31" t="s">
        <v>25929</v>
      </c>
      <c r="P6901" s="32" t="s">
        <v>66</v>
      </c>
      <c r="Q6901" s="32">
        <v>0.5</v>
      </c>
      <c r="R6901" t="str">
        <f t="shared" si="107"/>
        <v>Поліщук С.П. ПП, маг. "Продукти" г.Шепетовка, ул.Пяскорского, д.4</v>
      </c>
    </row>
    <row r="6902" spans="1:18" hidden="1" x14ac:dyDescent="0.25">
      <c r="A6902" s="32">
        <v>164992</v>
      </c>
      <c r="B6902" s="31" t="s">
        <v>19935</v>
      </c>
      <c r="C6902" s="31" t="s">
        <v>11516</v>
      </c>
      <c r="D6902" s="31" t="s">
        <v>19936</v>
      </c>
      <c r="E6902" s="31" t="s">
        <v>135</v>
      </c>
      <c r="F6902" s="31" t="s">
        <v>122</v>
      </c>
      <c r="G6902" s="31" t="s">
        <v>107</v>
      </c>
      <c r="H6902" s="31" t="s">
        <v>108</v>
      </c>
      <c r="I6902" s="31" t="s">
        <v>4438</v>
      </c>
      <c r="J6902" s="31" t="s">
        <v>4439</v>
      </c>
      <c r="K6902" s="31" t="s">
        <v>110</v>
      </c>
      <c r="L6902" s="31" t="s">
        <v>11516</v>
      </c>
      <c r="M6902" s="31" t="s">
        <v>11</v>
      </c>
      <c r="N6902" s="31" t="s">
        <v>25930</v>
      </c>
      <c r="O6902" s="31" t="s">
        <v>25929</v>
      </c>
      <c r="P6902" s="32" t="s">
        <v>66</v>
      </c>
      <c r="Q6902" s="32">
        <v>0.5</v>
      </c>
      <c r="R6902" t="str">
        <f t="shared" si="107"/>
        <v>Поліщук С.П. ПП, маг. "Продукти" г.Шепетовка, ул.Пяскорского, д.4</v>
      </c>
    </row>
    <row r="6903" spans="1:18" hidden="1" x14ac:dyDescent="0.25">
      <c r="A6903" s="32">
        <v>164995</v>
      </c>
      <c r="B6903" s="31" t="s">
        <v>19938</v>
      </c>
      <c r="C6903" s="31" t="s">
        <v>19939</v>
      </c>
      <c r="D6903" s="31" t="s">
        <v>4641</v>
      </c>
      <c r="E6903" s="31" t="s">
        <v>135</v>
      </c>
      <c r="F6903" s="31" t="s">
        <v>122</v>
      </c>
      <c r="G6903" s="31" t="s">
        <v>107</v>
      </c>
      <c r="H6903" s="31" t="s">
        <v>108</v>
      </c>
      <c r="I6903" s="31" t="s">
        <v>19940</v>
      </c>
      <c r="J6903" s="31" t="s">
        <v>19941</v>
      </c>
      <c r="K6903" s="31" t="s">
        <v>110</v>
      </c>
      <c r="L6903" s="31" t="s">
        <v>19939</v>
      </c>
      <c r="M6903" s="31" t="s">
        <v>12</v>
      </c>
      <c r="N6903" s="31" t="s">
        <v>25930</v>
      </c>
      <c r="O6903" s="31" t="s">
        <v>25929</v>
      </c>
      <c r="P6903" s="32" t="s">
        <v>67</v>
      </c>
      <c r="Q6903" s="32">
        <v>0.5</v>
      </c>
      <c r="R6903" t="str">
        <f t="shared" si="107"/>
        <v>Павлова Г.А. ПП, маг."Продукти №11" р-н Полонский Район, г.Полонное, ул.Рыбалко, д.28</v>
      </c>
    </row>
    <row r="6904" spans="1:18" hidden="1" x14ac:dyDescent="0.25">
      <c r="A6904" s="32">
        <v>164995</v>
      </c>
      <c r="B6904" s="31" t="s">
        <v>19938</v>
      </c>
      <c r="C6904" s="31" t="s">
        <v>19939</v>
      </c>
      <c r="D6904" s="31" t="s">
        <v>4641</v>
      </c>
      <c r="E6904" s="31" t="s">
        <v>135</v>
      </c>
      <c r="F6904" s="31" t="s">
        <v>122</v>
      </c>
      <c r="G6904" s="31" t="s">
        <v>107</v>
      </c>
      <c r="H6904" s="31" t="s">
        <v>108</v>
      </c>
      <c r="I6904" s="31"/>
      <c r="J6904" s="31"/>
      <c r="K6904" s="31" t="s">
        <v>110</v>
      </c>
      <c r="L6904" s="31" t="s">
        <v>19942</v>
      </c>
      <c r="M6904" s="31" t="s">
        <v>12</v>
      </c>
      <c r="N6904" s="31" t="s">
        <v>25930</v>
      </c>
      <c r="O6904" s="31" t="s">
        <v>25929</v>
      </c>
      <c r="P6904" s="32" t="s">
        <v>67</v>
      </c>
      <c r="Q6904" s="32">
        <v>0.5</v>
      </c>
      <c r="R6904" t="str">
        <f t="shared" si="107"/>
        <v>Павлова Г.А. ПП, маг."Продукти №11" р-н Полонский Район, г.Полонное, ул.Рыбалко, д.28</v>
      </c>
    </row>
    <row r="6905" spans="1:18" hidden="1" x14ac:dyDescent="0.25">
      <c r="A6905" s="32">
        <v>164999</v>
      </c>
      <c r="B6905" s="31" t="s">
        <v>19945</v>
      </c>
      <c r="C6905" s="31" t="s">
        <v>19946</v>
      </c>
      <c r="D6905" s="31" t="s">
        <v>19947</v>
      </c>
      <c r="E6905" s="31" t="s">
        <v>135</v>
      </c>
      <c r="F6905" s="31" t="s">
        <v>122</v>
      </c>
      <c r="G6905" s="31" t="s">
        <v>107</v>
      </c>
      <c r="H6905" s="31" t="s">
        <v>108</v>
      </c>
      <c r="I6905" s="31"/>
      <c r="J6905" s="31"/>
      <c r="K6905" s="31" t="s">
        <v>110</v>
      </c>
      <c r="L6905" s="31" t="s">
        <v>19946</v>
      </c>
      <c r="M6905" s="31" t="s">
        <v>10</v>
      </c>
      <c r="N6905" s="31" t="s">
        <v>25930</v>
      </c>
      <c r="O6905" s="31" t="s">
        <v>25929</v>
      </c>
      <c r="P6905" s="32" t="s">
        <v>66</v>
      </c>
      <c r="Q6905" s="32">
        <v>0.5</v>
      </c>
      <c r="R6905" t="str">
        <f t="shared" si="107"/>
        <v>Польова В.М. ПП, маг. "Продукти" р-н Белогорский Район, с.Корница (ул. Загора)</v>
      </c>
    </row>
    <row r="6906" spans="1:18" hidden="1" x14ac:dyDescent="0.25">
      <c r="A6906" s="32">
        <v>164999</v>
      </c>
      <c r="B6906" s="31" t="s">
        <v>19945</v>
      </c>
      <c r="C6906" s="31" t="s">
        <v>19946</v>
      </c>
      <c r="D6906" s="31" t="s">
        <v>19947</v>
      </c>
      <c r="E6906" s="31" t="s">
        <v>135</v>
      </c>
      <c r="F6906" s="31" t="s">
        <v>122</v>
      </c>
      <c r="G6906" s="31" t="s">
        <v>107</v>
      </c>
      <c r="H6906" s="31" t="s">
        <v>108</v>
      </c>
      <c r="I6906" s="31" t="s">
        <v>19948</v>
      </c>
      <c r="J6906" s="31" t="s">
        <v>19949</v>
      </c>
      <c r="K6906" s="31" t="s">
        <v>110</v>
      </c>
      <c r="L6906" s="31" t="s">
        <v>19946</v>
      </c>
      <c r="M6906" s="31" t="s">
        <v>10</v>
      </c>
      <c r="N6906" s="31" t="s">
        <v>25930</v>
      </c>
      <c r="O6906" s="31" t="s">
        <v>25929</v>
      </c>
      <c r="P6906" s="32" t="s">
        <v>66</v>
      </c>
      <c r="Q6906" s="32">
        <v>0.5</v>
      </c>
      <c r="R6906" t="str">
        <f t="shared" si="107"/>
        <v>Польова В.М. ПП, маг. "Продукти" р-н Белогорский Район, с.Корница (ул. Загора)</v>
      </c>
    </row>
    <row r="6907" spans="1:18" hidden="1" x14ac:dyDescent="0.25">
      <c r="A6907" s="32">
        <v>165016</v>
      </c>
      <c r="B6907" s="31" t="s">
        <v>19982</v>
      </c>
      <c r="C6907" s="31" t="s">
        <v>19983</v>
      </c>
      <c r="D6907" s="31" t="s">
        <v>19984</v>
      </c>
      <c r="E6907" s="31" t="s">
        <v>135</v>
      </c>
      <c r="F6907" s="31" t="s">
        <v>122</v>
      </c>
      <c r="G6907" s="31" t="s">
        <v>155</v>
      </c>
      <c r="H6907" s="31" t="s">
        <v>108</v>
      </c>
      <c r="I6907" s="31" t="s">
        <v>19985</v>
      </c>
      <c r="J6907" s="31" t="s">
        <v>19986</v>
      </c>
      <c r="K6907" s="31" t="s">
        <v>110</v>
      </c>
      <c r="L6907" s="31" t="s">
        <v>19983</v>
      </c>
      <c r="M6907" s="31" t="s">
        <v>11</v>
      </c>
      <c r="N6907" s="31" t="s">
        <v>25930</v>
      </c>
      <c r="O6907" s="31" t="s">
        <v>25929</v>
      </c>
      <c r="P6907" s="32" t="s">
        <v>66</v>
      </c>
      <c r="Q6907" s="32">
        <v>1</v>
      </c>
      <c r="R6907" t="str">
        <f t="shared" si="107"/>
        <v>Пісарик С.К. ПП, маг. "Шайба" г.Шепетовка, просп Мира, д.33а</v>
      </c>
    </row>
    <row r="6908" spans="1:18" hidden="1" x14ac:dyDescent="0.25">
      <c r="A6908" s="32">
        <v>165016</v>
      </c>
      <c r="B6908" s="31" t="s">
        <v>19982</v>
      </c>
      <c r="C6908" s="31" t="s">
        <v>19983</v>
      </c>
      <c r="D6908" s="31" t="s">
        <v>19984</v>
      </c>
      <c r="E6908" s="31" t="s">
        <v>135</v>
      </c>
      <c r="F6908" s="31" t="s">
        <v>122</v>
      </c>
      <c r="G6908" s="31" t="s">
        <v>155</v>
      </c>
      <c r="H6908" s="31" t="s">
        <v>108</v>
      </c>
      <c r="I6908" s="31"/>
      <c r="J6908" s="31"/>
      <c r="K6908" s="31" t="s">
        <v>110</v>
      </c>
      <c r="L6908" s="31" t="s">
        <v>19983</v>
      </c>
      <c r="M6908" s="31" t="s">
        <v>11</v>
      </c>
      <c r="N6908" s="31" t="s">
        <v>25930</v>
      </c>
      <c r="O6908" s="31" t="s">
        <v>25929</v>
      </c>
      <c r="P6908" s="32" t="s">
        <v>66</v>
      </c>
      <c r="Q6908" s="32">
        <v>1</v>
      </c>
      <c r="R6908" t="str">
        <f t="shared" si="107"/>
        <v>Пісарик С.К. ПП, маг. "Шайба" г.Шепетовка, просп Мира, д.33а</v>
      </c>
    </row>
    <row r="6909" spans="1:18" hidden="1" x14ac:dyDescent="0.25">
      <c r="A6909" s="32">
        <v>165025</v>
      </c>
      <c r="B6909" s="31" t="s">
        <v>20013</v>
      </c>
      <c r="C6909" s="31" t="s">
        <v>20014</v>
      </c>
      <c r="D6909" s="31" t="s">
        <v>20015</v>
      </c>
      <c r="E6909" s="31" t="s">
        <v>135</v>
      </c>
      <c r="F6909" s="31" t="s">
        <v>122</v>
      </c>
      <c r="G6909" s="31" t="s">
        <v>111</v>
      </c>
      <c r="H6909" s="31" t="s">
        <v>112</v>
      </c>
      <c r="I6909" s="31" t="s">
        <v>20016</v>
      </c>
      <c r="J6909" s="31" t="s">
        <v>20017</v>
      </c>
      <c r="K6909" s="31" t="s">
        <v>110</v>
      </c>
      <c r="L6909" s="31" t="s">
        <v>20016</v>
      </c>
      <c r="M6909" s="31" t="s">
        <v>12</v>
      </c>
      <c r="N6909" s="31" t="s">
        <v>25930</v>
      </c>
      <c r="O6909" s="31" t="s">
        <v>25929</v>
      </c>
      <c r="P6909" s="32" t="s">
        <v>67</v>
      </c>
      <c r="Q6909" s="32">
        <v>0.5</v>
      </c>
      <c r="R6909" t="str">
        <f t="shared" si="107"/>
        <v>ППО "Ізяславського лісгоспу" р-н Изяславский Район, г.Изяслав, ул.Михельская, д.32</v>
      </c>
    </row>
    <row r="6910" spans="1:18" hidden="1" x14ac:dyDescent="0.25">
      <c r="A6910" s="32">
        <v>165025</v>
      </c>
      <c r="B6910" s="31" t="s">
        <v>20018</v>
      </c>
      <c r="C6910" s="31" t="s">
        <v>20014</v>
      </c>
      <c r="D6910" s="31" t="s">
        <v>20015</v>
      </c>
      <c r="E6910" s="31" t="s">
        <v>135</v>
      </c>
      <c r="F6910" s="31" t="s">
        <v>122</v>
      </c>
      <c r="G6910" s="31" t="s">
        <v>111</v>
      </c>
      <c r="H6910" s="31" t="s">
        <v>112</v>
      </c>
      <c r="I6910" s="31" t="s">
        <v>20019</v>
      </c>
      <c r="J6910" s="31" t="s">
        <v>20020</v>
      </c>
      <c r="K6910" s="31" t="s">
        <v>110</v>
      </c>
      <c r="L6910" s="31" t="s">
        <v>20021</v>
      </c>
      <c r="M6910" s="31" t="s">
        <v>12</v>
      </c>
      <c r="N6910" s="31" t="s">
        <v>25930</v>
      </c>
      <c r="O6910" s="31" t="s">
        <v>25929</v>
      </c>
      <c r="P6910" s="32" t="s">
        <v>67</v>
      </c>
      <c r="Q6910" s="32">
        <v>0.5</v>
      </c>
      <c r="R6910" t="str">
        <f t="shared" si="107"/>
        <v>ППО "Ізяславського лісгоспу" р-н Изяславский Район, г.Изяслав, ул.Михельская, д.32</v>
      </c>
    </row>
    <row r="6911" spans="1:18" hidden="1" x14ac:dyDescent="0.25">
      <c r="A6911" s="32">
        <v>165025</v>
      </c>
      <c r="B6911" s="31" t="s">
        <v>20022</v>
      </c>
      <c r="C6911" s="31" t="s">
        <v>20014</v>
      </c>
      <c r="D6911" s="31" t="s">
        <v>20015</v>
      </c>
      <c r="E6911" s="31" t="s">
        <v>135</v>
      </c>
      <c r="F6911" s="31" t="s">
        <v>122</v>
      </c>
      <c r="G6911" s="31" t="s">
        <v>111</v>
      </c>
      <c r="H6911" s="31" t="s">
        <v>112</v>
      </c>
      <c r="I6911" s="31" t="s">
        <v>124</v>
      </c>
      <c r="J6911" s="31" t="s">
        <v>109</v>
      </c>
      <c r="K6911" s="31" t="s">
        <v>110</v>
      </c>
      <c r="L6911" s="31" t="s">
        <v>20014</v>
      </c>
      <c r="M6911" s="31" t="s">
        <v>12</v>
      </c>
      <c r="N6911" s="31" t="s">
        <v>25930</v>
      </c>
      <c r="O6911" s="31" t="s">
        <v>25929</v>
      </c>
      <c r="P6911" s="32" t="s">
        <v>67</v>
      </c>
      <c r="Q6911" s="32">
        <v>0.5</v>
      </c>
      <c r="R6911" t="str">
        <f t="shared" si="107"/>
        <v>ППО "Ізяславського лісгоспу" р-н Изяславский Район, г.Изяслав, ул.Михельская, д.32</v>
      </c>
    </row>
    <row r="6912" spans="1:18" hidden="1" x14ac:dyDescent="0.25">
      <c r="A6912" s="32">
        <v>165041</v>
      </c>
      <c r="B6912" s="31" t="s">
        <v>20061</v>
      </c>
      <c r="C6912" s="31" t="s">
        <v>20062</v>
      </c>
      <c r="D6912" s="31" t="s">
        <v>20063</v>
      </c>
      <c r="E6912" s="31" t="s">
        <v>145</v>
      </c>
      <c r="F6912" s="31" t="s">
        <v>122</v>
      </c>
      <c r="G6912" s="31" t="s">
        <v>107</v>
      </c>
      <c r="H6912" s="31" t="s">
        <v>108</v>
      </c>
      <c r="I6912" s="31" t="s">
        <v>20064</v>
      </c>
      <c r="J6912" s="31" t="s">
        <v>20065</v>
      </c>
      <c r="K6912" s="31" t="s">
        <v>110</v>
      </c>
      <c r="L6912" s="31" t="s">
        <v>20062</v>
      </c>
      <c r="M6912" s="31" t="s">
        <v>15</v>
      </c>
      <c r="N6912" s="31" t="s">
        <v>25931</v>
      </c>
      <c r="O6912" s="31" t="s">
        <v>25929</v>
      </c>
      <c r="P6912" s="32" t="s">
        <v>67</v>
      </c>
      <c r="Q6912" s="32">
        <v>1</v>
      </c>
      <c r="R6912" t="str">
        <f t="shared" si="107"/>
        <v>Престиж АТП ТзОВ, маг. "Престиж" р-н Волочисский Район, г.Волочиск, ул.Копачевская, д.1/1</v>
      </c>
    </row>
    <row r="6913" spans="1:18" hidden="1" x14ac:dyDescent="0.25">
      <c r="A6913" s="32">
        <v>165041</v>
      </c>
      <c r="B6913" s="31" t="s">
        <v>20061</v>
      </c>
      <c r="C6913" s="31" t="s">
        <v>20062</v>
      </c>
      <c r="D6913" s="31" t="s">
        <v>20063</v>
      </c>
      <c r="E6913" s="31" t="s">
        <v>145</v>
      </c>
      <c r="F6913" s="31" t="s">
        <v>122</v>
      </c>
      <c r="G6913" s="31" t="s">
        <v>107</v>
      </c>
      <c r="H6913" s="31" t="s">
        <v>108</v>
      </c>
      <c r="I6913" s="31"/>
      <c r="J6913" s="31"/>
      <c r="K6913" s="31" t="s">
        <v>110</v>
      </c>
      <c r="L6913" s="31" t="s">
        <v>20062</v>
      </c>
      <c r="M6913" s="31" t="s">
        <v>15</v>
      </c>
      <c r="N6913" s="31" t="s">
        <v>25931</v>
      </c>
      <c r="O6913" s="31" t="s">
        <v>25929</v>
      </c>
      <c r="P6913" s="32" t="s">
        <v>67</v>
      </c>
      <c r="Q6913" s="32">
        <v>1</v>
      </c>
      <c r="R6913" t="str">
        <f t="shared" si="107"/>
        <v>Престиж АТП ТзОВ, маг. "Престиж" р-н Волочисский Район, г.Волочиск, ул.Копачевская, д.1/1</v>
      </c>
    </row>
    <row r="6914" spans="1:18" hidden="1" x14ac:dyDescent="0.25">
      <c r="A6914" s="32">
        <v>165052</v>
      </c>
      <c r="B6914" s="31" t="s">
        <v>20080</v>
      </c>
      <c r="C6914" s="31" t="s">
        <v>20081</v>
      </c>
      <c r="D6914" s="31" t="s">
        <v>1490</v>
      </c>
      <c r="E6914" s="31" t="s">
        <v>145</v>
      </c>
      <c r="F6914" s="31" t="s">
        <v>122</v>
      </c>
      <c r="G6914" s="31" t="s">
        <v>107</v>
      </c>
      <c r="H6914" s="31" t="s">
        <v>108</v>
      </c>
      <c r="I6914" s="31" t="s">
        <v>20082</v>
      </c>
      <c r="J6914" s="31" t="s">
        <v>20083</v>
      </c>
      <c r="K6914" s="31" t="s">
        <v>110</v>
      </c>
      <c r="L6914" s="31" t="s">
        <v>20081</v>
      </c>
      <c r="M6914" s="31" t="s">
        <v>13</v>
      </c>
      <c r="N6914" s="31" t="s">
        <v>25931</v>
      </c>
      <c r="O6914" s="31" t="s">
        <v>25929</v>
      </c>
      <c r="P6914" s="32" t="s">
        <v>66</v>
      </c>
      <c r="Q6914" s="32">
        <v>1</v>
      </c>
      <c r="R6914" t="str">
        <f t="shared" si="107"/>
        <v>Прилуцька Н.В. ПП, маг."Надія" р-н Деражнянский Район, г.Деражня, ул.Промышленная, д.9</v>
      </c>
    </row>
    <row r="6915" spans="1:18" hidden="1" x14ac:dyDescent="0.25">
      <c r="A6915" s="32">
        <v>165057</v>
      </c>
      <c r="B6915" s="31" t="s">
        <v>20089</v>
      </c>
      <c r="C6915" s="31" t="s">
        <v>20090</v>
      </c>
      <c r="D6915" s="31" t="s">
        <v>20091</v>
      </c>
      <c r="E6915" s="31" t="s">
        <v>145</v>
      </c>
      <c r="F6915" s="31" t="s">
        <v>122</v>
      </c>
      <c r="G6915" s="31" t="s">
        <v>107</v>
      </c>
      <c r="H6915" s="31" t="s">
        <v>108</v>
      </c>
      <c r="I6915" s="31" t="s">
        <v>20092</v>
      </c>
      <c r="J6915" s="31" t="s">
        <v>20093</v>
      </c>
      <c r="K6915" s="31" t="s">
        <v>110</v>
      </c>
      <c r="L6915" s="31" t="s">
        <v>20090</v>
      </c>
      <c r="M6915" s="31" t="s">
        <v>13</v>
      </c>
      <c r="N6915" s="31" t="s">
        <v>25931</v>
      </c>
      <c r="O6915" s="31" t="s">
        <v>25929</v>
      </c>
      <c r="P6915" s="32" t="s">
        <v>66</v>
      </c>
      <c r="Q6915" s="32">
        <v>1</v>
      </c>
      <c r="R6915" t="str">
        <f t="shared" ref="R6915:R6978" si="108">CONCATENATE(C6915," ",D6915)</f>
        <v>Приступа Г.С. ПП, маг."Люкс" р-н Деражнянский Район, г.Деражня, пер.Мира, д.38/2</v>
      </c>
    </row>
    <row r="6916" spans="1:18" hidden="1" x14ac:dyDescent="0.25">
      <c r="A6916" s="32">
        <v>165058</v>
      </c>
      <c r="B6916" s="31" t="s">
        <v>20094</v>
      </c>
      <c r="C6916" s="31" t="s">
        <v>20095</v>
      </c>
      <c r="D6916" s="31" t="s">
        <v>20096</v>
      </c>
      <c r="E6916" s="31" t="s">
        <v>145</v>
      </c>
      <c r="F6916" s="31" t="s">
        <v>122</v>
      </c>
      <c r="G6916" s="31" t="s">
        <v>155</v>
      </c>
      <c r="H6916" s="31" t="s">
        <v>108</v>
      </c>
      <c r="I6916" s="31" t="s">
        <v>20097</v>
      </c>
      <c r="J6916" s="31" t="s">
        <v>20098</v>
      </c>
      <c r="K6916" s="31" t="s">
        <v>110</v>
      </c>
      <c r="L6916" s="31" t="s">
        <v>20095</v>
      </c>
      <c r="M6916" s="31" t="s">
        <v>15</v>
      </c>
      <c r="N6916" s="31" t="s">
        <v>25931</v>
      </c>
      <c r="O6916" s="31" t="s">
        <v>25929</v>
      </c>
      <c r="P6916" s="32" t="s">
        <v>66</v>
      </c>
      <c r="Q6916" s="32">
        <v>1</v>
      </c>
      <c r="R6916" t="str">
        <f t="shared" si="108"/>
        <v>Присяжний І.С. ПП, універсам "Ютіс" р-н Волочисский Район, г.Волочиск, ул.Независимости, д.102а</v>
      </c>
    </row>
    <row r="6917" spans="1:18" hidden="1" x14ac:dyDescent="0.25">
      <c r="A6917" s="32">
        <v>165058</v>
      </c>
      <c r="B6917" s="31" t="s">
        <v>20094</v>
      </c>
      <c r="C6917" s="31" t="s">
        <v>20095</v>
      </c>
      <c r="D6917" s="31" t="s">
        <v>20096</v>
      </c>
      <c r="E6917" s="31" t="s">
        <v>145</v>
      </c>
      <c r="F6917" s="31" t="s">
        <v>122</v>
      </c>
      <c r="G6917" s="31" t="s">
        <v>155</v>
      </c>
      <c r="H6917" s="31" t="s">
        <v>108</v>
      </c>
      <c r="I6917" s="31"/>
      <c r="J6917" s="31"/>
      <c r="K6917" s="31" t="s">
        <v>110</v>
      </c>
      <c r="L6917" s="31" t="s">
        <v>20095</v>
      </c>
      <c r="M6917" s="31" t="s">
        <v>15</v>
      </c>
      <c r="N6917" s="31" t="s">
        <v>25931</v>
      </c>
      <c r="O6917" s="31" t="s">
        <v>25929</v>
      </c>
      <c r="P6917" s="32" t="s">
        <v>66</v>
      </c>
      <c r="Q6917" s="32">
        <v>1</v>
      </c>
      <c r="R6917" t="str">
        <f t="shared" si="108"/>
        <v>Присяжний І.С. ПП, універсам "Ютіс" р-н Волочисский Район, г.Волочиск, ул.Независимости, д.102а</v>
      </c>
    </row>
    <row r="6918" spans="1:18" hidden="1" x14ac:dyDescent="0.25">
      <c r="A6918" s="32">
        <v>165082</v>
      </c>
      <c r="B6918" s="31" t="s">
        <v>20136</v>
      </c>
      <c r="C6918" s="31" t="s">
        <v>20137</v>
      </c>
      <c r="D6918" s="31" t="s">
        <v>20138</v>
      </c>
      <c r="E6918" s="31" t="s">
        <v>135</v>
      </c>
      <c r="F6918" s="31" t="s">
        <v>122</v>
      </c>
      <c r="G6918" s="31" t="s">
        <v>107</v>
      </c>
      <c r="H6918" s="31" t="s">
        <v>108</v>
      </c>
      <c r="I6918" s="31" t="s">
        <v>20139</v>
      </c>
      <c r="J6918" s="31" t="s">
        <v>20140</v>
      </c>
      <c r="K6918" s="31" t="s">
        <v>110</v>
      </c>
      <c r="L6918" s="31" t="s">
        <v>20137</v>
      </c>
      <c r="M6918" s="31" t="s">
        <v>12</v>
      </c>
      <c r="N6918" s="31" t="s">
        <v>25930</v>
      </c>
      <c r="O6918" s="31" t="s">
        <v>25929</v>
      </c>
      <c r="P6918" s="32" t="s">
        <v>67</v>
      </c>
      <c r="Q6918" s="32">
        <v>0.5</v>
      </c>
      <c r="R6918" t="str">
        <f t="shared" si="108"/>
        <v>Просянюк Т.І. ПП, маг.  "Капріз" р-н Изяславский Район, г.Изяслав, ул.Октябрьская, д.79/4</v>
      </c>
    </row>
    <row r="6919" spans="1:18" hidden="1" x14ac:dyDescent="0.25">
      <c r="A6919" s="32">
        <v>165082</v>
      </c>
      <c r="B6919" s="31" t="s">
        <v>20136</v>
      </c>
      <c r="C6919" s="31" t="s">
        <v>20137</v>
      </c>
      <c r="D6919" s="31" t="s">
        <v>20138</v>
      </c>
      <c r="E6919" s="31" t="s">
        <v>135</v>
      </c>
      <c r="F6919" s="31" t="s">
        <v>122</v>
      </c>
      <c r="G6919" s="31" t="s">
        <v>107</v>
      </c>
      <c r="H6919" s="31" t="s">
        <v>108</v>
      </c>
      <c r="I6919" s="31"/>
      <c r="J6919" s="31"/>
      <c r="K6919" s="31" t="s">
        <v>110</v>
      </c>
      <c r="L6919" s="31" t="s">
        <v>20137</v>
      </c>
      <c r="M6919" s="31" t="s">
        <v>12</v>
      </c>
      <c r="N6919" s="31" t="s">
        <v>25930</v>
      </c>
      <c r="O6919" s="31" t="s">
        <v>25929</v>
      </c>
      <c r="P6919" s="32" t="s">
        <v>67</v>
      </c>
      <c r="Q6919" s="32">
        <v>0.5</v>
      </c>
      <c r="R6919" t="str">
        <f t="shared" si="108"/>
        <v>Просянюк Т.І. ПП, маг.  "Капріз" р-н Изяславский Район, г.Изяслав, ул.Октябрьская, д.79/4</v>
      </c>
    </row>
    <row r="6920" spans="1:18" hidden="1" x14ac:dyDescent="0.25">
      <c r="A6920" s="32">
        <v>165084</v>
      </c>
      <c r="B6920" s="31" t="s">
        <v>20144</v>
      </c>
      <c r="C6920" s="31" t="s">
        <v>20145</v>
      </c>
      <c r="D6920" s="31" t="s">
        <v>20146</v>
      </c>
      <c r="E6920" s="31" t="s">
        <v>135</v>
      </c>
      <c r="F6920" s="31" t="s">
        <v>122</v>
      </c>
      <c r="G6920" s="31" t="s">
        <v>107</v>
      </c>
      <c r="H6920" s="31" t="s">
        <v>108</v>
      </c>
      <c r="I6920" s="31" t="s">
        <v>10322</v>
      </c>
      <c r="J6920" s="31" t="s">
        <v>10323</v>
      </c>
      <c r="K6920" s="31" t="s">
        <v>110</v>
      </c>
      <c r="L6920" s="31" t="s">
        <v>20145</v>
      </c>
      <c r="M6920" s="31" t="s">
        <v>12</v>
      </c>
      <c r="N6920" s="31" t="s">
        <v>25930</v>
      </c>
      <c r="O6920" s="31" t="s">
        <v>25929</v>
      </c>
      <c r="P6920" s="32" t="s">
        <v>66</v>
      </c>
      <c r="Q6920" s="32">
        <v>1</v>
      </c>
      <c r="R6920" t="str">
        <f t="shared" si="108"/>
        <v>Просянюк І.Г. ПП, маг.  "Кошик" р-н Изяславский Район, г.Изяслав, ул.Заславская, д.2а</v>
      </c>
    </row>
    <row r="6921" spans="1:18" hidden="1" x14ac:dyDescent="0.25">
      <c r="A6921" s="32">
        <v>165084</v>
      </c>
      <c r="B6921" s="31" t="s">
        <v>20144</v>
      </c>
      <c r="C6921" s="31" t="s">
        <v>20145</v>
      </c>
      <c r="D6921" s="31" t="s">
        <v>20146</v>
      </c>
      <c r="E6921" s="31" t="s">
        <v>135</v>
      </c>
      <c r="F6921" s="31" t="s">
        <v>122</v>
      </c>
      <c r="G6921" s="31" t="s">
        <v>107</v>
      </c>
      <c r="H6921" s="31" t="s">
        <v>108</v>
      </c>
      <c r="I6921" s="31"/>
      <c r="J6921" s="31"/>
      <c r="K6921" s="31" t="s">
        <v>110</v>
      </c>
      <c r="L6921" s="31" t="s">
        <v>20142</v>
      </c>
      <c r="M6921" s="31" t="s">
        <v>12</v>
      </c>
      <c r="N6921" s="31" t="s">
        <v>25930</v>
      </c>
      <c r="O6921" s="31" t="s">
        <v>25929</v>
      </c>
      <c r="P6921" s="32" t="s">
        <v>66</v>
      </c>
      <c r="Q6921" s="32">
        <v>1</v>
      </c>
      <c r="R6921" t="str">
        <f t="shared" si="108"/>
        <v>Просянюк І.Г. ПП, маг.  "Кошик" р-н Изяславский Район, г.Изяслав, ул.Заславская, д.2а</v>
      </c>
    </row>
    <row r="6922" spans="1:18" hidden="1" x14ac:dyDescent="0.25">
      <c r="A6922" s="32">
        <v>165111</v>
      </c>
      <c r="B6922" s="31" t="s">
        <v>20195</v>
      </c>
      <c r="C6922" s="31" t="s">
        <v>20196</v>
      </c>
      <c r="D6922" s="31" t="s">
        <v>20197</v>
      </c>
      <c r="E6922" s="31" t="s">
        <v>135</v>
      </c>
      <c r="F6922" s="31" t="s">
        <v>122</v>
      </c>
      <c r="G6922" s="31" t="s">
        <v>107</v>
      </c>
      <c r="H6922" s="31" t="s">
        <v>108</v>
      </c>
      <c r="I6922" s="31" t="s">
        <v>20198</v>
      </c>
      <c r="J6922" s="31" t="s">
        <v>20199</v>
      </c>
      <c r="K6922" s="31" t="s">
        <v>110</v>
      </c>
      <c r="L6922" s="31" t="s">
        <v>20196</v>
      </c>
      <c r="M6922" s="31" t="s">
        <v>8</v>
      </c>
      <c r="N6922" s="31" t="s">
        <v>25930</v>
      </c>
      <c r="O6922" s="31" t="s">
        <v>25929</v>
      </c>
      <c r="P6922" s="32" t="s">
        <v>66</v>
      </c>
      <c r="Q6922" s="32">
        <v>0.5</v>
      </c>
      <c r="R6922" t="str">
        <f t="shared" si="108"/>
        <v>Пшенична Л.С. ПП, маг. "Продукти" р-н Шепетовский Район, с.Вербовцы, ул.Ленина, д.40</v>
      </c>
    </row>
    <row r="6923" spans="1:18" hidden="1" x14ac:dyDescent="0.25">
      <c r="A6923" s="32">
        <v>165111</v>
      </c>
      <c r="B6923" s="31" t="s">
        <v>20195</v>
      </c>
      <c r="C6923" s="31" t="s">
        <v>20196</v>
      </c>
      <c r="D6923" s="31" t="s">
        <v>20197</v>
      </c>
      <c r="E6923" s="31" t="s">
        <v>135</v>
      </c>
      <c r="F6923" s="31" t="s">
        <v>122</v>
      </c>
      <c r="G6923" s="31" t="s">
        <v>107</v>
      </c>
      <c r="H6923" s="31" t="s">
        <v>108</v>
      </c>
      <c r="I6923" s="31"/>
      <c r="J6923" s="31"/>
      <c r="K6923" s="31" t="s">
        <v>110</v>
      </c>
      <c r="L6923" s="31" t="s">
        <v>20196</v>
      </c>
      <c r="M6923" s="31" t="s">
        <v>8</v>
      </c>
      <c r="N6923" s="31" t="s">
        <v>25930</v>
      </c>
      <c r="O6923" s="31" t="s">
        <v>25929</v>
      </c>
      <c r="P6923" s="32" t="s">
        <v>66</v>
      </c>
      <c r="Q6923" s="32">
        <v>0.5</v>
      </c>
      <c r="R6923" t="str">
        <f t="shared" si="108"/>
        <v>Пшенична Л.С. ПП, маг. "Продукти" р-н Шепетовский Район, с.Вербовцы, ул.Ленина, д.40</v>
      </c>
    </row>
    <row r="6924" spans="1:18" hidden="1" x14ac:dyDescent="0.25">
      <c r="A6924" s="32">
        <v>165121</v>
      </c>
      <c r="B6924" s="31" t="s">
        <v>20220</v>
      </c>
      <c r="C6924" s="31" t="s">
        <v>20221</v>
      </c>
      <c r="D6924" s="31" t="s">
        <v>20222</v>
      </c>
      <c r="E6924" s="31" t="s">
        <v>145</v>
      </c>
      <c r="F6924" s="31" t="s">
        <v>122</v>
      </c>
      <c r="G6924" s="31" t="s">
        <v>107</v>
      </c>
      <c r="H6924" s="31" t="s">
        <v>108</v>
      </c>
      <c r="I6924" s="31" t="s">
        <v>124</v>
      </c>
      <c r="J6924" s="31" t="s">
        <v>109</v>
      </c>
      <c r="K6924" s="31" t="s">
        <v>110</v>
      </c>
      <c r="L6924" s="31" t="s">
        <v>20221</v>
      </c>
      <c r="M6924" s="31" t="s">
        <v>15</v>
      </c>
      <c r="N6924" s="31" t="s">
        <v>25931</v>
      </c>
      <c r="O6924" s="31" t="s">
        <v>25929</v>
      </c>
      <c r="P6924" s="32" t="s">
        <v>67</v>
      </c>
      <c r="Q6924" s="32">
        <v>0.5</v>
      </c>
      <c r="R6924" t="str">
        <f t="shared" si="108"/>
        <v>П'юрко В. ПП, маг. "Ангеліна" р-н Волочисский Район, г.Волочиск, ул.Драгоманова, д.8</v>
      </c>
    </row>
    <row r="6925" spans="1:18" hidden="1" x14ac:dyDescent="0.25">
      <c r="A6925" s="32">
        <v>165121</v>
      </c>
      <c r="B6925" s="31" t="s">
        <v>20220</v>
      </c>
      <c r="C6925" s="31" t="s">
        <v>20221</v>
      </c>
      <c r="D6925" s="31" t="s">
        <v>20222</v>
      </c>
      <c r="E6925" s="31" t="s">
        <v>145</v>
      </c>
      <c r="F6925" s="31" t="s">
        <v>122</v>
      </c>
      <c r="G6925" s="31" t="s">
        <v>107</v>
      </c>
      <c r="H6925" s="31" t="s">
        <v>108</v>
      </c>
      <c r="I6925" s="31"/>
      <c r="J6925" s="31"/>
      <c r="K6925" s="31" t="s">
        <v>110</v>
      </c>
      <c r="L6925" s="31" t="s">
        <v>20221</v>
      </c>
      <c r="M6925" s="31" t="s">
        <v>15</v>
      </c>
      <c r="N6925" s="31" t="s">
        <v>25931</v>
      </c>
      <c r="O6925" s="31" t="s">
        <v>25929</v>
      </c>
      <c r="P6925" s="32" t="s">
        <v>67</v>
      </c>
      <c r="Q6925" s="32">
        <v>0.5</v>
      </c>
      <c r="R6925" t="str">
        <f t="shared" si="108"/>
        <v>П'юрко В. ПП, маг. "Ангеліна" р-н Волочисский Район, г.Волочиск, ул.Драгоманова, д.8</v>
      </c>
    </row>
    <row r="6926" spans="1:18" hidden="1" x14ac:dyDescent="0.25">
      <c r="A6926" s="32">
        <v>165129</v>
      </c>
      <c r="B6926" s="31" t="s">
        <v>20230</v>
      </c>
      <c r="C6926" s="31" t="s">
        <v>20231</v>
      </c>
      <c r="D6926" s="31" t="s">
        <v>20232</v>
      </c>
      <c r="E6926" s="31" t="s">
        <v>145</v>
      </c>
      <c r="F6926" s="31" t="s">
        <v>122</v>
      </c>
      <c r="G6926" s="31" t="s">
        <v>107</v>
      </c>
      <c r="H6926" s="31" t="s">
        <v>108</v>
      </c>
      <c r="I6926" s="31" t="s">
        <v>20233</v>
      </c>
      <c r="J6926" s="31" t="s">
        <v>20234</v>
      </c>
      <c r="K6926" s="31" t="s">
        <v>110</v>
      </c>
      <c r="L6926" s="31" t="s">
        <v>20231</v>
      </c>
      <c r="M6926" s="31" t="s">
        <v>25936</v>
      </c>
      <c r="N6926" s="31" t="s">
        <v>25931</v>
      </c>
      <c r="O6926" s="31" t="s">
        <v>25929</v>
      </c>
      <c r="P6926" s="32" t="s">
        <v>66</v>
      </c>
      <c r="Q6926" s="32">
        <v>0.5</v>
      </c>
      <c r="R6926" t="str">
        <f t="shared" si="108"/>
        <v>Радіонов В.М. ПП, маг. "Продукти" р-н Ярмолинецкий Район, с.Соколовка, ул.Рысюка, д.3</v>
      </c>
    </row>
    <row r="6927" spans="1:18" hidden="1" x14ac:dyDescent="0.25">
      <c r="A6927" s="32">
        <v>165129</v>
      </c>
      <c r="B6927" s="31" t="s">
        <v>20230</v>
      </c>
      <c r="C6927" s="31" t="s">
        <v>20231</v>
      </c>
      <c r="D6927" s="31" t="s">
        <v>20232</v>
      </c>
      <c r="E6927" s="31" t="s">
        <v>145</v>
      </c>
      <c r="F6927" s="31" t="s">
        <v>122</v>
      </c>
      <c r="G6927" s="31" t="s">
        <v>107</v>
      </c>
      <c r="H6927" s="31" t="s">
        <v>108</v>
      </c>
      <c r="I6927" s="31"/>
      <c r="J6927" s="31"/>
      <c r="K6927" s="31" t="s">
        <v>110</v>
      </c>
      <c r="L6927" s="31" t="s">
        <v>20231</v>
      </c>
      <c r="M6927" s="31" t="s">
        <v>25936</v>
      </c>
      <c r="N6927" s="31" t="s">
        <v>25931</v>
      </c>
      <c r="O6927" s="31" t="s">
        <v>25929</v>
      </c>
      <c r="P6927" s="32" t="s">
        <v>66</v>
      </c>
      <c r="Q6927" s="32">
        <v>0.5</v>
      </c>
      <c r="R6927" t="str">
        <f t="shared" si="108"/>
        <v>Радіонов В.М. ПП, маг. "Продукти" р-н Ярмолинецкий Район, с.Соколовка, ул.Рысюка, д.3</v>
      </c>
    </row>
    <row r="6928" spans="1:18" hidden="1" x14ac:dyDescent="0.25">
      <c r="A6928" s="32">
        <v>165131</v>
      </c>
      <c r="B6928" s="31" t="s">
        <v>20235</v>
      </c>
      <c r="C6928" s="31" t="s">
        <v>20236</v>
      </c>
      <c r="D6928" s="31" t="s">
        <v>20237</v>
      </c>
      <c r="E6928" s="31" t="s">
        <v>135</v>
      </c>
      <c r="F6928" s="31" t="s">
        <v>122</v>
      </c>
      <c r="G6928" s="31" t="s">
        <v>107</v>
      </c>
      <c r="H6928" s="31" t="s">
        <v>108</v>
      </c>
      <c r="I6928" s="31"/>
      <c r="J6928" s="31"/>
      <c r="K6928" s="31" t="s">
        <v>110</v>
      </c>
      <c r="L6928" s="31" t="s">
        <v>20238</v>
      </c>
      <c r="M6928" s="31" t="s">
        <v>8</v>
      </c>
      <c r="N6928" s="31" t="s">
        <v>25930</v>
      </c>
      <c r="O6928" s="31" t="s">
        <v>25929</v>
      </c>
      <c r="P6928" s="32" t="s">
        <v>67</v>
      </c>
      <c r="Q6928" s="32">
        <v>0.5</v>
      </c>
      <c r="R6928" t="str">
        <f t="shared" si="108"/>
        <v>Радчення О.В. ПП, маг. "Юлія №1" р-н Славутский Район, с.Печиводы, ул.Пархоменко, д.56б</v>
      </c>
    </row>
    <row r="6929" spans="1:18" hidden="1" x14ac:dyDescent="0.25">
      <c r="A6929" s="32">
        <v>165131</v>
      </c>
      <c r="B6929" s="31" t="s">
        <v>20235</v>
      </c>
      <c r="C6929" s="31" t="s">
        <v>20236</v>
      </c>
      <c r="D6929" s="31" t="s">
        <v>20237</v>
      </c>
      <c r="E6929" s="31" t="s">
        <v>135</v>
      </c>
      <c r="F6929" s="31" t="s">
        <v>122</v>
      </c>
      <c r="G6929" s="31" t="s">
        <v>107</v>
      </c>
      <c r="H6929" s="31" t="s">
        <v>108</v>
      </c>
      <c r="I6929" s="31" t="s">
        <v>4918</v>
      </c>
      <c r="J6929" s="31" t="s">
        <v>4919</v>
      </c>
      <c r="K6929" s="31" t="s">
        <v>110</v>
      </c>
      <c r="L6929" s="31" t="s">
        <v>20236</v>
      </c>
      <c r="M6929" s="31" t="s">
        <v>8</v>
      </c>
      <c r="N6929" s="31" t="s">
        <v>25930</v>
      </c>
      <c r="O6929" s="31" t="s">
        <v>25929</v>
      </c>
      <c r="P6929" s="32" t="s">
        <v>67</v>
      </c>
      <c r="Q6929" s="32">
        <v>0.5</v>
      </c>
      <c r="R6929" t="str">
        <f t="shared" si="108"/>
        <v>Радчення О.В. ПП, маг. "Юлія №1" р-н Славутский Район, с.Печиводы, ул.Пархоменко, д.56б</v>
      </c>
    </row>
    <row r="6930" spans="1:18" hidden="1" x14ac:dyDescent="0.25">
      <c r="A6930" s="32">
        <v>165132</v>
      </c>
      <c r="B6930" s="31" t="s">
        <v>20239</v>
      </c>
      <c r="C6930" s="31" t="s">
        <v>20240</v>
      </c>
      <c r="D6930" s="31" t="s">
        <v>20241</v>
      </c>
      <c r="E6930" s="31" t="s">
        <v>135</v>
      </c>
      <c r="F6930" s="31" t="s">
        <v>122</v>
      </c>
      <c r="G6930" s="31" t="s">
        <v>107</v>
      </c>
      <c r="H6930" s="31" t="s">
        <v>108</v>
      </c>
      <c r="I6930" s="31" t="s">
        <v>4918</v>
      </c>
      <c r="J6930" s="31" t="s">
        <v>4919</v>
      </c>
      <c r="K6930" s="31" t="s">
        <v>110</v>
      </c>
      <c r="L6930" s="31" t="s">
        <v>20240</v>
      </c>
      <c r="M6930" s="31" t="s">
        <v>8</v>
      </c>
      <c r="N6930" s="31" t="s">
        <v>25930</v>
      </c>
      <c r="O6930" s="31" t="s">
        <v>25929</v>
      </c>
      <c r="P6930" s="32" t="s">
        <v>66</v>
      </c>
      <c r="Q6930" s="32">
        <v>0.5</v>
      </c>
      <c r="R6930" t="str">
        <f t="shared" si="108"/>
        <v>Радчення О.В. ПП, маг. "Юлія" р-н Славутский Район, с.Киликиев, д.28 (ул. Козацький Шлях)</v>
      </c>
    </row>
    <row r="6931" spans="1:18" hidden="1" x14ac:dyDescent="0.25">
      <c r="A6931" s="32">
        <v>165132</v>
      </c>
      <c r="B6931" s="31" t="s">
        <v>20239</v>
      </c>
      <c r="C6931" s="31" t="s">
        <v>20240</v>
      </c>
      <c r="D6931" s="31" t="s">
        <v>20241</v>
      </c>
      <c r="E6931" s="31" t="s">
        <v>135</v>
      </c>
      <c r="F6931" s="31" t="s">
        <v>122</v>
      </c>
      <c r="G6931" s="31" t="s">
        <v>107</v>
      </c>
      <c r="H6931" s="31" t="s">
        <v>108</v>
      </c>
      <c r="I6931" s="31"/>
      <c r="J6931" s="31"/>
      <c r="K6931" s="31" t="s">
        <v>110</v>
      </c>
      <c r="L6931" s="31" t="s">
        <v>20242</v>
      </c>
      <c r="M6931" s="31" t="s">
        <v>8</v>
      </c>
      <c r="N6931" s="31" t="s">
        <v>25930</v>
      </c>
      <c r="O6931" s="31" t="s">
        <v>25929</v>
      </c>
      <c r="P6931" s="32" t="s">
        <v>66</v>
      </c>
      <c r="Q6931" s="32">
        <v>0.5</v>
      </c>
      <c r="R6931" t="str">
        <f t="shared" si="108"/>
        <v>Радчення О.В. ПП, маг. "Юлія" р-н Славутский Район, с.Киликиев, д.28 (ул. Козацький Шлях)</v>
      </c>
    </row>
    <row r="6932" spans="1:18" hidden="1" x14ac:dyDescent="0.25">
      <c r="A6932" s="32">
        <v>165140</v>
      </c>
      <c r="B6932" s="31" t="s">
        <v>20259</v>
      </c>
      <c r="C6932" s="31" t="s">
        <v>20260</v>
      </c>
      <c r="D6932" s="31" t="s">
        <v>20261</v>
      </c>
      <c r="E6932" s="31" t="s">
        <v>145</v>
      </c>
      <c r="F6932" s="31" t="s">
        <v>122</v>
      </c>
      <c r="G6932" s="31" t="s">
        <v>107</v>
      </c>
      <c r="H6932" s="31" t="s">
        <v>108</v>
      </c>
      <c r="I6932" s="31" t="s">
        <v>20262</v>
      </c>
      <c r="J6932" s="31" t="s">
        <v>20263</v>
      </c>
      <c r="K6932" s="31" t="s">
        <v>110</v>
      </c>
      <c r="L6932" s="31" t="s">
        <v>20260</v>
      </c>
      <c r="M6932" s="31" t="s">
        <v>15</v>
      </c>
      <c r="N6932" s="31" t="s">
        <v>25931</v>
      </c>
      <c r="O6932" s="31" t="s">
        <v>25929</v>
      </c>
      <c r="P6932" s="32" t="s">
        <v>66</v>
      </c>
      <c r="Q6932" s="32">
        <v>1</v>
      </c>
      <c r="R6932" t="str">
        <f t="shared" si="108"/>
        <v>Рак В.В. ПП, маг. "Янтар" р-н Волочисский Район, пгт.Войтовцы, ул.Мира, д.3/6</v>
      </c>
    </row>
    <row r="6933" spans="1:18" hidden="1" x14ac:dyDescent="0.25">
      <c r="A6933" s="32">
        <v>165154</v>
      </c>
      <c r="B6933" s="31" t="s">
        <v>20296</v>
      </c>
      <c r="C6933" s="31" t="s">
        <v>20297</v>
      </c>
      <c r="D6933" s="31" t="s">
        <v>20298</v>
      </c>
      <c r="E6933" s="31" t="s">
        <v>135</v>
      </c>
      <c r="F6933" s="31" t="s">
        <v>122</v>
      </c>
      <c r="G6933" s="31" t="s">
        <v>113</v>
      </c>
      <c r="H6933" s="31" t="s">
        <v>108</v>
      </c>
      <c r="I6933" s="31" t="s">
        <v>20299</v>
      </c>
      <c r="J6933" s="31" t="s">
        <v>20300</v>
      </c>
      <c r="K6933" s="31" t="s">
        <v>110</v>
      </c>
      <c r="L6933" s="31" t="s">
        <v>20297</v>
      </c>
      <c r="M6933" s="31" t="s">
        <v>10</v>
      </c>
      <c r="N6933" s="31" t="s">
        <v>25930</v>
      </c>
      <c r="O6933" s="31" t="s">
        <v>25929</v>
      </c>
      <c r="P6933" s="32" t="s">
        <v>67</v>
      </c>
      <c r="Q6933" s="32">
        <v>0.5</v>
      </c>
      <c r="R6933" t="str">
        <f t="shared" si="108"/>
        <v>Рахімова С.О. ПП, маг. "Продукти" р-н Изяславский Район, с.Новое Село, ул.Ленина, д.31</v>
      </c>
    </row>
    <row r="6934" spans="1:18" hidden="1" x14ac:dyDescent="0.25">
      <c r="A6934" s="32">
        <v>165154</v>
      </c>
      <c r="B6934" s="31" t="s">
        <v>20296</v>
      </c>
      <c r="C6934" s="31" t="s">
        <v>20297</v>
      </c>
      <c r="D6934" s="31" t="s">
        <v>20298</v>
      </c>
      <c r="E6934" s="31" t="s">
        <v>135</v>
      </c>
      <c r="F6934" s="31" t="s">
        <v>122</v>
      </c>
      <c r="G6934" s="31" t="s">
        <v>113</v>
      </c>
      <c r="H6934" s="31" t="s">
        <v>108</v>
      </c>
      <c r="I6934" s="31"/>
      <c r="J6934" s="31"/>
      <c r="K6934" s="31" t="s">
        <v>110</v>
      </c>
      <c r="L6934" s="31" t="s">
        <v>20297</v>
      </c>
      <c r="M6934" s="31" t="s">
        <v>10</v>
      </c>
      <c r="N6934" s="31" t="s">
        <v>25930</v>
      </c>
      <c r="O6934" s="31" t="s">
        <v>25929</v>
      </c>
      <c r="P6934" s="32" t="s">
        <v>67</v>
      </c>
      <c r="Q6934" s="32">
        <v>0.5</v>
      </c>
      <c r="R6934" t="str">
        <f t="shared" si="108"/>
        <v>Рахімова С.О. ПП, маг. "Продукти" р-н Изяславский Район, с.Новое Село, ул.Ленина, д.31</v>
      </c>
    </row>
    <row r="6935" spans="1:18" hidden="1" x14ac:dyDescent="0.25">
      <c r="A6935" s="32">
        <v>165155</v>
      </c>
      <c r="B6935" s="31" t="s">
        <v>20301</v>
      </c>
      <c r="C6935" s="31" t="s">
        <v>20302</v>
      </c>
      <c r="D6935" s="31" t="s">
        <v>528</v>
      </c>
      <c r="E6935" s="31" t="s">
        <v>145</v>
      </c>
      <c r="F6935" s="31" t="s">
        <v>122</v>
      </c>
      <c r="G6935" s="31" t="s">
        <v>107</v>
      </c>
      <c r="H6935" s="31" t="s">
        <v>108</v>
      </c>
      <c r="I6935" s="31" t="s">
        <v>20303</v>
      </c>
      <c r="J6935" s="31" t="s">
        <v>20304</v>
      </c>
      <c r="K6935" s="31" t="s">
        <v>110</v>
      </c>
      <c r="L6935" s="31" t="s">
        <v>20302</v>
      </c>
      <c r="M6935" s="31" t="s">
        <v>14</v>
      </c>
      <c r="N6935" s="31" t="s">
        <v>25931</v>
      </c>
      <c r="O6935" s="31" t="s">
        <v>25929</v>
      </c>
      <c r="P6935" s="32" t="s">
        <v>67</v>
      </c>
      <c r="Q6935" s="32">
        <v>1</v>
      </c>
      <c r="R6935" t="str">
        <f t="shared" si="108"/>
        <v>РВК №78 р-н Хмельницкий Район, с.Райковцы (0)</v>
      </c>
    </row>
    <row r="6936" spans="1:18" hidden="1" x14ac:dyDescent="0.25">
      <c r="A6936" s="32">
        <v>165155</v>
      </c>
      <c r="B6936" s="31" t="s">
        <v>20301</v>
      </c>
      <c r="C6936" s="31" t="s">
        <v>20302</v>
      </c>
      <c r="D6936" s="31" t="s">
        <v>528</v>
      </c>
      <c r="E6936" s="31" t="s">
        <v>145</v>
      </c>
      <c r="F6936" s="31" t="s">
        <v>122</v>
      </c>
      <c r="G6936" s="31" t="s">
        <v>107</v>
      </c>
      <c r="H6936" s="31" t="s">
        <v>108</v>
      </c>
      <c r="I6936" s="31"/>
      <c r="J6936" s="31"/>
      <c r="K6936" s="31" t="s">
        <v>110</v>
      </c>
      <c r="L6936" s="31" t="s">
        <v>20302</v>
      </c>
      <c r="M6936" s="31" t="s">
        <v>14</v>
      </c>
      <c r="N6936" s="31" t="s">
        <v>25931</v>
      </c>
      <c r="O6936" s="31" t="s">
        <v>25929</v>
      </c>
      <c r="P6936" s="32" t="s">
        <v>67</v>
      </c>
      <c r="Q6936" s="32">
        <v>1</v>
      </c>
      <c r="R6936" t="str">
        <f t="shared" si="108"/>
        <v>РВК №78 р-н Хмельницкий Район, с.Райковцы (0)</v>
      </c>
    </row>
    <row r="6937" spans="1:18" hidden="1" x14ac:dyDescent="0.25">
      <c r="A6937" s="32">
        <v>165170</v>
      </c>
      <c r="B6937" s="31" t="s">
        <v>20328</v>
      </c>
      <c r="C6937" s="31" t="s">
        <v>20329</v>
      </c>
      <c r="D6937" s="31" t="s">
        <v>20330</v>
      </c>
      <c r="E6937" s="31" t="s">
        <v>135</v>
      </c>
      <c r="F6937" s="31" t="s">
        <v>122</v>
      </c>
      <c r="G6937" s="31" t="s">
        <v>107</v>
      </c>
      <c r="H6937" s="31" t="s">
        <v>108</v>
      </c>
      <c r="I6937" s="31"/>
      <c r="J6937" s="31"/>
      <c r="K6937" s="31" t="s">
        <v>110</v>
      </c>
      <c r="L6937" s="31" t="s">
        <v>20329</v>
      </c>
      <c r="M6937" s="31" t="s">
        <v>11</v>
      </c>
      <c r="N6937" s="31" t="s">
        <v>25930</v>
      </c>
      <c r="O6937" s="31" t="s">
        <v>25929</v>
      </c>
      <c r="P6937" s="32" t="s">
        <v>66</v>
      </c>
      <c r="Q6937" s="32">
        <v>1</v>
      </c>
      <c r="R6937" t="str">
        <f t="shared" si="108"/>
        <v>Репецька Г.В. ПП, маг. "Джерело" г.Шепетовка, ул.Украинская, д.5а</v>
      </c>
    </row>
    <row r="6938" spans="1:18" hidden="1" x14ac:dyDescent="0.25">
      <c r="A6938" s="32">
        <v>165170</v>
      </c>
      <c r="B6938" s="31" t="s">
        <v>20328</v>
      </c>
      <c r="C6938" s="31" t="s">
        <v>20329</v>
      </c>
      <c r="D6938" s="31" t="s">
        <v>20330</v>
      </c>
      <c r="E6938" s="31" t="s">
        <v>135</v>
      </c>
      <c r="F6938" s="31" t="s">
        <v>122</v>
      </c>
      <c r="G6938" s="31" t="s">
        <v>107</v>
      </c>
      <c r="H6938" s="31" t="s">
        <v>108</v>
      </c>
      <c r="I6938" s="31" t="s">
        <v>20331</v>
      </c>
      <c r="J6938" s="31" t="s">
        <v>20332</v>
      </c>
      <c r="K6938" s="31" t="s">
        <v>110</v>
      </c>
      <c r="L6938" s="31" t="s">
        <v>20329</v>
      </c>
      <c r="M6938" s="31" t="s">
        <v>11</v>
      </c>
      <c r="N6938" s="31" t="s">
        <v>25930</v>
      </c>
      <c r="O6938" s="31" t="s">
        <v>25929</v>
      </c>
      <c r="P6938" s="32" t="s">
        <v>66</v>
      </c>
      <c r="Q6938" s="32">
        <v>1</v>
      </c>
      <c r="R6938" t="str">
        <f t="shared" si="108"/>
        <v>Репецька Г.В. ПП, маг. "Джерело" г.Шепетовка, ул.Украинская, д.5а</v>
      </c>
    </row>
    <row r="6939" spans="1:18" hidden="1" x14ac:dyDescent="0.25">
      <c r="A6939" s="32">
        <v>165183</v>
      </c>
      <c r="B6939" s="31" t="s">
        <v>20353</v>
      </c>
      <c r="C6939" s="31" t="s">
        <v>20354</v>
      </c>
      <c r="D6939" s="31" t="s">
        <v>20355</v>
      </c>
      <c r="E6939" s="31" t="s">
        <v>135</v>
      </c>
      <c r="F6939" s="31" t="s">
        <v>122</v>
      </c>
      <c r="G6939" s="31" t="s">
        <v>107</v>
      </c>
      <c r="H6939" s="31" t="s">
        <v>108</v>
      </c>
      <c r="I6939" s="31" t="s">
        <v>20356</v>
      </c>
      <c r="J6939" s="31" t="s">
        <v>20357</v>
      </c>
      <c r="K6939" s="31" t="s">
        <v>110</v>
      </c>
      <c r="L6939" s="31" t="s">
        <v>20354</v>
      </c>
      <c r="M6939" s="31" t="s">
        <v>9</v>
      </c>
      <c r="N6939" s="31" t="s">
        <v>25930</v>
      </c>
      <c r="O6939" s="31" t="s">
        <v>25929</v>
      </c>
      <c r="P6939" s="32" t="s">
        <v>67</v>
      </c>
      <c r="Q6939" s="32">
        <v>0.5</v>
      </c>
      <c r="R6939" t="str">
        <f t="shared" si="108"/>
        <v>Рибіцький І.Л. ПП, маг. "Продукти" р-н Шепетовский Район, с.Серединцы, ул.Ленина, д.121а</v>
      </c>
    </row>
    <row r="6940" spans="1:18" hidden="1" x14ac:dyDescent="0.25">
      <c r="A6940" s="32">
        <v>165183</v>
      </c>
      <c r="B6940" s="31" t="s">
        <v>20353</v>
      </c>
      <c r="C6940" s="31" t="s">
        <v>20354</v>
      </c>
      <c r="D6940" s="31" t="s">
        <v>20355</v>
      </c>
      <c r="E6940" s="31" t="s">
        <v>135</v>
      </c>
      <c r="F6940" s="31" t="s">
        <v>122</v>
      </c>
      <c r="G6940" s="31" t="s">
        <v>107</v>
      </c>
      <c r="H6940" s="31" t="s">
        <v>108</v>
      </c>
      <c r="I6940" s="31"/>
      <c r="J6940" s="31"/>
      <c r="K6940" s="31" t="s">
        <v>110</v>
      </c>
      <c r="L6940" s="31" t="s">
        <v>20354</v>
      </c>
      <c r="M6940" s="31" t="s">
        <v>9</v>
      </c>
      <c r="N6940" s="31" t="s">
        <v>25930</v>
      </c>
      <c r="O6940" s="31" t="s">
        <v>25929</v>
      </c>
      <c r="P6940" s="32" t="s">
        <v>67</v>
      </c>
      <c r="Q6940" s="32">
        <v>0.5</v>
      </c>
      <c r="R6940" t="str">
        <f t="shared" si="108"/>
        <v>Рибіцький І.Л. ПП, маг. "Продукти" р-н Шепетовский Район, с.Серединцы, ул.Ленина, д.121а</v>
      </c>
    </row>
    <row r="6941" spans="1:18" hidden="1" x14ac:dyDescent="0.25">
      <c r="A6941" s="32">
        <v>165767</v>
      </c>
      <c r="B6941" s="31" t="s">
        <v>21623</v>
      </c>
      <c r="C6941" s="31" t="s">
        <v>3360</v>
      </c>
      <c r="D6941" s="31" t="s">
        <v>21624</v>
      </c>
      <c r="E6941" s="31" t="s">
        <v>145</v>
      </c>
      <c r="F6941" s="31" t="s">
        <v>122</v>
      </c>
      <c r="G6941" s="31" t="s">
        <v>107</v>
      </c>
      <c r="H6941" s="31" t="s">
        <v>108</v>
      </c>
      <c r="I6941" s="31" t="s">
        <v>12620</v>
      </c>
      <c r="J6941" s="31" t="s">
        <v>12621</v>
      </c>
      <c r="K6941" s="31" t="s">
        <v>110</v>
      </c>
      <c r="L6941" s="31" t="s">
        <v>3360</v>
      </c>
      <c r="M6941" s="31" t="s">
        <v>16</v>
      </c>
      <c r="N6941" s="31" t="s">
        <v>25931</v>
      </c>
      <c r="O6941" s="31" t="s">
        <v>25929</v>
      </c>
      <c r="P6941" s="32" t="s">
        <v>67</v>
      </c>
      <c r="Q6941" s="32">
        <v>0.5</v>
      </c>
      <c r="R6941" t="str">
        <f t="shared" si="108"/>
        <v>Ткачук І.А. ПП, маг. "Продукти" р-н Хмельницкий Район, пгт.Марьяновка, ул.Щорса, д.9а</v>
      </c>
    </row>
    <row r="6942" spans="1:18" hidden="1" x14ac:dyDescent="0.25">
      <c r="A6942" s="32">
        <v>165767</v>
      </c>
      <c r="B6942" s="31" t="s">
        <v>21623</v>
      </c>
      <c r="C6942" s="31" t="s">
        <v>3360</v>
      </c>
      <c r="D6942" s="31" t="s">
        <v>21624</v>
      </c>
      <c r="E6942" s="31" t="s">
        <v>145</v>
      </c>
      <c r="F6942" s="31" t="s">
        <v>122</v>
      </c>
      <c r="G6942" s="31" t="s">
        <v>107</v>
      </c>
      <c r="H6942" s="31" t="s">
        <v>108</v>
      </c>
      <c r="I6942" s="31"/>
      <c r="J6942" s="31"/>
      <c r="K6942" s="31" t="s">
        <v>110</v>
      </c>
      <c r="L6942" s="31" t="s">
        <v>3360</v>
      </c>
      <c r="M6942" s="31" t="s">
        <v>16</v>
      </c>
      <c r="N6942" s="31" t="s">
        <v>25931</v>
      </c>
      <c r="O6942" s="31" t="s">
        <v>25929</v>
      </c>
      <c r="P6942" s="32" t="s">
        <v>67</v>
      </c>
      <c r="Q6942" s="32">
        <v>0.5</v>
      </c>
      <c r="R6942" t="str">
        <f t="shared" si="108"/>
        <v>Ткачук І.А. ПП, маг. "Продукти" р-н Хмельницкий Район, пгт.Марьяновка, ул.Щорса, д.9а</v>
      </c>
    </row>
    <row r="6943" spans="1:18" hidden="1" x14ac:dyDescent="0.25">
      <c r="A6943" s="32">
        <v>165768</v>
      </c>
      <c r="B6943" s="31" t="s">
        <v>21625</v>
      </c>
      <c r="C6943" s="31" t="s">
        <v>21626</v>
      </c>
      <c r="D6943" s="31" t="s">
        <v>21627</v>
      </c>
      <c r="E6943" s="31" t="s">
        <v>135</v>
      </c>
      <c r="F6943" s="31" t="s">
        <v>122</v>
      </c>
      <c r="G6943" s="31" t="s">
        <v>107</v>
      </c>
      <c r="H6943" s="31" t="s">
        <v>108</v>
      </c>
      <c r="I6943" s="31" t="s">
        <v>21628</v>
      </c>
      <c r="J6943" s="31" t="s">
        <v>21629</v>
      </c>
      <c r="K6943" s="31" t="s">
        <v>110</v>
      </c>
      <c r="L6943" s="31" t="s">
        <v>21626</v>
      </c>
      <c r="M6943" s="31" t="s">
        <v>10</v>
      </c>
      <c r="N6943" s="31" t="s">
        <v>25930</v>
      </c>
      <c r="O6943" s="31" t="s">
        <v>25929</v>
      </c>
      <c r="P6943" s="32" t="s">
        <v>66</v>
      </c>
      <c r="Q6943" s="32">
        <v>1</v>
      </c>
      <c r="R6943" t="str">
        <f t="shared" si="108"/>
        <v>Ткачук І.В. ПП, маг. "Орхідея" р-н Славутский Район, с.Старый Кривин, ул.Привокзальная, д.37</v>
      </c>
    </row>
    <row r="6944" spans="1:18" hidden="1" x14ac:dyDescent="0.25">
      <c r="A6944" s="32">
        <v>165768</v>
      </c>
      <c r="B6944" s="31" t="s">
        <v>21625</v>
      </c>
      <c r="C6944" s="31" t="s">
        <v>21626</v>
      </c>
      <c r="D6944" s="31" t="s">
        <v>21627</v>
      </c>
      <c r="E6944" s="31" t="s">
        <v>135</v>
      </c>
      <c r="F6944" s="31" t="s">
        <v>122</v>
      </c>
      <c r="G6944" s="31" t="s">
        <v>107</v>
      </c>
      <c r="H6944" s="31" t="s">
        <v>108</v>
      </c>
      <c r="I6944" s="31"/>
      <c r="J6944" s="31"/>
      <c r="K6944" s="31" t="s">
        <v>110</v>
      </c>
      <c r="L6944" s="31" t="s">
        <v>21626</v>
      </c>
      <c r="M6944" s="31" t="s">
        <v>10</v>
      </c>
      <c r="N6944" s="31" t="s">
        <v>25930</v>
      </c>
      <c r="O6944" s="31" t="s">
        <v>25929</v>
      </c>
      <c r="P6944" s="32" t="s">
        <v>66</v>
      </c>
      <c r="Q6944" s="32">
        <v>1</v>
      </c>
      <c r="R6944" t="str">
        <f t="shared" si="108"/>
        <v>Ткачук І.В. ПП, маг. "Орхідея" р-н Славутский Район, с.Старый Кривин, ул.Привокзальная, д.37</v>
      </c>
    </row>
    <row r="6945" spans="1:18" hidden="1" x14ac:dyDescent="0.25">
      <c r="A6945" s="32">
        <v>165772</v>
      </c>
      <c r="B6945" s="31" t="s">
        <v>21637</v>
      </c>
      <c r="C6945" s="31" t="s">
        <v>21638</v>
      </c>
      <c r="D6945" s="31" t="s">
        <v>21639</v>
      </c>
      <c r="E6945" s="31" t="s">
        <v>145</v>
      </c>
      <c r="F6945" s="31" t="s">
        <v>122</v>
      </c>
      <c r="G6945" s="31" t="s">
        <v>107</v>
      </c>
      <c r="H6945" s="31" t="s">
        <v>108</v>
      </c>
      <c r="I6945" s="31" t="s">
        <v>21632</v>
      </c>
      <c r="J6945" s="31" t="s">
        <v>21633</v>
      </c>
      <c r="K6945" s="31" t="s">
        <v>110</v>
      </c>
      <c r="L6945" s="31" t="s">
        <v>21638</v>
      </c>
      <c r="M6945" s="31" t="s">
        <v>15</v>
      </c>
      <c r="N6945" s="31" t="s">
        <v>25931</v>
      </c>
      <c r="O6945" s="31" t="s">
        <v>25929</v>
      </c>
      <c r="P6945" s="32" t="s">
        <v>66</v>
      </c>
      <c r="Q6945" s="32">
        <v>1</v>
      </c>
      <c r="R6945" t="str">
        <f t="shared" si="108"/>
        <v>Ткачук О.С.ПП,маг "Валерія - 2" р-н Волочисский Район, г.Волочиск, ул.Славы, д.1</v>
      </c>
    </row>
    <row r="6946" spans="1:18" hidden="1" x14ac:dyDescent="0.25">
      <c r="A6946" s="32">
        <v>165772</v>
      </c>
      <c r="B6946" s="31" t="s">
        <v>21637</v>
      </c>
      <c r="C6946" s="31" t="s">
        <v>21638</v>
      </c>
      <c r="D6946" s="31" t="s">
        <v>21639</v>
      </c>
      <c r="E6946" s="31" t="s">
        <v>145</v>
      </c>
      <c r="F6946" s="31" t="s">
        <v>122</v>
      </c>
      <c r="G6946" s="31" t="s">
        <v>107</v>
      </c>
      <c r="H6946" s="31" t="s">
        <v>108</v>
      </c>
      <c r="I6946" s="31"/>
      <c r="J6946" s="31"/>
      <c r="K6946" s="31" t="s">
        <v>110</v>
      </c>
      <c r="L6946" s="31" t="s">
        <v>21638</v>
      </c>
      <c r="M6946" s="31" t="s">
        <v>15</v>
      </c>
      <c r="N6946" s="31" t="s">
        <v>25931</v>
      </c>
      <c r="O6946" s="31" t="s">
        <v>25929</v>
      </c>
      <c r="P6946" s="32" t="s">
        <v>66</v>
      </c>
      <c r="Q6946" s="32">
        <v>1</v>
      </c>
      <c r="R6946" t="str">
        <f t="shared" si="108"/>
        <v>Ткачук О.С.ПП,маг "Валерія - 2" р-н Волочисский Район, г.Волочиск, ул.Славы, д.1</v>
      </c>
    </row>
    <row r="6947" spans="1:18" hidden="1" x14ac:dyDescent="0.25">
      <c r="A6947" s="32">
        <v>165777</v>
      </c>
      <c r="B6947" s="31" t="s">
        <v>21645</v>
      </c>
      <c r="C6947" s="31" t="s">
        <v>21646</v>
      </c>
      <c r="D6947" s="31" t="s">
        <v>21647</v>
      </c>
      <c r="E6947" s="31" t="s">
        <v>135</v>
      </c>
      <c r="F6947" s="31" t="s">
        <v>122</v>
      </c>
      <c r="G6947" s="31" t="s">
        <v>107</v>
      </c>
      <c r="H6947" s="31" t="s">
        <v>108</v>
      </c>
      <c r="I6947" s="31" t="s">
        <v>21648</v>
      </c>
      <c r="J6947" s="31" t="s">
        <v>21649</v>
      </c>
      <c r="K6947" s="31" t="s">
        <v>110</v>
      </c>
      <c r="L6947" s="31" t="s">
        <v>21646</v>
      </c>
      <c r="M6947" s="31" t="s">
        <v>9</v>
      </c>
      <c r="N6947" s="31" t="s">
        <v>25930</v>
      </c>
      <c r="O6947" s="31" t="s">
        <v>25929</v>
      </c>
      <c r="P6947" s="32" t="s">
        <v>67</v>
      </c>
      <c r="Q6947" s="32">
        <v>0.5</v>
      </c>
      <c r="R6947" t="str">
        <f t="shared" si="108"/>
        <v>Ткачук Ю.Р. ПП, маг. "Продукти" р-н Шепетовский Район, с.Белополь, ул.Ленина (-)</v>
      </c>
    </row>
    <row r="6948" spans="1:18" hidden="1" x14ac:dyDescent="0.25">
      <c r="A6948" s="32">
        <v>165777</v>
      </c>
      <c r="B6948" s="31" t="s">
        <v>21645</v>
      </c>
      <c r="C6948" s="31" t="s">
        <v>21646</v>
      </c>
      <c r="D6948" s="31" t="s">
        <v>21647</v>
      </c>
      <c r="E6948" s="31" t="s">
        <v>135</v>
      </c>
      <c r="F6948" s="31" t="s">
        <v>122</v>
      </c>
      <c r="G6948" s="31" t="s">
        <v>107</v>
      </c>
      <c r="H6948" s="31" t="s">
        <v>108</v>
      </c>
      <c r="I6948" s="31"/>
      <c r="J6948" s="31"/>
      <c r="K6948" s="31" t="s">
        <v>110</v>
      </c>
      <c r="L6948" s="31" t="s">
        <v>21646</v>
      </c>
      <c r="M6948" s="31" t="s">
        <v>9</v>
      </c>
      <c r="N6948" s="31" t="s">
        <v>25930</v>
      </c>
      <c r="O6948" s="31" t="s">
        <v>25929</v>
      </c>
      <c r="P6948" s="32" t="s">
        <v>67</v>
      </c>
      <c r="Q6948" s="32">
        <v>0.5</v>
      </c>
      <c r="R6948" t="str">
        <f t="shared" si="108"/>
        <v>Ткачук Ю.Р. ПП, маг. "Продукти" р-н Шепетовский Район, с.Белополь, ул.Ленина (-)</v>
      </c>
    </row>
    <row r="6949" spans="1:18" hidden="1" x14ac:dyDescent="0.25">
      <c r="A6949" s="32">
        <v>165802</v>
      </c>
      <c r="B6949" s="31" t="s">
        <v>21673</v>
      </c>
      <c r="C6949" s="31" t="s">
        <v>21674</v>
      </c>
      <c r="D6949" s="31" t="s">
        <v>21675</v>
      </c>
      <c r="E6949" s="31" t="s">
        <v>135</v>
      </c>
      <c r="F6949" s="31" t="s">
        <v>122</v>
      </c>
      <c r="G6949" s="31" t="s">
        <v>113</v>
      </c>
      <c r="H6949" s="31" t="s">
        <v>108</v>
      </c>
      <c r="I6949" s="31" t="s">
        <v>21676</v>
      </c>
      <c r="J6949" s="31" t="s">
        <v>21677</v>
      </c>
      <c r="K6949" s="31" t="s">
        <v>110</v>
      </c>
      <c r="L6949" s="31" t="s">
        <v>21674</v>
      </c>
      <c r="M6949" s="31" t="s">
        <v>9</v>
      </c>
      <c r="N6949" s="31" t="s">
        <v>25930</v>
      </c>
      <c r="O6949" s="31" t="s">
        <v>25929</v>
      </c>
      <c r="P6949" s="32" t="s">
        <v>66</v>
      </c>
      <c r="Q6949" s="32">
        <v>1</v>
      </c>
      <c r="R6949" t="str">
        <f t="shared" si="108"/>
        <v>Торотько В.О. ПП, гуртовня "Авіс" р-н Белогорский Район, пгт.Белогорье, ул.Шевченко, д.72/3</v>
      </c>
    </row>
    <row r="6950" spans="1:18" hidden="1" x14ac:dyDescent="0.25">
      <c r="A6950" s="32">
        <v>165802</v>
      </c>
      <c r="B6950" s="31" t="s">
        <v>21673</v>
      </c>
      <c r="C6950" s="31" t="s">
        <v>21674</v>
      </c>
      <c r="D6950" s="31" t="s">
        <v>21675</v>
      </c>
      <c r="E6950" s="31" t="s">
        <v>135</v>
      </c>
      <c r="F6950" s="31" t="s">
        <v>122</v>
      </c>
      <c r="G6950" s="31" t="s">
        <v>113</v>
      </c>
      <c r="H6950" s="31" t="s">
        <v>108</v>
      </c>
      <c r="I6950" s="31"/>
      <c r="J6950" s="31"/>
      <c r="K6950" s="31" t="s">
        <v>110</v>
      </c>
      <c r="L6950" s="31" t="s">
        <v>21674</v>
      </c>
      <c r="M6950" s="31" t="s">
        <v>9</v>
      </c>
      <c r="N6950" s="31" t="s">
        <v>25930</v>
      </c>
      <c r="O6950" s="31" t="s">
        <v>25929</v>
      </c>
      <c r="P6950" s="32" t="s">
        <v>66</v>
      </c>
      <c r="Q6950" s="32">
        <v>1</v>
      </c>
      <c r="R6950" t="str">
        <f t="shared" si="108"/>
        <v>Торотько В.О. ПП, гуртовня "Авіс" р-н Белогорский Район, пгт.Белогорье, ул.Шевченко, д.72/3</v>
      </c>
    </row>
    <row r="6951" spans="1:18" hidden="1" x14ac:dyDescent="0.25">
      <c r="A6951" s="32">
        <v>165808</v>
      </c>
      <c r="B6951" s="31" t="s">
        <v>21684</v>
      </c>
      <c r="C6951" s="31" t="s">
        <v>7112</v>
      </c>
      <c r="D6951" s="31" t="s">
        <v>21685</v>
      </c>
      <c r="E6951" s="31" t="s">
        <v>145</v>
      </c>
      <c r="F6951" s="31" t="s">
        <v>122</v>
      </c>
      <c r="G6951" s="31" t="s">
        <v>107</v>
      </c>
      <c r="H6951" s="31" t="s">
        <v>108</v>
      </c>
      <c r="I6951" s="31" t="s">
        <v>7114</v>
      </c>
      <c r="J6951" s="31" t="s">
        <v>7115</v>
      </c>
      <c r="K6951" s="31" t="s">
        <v>110</v>
      </c>
      <c r="L6951" s="31" t="s">
        <v>7112</v>
      </c>
      <c r="M6951" s="31" t="s">
        <v>16</v>
      </c>
      <c r="N6951" s="31" t="s">
        <v>25931</v>
      </c>
      <c r="O6951" s="31" t="s">
        <v>25929</v>
      </c>
      <c r="P6951" s="32" t="s">
        <v>67</v>
      </c>
      <c r="Q6951" s="32">
        <v>0.5</v>
      </c>
      <c r="R6951" t="str">
        <f t="shared" si="108"/>
        <v>Трач Т.В. ПП, маг. "Продукти" с. Покутинці, вул. Леніна</v>
      </c>
    </row>
    <row r="6952" spans="1:18" hidden="1" x14ac:dyDescent="0.25">
      <c r="A6952" s="32">
        <v>165816</v>
      </c>
      <c r="B6952" s="31" t="s">
        <v>21696</v>
      </c>
      <c r="C6952" s="31" t="s">
        <v>21697</v>
      </c>
      <c r="D6952" s="31" t="s">
        <v>21698</v>
      </c>
      <c r="E6952" s="31" t="s">
        <v>135</v>
      </c>
      <c r="F6952" s="31" t="s">
        <v>122</v>
      </c>
      <c r="G6952" s="31" t="s">
        <v>107</v>
      </c>
      <c r="H6952" s="31" t="s">
        <v>108</v>
      </c>
      <c r="I6952" s="31" t="s">
        <v>4359</v>
      </c>
      <c r="J6952" s="31" t="s">
        <v>4360</v>
      </c>
      <c r="K6952" s="31" t="s">
        <v>110</v>
      </c>
      <c r="L6952" s="31" t="s">
        <v>21697</v>
      </c>
      <c r="M6952" s="31" t="s">
        <v>8</v>
      </c>
      <c r="N6952" s="31" t="s">
        <v>25930</v>
      </c>
      <c r="O6952" s="31" t="s">
        <v>25929</v>
      </c>
      <c r="P6952" s="32" t="s">
        <v>67</v>
      </c>
      <c r="Q6952" s="32">
        <v>1</v>
      </c>
      <c r="R6952" t="str">
        <f t="shared" si="108"/>
        <v>Тригубець В.В. ПП, маг. "Валентина" р-н Шепетовский Район, с.Судилков, ул.Независимости, д.44</v>
      </c>
    </row>
    <row r="6953" spans="1:18" hidden="1" x14ac:dyDescent="0.25">
      <c r="A6953" s="32">
        <v>165816</v>
      </c>
      <c r="B6953" s="31" t="s">
        <v>21696</v>
      </c>
      <c r="C6953" s="31" t="s">
        <v>21697</v>
      </c>
      <c r="D6953" s="31" t="s">
        <v>21698</v>
      </c>
      <c r="E6953" s="31" t="s">
        <v>135</v>
      </c>
      <c r="F6953" s="31" t="s">
        <v>122</v>
      </c>
      <c r="G6953" s="31" t="s">
        <v>107</v>
      </c>
      <c r="H6953" s="31" t="s">
        <v>108</v>
      </c>
      <c r="I6953" s="31"/>
      <c r="J6953" s="31"/>
      <c r="K6953" s="31" t="s">
        <v>110</v>
      </c>
      <c r="L6953" s="31" t="s">
        <v>21697</v>
      </c>
      <c r="M6953" s="31" t="s">
        <v>8</v>
      </c>
      <c r="N6953" s="31" t="s">
        <v>25930</v>
      </c>
      <c r="O6953" s="31" t="s">
        <v>25929</v>
      </c>
      <c r="P6953" s="32" t="s">
        <v>67</v>
      </c>
      <c r="Q6953" s="32">
        <v>1</v>
      </c>
      <c r="R6953" t="str">
        <f t="shared" si="108"/>
        <v>Тригубець В.В. ПП, маг. "Валентина" р-н Шепетовский Район, с.Судилков, ул.Независимости, д.44</v>
      </c>
    </row>
    <row r="6954" spans="1:18" hidden="1" x14ac:dyDescent="0.25">
      <c r="A6954" s="32">
        <v>165818</v>
      </c>
      <c r="B6954" s="31" t="s">
        <v>21699</v>
      </c>
      <c r="C6954" s="31" t="s">
        <v>21700</v>
      </c>
      <c r="D6954" s="31" t="s">
        <v>21701</v>
      </c>
      <c r="E6954" s="31" t="s">
        <v>135</v>
      </c>
      <c r="F6954" s="31" t="s">
        <v>122</v>
      </c>
      <c r="G6954" s="31" t="s">
        <v>107</v>
      </c>
      <c r="H6954" s="31" t="s">
        <v>108</v>
      </c>
      <c r="I6954" s="31" t="s">
        <v>4359</v>
      </c>
      <c r="J6954" s="31" t="s">
        <v>4360</v>
      </c>
      <c r="K6954" s="31" t="s">
        <v>110</v>
      </c>
      <c r="L6954" s="31" t="s">
        <v>21700</v>
      </c>
      <c r="M6954" s="31" t="s">
        <v>8</v>
      </c>
      <c r="N6954" s="31" t="s">
        <v>25930</v>
      </c>
      <c r="O6954" s="31" t="s">
        <v>25929</v>
      </c>
      <c r="P6954" s="32" t="s">
        <v>66</v>
      </c>
      <c r="Q6954" s="32">
        <v>1</v>
      </c>
      <c r="R6954" t="str">
        <f t="shared" si="108"/>
        <v>Тригубець В.В. ПП, маг. "Струмочок" р-н Красиловский Район, с.Великая Медведевка, ул.Ленина, д.46а</v>
      </c>
    </row>
    <row r="6955" spans="1:18" hidden="1" x14ac:dyDescent="0.25">
      <c r="A6955" s="32">
        <v>165818</v>
      </c>
      <c r="B6955" s="31" t="s">
        <v>21699</v>
      </c>
      <c r="C6955" s="31" t="s">
        <v>21700</v>
      </c>
      <c r="D6955" s="31" t="s">
        <v>21701</v>
      </c>
      <c r="E6955" s="31" t="s">
        <v>135</v>
      </c>
      <c r="F6955" s="31" t="s">
        <v>122</v>
      </c>
      <c r="G6955" s="31" t="s">
        <v>107</v>
      </c>
      <c r="H6955" s="31" t="s">
        <v>108</v>
      </c>
      <c r="I6955" s="31"/>
      <c r="J6955" s="31"/>
      <c r="K6955" s="31" t="s">
        <v>110</v>
      </c>
      <c r="L6955" s="31" t="s">
        <v>21700</v>
      </c>
      <c r="M6955" s="31" t="s">
        <v>8</v>
      </c>
      <c r="N6955" s="31" t="s">
        <v>25930</v>
      </c>
      <c r="O6955" s="31" t="s">
        <v>25929</v>
      </c>
      <c r="P6955" s="32" t="s">
        <v>66</v>
      </c>
      <c r="Q6955" s="32">
        <v>1</v>
      </c>
      <c r="R6955" t="str">
        <f t="shared" si="108"/>
        <v>Тригубець В.В. ПП, маг. "Струмочок" р-н Красиловский Район, с.Великая Медведевка, ул.Ленина, д.46а</v>
      </c>
    </row>
    <row r="6956" spans="1:18" hidden="1" x14ac:dyDescent="0.25">
      <c r="A6956" s="32">
        <v>165824</v>
      </c>
      <c r="B6956" s="31" t="s">
        <v>21710</v>
      </c>
      <c r="C6956" s="31" t="s">
        <v>21711</v>
      </c>
      <c r="D6956" s="31" t="s">
        <v>13068</v>
      </c>
      <c r="E6956" s="31" t="s">
        <v>135</v>
      </c>
      <c r="F6956" s="31" t="s">
        <v>122</v>
      </c>
      <c r="G6956" s="31" t="s">
        <v>107</v>
      </c>
      <c r="H6956" s="31" t="s">
        <v>108</v>
      </c>
      <c r="I6956" s="31" t="s">
        <v>21712</v>
      </c>
      <c r="J6956" s="31" t="s">
        <v>21713</v>
      </c>
      <c r="K6956" s="31" t="s">
        <v>110</v>
      </c>
      <c r="L6956" s="31" t="s">
        <v>21711</v>
      </c>
      <c r="M6956" s="31" t="s">
        <v>9</v>
      </c>
      <c r="N6956" s="31" t="s">
        <v>25930</v>
      </c>
      <c r="O6956" s="31" t="s">
        <v>25929</v>
      </c>
      <c r="P6956" s="32" t="s">
        <v>67</v>
      </c>
      <c r="Q6956" s="32">
        <v>0.5</v>
      </c>
      <c r="R6956" t="str">
        <f t="shared" si="108"/>
        <v>Троян В.Ю. ПП, маг. р-н Шепетовский Район, с.Чотырбоки (0)</v>
      </c>
    </row>
    <row r="6957" spans="1:18" hidden="1" x14ac:dyDescent="0.25">
      <c r="A6957" s="32">
        <v>165824</v>
      </c>
      <c r="B6957" s="31" t="s">
        <v>21710</v>
      </c>
      <c r="C6957" s="31" t="s">
        <v>21711</v>
      </c>
      <c r="D6957" s="31" t="s">
        <v>13068</v>
      </c>
      <c r="E6957" s="31" t="s">
        <v>135</v>
      </c>
      <c r="F6957" s="31" t="s">
        <v>122</v>
      </c>
      <c r="G6957" s="31" t="s">
        <v>107</v>
      </c>
      <c r="H6957" s="31" t="s">
        <v>108</v>
      </c>
      <c r="I6957" s="31"/>
      <c r="J6957" s="31"/>
      <c r="K6957" s="31" t="s">
        <v>110</v>
      </c>
      <c r="L6957" s="31" t="s">
        <v>21711</v>
      </c>
      <c r="M6957" s="31" t="s">
        <v>9</v>
      </c>
      <c r="N6957" s="31" t="s">
        <v>25930</v>
      </c>
      <c r="O6957" s="31" t="s">
        <v>25929</v>
      </c>
      <c r="P6957" s="32" t="s">
        <v>67</v>
      </c>
      <c r="Q6957" s="32">
        <v>0.5</v>
      </c>
      <c r="R6957" t="str">
        <f t="shared" si="108"/>
        <v>Троян В.Ю. ПП, маг. р-н Шепетовский Район, с.Чотырбоки (0)</v>
      </c>
    </row>
    <row r="6958" spans="1:18" hidden="1" x14ac:dyDescent="0.25">
      <c r="A6958" s="32">
        <v>165830</v>
      </c>
      <c r="B6958" s="31" t="s">
        <v>21722</v>
      </c>
      <c r="C6958" s="31" t="s">
        <v>21723</v>
      </c>
      <c r="D6958" s="31" t="s">
        <v>21724</v>
      </c>
      <c r="E6958" s="31" t="s">
        <v>135</v>
      </c>
      <c r="F6958" s="31" t="s">
        <v>122</v>
      </c>
      <c r="G6958" s="31" t="s">
        <v>107</v>
      </c>
      <c r="H6958" s="31" t="s">
        <v>108</v>
      </c>
      <c r="I6958" s="31"/>
      <c r="J6958" s="31"/>
      <c r="K6958" s="31" t="s">
        <v>110</v>
      </c>
      <c r="L6958" s="31" t="s">
        <v>21723</v>
      </c>
      <c r="M6958" s="31" t="s">
        <v>11</v>
      </c>
      <c r="N6958" s="31" t="s">
        <v>25930</v>
      </c>
      <c r="O6958" s="31" t="s">
        <v>25929</v>
      </c>
      <c r="P6958" s="32" t="s">
        <v>66</v>
      </c>
      <c r="Q6958" s="32">
        <v>1</v>
      </c>
      <c r="R6958" t="str">
        <f t="shared" si="108"/>
        <v>Туйбов М.О. ПП, маг. "Гарант плюс" г.Шепетовка, шоссе Староконстантиновское, д.18</v>
      </c>
    </row>
    <row r="6959" spans="1:18" hidden="1" x14ac:dyDescent="0.25">
      <c r="A6959" s="32">
        <v>165830</v>
      </c>
      <c r="B6959" s="31" t="s">
        <v>21722</v>
      </c>
      <c r="C6959" s="31" t="s">
        <v>21723</v>
      </c>
      <c r="D6959" s="31" t="s">
        <v>21724</v>
      </c>
      <c r="E6959" s="31" t="s">
        <v>135</v>
      </c>
      <c r="F6959" s="31" t="s">
        <v>122</v>
      </c>
      <c r="G6959" s="31" t="s">
        <v>107</v>
      </c>
      <c r="H6959" s="31" t="s">
        <v>108</v>
      </c>
      <c r="I6959" s="31" t="s">
        <v>21725</v>
      </c>
      <c r="J6959" s="31" t="s">
        <v>21726</v>
      </c>
      <c r="K6959" s="31" t="s">
        <v>110</v>
      </c>
      <c r="L6959" s="31" t="s">
        <v>21723</v>
      </c>
      <c r="M6959" s="31" t="s">
        <v>11</v>
      </c>
      <c r="N6959" s="31" t="s">
        <v>25930</v>
      </c>
      <c r="O6959" s="31" t="s">
        <v>25929</v>
      </c>
      <c r="P6959" s="32" t="s">
        <v>66</v>
      </c>
      <c r="Q6959" s="32">
        <v>1</v>
      </c>
      <c r="R6959" t="str">
        <f t="shared" si="108"/>
        <v>Туйбов М.О. ПП, маг. "Гарант плюс" г.Шепетовка, шоссе Староконстантиновское, д.18</v>
      </c>
    </row>
    <row r="6960" spans="1:18" hidden="1" x14ac:dyDescent="0.25">
      <c r="A6960" s="32">
        <v>165831</v>
      </c>
      <c r="B6960" s="31" t="s">
        <v>21727</v>
      </c>
      <c r="C6960" s="31" t="s">
        <v>21728</v>
      </c>
      <c r="D6960" s="31" t="s">
        <v>21729</v>
      </c>
      <c r="E6960" s="31" t="s">
        <v>135</v>
      </c>
      <c r="F6960" s="31" t="s">
        <v>122</v>
      </c>
      <c r="G6960" s="31" t="s">
        <v>107</v>
      </c>
      <c r="H6960" s="31" t="s">
        <v>108</v>
      </c>
      <c r="I6960" s="31" t="s">
        <v>21730</v>
      </c>
      <c r="J6960" s="31" t="s">
        <v>21731</v>
      </c>
      <c r="K6960" s="31" t="s">
        <v>110</v>
      </c>
      <c r="L6960" s="31" t="s">
        <v>21728</v>
      </c>
      <c r="M6960" s="31" t="s">
        <v>7</v>
      </c>
      <c r="N6960" s="31" t="s">
        <v>25930</v>
      </c>
      <c r="O6960" s="31" t="s">
        <v>25929</v>
      </c>
      <c r="P6960" s="32" t="s">
        <v>67</v>
      </c>
      <c r="Q6960" s="32">
        <v>0.5</v>
      </c>
      <c r="R6960" t="str">
        <f t="shared" si="108"/>
        <v>Тукурєєв Р.В. ПП, маг. "Вікторія" г.Славута, ул.Кузовкова, д.2а</v>
      </c>
    </row>
    <row r="6961" spans="1:18" hidden="1" x14ac:dyDescent="0.25">
      <c r="A6961" s="32">
        <v>165834</v>
      </c>
      <c r="B6961" s="31" t="s">
        <v>21735</v>
      </c>
      <c r="C6961" s="31" t="s">
        <v>21736</v>
      </c>
      <c r="D6961" s="31" t="s">
        <v>21737</v>
      </c>
      <c r="E6961" s="31" t="s">
        <v>135</v>
      </c>
      <c r="F6961" s="31" t="s">
        <v>122</v>
      </c>
      <c r="G6961" s="31" t="s">
        <v>107</v>
      </c>
      <c r="H6961" s="31" t="s">
        <v>108</v>
      </c>
      <c r="I6961" s="31" t="s">
        <v>21738</v>
      </c>
      <c r="J6961" s="31" t="s">
        <v>21739</v>
      </c>
      <c r="K6961" s="31" t="s">
        <v>110</v>
      </c>
      <c r="L6961" s="31" t="s">
        <v>21736</v>
      </c>
      <c r="M6961" s="31" t="s">
        <v>11</v>
      </c>
      <c r="N6961" s="31" t="s">
        <v>25930</v>
      </c>
      <c r="O6961" s="31" t="s">
        <v>25929</v>
      </c>
      <c r="P6961" s="32" t="s">
        <v>67</v>
      </c>
      <c r="Q6961" s="32">
        <v>0.5</v>
      </c>
      <c r="R6961" t="str">
        <f t="shared" si="108"/>
        <v>Турсунова Н.М. ПП, маг. "Холодок" г.Шепетовка, пер.Терешковой, д.4</v>
      </c>
    </row>
    <row r="6962" spans="1:18" hidden="1" x14ac:dyDescent="0.25">
      <c r="A6962" s="32">
        <v>165834</v>
      </c>
      <c r="B6962" s="31" t="s">
        <v>21735</v>
      </c>
      <c r="C6962" s="31" t="s">
        <v>21736</v>
      </c>
      <c r="D6962" s="31" t="s">
        <v>21737</v>
      </c>
      <c r="E6962" s="31" t="s">
        <v>135</v>
      </c>
      <c r="F6962" s="31" t="s">
        <v>122</v>
      </c>
      <c r="G6962" s="31" t="s">
        <v>107</v>
      </c>
      <c r="H6962" s="31" t="s">
        <v>108</v>
      </c>
      <c r="I6962" s="31"/>
      <c r="J6962" s="31"/>
      <c r="K6962" s="31" t="s">
        <v>110</v>
      </c>
      <c r="L6962" s="31" t="s">
        <v>21736</v>
      </c>
      <c r="M6962" s="31" t="s">
        <v>11</v>
      </c>
      <c r="N6962" s="31" t="s">
        <v>25930</v>
      </c>
      <c r="O6962" s="31" t="s">
        <v>25929</v>
      </c>
      <c r="P6962" s="32" t="s">
        <v>67</v>
      </c>
      <c r="Q6962" s="32">
        <v>0.5</v>
      </c>
      <c r="R6962" t="str">
        <f t="shared" si="108"/>
        <v>Турсунова Н.М. ПП, маг. "Холодок" г.Шепетовка, пер.Терешковой, д.4</v>
      </c>
    </row>
    <row r="6963" spans="1:18" hidden="1" x14ac:dyDescent="0.25">
      <c r="A6963" s="32">
        <v>165839</v>
      </c>
      <c r="B6963" s="31" t="s">
        <v>21755</v>
      </c>
      <c r="C6963" s="31" t="s">
        <v>21756</v>
      </c>
      <c r="D6963" s="31" t="s">
        <v>21757</v>
      </c>
      <c r="E6963" s="31" t="s">
        <v>135</v>
      </c>
      <c r="F6963" s="31" t="s">
        <v>122</v>
      </c>
      <c r="G6963" s="31" t="s">
        <v>107</v>
      </c>
      <c r="H6963" s="31" t="s">
        <v>108</v>
      </c>
      <c r="I6963" s="31" t="s">
        <v>21758</v>
      </c>
      <c r="J6963" s="31" t="s">
        <v>21759</v>
      </c>
      <c r="K6963" s="31" t="s">
        <v>110</v>
      </c>
      <c r="L6963" s="31" t="s">
        <v>21756</v>
      </c>
      <c r="M6963" s="31" t="s">
        <v>12</v>
      </c>
      <c r="N6963" s="31" t="s">
        <v>25930</v>
      </c>
      <c r="O6963" s="31" t="s">
        <v>25929</v>
      </c>
      <c r="P6963" s="32" t="s">
        <v>67</v>
      </c>
      <c r="Q6963" s="32">
        <v>1</v>
      </c>
      <c r="R6963" t="str">
        <f t="shared" si="108"/>
        <v>Тютюнік О.С. ПП, маг. "Корона" р-н Полонский Район, г.Полонное, ул.Худякова, д.27</v>
      </c>
    </row>
    <row r="6964" spans="1:18" hidden="1" x14ac:dyDescent="0.25">
      <c r="A6964" s="32">
        <v>165840</v>
      </c>
      <c r="B6964" s="31" t="s">
        <v>21760</v>
      </c>
      <c r="C6964" s="31" t="s">
        <v>21761</v>
      </c>
      <c r="D6964" s="31" t="s">
        <v>21762</v>
      </c>
      <c r="E6964" s="31" t="s">
        <v>135</v>
      </c>
      <c r="F6964" s="31" t="s">
        <v>122</v>
      </c>
      <c r="G6964" s="31" t="s">
        <v>107</v>
      </c>
      <c r="H6964" s="31" t="s">
        <v>108</v>
      </c>
      <c r="I6964" s="31"/>
      <c r="J6964" s="31"/>
      <c r="K6964" s="31" t="s">
        <v>110</v>
      </c>
      <c r="L6964" s="31" t="s">
        <v>21761</v>
      </c>
      <c r="M6964" s="31" t="s">
        <v>12</v>
      </c>
      <c r="N6964" s="31" t="s">
        <v>25930</v>
      </c>
      <c r="O6964" s="31" t="s">
        <v>25929</v>
      </c>
      <c r="P6964" s="32" t="s">
        <v>67</v>
      </c>
      <c r="Q6964" s="32">
        <v>0</v>
      </c>
      <c r="R6964" t="str">
        <f t="shared" si="108"/>
        <v>Тютюнік О.С. ПП, маг. "Продукти" р-н Полонский Район, г.Полонное, ул.Привокзальная (0)</v>
      </c>
    </row>
    <row r="6965" spans="1:18" hidden="1" x14ac:dyDescent="0.25">
      <c r="A6965" s="32">
        <v>165840</v>
      </c>
      <c r="B6965" s="31" t="s">
        <v>21760</v>
      </c>
      <c r="C6965" s="31" t="s">
        <v>21761</v>
      </c>
      <c r="D6965" s="31" t="s">
        <v>21762</v>
      </c>
      <c r="E6965" s="31" t="s">
        <v>135</v>
      </c>
      <c r="F6965" s="31" t="s">
        <v>122</v>
      </c>
      <c r="G6965" s="31" t="s">
        <v>107</v>
      </c>
      <c r="H6965" s="31" t="s">
        <v>108</v>
      </c>
      <c r="I6965" s="31" t="s">
        <v>21758</v>
      </c>
      <c r="J6965" s="31" t="s">
        <v>21759</v>
      </c>
      <c r="K6965" s="31" t="s">
        <v>110</v>
      </c>
      <c r="L6965" s="31" t="s">
        <v>21761</v>
      </c>
      <c r="M6965" s="31" t="s">
        <v>12</v>
      </c>
      <c r="N6965" s="31" t="s">
        <v>25930</v>
      </c>
      <c r="O6965" s="31" t="s">
        <v>25929</v>
      </c>
      <c r="P6965" s="32" t="s">
        <v>67</v>
      </c>
      <c r="Q6965" s="32">
        <v>0</v>
      </c>
      <c r="R6965" t="str">
        <f t="shared" si="108"/>
        <v>Тютюнік О.С. ПП, маг. "Продукти" р-н Полонский Район, г.Полонное, ул.Привокзальная (0)</v>
      </c>
    </row>
    <row r="6966" spans="1:18" hidden="1" x14ac:dyDescent="0.25">
      <c r="A6966" s="32">
        <v>165841</v>
      </c>
      <c r="B6966" s="31" t="s">
        <v>21763</v>
      </c>
      <c r="C6966" s="31" t="s">
        <v>21764</v>
      </c>
      <c r="D6966" s="31" t="s">
        <v>21765</v>
      </c>
      <c r="E6966" s="31" t="s">
        <v>145</v>
      </c>
      <c r="F6966" s="31" t="s">
        <v>122</v>
      </c>
      <c r="G6966" s="31" t="s">
        <v>107</v>
      </c>
      <c r="H6966" s="31" t="s">
        <v>108</v>
      </c>
      <c r="I6966" s="31" t="s">
        <v>21766</v>
      </c>
      <c r="J6966" s="31" t="s">
        <v>21767</v>
      </c>
      <c r="K6966" s="31" t="s">
        <v>110</v>
      </c>
      <c r="L6966" s="31" t="s">
        <v>21764</v>
      </c>
      <c r="M6966" s="31" t="s">
        <v>25936</v>
      </c>
      <c r="N6966" s="31" t="s">
        <v>25931</v>
      </c>
      <c r="O6966" s="31" t="s">
        <v>25929</v>
      </c>
      <c r="P6966" s="32" t="s">
        <v>67</v>
      </c>
      <c r="Q6966" s="32">
        <v>0.5</v>
      </c>
      <c r="R6966" t="str">
        <f t="shared" si="108"/>
        <v>Тюх Л.В. ПП, маг. "Продукти" р-н Ярмолинецкий Район, с.Кадиевка, ул.Победы, д. (вагончик)</v>
      </c>
    </row>
    <row r="6967" spans="1:18" hidden="1" x14ac:dyDescent="0.25">
      <c r="A6967" s="32">
        <v>165841</v>
      </c>
      <c r="B6967" s="31" t="s">
        <v>21763</v>
      </c>
      <c r="C6967" s="31" t="s">
        <v>21764</v>
      </c>
      <c r="D6967" s="31" t="s">
        <v>21765</v>
      </c>
      <c r="E6967" s="31" t="s">
        <v>145</v>
      </c>
      <c r="F6967" s="31" t="s">
        <v>122</v>
      </c>
      <c r="G6967" s="31" t="s">
        <v>107</v>
      </c>
      <c r="H6967" s="31" t="s">
        <v>108</v>
      </c>
      <c r="I6967" s="31"/>
      <c r="J6967" s="31"/>
      <c r="K6967" s="31" t="s">
        <v>110</v>
      </c>
      <c r="L6967" s="31" t="s">
        <v>21764</v>
      </c>
      <c r="M6967" s="31" t="s">
        <v>25936</v>
      </c>
      <c r="N6967" s="31" t="s">
        <v>25931</v>
      </c>
      <c r="O6967" s="31" t="s">
        <v>25929</v>
      </c>
      <c r="P6967" s="32" t="s">
        <v>67</v>
      </c>
      <c r="Q6967" s="32">
        <v>0.5</v>
      </c>
      <c r="R6967" t="str">
        <f t="shared" si="108"/>
        <v>Тюх Л.В. ПП, маг. "Продукти" р-н Ярмолинецкий Район, с.Кадиевка, ул.Победы, д. (вагончик)</v>
      </c>
    </row>
    <row r="6968" spans="1:18" hidden="1" x14ac:dyDescent="0.25">
      <c r="A6968" s="32">
        <v>165931</v>
      </c>
      <c r="B6968" s="31" t="s">
        <v>21984</v>
      </c>
      <c r="C6968" s="31" t="s">
        <v>21985</v>
      </c>
      <c r="D6968" s="31" t="s">
        <v>21986</v>
      </c>
      <c r="E6968" s="31" t="s">
        <v>135</v>
      </c>
      <c r="F6968" s="31" t="s">
        <v>122</v>
      </c>
      <c r="G6968" s="31" t="s">
        <v>107</v>
      </c>
      <c r="H6968" s="31" t="s">
        <v>108</v>
      </c>
      <c r="I6968" s="31" t="s">
        <v>21987</v>
      </c>
      <c r="J6968" s="31" t="s">
        <v>21988</v>
      </c>
      <c r="K6968" s="31" t="s">
        <v>110</v>
      </c>
      <c r="L6968" s="31" t="s">
        <v>21985</v>
      </c>
      <c r="M6968" s="31" t="s">
        <v>9</v>
      </c>
      <c r="N6968" s="31" t="s">
        <v>25930</v>
      </c>
      <c r="O6968" s="31" t="s">
        <v>25929</v>
      </c>
      <c r="P6968" s="32" t="s">
        <v>66</v>
      </c>
      <c r="Q6968" s="32">
        <v>1</v>
      </c>
      <c r="R6968" t="str">
        <f t="shared" si="108"/>
        <v>Федчук С.І. ПП, маг. "Продукти" р-н Изяславский Район, с.Билогородка, ул.Центральная, д.10а</v>
      </c>
    </row>
    <row r="6969" spans="1:18" hidden="1" x14ac:dyDescent="0.25">
      <c r="A6969" s="32">
        <v>165931</v>
      </c>
      <c r="B6969" s="31" t="s">
        <v>21984</v>
      </c>
      <c r="C6969" s="31" t="s">
        <v>21985</v>
      </c>
      <c r="D6969" s="31" t="s">
        <v>21986</v>
      </c>
      <c r="E6969" s="31" t="s">
        <v>135</v>
      </c>
      <c r="F6969" s="31" t="s">
        <v>122</v>
      </c>
      <c r="G6969" s="31" t="s">
        <v>107</v>
      </c>
      <c r="H6969" s="31" t="s">
        <v>108</v>
      </c>
      <c r="I6969" s="31"/>
      <c r="J6969" s="31"/>
      <c r="K6969" s="31" t="s">
        <v>110</v>
      </c>
      <c r="L6969" s="31" t="s">
        <v>21985</v>
      </c>
      <c r="M6969" s="31" t="s">
        <v>9</v>
      </c>
      <c r="N6969" s="31" t="s">
        <v>25930</v>
      </c>
      <c r="O6969" s="31" t="s">
        <v>25929</v>
      </c>
      <c r="P6969" s="32" t="s">
        <v>66</v>
      </c>
      <c r="Q6969" s="32">
        <v>1</v>
      </c>
      <c r="R6969" t="str">
        <f t="shared" si="108"/>
        <v>Федчук С.І. ПП, маг. "Продукти" р-н Изяславский Район, с.Билогородка, ул.Центральная, д.10а</v>
      </c>
    </row>
    <row r="6970" spans="1:18" hidden="1" x14ac:dyDescent="0.25">
      <c r="A6970" s="32">
        <v>165934</v>
      </c>
      <c r="B6970" s="31" t="s">
        <v>21992</v>
      </c>
      <c r="C6970" s="31" t="s">
        <v>21993</v>
      </c>
      <c r="D6970" s="31" t="s">
        <v>21991</v>
      </c>
      <c r="E6970" s="31" t="s">
        <v>135</v>
      </c>
      <c r="F6970" s="31" t="s">
        <v>122</v>
      </c>
      <c r="G6970" s="31" t="s">
        <v>107</v>
      </c>
      <c r="H6970" s="31" t="s">
        <v>108</v>
      </c>
      <c r="I6970" s="31" t="s">
        <v>21994</v>
      </c>
      <c r="J6970" s="31" t="s">
        <v>21995</v>
      </c>
      <c r="K6970" s="31" t="s">
        <v>110</v>
      </c>
      <c r="L6970" s="31" t="s">
        <v>21993</v>
      </c>
      <c r="M6970" s="31" t="s">
        <v>12</v>
      </c>
      <c r="N6970" s="31" t="s">
        <v>25930</v>
      </c>
      <c r="O6970" s="31" t="s">
        <v>25929</v>
      </c>
      <c r="P6970" s="32" t="s">
        <v>66</v>
      </c>
      <c r="Q6970" s="32">
        <v>1</v>
      </c>
      <c r="R6970" t="str">
        <f t="shared" si="108"/>
        <v>Фелонюк С.К. ПП, гуртовня р-н Полонский Район, г.Полонное, ул.Привокзальная, д.66</v>
      </c>
    </row>
    <row r="6971" spans="1:18" hidden="1" x14ac:dyDescent="0.25">
      <c r="A6971" s="32">
        <v>165935</v>
      </c>
      <c r="B6971" s="31" t="s">
        <v>21996</v>
      </c>
      <c r="C6971" s="31" t="s">
        <v>21997</v>
      </c>
      <c r="D6971" s="31" t="s">
        <v>20509</v>
      </c>
      <c r="E6971" s="31" t="s">
        <v>135</v>
      </c>
      <c r="F6971" s="31" t="s">
        <v>122</v>
      </c>
      <c r="G6971" s="31" t="s">
        <v>155</v>
      </c>
      <c r="H6971" s="31" t="s">
        <v>108</v>
      </c>
      <c r="I6971" s="31" t="s">
        <v>21998</v>
      </c>
      <c r="J6971" s="31" t="s">
        <v>21999</v>
      </c>
      <c r="K6971" s="31" t="s">
        <v>110</v>
      </c>
      <c r="L6971" s="31" t="s">
        <v>21997</v>
      </c>
      <c r="M6971" s="31" t="s">
        <v>9</v>
      </c>
      <c r="N6971" s="31" t="s">
        <v>25930</v>
      </c>
      <c r="O6971" s="31" t="s">
        <v>25929</v>
      </c>
      <c r="P6971" s="32" t="s">
        <v>66</v>
      </c>
      <c r="Q6971" s="32">
        <v>1</v>
      </c>
      <c r="R6971" t="str">
        <f t="shared" si="108"/>
        <v>Фендич А.В. ПП, маг. "Продсервісмаркет" р-н Белогорский Район, пгт.Ямполь, ул.Ленина, д.34</v>
      </c>
    </row>
    <row r="6972" spans="1:18" hidden="1" x14ac:dyDescent="0.25">
      <c r="A6972" s="32">
        <v>165935</v>
      </c>
      <c r="B6972" s="31" t="s">
        <v>21996</v>
      </c>
      <c r="C6972" s="31" t="s">
        <v>21997</v>
      </c>
      <c r="D6972" s="31" t="s">
        <v>20509</v>
      </c>
      <c r="E6972" s="31" t="s">
        <v>135</v>
      </c>
      <c r="F6972" s="31" t="s">
        <v>122</v>
      </c>
      <c r="G6972" s="31" t="s">
        <v>155</v>
      </c>
      <c r="H6972" s="31" t="s">
        <v>108</v>
      </c>
      <c r="I6972" s="31"/>
      <c r="J6972" s="31"/>
      <c r="K6972" s="31" t="s">
        <v>110</v>
      </c>
      <c r="L6972" s="31" t="s">
        <v>21997</v>
      </c>
      <c r="M6972" s="31" t="s">
        <v>9</v>
      </c>
      <c r="N6972" s="31" t="s">
        <v>25930</v>
      </c>
      <c r="O6972" s="31" t="s">
        <v>25929</v>
      </c>
      <c r="P6972" s="32" t="s">
        <v>66</v>
      </c>
      <c r="Q6972" s="32">
        <v>1</v>
      </c>
      <c r="R6972" t="str">
        <f t="shared" si="108"/>
        <v>Фендич А.В. ПП, маг. "Продсервісмаркет" р-н Белогорский Район, пгт.Ямполь, ул.Ленина, д.34</v>
      </c>
    </row>
    <row r="6973" spans="1:18" hidden="1" x14ac:dyDescent="0.25">
      <c r="A6973" s="32">
        <v>165940</v>
      </c>
      <c r="B6973" s="31" t="s">
        <v>22011</v>
      </c>
      <c r="C6973" s="31" t="s">
        <v>22012</v>
      </c>
      <c r="D6973" s="31" t="s">
        <v>22013</v>
      </c>
      <c r="E6973" s="31" t="s">
        <v>135</v>
      </c>
      <c r="F6973" s="31" t="s">
        <v>122</v>
      </c>
      <c r="G6973" s="31" t="s">
        <v>107</v>
      </c>
      <c r="H6973" s="31" t="s">
        <v>108</v>
      </c>
      <c r="I6973" s="31" t="s">
        <v>22014</v>
      </c>
      <c r="J6973" s="31" t="s">
        <v>22015</v>
      </c>
      <c r="K6973" s="31" t="s">
        <v>110</v>
      </c>
      <c r="L6973" s="31" t="s">
        <v>22012</v>
      </c>
      <c r="M6973" s="31" t="s">
        <v>8</v>
      </c>
      <c r="N6973" s="31" t="s">
        <v>25930</v>
      </c>
      <c r="O6973" s="31" t="s">
        <v>25929</v>
      </c>
      <c r="P6973" s="32" t="s">
        <v>66</v>
      </c>
      <c r="Q6973" s="32">
        <v>1</v>
      </c>
      <c r="R6973" t="str">
        <f t="shared" si="108"/>
        <v>Грицай В.Д. ПП, маг. "Фортуна" р-н Шепетовский Район, с.Судилков, ул.Ленина, д.64</v>
      </c>
    </row>
    <row r="6974" spans="1:18" hidden="1" x14ac:dyDescent="0.25">
      <c r="A6974" s="32">
        <v>165940</v>
      </c>
      <c r="B6974" s="31" t="s">
        <v>22011</v>
      </c>
      <c r="C6974" s="31" t="s">
        <v>22012</v>
      </c>
      <c r="D6974" s="31" t="s">
        <v>22013</v>
      </c>
      <c r="E6974" s="31" t="s">
        <v>135</v>
      </c>
      <c r="F6974" s="31" t="s">
        <v>122</v>
      </c>
      <c r="G6974" s="31" t="s">
        <v>107</v>
      </c>
      <c r="H6974" s="31" t="s">
        <v>108</v>
      </c>
      <c r="I6974" s="31"/>
      <c r="J6974" s="31"/>
      <c r="K6974" s="31" t="s">
        <v>110</v>
      </c>
      <c r="L6974" s="31" t="s">
        <v>22016</v>
      </c>
      <c r="M6974" s="31" t="s">
        <v>8</v>
      </c>
      <c r="N6974" s="31" t="s">
        <v>25930</v>
      </c>
      <c r="O6974" s="31" t="s">
        <v>25929</v>
      </c>
      <c r="P6974" s="32" t="s">
        <v>66</v>
      </c>
      <c r="Q6974" s="32">
        <v>1</v>
      </c>
      <c r="R6974" t="str">
        <f t="shared" si="108"/>
        <v>Грицай В.Д. ПП, маг. "Фортуна" р-н Шепетовский Район, с.Судилков, ул.Ленина, д.64</v>
      </c>
    </row>
    <row r="6975" spans="1:18" hidden="1" x14ac:dyDescent="0.25">
      <c r="A6975" s="32">
        <v>165942</v>
      </c>
      <c r="B6975" s="31" t="s">
        <v>22020</v>
      </c>
      <c r="C6975" s="31" t="s">
        <v>22021</v>
      </c>
      <c r="D6975" s="31" t="s">
        <v>22022</v>
      </c>
      <c r="E6975" s="31" t="s">
        <v>145</v>
      </c>
      <c r="F6975" s="31" t="s">
        <v>122</v>
      </c>
      <c r="G6975" s="31" t="s">
        <v>107</v>
      </c>
      <c r="H6975" s="31" t="s">
        <v>108</v>
      </c>
      <c r="I6975" s="31" t="s">
        <v>12740</v>
      </c>
      <c r="J6975" s="31" t="s">
        <v>12741</v>
      </c>
      <c r="K6975" s="31" t="s">
        <v>110</v>
      </c>
      <c r="L6975" s="31" t="s">
        <v>22021</v>
      </c>
      <c r="M6975" s="31" t="s">
        <v>13</v>
      </c>
      <c r="N6975" s="31" t="s">
        <v>25931</v>
      </c>
      <c r="O6975" s="31" t="s">
        <v>25929</v>
      </c>
      <c r="P6975" s="32" t="s">
        <v>66</v>
      </c>
      <c r="Q6975" s="32">
        <v>1</v>
      </c>
      <c r="R6975" t="str">
        <f t="shared" si="108"/>
        <v>Фещук М.І. ПП, маг. "Роксолана" р-н Деражнянский Район, г.Деражня, ул.Ревуцкого, д.5</v>
      </c>
    </row>
    <row r="6976" spans="1:18" hidden="1" x14ac:dyDescent="0.25">
      <c r="A6976" s="32">
        <v>165944</v>
      </c>
      <c r="B6976" s="31" t="s">
        <v>22023</v>
      </c>
      <c r="C6976" s="31" t="s">
        <v>22024</v>
      </c>
      <c r="D6976" s="31" t="s">
        <v>22025</v>
      </c>
      <c r="E6976" s="31" t="s">
        <v>135</v>
      </c>
      <c r="F6976" s="31" t="s">
        <v>122</v>
      </c>
      <c r="G6976" s="31" t="s">
        <v>107</v>
      </c>
      <c r="H6976" s="31" t="s">
        <v>108</v>
      </c>
      <c r="I6976" s="31" t="s">
        <v>22026</v>
      </c>
      <c r="J6976" s="31" t="s">
        <v>22027</v>
      </c>
      <c r="K6976" s="31" t="s">
        <v>110</v>
      </c>
      <c r="L6976" s="31" t="s">
        <v>22024</v>
      </c>
      <c r="M6976" s="31" t="s">
        <v>10</v>
      </c>
      <c r="N6976" s="31" t="s">
        <v>25930</v>
      </c>
      <c r="O6976" s="31" t="s">
        <v>25929</v>
      </c>
      <c r="P6976" s="32" t="s">
        <v>67</v>
      </c>
      <c r="Q6976" s="32">
        <v>0.5</v>
      </c>
      <c r="R6976" t="str">
        <f t="shared" si="108"/>
        <v>Філіппова В.М. ПП, маг. "На окраїні" г.Нетишин, ул.Шевченко, д.22</v>
      </c>
    </row>
    <row r="6977" spans="1:18" hidden="1" x14ac:dyDescent="0.25">
      <c r="A6977" s="32">
        <v>165947</v>
      </c>
      <c r="B6977" s="31" t="s">
        <v>22032</v>
      </c>
      <c r="C6977" s="31" t="s">
        <v>22033</v>
      </c>
      <c r="D6977" s="31" t="s">
        <v>22034</v>
      </c>
      <c r="E6977" s="31" t="s">
        <v>145</v>
      </c>
      <c r="F6977" s="31" t="s">
        <v>122</v>
      </c>
      <c r="G6977" s="31" t="s">
        <v>155</v>
      </c>
      <c r="H6977" s="31" t="s">
        <v>108</v>
      </c>
      <c r="I6977" s="31" t="s">
        <v>12762</v>
      </c>
      <c r="J6977" s="31" t="s">
        <v>12763</v>
      </c>
      <c r="K6977" s="31" t="s">
        <v>110</v>
      </c>
      <c r="L6977" s="31" t="s">
        <v>22033</v>
      </c>
      <c r="M6977" s="31" t="s">
        <v>25936</v>
      </c>
      <c r="N6977" s="31" t="s">
        <v>25931</v>
      </c>
      <c r="O6977" s="31" t="s">
        <v>25929</v>
      </c>
      <c r="P6977" s="32" t="s">
        <v>66</v>
      </c>
      <c r="Q6977" s="32">
        <v>1</v>
      </c>
      <c r="R6977" t="str">
        <f t="shared" si="108"/>
        <v>Фірма "Бакалія" ПрАТ, маг. "Економ №15" р-н Ярмолинецкий Район, пгт.Ярмолинцы, пер.Чапаева, д.71</v>
      </c>
    </row>
    <row r="6978" spans="1:18" hidden="1" x14ac:dyDescent="0.25">
      <c r="A6978" s="32">
        <v>165947</v>
      </c>
      <c r="B6978" s="31" t="s">
        <v>22032</v>
      </c>
      <c r="C6978" s="31" t="s">
        <v>22033</v>
      </c>
      <c r="D6978" s="31" t="s">
        <v>22034</v>
      </c>
      <c r="E6978" s="31" t="s">
        <v>145</v>
      </c>
      <c r="F6978" s="31" t="s">
        <v>122</v>
      </c>
      <c r="G6978" s="31" t="s">
        <v>155</v>
      </c>
      <c r="H6978" s="31" t="s">
        <v>108</v>
      </c>
      <c r="I6978" s="31"/>
      <c r="J6978" s="31"/>
      <c r="K6978" s="31" t="s">
        <v>110</v>
      </c>
      <c r="L6978" s="31" t="s">
        <v>22033</v>
      </c>
      <c r="M6978" s="31" t="s">
        <v>25936</v>
      </c>
      <c r="N6978" s="31" t="s">
        <v>25931</v>
      </c>
      <c r="O6978" s="31" t="s">
        <v>25929</v>
      </c>
      <c r="P6978" s="32" t="s">
        <v>66</v>
      </c>
      <c r="Q6978" s="32">
        <v>1</v>
      </c>
      <c r="R6978" t="str">
        <f t="shared" si="108"/>
        <v>Фірма "Бакалія" ПрАТ, маг. "Економ №15" р-н Ярмолинецкий Район, пгт.Ярмолинцы, пер.Чапаева, д.71</v>
      </c>
    </row>
    <row r="6979" spans="1:18" hidden="1" x14ac:dyDescent="0.25">
      <c r="A6979" s="32">
        <v>165949</v>
      </c>
      <c r="B6979" s="31" t="s">
        <v>22038</v>
      </c>
      <c r="C6979" s="31" t="s">
        <v>22039</v>
      </c>
      <c r="D6979" s="31" t="s">
        <v>22040</v>
      </c>
      <c r="E6979" s="31" t="s">
        <v>135</v>
      </c>
      <c r="F6979" s="31" t="s">
        <v>122</v>
      </c>
      <c r="G6979" s="31" t="s">
        <v>155</v>
      </c>
      <c r="H6979" s="31" t="s">
        <v>108</v>
      </c>
      <c r="I6979" s="31"/>
      <c r="J6979" s="31"/>
      <c r="K6979" s="31" t="s">
        <v>110</v>
      </c>
      <c r="L6979" s="31" t="s">
        <v>22039</v>
      </c>
      <c r="M6979" s="31" t="s">
        <v>7</v>
      </c>
      <c r="N6979" s="31" t="s">
        <v>25930</v>
      </c>
      <c r="O6979" s="31" t="s">
        <v>25929</v>
      </c>
      <c r="P6979" s="32" t="s">
        <v>66</v>
      </c>
      <c r="Q6979" s="32">
        <v>1</v>
      </c>
      <c r="R6979" t="str">
        <f t="shared" ref="R6979:R7042" si="109">CONCATENATE(C6979," ",D6979)</f>
        <v>Фірма "Бакалія" ПрАТ, маг. "Економ №21" г.Славута, ул.Лесная, д.3</v>
      </c>
    </row>
    <row r="6980" spans="1:18" hidden="1" x14ac:dyDescent="0.25">
      <c r="A6980" s="32">
        <v>165949</v>
      </c>
      <c r="B6980" s="31" t="s">
        <v>22038</v>
      </c>
      <c r="C6980" s="31" t="s">
        <v>22039</v>
      </c>
      <c r="D6980" s="31" t="s">
        <v>22040</v>
      </c>
      <c r="E6980" s="31" t="s">
        <v>135</v>
      </c>
      <c r="F6980" s="31" t="s">
        <v>122</v>
      </c>
      <c r="G6980" s="31" t="s">
        <v>155</v>
      </c>
      <c r="H6980" s="31" t="s">
        <v>108</v>
      </c>
      <c r="I6980" s="31" t="s">
        <v>12762</v>
      </c>
      <c r="J6980" s="31" t="s">
        <v>12763</v>
      </c>
      <c r="K6980" s="31" t="s">
        <v>110</v>
      </c>
      <c r="L6980" s="31" t="s">
        <v>22039</v>
      </c>
      <c r="M6980" s="31" t="s">
        <v>7</v>
      </c>
      <c r="N6980" s="31" t="s">
        <v>25930</v>
      </c>
      <c r="O6980" s="31" t="s">
        <v>25929</v>
      </c>
      <c r="P6980" s="32" t="s">
        <v>66</v>
      </c>
      <c r="Q6980" s="32">
        <v>1</v>
      </c>
      <c r="R6980" t="str">
        <f t="shared" si="109"/>
        <v>Фірма "Бакалія" ПрАТ, маг. "Економ №21" г.Славута, ул.Лесная, д.3</v>
      </c>
    </row>
    <row r="6981" spans="1:18" hidden="1" x14ac:dyDescent="0.25">
      <c r="A6981" s="32">
        <v>165963</v>
      </c>
      <c r="B6981" s="31" t="s">
        <v>22068</v>
      </c>
      <c r="C6981" s="31" t="s">
        <v>22069</v>
      </c>
      <c r="D6981" s="31" t="s">
        <v>21464</v>
      </c>
      <c r="E6981" s="31" t="s">
        <v>145</v>
      </c>
      <c r="F6981" s="31" t="s">
        <v>122</v>
      </c>
      <c r="G6981" s="31" t="s">
        <v>107</v>
      </c>
      <c r="H6981" s="31" t="s">
        <v>108</v>
      </c>
      <c r="I6981" s="31" t="s">
        <v>22070</v>
      </c>
      <c r="J6981" s="31" t="s">
        <v>22071</v>
      </c>
      <c r="K6981" s="31" t="s">
        <v>110</v>
      </c>
      <c r="L6981" s="31" t="s">
        <v>22069</v>
      </c>
      <c r="M6981" s="31" t="s">
        <v>16</v>
      </c>
      <c r="N6981" s="31" t="s">
        <v>25931</v>
      </c>
      <c r="O6981" s="31" t="s">
        <v>25929</v>
      </c>
      <c r="P6981" s="32" t="s">
        <v>25948</v>
      </c>
      <c r="Q6981" s="32">
        <v>0.5</v>
      </c>
      <c r="R6981" t="str">
        <f t="shared" si="109"/>
        <v>Франчук О.С. ПП, маг. "Радівчанка" р-н Деражнянский Район, с.Радивци, ул.Подольская, д.16</v>
      </c>
    </row>
    <row r="6982" spans="1:18" hidden="1" x14ac:dyDescent="0.25">
      <c r="A6982" s="32">
        <v>165964</v>
      </c>
      <c r="B6982" s="31" t="s">
        <v>22072</v>
      </c>
      <c r="C6982" s="31" t="s">
        <v>22073</v>
      </c>
      <c r="D6982" s="31" t="s">
        <v>22074</v>
      </c>
      <c r="E6982" s="31" t="s">
        <v>145</v>
      </c>
      <c r="F6982" s="31" t="s">
        <v>122</v>
      </c>
      <c r="G6982" s="31" t="s">
        <v>107</v>
      </c>
      <c r="H6982" s="31" t="s">
        <v>108</v>
      </c>
      <c r="I6982" s="31" t="s">
        <v>124</v>
      </c>
      <c r="J6982" s="31" t="s">
        <v>109</v>
      </c>
      <c r="K6982" s="31" t="s">
        <v>110</v>
      </c>
      <c r="L6982" s="31" t="s">
        <v>22073</v>
      </c>
      <c r="M6982" s="31" t="s">
        <v>16</v>
      </c>
      <c r="N6982" s="31" t="s">
        <v>25931</v>
      </c>
      <c r="O6982" s="31" t="s">
        <v>25929</v>
      </c>
      <c r="P6982" s="32" t="s">
        <v>67</v>
      </c>
      <c r="Q6982" s="32">
        <v>0.5</v>
      </c>
      <c r="R6982" t="str">
        <f t="shared" si="109"/>
        <v>Фрединський  ПП, маг."Нижне" р-н Деражнянский Район, с.Нижнее, ул.Ленина, д.132</v>
      </c>
    </row>
    <row r="6983" spans="1:18" hidden="1" x14ac:dyDescent="0.25">
      <c r="A6983" s="32">
        <v>165989</v>
      </c>
      <c r="B6983" s="31" t="s">
        <v>22124</v>
      </c>
      <c r="C6983" s="31" t="s">
        <v>22125</v>
      </c>
      <c r="D6983" s="31" t="s">
        <v>11513</v>
      </c>
      <c r="E6983" s="31" t="s">
        <v>135</v>
      </c>
      <c r="F6983" s="31" t="s">
        <v>122</v>
      </c>
      <c r="G6983" s="31" t="s">
        <v>115</v>
      </c>
      <c r="H6983" s="31" t="s">
        <v>116</v>
      </c>
      <c r="I6983" s="31" t="s">
        <v>22126</v>
      </c>
      <c r="J6983" s="31" t="s">
        <v>22127</v>
      </c>
      <c r="K6983" s="31" t="s">
        <v>110</v>
      </c>
      <c r="L6983" s="31" t="s">
        <v>22125</v>
      </c>
      <c r="M6983" s="31" t="s">
        <v>12</v>
      </c>
      <c r="N6983" s="31" t="s">
        <v>25930</v>
      </c>
      <c r="O6983" s="31" t="s">
        <v>25929</v>
      </c>
      <c r="P6983" s="32" t="s">
        <v>66</v>
      </c>
      <c r="Q6983" s="32">
        <v>1</v>
      </c>
      <c r="R6983" t="str">
        <f t="shared" si="109"/>
        <v>Хилюк В.А. ПП, к-к р-н Полонский Район, г.Полонное (ринкова площа)</v>
      </c>
    </row>
    <row r="6984" spans="1:18" hidden="1" x14ac:dyDescent="0.25">
      <c r="A6984" s="32">
        <v>165989</v>
      </c>
      <c r="B6984" s="31" t="s">
        <v>22124</v>
      </c>
      <c r="C6984" s="31" t="s">
        <v>22125</v>
      </c>
      <c r="D6984" s="31" t="s">
        <v>11513</v>
      </c>
      <c r="E6984" s="31" t="s">
        <v>135</v>
      </c>
      <c r="F6984" s="31" t="s">
        <v>122</v>
      </c>
      <c r="G6984" s="31" t="s">
        <v>115</v>
      </c>
      <c r="H6984" s="31" t="s">
        <v>116</v>
      </c>
      <c r="I6984" s="31"/>
      <c r="J6984" s="31"/>
      <c r="K6984" s="31" t="s">
        <v>110</v>
      </c>
      <c r="L6984" s="31" t="s">
        <v>22125</v>
      </c>
      <c r="M6984" s="31" t="s">
        <v>12</v>
      </c>
      <c r="N6984" s="31" t="s">
        <v>25930</v>
      </c>
      <c r="O6984" s="31" t="s">
        <v>25929</v>
      </c>
      <c r="P6984" s="32" t="s">
        <v>66</v>
      </c>
      <c r="Q6984" s="32">
        <v>1</v>
      </c>
      <c r="R6984" t="str">
        <f t="shared" si="109"/>
        <v>Хилюк В.А. ПП, к-к р-н Полонский Район, г.Полонное (ринкова площа)</v>
      </c>
    </row>
    <row r="6985" spans="1:18" hidden="1" x14ac:dyDescent="0.25">
      <c r="A6985" s="32">
        <v>166031</v>
      </c>
      <c r="B6985" s="31" t="s">
        <v>635</v>
      </c>
      <c r="C6985" s="31" t="s">
        <v>22182</v>
      </c>
      <c r="D6985" s="31" t="s">
        <v>22183</v>
      </c>
      <c r="E6985" s="31" t="s">
        <v>145</v>
      </c>
      <c r="F6985" s="31" t="s">
        <v>122</v>
      </c>
      <c r="G6985" s="31" t="s">
        <v>107</v>
      </c>
      <c r="H6985" s="31" t="s">
        <v>108</v>
      </c>
      <c r="I6985" s="31" t="s">
        <v>22184</v>
      </c>
      <c r="J6985" s="31" t="s">
        <v>22185</v>
      </c>
      <c r="K6985" s="31" t="s">
        <v>110</v>
      </c>
      <c r="L6985" s="31" t="s">
        <v>22182</v>
      </c>
      <c r="M6985" s="31" t="s">
        <v>16</v>
      </c>
      <c r="N6985" s="31" t="s">
        <v>25931</v>
      </c>
      <c r="O6985" s="31" t="s">
        <v>25929</v>
      </c>
      <c r="P6985" s="32" t="s">
        <v>66</v>
      </c>
      <c r="Q6985" s="32">
        <v>0.5</v>
      </c>
      <c r="R6985" t="str">
        <f t="shared" si="109"/>
        <v>Бондар А.Ю. ПП, маг. "Магазин" р-н Деражнянский Район, с.Божикивци, ул.Ленина, д.2/1</v>
      </c>
    </row>
    <row r="6986" spans="1:18" hidden="1" x14ac:dyDescent="0.25">
      <c r="A6986" s="32">
        <v>166059</v>
      </c>
      <c r="B6986" s="31" t="s">
        <v>22223</v>
      </c>
      <c r="C6986" s="31" t="s">
        <v>22224</v>
      </c>
      <c r="D6986" s="31" t="s">
        <v>22225</v>
      </c>
      <c r="E6986" s="31" t="s">
        <v>135</v>
      </c>
      <c r="F6986" s="31" t="s">
        <v>122</v>
      </c>
      <c r="G6986" s="31" t="s">
        <v>107</v>
      </c>
      <c r="H6986" s="31" t="s">
        <v>108</v>
      </c>
      <c r="I6986" s="31" t="s">
        <v>559</v>
      </c>
      <c r="J6986" s="31" t="s">
        <v>560</v>
      </c>
      <c r="K6986" s="31" t="s">
        <v>110</v>
      </c>
      <c r="L6986" s="31" t="s">
        <v>22224</v>
      </c>
      <c r="M6986" s="31" t="s">
        <v>9</v>
      </c>
      <c r="N6986" s="31" t="s">
        <v>25930</v>
      </c>
      <c r="O6986" s="31" t="s">
        <v>25929</v>
      </c>
      <c r="P6986" s="32" t="s">
        <v>66</v>
      </c>
      <c r="Q6986" s="32">
        <v>1</v>
      </c>
      <c r="R6986" t="str">
        <f t="shared" si="109"/>
        <v>Холондович С.А. ПП, магазинчик р-н Изяславский Район, с.Михнов, ул.Мира, д.1</v>
      </c>
    </row>
    <row r="6987" spans="1:18" hidden="1" x14ac:dyDescent="0.25">
      <c r="A6987" s="32">
        <v>166059</v>
      </c>
      <c r="B6987" s="31" t="s">
        <v>22223</v>
      </c>
      <c r="C6987" s="31" t="s">
        <v>22224</v>
      </c>
      <c r="D6987" s="31" t="s">
        <v>22225</v>
      </c>
      <c r="E6987" s="31" t="s">
        <v>135</v>
      </c>
      <c r="F6987" s="31" t="s">
        <v>122</v>
      </c>
      <c r="G6987" s="31" t="s">
        <v>107</v>
      </c>
      <c r="H6987" s="31" t="s">
        <v>108</v>
      </c>
      <c r="I6987" s="31"/>
      <c r="J6987" s="31"/>
      <c r="K6987" s="31" t="s">
        <v>110</v>
      </c>
      <c r="L6987" s="31" t="s">
        <v>22226</v>
      </c>
      <c r="M6987" s="31" t="s">
        <v>9</v>
      </c>
      <c r="N6987" s="31" t="s">
        <v>25930</v>
      </c>
      <c r="O6987" s="31" t="s">
        <v>25929</v>
      </c>
      <c r="P6987" s="32" t="s">
        <v>66</v>
      </c>
      <c r="Q6987" s="32">
        <v>1</v>
      </c>
      <c r="R6987" t="str">
        <f t="shared" si="109"/>
        <v>Холондович С.А. ПП, магазинчик р-н Изяславский Район, с.Михнов, ул.Мира, д.1</v>
      </c>
    </row>
    <row r="6988" spans="1:18" hidden="1" x14ac:dyDescent="0.25">
      <c r="A6988" s="32">
        <v>166063</v>
      </c>
      <c r="B6988" s="31" t="s">
        <v>22227</v>
      </c>
      <c r="C6988" s="31" t="s">
        <v>22228</v>
      </c>
      <c r="D6988" s="31" t="s">
        <v>22229</v>
      </c>
      <c r="E6988" s="31" t="s">
        <v>145</v>
      </c>
      <c r="F6988" s="31" t="s">
        <v>122</v>
      </c>
      <c r="G6988" s="31" t="s">
        <v>107</v>
      </c>
      <c r="H6988" s="31" t="s">
        <v>108</v>
      </c>
      <c r="I6988" s="31" t="s">
        <v>22230</v>
      </c>
      <c r="J6988" s="31" t="s">
        <v>22231</v>
      </c>
      <c r="K6988" s="31" t="s">
        <v>110</v>
      </c>
      <c r="L6988" s="31" t="s">
        <v>22228</v>
      </c>
      <c r="M6988" s="31" t="s">
        <v>16</v>
      </c>
      <c r="N6988" s="31" t="s">
        <v>25931</v>
      </c>
      <c r="O6988" s="31" t="s">
        <v>25929</v>
      </c>
      <c r="P6988" s="32" t="s">
        <v>67</v>
      </c>
      <c r="Q6988" s="32">
        <v>0.5</v>
      </c>
      <c r="R6988" t="str">
        <f t="shared" si="109"/>
        <v>Хома О.Й. ПП, маг. "Каштан" р-н Виньковецкий Район, с.Осламов, ул.Рыбака, д.1</v>
      </c>
    </row>
    <row r="6989" spans="1:18" hidden="1" x14ac:dyDescent="0.25">
      <c r="A6989" s="32">
        <v>164805</v>
      </c>
      <c r="B6989" s="31" t="s">
        <v>19551</v>
      </c>
      <c r="C6989" s="31" t="s">
        <v>19552</v>
      </c>
      <c r="D6989" s="31" t="s">
        <v>19553</v>
      </c>
      <c r="E6989" s="31" t="s">
        <v>145</v>
      </c>
      <c r="F6989" s="31" t="s">
        <v>122</v>
      </c>
      <c r="G6989" s="31" t="s">
        <v>107</v>
      </c>
      <c r="H6989" s="31" t="s">
        <v>108</v>
      </c>
      <c r="I6989" s="31"/>
      <c r="J6989" s="31"/>
      <c r="K6989" s="31" t="s">
        <v>110</v>
      </c>
      <c r="L6989" s="31" t="s">
        <v>19552</v>
      </c>
      <c r="M6989" s="31" t="s">
        <v>16</v>
      </c>
      <c r="N6989" s="31" t="s">
        <v>25931</v>
      </c>
      <c r="O6989" s="31" t="s">
        <v>25929</v>
      </c>
      <c r="P6989" s="32" t="s">
        <v>25948</v>
      </c>
      <c r="Q6989" s="32">
        <v>0.5</v>
      </c>
      <c r="R6989" t="str">
        <f t="shared" si="109"/>
        <v>Паюк Н.І. ПП, маг. "Пайонк" р-н Хмельницкий Район, с.Мацьковцы, ул.Садовая, д.21 (маг. на дому)</v>
      </c>
    </row>
    <row r="6990" spans="1:18" hidden="1" x14ac:dyDescent="0.25">
      <c r="A6990" s="32">
        <v>164807</v>
      </c>
      <c r="B6990" s="31" t="s">
        <v>19556</v>
      </c>
      <c r="C6990" s="31" t="s">
        <v>19557</v>
      </c>
      <c r="D6990" s="31" t="s">
        <v>19558</v>
      </c>
      <c r="E6990" s="31" t="s">
        <v>145</v>
      </c>
      <c r="F6990" s="31" t="s">
        <v>122</v>
      </c>
      <c r="G6990" s="31" t="s">
        <v>107</v>
      </c>
      <c r="H6990" s="31" t="s">
        <v>108</v>
      </c>
      <c r="I6990" s="31" t="s">
        <v>11287</v>
      </c>
      <c r="J6990" s="31" t="s">
        <v>11288</v>
      </c>
      <c r="K6990" s="31" t="s">
        <v>110</v>
      </c>
      <c r="L6990" s="31" t="s">
        <v>19557</v>
      </c>
      <c r="M6990" s="31" t="s">
        <v>16</v>
      </c>
      <c r="N6990" s="31" t="s">
        <v>25931</v>
      </c>
      <c r="O6990" s="31" t="s">
        <v>25929</v>
      </c>
      <c r="P6990" s="32" t="s">
        <v>66</v>
      </c>
      <c r="Q6990" s="32">
        <v>0.5</v>
      </c>
      <c r="R6990" t="str">
        <f t="shared" si="109"/>
        <v>Пелех В.Й. ПП, маг. "Нептун 3" р-н Виньковецкий Район, с.Осламов, ул.Ленина, д.7</v>
      </c>
    </row>
    <row r="6991" spans="1:18" hidden="1" x14ac:dyDescent="0.25">
      <c r="A6991" s="32">
        <v>164807</v>
      </c>
      <c r="B6991" s="31" t="s">
        <v>19556</v>
      </c>
      <c r="C6991" s="31" t="s">
        <v>19557</v>
      </c>
      <c r="D6991" s="31" t="s">
        <v>19558</v>
      </c>
      <c r="E6991" s="31" t="s">
        <v>145</v>
      </c>
      <c r="F6991" s="31" t="s">
        <v>122</v>
      </c>
      <c r="G6991" s="31" t="s">
        <v>107</v>
      </c>
      <c r="H6991" s="31" t="s">
        <v>108</v>
      </c>
      <c r="I6991" s="31"/>
      <c r="J6991" s="31"/>
      <c r="K6991" s="31" t="s">
        <v>110</v>
      </c>
      <c r="L6991" s="31" t="s">
        <v>19557</v>
      </c>
      <c r="M6991" s="31" t="s">
        <v>16</v>
      </c>
      <c r="N6991" s="31" t="s">
        <v>25931</v>
      </c>
      <c r="O6991" s="31" t="s">
        <v>25929</v>
      </c>
      <c r="P6991" s="32" t="s">
        <v>66</v>
      </c>
      <c r="Q6991" s="32">
        <v>0.5</v>
      </c>
      <c r="R6991" t="str">
        <f t="shared" si="109"/>
        <v>Пелех В.Й. ПП, маг. "Нептун 3" р-н Виньковецкий Район, с.Осламов, ул.Ленина, д.7</v>
      </c>
    </row>
    <row r="6992" spans="1:18" hidden="1" x14ac:dyDescent="0.25">
      <c r="A6992" s="32">
        <v>164808</v>
      </c>
      <c r="B6992" s="31" t="s">
        <v>19559</v>
      </c>
      <c r="C6992" s="31" t="s">
        <v>19560</v>
      </c>
      <c r="D6992" s="31" t="s">
        <v>19561</v>
      </c>
      <c r="E6992" s="31" t="s">
        <v>145</v>
      </c>
      <c r="F6992" s="31" t="s">
        <v>122</v>
      </c>
      <c r="G6992" s="31" t="s">
        <v>107</v>
      </c>
      <c r="H6992" s="31" t="s">
        <v>108</v>
      </c>
      <c r="I6992" s="31" t="s">
        <v>11287</v>
      </c>
      <c r="J6992" s="31" t="s">
        <v>11288</v>
      </c>
      <c r="K6992" s="31" t="s">
        <v>110</v>
      </c>
      <c r="L6992" s="31" t="s">
        <v>19560</v>
      </c>
      <c r="M6992" s="31" t="s">
        <v>16</v>
      </c>
      <c r="N6992" s="31" t="s">
        <v>25931</v>
      </c>
      <c r="O6992" s="31" t="s">
        <v>25929</v>
      </c>
      <c r="P6992" s="32" t="s">
        <v>66</v>
      </c>
      <c r="Q6992" s="32">
        <v>1</v>
      </c>
      <c r="R6992" t="str">
        <f t="shared" si="109"/>
        <v>Пелех В.Й. ПП, маг. "Нептун №2" р-н Виньковецкий Район, с.Зиньков, ул.Ленина, д.4</v>
      </c>
    </row>
    <row r="6993" spans="1:18" hidden="1" x14ac:dyDescent="0.25">
      <c r="A6993" s="32">
        <v>164808</v>
      </c>
      <c r="B6993" s="31" t="s">
        <v>19559</v>
      </c>
      <c r="C6993" s="31" t="s">
        <v>19560</v>
      </c>
      <c r="D6993" s="31" t="s">
        <v>19561</v>
      </c>
      <c r="E6993" s="31" t="s">
        <v>145</v>
      </c>
      <c r="F6993" s="31" t="s">
        <v>122</v>
      </c>
      <c r="G6993" s="31" t="s">
        <v>107</v>
      </c>
      <c r="H6993" s="31" t="s">
        <v>108</v>
      </c>
      <c r="I6993" s="31"/>
      <c r="J6993" s="31"/>
      <c r="K6993" s="31" t="s">
        <v>110</v>
      </c>
      <c r="L6993" s="31" t="s">
        <v>19560</v>
      </c>
      <c r="M6993" s="31" t="s">
        <v>16</v>
      </c>
      <c r="N6993" s="31" t="s">
        <v>25931</v>
      </c>
      <c r="O6993" s="31" t="s">
        <v>25929</v>
      </c>
      <c r="P6993" s="32" t="s">
        <v>66</v>
      </c>
      <c r="Q6993" s="32">
        <v>1</v>
      </c>
      <c r="R6993" t="str">
        <f t="shared" si="109"/>
        <v>Пелех В.Й. ПП, маг. "Нептун №2" р-н Виньковецкий Район, с.Зиньков, ул.Ленина, д.4</v>
      </c>
    </row>
    <row r="6994" spans="1:18" hidden="1" x14ac:dyDescent="0.25">
      <c r="A6994" s="32">
        <v>164810</v>
      </c>
      <c r="B6994" s="31" t="s">
        <v>19565</v>
      </c>
      <c r="C6994" s="31" t="s">
        <v>19566</v>
      </c>
      <c r="D6994" s="31" t="s">
        <v>19567</v>
      </c>
      <c r="E6994" s="31" t="s">
        <v>145</v>
      </c>
      <c r="F6994" s="31" t="s">
        <v>122</v>
      </c>
      <c r="G6994" s="31" t="s">
        <v>213</v>
      </c>
      <c r="H6994" s="31" t="s">
        <v>214</v>
      </c>
      <c r="I6994" s="31" t="s">
        <v>11287</v>
      </c>
      <c r="J6994" s="31" t="s">
        <v>11288</v>
      </c>
      <c r="K6994" s="31" t="s">
        <v>110</v>
      </c>
      <c r="L6994" s="31" t="s">
        <v>19566</v>
      </c>
      <c r="M6994" s="31" t="s">
        <v>14</v>
      </c>
      <c r="N6994" s="31" t="s">
        <v>25931</v>
      </c>
      <c r="O6994" s="31" t="s">
        <v>25929</v>
      </c>
      <c r="P6994" s="32" t="s">
        <v>66</v>
      </c>
      <c r="Q6994" s="32">
        <v>1</v>
      </c>
      <c r="R6994" t="str">
        <f t="shared" si="109"/>
        <v>Пелех В.Й.ПП,"Гуртовня" р-н Виньковецкий Район, пгт.Виньковцы, ул.Заславская, д.77</v>
      </c>
    </row>
    <row r="6995" spans="1:18" hidden="1" x14ac:dyDescent="0.25">
      <c r="A6995" s="32">
        <v>164810</v>
      </c>
      <c r="B6995" s="31" t="s">
        <v>19565</v>
      </c>
      <c r="C6995" s="31" t="s">
        <v>19566</v>
      </c>
      <c r="D6995" s="31" t="s">
        <v>19567</v>
      </c>
      <c r="E6995" s="31" t="s">
        <v>145</v>
      </c>
      <c r="F6995" s="31" t="s">
        <v>122</v>
      </c>
      <c r="G6995" s="31" t="s">
        <v>213</v>
      </c>
      <c r="H6995" s="31" t="s">
        <v>214</v>
      </c>
      <c r="I6995" s="31"/>
      <c r="J6995" s="31"/>
      <c r="K6995" s="31" t="s">
        <v>110</v>
      </c>
      <c r="L6995" s="31" t="s">
        <v>19566</v>
      </c>
      <c r="M6995" s="31" t="s">
        <v>14</v>
      </c>
      <c r="N6995" s="31" t="s">
        <v>25931</v>
      </c>
      <c r="O6995" s="31" t="s">
        <v>25929</v>
      </c>
      <c r="P6995" s="32" t="s">
        <v>66</v>
      </c>
      <c r="Q6995" s="32">
        <v>1</v>
      </c>
      <c r="R6995" t="str">
        <f t="shared" si="109"/>
        <v>Пелех В.Й.ПП,"Гуртовня" р-н Виньковецкий Район, пгт.Виньковцы, ул.Заславская, д.77</v>
      </c>
    </row>
    <row r="6996" spans="1:18" hidden="1" x14ac:dyDescent="0.25">
      <c r="A6996" s="32">
        <v>164821</v>
      </c>
      <c r="B6996" s="31" t="s">
        <v>19585</v>
      </c>
      <c r="C6996" s="31" t="s">
        <v>19586</v>
      </c>
      <c r="D6996" s="31" t="s">
        <v>19587</v>
      </c>
      <c r="E6996" s="31" t="s">
        <v>135</v>
      </c>
      <c r="F6996" s="31" t="s">
        <v>122</v>
      </c>
      <c r="G6996" s="31" t="s">
        <v>107</v>
      </c>
      <c r="H6996" s="31" t="s">
        <v>108</v>
      </c>
      <c r="I6996" s="31" t="s">
        <v>19588</v>
      </c>
      <c r="J6996" s="31" t="s">
        <v>19589</v>
      </c>
      <c r="K6996" s="31" t="s">
        <v>110</v>
      </c>
      <c r="L6996" s="31" t="s">
        <v>19586</v>
      </c>
      <c r="M6996" s="31" t="s">
        <v>8</v>
      </c>
      <c r="N6996" s="31" t="s">
        <v>25930</v>
      </c>
      <c r="O6996" s="31" t="s">
        <v>25929</v>
      </c>
      <c r="P6996" s="32" t="s">
        <v>66</v>
      </c>
      <c r="Q6996" s="32">
        <v>1</v>
      </c>
      <c r="R6996" t="str">
        <f t="shared" si="109"/>
        <v>Перепелиця Г.П. ПП, маг. "Продукти №11" р-н Шепетовский Район, с.Судилков, ул.Ленина, д.53</v>
      </c>
    </row>
    <row r="6997" spans="1:18" hidden="1" x14ac:dyDescent="0.25">
      <c r="A6997" s="32">
        <v>164821</v>
      </c>
      <c r="B6997" s="31" t="s">
        <v>19585</v>
      </c>
      <c r="C6997" s="31" t="s">
        <v>19586</v>
      </c>
      <c r="D6997" s="31" t="s">
        <v>19587</v>
      </c>
      <c r="E6997" s="31" t="s">
        <v>135</v>
      </c>
      <c r="F6997" s="31" t="s">
        <v>122</v>
      </c>
      <c r="G6997" s="31" t="s">
        <v>107</v>
      </c>
      <c r="H6997" s="31" t="s">
        <v>108</v>
      </c>
      <c r="I6997" s="31"/>
      <c r="J6997" s="31"/>
      <c r="K6997" s="31" t="s">
        <v>110</v>
      </c>
      <c r="L6997" s="31" t="s">
        <v>19586</v>
      </c>
      <c r="M6997" s="31" t="s">
        <v>8</v>
      </c>
      <c r="N6997" s="31" t="s">
        <v>25930</v>
      </c>
      <c r="O6997" s="31" t="s">
        <v>25929</v>
      </c>
      <c r="P6997" s="32" t="s">
        <v>66</v>
      </c>
      <c r="Q6997" s="32">
        <v>1</v>
      </c>
      <c r="R6997" t="str">
        <f t="shared" si="109"/>
        <v>Перепелиця Г.П. ПП, маг. "Продукти №11" р-н Шепетовский Район, с.Судилков, ул.Ленина, д.53</v>
      </c>
    </row>
    <row r="6998" spans="1:18" hidden="1" x14ac:dyDescent="0.25">
      <c r="A6998" s="32">
        <v>164823</v>
      </c>
      <c r="B6998" s="31" t="s">
        <v>19590</v>
      </c>
      <c r="C6998" s="31" t="s">
        <v>19591</v>
      </c>
      <c r="D6998" s="31" t="s">
        <v>19592</v>
      </c>
      <c r="E6998" s="31" t="s">
        <v>135</v>
      </c>
      <c r="F6998" s="31" t="s">
        <v>122</v>
      </c>
      <c r="G6998" s="31" t="s">
        <v>107</v>
      </c>
      <c r="H6998" s="31" t="s">
        <v>108</v>
      </c>
      <c r="I6998" s="31" t="s">
        <v>19593</v>
      </c>
      <c r="J6998" s="31" t="s">
        <v>19594</v>
      </c>
      <c r="K6998" s="31" t="s">
        <v>110</v>
      </c>
      <c r="L6998" s="31" t="s">
        <v>19591</v>
      </c>
      <c r="M6998" s="31" t="s">
        <v>9</v>
      </c>
      <c r="N6998" s="31" t="s">
        <v>25930</v>
      </c>
      <c r="O6998" s="31" t="s">
        <v>25929</v>
      </c>
      <c r="P6998" s="32" t="s">
        <v>67</v>
      </c>
      <c r="Q6998" s="32">
        <v>0.5</v>
      </c>
      <c r="R6998" t="str">
        <f t="shared" si="109"/>
        <v>Савчук Л.Д. ПП, маг. "Затишок" р-н Белогорский Район, с.Жемелинцы, ул.Заречная, д.78</v>
      </c>
    </row>
    <row r="6999" spans="1:18" hidden="1" x14ac:dyDescent="0.25">
      <c r="A6999" s="32">
        <v>164823</v>
      </c>
      <c r="B6999" s="31" t="s">
        <v>19590</v>
      </c>
      <c r="C6999" s="31" t="s">
        <v>19591</v>
      </c>
      <c r="D6999" s="31" t="s">
        <v>19592</v>
      </c>
      <c r="E6999" s="31" t="s">
        <v>135</v>
      </c>
      <c r="F6999" s="31" t="s">
        <v>122</v>
      </c>
      <c r="G6999" s="31" t="s">
        <v>107</v>
      </c>
      <c r="H6999" s="31" t="s">
        <v>108</v>
      </c>
      <c r="I6999" s="31"/>
      <c r="J6999" s="31"/>
      <c r="K6999" s="31" t="s">
        <v>110</v>
      </c>
      <c r="L6999" s="31" t="s">
        <v>19595</v>
      </c>
      <c r="M6999" s="31" t="s">
        <v>9</v>
      </c>
      <c r="N6999" s="31" t="s">
        <v>25930</v>
      </c>
      <c r="O6999" s="31" t="s">
        <v>25929</v>
      </c>
      <c r="P6999" s="32" t="s">
        <v>67</v>
      </c>
      <c r="Q6999" s="32">
        <v>0.5</v>
      </c>
      <c r="R6999" t="str">
        <f t="shared" si="109"/>
        <v>Савчук Л.Д. ПП, маг. "Затишок" р-н Белогорский Район, с.Жемелинцы, ул.Заречная, д.78</v>
      </c>
    </row>
    <row r="7000" spans="1:18" hidden="1" x14ac:dyDescent="0.25">
      <c r="A7000" s="32">
        <v>164824</v>
      </c>
      <c r="B7000" s="31" t="s">
        <v>19596</v>
      </c>
      <c r="C7000" s="31" t="s">
        <v>19597</v>
      </c>
      <c r="D7000" s="31" t="s">
        <v>18511</v>
      </c>
      <c r="E7000" s="31" t="s">
        <v>135</v>
      </c>
      <c r="F7000" s="31" t="s">
        <v>122</v>
      </c>
      <c r="G7000" s="31" t="s">
        <v>113</v>
      </c>
      <c r="H7000" s="31" t="s">
        <v>108</v>
      </c>
      <c r="I7000" s="31" t="s">
        <v>620</v>
      </c>
      <c r="J7000" s="31" t="s">
        <v>621</v>
      </c>
      <c r="K7000" s="31" t="s">
        <v>110</v>
      </c>
      <c r="L7000" s="31" t="s">
        <v>19598</v>
      </c>
      <c r="M7000" s="31" t="s">
        <v>9</v>
      </c>
      <c r="N7000" s="31" t="s">
        <v>25930</v>
      </c>
      <c r="O7000" s="31" t="s">
        <v>25929</v>
      </c>
      <c r="P7000" s="32" t="s">
        <v>66</v>
      </c>
      <c r="Q7000" s="32">
        <v>0.5</v>
      </c>
      <c r="R7000" t="str">
        <f t="shared" si="109"/>
        <v>Перепелиця М.Є. ПП, "Вагончик" р-н Белогорский Район, пгт.Ямполь, ул.Ленина, д.93</v>
      </c>
    </row>
    <row r="7001" spans="1:18" hidden="1" x14ac:dyDescent="0.25">
      <c r="A7001" s="32">
        <v>164824</v>
      </c>
      <c r="B7001" s="31" t="s">
        <v>19596</v>
      </c>
      <c r="C7001" s="31" t="s">
        <v>19597</v>
      </c>
      <c r="D7001" s="31" t="s">
        <v>18511</v>
      </c>
      <c r="E7001" s="31" t="s">
        <v>135</v>
      </c>
      <c r="F7001" s="31" t="s">
        <v>122</v>
      </c>
      <c r="G7001" s="31" t="s">
        <v>113</v>
      </c>
      <c r="H7001" s="31" t="s">
        <v>108</v>
      </c>
      <c r="I7001" s="31"/>
      <c r="J7001" s="31"/>
      <c r="K7001" s="31" t="s">
        <v>110</v>
      </c>
      <c r="L7001" s="31" t="s">
        <v>19597</v>
      </c>
      <c r="M7001" s="31" t="s">
        <v>9</v>
      </c>
      <c r="N7001" s="31" t="s">
        <v>25930</v>
      </c>
      <c r="O7001" s="31" t="s">
        <v>25929</v>
      </c>
      <c r="P7001" s="32" t="s">
        <v>66</v>
      </c>
      <c r="Q7001" s="32">
        <v>0.5</v>
      </c>
      <c r="R7001" t="str">
        <f t="shared" si="109"/>
        <v>Перепелиця М.Є. ПП, "Вагончик" р-н Белогорский Район, пгт.Ямполь, ул.Ленина, д.93</v>
      </c>
    </row>
    <row r="7002" spans="1:18" hidden="1" x14ac:dyDescent="0.25">
      <c r="A7002" s="32">
        <v>164825</v>
      </c>
      <c r="B7002" s="31" t="s">
        <v>19599</v>
      </c>
      <c r="C7002" s="31" t="s">
        <v>19600</v>
      </c>
      <c r="D7002" s="31" t="s">
        <v>19601</v>
      </c>
      <c r="E7002" s="31" t="s">
        <v>135</v>
      </c>
      <c r="F7002" s="31" t="s">
        <v>122</v>
      </c>
      <c r="G7002" s="31" t="s">
        <v>107</v>
      </c>
      <c r="H7002" s="31" t="s">
        <v>108</v>
      </c>
      <c r="I7002" s="31" t="s">
        <v>620</v>
      </c>
      <c r="J7002" s="31" t="s">
        <v>621</v>
      </c>
      <c r="K7002" s="31" t="s">
        <v>110</v>
      </c>
      <c r="L7002" s="31" t="s">
        <v>19602</v>
      </c>
      <c r="M7002" s="31" t="s">
        <v>9</v>
      </c>
      <c r="N7002" s="31" t="s">
        <v>25930</v>
      </c>
      <c r="O7002" s="31" t="s">
        <v>25929</v>
      </c>
      <c r="P7002" s="32" t="s">
        <v>66</v>
      </c>
      <c r="Q7002" s="32">
        <v>0.5</v>
      </c>
      <c r="R7002" t="str">
        <f t="shared" si="109"/>
        <v>Перепелиця М.Є. ПП, маг. "Світанок" р-н Белогорский Район, пгт.Ямполь, ул.Чернавина, д.33а</v>
      </c>
    </row>
    <row r="7003" spans="1:18" hidden="1" x14ac:dyDescent="0.25">
      <c r="A7003" s="32">
        <v>164825</v>
      </c>
      <c r="B7003" s="31" t="s">
        <v>19599</v>
      </c>
      <c r="C7003" s="31" t="s">
        <v>19600</v>
      </c>
      <c r="D7003" s="31" t="s">
        <v>19601</v>
      </c>
      <c r="E7003" s="31" t="s">
        <v>135</v>
      </c>
      <c r="F7003" s="31" t="s">
        <v>122</v>
      </c>
      <c r="G7003" s="31" t="s">
        <v>107</v>
      </c>
      <c r="H7003" s="31" t="s">
        <v>108</v>
      </c>
      <c r="I7003" s="31"/>
      <c r="J7003" s="31"/>
      <c r="K7003" s="31" t="s">
        <v>110</v>
      </c>
      <c r="L7003" s="31" t="s">
        <v>19600</v>
      </c>
      <c r="M7003" s="31" t="s">
        <v>9</v>
      </c>
      <c r="N7003" s="31" t="s">
        <v>25930</v>
      </c>
      <c r="O7003" s="31" t="s">
        <v>25929</v>
      </c>
      <c r="P7003" s="32" t="s">
        <v>66</v>
      </c>
      <c r="Q7003" s="32">
        <v>0.5</v>
      </c>
      <c r="R7003" t="str">
        <f t="shared" si="109"/>
        <v>Перепелиця М.Є. ПП, маг. "Світанок" р-н Белогорский Район, пгт.Ямполь, ул.Чернавина, д.33а</v>
      </c>
    </row>
    <row r="7004" spans="1:18" hidden="1" x14ac:dyDescent="0.25">
      <c r="A7004" s="32">
        <v>164864</v>
      </c>
      <c r="B7004" s="31" t="s">
        <v>19647</v>
      </c>
      <c r="C7004" s="31" t="s">
        <v>19648</v>
      </c>
      <c r="D7004" s="31" t="s">
        <v>19649</v>
      </c>
      <c r="E7004" s="31" t="s">
        <v>135</v>
      </c>
      <c r="F7004" s="31" t="s">
        <v>122</v>
      </c>
      <c r="G7004" s="31" t="s">
        <v>107</v>
      </c>
      <c r="H7004" s="31" t="s">
        <v>108</v>
      </c>
      <c r="I7004" s="31" t="s">
        <v>19650</v>
      </c>
      <c r="J7004" s="31" t="s">
        <v>19651</v>
      </c>
      <c r="K7004" s="31" t="s">
        <v>110</v>
      </c>
      <c r="L7004" s="31" t="s">
        <v>19648</v>
      </c>
      <c r="M7004" s="31" t="s">
        <v>10</v>
      </c>
      <c r="N7004" s="31" t="s">
        <v>25930</v>
      </c>
      <c r="O7004" s="31" t="s">
        <v>25929</v>
      </c>
      <c r="P7004" s="32" t="s">
        <v>66</v>
      </c>
      <c r="Q7004" s="32">
        <v>1</v>
      </c>
      <c r="R7004" t="str">
        <f t="shared" si="109"/>
        <v>Пецак К.С. ПП, маг."Жайвір" г.Нетишин, ул.Варшавская, д.7/64</v>
      </c>
    </row>
    <row r="7005" spans="1:18" hidden="1" x14ac:dyDescent="0.25">
      <c r="A7005" s="32">
        <v>164864</v>
      </c>
      <c r="B7005" s="31" t="s">
        <v>19647</v>
      </c>
      <c r="C7005" s="31" t="s">
        <v>19648</v>
      </c>
      <c r="D7005" s="31" t="s">
        <v>19649</v>
      </c>
      <c r="E7005" s="31" t="s">
        <v>135</v>
      </c>
      <c r="F7005" s="31" t="s">
        <v>122</v>
      </c>
      <c r="G7005" s="31" t="s">
        <v>107</v>
      </c>
      <c r="H7005" s="31" t="s">
        <v>108</v>
      </c>
      <c r="I7005" s="31"/>
      <c r="J7005" s="31"/>
      <c r="K7005" s="31" t="s">
        <v>110</v>
      </c>
      <c r="L7005" s="31" t="s">
        <v>19648</v>
      </c>
      <c r="M7005" s="31" t="s">
        <v>10</v>
      </c>
      <c r="N7005" s="31" t="s">
        <v>25930</v>
      </c>
      <c r="O7005" s="31" t="s">
        <v>25929</v>
      </c>
      <c r="P7005" s="32" t="s">
        <v>66</v>
      </c>
      <c r="Q7005" s="32">
        <v>1</v>
      </c>
      <c r="R7005" t="str">
        <f t="shared" si="109"/>
        <v>Пецак К.С. ПП, маг."Жайвір" г.Нетишин, ул.Варшавская, д.7/64</v>
      </c>
    </row>
    <row r="7006" spans="1:18" hidden="1" x14ac:dyDescent="0.25">
      <c r="A7006" s="32">
        <v>164866</v>
      </c>
      <c r="B7006" s="31" t="s">
        <v>19652</v>
      </c>
      <c r="C7006" s="31" t="s">
        <v>19653</v>
      </c>
      <c r="D7006" s="31" t="s">
        <v>19654</v>
      </c>
      <c r="E7006" s="31" t="s">
        <v>135</v>
      </c>
      <c r="F7006" s="31" t="s">
        <v>122</v>
      </c>
      <c r="G7006" s="31" t="s">
        <v>107</v>
      </c>
      <c r="H7006" s="31" t="s">
        <v>108</v>
      </c>
      <c r="I7006" s="31" t="s">
        <v>19655</v>
      </c>
      <c r="J7006" s="31" t="s">
        <v>19656</v>
      </c>
      <c r="K7006" s="31" t="s">
        <v>110</v>
      </c>
      <c r="L7006" s="31" t="s">
        <v>19653</v>
      </c>
      <c r="M7006" s="31" t="s">
        <v>8</v>
      </c>
      <c r="N7006" s="31" t="s">
        <v>25930</v>
      </c>
      <c r="O7006" s="31" t="s">
        <v>25929</v>
      </c>
      <c r="P7006" s="32" t="s">
        <v>66</v>
      </c>
      <c r="Q7006" s="32">
        <v>0.5</v>
      </c>
      <c r="R7006" t="str">
        <f t="shared" si="109"/>
        <v>Пилипчук О.А. ПП, маг. "Вагончик" р-н Шепетовский Район, пгт.Грицев, пер.Терешковой, д.14</v>
      </c>
    </row>
    <row r="7007" spans="1:18" hidden="1" x14ac:dyDescent="0.25">
      <c r="A7007" s="32">
        <v>164866</v>
      </c>
      <c r="B7007" s="31" t="s">
        <v>19652</v>
      </c>
      <c r="C7007" s="31" t="s">
        <v>19653</v>
      </c>
      <c r="D7007" s="31" t="s">
        <v>19654</v>
      </c>
      <c r="E7007" s="31" t="s">
        <v>135</v>
      </c>
      <c r="F7007" s="31" t="s">
        <v>122</v>
      </c>
      <c r="G7007" s="31" t="s">
        <v>107</v>
      </c>
      <c r="H7007" s="31" t="s">
        <v>108</v>
      </c>
      <c r="I7007" s="31"/>
      <c r="J7007" s="31"/>
      <c r="K7007" s="31" t="s">
        <v>110</v>
      </c>
      <c r="L7007" s="31" t="s">
        <v>19653</v>
      </c>
      <c r="M7007" s="31" t="s">
        <v>8</v>
      </c>
      <c r="N7007" s="31" t="s">
        <v>25930</v>
      </c>
      <c r="O7007" s="31" t="s">
        <v>25929</v>
      </c>
      <c r="P7007" s="32" t="s">
        <v>66</v>
      </c>
      <c r="Q7007" s="32">
        <v>0.5</v>
      </c>
      <c r="R7007" t="str">
        <f t="shared" si="109"/>
        <v>Пилипчук О.А. ПП, маг. "Вагончик" р-н Шепетовский Район, пгт.Грицев, пер.Терешковой, д.14</v>
      </c>
    </row>
    <row r="7008" spans="1:18" hidden="1" x14ac:dyDescent="0.25">
      <c r="A7008" s="32">
        <v>164882</v>
      </c>
      <c r="B7008" s="31" t="s">
        <v>19695</v>
      </c>
      <c r="C7008" s="31" t="s">
        <v>19696</v>
      </c>
      <c r="D7008" s="31" t="s">
        <v>19697</v>
      </c>
      <c r="E7008" s="31" t="s">
        <v>135</v>
      </c>
      <c r="F7008" s="31" t="s">
        <v>122</v>
      </c>
      <c r="G7008" s="31" t="s">
        <v>113</v>
      </c>
      <c r="H7008" s="31" t="s">
        <v>108</v>
      </c>
      <c r="I7008" s="31"/>
      <c r="J7008" s="31"/>
      <c r="K7008" s="31" t="s">
        <v>110</v>
      </c>
      <c r="L7008" s="31" t="s">
        <v>19698</v>
      </c>
      <c r="M7008" s="31" t="s">
        <v>7</v>
      </c>
      <c r="N7008" s="31" t="s">
        <v>25930</v>
      </c>
      <c r="O7008" s="31" t="s">
        <v>25929</v>
      </c>
      <c r="P7008" s="32" t="s">
        <v>66</v>
      </c>
      <c r="Q7008" s="32">
        <v>1</v>
      </c>
      <c r="R7008" t="str">
        <f t="shared" si="109"/>
        <v>Матвійчук О.В. ПП, маг. "Свіжий хліб" г.Славута, ул.Чкалова, д.14</v>
      </c>
    </row>
    <row r="7009" spans="1:18" hidden="1" x14ac:dyDescent="0.25">
      <c r="A7009" s="32">
        <v>164882</v>
      </c>
      <c r="B7009" s="31" t="s">
        <v>19695</v>
      </c>
      <c r="C7009" s="31" t="s">
        <v>19696</v>
      </c>
      <c r="D7009" s="31" t="s">
        <v>19697</v>
      </c>
      <c r="E7009" s="31" t="s">
        <v>135</v>
      </c>
      <c r="F7009" s="31" t="s">
        <v>122</v>
      </c>
      <c r="G7009" s="31" t="s">
        <v>113</v>
      </c>
      <c r="H7009" s="31" t="s">
        <v>108</v>
      </c>
      <c r="I7009" s="31" t="s">
        <v>19699</v>
      </c>
      <c r="J7009" s="31" t="s">
        <v>19700</v>
      </c>
      <c r="K7009" s="31" t="s">
        <v>110</v>
      </c>
      <c r="L7009" s="31" t="s">
        <v>19696</v>
      </c>
      <c r="M7009" s="31" t="s">
        <v>7</v>
      </c>
      <c r="N7009" s="31" t="s">
        <v>25930</v>
      </c>
      <c r="O7009" s="31" t="s">
        <v>25929</v>
      </c>
      <c r="P7009" s="32" t="s">
        <v>66</v>
      </c>
      <c r="Q7009" s="32">
        <v>1</v>
      </c>
      <c r="R7009" t="str">
        <f t="shared" si="109"/>
        <v>Матвійчук О.В. ПП, маг. "Свіжий хліб" г.Славута, ул.Чкалова, д.14</v>
      </c>
    </row>
    <row r="7010" spans="1:18" hidden="1" x14ac:dyDescent="0.25">
      <c r="A7010" s="32">
        <v>164888</v>
      </c>
      <c r="B7010" s="31" t="s">
        <v>19715</v>
      </c>
      <c r="C7010" s="31" t="s">
        <v>19716</v>
      </c>
      <c r="D7010" s="31" t="s">
        <v>19717</v>
      </c>
      <c r="E7010" s="31" t="s">
        <v>135</v>
      </c>
      <c r="F7010" s="31" t="s">
        <v>122</v>
      </c>
      <c r="G7010" s="31" t="s">
        <v>107</v>
      </c>
      <c r="H7010" s="31" t="s">
        <v>108</v>
      </c>
      <c r="I7010" s="31" t="s">
        <v>19718</v>
      </c>
      <c r="J7010" s="31" t="s">
        <v>19719</v>
      </c>
      <c r="K7010" s="31" t="s">
        <v>110</v>
      </c>
      <c r="L7010" s="31" t="s">
        <v>19720</v>
      </c>
      <c r="M7010" s="31" t="s">
        <v>10</v>
      </c>
      <c r="N7010" s="31" t="s">
        <v>25930</v>
      </c>
      <c r="O7010" s="31" t="s">
        <v>25929</v>
      </c>
      <c r="P7010" s="32" t="s">
        <v>66</v>
      </c>
      <c r="Q7010" s="32">
        <v>1</v>
      </c>
      <c r="R7010" t="str">
        <f t="shared" si="109"/>
        <v>Піддубняк В.А. ПП, маг. "Люкс" г.Нетишин, просп Независимости, д.15 (з торца дома)</v>
      </c>
    </row>
    <row r="7011" spans="1:18" hidden="1" x14ac:dyDescent="0.25">
      <c r="A7011" s="32">
        <v>164888</v>
      </c>
      <c r="B7011" s="31" t="s">
        <v>19715</v>
      </c>
      <c r="C7011" s="31" t="s">
        <v>19716</v>
      </c>
      <c r="D7011" s="31" t="s">
        <v>19717</v>
      </c>
      <c r="E7011" s="31" t="s">
        <v>135</v>
      </c>
      <c r="F7011" s="31" t="s">
        <v>122</v>
      </c>
      <c r="G7011" s="31" t="s">
        <v>107</v>
      </c>
      <c r="H7011" s="31" t="s">
        <v>108</v>
      </c>
      <c r="I7011" s="31"/>
      <c r="J7011" s="31"/>
      <c r="K7011" s="31" t="s">
        <v>110</v>
      </c>
      <c r="L7011" s="31" t="s">
        <v>19716</v>
      </c>
      <c r="M7011" s="31" t="s">
        <v>10</v>
      </c>
      <c r="N7011" s="31" t="s">
        <v>25930</v>
      </c>
      <c r="O7011" s="31" t="s">
        <v>25929</v>
      </c>
      <c r="P7011" s="32" t="s">
        <v>66</v>
      </c>
      <c r="Q7011" s="32">
        <v>1</v>
      </c>
      <c r="R7011" t="str">
        <f t="shared" si="109"/>
        <v>Піддубняк В.А. ПП, маг. "Люкс" г.Нетишин, просп Независимости, д.15 (з торца дома)</v>
      </c>
    </row>
    <row r="7012" spans="1:18" hidden="1" x14ac:dyDescent="0.25">
      <c r="A7012" s="32">
        <v>164892</v>
      </c>
      <c r="B7012" s="31" t="s">
        <v>19721</v>
      </c>
      <c r="C7012" s="31" t="s">
        <v>11384</v>
      </c>
      <c r="D7012" s="31" t="s">
        <v>19722</v>
      </c>
      <c r="E7012" s="31" t="s">
        <v>145</v>
      </c>
      <c r="F7012" s="31" t="s">
        <v>122</v>
      </c>
      <c r="G7012" s="31" t="s">
        <v>107</v>
      </c>
      <c r="H7012" s="31" t="s">
        <v>108</v>
      </c>
      <c r="I7012" s="31" t="s">
        <v>11386</v>
      </c>
      <c r="J7012" s="31" t="s">
        <v>11387</v>
      </c>
      <c r="K7012" s="31" t="s">
        <v>110</v>
      </c>
      <c r="L7012" s="31" t="s">
        <v>11384</v>
      </c>
      <c r="M7012" s="31" t="s">
        <v>13</v>
      </c>
      <c r="N7012" s="31" t="s">
        <v>25931</v>
      </c>
      <c r="O7012" s="31" t="s">
        <v>25929</v>
      </c>
      <c r="P7012" s="32" t="s">
        <v>67</v>
      </c>
      <c r="Q7012" s="32">
        <v>1</v>
      </c>
      <c r="R7012" t="str">
        <f t="shared" si="109"/>
        <v>Підлісна О.С. ПП, маг. "Продукти" р-н Деражнянский Район, с.Новосилка (подольская)</v>
      </c>
    </row>
    <row r="7013" spans="1:18" hidden="1" x14ac:dyDescent="0.25">
      <c r="A7013" s="32">
        <v>164919</v>
      </c>
      <c r="B7013" s="31" t="s">
        <v>19760</v>
      </c>
      <c r="C7013" s="31" t="s">
        <v>19761</v>
      </c>
      <c r="D7013" s="31" t="s">
        <v>19762</v>
      </c>
      <c r="E7013" s="31" t="s">
        <v>135</v>
      </c>
      <c r="F7013" s="31" t="s">
        <v>122</v>
      </c>
      <c r="G7013" s="31" t="s">
        <v>107</v>
      </c>
      <c r="H7013" s="31" t="s">
        <v>108</v>
      </c>
      <c r="I7013" s="31" t="s">
        <v>19763</v>
      </c>
      <c r="J7013" s="31" t="s">
        <v>19764</v>
      </c>
      <c r="K7013" s="31" t="s">
        <v>110</v>
      </c>
      <c r="L7013" s="31" t="s">
        <v>19761</v>
      </c>
      <c r="M7013" s="31" t="s">
        <v>9</v>
      </c>
      <c r="N7013" s="31" t="s">
        <v>25930</v>
      </c>
      <c r="O7013" s="31" t="s">
        <v>25929</v>
      </c>
      <c r="P7013" s="32" t="s">
        <v>66</v>
      </c>
      <c r="Q7013" s="32">
        <v>1</v>
      </c>
      <c r="R7013" t="str">
        <f t="shared" si="109"/>
        <v>Плакса О.П. ПП, маг. "Марічка" р-н Шепетовский Район, с.Городище, д.1а (Швеченка)</v>
      </c>
    </row>
    <row r="7014" spans="1:18" hidden="1" x14ac:dyDescent="0.25">
      <c r="A7014" s="32">
        <v>164920</v>
      </c>
      <c r="B7014" s="31" t="s">
        <v>19765</v>
      </c>
      <c r="C7014" s="31" t="s">
        <v>19766</v>
      </c>
      <c r="D7014" s="31" t="s">
        <v>19697</v>
      </c>
      <c r="E7014" s="31" t="s">
        <v>135</v>
      </c>
      <c r="F7014" s="31" t="s">
        <v>122</v>
      </c>
      <c r="G7014" s="31" t="s">
        <v>107</v>
      </c>
      <c r="H7014" s="31" t="s">
        <v>108</v>
      </c>
      <c r="I7014" s="31"/>
      <c r="J7014" s="31"/>
      <c r="K7014" s="31" t="s">
        <v>110</v>
      </c>
      <c r="L7014" s="31" t="s">
        <v>19766</v>
      </c>
      <c r="M7014" s="31" t="s">
        <v>7</v>
      </c>
      <c r="N7014" s="31" t="s">
        <v>25930</v>
      </c>
      <c r="O7014" s="31" t="s">
        <v>25929</v>
      </c>
      <c r="P7014" s="32" t="s">
        <v>66</v>
      </c>
      <c r="Q7014" s="32">
        <v>1</v>
      </c>
      <c r="R7014" t="str">
        <f t="shared" si="109"/>
        <v>Плантовська І.Є. ПП, маг. "Ромашка" г.Славута, ул.Чкалова, д.14</v>
      </c>
    </row>
    <row r="7015" spans="1:18" hidden="1" x14ac:dyDescent="0.25">
      <c r="A7015" s="32">
        <v>164920</v>
      </c>
      <c r="B7015" s="31" t="s">
        <v>19765</v>
      </c>
      <c r="C7015" s="31" t="s">
        <v>19766</v>
      </c>
      <c r="D7015" s="31" t="s">
        <v>19697</v>
      </c>
      <c r="E7015" s="31" t="s">
        <v>135</v>
      </c>
      <c r="F7015" s="31" t="s">
        <v>122</v>
      </c>
      <c r="G7015" s="31" t="s">
        <v>107</v>
      </c>
      <c r="H7015" s="31" t="s">
        <v>108</v>
      </c>
      <c r="I7015" s="31" t="s">
        <v>19767</v>
      </c>
      <c r="J7015" s="31" t="s">
        <v>19768</v>
      </c>
      <c r="K7015" s="31" t="s">
        <v>110</v>
      </c>
      <c r="L7015" s="31" t="s">
        <v>19766</v>
      </c>
      <c r="M7015" s="31" t="s">
        <v>7</v>
      </c>
      <c r="N7015" s="31" t="s">
        <v>25930</v>
      </c>
      <c r="O7015" s="31" t="s">
        <v>25929</v>
      </c>
      <c r="P7015" s="32" t="s">
        <v>66</v>
      </c>
      <c r="Q7015" s="32">
        <v>1</v>
      </c>
      <c r="R7015" t="str">
        <f t="shared" si="109"/>
        <v>Плантовська І.Є. ПП, маг. "Ромашка" г.Славута, ул.Чкалова, д.14</v>
      </c>
    </row>
    <row r="7016" spans="1:18" hidden="1" x14ac:dyDescent="0.25">
      <c r="A7016" s="32">
        <v>164921</v>
      </c>
      <c r="B7016" s="31" t="s">
        <v>19769</v>
      </c>
      <c r="C7016" s="31" t="s">
        <v>19770</v>
      </c>
      <c r="D7016" s="31" t="s">
        <v>19771</v>
      </c>
      <c r="E7016" s="31" t="s">
        <v>145</v>
      </c>
      <c r="F7016" s="31" t="s">
        <v>122</v>
      </c>
      <c r="G7016" s="31" t="s">
        <v>107</v>
      </c>
      <c r="H7016" s="31" t="s">
        <v>108</v>
      </c>
      <c r="I7016" s="31" t="s">
        <v>19772</v>
      </c>
      <c r="J7016" s="31" t="s">
        <v>19773</v>
      </c>
      <c r="K7016" s="31" t="s">
        <v>110</v>
      </c>
      <c r="L7016" s="31" t="s">
        <v>19770</v>
      </c>
      <c r="M7016" s="31" t="s">
        <v>16</v>
      </c>
      <c r="N7016" s="31" t="s">
        <v>25931</v>
      </c>
      <c r="O7016" s="31" t="s">
        <v>25929</v>
      </c>
      <c r="P7016" s="32" t="s">
        <v>66</v>
      </c>
      <c r="Q7016" s="32">
        <v>1</v>
      </c>
      <c r="R7016" t="str">
        <f t="shared" si="109"/>
        <v>Плейзор Л.С. ПП, маг. "Спокуса" р-н Хмельницкий Район, с.Шаровечка, д.145 (центр)</v>
      </c>
    </row>
    <row r="7017" spans="1:18" hidden="1" x14ac:dyDescent="0.25">
      <c r="A7017" s="32">
        <v>164921</v>
      </c>
      <c r="B7017" s="31" t="s">
        <v>19769</v>
      </c>
      <c r="C7017" s="31" t="s">
        <v>19770</v>
      </c>
      <c r="D7017" s="31" t="s">
        <v>19771</v>
      </c>
      <c r="E7017" s="31" t="s">
        <v>145</v>
      </c>
      <c r="F7017" s="31" t="s">
        <v>122</v>
      </c>
      <c r="G7017" s="31" t="s">
        <v>107</v>
      </c>
      <c r="H7017" s="31" t="s">
        <v>108</v>
      </c>
      <c r="I7017" s="31"/>
      <c r="J7017" s="31"/>
      <c r="K7017" s="31" t="s">
        <v>110</v>
      </c>
      <c r="L7017" s="31" t="s">
        <v>19770</v>
      </c>
      <c r="M7017" s="31" t="s">
        <v>16</v>
      </c>
      <c r="N7017" s="31" t="s">
        <v>25931</v>
      </c>
      <c r="O7017" s="31" t="s">
        <v>25929</v>
      </c>
      <c r="P7017" s="32" t="s">
        <v>66</v>
      </c>
      <c r="Q7017" s="32">
        <v>1</v>
      </c>
      <c r="R7017" t="str">
        <f t="shared" si="109"/>
        <v>Плейзор Л.С. ПП, маг. "Спокуса" р-н Хмельницкий Район, с.Шаровечка, д.145 (центр)</v>
      </c>
    </row>
    <row r="7018" spans="1:18" hidden="1" x14ac:dyDescent="0.25">
      <c r="A7018" s="32">
        <v>164924</v>
      </c>
      <c r="B7018" s="31" t="s">
        <v>19774</v>
      </c>
      <c r="C7018" s="31" t="s">
        <v>19775</v>
      </c>
      <c r="D7018" s="31" t="s">
        <v>19776</v>
      </c>
      <c r="E7018" s="31" t="s">
        <v>145</v>
      </c>
      <c r="F7018" s="31" t="s">
        <v>122</v>
      </c>
      <c r="G7018" s="31" t="s">
        <v>107</v>
      </c>
      <c r="H7018" s="31" t="s">
        <v>108</v>
      </c>
      <c r="I7018" s="31" t="s">
        <v>19777</v>
      </c>
      <c r="J7018" s="31" t="s">
        <v>19778</v>
      </c>
      <c r="K7018" s="31" t="s">
        <v>110</v>
      </c>
      <c r="L7018" s="31" t="s">
        <v>19775</v>
      </c>
      <c r="M7018" s="31" t="s">
        <v>13</v>
      </c>
      <c r="N7018" s="31" t="s">
        <v>25931</v>
      </c>
      <c r="O7018" s="31" t="s">
        <v>25929</v>
      </c>
      <c r="P7018" s="32" t="s">
        <v>66</v>
      </c>
      <c r="Q7018" s="32">
        <v>1</v>
      </c>
      <c r="R7018" t="str">
        <f t="shared" si="109"/>
        <v>Плотнікова О.Й. ПП, маг. "Каштан" р-н Ярмолинецкий Район, с.Михайловка (біля зупинки)</v>
      </c>
    </row>
    <row r="7019" spans="1:18" hidden="1" x14ac:dyDescent="0.25">
      <c r="A7019" s="32">
        <v>164927</v>
      </c>
      <c r="B7019" s="31" t="s">
        <v>1214</v>
      </c>
      <c r="C7019" s="31" t="s">
        <v>19779</v>
      </c>
      <c r="D7019" s="31" t="s">
        <v>19780</v>
      </c>
      <c r="E7019" s="31" t="s">
        <v>135</v>
      </c>
      <c r="F7019" s="31" t="s">
        <v>122</v>
      </c>
      <c r="G7019" s="31" t="s">
        <v>114</v>
      </c>
      <c r="H7019" s="31" t="s">
        <v>108</v>
      </c>
      <c r="I7019" s="31" t="s">
        <v>19781</v>
      </c>
      <c r="J7019" s="31" t="s">
        <v>19782</v>
      </c>
      <c r="K7019" s="31" t="s">
        <v>110</v>
      </c>
      <c r="L7019" s="31" t="s">
        <v>19783</v>
      </c>
      <c r="M7019" s="31" t="s">
        <v>7</v>
      </c>
      <c r="N7019" s="31" t="s">
        <v>25930</v>
      </c>
      <c r="O7019" s="31" t="s">
        <v>25929</v>
      </c>
      <c r="P7019" s="32" t="s">
        <v>67</v>
      </c>
      <c r="Q7019" s="32">
        <v>0.5</v>
      </c>
      <c r="R7019" t="str">
        <f t="shared" si="109"/>
        <v>(КООП) Плужнянське КП Ізяславського РСТ, кафе "Берізка" р-н Изяславский Район, с.Плужное, ул.Островского Николая, д.1</v>
      </c>
    </row>
    <row r="7020" spans="1:18" hidden="1" x14ac:dyDescent="0.25">
      <c r="A7020" s="32">
        <v>164928</v>
      </c>
      <c r="B7020" s="31" t="s">
        <v>19784</v>
      </c>
      <c r="C7020" s="31" t="s">
        <v>19785</v>
      </c>
      <c r="D7020" s="31" t="s">
        <v>19786</v>
      </c>
      <c r="E7020" s="31" t="s">
        <v>135</v>
      </c>
      <c r="F7020" s="31" t="s">
        <v>122</v>
      </c>
      <c r="G7020" s="31" t="s">
        <v>114</v>
      </c>
      <c r="H7020" s="31" t="s">
        <v>108</v>
      </c>
      <c r="I7020" s="31" t="s">
        <v>19781</v>
      </c>
      <c r="J7020" s="31" t="s">
        <v>19782</v>
      </c>
      <c r="K7020" s="31" t="s">
        <v>110</v>
      </c>
      <c r="L7020" s="31" t="s">
        <v>19787</v>
      </c>
      <c r="M7020" s="31" t="s">
        <v>7</v>
      </c>
      <c r="N7020" s="31" t="s">
        <v>25930</v>
      </c>
      <c r="O7020" s="31" t="s">
        <v>25929</v>
      </c>
      <c r="P7020" s="32" t="s">
        <v>67</v>
      </c>
      <c r="Q7020" s="32">
        <v>0.5</v>
      </c>
      <c r="R7020" t="str">
        <f t="shared" si="109"/>
        <v>(КООП) Плужне КП, кафе-бар "Останній шанс" р-н Изяславский Район, с.Плужное, ул.Островского Николая, д.1а</v>
      </c>
    </row>
    <row r="7021" spans="1:18" hidden="1" x14ac:dyDescent="0.25">
      <c r="A7021" s="32">
        <v>164930</v>
      </c>
      <c r="B7021" s="31" t="s">
        <v>19788</v>
      </c>
      <c r="C7021" s="31" t="s">
        <v>19789</v>
      </c>
      <c r="D7021" s="31" t="s">
        <v>19790</v>
      </c>
      <c r="E7021" s="31" t="s">
        <v>135</v>
      </c>
      <c r="F7021" s="31" t="s">
        <v>122</v>
      </c>
      <c r="G7021" s="31" t="s">
        <v>107</v>
      </c>
      <c r="H7021" s="31" t="s">
        <v>108</v>
      </c>
      <c r="I7021" s="31" t="s">
        <v>19781</v>
      </c>
      <c r="J7021" s="31" t="s">
        <v>19782</v>
      </c>
      <c r="K7021" s="31" t="s">
        <v>110</v>
      </c>
      <c r="L7021" s="31" t="s">
        <v>19791</v>
      </c>
      <c r="M7021" s="31" t="s">
        <v>7</v>
      </c>
      <c r="N7021" s="31" t="s">
        <v>25930</v>
      </c>
      <c r="O7021" s="31" t="s">
        <v>25929</v>
      </c>
      <c r="P7021" s="32" t="s">
        <v>66</v>
      </c>
      <c r="Q7021" s="32">
        <v>0.5</v>
      </c>
      <c r="R7021" t="str">
        <f t="shared" si="109"/>
        <v>(КООП) Плужне КП, маг. "Гастроном" Хотень р-н Изяславский Район, с.Шекерынци, ул.Советская, д.10</v>
      </c>
    </row>
    <row r="7022" spans="1:18" hidden="1" x14ac:dyDescent="0.25">
      <c r="A7022" s="32">
        <v>164930</v>
      </c>
      <c r="B7022" s="31" t="s">
        <v>19788</v>
      </c>
      <c r="C7022" s="31" t="s">
        <v>19789</v>
      </c>
      <c r="D7022" s="31" t="s">
        <v>19790</v>
      </c>
      <c r="E7022" s="31" t="s">
        <v>135</v>
      </c>
      <c r="F7022" s="31" t="s">
        <v>122</v>
      </c>
      <c r="G7022" s="31" t="s">
        <v>107</v>
      </c>
      <c r="H7022" s="31" t="s">
        <v>108</v>
      </c>
      <c r="I7022" s="31"/>
      <c r="J7022" s="31"/>
      <c r="K7022" s="31" t="s">
        <v>110</v>
      </c>
      <c r="L7022" s="31" t="s">
        <v>19792</v>
      </c>
      <c r="M7022" s="31" t="s">
        <v>7</v>
      </c>
      <c r="N7022" s="31" t="s">
        <v>25930</v>
      </c>
      <c r="O7022" s="31" t="s">
        <v>25929</v>
      </c>
      <c r="P7022" s="32" t="s">
        <v>66</v>
      </c>
      <c r="Q7022" s="32">
        <v>0.5</v>
      </c>
      <c r="R7022" t="str">
        <f t="shared" si="109"/>
        <v>(КООП) Плужне КП, маг. "Гастроном" Хотень р-н Изяславский Район, с.Шекерынци, ул.Советская, д.10</v>
      </c>
    </row>
    <row r="7023" spans="1:18" hidden="1" x14ac:dyDescent="0.25">
      <c r="A7023" s="32">
        <v>164934</v>
      </c>
      <c r="B7023" s="31" t="s">
        <v>19801</v>
      </c>
      <c r="C7023" s="31" t="s">
        <v>19802</v>
      </c>
      <c r="D7023" s="31" t="s">
        <v>19803</v>
      </c>
      <c r="E7023" s="31" t="s">
        <v>135</v>
      </c>
      <c r="F7023" s="31" t="s">
        <v>122</v>
      </c>
      <c r="G7023" s="31" t="s">
        <v>107</v>
      </c>
      <c r="H7023" s="31" t="s">
        <v>108</v>
      </c>
      <c r="I7023" s="31" t="s">
        <v>19781</v>
      </c>
      <c r="J7023" s="31" t="s">
        <v>19782</v>
      </c>
      <c r="K7023" s="31" t="s">
        <v>110</v>
      </c>
      <c r="L7023" s="31" t="s">
        <v>19804</v>
      </c>
      <c r="M7023" s="31" t="s">
        <v>7</v>
      </c>
      <c r="N7023" s="31" t="s">
        <v>25930</v>
      </c>
      <c r="O7023" s="31" t="s">
        <v>25929</v>
      </c>
      <c r="P7023" s="32" t="s">
        <v>67</v>
      </c>
      <c r="Q7023" s="32">
        <v>0.5</v>
      </c>
      <c r="R7023" t="str">
        <f t="shared" si="109"/>
        <v>(КООП) Плужне КП, маг. "Продукти-Мокрець" с.Мокрець Ізяслівській р-н вул.Радянська 30</v>
      </c>
    </row>
    <row r="7024" spans="1:18" hidden="1" x14ac:dyDescent="0.25">
      <c r="A7024" s="32">
        <v>164935</v>
      </c>
      <c r="B7024" s="31" t="s">
        <v>19805</v>
      </c>
      <c r="C7024" s="31" t="s">
        <v>19806</v>
      </c>
      <c r="D7024" s="31" t="s">
        <v>9618</v>
      </c>
      <c r="E7024" s="31" t="s">
        <v>135</v>
      </c>
      <c r="F7024" s="31" t="s">
        <v>122</v>
      </c>
      <c r="G7024" s="31" t="s">
        <v>107</v>
      </c>
      <c r="H7024" s="31" t="s">
        <v>108</v>
      </c>
      <c r="I7024" s="31" t="s">
        <v>19781</v>
      </c>
      <c r="J7024" s="31" t="s">
        <v>19782</v>
      </c>
      <c r="K7024" s="31" t="s">
        <v>110</v>
      </c>
      <c r="L7024" s="31" t="s">
        <v>19807</v>
      </c>
      <c r="M7024" s="31" t="s">
        <v>7</v>
      </c>
      <c r="N7024" s="31" t="s">
        <v>25930</v>
      </c>
      <c r="O7024" s="31" t="s">
        <v>25929</v>
      </c>
      <c r="P7024" s="32" t="s">
        <v>67</v>
      </c>
      <c r="Q7024" s="32">
        <v>0.5</v>
      </c>
      <c r="R7024" t="str">
        <f t="shared" si="109"/>
        <v>(КООП) Плужне КП, РТП (районне траспортне підприємство) р-н Изяславский Район, с.Плужное, ул.Островского Николая (0)</v>
      </c>
    </row>
    <row r="7025" spans="1:18" hidden="1" x14ac:dyDescent="0.25">
      <c r="A7025" s="32">
        <v>164935</v>
      </c>
      <c r="B7025" s="31" t="s">
        <v>19805</v>
      </c>
      <c r="C7025" s="31" t="s">
        <v>19806</v>
      </c>
      <c r="D7025" s="31" t="s">
        <v>9618</v>
      </c>
      <c r="E7025" s="31" t="s">
        <v>135</v>
      </c>
      <c r="F7025" s="31" t="s">
        <v>122</v>
      </c>
      <c r="G7025" s="31" t="s">
        <v>107</v>
      </c>
      <c r="H7025" s="31" t="s">
        <v>108</v>
      </c>
      <c r="I7025" s="31"/>
      <c r="J7025" s="31"/>
      <c r="K7025" s="31" t="s">
        <v>110</v>
      </c>
      <c r="L7025" s="31" t="s">
        <v>19808</v>
      </c>
      <c r="M7025" s="31" t="s">
        <v>7</v>
      </c>
      <c r="N7025" s="31" t="s">
        <v>25930</v>
      </c>
      <c r="O7025" s="31" t="s">
        <v>25929</v>
      </c>
      <c r="P7025" s="32" t="s">
        <v>67</v>
      </c>
      <c r="Q7025" s="32">
        <v>0.5</v>
      </c>
      <c r="R7025" t="str">
        <f t="shared" si="109"/>
        <v>(КООП) Плужне КП, РТП (районне траспортне підприємство) р-н Изяславский Район, с.Плужное, ул.Островского Николая (0)</v>
      </c>
    </row>
    <row r="7026" spans="1:18" hidden="1" x14ac:dyDescent="0.25">
      <c r="A7026" s="32">
        <v>164940</v>
      </c>
      <c r="B7026" s="31" t="s">
        <v>19815</v>
      </c>
      <c r="C7026" s="31" t="s">
        <v>19816</v>
      </c>
      <c r="D7026" s="31" t="s">
        <v>19817</v>
      </c>
      <c r="E7026" s="31" t="s">
        <v>135</v>
      </c>
      <c r="F7026" s="31" t="s">
        <v>122</v>
      </c>
      <c r="G7026" s="31" t="s">
        <v>107</v>
      </c>
      <c r="H7026" s="31" t="s">
        <v>108</v>
      </c>
      <c r="I7026" s="31" t="s">
        <v>19818</v>
      </c>
      <c r="J7026" s="31" t="s">
        <v>19819</v>
      </c>
      <c r="K7026" s="31" t="s">
        <v>110</v>
      </c>
      <c r="L7026" s="31" t="s">
        <v>19816</v>
      </c>
      <c r="M7026" s="31" t="s">
        <v>8</v>
      </c>
      <c r="N7026" s="31" t="s">
        <v>25930</v>
      </c>
      <c r="O7026" s="31" t="s">
        <v>25929</v>
      </c>
      <c r="P7026" s="32" t="s">
        <v>66</v>
      </c>
      <c r="Q7026" s="32">
        <v>0.5</v>
      </c>
      <c r="R7026" t="str">
        <f t="shared" si="109"/>
        <v>Поведа Т.В. ПП, маг. "Продукти" р-н Шепетовский Район, с.Вишневое, ул.Островского Николая, д.116</v>
      </c>
    </row>
    <row r="7027" spans="1:18" hidden="1" x14ac:dyDescent="0.25">
      <c r="A7027" s="32">
        <v>164940</v>
      </c>
      <c r="B7027" s="31" t="s">
        <v>19815</v>
      </c>
      <c r="C7027" s="31" t="s">
        <v>19816</v>
      </c>
      <c r="D7027" s="31" t="s">
        <v>19817</v>
      </c>
      <c r="E7027" s="31" t="s">
        <v>135</v>
      </c>
      <c r="F7027" s="31" t="s">
        <v>122</v>
      </c>
      <c r="G7027" s="31" t="s">
        <v>107</v>
      </c>
      <c r="H7027" s="31" t="s">
        <v>108</v>
      </c>
      <c r="I7027" s="31"/>
      <c r="J7027" s="31"/>
      <c r="K7027" s="31" t="s">
        <v>110</v>
      </c>
      <c r="L7027" s="31" t="s">
        <v>19816</v>
      </c>
      <c r="M7027" s="31" t="s">
        <v>8</v>
      </c>
      <c r="N7027" s="31" t="s">
        <v>25930</v>
      </c>
      <c r="O7027" s="31" t="s">
        <v>25929</v>
      </c>
      <c r="P7027" s="32" t="s">
        <v>66</v>
      </c>
      <c r="Q7027" s="32">
        <v>0.5</v>
      </c>
      <c r="R7027" t="str">
        <f t="shared" si="109"/>
        <v>Поведа Т.В. ПП, маг. "Продукти" р-н Шепетовский Район, с.Вишневое, ул.Островского Николая, д.116</v>
      </c>
    </row>
    <row r="7028" spans="1:18" hidden="1" x14ac:dyDescent="0.25">
      <c r="A7028" s="32">
        <v>164941</v>
      </c>
      <c r="B7028" s="31" t="s">
        <v>19820</v>
      </c>
      <c r="C7028" s="31" t="s">
        <v>19821</v>
      </c>
      <c r="D7028" s="31" t="s">
        <v>19822</v>
      </c>
      <c r="E7028" s="31" t="s">
        <v>135</v>
      </c>
      <c r="F7028" s="31" t="s">
        <v>122</v>
      </c>
      <c r="G7028" s="31" t="s">
        <v>107</v>
      </c>
      <c r="H7028" s="31" t="s">
        <v>108</v>
      </c>
      <c r="I7028" s="31" t="s">
        <v>19823</v>
      </c>
      <c r="J7028" s="31" t="s">
        <v>19824</v>
      </c>
      <c r="K7028" s="31" t="s">
        <v>110</v>
      </c>
      <c r="L7028" s="31" t="s">
        <v>19825</v>
      </c>
      <c r="M7028" s="31" t="s">
        <v>7</v>
      </c>
      <c r="N7028" s="31" t="s">
        <v>25930</v>
      </c>
      <c r="O7028" s="31" t="s">
        <v>25929</v>
      </c>
      <c r="P7028" s="32" t="s">
        <v>67</v>
      </c>
      <c r="Q7028" s="32">
        <v>0.5</v>
      </c>
      <c r="R7028" t="str">
        <f t="shared" si="109"/>
        <v>Поведюк В.С. ПП, маг. "Колосок" г.Славута, ул.Острожская, д.63</v>
      </c>
    </row>
    <row r="7029" spans="1:18" hidden="1" x14ac:dyDescent="0.25">
      <c r="A7029" s="32">
        <v>164941</v>
      </c>
      <c r="B7029" s="31" t="s">
        <v>19820</v>
      </c>
      <c r="C7029" s="31" t="s">
        <v>19821</v>
      </c>
      <c r="D7029" s="31" t="s">
        <v>19822</v>
      </c>
      <c r="E7029" s="31" t="s">
        <v>135</v>
      </c>
      <c r="F7029" s="31" t="s">
        <v>122</v>
      </c>
      <c r="G7029" s="31" t="s">
        <v>107</v>
      </c>
      <c r="H7029" s="31" t="s">
        <v>108</v>
      </c>
      <c r="I7029" s="31"/>
      <c r="J7029" s="31"/>
      <c r="K7029" s="31" t="s">
        <v>110</v>
      </c>
      <c r="L7029" s="31" t="s">
        <v>19821</v>
      </c>
      <c r="M7029" s="31" t="s">
        <v>7</v>
      </c>
      <c r="N7029" s="31" t="s">
        <v>25930</v>
      </c>
      <c r="O7029" s="31" t="s">
        <v>25929</v>
      </c>
      <c r="P7029" s="32" t="s">
        <v>67</v>
      </c>
      <c r="Q7029" s="32">
        <v>0.5</v>
      </c>
      <c r="R7029" t="str">
        <f t="shared" si="109"/>
        <v>Поведюк В.С. ПП, маг. "Колосок" г.Славута, ул.Острожская, д.63</v>
      </c>
    </row>
    <row r="7030" spans="1:18" hidden="1" x14ac:dyDescent="0.25">
      <c r="A7030" s="32">
        <v>164968</v>
      </c>
      <c r="B7030" s="31" t="s">
        <v>19883</v>
      </c>
      <c r="C7030" s="31" t="s">
        <v>19882</v>
      </c>
      <c r="D7030" s="31" t="s">
        <v>19884</v>
      </c>
      <c r="E7030" s="31" t="s">
        <v>135</v>
      </c>
      <c r="F7030" s="31" t="s">
        <v>122</v>
      </c>
      <c r="G7030" s="31" t="s">
        <v>107</v>
      </c>
      <c r="H7030" s="31" t="s">
        <v>108</v>
      </c>
      <c r="I7030" s="31" t="s">
        <v>19885</v>
      </c>
      <c r="J7030" s="31" t="s">
        <v>19886</v>
      </c>
      <c r="K7030" s="31" t="s">
        <v>110</v>
      </c>
      <c r="L7030" s="31" t="s">
        <v>19882</v>
      </c>
      <c r="M7030" s="31" t="s">
        <v>8</v>
      </c>
      <c r="N7030" s="31" t="s">
        <v>25930</v>
      </c>
      <c r="O7030" s="31" t="s">
        <v>25929</v>
      </c>
      <c r="P7030" s="32" t="s">
        <v>67</v>
      </c>
      <c r="Q7030" s="32">
        <v>0.5</v>
      </c>
      <c r="R7030" t="str">
        <f t="shared" si="109"/>
        <v>Покровська С.М. ПП, маг. "Продукти" р-н Шепетовский Район, с.Судилков, ул.Железнодорожная, д.2</v>
      </c>
    </row>
    <row r="7031" spans="1:18" hidden="1" x14ac:dyDescent="0.25">
      <c r="A7031" s="32">
        <v>164968</v>
      </c>
      <c r="B7031" s="31" t="s">
        <v>19883</v>
      </c>
      <c r="C7031" s="31" t="s">
        <v>19882</v>
      </c>
      <c r="D7031" s="31" t="s">
        <v>19884</v>
      </c>
      <c r="E7031" s="31" t="s">
        <v>135</v>
      </c>
      <c r="F7031" s="31" t="s">
        <v>122</v>
      </c>
      <c r="G7031" s="31" t="s">
        <v>107</v>
      </c>
      <c r="H7031" s="31" t="s">
        <v>108</v>
      </c>
      <c r="I7031" s="31"/>
      <c r="J7031" s="31"/>
      <c r="K7031" s="31" t="s">
        <v>110</v>
      </c>
      <c r="L7031" s="31" t="s">
        <v>19882</v>
      </c>
      <c r="M7031" s="31" t="s">
        <v>8</v>
      </c>
      <c r="N7031" s="31" t="s">
        <v>25930</v>
      </c>
      <c r="O7031" s="31" t="s">
        <v>25929</v>
      </c>
      <c r="P7031" s="32" t="s">
        <v>67</v>
      </c>
      <c r="Q7031" s="32">
        <v>0.5</v>
      </c>
      <c r="R7031" t="str">
        <f t="shared" si="109"/>
        <v>Покровська С.М. ПП, маг. "Продукти" р-н Шепетовский Район, с.Судилков, ул.Железнодорожная, д.2</v>
      </c>
    </row>
    <row r="7032" spans="1:18" hidden="1" x14ac:dyDescent="0.25">
      <c r="A7032" s="32">
        <v>164975</v>
      </c>
      <c r="B7032" s="31" t="s">
        <v>19894</v>
      </c>
      <c r="C7032" s="31" t="s">
        <v>19895</v>
      </c>
      <c r="D7032" s="31" t="s">
        <v>19896</v>
      </c>
      <c r="E7032" s="31" t="s">
        <v>135</v>
      </c>
      <c r="F7032" s="31" t="s">
        <v>122</v>
      </c>
      <c r="G7032" s="31" t="s">
        <v>107</v>
      </c>
      <c r="H7032" s="31" t="s">
        <v>108</v>
      </c>
      <c r="I7032" s="31" t="s">
        <v>11495</v>
      </c>
      <c r="J7032" s="31" t="s">
        <v>11496</v>
      </c>
      <c r="K7032" s="31" t="s">
        <v>110</v>
      </c>
      <c r="L7032" s="31" t="s">
        <v>19895</v>
      </c>
      <c r="M7032" s="31" t="s">
        <v>8</v>
      </c>
      <c r="N7032" s="31" t="s">
        <v>25930</v>
      </c>
      <c r="O7032" s="31" t="s">
        <v>25929</v>
      </c>
      <c r="P7032" s="32" t="s">
        <v>67</v>
      </c>
      <c r="Q7032" s="32">
        <v>0.5</v>
      </c>
      <c r="R7032" t="str">
        <f t="shared" si="109"/>
        <v>Поліщук А.Я. ПП, маг. "Росинка" р-н Шепетовский Район, с.Поляна, д.10а (Школьная)</v>
      </c>
    </row>
    <row r="7033" spans="1:18" hidden="1" x14ac:dyDescent="0.25">
      <c r="A7033" s="32">
        <v>164975</v>
      </c>
      <c r="B7033" s="31" t="s">
        <v>19894</v>
      </c>
      <c r="C7033" s="31" t="s">
        <v>19895</v>
      </c>
      <c r="D7033" s="31" t="s">
        <v>19896</v>
      </c>
      <c r="E7033" s="31" t="s">
        <v>135</v>
      </c>
      <c r="F7033" s="31" t="s">
        <v>122</v>
      </c>
      <c r="G7033" s="31" t="s">
        <v>107</v>
      </c>
      <c r="H7033" s="31" t="s">
        <v>108</v>
      </c>
      <c r="I7033" s="31"/>
      <c r="J7033" s="31"/>
      <c r="K7033" s="31" t="s">
        <v>110</v>
      </c>
      <c r="L7033" s="31" t="s">
        <v>19895</v>
      </c>
      <c r="M7033" s="31" t="s">
        <v>8</v>
      </c>
      <c r="N7033" s="31" t="s">
        <v>25930</v>
      </c>
      <c r="O7033" s="31" t="s">
        <v>25929</v>
      </c>
      <c r="P7033" s="32" t="s">
        <v>67</v>
      </c>
      <c r="Q7033" s="32">
        <v>0.5</v>
      </c>
      <c r="R7033" t="str">
        <f t="shared" si="109"/>
        <v>Поліщук А.Я. ПП, маг. "Росинка" р-н Шепетовский Район, с.Поляна, д.10а (Школьная)</v>
      </c>
    </row>
    <row r="7034" spans="1:18" hidden="1" x14ac:dyDescent="0.25">
      <c r="A7034" s="32">
        <v>164977</v>
      </c>
      <c r="B7034" s="31" t="s">
        <v>19897</v>
      </c>
      <c r="C7034" s="31" t="s">
        <v>19898</v>
      </c>
      <c r="D7034" s="31" t="s">
        <v>19899</v>
      </c>
      <c r="E7034" s="31" t="s">
        <v>135</v>
      </c>
      <c r="F7034" s="31" t="s">
        <v>122</v>
      </c>
      <c r="G7034" s="31" t="s">
        <v>107</v>
      </c>
      <c r="H7034" s="31" t="s">
        <v>108</v>
      </c>
      <c r="I7034" s="31" t="s">
        <v>11495</v>
      </c>
      <c r="J7034" s="31" t="s">
        <v>11496</v>
      </c>
      <c r="K7034" s="31" t="s">
        <v>110</v>
      </c>
      <c r="L7034" s="31" t="s">
        <v>19898</v>
      </c>
      <c r="M7034" s="31" t="s">
        <v>8</v>
      </c>
      <c r="N7034" s="31" t="s">
        <v>25930</v>
      </c>
      <c r="O7034" s="31" t="s">
        <v>25929</v>
      </c>
      <c r="P7034" s="32" t="s">
        <v>66</v>
      </c>
      <c r="Q7034" s="32">
        <v>0.5</v>
      </c>
      <c r="R7034" t="str">
        <f t="shared" si="109"/>
        <v>Поліщук А.Я. ПП, маг. "Шанс" р-н Волочисский Район, с.Поляны, ул.Ленина (0)</v>
      </c>
    </row>
    <row r="7035" spans="1:18" hidden="1" x14ac:dyDescent="0.25">
      <c r="A7035" s="32">
        <v>164977</v>
      </c>
      <c r="B7035" s="31" t="s">
        <v>19897</v>
      </c>
      <c r="C7035" s="31" t="s">
        <v>19898</v>
      </c>
      <c r="D7035" s="31" t="s">
        <v>19899</v>
      </c>
      <c r="E7035" s="31" t="s">
        <v>135</v>
      </c>
      <c r="F7035" s="31" t="s">
        <v>122</v>
      </c>
      <c r="G7035" s="31" t="s">
        <v>107</v>
      </c>
      <c r="H7035" s="31" t="s">
        <v>108</v>
      </c>
      <c r="I7035" s="31"/>
      <c r="J7035" s="31"/>
      <c r="K7035" s="31" t="s">
        <v>110</v>
      </c>
      <c r="L7035" s="31" t="s">
        <v>19898</v>
      </c>
      <c r="M7035" s="31" t="s">
        <v>8</v>
      </c>
      <c r="N7035" s="31" t="s">
        <v>25930</v>
      </c>
      <c r="O7035" s="31" t="s">
        <v>25929</v>
      </c>
      <c r="P7035" s="32" t="s">
        <v>66</v>
      </c>
      <c r="Q7035" s="32">
        <v>0.5</v>
      </c>
      <c r="R7035" t="str">
        <f t="shared" si="109"/>
        <v>Поліщук А.Я. ПП, маг. "Шанс" р-н Волочисский Район, с.Поляны, ул.Ленина (0)</v>
      </c>
    </row>
    <row r="7036" spans="1:18" hidden="1" x14ac:dyDescent="0.25">
      <c r="A7036" s="32">
        <v>165618</v>
      </c>
      <c r="B7036" s="31" t="s">
        <v>21297</v>
      </c>
      <c r="C7036" s="31" t="s">
        <v>21298</v>
      </c>
      <c r="D7036" s="31" t="s">
        <v>21299</v>
      </c>
      <c r="E7036" s="31" t="s">
        <v>135</v>
      </c>
      <c r="F7036" s="31" t="s">
        <v>122</v>
      </c>
      <c r="G7036" s="31" t="s">
        <v>107</v>
      </c>
      <c r="H7036" s="31" t="s">
        <v>108</v>
      </c>
      <c r="I7036" s="31"/>
      <c r="J7036" s="31"/>
      <c r="K7036" s="31" t="s">
        <v>110</v>
      </c>
      <c r="L7036" s="31" t="s">
        <v>21298</v>
      </c>
      <c r="M7036" s="31" t="s">
        <v>8</v>
      </c>
      <c r="N7036" s="31" t="s">
        <v>25930</v>
      </c>
      <c r="O7036" s="31" t="s">
        <v>25929</v>
      </c>
      <c r="P7036" s="32" t="s">
        <v>66</v>
      </c>
      <c r="Q7036" s="32">
        <v>0.5</v>
      </c>
      <c r="R7036" t="str">
        <f t="shared" si="109"/>
        <v>Стельмах М.Л. ПП, маг. "Горизонт" р-н Славутский Район, с.Малый Скнит, ул.Заречная, д.20</v>
      </c>
    </row>
    <row r="7037" spans="1:18" hidden="1" x14ac:dyDescent="0.25">
      <c r="A7037" s="32">
        <v>165629</v>
      </c>
      <c r="B7037" s="31" t="s">
        <v>21320</v>
      </c>
      <c r="C7037" s="31" t="s">
        <v>21321</v>
      </c>
      <c r="D7037" s="31" t="s">
        <v>11513</v>
      </c>
      <c r="E7037" s="31" t="s">
        <v>135</v>
      </c>
      <c r="F7037" s="31" t="s">
        <v>122</v>
      </c>
      <c r="G7037" s="31" t="s">
        <v>299</v>
      </c>
      <c r="H7037" s="31" t="s">
        <v>108</v>
      </c>
      <c r="I7037" s="31"/>
      <c r="J7037" s="31"/>
      <c r="K7037" s="31" t="s">
        <v>110</v>
      </c>
      <c r="L7037" s="31" t="s">
        <v>21321</v>
      </c>
      <c r="M7037" s="31" t="s">
        <v>12</v>
      </c>
      <c r="N7037" s="31" t="s">
        <v>25930</v>
      </c>
      <c r="O7037" s="31" t="s">
        <v>25929</v>
      </c>
      <c r="P7037" s="32" t="s">
        <v>66</v>
      </c>
      <c r="Q7037" s="32">
        <v>1</v>
      </c>
      <c r="R7037" t="str">
        <f t="shared" si="109"/>
        <v>Степанчук О.О. ПП,  маг. "Кримські вина" р-н Полонский Район, г.Полонное (ринкова площа)</v>
      </c>
    </row>
    <row r="7038" spans="1:18" hidden="1" x14ac:dyDescent="0.25">
      <c r="A7038" s="32">
        <v>165629</v>
      </c>
      <c r="B7038" s="31" t="s">
        <v>21320</v>
      </c>
      <c r="C7038" s="31" t="s">
        <v>21321</v>
      </c>
      <c r="D7038" s="31" t="s">
        <v>11513</v>
      </c>
      <c r="E7038" s="31" t="s">
        <v>135</v>
      </c>
      <c r="F7038" s="31" t="s">
        <v>122</v>
      </c>
      <c r="G7038" s="31" t="s">
        <v>299</v>
      </c>
      <c r="H7038" s="31" t="s">
        <v>108</v>
      </c>
      <c r="I7038" s="31" t="s">
        <v>5188</v>
      </c>
      <c r="J7038" s="31" t="s">
        <v>5189</v>
      </c>
      <c r="K7038" s="31" t="s">
        <v>110</v>
      </c>
      <c r="L7038" s="31" t="s">
        <v>21321</v>
      </c>
      <c r="M7038" s="31" t="s">
        <v>12</v>
      </c>
      <c r="N7038" s="31" t="s">
        <v>25930</v>
      </c>
      <c r="O7038" s="31" t="s">
        <v>25929</v>
      </c>
      <c r="P7038" s="32" t="s">
        <v>66</v>
      </c>
      <c r="Q7038" s="32">
        <v>1</v>
      </c>
      <c r="R7038" t="str">
        <f t="shared" si="109"/>
        <v>Степанчук О.О. ПП,  маг. "Кримські вина" р-н Полонский Район, г.Полонное (ринкова площа)</v>
      </c>
    </row>
    <row r="7039" spans="1:18" hidden="1" x14ac:dyDescent="0.25">
      <c r="A7039" s="32">
        <v>165631</v>
      </c>
      <c r="B7039" s="31" t="s">
        <v>21324</v>
      </c>
      <c r="C7039" s="31" t="s">
        <v>21325</v>
      </c>
      <c r="D7039" s="31" t="s">
        <v>21326</v>
      </c>
      <c r="E7039" s="31" t="s">
        <v>135</v>
      </c>
      <c r="F7039" s="31" t="s">
        <v>122</v>
      </c>
      <c r="G7039" s="31" t="s">
        <v>107</v>
      </c>
      <c r="H7039" s="31" t="s">
        <v>108</v>
      </c>
      <c r="I7039" s="31"/>
      <c r="J7039" s="31"/>
      <c r="K7039" s="31" t="s">
        <v>110</v>
      </c>
      <c r="L7039" s="31" t="s">
        <v>21325</v>
      </c>
      <c r="M7039" s="31" t="s">
        <v>12</v>
      </c>
      <c r="N7039" s="31" t="s">
        <v>25930</v>
      </c>
      <c r="O7039" s="31" t="s">
        <v>25929</v>
      </c>
      <c r="P7039" s="32" t="s">
        <v>66</v>
      </c>
      <c r="Q7039" s="32">
        <v>0.5</v>
      </c>
      <c r="R7039" t="str">
        <f t="shared" si="109"/>
        <v>Степанчук О.О. ПП, маг. "Клубнічка" р-н Полонский Район, г.Полонное, пер.Украинки Леси (0)</v>
      </c>
    </row>
    <row r="7040" spans="1:18" hidden="1" x14ac:dyDescent="0.25">
      <c r="A7040" s="32">
        <v>165631</v>
      </c>
      <c r="B7040" s="31" t="s">
        <v>21324</v>
      </c>
      <c r="C7040" s="31" t="s">
        <v>21325</v>
      </c>
      <c r="D7040" s="31" t="s">
        <v>21326</v>
      </c>
      <c r="E7040" s="31" t="s">
        <v>135</v>
      </c>
      <c r="F7040" s="31" t="s">
        <v>122</v>
      </c>
      <c r="G7040" s="31" t="s">
        <v>107</v>
      </c>
      <c r="H7040" s="31" t="s">
        <v>108</v>
      </c>
      <c r="I7040" s="31" t="s">
        <v>5188</v>
      </c>
      <c r="J7040" s="31" t="s">
        <v>5189</v>
      </c>
      <c r="K7040" s="31" t="s">
        <v>110</v>
      </c>
      <c r="L7040" s="31" t="s">
        <v>21325</v>
      </c>
      <c r="M7040" s="31" t="s">
        <v>12</v>
      </c>
      <c r="N7040" s="31" t="s">
        <v>25930</v>
      </c>
      <c r="O7040" s="31" t="s">
        <v>25929</v>
      </c>
      <c r="P7040" s="32" t="s">
        <v>66</v>
      </c>
      <c r="Q7040" s="32">
        <v>0.5</v>
      </c>
      <c r="R7040" t="str">
        <f t="shared" si="109"/>
        <v>Степанчук О.О. ПП, маг. "Клубнічка" р-н Полонский Район, г.Полонное, пер.Украинки Леси (0)</v>
      </c>
    </row>
    <row r="7041" spans="1:18" hidden="1" x14ac:dyDescent="0.25">
      <c r="A7041" s="32">
        <v>165632</v>
      </c>
      <c r="B7041" s="31" t="s">
        <v>21327</v>
      </c>
      <c r="C7041" s="31" t="s">
        <v>21328</v>
      </c>
      <c r="D7041" s="31" t="s">
        <v>21329</v>
      </c>
      <c r="E7041" s="31" t="s">
        <v>135</v>
      </c>
      <c r="F7041" s="31" t="s">
        <v>122</v>
      </c>
      <c r="G7041" s="31" t="s">
        <v>107</v>
      </c>
      <c r="H7041" s="31" t="s">
        <v>108</v>
      </c>
      <c r="I7041" s="31"/>
      <c r="J7041" s="31"/>
      <c r="K7041" s="31" t="s">
        <v>110</v>
      </c>
      <c r="L7041" s="31" t="s">
        <v>21328</v>
      </c>
      <c r="M7041" s="31" t="s">
        <v>12</v>
      </c>
      <c r="N7041" s="31" t="s">
        <v>25930</v>
      </c>
      <c r="O7041" s="31" t="s">
        <v>25929</v>
      </c>
      <c r="P7041" s="32" t="s">
        <v>66</v>
      </c>
      <c r="Q7041" s="32">
        <v>1</v>
      </c>
      <c r="R7041" t="str">
        <f t="shared" si="109"/>
        <v>Степанчук О.О. ПП, маг. "Колосок" р-н Полонский Район, г.Полонное, д.2 (ул. Юзькова)</v>
      </c>
    </row>
    <row r="7042" spans="1:18" hidden="1" x14ac:dyDescent="0.25">
      <c r="A7042" s="32">
        <v>165632</v>
      </c>
      <c r="B7042" s="31" t="s">
        <v>21327</v>
      </c>
      <c r="C7042" s="31" t="s">
        <v>21328</v>
      </c>
      <c r="D7042" s="31" t="s">
        <v>21329</v>
      </c>
      <c r="E7042" s="31" t="s">
        <v>135</v>
      </c>
      <c r="F7042" s="31" t="s">
        <v>122</v>
      </c>
      <c r="G7042" s="31" t="s">
        <v>107</v>
      </c>
      <c r="H7042" s="31" t="s">
        <v>108</v>
      </c>
      <c r="I7042" s="31" t="s">
        <v>5188</v>
      </c>
      <c r="J7042" s="31" t="s">
        <v>5189</v>
      </c>
      <c r="K7042" s="31" t="s">
        <v>110</v>
      </c>
      <c r="L7042" s="31" t="s">
        <v>21328</v>
      </c>
      <c r="M7042" s="31" t="s">
        <v>12</v>
      </c>
      <c r="N7042" s="31" t="s">
        <v>25930</v>
      </c>
      <c r="O7042" s="31" t="s">
        <v>25929</v>
      </c>
      <c r="P7042" s="32" t="s">
        <v>66</v>
      </c>
      <c r="Q7042" s="32">
        <v>1</v>
      </c>
      <c r="R7042" t="str">
        <f t="shared" si="109"/>
        <v>Степанчук О.О. ПП, маг. "Колосок" р-н Полонский Район, г.Полонное, д.2 (ул. Юзькова)</v>
      </c>
    </row>
    <row r="7043" spans="1:18" hidden="1" x14ac:dyDescent="0.25">
      <c r="A7043" s="32">
        <v>165633</v>
      </c>
      <c r="B7043" s="31" t="s">
        <v>21330</v>
      </c>
      <c r="C7043" s="31" t="s">
        <v>21331</v>
      </c>
      <c r="D7043" s="31" t="s">
        <v>21332</v>
      </c>
      <c r="E7043" s="31" t="s">
        <v>135</v>
      </c>
      <c r="F7043" s="31" t="s">
        <v>122</v>
      </c>
      <c r="G7043" s="31" t="s">
        <v>299</v>
      </c>
      <c r="H7043" s="31" t="s">
        <v>108</v>
      </c>
      <c r="I7043" s="31"/>
      <c r="J7043" s="31"/>
      <c r="K7043" s="31" t="s">
        <v>110</v>
      </c>
      <c r="L7043" s="31" t="s">
        <v>21331</v>
      </c>
      <c r="M7043" s="31" t="s">
        <v>12</v>
      </c>
      <c r="N7043" s="31" t="s">
        <v>25930</v>
      </c>
      <c r="O7043" s="31" t="s">
        <v>25929</v>
      </c>
      <c r="P7043" s="32" t="s">
        <v>66</v>
      </c>
      <c r="Q7043" s="32">
        <v>1</v>
      </c>
      <c r="R7043" t="str">
        <f t="shared" ref="R7043:R7106" si="110">CONCATENATE(C7043," ",D7043)</f>
        <v>Степанчук О.О. ПП, маг. "Міні-маркет" р-н Полонский Район, г.Полонное, ул.Шолом-Алейхема, д.24</v>
      </c>
    </row>
    <row r="7044" spans="1:18" hidden="1" x14ac:dyDescent="0.25">
      <c r="A7044" s="32">
        <v>165633</v>
      </c>
      <c r="B7044" s="31" t="s">
        <v>21330</v>
      </c>
      <c r="C7044" s="31" t="s">
        <v>21331</v>
      </c>
      <c r="D7044" s="31" t="s">
        <v>21332</v>
      </c>
      <c r="E7044" s="31" t="s">
        <v>135</v>
      </c>
      <c r="F7044" s="31" t="s">
        <v>122</v>
      </c>
      <c r="G7044" s="31" t="s">
        <v>299</v>
      </c>
      <c r="H7044" s="31" t="s">
        <v>108</v>
      </c>
      <c r="I7044" s="31" t="s">
        <v>5188</v>
      </c>
      <c r="J7044" s="31" t="s">
        <v>5189</v>
      </c>
      <c r="K7044" s="31" t="s">
        <v>110</v>
      </c>
      <c r="L7044" s="31" t="s">
        <v>21331</v>
      </c>
      <c r="M7044" s="31" t="s">
        <v>12</v>
      </c>
      <c r="N7044" s="31" t="s">
        <v>25930</v>
      </c>
      <c r="O7044" s="31" t="s">
        <v>25929</v>
      </c>
      <c r="P7044" s="32" t="s">
        <v>66</v>
      </c>
      <c r="Q7044" s="32">
        <v>1</v>
      </c>
      <c r="R7044" t="str">
        <f t="shared" si="110"/>
        <v>Степанчук О.О. ПП, маг. "Міні-маркет" р-н Полонский Район, г.Полонное, ул.Шолом-Алейхема, д.24</v>
      </c>
    </row>
    <row r="7045" spans="1:18" hidden="1" x14ac:dyDescent="0.25">
      <c r="A7045" s="32">
        <v>165634</v>
      </c>
      <c r="B7045" s="31" t="s">
        <v>21333</v>
      </c>
      <c r="C7045" s="31" t="s">
        <v>21334</v>
      </c>
      <c r="D7045" s="31" t="s">
        <v>21335</v>
      </c>
      <c r="E7045" s="31" t="s">
        <v>135</v>
      </c>
      <c r="F7045" s="31" t="s">
        <v>122</v>
      </c>
      <c r="G7045" s="31" t="s">
        <v>107</v>
      </c>
      <c r="H7045" s="31" t="s">
        <v>108</v>
      </c>
      <c r="I7045" s="31"/>
      <c r="J7045" s="31"/>
      <c r="K7045" s="31" t="s">
        <v>110</v>
      </c>
      <c r="L7045" s="31" t="s">
        <v>21336</v>
      </c>
      <c r="M7045" s="31" t="s">
        <v>12</v>
      </c>
      <c r="N7045" s="31" t="s">
        <v>25930</v>
      </c>
      <c r="O7045" s="31" t="s">
        <v>25929</v>
      </c>
      <c r="P7045" s="32" t="s">
        <v>66</v>
      </c>
      <c r="Q7045" s="32">
        <v>1</v>
      </c>
      <c r="R7045" t="str">
        <f t="shared" si="110"/>
        <v>Степанчук О.О. ПП, маг. "Продукти" р-н Полонский Район, г.Полонное, ул.Чапаева, д.86</v>
      </c>
    </row>
    <row r="7046" spans="1:18" hidden="1" x14ac:dyDescent="0.25">
      <c r="A7046" s="32">
        <v>165634</v>
      </c>
      <c r="B7046" s="31" t="s">
        <v>21333</v>
      </c>
      <c r="C7046" s="31" t="s">
        <v>21334</v>
      </c>
      <c r="D7046" s="31" t="s">
        <v>21335</v>
      </c>
      <c r="E7046" s="31" t="s">
        <v>135</v>
      </c>
      <c r="F7046" s="31" t="s">
        <v>122</v>
      </c>
      <c r="G7046" s="31" t="s">
        <v>107</v>
      </c>
      <c r="H7046" s="31" t="s">
        <v>108</v>
      </c>
      <c r="I7046" s="31" t="s">
        <v>5188</v>
      </c>
      <c r="J7046" s="31" t="s">
        <v>5189</v>
      </c>
      <c r="K7046" s="31" t="s">
        <v>110</v>
      </c>
      <c r="L7046" s="31" t="s">
        <v>21334</v>
      </c>
      <c r="M7046" s="31" t="s">
        <v>12</v>
      </c>
      <c r="N7046" s="31" t="s">
        <v>25930</v>
      </c>
      <c r="O7046" s="31" t="s">
        <v>25929</v>
      </c>
      <c r="P7046" s="32" t="s">
        <v>66</v>
      </c>
      <c r="Q7046" s="32">
        <v>1</v>
      </c>
      <c r="R7046" t="str">
        <f t="shared" si="110"/>
        <v>Степанчук О.О. ПП, маг. "Продукти" р-н Полонский Район, г.Полонное, ул.Чапаева, д.86</v>
      </c>
    </row>
    <row r="7047" spans="1:18" hidden="1" x14ac:dyDescent="0.25">
      <c r="A7047" s="32">
        <v>165635</v>
      </c>
      <c r="B7047" s="31" t="s">
        <v>21337</v>
      </c>
      <c r="C7047" s="31" t="s">
        <v>21338</v>
      </c>
      <c r="D7047" s="31" t="s">
        <v>21339</v>
      </c>
      <c r="E7047" s="31" t="s">
        <v>135</v>
      </c>
      <c r="F7047" s="31" t="s">
        <v>122</v>
      </c>
      <c r="G7047" s="31" t="s">
        <v>107</v>
      </c>
      <c r="H7047" s="31" t="s">
        <v>108</v>
      </c>
      <c r="I7047" s="31"/>
      <c r="J7047" s="31"/>
      <c r="K7047" s="31" t="s">
        <v>110</v>
      </c>
      <c r="L7047" s="31" t="s">
        <v>21338</v>
      </c>
      <c r="M7047" s="31" t="s">
        <v>12</v>
      </c>
      <c r="N7047" s="31" t="s">
        <v>25930</v>
      </c>
      <c r="O7047" s="31" t="s">
        <v>25929</v>
      </c>
      <c r="P7047" s="32" t="s">
        <v>66</v>
      </c>
      <c r="Q7047" s="32">
        <v>0.5</v>
      </c>
      <c r="R7047" t="str">
        <f t="shared" si="110"/>
        <v>Степанчук О.О. ПП, маг. "Свіжий хліб" р-н Полонский Район, г.Полонное, пер.Пушкина, д.38</v>
      </c>
    </row>
    <row r="7048" spans="1:18" hidden="1" x14ac:dyDescent="0.25">
      <c r="A7048" s="32">
        <v>165635</v>
      </c>
      <c r="B7048" s="31" t="s">
        <v>21337</v>
      </c>
      <c r="C7048" s="31" t="s">
        <v>21338</v>
      </c>
      <c r="D7048" s="31" t="s">
        <v>21339</v>
      </c>
      <c r="E7048" s="31" t="s">
        <v>135</v>
      </c>
      <c r="F7048" s="31" t="s">
        <v>122</v>
      </c>
      <c r="G7048" s="31" t="s">
        <v>107</v>
      </c>
      <c r="H7048" s="31" t="s">
        <v>108</v>
      </c>
      <c r="I7048" s="31" t="s">
        <v>5188</v>
      </c>
      <c r="J7048" s="31" t="s">
        <v>5189</v>
      </c>
      <c r="K7048" s="31" t="s">
        <v>110</v>
      </c>
      <c r="L7048" s="31" t="s">
        <v>21338</v>
      </c>
      <c r="M7048" s="31" t="s">
        <v>12</v>
      </c>
      <c r="N7048" s="31" t="s">
        <v>25930</v>
      </c>
      <c r="O7048" s="31" t="s">
        <v>25929</v>
      </c>
      <c r="P7048" s="32" t="s">
        <v>66</v>
      </c>
      <c r="Q7048" s="32">
        <v>0.5</v>
      </c>
      <c r="R7048" t="str">
        <f t="shared" si="110"/>
        <v>Степанчук О.О. ПП, маг. "Свіжий хліб" р-н Полонский Район, г.Полонное, пер.Пушкина, д.38</v>
      </c>
    </row>
    <row r="7049" spans="1:18" hidden="1" x14ac:dyDescent="0.25">
      <c r="A7049" s="32">
        <v>165636</v>
      </c>
      <c r="B7049" s="31" t="s">
        <v>21340</v>
      </c>
      <c r="C7049" s="31" t="s">
        <v>21341</v>
      </c>
      <c r="D7049" s="31" t="s">
        <v>11513</v>
      </c>
      <c r="E7049" s="31" t="s">
        <v>135</v>
      </c>
      <c r="F7049" s="31" t="s">
        <v>122</v>
      </c>
      <c r="G7049" s="31" t="s">
        <v>299</v>
      </c>
      <c r="H7049" s="31" t="s">
        <v>108</v>
      </c>
      <c r="I7049" s="31"/>
      <c r="J7049" s="31"/>
      <c r="K7049" s="31" t="s">
        <v>110</v>
      </c>
      <c r="L7049" s="31" t="s">
        <v>21341</v>
      </c>
      <c r="M7049" s="31" t="s">
        <v>12</v>
      </c>
      <c r="N7049" s="31" t="s">
        <v>25930</v>
      </c>
      <c r="O7049" s="31" t="s">
        <v>25929</v>
      </c>
      <c r="P7049" s="32" t="s">
        <v>66</v>
      </c>
      <c r="Q7049" s="32">
        <v>1</v>
      </c>
      <c r="R7049" t="str">
        <f t="shared" si="110"/>
        <v>Степанчук О.О. ПП, продуктовий павільйон р-н Полонский Район, г.Полонное (ринкова площа)</v>
      </c>
    </row>
    <row r="7050" spans="1:18" hidden="1" x14ac:dyDescent="0.25">
      <c r="A7050" s="32">
        <v>165636</v>
      </c>
      <c r="B7050" s="31" t="s">
        <v>21340</v>
      </c>
      <c r="C7050" s="31" t="s">
        <v>21341</v>
      </c>
      <c r="D7050" s="31" t="s">
        <v>11513</v>
      </c>
      <c r="E7050" s="31" t="s">
        <v>135</v>
      </c>
      <c r="F7050" s="31" t="s">
        <v>122</v>
      </c>
      <c r="G7050" s="31" t="s">
        <v>299</v>
      </c>
      <c r="H7050" s="31" t="s">
        <v>108</v>
      </c>
      <c r="I7050" s="31" t="s">
        <v>5188</v>
      </c>
      <c r="J7050" s="31" t="s">
        <v>5189</v>
      </c>
      <c r="K7050" s="31" t="s">
        <v>110</v>
      </c>
      <c r="L7050" s="31" t="s">
        <v>21341</v>
      </c>
      <c r="M7050" s="31" t="s">
        <v>12</v>
      </c>
      <c r="N7050" s="31" t="s">
        <v>25930</v>
      </c>
      <c r="O7050" s="31" t="s">
        <v>25929</v>
      </c>
      <c r="P7050" s="32" t="s">
        <v>66</v>
      </c>
      <c r="Q7050" s="32">
        <v>1</v>
      </c>
      <c r="R7050" t="str">
        <f t="shared" si="110"/>
        <v>Степанчук О.О. ПП, продуктовий павільйон р-н Полонский Район, г.Полонное (ринкова площа)</v>
      </c>
    </row>
    <row r="7051" spans="1:18" hidden="1" x14ac:dyDescent="0.25">
      <c r="A7051" s="32">
        <v>165645</v>
      </c>
      <c r="B7051" s="31" t="s">
        <v>21360</v>
      </c>
      <c r="C7051" s="31" t="s">
        <v>21361</v>
      </c>
      <c r="D7051" s="31" t="s">
        <v>21362</v>
      </c>
      <c r="E7051" s="31" t="s">
        <v>145</v>
      </c>
      <c r="F7051" s="31" t="s">
        <v>122</v>
      </c>
      <c r="G7051" s="31" t="s">
        <v>107</v>
      </c>
      <c r="H7051" s="31" t="s">
        <v>108</v>
      </c>
      <c r="I7051" s="31" t="s">
        <v>21363</v>
      </c>
      <c r="J7051" s="31" t="s">
        <v>21364</v>
      </c>
      <c r="K7051" s="31" t="s">
        <v>110</v>
      </c>
      <c r="L7051" s="31" t="s">
        <v>21361</v>
      </c>
      <c r="M7051" s="31" t="s">
        <v>13</v>
      </c>
      <c r="N7051" s="31" t="s">
        <v>25931</v>
      </c>
      <c r="O7051" s="31" t="s">
        <v>25929</v>
      </c>
      <c r="P7051" s="32" t="s">
        <v>66</v>
      </c>
      <c r="Q7051" s="32">
        <v>1</v>
      </c>
      <c r="R7051" t="str">
        <f t="shared" si="110"/>
        <v>Стецюк Н.М. ПП, маг. "Каштан" р-н Волочисский Район, с.Купель, ул.Жилина, д.4а (металевий, перед ставом)</v>
      </c>
    </row>
    <row r="7052" spans="1:18" hidden="1" x14ac:dyDescent="0.25">
      <c r="A7052" s="32">
        <v>165645</v>
      </c>
      <c r="B7052" s="31" t="s">
        <v>21360</v>
      </c>
      <c r="C7052" s="31" t="s">
        <v>21361</v>
      </c>
      <c r="D7052" s="31" t="s">
        <v>21362</v>
      </c>
      <c r="E7052" s="31" t="s">
        <v>145</v>
      </c>
      <c r="F7052" s="31" t="s">
        <v>122</v>
      </c>
      <c r="G7052" s="31" t="s">
        <v>107</v>
      </c>
      <c r="H7052" s="31" t="s">
        <v>108</v>
      </c>
      <c r="I7052" s="31"/>
      <c r="J7052" s="31"/>
      <c r="K7052" s="31" t="s">
        <v>110</v>
      </c>
      <c r="L7052" s="31" t="s">
        <v>21361</v>
      </c>
      <c r="M7052" s="31" t="s">
        <v>13</v>
      </c>
      <c r="N7052" s="31" t="s">
        <v>25931</v>
      </c>
      <c r="O7052" s="31" t="s">
        <v>25929</v>
      </c>
      <c r="P7052" s="32" t="s">
        <v>66</v>
      </c>
      <c r="Q7052" s="32">
        <v>1</v>
      </c>
      <c r="R7052" t="str">
        <f t="shared" si="110"/>
        <v>Стецюк Н.М. ПП, маг. "Каштан" р-н Волочисский Район, с.Купель, ул.Жилина, д.4а (металевий, перед ставом)</v>
      </c>
    </row>
    <row r="7053" spans="1:18" hidden="1" x14ac:dyDescent="0.25">
      <c r="A7053" s="32">
        <v>165657</v>
      </c>
      <c r="B7053" s="31" t="s">
        <v>21366</v>
      </c>
      <c r="C7053" s="31" t="s">
        <v>21367</v>
      </c>
      <c r="D7053" s="31" t="s">
        <v>21368</v>
      </c>
      <c r="E7053" s="31" t="s">
        <v>135</v>
      </c>
      <c r="F7053" s="31" t="s">
        <v>122</v>
      </c>
      <c r="G7053" s="31" t="s">
        <v>107</v>
      </c>
      <c r="H7053" s="31" t="s">
        <v>108</v>
      </c>
      <c r="I7053" s="31" t="s">
        <v>7396</v>
      </c>
      <c r="J7053" s="31" t="s">
        <v>7397</v>
      </c>
      <c r="K7053" s="31" t="s">
        <v>110</v>
      </c>
      <c r="L7053" s="31" t="s">
        <v>21367</v>
      </c>
      <c r="M7053" s="31" t="s">
        <v>9</v>
      </c>
      <c r="N7053" s="31" t="s">
        <v>25930</v>
      </c>
      <c r="O7053" s="31" t="s">
        <v>25929</v>
      </c>
      <c r="P7053" s="32" t="s">
        <v>67</v>
      </c>
      <c r="Q7053" s="32">
        <v>0.5</v>
      </c>
      <c r="R7053" t="str">
        <f t="shared" si="110"/>
        <v>Бабій І.Т. ПП, маг. "Візит" р-н Полонский Район, с.Новоселица, ул.Соборная, д.89</v>
      </c>
    </row>
    <row r="7054" spans="1:18" hidden="1" x14ac:dyDescent="0.25">
      <c r="A7054" s="32">
        <v>165680</v>
      </c>
      <c r="B7054" s="31" t="s">
        <v>21403</v>
      </c>
      <c r="C7054" s="31" t="s">
        <v>21404</v>
      </c>
      <c r="D7054" s="31" t="s">
        <v>21405</v>
      </c>
      <c r="E7054" s="31" t="s">
        <v>135</v>
      </c>
      <c r="F7054" s="31" t="s">
        <v>122</v>
      </c>
      <c r="G7054" s="31" t="s">
        <v>107</v>
      </c>
      <c r="H7054" s="31" t="s">
        <v>108</v>
      </c>
      <c r="I7054" s="31" t="s">
        <v>21406</v>
      </c>
      <c r="J7054" s="31" t="s">
        <v>21407</v>
      </c>
      <c r="K7054" s="31" t="s">
        <v>110</v>
      </c>
      <c r="L7054" s="31" t="s">
        <v>21404</v>
      </c>
      <c r="M7054" s="31" t="s">
        <v>12</v>
      </c>
      <c r="N7054" s="31" t="s">
        <v>25930</v>
      </c>
      <c r="O7054" s="31" t="s">
        <v>25929</v>
      </c>
      <c r="P7054" s="32" t="s">
        <v>66</v>
      </c>
      <c r="Q7054" s="32">
        <v>1</v>
      </c>
      <c r="R7054" t="str">
        <f t="shared" si="110"/>
        <v>Ступак І.І. ПП, маг. "Продукти" р-н Полонский Район, г.Полонное, пер.Пушкина, д.102</v>
      </c>
    </row>
    <row r="7055" spans="1:18" hidden="1" x14ac:dyDescent="0.25">
      <c r="A7055" s="32">
        <v>165680</v>
      </c>
      <c r="B7055" s="31" t="s">
        <v>21403</v>
      </c>
      <c r="C7055" s="31" t="s">
        <v>21404</v>
      </c>
      <c r="D7055" s="31" t="s">
        <v>21405</v>
      </c>
      <c r="E7055" s="31" t="s">
        <v>135</v>
      </c>
      <c r="F7055" s="31" t="s">
        <v>122</v>
      </c>
      <c r="G7055" s="31" t="s">
        <v>107</v>
      </c>
      <c r="H7055" s="31" t="s">
        <v>108</v>
      </c>
      <c r="I7055" s="31"/>
      <c r="J7055" s="31"/>
      <c r="K7055" s="31" t="s">
        <v>110</v>
      </c>
      <c r="L7055" s="31" t="s">
        <v>21404</v>
      </c>
      <c r="M7055" s="31" t="s">
        <v>12</v>
      </c>
      <c r="N7055" s="31" t="s">
        <v>25930</v>
      </c>
      <c r="O7055" s="31" t="s">
        <v>25929</v>
      </c>
      <c r="P7055" s="32" t="s">
        <v>66</v>
      </c>
      <c r="Q7055" s="32">
        <v>1</v>
      </c>
      <c r="R7055" t="str">
        <f t="shared" si="110"/>
        <v>Ступак І.І. ПП, маг. "Продукти" р-н Полонский Район, г.Полонное, пер.Пушкина, д.102</v>
      </c>
    </row>
    <row r="7056" spans="1:18" hidden="1" x14ac:dyDescent="0.25">
      <c r="A7056" s="32">
        <v>165684</v>
      </c>
      <c r="B7056" s="31" t="s">
        <v>21416</v>
      </c>
      <c r="C7056" s="31" t="s">
        <v>21417</v>
      </c>
      <c r="D7056" s="31" t="s">
        <v>21418</v>
      </c>
      <c r="E7056" s="31" t="s">
        <v>135</v>
      </c>
      <c r="F7056" s="31" t="s">
        <v>122</v>
      </c>
      <c r="G7056" s="31" t="s">
        <v>107</v>
      </c>
      <c r="H7056" s="31" t="s">
        <v>108</v>
      </c>
      <c r="I7056" s="31" t="s">
        <v>21419</v>
      </c>
      <c r="J7056" s="31" t="s">
        <v>21420</v>
      </c>
      <c r="K7056" s="31" t="s">
        <v>110</v>
      </c>
      <c r="L7056" s="31" t="s">
        <v>21417</v>
      </c>
      <c r="M7056" s="31" t="s">
        <v>9</v>
      </c>
      <c r="N7056" s="31" t="s">
        <v>25930</v>
      </c>
      <c r="O7056" s="31" t="s">
        <v>25929</v>
      </c>
      <c r="P7056" s="32" t="s">
        <v>67</v>
      </c>
      <c r="Q7056" s="32">
        <v>0.5</v>
      </c>
      <c r="R7056" t="str">
        <f t="shared" si="110"/>
        <v>Сукач А.П. ПП, маг. "Шанс" р-н Шепетовский Район, с.Коськов, ул.Тельмана, д.3</v>
      </c>
    </row>
    <row r="7057" spans="1:18" hidden="1" x14ac:dyDescent="0.25">
      <c r="A7057" s="32">
        <v>165684</v>
      </c>
      <c r="B7057" s="31" t="s">
        <v>21416</v>
      </c>
      <c r="C7057" s="31" t="s">
        <v>21417</v>
      </c>
      <c r="D7057" s="31" t="s">
        <v>21418</v>
      </c>
      <c r="E7057" s="31" t="s">
        <v>135</v>
      </c>
      <c r="F7057" s="31" t="s">
        <v>122</v>
      </c>
      <c r="G7057" s="31" t="s">
        <v>107</v>
      </c>
      <c r="H7057" s="31" t="s">
        <v>108</v>
      </c>
      <c r="I7057" s="31"/>
      <c r="J7057" s="31"/>
      <c r="K7057" s="31" t="s">
        <v>110</v>
      </c>
      <c r="L7057" s="31" t="s">
        <v>21417</v>
      </c>
      <c r="M7057" s="31" t="s">
        <v>9</v>
      </c>
      <c r="N7057" s="31" t="s">
        <v>25930</v>
      </c>
      <c r="O7057" s="31" t="s">
        <v>25929</v>
      </c>
      <c r="P7057" s="32" t="s">
        <v>67</v>
      </c>
      <c r="Q7057" s="32">
        <v>0.5</v>
      </c>
      <c r="R7057" t="str">
        <f t="shared" si="110"/>
        <v>Сукач А.П. ПП, маг. "Шанс" р-н Шепетовский Район, с.Коськов, ул.Тельмана, д.3</v>
      </c>
    </row>
    <row r="7058" spans="1:18" hidden="1" x14ac:dyDescent="0.25">
      <c r="A7058" s="32">
        <v>165694</v>
      </c>
      <c r="B7058" s="31" t="s">
        <v>21433</v>
      </c>
      <c r="C7058" s="31" t="s">
        <v>21434</v>
      </c>
      <c r="D7058" s="31" t="s">
        <v>21435</v>
      </c>
      <c r="E7058" s="31" t="s">
        <v>145</v>
      </c>
      <c r="F7058" s="31" t="s">
        <v>122</v>
      </c>
      <c r="G7058" s="31" t="s">
        <v>107</v>
      </c>
      <c r="H7058" s="31" t="s">
        <v>108</v>
      </c>
      <c r="I7058" s="31" t="s">
        <v>21436</v>
      </c>
      <c r="J7058" s="31" t="s">
        <v>21437</v>
      </c>
      <c r="K7058" s="31" t="s">
        <v>110</v>
      </c>
      <c r="L7058" s="31" t="s">
        <v>21434</v>
      </c>
      <c r="M7058" s="31" t="s">
        <v>14</v>
      </c>
      <c r="N7058" s="31" t="s">
        <v>25931</v>
      </c>
      <c r="O7058" s="31" t="s">
        <v>25929</v>
      </c>
      <c r="P7058" s="32" t="s">
        <v>67</v>
      </c>
      <c r="Q7058" s="32">
        <v>1</v>
      </c>
      <c r="R7058" t="str">
        <f t="shared" si="110"/>
        <v>Суховій В.В. ПП, маг."Продукти" р-н Хмельницкий Район, с.Немичинцы, ул.Октябрская, д.36/1</v>
      </c>
    </row>
    <row r="7059" spans="1:18" hidden="1" x14ac:dyDescent="0.25">
      <c r="A7059" s="32">
        <v>165694</v>
      </c>
      <c r="B7059" s="31" t="s">
        <v>21433</v>
      </c>
      <c r="C7059" s="31" t="s">
        <v>21434</v>
      </c>
      <c r="D7059" s="31" t="s">
        <v>21435</v>
      </c>
      <c r="E7059" s="31" t="s">
        <v>145</v>
      </c>
      <c r="F7059" s="31" t="s">
        <v>122</v>
      </c>
      <c r="G7059" s="31" t="s">
        <v>107</v>
      </c>
      <c r="H7059" s="31" t="s">
        <v>108</v>
      </c>
      <c r="I7059" s="31"/>
      <c r="J7059" s="31"/>
      <c r="K7059" s="31" t="s">
        <v>110</v>
      </c>
      <c r="L7059" s="31" t="s">
        <v>21434</v>
      </c>
      <c r="M7059" s="31" t="s">
        <v>14</v>
      </c>
      <c r="N7059" s="31" t="s">
        <v>25931</v>
      </c>
      <c r="O7059" s="31" t="s">
        <v>25929</v>
      </c>
      <c r="P7059" s="32" t="s">
        <v>67</v>
      </c>
      <c r="Q7059" s="32">
        <v>1</v>
      </c>
      <c r="R7059" t="str">
        <f t="shared" si="110"/>
        <v>Суховій В.В. ПП, маг."Продукти" р-н Хмельницкий Район, с.Немичинцы, ул.Октябрская, д.36/1</v>
      </c>
    </row>
    <row r="7060" spans="1:18" hidden="1" x14ac:dyDescent="0.25">
      <c r="A7060" s="32">
        <v>165698</v>
      </c>
      <c r="B7060" s="31" t="s">
        <v>21445</v>
      </c>
      <c r="C7060" s="31" t="s">
        <v>21446</v>
      </c>
      <c r="D7060" s="31" t="s">
        <v>21447</v>
      </c>
      <c r="E7060" s="31" t="s">
        <v>145</v>
      </c>
      <c r="F7060" s="31" t="s">
        <v>122</v>
      </c>
      <c r="G7060" s="31" t="s">
        <v>107</v>
      </c>
      <c r="H7060" s="31" t="s">
        <v>108</v>
      </c>
      <c r="I7060" s="31" t="s">
        <v>21448</v>
      </c>
      <c r="J7060" s="31" t="s">
        <v>21449</v>
      </c>
      <c r="K7060" s="31" t="s">
        <v>110</v>
      </c>
      <c r="L7060" s="31" t="s">
        <v>21446</v>
      </c>
      <c r="M7060" s="31" t="s">
        <v>25936</v>
      </c>
      <c r="N7060" s="31" t="s">
        <v>25931</v>
      </c>
      <c r="O7060" s="31" t="s">
        <v>25929</v>
      </c>
      <c r="P7060" s="32" t="s">
        <v>66</v>
      </c>
      <c r="Q7060" s="32">
        <v>1</v>
      </c>
      <c r="R7060" t="str">
        <f t="shared" si="110"/>
        <v>Танащук О.С. ПП, маг. "Валентина" р-н Городокский Район, пгт.Сатанов, ул.Гагарина, д.23а</v>
      </c>
    </row>
    <row r="7061" spans="1:18" hidden="1" x14ac:dyDescent="0.25">
      <c r="A7061" s="32">
        <v>165698</v>
      </c>
      <c r="B7061" s="31" t="s">
        <v>21445</v>
      </c>
      <c r="C7061" s="31" t="s">
        <v>21446</v>
      </c>
      <c r="D7061" s="31" t="s">
        <v>21447</v>
      </c>
      <c r="E7061" s="31" t="s">
        <v>145</v>
      </c>
      <c r="F7061" s="31" t="s">
        <v>122</v>
      </c>
      <c r="G7061" s="31" t="s">
        <v>107</v>
      </c>
      <c r="H7061" s="31" t="s">
        <v>108</v>
      </c>
      <c r="I7061" s="31"/>
      <c r="J7061" s="31"/>
      <c r="K7061" s="31" t="s">
        <v>110</v>
      </c>
      <c r="L7061" s="31" t="s">
        <v>21446</v>
      </c>
      <c r="M7061" s="31" t="s">
        <v>25936</v>
      </c>
      <c r="N7061" s="31" t="s">
        <v>25931</v>
      </c>
      <c r="O7061" s="31" t="s">
        <v>25929</v>
      </c>
      <c r="P7061" s="32" t="s">
        <v>66</v>
      </c>
      <c r="Q7061" s="32">
        <v>1</v>
      </c>
      <c r="R7061" t="str">
        <f t="shared" si="110"/>
        <v>Танащук О.С. ПП, маг. "Валентина" р-н Городокский Район, пгт.Сатанов, ул.Гагарина, д.23а</v>
      </c>
    </row>
    <row r="7062" spans="1:18" hidden="1" x14ac:dyDescent="0.25">
      <c r="A7062" s="32">
        <v>165699</v>
      </c>
      <c r="B7062" s="31" t="s">
        <v>21450</v>
      </c>
      <c r="C7062" s="31" t="s">
        <v>21451</v>
      </c>
      <c r="D7062" s="31" t="s">
        <v>8662</v>
      </c>
      <c r="E7062" s="31" t="s">
        <v>145</v>
      </c>
      <c r="F7062" s="31" t="s">
        <v>122</v>
      </c>
      <c r="G7062" s="31" t="s">
        <v>299</v>
      </c>
      <c r="H7062" s="31" t="s">
        <v>108</v>
      </c>
      <c r="I7062" s="31" t="s">
        <v>21452</v>
      </c>
      <c r="J7062" s="31" t="s">
        <v>21453</v>
      </c>
      <c r="K7062" s="31" t="s">
        <v>110</v>
      </c>
      <c r="L7062" s="31" t="s">
        <v>21451</v>
      </c>
      <c r="M7062" s="31" t="s">
        <v>13</v>
      </c>
      <c r="N7062" s="31" t="s">
        <v>25931</v>
      </c>
      <c r="O7062" s="31" t="s">
        <v>25929</v>
      </c>
      <c r="P7062" s="32" t="s">
        <v>66</v>
      </c>
      <c r="Q7062" s="32">
        <v>1</v>
      </c>
      <c r="R7062" t="str">
        <f t="shared" si="110"/>
        <v>Танцюра О.М. ПП, маг. "Ксена" р-н Деражнянский Район, г.Деражня, пер.Мира, д.33/1</v>
      </c>
    </row>
    <row r="7063" spans="1:18" hidden="1" x14ac:dyDescent="0.25">
      <c r="A7063" s="32">
        <v>165703</v>
      </c>
      <c r="B7063" s="31" t="s">
        <v>21462</v>
      </c>
      <c r="C7063" s="31" t="s">
        <v>21463</v>
      </c>
      <c r="D7063" s="31" t="s">
        <v>21464</v>
      </c>
      <c r="E7063" s="31" t="s">
        <v>145</v>
      </c>
      <c r="F7063" s="31" t="s">
        <v>122</v>
      </c>
      <c r="G7063" s="31" t="s">
        <v>107</v>
      </c>
      <c r="H7063" s="31" t="s">
        <v>108</v>
      </c>
      <c r="I7063" s="31" t="s">
        <v>21465</v>
      </c>
      <c r="J7063" s="31" t="s">
        <v>21466</v>
      </c>
      <c r="K7063" s="31" t="s">
        <v>110</v>
      </c>
      <c r="L7063" s="31" t="s">
        <v>21463</v>
      </c>
      <c r="M7063" s="31" t="s">
        <v>16</v>
      </c>
      <c r="N7063" s="31" t="s">
        <v>25931</v>
      </c>
      <c r="O7063" s="31" t="s">
        <v>25929</v>
      </c>
      <c r="P7063" s="32" t="s">
        <v>66</v>
      </c>
      <c r="Q7063" s="32">
        <v>1</v>
      </c>
      <c r="R7063" t="str">
        <f t="shared" si="110"/>
        <v>Таранов А.М. ПП, маг.-кафе "Мрія" р-н Деражнянский Район, с.Радивци, ул.Подольская, д.16</v>
      </c>
    </row>
    <row r="7064" spans="1:18" hidden="1" x14ac:dyDescent="0.25">
      <c r="A7064" s="32">
        <v>165709</v>
      </c>
      <c r="B7064" s="31" t="s">
        <v>21474</v>
      </c>
      <c r="C7064" s="31" t="s">
        <v>21475</v>
      </c>
      <c r="D7064" s="31" t="s">
        <v>21476</v>
      </c>
      <c r="E7064" s="31" t="s">
        <v>135</v>
      </c>
      <c r="F7064" s="31" t="s">
        <v>122</v>
      </c>
      <c r="G7064" s="31" t="s">
        <v>107</v>
      </c>
      <c r="H7064" s="31" t="s">
        <v>108</v>
      </c>
      <c r="I7064" s="31" t="s">
        <v>21477</v>
      </c>
      <c r="J7064" s="31" t="s">
        <v>21478</v>
      </c>
      <c r="K7064" s="31" t="s">
        <v>110</v>
      </c>
      <c r="L7064" s="31" t="s">
        <v>21475</v>
      </c>
      <c r="M7064" s="31" t="s">
        <v>9</v>
      </c>
      <c r="N7064" s="31" t="s">
        <v>25930</v>
      </c>
      <c r="O7064" s="31" t="s">
        <v>25929</v>
      </c>
      <c r="P7064" s="32" t="s">
        <v>66</v>
      </c>
      <c r="Q7064" s="32">
        <v>1</v>
      </c>
      <c r="R7064" t="str">
        <f t="shared" si="110"/>
        <v>Тарасюк О.А. ПП,  маг. "Все для вас" р-н Изяславский Район, с.Билогородка, ул.Центральная, д.10</v>
      </c>
    </row>
    <row r="7065" spans="1:18" hidden="1" x14ac:dyDescent="0.25">
      <c r="A7065" s="32">
        <v>165709</v>
      </c>
      <c r="B7065" s="31" t="s">
        <v>21474</v>
      </c>
      <c r="C7065" s="31" t="s">
        <v>21475</v>
      </c>
      <c r="D7065" s="31" t="s">
        <v>21476</v>
      </c>
      <c r="E7065" s="31" t="s">
        <v>135</v>
      </c>
      <c r="F7065" s="31" t="s">
        <v>122</v>
      </c>
      <c r="G7065" s="31" t="s">
        <v>107</v>
      </c>
      <c r="H7065" s="31" t="s">
        <v>108</v>
      </c>
      <c r="I7065" s="31"/>
      <c r="J7065" s="31"/>
      <c r="K7065" s="31" t="s">
        <v>110</v>
      </c>
      <c r="L7065" s="31" t="s">
        <v>21475</v>
      </c>
      <c r="M7065" s="31" t="s">
        <v>9</v>
      </c>
      <c r="N7065" s="31" t="s">
        <v>25930</v>
      </c>
      <c r="O7065" s="31" t="s">
        <v>25929</v>
      </c>
      <c r="P7065" s="32" t="s">
        <v>66</v>
      </c>
      <c r="Q7065" s="32">
        <v>1</v>
      </c>
      <c r="R7065" t="str">
        <f t="shared" si="110"/>
        <v>Тарасюк О.А. ПП,  маг. "Все для вас" р-н Изяславский Район, с.Билогородка, ул.Центральная, д.10</v>
      </c>
    </row>
    <row r="7066" spans="1:18" hidden="1" x14ac:dyDescent="0.25">
      <c r="A7066" s="32">
        <v>165716</v>
      </c>
      <c r="B7066" s="31" t="s">
        <v>21502</v>
      </c>
      <c r="C7066" s="31" t="s">
        <v>21503</v>
      </c>
      <c r="D7066" s="31" t="s">
        <v>21504</v>
      </c>
      <c r="E7066" s="31" t="s">
        <v>145</v>
      </c>
      <c r="F7066" s="31" t="s">
        <v>122</v>
      </c>
      <c r="G7066" s="31" t="s">
        <v>107</v>
      </c>
      <c r="H7066" s="31" t="s">
        <v>108</v>
      </c>
      <c r="I7066" s="31" t="s">
        <v>21505</v>
      </c>
      <c r="J7066" s="31" t="s">
        <v>21506</v>
      </c>
      <c r="K7066" s="31" t="s">
        <v>110</v>
      </c>
      <c r="L7066" s="31" t="s">
        <v>21503</v>
      </c>
      <c r="M7066" s="31" t="s">
        <v>14</v>
      </c>
      <c r="N7066" s="31" t="s">
        <v>25931</v>
      </c>
      <c r="O7066" s="31" t="s">
        <v>25929</v>
      </c>
      <c r="P7066" s="32" t="s">
        <v>66</v>
      </c>
      <c r="Q7066" s="32">
        <v>0.5</v>
      </c>
      <c r="R7066" t="str">
        <f t="shared" si="110"/>
        <v>Татаревська О.А. ПП, маг. "Оленка" р-н Волочисский Район, с.Мировка, ул.Мира, д.10</v>
      </c>
    </row>
    <row r="7067" spans="1:18" hidden="1" x14ac:dyDescent="0.25">
      <c r="A7067" s="32">
        <v>165716</v>
      </c>
      <c r="B7067" s="31" t="s">
        <v>21502</v>
      </c>
      <c r="C7067" s="31" t="s">
        <v>21503</v>
      </c>
      <c r="D7067" s="31" t="s">
        <v>21504</v>
      </c>
      <c r="E7067" s="31" t="s">
        <v>145</v>
      </c>
      <c r="F7067" s="31" t="s">
        <v>122</v>
      </c>
      <c r="G7067" s="31" t="s">
        <v>107</v>
      </c>
      <c r="H7067" s="31" t="s">
        <v>108</v>
      </c>
      <c r="I7067" s="31"/>
      <c r="J7067" s="31"/>
      <c r="K7067" s="31" t="s">
        <v>110</v>
      </c>
      <c r="L7067" s="31" t="s">
        <v>21503</v>
      </c>
      <c r="M7067" s="31" t="s">
        <v>14</v>
      </c>
      <c r="N7067" s="31" t="s">
        <v>25931</v>
      </c>
      <c r="O7067" s="31" t="s">
        <v>25929</v>
      </c>
      <c r="P7067" s="32" t="s">
        <v>66</v>
      </c>
      <c r="Q7067" s="32">
        <v>0.5</v>
      </c>
      <c r="R7067" t="str">
        <f t="shared" si="110"/>
        <v>Татаревська О.А. ПП, маг. "Оленка" р-н Волочисский Район, с.Мировка, ул.Мира, д.10</v>
      </c>
    </row>
    <row r="7068" spans="1:18" hidden="1" x14ac:dyDescent="0.25">
      <c r="A7068" s="32">
        <v>165718</v>
      </c>
      <c r="B7068" s="31" t="s">
        <v>21507</v>
      </c>
      <c r="C7068" s="31" t="s">
        <v>21508</v>
      </c>
      <c r="D7068" s="31" t="s">
        <v>21509</v>
      </c>
      <c r="E7068" s="31" t="s">
        <v>145</v>
      </c>
      <c r="F7068" s="31" t="s">
        <v>122</v>
      </c>
      <c r="G7068" s="31" t="s">
        <v>107</v>
      </c>
      <c r="H7068" s="31" t="s">
        <v>108</v>
      </c>
      <c r="I7068" s="31"/>
      <c r="J7068" s="31"/>
      <c r="K7068" s="31" t="s">
        <v>110</v>
      </c>
      <c r="L7068" s="31" t="s">
        <v>21508</v>
      </c>
      <c r="M7068" s="31" t="s">
        <v>15</v>
      </c>
      <c r="N7068" s="31" t="s">
        <v>25931</v>
      </c>
      <c r="O7068" s="31" t="s">
        <v>25929</v>
      </c>
      <c r="P7068" s="32" t="s">
        <v>66</v>
      </c>
      <c r="Q7068" s="32">
        <v>1</v>
      </c>
      <c r="R7068" t="str">
        <f t="shared" si="110"/>
        <v>Татаревський С.С. ПП, маг. "Прем'єра" р-н Волочисский Район, г.Волочиск, ул.Независимости, д.45/1</v>
      </c>
    </row>
    <row r="7069" spans="1:18" hidden="1" x14ac:dyDescent="0.25">
      <c r="A7069" s="32">
        <v>165718</v>
      </c>
      <c r="B7069" s="31" t="s">
        <v>21507</v>
      </c>
      <c r="C7069" s="31" t="s">
        <v>21508</v>
      </c>
      <c r="D7069" s="31" t="s">
        <v>21509</v>
      </c>
      <c r="E7069" s="31" t="s">
        <v>145</v>
      </c>
      <c r="F7069" s="31" t="s">
        <v>122</v>
      </c>
      <c r="G7069" s="31" t="s">
        <v>107</v>
      </c>
      <c r="H7069" s="31" t="s">
        <v>108</v>
      </c>
      <c r="I7069" s="31" t="s">
        <v>21510</v>
      </c>
      <c r="J7069" s="31" t="s">
        <v>21511</v>
      </c>
      <c r="K7069" s="31" t="s">
        <v>110</v>
      </c>
      <c r="L7069" s="31" t="s">
        <v>21508</v>
      </c>
      <c r="M7069" s="31" t="s">
        <v>15</v>
      </c>
      <c r="N7069" s="31" t="s">
        <v>25931</v>
      </c>
      <c r="O7069" s="31" t="s">
        <v>25929</v>
      </c>
      <c r="P7069" s="32" t="s">
        <v>66</v>
      </c>
      <c r="Q7069" s="32">
        <v>1</v>
      </c>
      <c r="R7069" t="str">
        <f t="shared" si="110"/>
        <v>Татаревський С.С. ПП, маг. "Прем'єра" р-н Волочисский Район, г.Волочиск, ул.Независимости, д.45/1</v>
      </c>
    </row>
    <row r="7070" spans="1:18" hidden="1" x14ac:dyDescent="0.25">
      <c r="A7070" s="32">
        <v>165728</v>
      </c>
      <c r="B7070" s="31" t="s">
        <v>21532</v>
      </c>
      <c r="C7070" s="31" t="s">
        <v>21533</v>
      </c>
      <c r="D7070" s="31" t="s">
        <v>21534</v>
      </c>
      <c r="E7070" s="31" t="s">
        <v>135</v>
      </c>
      <c r="F7070" s="31" t="s">
        <v>122</v>
      </c>
      <c r="G7070" s="31" t="s">
        <v>107</v>
      </c>
      <c r="H7070" s="31" t="s">
        <v>108</v>
      </c>
      <c r="I7070" s="31" t="s">
        <v>12586</v>
      </c>
      <c r="J7070" s="31" t="s">
        <v>12587</v>
      </c>
      <c r="K7070" s="31" t="s">
        <v>110</v>
      </c>
      <c r="L7070" s="31" t="s">
        <v>21533</v>
      </c>
      <c r="M7070" s="31" t="s">
        <v>7</v>
      </c>
      <c r="N7070" s="31" t="s">
        <v>25930</v>
      </c>
      <c r="O7070" s="31" t="s">
        <v>25929</v>
      </c>
      <c r="P7070" s="32" t="s">
        <v>66</v>
      </c>
      <c r="Q7070" s="32">
        <v>1</v>
      </c>
      <c r="R7070" t="str">
        <f t="shared" si="110"/>
        <v>Терещук Н.Р.ПП, маг. "Сота" г.Славута, ул.Садовая, д.2</v>
      </c>
    </row>
    <row r="7071" spans="1:18" hidden="1" x14ac:dyDescent="0.25">
      <c r="A7071" s="32">
        <v>165728</v>
      </c>
      <c r="B7071" s="31" t="s">
        <v>21532</v>
      </c>
      <c r="C7071" s="31" t="s">
        <v>21533</v>
      </c>
      <c r="D7071" s="31" t="s">
        <v>21534</v>
      </c>
      <c r="E7071" s="31" t="s">
        <v>135</v>
      </c>
      <c r="F7071" s="31" t="s">
        <v>122</v>
      </c>
      <c r="G7071" s="31" t="s">
        <v>107</v>
      </c>
      <c r="H7071" s="31" t="s">
        <v>108</v>
      </c>
      <c r="I7071" s="31"/>
      <c r="J7071" s="31"/>
      <c r="K7071" s="31" t="s">
        <v>110</v>
      </c>
      <c r="L7071" s="31" t="s">
        <v>21533</v>
      </c>
      <c r="M7071" s="31" t="s">
        <v>7</v>
      </c>
      <c r="N7071" s="31" t="s">
        <v>25930</v>
      </c>
      <c r="O7071" s="31" t="s">
        <v>25929</v>
      </c>
      <c r="P7071" s="32" t="s">
        <v>66</v>
      </c>
      <c r="Q7071" s="32">
        <v>1</v>
      </c>
      <c r="R7071" t="str">
        <f t="shared" si="110"/>
        <v>Терещук Н.Р.ПП, маг. "Сота" г.Славута, ул.Садовая, д.2</v>
      </c>
    </row>
    <row r="7072" spans="1:18" hidden="1" x14ac:dyDescent="0.25">
      <c r="A7072" s="32">
        <v>165741</v>
      </c>
      <c r="B7072" s="31" t="s">
        <v>21562</v>
      </c>
      <c r="C7072" s="31" t="s">
        <v>21563</v>
      </c>
      <c r="D7072" s="31" t="s">
        <v>21564</v>
      </c>
      <c r="E7072" s="31" t="s">
        <v>145</v>
      </c>
      <c r="F7072" s="31" t="s">
        <v>122</v>
      </c>
      <c r="G7072" s="31" t="s">
        <v>107</v>
      </c>
      <c r="H7072" s="31" t="s">
        <v>108</v>
      </c>
      <c r="I7072" s="31" t="s">
        <v>21565</v>
      </c>
      <c r="J7072" s="31" t="s">
        <v>21566</v>
      </c>
      <c r="K7072" s="31" t="s">
        <v>110</v>
      </c>
      <c r="L7072" s="31" t="s">
        <v>21563</v>
      </c>
      <c r="M7072" s="31" t="s">
        <v>14</v>
      </c>
      <c r="N7072" s="31" t="s">
        <v>25931</v>
      </c>
      <c r="O7072" s="31" t="s">
        <v>25929</v>
      </c>
      <c r="P7072" s="32" t="s">
        <v>66</v>
      </c>
      <c r="Q7072" s="32">
        <v>1</v>
      </c>
      <c r="R7072" t="str">
        <f t="shared" si="110"/>
        <v>Тимофієва В.В. ПП, маг. "АБС" р-н Виньковецкий Район, пгт.Виньковцы, ул.Заславская, д.12/8</v>
      </c>
    </row>
    <row r="7073" spans="1:18" hidden="1" x14ac:dyDescent="0.25">
      <c r="A7073" s="32">
        <v>165741</v>
      </c>
      <c r="B7073" s="31" t="s">
        <v>21562</v>
      </c>
      <c r="C7073" s="31" t="s">
        <v>21563</v>
      </c>
      <c r="D7073" s="31" t="s">
        <v>21564</v>
      </c>
      <c r="E7073" s="31" t="s">
        <v>145</v>
      </c>
      <c r="F7073" s="31" t="s">
        <v>122</v>
      </c>
      <c r="G7073" s="31" t="s">
        <v>107</v>
      </c>
      <c r="H7073" s="31" t="s">
        <v>108</v>
      </c>
      <c r="I7073" s="31"/>
      <c r="J7073" s="31"/>
      <c r="K7073" s="31" t="s">
        <v>110</v>
      </c>
      <c r="L7073" s="31" t="s">
        <v>21563</v>
      </c>
      <c r="M7073" s="31" t="s">
        <v>14</v>
      </c>
      <c r="N7073" s="31" t="s">
        <v>25931</v>
      </c>
      <c r="O7073" s="31" t="s">
        <v>25929</v>
      </c>
      <c r="P7073" s="32" t="s">
        <v>66</v>
      </c>
      <c r="Q7073" s="32">
        <v>1</v>
      </c>
      <c r="R7073" t="str">
        <f t="shared" si="110"/>
        <v>Тимофієва В.В. ПП, маг. "АБС" р-н Виньковецкий Район, пгт.Виньковцы, ул.Заславская, д.12/8</v>
      </c>
    </row>
    <row r="7074" spans="1:18" hidden="1" x14ac:dyDescent="0.25">
      <c r="A7074" s="32">
        <v>165742</v>
      </c>
      <c r="B7074" s="31" t="s">
        <v>21567</v>
      </c>
      <c r="C7074" s="31" t="s">
        <v>21568</v>
      </c>
      <c r="D7074" s="31" t="s">
        <v>21569</v>
      </c>
      <c r="E7074" s="31" t="s">
        <v>145</v>
      </c>
      <c r="F7074" s="31" t="s">
        <v>122</v>
      </c>
      <c r="G7074" s="31" t="s">
        <v>107</v>
      </c>
      <c r="H7074" s="31" t="s">
        <v>108</v>
      </c>
      <c r="I7074" s="31" t="s">
        <v>21565</v>
      </c>
      <c r="J7074" s="31" t="s">
        <v>21566</v>
      </c>
      <c r="K7074" s="31" t="s">
        <v>110</v>
      </c>
      <c r="L7074" s="31" t="s">
        <v>21568</v>
      </c>
      <c r="M7074" s="31" t="s">
        <v>14</v>
      </c>
      <c r="N7074" s="31" t="s">
        <v>25931</v>
      </c>
      <c r="O7074" s="31" t="s">
        <v>25929</v>
      </c>
      <c r="P7074" s="32" t="s">
        <v>66</v>
      </c>
      <c r="Q7074" s="32">
        <v>0.5</v>
      </c>
      <c r="R7074" t="str">
        <f t="shared" si="110"/>
        <v>Тимофієва В.В. ПП, маг. "Продукти" р-н Виньковецкий Район, пгт.Карыжин, ул.Чехова, д.8</v>
      </c>
    </row>
    <row r="7075" spans="1:18" hidden="1" x14ac:dyDescent="0.25">
      <c r="A7075" s="32">
        <v>165742</v>
      </c>
      <c r="B7075" s="31" t="s">
        <v>21567</v>
      </c>
      <c r="C7075" s="31" t="s">
        <v>21568</v>
      </c>
      <c r="D7075" s="31" t="s">
        <v>21569</v>
      </c>
      <c r="E7075" s="31" t="s">
        <v>145</v>
      </c>
      <c r="F7075" s="31" t="s">
        <v>122</v>
      </c>
      <c r="G7075" s="31" t="s">
        <v>107</v>
      </c>
      <c r="H7075" s="31" t="s">
        <v>108</v>
      </c>
      <c r="I7075" s="31"/>
      <c r="J7075" s="31"/>
      <c r="K7075" s="31" t="s">
        <v>110</v>
      </c>
      <c r="L7075" s="31" t="s">
        <v>21568</v>
      </c>
      <c r="M7075" s="31" t="s">
        <v>14</v>
      </c>
      <c r="N7075" s="31" t="s">
        <v>25931</v>
      </c>
      <c r="O7075" s="31" t="s">
        <v>25929</v>
      </c>
      <c r="P7075" s="32" t="s">
        <v>66</v>
      </c>
      <c r="Q7075" s="32">
        <v>0.5</v>
      </c>
      <c r="R7075" t="str">
        <f t="shared" si="110"/>
        <v>Тимофієва В.В. ПП, маг. "Продукти" р-н Виньковецкий Район, пгт.Карыжин, ул.Чехова, д.8</v>
      </c>
    </row>
    <row r="7076" spans="1:18" hidden="1" x14ac:dyDescent="0.25">
      <c r="A7076" s="32">
        <v>165743</v>
      </c>
      <c r="B7076" s="31" t="s">
        <v>21570</v>
      </c>
      <c r="C7076" s="31" t="s">
        <v>21568</v>
      </c>
      <c r="D7076" s="31" t="s">
        <v>21571</v>
      </c>
      <c r="E7076" s="31" t="s">
        <v>145</v>
      </c>
      <c r="F7076" s="31" t="s">
        <v>122</v>
      </c>
      <c r="G7076" s="31" t="s">
        <v>107</v>
      </c>
      <c r="H7076" s="31" t="s">
        <v>108</v>
      </c>
      <c r="I7076" s="31" t="s">
        <v>21565</v>
      </c>
      <c r="J7076" s="31" t="s">
        <v>21566</v>
      </c>
      <c r="K7076" s="31" t="s">
        <v>110</v>
      </c>
      <c r="L7076" s="31" t="s">
        <v>21568</v>
      </c>
      <c r="M7076" s="31" t="s">
        <v>14</v>
      </c>
      <c r="N7076" s="31" t="s">
        <v>25931</v>
      </c>
      <c r="O7076" s="31" t="s">
        <v>25929</v>
      </c>
      <c r="P7076" s="32" t="s">
        <v>67</v>
      </c>
      <c r="Q7076" s="32">
        <v>0.5</v>
      </c>
      <c r="R7076" t="str">
        <f t="shared" si="110"/>
        <v>Тимофієва В.В. ПП, маг. "Продукти" р-н Виньковецкий Район, с.Калюсик, ул.Центральная, д.20</v>
      </c>
    </row>
    <row r="7077" spans="1:18" hidden="1" x14ac:dyDescent="0.25">
      <c r="A7077" s="32">
        <v>165743</v>
      </c>
      <c r="B7077" s="31" t="s">
        <v>21570</v>
      </c>
      <c r="C7077" s="31" t="s">
        <v>21568</v>
      </c>
      <c r="D7077" s="31" t="s">
        <v>21571</v>
      </c>
      <c r="E7077" s="31" t="s">
        <v>145</v>
      </c>
      <c r="F7077" s="31" t="s">
        <v>122</v>
      </c>
      <c r="G7077" s="31" t="s">
        <v>107</v>
      </c>
      <c r="H7077" s="31" t="s">
        <v>108</v>
      </c>
      <c r="I7077" s="31"/>
      <c r="J7077" s="31"/>
      <c r="K7077" s="31" t="s">
        <v>110</v>
      </c>
      <c r="L7077" s="31" t="s">
        <v>21568</v>
      </c>
      <c r="M7077" s="31" t="s">
        <v>14</v>
      </c>
      <c r="N7077" s="31" t="s">
        <v>25931</v>
      </c>
      <c r="O7077" s="31" t="s">
        <v>25929</v>
      </c>
      <c r="P7077" s="32" t="s">
        <v>67</v>
      </c>
      <c r="Q7077" s="32">
        <v>0.5</v>
      </c>
      <c r="R7077" t="str">
        <f t="shared" si="110"/>
        <v>Тимофієва В.В. ПП, маг. "Продукти" р-н Виньковецкий Район, с.Калюсик, ул.Центральная, д.20</v>
      </c>
    </row>
    <row r="7078" spans="1:18" hidden="1" x14ac:dyDescent="0.25">
      <c r="A7078" s="32">
        <v>165744</v>
      </c>
      <c r="B7078" s="31" t="s">
        <v>21572</v>
      </c>
      <c r="C7078" s="31" t="s">
        <v>21568</v>
      </c>
      <c r="D7078" s="31" t="s">
        <v>21573</v>
      </c>
      <c r="E7078" s="31" t="s">
        <v>145</v>
      </c>
      <c r="F7078" s="31" t="s">
        <v>122</v>
      </c>
      <c r="G7078" s="31" t="s">
        <v>107</v>
      </c>
      <c r="H7078" s="31" t="s">
        <v>108</v>
      </c>
      <c r="I7078" s="31" t="s">
        <v>21565</v>
      </c>
      <c r="J7078" s="31" t="s">
        <v>21566</v>
      </c>
      <c r="K7078" s="31" t="s">
        <v>110</v>
      </c>
      <c r="L7078" s="31" t="s">
        <v>21568</v>
      </c>
      <c r="M7078" s="31" t="s">
        <v>16</v>
      </c>
      <c r="N7078" s="31" t="s">
        <v>25931</v>
      </c>
      <c r="O7078" s="31" t="s">
        <v>25929</v>
      </c>
      <c r="P7078" s="32" t="s">
        <v>67</v>
      </c>
      <c r="Q7078" s="32">
        <v>0.5</v>
      </c>
      <c r="R7078" t="str">
        <f t="shared" si="110"/>
        <v>Тимофієва В.В. ПП, маг. "Продукти" р-н Виньковецкий Район, с.Дашковцы, ул.Затонского, д.2</v>
      </c>
    </row>
    <row r="7079" spans="1:18" hidden="1" x14ac:dyDescent="0.25">
      <c r="A7079" s="32">
        <v>165745</v>
      </c>
      <c r="B7079" s="31" t="s">
        <v>21574</v>
      </c>
      <c r="C7079" s="31" t="s">
        <v>21575</v>
      </c>
      <c r="D7079" s="31" t="s">
        <v>21576</v>
      </c>
      <c r="E7079" s="31" t="s">
        <v>135</v>
      </c>
      <c r="F7079" s="31" t="s">
        <v>122</v>
      </c>
      <c r="G7079" s="31" t="s">
        <v>107</v>
      </c>
      <c r="H7079" s="31" t="s">
        <v>108</v>
      </c>
      <c r="I7079" s="31" t="s">
        <v>21577</v>
      </c>
      <c r="J7079" s="31" t="s">
        <v>21578</v>
      </c>
      <c r="K7079" s="31" t="s">
        <v>110</v>
      </c>
      <c r="L7079" s="31" t="s">
        <v>21575</v>
      </c>
      <c r="M7079" s="31" t="s">
        <v>11</v>
      </c>
      <c r="N7079" s="31" t="s">
        <v>25930</v>
      </c>
      <c r="O7079" s="31" t="s">
        <v>25929</v>
      </c>
      <c r="P7079" s="32" t="s">
        <v>67</v>
      </c>
      <c r="Q7079" s="32">
        <v>0.5</v>
      </c>
      <c r="R7079" t="str">
        <f t="shared" si="110"/>
        <v>Тимощук І.І. ПП, маг. "Еліт" г.Шепетовка, ул.Плищинская, д.166</v>
      </c>
    </row>
    <row r="7080" spans="1:18" hidden="1" x14ac:dyDescent="0.25">
      <c r="A7080" s="32">
        <v>165747</v>
      </c>
      <c r="B7080" s="31" t="s">
        <v>21584</v>
      </c>
      <c r="C7080" s="31" t="s">
        <v>21585</v>
      </c>
      <c r="D7080" s="31" t="s">
        <v>21586</v>
      </c>
      <c r="E7080" s="31" t="s">
        <v>135</v>
      </c>
      <c r="F7080" s="31" t="s">
        <v>122</v>
      </c>
      <c r="G7080" s="31" t="s">
        <v>115</v>
      </c>
      <c r="H7080" s="31" t="s">
        <v>116</v>
      </c>
      <c r="I7080" s="31"/>
      <c r="J7080" s="31"/>
      <c r="K7080" s="31" t="s">
        <v>110</v>
      </c>
      <c r="L7080" s="31" t="s">
        <v>21585</v>
      </c>
      <c r="M7080" s="31" t="s">
        <v>9</v>
      </c>
      <c r="N7080" s="31" t="s">
        <v>25930</v>
      </c>
      <c r="O7080" s="31" t="s">
        <v>25929</v>
      </c>
      <c r="P7080" s="32" t="s">
        <v>67</v>
      </c>
      <c r="Q7080" s="32">
        <v>0.5</v>
      </c>
      <c r="R7080" t="str">
        <f t="shared" si="110"/>
        <v>Тимощук Т.М. ПП, лоток р-н Изяславский Район, с.Билогородка, ул.Новая, д.19</v>
      </c>
    </row>
    <row r="7081" spans="1:18" hidden="1" x14ac:dyDescent="0.25">
      <c r="A7081" s="32">
        <v>165747</v>
      </c>
      <c r="B7081" s="31" t="s">
        <v>21584</v>
      </c>
      <c r="C7081" s="31" t="s">
        <v>21585</v>
      </c>
      <c r="D7081" s="31" t="s">
        <v>21586</v>
      </c>
      <c r="E7081" s="31" t="s">
        <v>135</v>
      </c>
      <c r="F7081" s="31" t="s">
        <v>122</v>
      </c>
      <c r="G7081" s="31" t="s">
        <v>115</v>
      </c>
      <c r="H7081" s="31" t="s">
        <v>116</v>
      </c>
      <c r="I7081" s="31" t="s">
        <v>21587</v>
      </c>
      <c r="J7081" s="31" t="s">
        <v>21588</v>
      </c>
      <c r="K7081" s="31" t="s">
        <v>110</v>
      </c>
      <c r="L7081" s="31" t="s">
        <v>21585</v>
      </c>
      <c r="M7081" s="31" t="s">
        <v>9</v>
      </c>
      <c r="N7081" s="31" t="s">
        <v>25930</v>
      </c>
      <c r="O7081" s="31" t="s">
        <v>25929</v>
      </c>
      <c r="P7081" s="32" t="s">
        <v>67</v>
      </c>
      <c r="Q7081" s="32">
        <v>0.5</v>
      </c>
      <c r="R7081" t="str">
        <f t="shared" si="110"/>
        <v>Тимощук Т.М. ПП, лоток р-н Изяславский Район, с.Билогородка, ул.Новая, д.19</v>
      </c>
    </row>
    <row r="7082" spans="1:18" hidden="1" x14ac:dyDescent="0.25">
      <c r="A7082" s="32">
        <v>165765</v>
      </c>
      <c r="B7082" s="31" t="s">
        <v>3678</v>
      </c>
      <c r="C7082" s="31" t="s">
        <v>3679</v>
      </c>
      <c r="D7082" s="31" t="s">
        <v>7175</v>
      </c>
      <c r="E7082" s="31" t="s">
        <v>135</v>
      </c>
      <c r="F7082" s="31" t="s">
        <v>122</v>
      </c>
      <c r="G7082" s="31" t="s">
        <v>115</v>
      </c>
      <c r="H7082" s="31" t="s">
        <v>116</v>
      </c>
      <c r="I7082" s="31" t="s">
        <v>21616</v>
      </c>
      <c r="J7082" s="31" t="s">
        <v>21617</v>
      </c>
      <c r="K7082" s="31" t="s">
        <v>110</v>
      </c>
      <c r="L7082" s="31" t="s">
        <v>3679</v>
      </c>
      <c r="M7082" s="31" t="s">
        <v>7</v>
      </c>
      <c r="N7082" s="31" t="s">
        <v>25930</v>
      </c>
      <c r="O7082" s="31" t="s">
        <v>25929</v>
      </c>
      <c r="P7082" s="32" t="s">
        <v>66</v>
      </c>
      <c r="Q7082" s="32">
        <v>0.5</v>
      </c>
      <c r="R7082" t="str">
        <f t="shared" si="110"/>
        <v>Ткачук Є.О. ПП, лоток г.Славута (ринкова площа)</v>
      </c>
    </row>
    <row r="7083" spans="1:18" hidden="1" x14ac:dyDescent="0.25">
      <c r="A7083" s="32">
        <v>165766</v>
      </c>
      <c r="B7083" s="31" t="s">
        <v>21618</v>
      </c>
      <c r="C7083" s="31" t="s">
        <v>21619</v>
      </c>
      <c r="D7083" s="31" t="s">
        <v>21620</v>
      </c>
      <c r="E7083" s="31" t="s">
        <v>145</v>
      </c>
      <c r="F7083" s="31" t="s">
        <v>122</v>
      </c>
      <c r="G7083" s="31" t="s">
        <v>107</v>
      </c>
      <c r="H7083" s="31" t="s">
        <v>108</v>
      </c>
      <c r="I7083" s="31" t="s">
        <v>21621</v>
      </c>
      <c r="J7083" s="31" t="s">
        <v>21622</v>
      </c>
      <c r="K7083" s="31" t="s">
        <v>110</v>
      </c>
      <c r="L7083" s="31" t="s">
        <v>21619</v>
      </c>
      <c r="M7083" s="31" t="s">
        <v>13</v>
      </c>
      <c r="N7083" s="31" t="s">
        <v>25931</v>
      </c>
      <c r="O7083" s="31" t="s">
        <v>25929</v>
      </c>
      <c r="P7083" s="32" t="s">
        <v>66</v>
      </c>
      <c r="Q7083" s="32">
        <v>1</v>
      </c>
      <c r="R7083" t="str">
        <f t="shared" si="110"/>
        <v>Ткачук Є.П. ПП, маг.-бар "Троянда" р-н Деражнянский Район, с.Копачовка, ул.Шевченко, д.34/1</v>
      </c>
    </row>
    <row r="7084" spans="1:18" hidden="1" x14ac:dyDescent="0.25">
      <c r="A7084" s="32">
        <v>164597</v>
      </c>
      <c r="B7084" s="31" t="s">
        <v>19065</v>
      </c>
      <c r="C7084" s="31" t="s">
        <v>19066</v>
      </c>
      <c r="D7084" s="31" t="s">
        <v>19067</v>
      </c>
      <c r="E7084" s="31" t="s">
        <v>135</v>
      </c>
      <c r="F7084" s="31" t="s">
        <v>122</v>
      </c>
      <c r="G7084" s="31" t="s">
        <v>107</v>
      </c>
      <c r="H7084" s="31" t="s">
        <v>108</v>
      </c>
      <c r="I7084" s="31"/>
      <c r="J7084" s="31"/>
      <c r="K7084" s="31" t="s">
        <v>110</v>
      </c>
      <c r="L7084" s="31" t="s">
        <v>19066</v>
      </c>
      <c r="M7084" s="31" t="s">
        <v>9</v>
      </c>
      <c r="N7084" s="31" t="s">
        <v>25930</v>
      </c>
      <c r="O7084" s="31" t="s">
        <v>25929</v>
      </c>
      <c r="P7084" s="32" t="s">
        <v>67</v>
      </c>
      <c r="Q7084" s="32">
        <v>1</v>
      </c>
      <c r="R7084" t="str">
        <f t="shared" si="110"/>
        <v>Обощук С.О. ПП, маг. "Продукти" р-н Шепетовский Район, с.Плещин, ул.Ленина, д.2</v>
      </c>
    </row>
    <row r="7085" spans="1:18" hidden="1" x14ac:dyDescent="0.25">
      <c r="A7085" s="32">
        <v>164601</v>
      </c>
      <c r="B7085" s="31" t="s">
        <v>19079</v>
      </c>
      <c r="C7085" s="31" t="s">
        <v>19080</v>
      </c>
      <c r="D7085" s="31" t="s">
        <v>19081</v>
      </c>
      <c r="E7085" s="31" t="s">
        <v>145</v>
      </c>
      <c r="F7085" s="31" t="s">
        <v>122</v>
      </c>
      <c r="G7085" s="31" t="s">
        <v>107</v>
      </c>
      <c r="H7085" s="31" t="s">
        <v>108</v>
      </c>
      <c r="I7085" s="31" t="s">
        <v>19082</v>
      </c>
      <c r="J7085" s="31" t="s">
        <v>19083</v>
      </c>
      <c r="K7085" s="31" t="s">
        <v>110</v>
      </c>
      <c r="L7085" s="31" t="s">
        <v>19080</v>
      </c>
      <c r="M7085" s="31" t="s">
        <v>13</v>
      </c>
      <c r="N7085" s="31" t="s">
        <v>25931</v>
      </c>
      <c r="O7085" s="31" t="s">
        <v>25929</v>
      </c>
      <c r="P7085" s="32" t="s">
        <v>66</v>
      </c>
      <c r="Q7085" s="32">
        <v>1</v>
      </c>
      <c r="R7085" t="str">
        <f t="shared" si="110"/>
        <v>Обуховська Л.М. ПП, маг."Світ бажань" р-н Ярмолинецкий Район, с.Михайловка, ул.Центральная, д.4</v>
      </c>
    </row>
    <row r="7086" spans="1:18" hidden="1" x14ac:dyDescent="0.25">
      <c r="A7086" s="32">
        <v>164619</v>
      </c>
      <c r="B7086" s="31" t="s">
        <v>19117</v>
      </c>
      <c r="C7086" s="31" t="s">
        <v>19118</v>
      </c>
      <c r="D7086" s="31" t="s">
        <v>12273</v>
      </c>
      <c r="E7086" s="31" t="s">
        <v>135</v>
      </c>
      <c r="F7086" s="31" t="s">
        <v>122</v>
      </c>
      <c r="G7086" s="31" t="s">
        <v>107</v>
      </c>
      <c r="H7086" s="31" t="s">
        <v>108</v>
      </c>
      <c r="I7086" s="31"/>
      <c r="J7086" s="31"/>
      <c r="K7086" s="31" t="s">
        <v>110</v>
      </c>
      <c r="L7086" s="31" t="s">
        <v>19118</v>
      </c>
      <c r="M7086" s="31" t="s">
        <v>11</v>
      </c>
      <c r="N7086" s="31" t="s">
        <v>25930</v>
      </c>
      <c r="O7086" s="31" t="s">
        <v>25929</v>
      </c>
      <c r="P7086" s="32" t="s">
        <v>67</v>
      </c>
      <c r="Q7086" s="32">
        <v>0.5</v>
      </c>
      <c r="R7086" t="str">
        <f t="shared" si="110"/>
        <v>Окорський О.В. ПП, маг. "Гламур" г.Шепетовка, ул.1-я Привокзальная, д.33а</v>
      </c>
    </row>
    <row r="7087" spans="1:18" hidden="1" x14ac:dyDescent="0.25">
      <c r="A7087" s="32">
        <v>164619</v>
      </c>
      <c r="B7087" s="31" t="s">
        <v>19117</v>
      </c>
      <c r="C7087" s="31" t="s">
        <v>19118</v>
      </c>
      <c r="D7087" s="31" t="s">
        <v>12273</v>
      </c>
      <c r="E7087" s="31" t="s">
        <v>135</v>
      </c>
      <c r="F7087" s="31" t="s">
        <v>122</v>
      </c>
      <c r="G7087" s="31" t="s">
        <v>107</v>
      </c>
      <c r="H7087" s="31" t="s">
        <v>108</v>
      </c>
      <c r="I7087" s="31" t="s">
        <v>19119</v>
      </c>
      <c r="J7087" s="31" t="s">
        <v>19120</v>
      </c>
      <c r="K7087" s="31" t="s">
        <v>110</v>
      </c>
      <c r="L7087" s="31" t="s">
        <v>19118</v>
      </c>
      <c r="M7087" s="31" t="s">
        <v>11</v>
      </c>
      <c r="N7087" s="31" t="s">
        <v>25930</v>
      </c>
      <c r="O7087" s="31" t="s">
        <v>25929</v>
      </c>
      <c r="P7087" s="32" t="s">
        <v>67</v>
      </c>
      <c r="Q7087" s="32">
        <v>0.5</v>
      </c>
      <c r="R7087" t="str">
        <f t="shared" si="110"/>
        <v>Окорський О.В. ПП, маг. "Гламур" г.Шепетовка, ул.1-я Привокзальная, д.33а</v>
      </c>
    </row>
    <row r="7088" spans="1:18" hidden="1" x14ac:dyDescent="0.25">
      <c r="A7088" s="32">
        <v>164625</v>
      </c>
      <c r="B7088" s="31" t="s">
        <v>19127</v>
      </c>
      <c r="C7088" s="31" t="s">
        <v>19128</v>
      </c>
      <c r="D7088" s="31" t="s">
        <v>19129</v>
      </c>
      <c r="E7088" s="31" t="s">
        <v>135</v>
      </c>
      <c r="F7088" s="31" t="s">
        <v>122</v>
      </c>
      <c r="G7088" s="31" t="s">
        <v>107</v>
      </c>
      <c r="H7088" s="31" t="s">
        <v>108</v>
      </c>
      <c r="I7088" s="31" t="s">
        <v>19130</v>
      </c>
      <c r="J7088" s="31" t="s">
        <v>19131</v>
      </c>
      <c r="K7088" s="31" t="s">
        <v>110</v>
      </c>
      <c r="L7088" s="31" t="s">
        <v>19128</v>
      </c>
      <c r="M7088" s="31" t="s">
        <v>7</v>
      </c>
      <c r="N7088" s="31" t="s">
        <v>25930</v>
      </c>
      <c r="O7088" s="31" t="s">
        <v>25929</v>
      </c>
      <c r="P7088" s="32" t="s">
        <v>67</v>
      </c>
      <c r="Q7088" s="32">
        <v>0.5</v>
      </c>
      <c r="R7088" t="str">
        <f t="shared" si="110"/>
        <v>Олекс ТОВ, маг. "Марта" Славута, вул. Дзержинського, б. 46/24,</v>
      </c>
    </row>
    <row r="7089" spans="1:18" hidden="1" x14ac:dyDescent="0.25">
      <c r="A7089" s="32">
        <v>164628</v>
      </c>
      <c r="B7089" s="31" t="s">
        <v>19137</v>
      </c>
      <c r="C7089" s="31" t="s">
        <v>6652</v>
      </c>
      <c r="D7089" s="31" t="s">
        <v>19138</v>
      </c>
      <c r="E7089" s="31" t="s">
        <v>145</v>
      </c>
      <c r="F7089" s="31" t="s">
        <v>122</v>
      </c>
      <c r="G7089" s="31" t="s">
        <v>107</v>
      </c>
      <c r="H7089" s="31" t="s">
        <v>108</v>
      </c>
      <c r="I7089" s="31" t="s">
        <v>7029</v>
      </c>
      <c r="J7089" s="31" t="s">
        <v>7030</v>
      </c>
      <c r="K7089" s="31" t="s">
        <v>110</v>
      </c>
      <c r="L7089" s="31" t="s">
        <v>6652</v>
      </c>
      <c r="M7089" s="31" t="s">
        <v>14</v>
      </c>
      <c r="N7089" s="31" t="s">
        <v>25931</v>
      </c>
      <c r="O7089" s="31" t="s">
        <v>25929</v>
      </c>
      <c r="P7089" s="32" t="s">
        <v>67</v>
      </c>
      <c r="Q7089" s="32">
        <v>0.5</v>
      </c>
      <c r="R7089" t="str">
        <f t="shared" si="110"/>
        <v>Дрогомерецький В.Р. ПП, маг. "Продукти" р-н Волочисский Район, с.Корыстова, д.1 (Окружная)</v>
      </c>
    </row>
    <row r="7090" spans="1:18" hidden="1" x14ac:dyDescent="0.25">
      <c r="A7090" s="32">
        <v>164628</v>
      </c>
      <c r="B7090" s="31" t="s">
        <v>19137</v>
      </c>
      <c r="C7090" s="31" t="s">
        <v>6652</v>
      </c>
      <c r="D7090" s="31" t="s">
        <v>19138</v>
      </c>
      <c r="E7090" s="31" t="s">
        <v>145</v>
      </c>
      <c r="F7090" s="31" t="s">
        <v>122</v>
      </c>
      <c r="G7090" s="31" t="s">
        <v>107</v>
      </c>
      <c r="H7090" s="31" t="s">
        <v>108</v>
      </c>
      <c r="I7090" s="31"/>
      <c r="J7090" s="31"/>
      <c r="K7090" s="31" t="s">
        <v>110</v>
      </c>
      <c r="L7090" s="31" t="s">
        <v>19139</v>
      </c>
      <c r="M7090" s="31" t="s">
        <v>14</v>
      </c>
      <c r="N7090" s="31" t="s">
        <v>25931</v>
      </c>
      <c r="O7090" s="31" t="s">
        <v>25929</v>
      </c>
      <c r="P7090" s="32" t="s">
        <v>67</v>
      </c>
      <c r="Q7090" s="32">
        <v>0.5</v>
      </c>
      <c r="R7090" t="str">
        <f t="shared" si="110"/>
        <v>Дрогомерецький В.Р. ПП, маг. "Продукти" р-н Волочисский Район, с.Корыстова, д.1 (Окружная)</v>
      </c>
    </row>
    <row r="7091" spans="1:18" hidden="1" x14ac:dyDescent="0.25">
      <c r="A7091" s="32">
        <v>164635</v>
      </c>
      <c r="B7091" s="31" t="s">
        <v>19149</v>
      </c>
      <c r="C7091" s="31" t="s">
        <v>19150</v>
      </c>
      <c r="D7091" s="31" t="s">
        <v>19151</v>
      </c>
      <c r="E7091" s="31" t="s">
        <v>135</v>
      </c>
      <c r="F7091" s="31" t="s">
        <v>122</v>
      </c>
      <c r="G7091" s="31" t="s">
        <v>107</v>
      </c>
      <c r="H7091" s="31" t="s">
        <v>108</v>
      </c>
      <c r="I7091" s="31" t="s">
        <v>19152</v>
      </c>
      <c r="J7091" s="31" t="s">
        <v>19153</v>
      </c>
      <c r="K7091" s="31" t="s">
        <v>110</v>
      </c>
      <c r="L7091" s="31" t="s">
        <v>15379</v>
      </c>
      <c r="M7091" s="31" t="s">
        <v>7</v>
      </c>
      <c r="N7091" s="31" t="s">
        <v>25930</v>
      </c>
      <c r="O7091" s="31" t="s">
        <v>25929</v>
      </c>
      <c r="P7091" s="32" t="s">
        <v>67</v>
      </c>
      <c r="Q7091" s="32">
        <v>0.5</v>
      </c>
      <c r="R7091" t="str">
        <f t="shared" si="110"/>
        <v>Олійник Г.Д. ПП, маг. "Кошик" г.Славута, ул.Гвардейская, д.26</v>
      </c>
    </row>
    <row r="7092" spans="1:18" hidden="1" x14ac:dyDescent="0.25">
      <c r="A7092" s="32">
        <v>164636</v>
      </c>
      <c r="B7092" s="31" t="s">
        <v>19154</v>
      </c>
      <c r="C7092" s="31" t="s">
        <v>19155</v>
      </c>
      <c r="D7092" s="31" t="s">
        <v>19156</v>
      </c>
      <c r="E7092" s="31" t="s">
        <v>135</v>
      </c>
      <c r="F7092" s="31" t="s">
        <v>122</v>
      </c>
      <c r="G7092" s="31" t="s">
        <v>107</v>
      </c>
      <c r="H7092" s="31" t="s">
        <v>108</v>
      </c>
      <c r="I7092" s="31" t="s">
        <v>19152</v>
      </c>
      <c r="J7092" s="31" t="s">
        <v>19153</v>
      </c>
      <c r="K7092" s="31" t="s">
        <v>110</v>
      </c>
      <c r="L7092" s="31" t="s">
        <v>19157</v>
      </c>
      <c r="M7092" s="31" t="s">
        <v>7</v>
      </c>
      <c r="N7092" s="31" t="s">
        <v>25930</v>
      </c>
      <c r="O7092" s="31" t="s">
        <v>25929</v>
      </c>
      <c r="P7092" s="32" t="s">
        <v>67</v>
      </c>
      <c r="Q7092" s="32">
        <v>0.5</v>
      </c>
      <c r="R7092" t="str">
        <f t="shared" si="110"/>
        <v>Олійник Г.Д. ПП, маг. "Лісова хатинка" г.Славута, ул.Гвардейская, д.30</v>
      </c>
    </row>
    <row r="7093" spans="1:18" hidden="1" x14ac:dyDescent="0.25">
      <c r="A7093" s="32">
        <v>164638</v>
      </c>
      <c r="B7093" s="31" t="s">
        <v>19163</v>
      </c>
      <c r="C7093" s="31" t="s">
        <v>19164</v>
      </c>
      <c r="D7093" s="31" t="s">
        <v>19165</v>
      </c>
      <c r="E7093" s="31" t="s">
        <v>145</v>
      </c>
      <c r="F7093" s="31" t="s">
        <v>122</v>
      </c>
      <c r="G7093" s="31" t="s">
        <v>107</v>
      </c>
      <c r="H7093" s="31" t="s">
        <v>108</v>
      </c>
      <c r="I7093" s="31" t="s">
        <v>19166</v>
      </c>
      <c r="J7093" s="31" t="s">
        <v>19167</v>
      </c>
      <c r="K7093" s="31" t="s">
        <v>110</v>
      </c>
      <c r="L7093" s="31" t="s">
        <v>19164</v>
      </c>
      <c r="M7093" s="31" t="s">
        <v>15</v>
      </c>
      <c r="N7093" s="31" t="s">
        <v>25931</v>
      </c>
      <c r="O7093" s="31" t="s">
        <v>25929</v>
      </c>
      <c r="P7093" s="32" t="s">
        <v>66</v>
      </c>
      <c r="Q7093" s="32">
        <v>1</v>
      </c>
      <c r="R7093" t="str">
        <f t="shared" si="110"/>
        <v>Олійник Г.М. ПП, маг. "М'ясо" р-н Волочисский Район, г.Волочиск, ул.Смотрицкого, д.1</v>
      </c>
    </row>
    <row r="7094" spans="1:18" hidden="1" x14ac:dyDescent="0.25">
      <c r="A7094" s="32">
        <v>164638</v>
      </c>
      <c r="B7094" s="31" t="s">
        <v>19163</v>
      </c>
      <c r="C7094" s="31" t="s">
        <v>19164</v>
      </c>
      <c r="D7094" s="31" t="s">
        <v>19165</v>
      </c>
      <c r="E7094" s="31" t="s">
        <v>145</v>
      </c>
      <c r="F7094" s="31" t="s">
        <v>122</v>
      </c>
      <c r="G7094" s="31" t="s">
        <v>107</v>
      </c>
      <c r="H7094" s="31" t="s">
        <v>108</v>
      </c>
      <c r="I7094" s="31"/>
      <c r="J7094" s="31"/>
      <c r="K7094" s="31" t="s">
        <v>110</v>
      </c>
      <c r="L7094" s="31" t="s">
        <v>19164</v>
      </c>
      <c r="M7094" s="31" t="s">
        <v>15</v>
      </c>
      <c r="N7094" s="31" t="s">
        <v>25931</v>
      </c>
      <c r="O7094" s="31" t="s">
        <v>25929</v>
      </c>
      <c r="P7094" s="32" t="s">
        <v>66</v>
      </c>
      <c r="Q7094" s="32">
        <v>1</v>
      </c>
      <c r="R7094" t="str">
        <f t="shared" si="110"/>
        <v>Олійник Г.М. ПП, маг. "М'ясо" р-н Волочисский Район, г.Волочиск, ул.Смотрицкого, д.1</v>
      </c>
    </row>
    <row r="7095" spans="1:18" hidden="1" x14ac:dyDescent="0.25">
      <c r="A7095" s="32">
        <v>164640</v>
      </c>
      <c r="B7095" s="31" t="s">
        <v>19172</v>
      </c>
      <c r="C7095" s="31" t="s">
        <v>19173</v>
      </c>
      <c r="D7095" s="31" t="s">
        <v>19174</v>
      </c>
      <c r="E7095" s="31" t="s">
        <v>145</v>
      </c>
      <c r="F7095" s="31" t="s">
        <v>122</v>
      </c>
      <c r="G7095" s="31" t="s">
        <v>107</v>
      </c>
      <c r="H7095" s="31" t="s">
        <v>108</v>
      </c>
      <c r="I7095" s="31" t="s">
        <v>19175</v>
      </c>
      <c r="J7095" s="31" t="s">
        <v>19176</v>
      </c>
      <c r="K7095" s="31" t="s">
        <v>110</v>
      </c>
      <c r="L7095" s="31" t="s">
        <v>19173</v>
      </c>
      <c r="M7095" s="31" t="s">
        <v>16</v>
      </c>
      <c r="N7095" s="31" t="s">
        <v>25931</v>
      </c>
      <c r="O7095" s="31" t="s">
        <v>25929</v>
      </c>
      <c r="P7095" s="32" t="s">
        <v>67</v>
      </c>
      <c r="Q7095" s="32">
        <v>1</v>
      </c>
      <c r="R7095" t="str">
        <f t="shared" si="110"/>
        <v>Олійник О.Д. ПП, маг. "Продукти" р-н Деражнянский Район, пгт.Волковинцы, ул.Первомайская, д.24/1</v>
      </c>
    </row>
    <row r="7096" spans="1:18" hidden="1" x14ac:dyDescent="0.25">
      <c r="A7096" s="32">
        <v>164676</v>
      </c>
      <c r="B7096" s="31" t="s">
        <v>19241</v>
      </c>
      <c r="C7096" s="31" t="s">
        <v>19242</v>
      </c>
      <c r="D7096" s="31" t="s">
        <v>19243</v>
      </c>
      <c r="E7096" s="31" t="s">
        <v>145</v>
      </c>
      <c r="F7096" s="31" t="s">
        <v>122</v>
      </c>
      <c r="G7096" s="31" t="s">
        <v>107</v>
      </c>
      <c r="H7096" s="31" t="s">
        <v>108</v>
      </c>
      <c r="I7096" s="31" t="s">
        <v>11131</v>
      </c>
      <c r="J7096" s="31" t="s">
        <v>11132</v>
      </c>
      <c r="K7096" s="31" t="s">
        <v>110</v>
      </c>
      <c r="L7096" s="31" t="s">
        <v>19242</v>
      </c>
      <c r="M7096" s="31" t="s">
        <v>25936</v>
      </c>
      <c r="N7096" s="31" t="s">
        <v>25931</v>
      </c>
      <c r="O7096" s="31" t="s">
        <v>25929</v>
      </c>
      <c r="P7096" s="32" t="s">
        <v>66</v>
      </c>
      <c r="Q7096" s="32">
        <v>1</v>
      </c>
      <c r="R7096" t="str">
        <f t="shared" si="110"/>
        <v>Оржеховський В.Б. ПП, маг. "Тріумф" р-н Городокский Район, г.Городок, ул.Станционная, д.3</v>
      </c>
    </row>
    <row r="7097" spans="1:18" hidden="1" x14ac:dyDescent="0.25">
      <c r="A7097" s="32">
        <v>164676</v>
      </c>
      <c r="B7097" s="31" t="s">
        <v>19241</v>
      </c>
      <c r="C7097" s="31" t="s">
        <v>19242</v>
      </c>
      <c r="D7097" s="31" t="s">
        <v>19243</v>
      </c>
      <c r="E7097" s="31" t="s">
        <v>145</v>
      </c>
      <c r="F7097" s="31" t="s">
        <v>122</v>
      </c>
      <c r="G7097" s="31" t="s">
        <v>107</v>
      </c>
      <c r="H7097" s="31" t="s">
        <v>108</v>
      </c>
      <c r="I7097" s="31" t="s">
        <v>11131</v>
      </c>
      <c r="J7097" s="31" t="s">
        <v>11132</v>
      </c>
      <c r="K7097" s="31" t="s">
        <v>110</v>
      </c>
      <c r="L7097" s="31" t="s">
        <v>19242</v>
      </c>
      <c r="M7097" s="31" t="s">
        <v>25936</v>
      </c>
      <c r="N7097" s="31" t="s">
        <v>25931</v>
      </c>
      <c r="O7097" s="31" t="s">
        <v>25929</v>
      </c>
      <c r="P7097" s="32" t="s">
        <v>66</v>
      </c>
      <c r="Q7097" s="32">
        <v>1</v>
      </c>
      <c r="R7097" t="str">
        <f t="shared" si="110"/>
        <v>Оржеховський В.Б. ПП, маг. "Тріумф" р-н Городокский Район, г.Городок, ул.Станционная, д.3</v>
      </c>
    </row>
    <row r="7098" spans="1:18" hidden="1" x14ac:dyDescent="0.25">
      <c r="A7098" s="32">
        <v>164683</v>
      </c>
      <c r="B7098" s="31" t="s">
        <v>19250</v>
      </c>
      <c r="C7098" s="31" t="s">
        <v>19251</v>
      </c>
      <c r="D7098" s="31" t="s">
        <v>19252</v>
      </c>
      <c r="E7098" s="31" t="s">
        <v>135</v>
      </c>
      <c r="F7098" s="31" t="s">
        <v>122</v>
      </c>
      <c r="G7098" s="31" t="s">
        <v>107</v>
      </c>
      <c r="H7098" s="31" t="s">
        <v>108</v>
      </c>
      <c r="I7098" s="31" t="s">
        <v>19253</v>
      </c>
      <c r="J7098" s="31" t="s">
        <v>19254</v>
      </c>
      <c r="K7098" s="31" t="s">
        <v>110</v>
      </c>
      <c r="L7098" s="31" t="s">
        <v>19251</v>
      </c>
      <c r="M7098" s="31" t="s">
        <v>12</v>
      </c>
      <c r="N7098" s="31" t="s">
        <v>25930</v>
      </c>
      <c r="O7098" s="31" t="s">
        <v>25929</v>
      </c>
      <c r="P7098" s="32" t="s">
        <v>66</v>
      </c>
      <c r="Q7098" s="32">
        <v>1</v>
      </c>
      <c r="R7098" t="str">
        <f t="shared" si="110"/>
        <v>Орлова Г.М. ПП, маг. "Еліта" р-н Изяславский Район, г.Изяслав, ул.Грушевского, д.3</v>
      </c>
    </row>
    <row r="7099" spans="1:18" hidden="1" x14ac:dyDescent="0.25">
      <c r="A7099" s="32">
        <v>164683</v>
      </c>
      <c r="B7099" s="31" t="s">
        <v>19250</v>
      </c>
      <c r="C7099" s="31" t="s">
        <v>19251</v>
      </c>
      <c r="D7099" s="31" t="s">
        <v>19252</v>
      </c>
      <c r="E7099" s="31" t="s">
        <v>135</v>
      </c>
      <c r="F7099" s="31" t="s">
        <v>122</v>
      </c>
      <c r="G7099" s="31" t="s">
        <v>107</v>
      </c>
      <c r="H7099" s="31" t="s">
        <v>108</v>
      </c>
      <c r="I7099" s="31"/>
      <c r="J7099" s="31"/>
      <c r="K7099" s="31" t="s">
        <v>110</v>
      </c>
      <c r="L7099" s="31" t="s">
        <v>19251</v>
      </c>
      <c r="M7099" s="31" t="s">
        <v>12</v>
      </c>
      <c r="N7099" s="31" t="s">
        <v>25930</v>
      </c>
      <c r="O7099" s="31" t="s">
        <v>25929</v>
      </c>
      <c r="P7099" s="32" t="s">
        <v>66</v>
      </c>
      <c r="Q7099" s="32">
        <v>1</v>
      </c>
      <c r="R7099" t="str">
        <f t="shared" si="110"/>
        <v>Орлова Г.М. ПП, маг. "Еліта" р-н Изяславский Район, г.Изяслав, ул.Грушевского, д.3</v>
      </c>
    </row>
    <row r="7100" spans="1:18" hidden="1" x14ac:dyDescent="0.25">
      <c r="A7100" s="32">
        <v>164684</v>
      </c>
      <c r="B7100" s="31" t="s">
        <v>19255</v>
      </c>
      <c r="C7100" s="31" t="s">
        <v>19256</v>
      </c>
      <c r="D7100" s="31" t="s">
        <v>19257</v>
      </c>
      <c r="E7100" s="31" t="s">
        <v>135</v>
      </c>
      <c r="F7100" s="31" t="s">
        <v>122</v>
      </c>
      <c r="G7100" s="31" t="s">
        <v>213</v>
      </c>
      <c r="H7100" s="31" t="s">
        <v>214</v>
      </c>
      <c r="I7100" s="31" t="s">
        <v>19253</v>
      </c>
      <c r="J7100" s="31" t="s">
        <v>19254</v>
      </c>
      <c r="K7100" s="31" t="s">
        <v>110</v>
      </c>
      <c r="L7100" s="31" t="s">
        <v>19256</v>
      </c>
      <c r="M7100" s="31" t="s">
        <v>12</v>
      </c>
      <c r="N7100" s="31" t="s">
        <v>25930</v>
      </c>
      <c r="O7100" s="31" t="s">
        <v>25929</v>
      </c>
      <c r="P7100" s="32" t="s">
        <v>66</v>
      </c>
      <c r="Q7100" s="32">
        <v>1</v>
      </c>
      <c r="R7100" t="str">
        <f t="shared" si="110"/>
        <v>Орлова Г.М.ПП,гуртовня р-н Изяславский Район, г.Изяслав, пер.Шевченко, д.52 (міжрайбаза)</v>
      </c>
    </row>
    <row r="7101" spans="1:18" hidden="1" x14ac:dyDescent="0.25">
      <c r="A7101" s="32">
        <v>164684</v>
      </c>
      <c r="B7101" s="31" t="s">
        <v>19255</v>
      </c>
      <c r="C7101" s="31" t="s">
        <v>19256</v>
      </c>
      <c r="D7101" s="31" t="s">
        <v>19257</v>
      </c>
      <c r="E7101" s="31" t="s">
        <v>135</v>
      </c>
      <c r="F7101" s="31" t="s">
        <v>122</v>
      </c>
      <c r="G7101" s="31" t="s">
        <v>213</v>
      </c>
      <c r="H7101" s="31" t="s">
        <v>214</v>
      </c>
      <c r="I7101" s="31"/>
      <c r="J7101" s="31"/>
      <c r="K7101" s="31" t="s">
        <v>110</v>
      </c>
      <c r="L7101" s="31" t="s">
        <v>19256</v>
      </c>
      <c r="M7101" s="31" t="s">
        <v>12</v>
      </c>
      <c r="N7101" s="31" t="s">
        <v>25930</v>
      </c>
      <c r="O7101" s="31" t="s">
        <v>25929</v>
      </c>
      <c r="P7101" s="32" t="s">
        <v>66</v>
      </c>
      <c r="Q7101" s="32">
        <v>1</v>
      </c>
      <c r="R7101" t="str">
        <f t="shared" si="110"/>
        <v>Орлова Г.М.ПП,гуртовня р-н Изяславский Район, г.Изяслав, пер.Шевченко, д.52 (міжрайбаза)</v>
      </c>
    </row>
    <row r="7102" spans="1:18" hidden="1" x14ac:dyDescent="0.25">
      <c r="A7102" s="32">
        <v>164685</v>
      </c>
      <c r="B7102" s="31" t="s">
        <v>19258</v>
      </c>
      <c r="C7102" s="31" t="s">
        <v>19259</v>
      </c>
      <c r="D7102" s="31" t="s">
        <v>19260</v>
      </c>
      <c r="E7102" s="31" t="s">
        <v>135</v>
      </c>
      <c r="F7102" s="31" t="s">
        <v>122</v>
      </c>
      <c r="G7102" s="31" t="s">
        <v>107</v>
      </c>
      <c r="H7102" s="31" t="s">
        <v>108</v>
      </c>
      <c r="I7102" s="31" t="s">
        <v>19261</v>
      </c>
      <c r="J7102" s="31" t="s">
        <v>19262</v>
      </c>
      <c r="K7102" s="31" t="s">
        <v>110</v>
      </c>
      <c r="L7102" s="31" t="s">
        <v>19259</v>
      </c>
      <c r="M7102" s="31" t="s">
        <v>10</v>
      </c>
      <c r="N7102" s="31" t="s">
        <v>25930</v>
      </c>
      <c r="O7102" s="31" t="s">
        <v>25929</v>
      </c>
      <c r="P7102" s="32" t="s">
        <v>66</v>
      </c>
      <c r="Q7102" s="32">
        <v>1</v>
      </c>
      <c r="R7102" t="str">
        <f t="shared" si="110"/>
        <v>Орловський В.В. ПП, маг. "Плай" г.Нетишин, ул.Варшавская, д.21</v>
      </c>
    </row>
    <row r="7103" spans="1:18" hidden="1" x14ac:dyDescent="0.25">
      <c r="A7103" s="32">
        <v>164685</v>
      </c>
      <c r="B7103" s="31" t="s">
        <v>19258</v>
      </c>
      <c r="C7103" s="31" t="s">
        <v>19259</v>
      </c>
      <c r="D7103" s="31" t="s">
        <v>19260</v>
      </c>
      <c r="E7103" s="31" t="s">
        <v>135</v>
      </c>
      <c r="F7103" s="31" t="s">
        <v>122</v>
      </c>
      <c r="G7103" s="31" t="s">
        <v>107</v>
      </c>
      <c r="H7103" s="31" t="s">
        <v>108</v>
      </c>
      <c r="I7103" s="31"/>
      <c r="J7103" s="31"/>
      <c r="K7103" s="31" t="s">
        <v>110</v>
      </c>
      <c r="L7103" s="31" t="s">
        <v>19259</v>
      </c>
      <c r="M7103" s="31" t="s">
        <v>10</v>
      </c>
      <c r="N7103" s="31" t="s">
        <v>25930</v>
      </c>
      <c r="O7103" s="31" t="s">
        <v>25929</v>
      </c>
      <c r="P7103" s="32" t="s">
        <v>66</v>
      </c>
      <c r="Q7103" s="32">
        <v>1</v>
      </c>
      <c r="R7103" t="str">
        <f t="shared" si="110"/>
        <v>Орловський В.В. ПП, маг. "Плай" г.Нетишин, ул.Варшавская, д.21</v>
      </c>
    </row>
    <row r="7104" spans="1:18" hidden="1" x14ac:dyDescent="0.25">
      <c r="A7104" s="32">
        <v>164694</v>
      </c>
      <c r="B7104" s="31" t="s">
        <v>19283</v>
      </c>
      <c r="C7104" s="31" t="s">
        <v>19284</v>
      </c>
      <c r="D7104" s="31" t="s">
        <v>19285</v>
      </c>
      <c r="E7104" s="31" t="s">
        <v>145</v>
      </c>
      <c r="F7104" s="31" t="s">
        <v>122</v>
      </c>
      <c r="G7104" s="31" t="s">
        <v>107</v>
      </c>
      <c r="H7104" s="31" t="s">
        <v>108</v>
      </c>
      <c r="I7104" s="31" t="s">
        <v>19286</v>
      </c>
      <c r="J7104" s="31" t="s">
        <v>19287</v>
      </c>
      <c r="K7104" s="31" t="s">
        <v>110</v>
      </c>
      <c r="L7104" s="31" t="s">
        <v>19288</v>
      </c>
      <c r="M7104" s="31" t="s">
        <v>16</v>
      </c>
      <c r="N7104" s="31" t="s">
        <v>25931</v>
      </c>
      <c r="O7104" s="31" t="s">
        <v>25929</v>
      </c>
      <c r="P7104" s="32" t="s">
        <v>67</v>
      </c>
      <c r="Q7104" s="32">
        <v>0.5</v>
      </c>
      <c r="R7104" t="str">
        <f t="shared" si="110"/>
        <v>(КООП) Осламівське ТВЗП, маг "Продукти-Осламово" р-н Виньковецкий Район, с.Осламов, ул.Ленина, д.10 (тер.клубу)</v>
      </c>
    </row>
    <row r="7105" spans="1:18" hidden="1" x14ac:dyDescent="0.25">
      <c r="A7105" s="32">
        <v>164694</v>
      </c>
      <c r="B7105" s="31" t="s">
        <v>19283</v>
      </c>
      <c r="C7105" s="31" t="s">
        <v>19284</v>
      </c>
      <c r="D7105" s="31" t="s">
        <v>19285</v>
      </c>
      <c r="E7105" s="31" t="s">
        <v>145</v>
      </c>
      <c r="F7105" s="31" t="s">
        <v>122</v>
      </c>
      <c r="G7105" s="31" t="s">
        <v>107</v>
      </c>
      <c r="H7105" s="31" t="s">
        <v>108</v>
      </c>
      <c r="I7105" s="31"/>
      <c r="J7105" s="31"/>
      <c r="K7105" s="31" t="s">
        <v>110</v>
      </c>
      <c r="L7105" s="31" t="s">
        <v>19288</v>
      </c>
      <c r="M7105" s="31" t="s">
        <v>16</v>
      </c>
      <c r="N7105" s="31" t="s">
        <v>25931</v>
      </c>
      <c r="O7105" s="31" t="s">
        <v>25929</v>
      </c>
      <c r="P7105" s="32" t="s">
        <v>67</v>
      </c>
      <c r="Q7105" s="32">
        <v>0.5</v>
      </c>
      <c r="R7105" t="str">
        <f t="shared" si="110"/>
        <v>(КООП) Осламівське ТВЗП, маг "Продукти-Осламово" р-н Виньковецкий Район, с.Осламов, ул.Ленина, д.10 (тер.клубу)</v>
      </c>
    </row>
    <row r="7106" spans="1:18" hidden="1" x14ac:dyDescent="0.25">
      <c r="A7106" s="32">
        <v>164695</v>
      </c>
      <c r="B7106" s="31" t="s">
        <v>19289</v>
      </c>
      <c r="C7106" s="31" t="s">
        <v>19290</v>
      </c>
      <c r="D7106" s="31" t="s">
        <v>12273</v>
      </c>
      <c r="E7106" s="31" t="s">
        <v>135</v>
      </c>
      <c r="F7106" s="31" t="s">
        <v>122</v>
      </c>
      <c r="G7106" s="31" t="s">
        <v>107</v>
      </c>
      <c r="H7106" s="31" t="s">
        <v>108</v>
      </c>
      <c r="I7106" s="31" t="s">
        <v>19291</v>
      </c>
      <c r="J7106" s="31" t="s">
        <v>19292</v>
      </c>
      <c r="K7106" s="31" t="s">
        <v>110</v>
      </c>
      <c r="L7106" s="31" t="s">
        <v>19290</v>
      </c>
      <c r="M7106" s="31" t="s">
        <v>11</v>
      </c>
      <c r="N7106" s="31" t="s">
        <v>25930</v>
      </c>
      <c r="O7106" s="31" t="s">
        <v>25929</v>
      </c>
      <c r="P7106" s="32" t="s">
        <v>67</v>
      </c>
      <c r="Q7106" s="32">
        <v>0.5</v>
      </c>
      <c r="R7106" t="str">
        <f t="shared" si="110"/>
        <v>Остапенко А.М. ПП, маг. "Гранд" г.Шепетовка, ул.1-я Привокзальная, д.33а</v>
      </c>
    </row>
    <row r="7107" spans="1:18" hidden="1" x14ac:dyDescent="0.25">
      <c r="A7107" s="32">
        <v>164695</v>
      </c>
      <c r="B7107" s="31" t="s">
        <v>19289</v>
      </c>
      <c r="C7107" s="31" t="s">
        <v>19290</v>
      </c>
      <c r="D7107" s="31" t="s">
        <v>12273</v>
      </c>
      <c r="E7107" s="31" t="s">
        <v>135</v>
      </c>
      <c r="F7107" s="31" t="s">
        <v>122</v>
      </c>
      <c r="G7107" s="31" t="s">
        <v>107</v>
      </c>
      <c r="H7107" s="31" t="s">
        <v>108</v>
      </c>
      <c r="I7107" s="31"/>
      <c r="J7107" s="31"/>
      <c r="K7107" s="31" t="s">
        <v>110</v>
      </c>
      <c r="L7107" s="31" t="s">
        <v>19290</v>
      </c>
      <c r="M7107" s="31" t="s">
        <v>11</v>
      </c>
      <c r="N7107" s="31" t="s">
        <v>25930</v>
      </c>
      <c r="O7107" s="31" t="s">
        <v>25929</v>
      </c>
      <c r="P7107" s="32" t="s">
        <v>67</v>
      </c>
      <c r="Q7107" s="32">
        <v>0.5</v>
      </c>
      <c r="R7107" t="str">
        <f t="shared" ref="R7107:R7170" si="111">CONCATENATE(C7107," ",D7107)</f>
        <v>Остапенко А.М. ПП, маг. "Гранд" г.Шепетовка, ул.1-я Привокзальная, д.33а</v>
      </c>
    </row>
    <row r="7108" spans="1:18" hidden="1" x14ac:dyDescent="0.25">
      <c r="A7108" s="32">
        <v>164699</v>
      </c>
      <c r="B7108" s="31" t="s">
        <v>19299</v>
      </c>
      <c r="C7108" s="31" t="s">
        <v>19300</v>
      </c>
      <c r="D7108" s="31" t="s">
        <v>19301</v>
      </c>
      <c r="E7108" s="31" t="s">
        <v>135</v>
      </c>
      <c r="F7108" s="31" t="s">
        <v>122</v>
      </c>
      <c r="G7108" s="31" t="s">
        <v>107</v>
      </c>
      <c r="H7108" s="31" t="s">
        <v>108</v>
      </c>
      <c r="I7108" s="31" t="s">
        <v>19302</v>
      </c>
      <c r="J7108" s="31" t="s">
        <v>19303</v>
      </c>
      <c r="K7108" s="31" t="s">
        <v>110</v>
      </c>
      <c r="L7108" s="31" t="s">
        <v>19300</v>
      </c>
      <c r="M7108" s="31" t="s">
        <v>9</v>
      </c>
      <c r="N7108" s="31" t="s">
        <v>25930</v>
      </c>
      <c r="O7108" s="31" t="s">
        <v>25929</v>
      </c>
      <c r="P7108" s="32" t="s">
        <v>66</v>
      </c>
      <c r="Q7108" s="32">
        <v>1</v>
      </c>
      <c r="R7108" t="str">
        <f t="shared" si="111"/>
        <v>Остап'юк Ж.М. ПП, маг. "Весна" р-н Шепетовский Район, с.Серединцы, ул.Ленина, д.102б</v>
      </c>
    </row>
    <row r="7109" spans="1:18" hidden="1" x14ac:dyDescent="0.25">
      <c r="A7109" s="32">
        <v>164699</v>
      </c>
      <c r="B7109" s="31" t="s">
        <v>19299</v>
      </c>
      <c r="C7109" s="31" t="s">
        <v>19300</v>
      </c>
      <c r="D7109" s="31" t="s">
        <v>19301</v>
      </c>
      <c r="E7109" s="31" t="s">
        <v>135</v>
      </c>
      <c r="F7109" s="31" t="s">
        <v>122</v>
      </c>
      <c r="G7109" s="31" t="s">
        <v>107</v>
      </c>
      <c r="H7109" s="31" t="s">
        <v>108</v>
      </c>
      <c r="I7109" s="31"/>
      <c r="J7109" s="31"/>
      <c r="K7109" s="31" t="s">
        <v>110</v>
      </c>
      <c r="L7109" s="31" t="s">
        <v>19300</v>
      </c>
      <c r="M7109" s="31" t="s">
        <v>9</v>
      </c>
      <c r="N7109" s="31" t="s">
        <v>25930</v>
      </c>
      <c r="O7109" s="31" t="s">
        <v>25929</v>
      </c>
      <c r="P7109" s="32" t="s">
        <v>66</v>
      </c>
      <c r="Q7109" s="32">
        <v>1</v>
      </c>
      <c r="R7109" t="str">
        <f t="shared" si="111"/>
        <v>Остап'юк Ж.М. ПП, маг. "Весна" р-н Шепетовский Район, с.Серединцы, ул.Ленина, д.102б</v>
      </c>
    </row>
    <row r="7110" spans="1:18" hidden="1" x14ac:dyDescent="0.25">
      <c r="A7110" s="32">
        <v>164711</v>
      </c>
      <c r="B7110" s="31" t="s">
        <v>19329</v>
      </c>
      <c r="C7110" s="31" t="s">
        <v>19330</v>
      </c>
      <c r="D7110" s="31" t="s">
        <v>19331</v>
      </c>
      <c r="E7110" s="31" t="s">
        <v>135</v>
      </c>
      <c r="F7110" s="31" t="s">
        <v>122</v>
      </c>
      <c r="G7110" s="31" t="s">
        <v>107</v>
      </c>
      <c r="H7110" s="31" t="s">
        <v>108</v>
      </c>
      <c r="I7110" s="31" t="s">
        <v>19332</v>
      </c>
      <c r="J7110" s="31" t="s">
        <v>19333</v>
      </c>
      <c r="K7110" s="31" t="s">
        <v>110</v>
      </c>
      <c r="L7110" s="31" t="s">
        <v>19330</v>
      </c>
      <c r="M7110" s="31" t="s">
        <v>12</v>
      </c>
      <c r="N7110" s="31" t="s">
        <v>25930</v>
      </c>
      <c r="O7110" s="31" t="s">
        <v>25929</v>
      </c>
      <c r="P7110" s="32" t="s">
        <v>67</v>
      </c>
      <c r="Q7110" s="32">
        <v>0.5</v>
      </c>
      <c r="R7110" t="str">
        <f t="shared" si="111"/>
        <v>Павлова Т.О. ПП, маг. "Продукти" р-н Полонский Район, г.Полонное, ул.Матросова, д.30</v>
      </c>
    </row>
    <row r="7111" spans="1:18" hidden="1" x14ac:dyDescent="0.25">
      <c r="A7111" s="32">
        <v>164711</v>
      </c>
      <c r="B7111" s="31" t="s">
        <v>19329</v>
      </c>
      <c r="C7111" s="31" t="s">
        <v>19330</v>
      </c>
      <c r="D7111" s="31" t="s">
        <v>19331</v>
      </c>
      <c r="E7111" s="31" t="s">
        <v>135</v>
      </c>
      <c r="F7111" s="31" t="s">
        <v>122</v>
      </c>
      <c r="G7111" s="31" t="s">
        <v>107</v>
      </c>
      <c r="H7111" s="31" t="s">
        <v>108</v>
      </c>
      <c r="I7111" s="31"/>
      <c r="J7111" s="31"/>
      <c r="K7111" s="31" t="s">
        <v>110</v>
      </c>
      <c r="L7111" s="31" t="s">
        <v>19330</v>
      </c>
      <c r="M7111" s="31" t="s">
        <v>12</v>
      </c>
      <c r="N7111" s="31" t="s">
        <v>25930</v>
      </c>
      <c r="O7111" s="31" t="s">
        <v>25929</v>
      </c>
      <c r="P7111" s="32" t="s">
        <v>67</v>
      </c>
      <c r="Q7111" s="32">
        <v>0.5</v>
      </c>
      <c r="R7111" t="str">
        <f t="shared" si="111"/>
        <v>Павлова Т.О. ПП, маг. "Продукти" р-н Полонский Район, г.Полонное, ул.Матросова, д.30</v>
      </c>
    </row>
    <row r="7112" spans="1:18" hidden="1" x14ac:dyDescent="0.25">
      <c r="A7112" s="32">
        <v>164722</v>
      </c>
      <c r="B7112" s="31" t="s">
        <v>19358</v>
      </c>
      <c r="C7112" s="31" t="s">
        <v>19359</v>
      </c>
      <c r="D7112" s="31" t="s">
        <v>19360</v>
      </c>
      <c r="E7112" s="31" t="s">
        <v>145</v>
      </c>
      <c r="F7112" s="31" t="s">
        <v>122</v>
      </c>
      <c r="G7112" s="31" t="s">
        <v>107</v>
      </c>
      <c r="H7112" s="31" t="s">
        <v>108</v>
      </c>
      <c r="I7112" s="31"/>
      <c r="J7112" s="31"/>
      <c r="K7112" s="31" t="s">
        <v>110</v>
      </c>
      <c r="L7112" s="31" t="s">
        <v>19359</v>
      </c>
      <c r="M7112" s="31" t="s">
        <v>25936</v>
      </c>
      <c r="N7112" s="31" t="s">
        <v>25931</v>
      </c>
      <c r="O7112" s="31" t="s">
        <v>25929</v>
      </c>
      <c r="P7112" s="32" t="s">
        <v>67</v>
      </c>
      <c r="Q7112" s="32">
        <v>1</v>
      </c>
      <c r="R7112" t="str">
        <f t="shared" si="111"/>
        <v>Павлюковський В.Й. ПП, маг. "Обрій" р-н Городокский Район, г.Городок, ул.Мира, д.2</v>
      </c>
    </row>
    <row r="7113" spans="1:18" hidden="1" x14ac:dyDescent="0.25">
      <c r="A7113" s="32">
        <v>164722</v>
      </c>
      <c r="B7113" s="31" t="s">
        <v>19358</v>
      </c>
      <c r="C7113" s="31" t="s">
        <v>19359</v>
      </c>
      <c r="D7113" s="31" t="s">
        <v>19360</v>
      </c>
      <c r="E7113" s="31" t="s">
        <v>145</v>
      </c>
      <c r="F7113" s="31" t="s">
        <v>122</v>
      </c>
      <c r="G7113" s="31" t="s">
        <v>107</v>
      </c>
      <c r="H7113" s="31" t="s">
        <v>108</v>
      </c>
      <c r="I7113" s="31" t="s">
        <v>19361</v>
      </c>
      <c r="J7113" s="31" t="s">
        <v>19362</v>
      </c>
      <c r="K7113" s="31" t="s">
        <v>110</v>
      </c>
      <c r="L7113" s="31" t="s">
        <v>19359</v>
      </c>
      <c r="M7113" s="31" t="s">
        <v>25936</v>
      </c>
      <c r="N7113" s="31" t="s">
        <v>25931</v>
      </c>
      <c r="O7113" s="31" t="s">
        <v>25929</v>
      </c>
      <c r="P7113" s="32" t="s">
        <v>67</v>
      </c>
      <c r="Q7113" s="32">
        <v>1</v>
      </c>
      <c r="R7113" t="str">
        <f t="shared" si="111"/>
        <v>Павлюковський В.Й. ПП, маг. "Обрій" р-н Городокский Район, г.Городок, ул.Мира, д.2</v>
      </c>
    </row>
    <row r="7114" spans="1:18" hidden="1" x14ac:dyDescent="0.25">
      <c r="A7114" s="32">
        <v>164743</v>
      </c>
      <c r="B7114" s="31" t="s">
        <v>19397</v>
      </c>
      <c r="C7114" s="31" t="s">
        <v>19398</v>
      </c>
      <c r="D7114" s="31" t="s">
        <v>19399</v>
      </c>
      <c r="E7114" s="31" t="s">
        <v>145</v>
      </c>
      <c r="F7114" s="31" t="s">
        <v>122</v>
      </c>
      <c r="G7114" s="31" t="s">
        <v>107</v>
      </c>
      <c r="H7114" s="31" t="s">
        <v>108</v>
      </c>
      <c r="I7114" s="31" t="s">
        <v>19400</v>
      </c>
      <c r="J7114" s="31" t="s">
        <v>19401</v>
      </c>
      <c r="K7114" s="31" t="s">
        <v>110</v>
      </c>
      <c r="L7114" s="31" t="s">
        <v>19398</v>
      </c>
      <c r="M7114" s="31" t="s">
        <v>15</v>
      </c>
      <c r="N7114" s="31" t="s">
        <v>25931</v>
      </c>
      <c r="O7114" s="31" t="s">
        <v>25929</v>
      </c>
      <c r="P7114" s="32" t="s">
        <v>67</v>
      </c>
      <c r="Q7114" s="32">
        <v>1</v>
      </c>
      <c r="R7114" t="str">
        <f t="shared" si="111"/>
        <v>Басок В.В. ПП, маг. "Алкогольні напої" р-н Волочисский Район, г.Волочиск, ул.Независимости, д.32а (територія ринку)</v>
      </c>
    </row>
    <row r="7115" spans="1:18" hidden="1" x14ac:dyDescent="0.25">
      <c r="A7115" s="32">
        <v>164743</v>
      </c>
      <c r="B7115" s="31" t="s">
        <v>19402</v>
      </c>
      <c r="C7115" s="31" t="s">
        <v>19398</v>
      </c>
      <c r="D7115" s="31" t="s">
        <v>19399</v>
      </c>
      <c r="E7115" s="31" t="s">
        <v>145</v>
      </c>
      <c r="F7115" s="31" t="s">
        <v>122</v>
      </c>
      <c r="G7115" s="31" t="s">
        <v>107</v>
      </c>
      <c r="H7115" s="31" t="s">
        <v>108</v>
      </c>
      <c r="I7115" s="31" t="s">
        <v>19403</v>
      </c>
      <c r="J7115" s="31" t="s">
        <v>19404</v>
      </c>
      <c r="K7115" s="31" t="s">
        <v>110</v>
      </c>
      <c r="L7115" s="31" t="s">
        <v>19405</v>
      </c>
      <c r="M7115" s="31" t="s">
        <v>15</v>
      </c>
      <c r="N7115" s="31" t="s">
        <v>25931</v>
      </c>
      <c r="O7115" s="31" t="s">
        <v>25929</v>
      </c>
      <c r="P7115" s="32" t="s">
        <v>67</v>
      </c>
      <c r="Q7115" s="32">
        <v>1</v>
      </c>
      <c r="R7115" t="str">
        <f t="shared" si="111"/>
        <v>Басок В.В. ПП, маг. "Алкогольні напої" р-н Волочисский Район, г.Волочиск, ул.Независимости, д.32а (територія ринку)</v>
      </c>
    </row>
    <row r="7116" spans="1:18" hidden="1" x14ac:dyDescent="0.25">
      <c r="A7116" s="32">
        <v>164743</v>
      </c>
      <c r="B7116" s="31" t="s">
        <v>19402</v>
      </c>
      <c r="C7116" s="31" t="s">
        <v>19398</v>
      </c>
      <c r="D7116" s="31" t="s">
        <v>19399</v>
      </c>
      <c r="E7116" s="31" t="s">
        <v>145</v>
      </c>
      <c r="F7116" s="31" t="s">
        <v>122</v>
      </c>
      <c r="G7116" s="31" t="s">
        <v>107</v>
      </c>
      <c r="H7116" s="31" t="s">
        <v>108</v>
      </c>
      <c r="I7116" s="31"/>
      <c r="J7116" s="31"/>
      <c r="K7116" s="31" t="s">
        <v>110</v>
      </c>
      <c r="L7116" s="31" t="s">
        <v>19406</v>
      </c>
      <c r="M7116" s="31" t="s">
        <v>15</v>
      </c>
      <c r="N7116" s="31" t="s">
        <v>25931</v>
      </c>
      <c r="O7116" s="31" t="s">
        <v>25929</v>
      </c>
      <c r="P7116" s="32" t="s">
        <v>67</v>
      </c>
      <c r="Q7116" s="32">
        <v>1</v>
      </c>
      <c r="R7116" t="str">
        <f t="shared" si="111"/>
        <v>Басок В.В. ПП, маг. "Алкогольні напої" р-н Волочисский Район, г.Волочиск, ул.Независимости, д.32а (територія ринку)</v>
      </c>
    </row>
    <row r="7117" spans="1:18" hidden="1" x14ac:dyDescent="0.25">
      <c r="A7117" s="32">
        <v>164749</v>
      </c>
      <c r="B7117" s="31" t="s">
        <v>19420</v>
      </c>
      <c r="C7117" s="31" t="s">
        <v>19421</v>
      </c>
      <c r="D7117" s="31" t="s">
        <v>19422</v>
      </c>
      <c r="E7117" s="31" t="s">
        <v>135</v>
      </c>
      <c r="F7117" s="31" t="s">
        <v>122</v>
      </c>
      <c r="G7117" s="31" t="s">
        <v>107</v>
      </c>
      <c r="H7117" s="31" t="s">
        <v>108</v>
      </c>
      <c r="I7117" s="31" t="s">
        <v>19423</v>
      </c>
      <c r="J7117" s="31" t="s">
        <v>19424</v>
      </c>
      <c r="K7117" s="31" t="s">
        <v>110</v>
      </c>
      <c r="L7117" s="31" t="s">
        <v>19421</v>
      </c>
      <c r="M7117" s="31" t="s">
        <v>11</v>
      </c>
      <c r="N7117" s="31" t="s">
        <v>25930</v>
      </c>
      <c r="O7117" s="31" t="s">
        <v>25929</v>
      </c>
      <c r="P7117" s="32" t="s">
        <v>66</v>
      </c>
      <c r="Q7117" s="32">
        <v>1</v>
      </c>
      <c r="R7117" t="str">
        <f t="shared" si="111"/>
        <v>Панасюк С.В. ПП, маг. "Світанок" г.Шепетовка, ул.1-я Привокзальная, д.27</v>
      </c>
    </row>
    <row r="7118" spans="1:18" hidden="1" x14ac:dyDescent="0.25">
      <c r="A7118" s="32">
        <v>164749</v>
      </c>
      <c r="B7118" s="31" t="s">
        <v>19420</v>
      </c>
      <c r="C7118" s="31" t="s">
        <v>19421</v>
      </c>
      <c r="D7118" s="31" t="s">
        <v>19422</v>
      </c>
      <c r="E7118" s="31" t="s">
        <v>135</v>
      </c>
      <c r="F7118" s="31" t="s">
        <v>122</v>
      </c>
      <c r="G7118" s="31" t="s">
        <v>107</v>
      </c>
      <c r="H7118" s="31" t="s">
        <v>108</v>
      </c>
      <c r="I7118" s="31"/>
      <c r="J7118" s="31"/>
      <c r="K7118" s="31" t="s">
        <v>110</v>
      </c>
      <c r="L7118" s="31" t="s">
        <v>19421</v>
      </c>
      <c r="M7118" s="31" t="s">
        <v>11</v>
      </c>
      <c r="N7118" s="31" t="s">
        <v>25930</v>
      </c>
      <c r="O7118" s="31" t="s">
        <v>25929</v>
      </c>
      <c r="P7118" s="32" t="s">
        <v>66</v>
      </c>
      <c r="Q7118" s="32">
        <v>1</v>
      </c>
      <c r="R7118" t="str">
        <f t="shared" si="111"/>
        <v>Панасюк С.В. ПП, маг. "Світанок" г.Шепетовка, ул.1-я Привокзальная, д.27</v>
      </c>
    </row>
    <row r="7119" spans="1:18" hidden="1" x14ac:dyDescent="0.25">
      <c r="A7119" s="32">
        <v>164755</v>
      </c>
      <c r="B7119" s="31" t="s">
        <v>19434</v>
      </c>
      <c r="C7119" s="31" t="s">
        <v>19435</v>
      </c>
      <c r="D7119" s="31" t="s">
        <v>19436</v>
      </c>
      <c r="E7119" s="31" t="s">
        <v>135</v>
      </c>
      <c r="F7119" s="31" t="s">
        <v>122</v>
      </c>
      <c r="G7119" s="31" t="s">
        <v>107</v>
      </c>
      <c r="H7119" s="31" t="s">
        <v>108</v>
      </c>
      <c r="I7119" s="31" t="s">
        <v>19437</v>
      </c>
      <c r="J7119" s="31" t="s">
        <v>19438</v>
      </c>
      <c r="K7119" s="31" t="s">
        <v>110</v>
      </c>
      <c r="L7119" s="31" t="s">
        <v>19435</v>
      </c>
      <c r="M7119" s="31" t="s">
        <v>8</v>
      </c>
      <c r="N7119" s="31" t="s">
        <v>25930</v>
      </c>
      <c r="O7119" s="31" t="s">
        <v>25929</v>
      </c>
      <c r="P7119" s="32" t="s">
        <v>66</v>
      </c>
      <c r="Q7119" s="32">
        <v>0.5</v>
      </c>
      <c r="R7119" t="str">
        <f t="shared" si="111"/>
        <v>Панчук А.Ф. ПП, маг. р-н Шепетовский Район, с.Великая Шкаровка, ул.Школьная, д.1</v>
      </c>
    </row>
    <row r="7120" spans="1:18" hidden="1" x14ac:dyDescent="0.25">
      <c r="A7120" s="32">
        <v>164755</v>
      </c>
      <c r="B7120" s="31" t="s">
        <v>19434</v>
      </c>
      <c r="C7120" s="31" t="s">
        <v>19435</v>
      </c>
      <c r="D7120" s="31" t="s">
        <v>19436</v>
      </c>
      <c r="E7120" s="31" t="s">
        <v>135</v>
      </c>
      <c r="F7120" s="31" t="s">
        <v>122</v>
      </c>
      <c r="G7120" s="31" t="s">
        <v>107</v>
      </c>
      <c r="H7120" s="31" t="s">
        <v>108</v>
      </c>
      <c r="I7120" s="31"/>
      <c r="J7120" s="31"/>
      <c r="K7120" s="31" t="s">
        <v>110</v>
      </c>
      <c r="L7120" s="31" t="s">
        <v>19435</v>
      </c>
      <c r="M7120" s="31" t="s">
        <v>8</v>
      </c>
      <c r="N7120" s="31" t="s">
        <v>25930</v>
      </c>
      <c r="O7120" s="31" t="s">
        <v>25929</v>
      </c>
      <c r="P7120" s="32" t="s">
        <v>66</v>
      </c>
      <c r="Q7120" s="32">
        <v>0.5</v>
      </c>
      <c r="R7120" t="str">
        <f t="shared" si="111"/>
        <v>Панчук А.Ф. ПП, маг. р-н Шепетовский Район, с.Великая Шкаровка, ул.Школьная, д.1</v>
      </c>
    </row>
    <row r="7121" spans="1:18" hidden="1" x14ac:dyDescent="0.25">
      <c r="A7121" s="32">
        <v>164767</v>
      </c>
      <c r="B7121" s="31" t="s">
        <v>19465</v>
      </c>
      <c r="C7121" s="31" t="s">
        <v>19466</v>
      </c>
      <c r="D7121" s="31" t="s">
        <v>19467</v>
      </c>
      <c r="E7121" s="31" t="s">
        <v>135</v>
      </c>
      <c r="F7121" s="31" t="s">
        <v>122</v>
      </c>
      <c r="G7121" s="31" t="s">
        <v>149</v>
      </c>
      <c r="H7121" s="31" t="s">
        <v>108</v>
      </c>
      <c r="I7121" s="31" t="s">
        <v>19468</v>
      </c>
      <c r="J7121" s="31" t="s">
        <v>19469</v>
      </c>
      <c r="K7121" s="31" t="s">
        <v>110</v>
      </c>
      <c r="L7121" s="31" t="s">
        <v>19466</v>
      </c>
      <c r="M7121" s="31" t="s">
        <v>10</v>
      </c>
      <c r="N7121" s="31" t="s">
        <v>25930</v>
      </c>
      <c r="O7121" s="31" t="s">
        <v>25929</v>
      </c>
      <c r="P7121" s="32" t="s">
        <v>67</v>
      </c>
      <c r="Q7121" s="32">
        <v>0.5</v>
      </c>
      <c r="R7121" t="str">
        <f t="shared" si="111"/>
        <v>Парай В.Ф. ПП, к-к "Кока-кола" г.Нетишин, пер.Мира, д.2</v>
      </c>
    </row>
    <row r="7122" spans="1:18" hidden="1" x14ac:dyDescent="0.25">
      <c r="A7122" s="32">
        <v>164777</v>
      </c>
      <c r="B7122" s="31" t="s">
        <v>19493</v>
      </c>
      <c r="C7122" s="31" t="s">
        <v>19494</v>
      </c>
      <c r="D7122" s="31" t="s">
        <v>19495</v>
      </c>
      <c r="E7122" s="31" t="s">
        <v>145</v>
      </c>
      <c r="F7122" s="31" t="s">
        <v>122</v>
      </c>
      <c r="G7122" s="31" t="s">
        <v>107</v>
      </c>
      <c r="H7122" s="31" t="s">
        <v>108</v>
      </c>
      <c r="I7122" s="31" t="s">
        <v>19496</v>
      </c>
      <c r="J7122" s="31" t="s">
        <v>19497</v>
      </c>
      <c r="K7122" s="31" t="s">
        <v>110</v>
      </c>
      <c r="L7122" s="31" t="s">
        <v>19494</v>
      </c>
      <c r="M7122" s="31" t="s">
        <v>14</v>
      </c>
      <c r="N7122" s="31" t="s">
        <v>25931</v>
      </c>
      <c r="O7122" s="31" t="s">
        <v>25929</v>
      </c>
      <c r="P7122" s="32" t="s">
        <v>66</v>
      </c>
      <c r="Q7122" s="32">
        <v>0.5</v>
      </c>
      <c r="R7122" t="str">
        <f t="shared" si="111"/>
        <v>Паращина Л.В. ПП, маг. "Продукти" р-н Хмельницкий Район, пгт.Марьяновка, д.2а (Рідкодубське шосе)</v>
      </c>
    </row>
    <row r="7123" spans="1:18" hidden="1" x14ac:dyDescent="0.25">
      <c r="A7123" s="32">
        <v>164777</v>
      </c>
      <c r="B7123" s="31" t="s">
        <v>19493</v>
      </c>
      <c r="C7123" s="31" t="s">
        <v>19494</v>
      </c>
      <c r="D7123" s="31" t="s">
        <v>19495</v>
      </c>
      <c r="E7123" s="31" t="s">
        <v>145</v>
      </c>
      <c r="F7123" s="31" t="s">
        <v>122</v>
      </c>
      <c r="G7123" s="31" t="s">
        <v>107</v>
      </c>
      <c r="H7123" s="31" t="s">
        <v>108</v>
      </c>
      <c r="I7123" s="31"/>
      <c r="J7123" s="31"/>
      <c r="K7123" s="31" t="s">
        <v>110</v>
      </c>
      <c r="L7123" s="31" t="s">
        <v>19494</v>
      </c>
      <c r="M7123" s="31" t="s">
        <v>14</v>
      </c>
      <c r="N7123" s="31" t="s">
        <v>25931</v>
      </c>
      <c r="O7123" s="31" t="s">
        <v>25929</v>
      </c>
      <c r="P7123" s="32" t="s">
        <v>66</v>
      </c>
      <c r="Q7123" s="32">
        <v>0.5</v>
      </c>
      <c r="R7123" t="str">
        <f t="shared" si="111"/>
        <v>Паращина Л.В. ПП, маг. "Продукти" р-н Хмельницкий Район, пгт.Марьяновка, д.2а (Рідкодубське шосе)</v>
      </c>
    </row>
    <row r="7124" spans="1:18" hidden="1" x14ac:dyDescent="0.25">
      <c r="A7124" s="32">
        <v>164790</v>
      </c>
      <c r="B7124" s="31" t="s">
        <v>19519</v>
      </c>
      <c r="C7124" s="31" t="s">
        <v>19520</v>
      </c>
      <c r="D7124" s="31" t="s">
        <v>19521</v>
      </c>
      <c r="E7124" s="31" t="s">
        <v>135</v>
      </c>
      <c r="F7124" s="31" t="s">
        <v>122</v>
      </c>
      <c r="G7124" s="31" t="s">
        <v>107</v>
      </c>
      <c r="H7124" s="31" t="s">
        <v>108</v>
      </c>
      <c r="I7124" s="31" t="s">
        <v>19522</v>
      </c>
      <c r="J7124" s="31" t="s">
        <v>19523</v>
      </c>
      <c r="K7124" s="31" t="s">
        <v>110</v>
      </c>
      <c r="L7124" s="31" t="s">
        <v>19520</v>
      </c>
      <c r="M7124" s="31" t="s">
        <v>8</v>
      </c>
      <c r="N7124" s="31" t="s">
        <v>25930</v>
      </c>
      <c r="O7124" s="31" t="s">
        <v>25929</v>
      </c>
      <c r="P7124" s="32" t="s">
        <v>66</v>
      </c>
      <c r="Q7124" s="32">
        <v>1</v>
      </c>
      <c r="R7124" t="str">
        <f t="shared" si="111"/>
        <v>Пасічник О.А. ПП, маг. "Тайм" р-н Славутский Район, с.Берездов, ул.Островского Николая, д.50а</v>
      </c>
    </row>
    <row r="7125" spans="1:18" hidden="1" x14ac:dyDescent="0.25">
      <c r="A7125" s="32">
        <v>164790</v>
      </c>
      <c r="B7125" s="31" t="s">
        <v>19519</v>
      </c>
      <c r="C7125" s="31" t="s">
        <v>19520</v>
      </c>
      <c r="D7125" s="31" t="s">
        <v>19521</v>
      </c>
      <c r="E7125" s="31" t="s">
        <v>135</v>
      </c>
      <c r="F7125" s="31" t="s">
        <v>122</v>
      </c>
      <c r="G7125" s="31" t="s">
        <v>107</v>
      </c>
      <c r="H7125" s="31" t="s">
        <v>108</v>
      </c>
      <c r="I7125" s="31"/>
      <c r="J7125" s="31"/>
      <c r="K7125" s="31" t="s">
        <v>110</v>
      </c>
      <c r="L7125" s="31" t="s">
        <v>19520</v>
      </c>
      <c r="M7125" s="31" t="s">
        <v>8</v>
      </c>
      <c r="N7125" s="31" t="s">
        <v>25930</v>
      </c>
      <c r="O7125" s="31" t="s">
        <v>25929</v>
      </c>
      <c r="P7125" s="32" t="s">
        <v>66</v>
      </c>
      <c r="Q7125" s="32">
        <v>1</v>
      </c>
      <c r="R7125" t="str">
        <f t="shared" si="111"/>
        <v>Пасічник О.А. ПП, маг. "Тайм" р-н Славутский Район, с.Берездов, ул.Островского Николая, д.50а</v>
      </c>
    </row>
    <row r="7126" spans="1:18" hidden="1" x14ac:dyDescent="0.25">
      <c r="A7126" s="32">
        <v>164798</v>
      </c>
      <c r="B7126" s="31" t="s">
        <v>19530</v>
      </c>
      <c r="C7126" s="31" t="s">
        <v>19531</v>
      </c>
      <c r="D7126" s="31" t="s">
        <v>19532</v>
      </c>
      <c r="E7126" s="31" t="s">
        <v>135</v>
      </c>
      <c r="F7126" s="31" t="s">
        <v>122</v>
      </c>
      <c r="G7126" s="31" t="s">
        <v>107</v>
      </c>
      <c r="H7126" s="31" t="s">
        <v>108</v>
      </c>
      <c r="I7126" s="31"/>
      <c r="J7126" s="31"/>
      <c r="K7126" s="31" t="s">
        <v>110</v>
      </c>
      <c r="L7126" s="31" t="s">
        <v>19533</v>
      </c>
      <c r="M7126" s="31" t="s">
        <v>8</v>
      </c>
      <c r="N7126" s="31" t="s">
        <v>25930</v>
      </c>
      <c r="O7126" s="31" t="s">
        <v>25929</v>
      </c>
      <c r="P7126" s="32" t="s">
        <v>67</v>
      </c>
      <c r="Q7126" s="32">
        <v>0.5</v>
      </c>
      <c r="R7126" t="str">
        <f t="shared" si="111"/>
        <v>Паршина Л.О. ПП, маг. "Вишенька" р-н Славутский Район, с.Миньковцы, ул.Ленина, д.93а</v>
      </c>
    </row>
    <row r="7127" spans="1:18" hidden="1" x14ac:dyDescent="0.25">
      <c r="A7127" s="32">
        <v>164798</v>
      </c>
      <c r="B7127" s="31" t="s">
        <v>19530</v>
      </c>
      <c r="C7127" s="31" t="s">
        <v>19531</v>
      </c>
      <c r="D7127" s="31" t="s">
        <v>19532</v>
      </c>
      <c r="E7127" s="31" t="s">
        <v>135</v>
      </c>
      <c r="F7127" s="31" t="s">
        <v>122</v>
      </c>
      <c r="G7127" s="31" t="s">
        <v>107</v>
      </c>
      <c r="H7127" s="31" t="s">
        <v>108</v>
      </c>
      <c r="I7127" s="31" t="s">
        <v>19534</v>
      </c>
      <c r="J7127" s="31" t="s">
        <v>19535</v>
      </c>
      <c r="K7127" s="31" t="s">
        <v>110</v>
      </c>
      <c r="L7127" s="31" t="s">
        <v>19531</v>
      </c>
      <c r="M7127" s="31" t="s">
        <v>8</v>
      </c>
      <c r="N7127" s="31" t="s">
        <v>25930</v>
      </c>
      <c r="O7127" s="31" t="s">
        <v>25929</v>
      </c>
      <c r="P7127" s="32" t="s">
        <v>67</v>
      </c>
      <c r="Q7127" s="32">
        <v>0.5</v>
      </c>
      <c r="R7127" t="str">
        <f t="shared" si="111"/>
        <v>Паршина Л.О. ПП, маг. "Вишенька" р-н Славутский Район, с.Миньковцы, ул.Ленина, д.93а</v>
      </c>
    </row>
    <row r="7128" spans="1:18" hidden="1" x14ac:dyDescent="0.25">
      <c r="A7128" s="32">
        <v>164799</v>
      </c>
      <c r="B7128" s="31" t="s">
        <v>19536</v>
      </c>
      <c r="C7128" s="31" t="s">
        <v>19537</v>
      </c>
      <c r="D7128" s="31" t="s">
        <v>19538</v>
      </c>
      <c r="E7128" s="31" t="s">
        <v>135</v>
      </c>
      <c r="F7128" s="31" t="s">
        <v>122</v>
      </c>
      <c r="G7128" s="31" t="s">
        <v>107</v>
      </c>
      <c r="H7128" s="31" t="s">
        <v>108</v>
      </c>
      <c r="I7128" s="31" t="s">
        <v>19539</v>
      </c>
      <c r="J7128" s="31" t="s">
        <v>19540</v>
      </c>
      <c r="K7128" s="31" t="s">
        <v>110</v>
      </c>
      <c r="L7128" s="31" t="s">
        <v>19537</v>
      </c>
      <c r="M7128" s="31" t="s">
        <v>8</v>
      </c>
      <c r="N7128" s="31" t="s">
        <v>25930</v>
      </c>
      <c r="O7128" s="31" t="s">
        <v>25929</v>
      </c>
      <c r="P7128" s="32" t="s">
        <v>67</v>
      </c>
      <c r="Q7128" s="32">
        <v>0.5</v>
      </c>
      <c r="R7128" t="str">
        <f t="shared" si="111"/>
        <v>Паховчишина Л.Д. ПП, маг. "Сонечко" р-н Славутский Район, с.Романины (центр)</v>
      </c>
    </row>
    <row r="7129" spans="1:18" hidden="1" x14ac:dyDescent="0.25">
      <c r="A7129" s="32">
        <v>164804</v>
      </c>
      <c r="B7129" s="31" t="s">
        <v>19546</v>
      </c>
      <c r="C7129" s="31" t="s">
        <v>19547</v>
      </c>
      <c r="D7129" s="31" t="s">
        <v>19548</v>
      </c>
      <c r="E7129" s="31" t="s">
        <v>135</v>
      </c>
      <c r="F7129" s="31" t="s">
        <v>122</v>
      </c>
      <c r="G7129" s="31" t="s">
        <v>107</v>
      </c>
      <c r="H7129" s="31" t="s">
        <v>108</v>
      </c>
      <c r="I7129" s="31" t="s">
        <v>19549</v>
      </c>
      <c r="J7129" s="31" t="s">
        <v>19550</v>
      </c>
      <c r="K7129" s="31" t="s">
        <v>110</v>
      </c>
      <c r="L7129" s="31" t="s">
        <v>19547</v>
      </c>
      <c r="M7129" s="31" t="s">
        <v>10</v>
      </c>
      <c r="N7129" s="31" t="s">
        <v>25930</v>
      </c>
      <c r="O7129" s="31" t="s">
        <v>25929</v>
      </c>
      <c r="P7129" s="32" t="s">
        <v>67</v>
      </c>
      <c r="Q7129" s="32">
        <v>0.5</v>
      </c>
      <c r="R7129" t="str">
        <f t="shared" si="111"/>
        <v>Паюк В.В. ПП, маг. "Продукти" р-н Изяславский Район, с.Кунив, пер.Вишвевый (0)</v>
      </c>
    </row>
    <row r="7130" spans="1:18" hidden="1" x14ac:dyDescent="0.25">
      <c r="A7130" s="32">
        <v>164804</v>
      </c>
      <c r="B7130" s="31" t="s">
        <v>19546</v>
      </c>
      <c r="C7130" s="31" t="s">
        <v>19547</v>
      </c>
      <c r="D7130" s="31" t="s">
        <v>19548</v>
      </c>
      <c r="E7130" s="31" t="s">
        <v>135</v>
      </c>
      <c r="F7130" s="31" t="s">
        <v>122</v>
      </c>
      <c r="G7130" s="31" t="s">
        <v>107</v>
      </c>
      <c r="H7130" s="31" t="s">
        <v>108</v>
      </c>
      <c r="I7130" s="31"/>
      <c r="J7130" s="31"/>
      <c r="K7130" s="31" t="s">
        <v>110</v>
      </c>
      <c r="L7130" s="31" t="s">
        <v>19547</v>
      </c>
      <c r="M7130" s="31" t="s">
        <v>10</v>
      </c>
      <c r="N7130" s="31" t="s">
        <v>25930</v>
      </c>
      <c r="O7130" s="31" t="s">
        <v>25929</v>
      </c>
      <c r="P7130" s="32" t="s">
        <v>67</v>
      </c>
      <c r="Q7130" s="32">
        <v>0.5</v>
      </c>
      <c r="R7130" t="str">
        <f t="shared" si="111"/>
        <v>Паюк В.В. ПП, маг. "Продукти" р-н Изяславский Район, с.Кунив, пер.Вишвевый (0)</v>
      </c>
    </row>
    <row r="7131" spans="1:18" hidden="1" x14ac:dyDescent="0.25">
      <c r="A7131" s="32">
        <v>164805</v>
      </c>
      <c r="B7131" s="31" t="s">
        <v>19551</v>
      </c>
      <c r="C7131" s="31" t="s">
        <v>19552</v>
      </c>
      <c r="D7131" s="31" t="s">
        <v>19553</v>
      </c>
      <c r="E7131" s="31" t="s">
        <v>145</v>
      </c>
      <c r="F7131" s="31" t="s">
        <v>122</v>
      </c>
      <c r="G7131" s="31" t="s">
        <v>107</v>
      </c>
      <c r="H7131" s="31" t="s">
        <v>108</v>
      </c>
      <c r="I7131" s="31" t="s">
        <v>19554</v>
      </c>
      <c r="J7131" s="31" t="s">
        <v>19555</v>
      </c>
      <c r="K7131" s="31" t="s">
        <v>110</v>
      </c>
      <c r="L7131" s="31" t="s">
        <v>19552</v>
      </c>
      <c r="M7131" s="31" t="s">
        <v>16</v>
      </c>
      <c r="N7131" s="31" t="s">
        <v>25931</v>
      </c>
      <c r="O7131" s="31" t="s">
        <v>25929</v>
      </c>
      <c r="P7131" s="32" t="s">
        <v>25948</v>
      </c>
      <c r="Q7131" s="32">
        <v>0.5</v>
      </c>
      <c r="R7131" t="str">
        <f t="shared" si="111"/>
        <v>Паюк Н.І. ПП, маг. "Пайонк" р-н Хмельницкий Район, с.Мацьковцы, ул.Садовая, д.21 (маг. на дому)</v>
      </c>
    </row>
    <row r="7132" spans="1:18" hidden="1" x14ac:dyDescent="0.25">
      <c r="A7132" s="32">
        <v>165444</v>
      </c>
      <c r="B7132" s="31" t="s">
        <v>20946</v>
      </c>
      <c r="C7132" s="31" t="s">
        <v>20947</v>
      </c>
      <c r="D7132" s="31" t="s">
        <v>20948</v>
      </c>
      <c r="E7132" s="31" t="s">
        <v>145</v>
      </c>
      <c r="F7132" s="31" t="s">
        <v>122</v>
      </c>
      <c r="G7132" s="31" t="s">
        <v>114</v>
      </c>
      <c r="H7132" s="31" t="s">
        <v>108</v>
      </c>
      <c r="I7132" s="31" t="s">
        <v>20949</v>
      </c>
      <c r="J7132" s="31" t="s">
        <v>20950</v>
      </c>
      <c r="K7132" s="31" t="s">
        <v>110</v>
      </c>
      <c r="L7132" s="31" t="s">
        <v>20947</v>
      </c>
      <c r="M7132" s="31" t="s">
        <v>15</v>
      </c>
      <c r="N7132" s="31" t="s">
        <v>25931</v>
      </c>
      <c r="O7132" s="31" t="s">
        <v>25929</v>
      </c>
      <c r="P7132" s="32" t="s">
        <v>66</v>
      </c>
      <c r="Q7132" s="32">
        <v>1</v>
      </c>
      <c r="R7132" t="str">
        <f t="shared" si="111"/>
        <v>Сінькова В.Б. ПП, маг. "Скарб" р-н Волочисский Район, г.Волочиск, ул.Независимости, д.3</v>
      </c>
    </row>
    <row r="7133" spans="1:18" hidden="1" x14ac:dyDescent="0.25">
      <c r="A7133" s="32">
        <v>165444</v>
      </c>
      <c r="B7133" s="31" t="s">
        <v>20946</v>
      </c>
      <c r="C7133" s="31" t="s">
        <v>20947</v>
      </c>
      <c r="D7133" s="31" t="s">
        <v>20948</v>
      </c>
      <c r="E7133" s="31" t="s">
        <v>145</v>
      </c>
      <c r="F7133" s="31" t="s">
        <v>122</v>
      </c>
      <c r="G7133" s="31" t="s">
        <v>114</v>
      </c>
      <c r="H7133" s="31" t="s">
        <v>108</v>
      </c>
      <c r="I7133" s="31"/>
      <c r="J7133" s="31"/>
      <c r="K7133" s="31" t="s">
        <v>110</v>
      </c>
      <c r="L7133" s="31" t="s">
        <v>20947</v>
      </c>
      <c r="M7133" s="31" t="s">
        <v>15</v>
      </c>
      <c r="N7133" s="31" t="s">
        <v>25931</v>
      </c>
      <c r="O7133" s="31" t="s">
        <v>25929</v>
      </c>
      <c r="P7133" s="32" t="s">
        <v>66</v>
      </c>
      <c r="Q7133" s="32">
        <v>1</v>
      </c>
      <c r="R7133" t="str">
        <f t="shared" si="111"/>
        <v>Сінькова В.Б. ПП, маг. "Скарб" р-н Волочисский Район, г.Волочиск, ул.Независимости, д.3</v>
      </c>
    </row>
    <row r="7134" spans="1:18" hidden="1" x14ac:dyDescent="0.25">
      <c r="A7134" s="32">
        <v>165446</v>
      </c>
      <c r="B7134" s="31" t="s">
        <v>20951</v>
      </c>
      <c r="C7134" s="31" t="s">
        <v>20952</v>
      </c>
      <c r="D7134" s="31" t="s">
        <v>20953</v>
      </c>
      <c r="E7134" s="31" t="s">
        <v>145</v>
      </c>
      <c r="F7134" s="31" t="s">
        <v>122</v>
      </c>
      <c r="G7134" s="31" t="s">
        <v>114</v>
      </c>
      <c r="H7134" s="31" t="s">
        <v>108</v>
      </c>
      <c r="I7134" s="31" t="s">
        <v>20954</v>
      </c>
      <c r="J7134" s="31" t="s">
        <v>20955</v>
      </c>
      <c r="K7134" s="31" t="s">
        <v>110</v>
      </c>
      <c r="L7134" s="31" t="s">
        <v>20952</v>
      </c>
      <c r="M7134" s="31" t="s">
        <v>25936</v>
      </c>
      <c r="N7134" s="31" t="s">
        <v>25931</v>
      </c>
      <c r="O7134" s="31" t="s">
        <v>25929</v>
      </c>
      <c r="P7134" s="32" t="s">
        <v>67</v>
      </c>
      <c r="Q7134" s="32">
        <v>0.5</v>
      </c>
      <c r="R7134" t="str">
        <f t="shared" si="111"/>
        <v>Шумило В.С. ПП, бар "Загадка" р-н Городокский Район, с.Лесоводы, ул.Лесная, д.1</v>
      </c>
    </row>
    <row r="7135" spans="1:18" hidden="1" x14ac:dyDescent="0.25">
      <c r="A7135" s="32">
        <v>165455</v>
      </c>
      <c r="B7135" s="31" t="s">
        <v>20972</v>
      </c>
      <c r="C7135" s="31" t="s">
        <v>20973</v>
      </c>
      <c r="D7135" s="31" t="s">
        <v>20974</v>
      </c>
      <c r="E7135" s="31" t="s">
        <v>145</v>
      </c>
      <c r="F7135" s="31" t="s">
        <v>122</v>
      </c>
      <c r="G7135" s="31" t="s">
        <v>107</v>
      </c>
      <c r="H7135" s="31" t="s">
        <v>108</v>
      </c>
      <c r="I7135" s="31" t="s">
        <v>20975</v>
      </c>
      <c r="J7135" s="31" t="s">
        <v>20976</v>
      </c>
      <c r="K7135" s="31" t="s">
        <v>110</v>
      </c>
      <c r="L7135" s="31" t="s">
        <v>20973</v>
      </c>
      <c r="M7135" s="31" t="s">
        <v>15</v>
      </c>
      <c r="N7135" s="31" t="s">
        <v>25931</v>
      </c>
      <c r="O7135" s="31" t="s">
        <v>25929</v>
      </c>
      <c r="P7135" s="32" t="s">
        <v>66</v>
      </c>
      <c r="Q7135" s="32">
        <v>1</v>
      </c>
      <c r="R7135" t="str">
        <f t="shared" si="111"/>
        <v>Скиба А.М. ПП, маг. "Запчастини" р-н Волочисский Район, г.Волочиск, ул.Независимости, д.320</v>
      </c>
    </row>
    <row r="7136" spans="1:18" hidden="1" x14ac:dyDescent="0.25">
      <c r="A7136" s="32">
        <v>165455</v>
      </c>
      <c r="B7136" s="31" t="s">
        <v>20972</v>
      </c>
      <c r="C7136" s="31" t="s">
        <v>20973</v>
      </c>
      <c r="D7136" s="31" t="s">
        <v>20974</v>
      </c>
      <c r="E7136" s="31" t="s">
        <v>145</v>
      </c>
      <c r="F7136" s="31" t="s">
        <v>122</v>
      </c>
      <c r="G7136" s="31" t="s">
        <v>107</v>
      </c>
      <c r="H7136" s="31" t="s">
        <v>108</v>
      </c>
      <c r="I7136" s="31"/>
      <c r="J7136" s="31"/>
      <c r="K7136" s="31" t="s">
        <v>110</v>
      </c>
      <c r="L7136" s="31" t="s">
        <v>20973</v>
      </c>
      <c r="M7136" s="31" t="s">
        <v>15</v>
      </c>
      <c r="N7136" s="31" t="s">
        <v>25931</v>
      </c>
      <c r="O7136" s="31" t="s">
        <v>25929</v>
      </c>
      <c r="P7136" s="32" t="s">
        <v>66</v>
      </c>
      <c r="Q7136" s="32">
        <v>1</v>
      </c>
      <c r="R7136" t="str">
        <f t="shared" si="111"/>
        <v>Скиба А.М. ПП, маг. "Запчастини" р-н Волочисский Район, г.Волочиск, ул.Независимости, д.320</v>
      </c>
    </row>
    <row r="7137" spans="1:18" hidden="1" x14ac:dyDescent="0.25">
      <c r="A7137" s="32">
        <v>165475</v>
      </c>
      <c r="B7137" s="31" t="s">
        <v>20995</v>
      </c>
      <c r="C7137" s="31" t="s">
        <v>20996</v>
      </c>
      <c r="D7137" s="31" t="s">
        <v>20997</v>
      </c>
      <c r="E7137" s="31" t="s">
        <v>135</v>
      </c>
      <c r="F7137" s="31" t="s">
        <v>122</v>
      </c>
      <c r="G7137" s="31" t="s">
        <v>107</v>
      </c>
      <c r="H7137" s="31" t="s">
        <v>108</v>
      </c>
      <c r="I7137" s="31" t="s">
        <v>20998</v>
      </c>
      <c r="J7137" s="31" t="s">
        <v>20999</v>
      </c>
      <c r="K7137" s="31" t="s">
        <v>110</v>
      </c>
      <c r="L7137" s="31" t="s">
        <v>20996</v>
      </c>
      <c r="M7137" s="31" t="s">
        <v>7</v>
      </c>
      <c r="N7137" s="31" t="s">
        <v>25930</v>
      </c>
      <c r="O7137" s="31" t="s">
        <v>25929</v>
      </c>
      <c r="P7137" s="32" t="s">
        <v>66</v>
      </c>
      <c r="Q7137" s="32">
        <v>1</v>
      </c>
      <c r="R7137" t="str">
        <f t="shared" si="111"/>
        <v>Славутський хлібозавод ПрАТ, маг. "Свіжий хліб №1" г.Славута, ул.Церковная, д.29</v>
      </c>
    </row>
    <row r="7138" spans="1:18" hidden="1" x14ac:dyDescent="0.25">
      <c r="A7138" s="32">
        <v>165475</v>
      </c>
      <c r="B7138" s="31" t="s">
        <v>20995</v>
      </c>
      <c r="C7138" s="31" t="s">
        <v>20996</v>
      </c>
      <c r="D7138" s="31" t="s">
        <v>20997</v>
      </c>
      <c r="E7138" s="31" t="s">
        <v>135</v>
      </c>
      <c r="F7138" s="31" t="s">
        <v>122</v>
      </c>
      <c r="G7138" s="31" t="s">
        <v>107</v>
      </c>
      <c r="H7138" s="31" t="s">
        <v>108</v>
      </c>
      <c r="I7138" s="31"/>
      <c r="J7138" s="31"/>
      <c r="K7138" s="31" t="s">
        <v>110</v>
      </c>
      <c r="L7138" s="31" t="s">
        <v>20996</v>
      </c>
      <c r="M7138" s="31" t="s">
        <v>7</v>
      </c>
      <c r="N7138" s="31" t="s">
        <v>25930</v>
      </c>
      <c r="O7138" s="31" t="s">
        <v>25929</v>
      </c>
      <c r="P7138" s="32" t="s">
        <v>66</v>
      </c>
      <c r="Q7138" s="32">
        <v>1</v>
      </c>
      <c r="R7138" t="str">
        <f t="shared" si="111"/>
        <v>Славутський хлібозавод ПрАТ, маг. "Свіжий хліб №1" г.Славута, ул.Церковная, д.29</v>
      </c>
    </row>
    <row r="7139" spans="1:18" hidden="1" x14ac:dyDescent="0.25">
      <c r="A7139" s="32">
        <v>165476</v>
      </c>
      <c r="B7139" s="31" t="s">
        <v>21000</v>
      </c>
      <c r="C7139" s="31" t="s">
        <v>21001</v>
      </c>
      <c r="D7139" s="31" t="s">
        <v>21002</v>
      </c>
      <c r="E7139" s="31" t="s">
        <v>135</v>
      </c>
      <c r="F7139" s="31" t="s">
        <v>122</v>
      </c>
      <c r="G7139" s="31" t="s">
        <v>107</v>
      </c>
      <c r="H7139" s="31" t="s">
        <v>108</v>
      </c>
      <c r="I7139" s="31" t="s">
        <v>20998</v>
      </c>
      <c r="J7139" s="31" t="s">
        <v>20999</v>
      </c>
      <c r="K7139" s="31" t="s">
        <v>110</v>
      </c>
      <c r="L7139" s="31" t="s">
        <v>21001</v>
      </c>
      <c r="M7139" s="31" t="s">
        <v>7</v>
      </c>
      <c r="N7139" s="31" t="s">
        <v>25930</v>
      </c>
      <c r="O7139" s="31" t="s">
        <v>25929</v>
      </c>
      <c r="P7139" s="32" t="s">
        <v>66</v>
      </c>
      <c r="Q7139" s="32">
        <v>0.5</v>
      </c>
      <c r="R7139" t="str">
        <f t="shared" si="111"/>
        <v>Славутський хлібозавод ПрАТ, маг. "Свіжий хліб №2" г.Славута, д.41/2 (ул. Советская)</v>
      </c>
    </row>
    <row r="7140" spans="1:18" hidden="1" x14ac:dyDescent="0.25">
      <c r="A7140" s="32">
        <v>165476</v>
      </c>
      <c r="B7140" s="31" t="s">
        <v>21000</v>
      </c>
      <c r="C7140" s="31" t="s">
        <v>21001</v>
      </c>
      <c r="D7140" s="31" t="s">
        <v>21002</v>
      </c>
      <c r="E7140" s="31" t="s">
        <v>135</v>
      </c>
      <c r="F7140" s="31" t="s">
        <v>122</v>
      </c>
      <c r="G7140" s="31" t="s">
        <v>107</v>
      </c>
      <c r="H7140" s="31" t="s">
        <v>108</v>
      </c>
      <c r="I7140" s="31"/>
      <c r="J7140" s="31"/>
      <c r="K7140" s="31" t="s">
        <v>110</v>
      </c>
      <c r="L7140" s="31" t="s">
        <v>21001</v>
      </c>
      <c r="M7140" s="31" t="s">
        <v>7</v>
      </c>
      <c r="N7140" s="31" t="s">
        <v>25930</v>
      </c>
      <c r="O7140" s="31" t="s">
        <v>25929</v>
      </c>
      <c r="P7140" s="32" t="s">
        <v>66</v>
      </c>
      <c r="Q7140" s="32">
        <v>0.5</v>
      </c>
      <c r="R7140" t="str">
        <f t="shared" si="111"/>
        <v>Славутський хлібозавод ПрАТ, маг. "Свіжий хліб №2" г.Славута, д.41/2 (ул. Советская)</v>
      </c>
    </row>
    <row r="7141" spans="1:18" hidden="1" x14ac:dyDescent="0.25">
      <c r="A7141" s="32">
        <v>165477</v>
      </c>
      <c r="B7141" s="31" t="s">
        <v>21003</v>
      </c>
      <c r="C7141" s="31" t="s">
        <v>21004</v>
      </c>
      <c r="D7141" s="31" t="s">
        <v>21005</v>
      </c>
      <c r="E7141" s="31" t="s">
        <v>135</v>
      </c>
      <c r="F7141" s="31" t="s">
        <v>122</v>
      </c>
      <c r="G7141" s="31" t="s">
        <v>113</v>
      </c>
      <c r="H7141" s="31" t="s">
        <v>108</v>
      </c>
      <c r="I7141" s="31" t="s">
        <v>20998</v>
      </c>
      <c r="J7141" s="31" t="s">
        <v>20999</v>
      </c>
      <c r="K7141" s="31" t="s">
        <v>110</v>
      </c>
      <c r="L7141" s="31" t="s">
        <v>21004</v>
      </c>
      <c r="M7141" s="31" t="s">
        <v>7</v>
      </c>
      <c r="N7141" s="31" t="s">
        <v>25930</v>
      </c>
      <c r="O7141" s="31" t="s">
        <v>25929</v>
      </c>
      <c r="P7141" s="32" t="s">
        <v>66</v>
      </c>
      <c r="Q7141" s="32">
        <v>1</v>
      </c>
      <c r="R7141" t="str">
        <f t="shared" si="111"/>
        <v>Славутський хлібозавод ПрАТ, маг. "Свіжий хліб №3" г.Славута, ул.Ярослава Мудрого, д.60а</v>
      </c>
    </row>
    <row r="7142" spans="1:18" hidden="1" x14ac:dyDescent="0.25">
      <c r="A7142" s="32">
        <v>165477</v>
      </c>
      <c r="B7142" s="31" t="s">
        <v>21003</v>
      </c>
      <c r="C7142" s="31" t="s">
        <v>21004</v>
      </c>
      <c r="D7142" s="31" t="s">
        <v>21005</v>
      </c>
      <c r="E7142" s="31" t="s">
        <v>135</v>
      </c>
      <c r="F7142" s="31" t="s">
        <v>122</v>
      </c>
      <c r="G7142" s="31" t="s">
        <v>113</v>
      </c>
      <c r="H7142" s="31" t="s">
        <v>108</v>
      </c>
      <c r="I7142" s="31"/>
      <c r="J7142" s="31"/>
      <c r="K7142" s="31" t="s">
        <v>110</v>
      </c>
      <c r="L7142" s="31" t="s">
        <v>21004</v>
      </c>
      <c r="M7142" s="31" t="s">
        <v>7</v>
      </c>
      <c r="N7142" s="31" t="s">
        <v>25930</v>
      </c>
      <c r="O7142" s="31" t="s">
        <v>25929</v>
      </c>
      <c r="P7142" s="32" t="s">
        <v>66</v>
      </c>
      <c r="Q7142" s="32">
        <v>1</v>
      </c>
      <c r="R7142" t="str">
        <f t="shared" si="111"/>
        <v>Славутський хлібозавод ПрАТ, маг. "Свіжий хліб №3" г.Славута, ул.Ярослава Мудрого, д.60а</v>
      </c>
    </row>
    <row r="7143" spans="1:18" hidden="1" x14ac:dyDescent="0.25">
      <c r="A7143" s="32">
        <v>165486</v>
      </c>
      <c r="B7143" s="31" t="s">
        <v>21027</v>
      </c>
      <c r="C7143" s="31" t="s">
        <v>21028</v>
      </c>
      <c r="D7143" s="31" t="s">
        <v>21029</v>
      </c>
      <c r="E7143" s="31" t="s">
        <v>135</v>
      </c>
      <c r="F7143" s="31" t="s">
        <v>122</v>
      </c>
      <c r="G7143" s="31" t="s">
        <v>107</v>
      </c>
      <c r="H7143" s="31" t="s">
        <v>108</v>
      </c>
      <c r="I7143" s="31" t="s">
        <v>21030</v>
      </c>
      <c r="J7143" s="31" t="s">
        <v>21031</v>
      </c>
      <c r="K7143" s="31" t="s">
        <v>110</v>
      </c>
      <c r="L7143" s="31" t="s">
        <v>21028</v>
      </c>
      <c r="M7143" s="31" t="s">
        <v>9</v>
      </c>
      <c r="N7143" s="31" t="s">
        <v>25930</v>
      </c>
      <c r="O7143" s="31" t="s">
        <v>25929</v>
      </c>
      <c r="P7143" s="32" t="s">
        <v>66</v>
      </c>
      <c r="Q7143" s="32">
        <v>0.5</v>
      </c>
      <c r="R7143" t="str">
        <f t="shared" si="111"/>
        <v>Сливко Н.К. ПП, маг. "Продукти" р-н Белогорский Район, с.Довгалевка, ул.Центральная, д.4</v>
      </c>
    </row>
    <row r="7144" spans="1:18" hidden="1" x14ac:dyDescent="0.25">
      <c r="A7144" s="32">
        <v>165486</v>
      </c>
      <c r="B7144" s="31" t="s">
        <v>21027</v>
      </c>
      <c r="C7144" s="31" t="s">
        <v>21028</v>
      </c>
      <c r="D7144" s="31" t="s">
        <v>21029</v>
      </c>
      <c r="E7144" s="31" t="s">
        <v>135</v>
      </c>
      <c r="F7144" s="31" t="s">
        <v>122</v>
      </c>
      <c r="G7144" s="31" t="s">
        <v>107</v>
      </c>
      <c r="H7144" s="31" t="s">
        <v>108</v>
      </c>
      <c r="I7144" s="31"/>
      <c r="J7144" s="31"/>
      <c r="K7144" s="31" t="s">
        <v>110</v>
      </c>
      <c r="L7144" s="31" t="s">
        <v>21028</v>
      </c>
      <c r="M7144" s="31" t="s">
        <v>9</v>
      </c>
      <c r="N7144" s="31" t="s">
        <v>25930</v>
      </c>
      <c r="O7144" s="31" t="s">
        <v>25929</v>
      </c>
      <c r="P7144" s="32" t="s">
        <v>66</v>
      </c>
      <c r="Q7144" s="32">
        <v>0.5</v>
      </c>
      <c r="R7144" t="str">
        <f t="shared" si="111"/>
        <v>Сливко Н.К. ПП, маг. "Продукти" р-н Белогорский Район, с.Довгалевка, ул.Центральная, д.4</v>
      </c>
    </row>
    <row r="7145" spans="1:18" hidden="1" x14ac:dyDescent="0.25">
      <c r="A7145" s="32">
        <v>165494</v>
      </c>
      <c r="B7145" s="31" t="s">
        <v>21046</v>
      </c>
      <c r="C7145" s="31" t="s">
        <v>21047</v>
      </c>
      <c r="D7145" s="31" t="s">
        <v>21048</v>
      </c>
      <c r="E7145" s="31" t="s">
        <v>145</v>
      </c>
      <c r="F7145" s="31" t="s">
        <v>122</v>
      </c>
      <c r="G7145" s="31" t="s">
        <v>107</v>
      </c>
      <c r="H7145" s="31" t="s">
        <v>108</v>
      </c>
      <c r="I7145" s="31"/>
      <c r="J7145" s="31"/>
      <c r="K7145" s="31" t="s">
        <v>110</v>
      </c>
      <c r="L7145" s="31" t="s">
        <v>21047</v>
      </c>
      <c r="M7145" s="31" t="s">
        <v>14</v>
      </c>
      <c r="N7145" s="31" t="s">
        <v>25931</v>
      </c>
      <c r="O7145" s="31" t="s">
        <v>25929</v>
      </c>
      <c r="P7145" s="32" t="s">
        <v>67</v>
      </c>
      <c r="Q7145" s="32">
        <v>0.5</v>
      </c>
      <c r="R7145" t="str">
        <f t="shared" si="111"/>
        <v>Слободян І.В. ПП, маг. "Еліта" р-н Виньковецкий Район, пгт.Виньковцы, ул.Возрождения, д.30</v>
      </c>
    </row>
    <row r="7146" spans="1:18" hidden="1" x14ac:dyDescent="0.25">
      <c r="A7146" s="32">
        <v>165494</v>
      </c>
      <c r="B7146" s="31" t="s">
        <v>21046</v>
      </c>
      <c r="C7146" s="31" t="s">
        <v>21047</v>
      </c>
      <c r="D7146" s="31" t="s">
        <v>21048</v>
      </c>
      <c r="E7146" s="31" t="s">
        <v>145</v>
      </c>
      <c r="F7146" s="31" t="s">
        <v>122</v>
      </c>
      <c r="G7146" s="31" t="s">
        <v>107</v>
      </c>
      <c r="H7146" s="31" t="s">
        <v>108</v>
      </c>
      <c r="I7146" s="31" t="s">
        <v>12264</v>
      </c>
      <c r="J7146" s="31" t="s">
        <v>12265</v>
      </c>
      <c r="K7146" s="31" t="s">
        <v>110</v>
      </c>
      <c r="L7146" s="31" t="s">
        <v>21047</v>
      </c>
      <c r="M7146" s="31" t="s">
        <v>14</v>
      </c>
      <c r="N7146" s="31" t="s">
        <v>25931</v>
      </c>
      <c r="O7146" s="31" t="s">
        <v>25929</v>
      </c>
      <c r="P7146" s="32" t="s">
        <v>67</v>
      </c>
      <c r="Q7146" s="32">
        <v>0.5</v>
      </c>
      <c r="R7146" t="str">
        <f t="shared" si="111"/>
        <v>Слободян І.В. ПП, маг. "Еліта" р-н Виньковецкий Район, пгт.Виньковцы, ул.Возрождения, д.30</v>
      </c>
    </row>
    <row r="7147" spans="1:18" hidden="1" x14ac:dyDescent="0.25">
      <c r="A7147" s="32">
        <v>165496</v>
      </c>
      <c r="B7147" s="31" t="s">
        <v>21049</v>
      </c>
      <c r="C7147" s="31" t="s">
        <v>21050</v>
      </c>
      <c r="D7147" s="31" t="s">
        <v>21051</v>
      </c>
      <c r="E7147" s="31" t="s">
        <v>145</v>
      </c>
      <c r="F7147" s="31" t="s">
        <v>122</v>
      </c>
      <c r="G7147" s="31" t="s">
        <v>107</v>
      </c>
      <c r="H7147" s="31" t="s">
        <v>108</v>
      </c>
      <c r="I7147" s="31" t="s">
        <v>21052</v>
      </c>
      <c r="J7147" s="31" t="s">
        <v>21053</v>
      </c>
      <c r="K7147" s="31" t="s">
        <v>110</v>
      </c>
      <c r="L7147" s="31" t="s">
        <v>21050</v>
      </c>
      <c r="M7147" s="31" t="s">
        <v>16</v>
      </c>
      <c r="N7147" s="31" t="s">
        <v>25931</v>
      </c>
      <c r="O7147" s="31" t="s">
        <v>25929</v>
      </c>
      <c r="P7147" s="32" t="s">
        <v>67</v>
      </c>
      <c r="Q7147" s="32">
        <v>1</v>
      </c>
      <c r="R7147" t="str">
        <f t="shared" si="111"/>
        <v>Слободян Л.Б. ПП, маг. "Дана" р-н Виньковецкий Район, с.Зиньков, ул.Ленина, д.72</v>
      </c>
    </row>
    <row r="7148" spans="1:18" hidden="1" x14ac:dyDescent="0.25">
      <c r="A7148" s="32">
        <v>165496</v>
      </c>
      <c r="B7148" s="31" t="s">
        <v>21049</v>
      </c>
      <c r="C7148" s="31" t="s">
        <v>21050</v>
      </c>
      <c r="D7148" s="31" t="s">
        <v>21051</v>
      </c>
      <c r="E7148" s="31" t="s">
        <v>145</v>
      </c>
      <c r="F7148" s="31" t="s">
        <v>122</v>
      </c>
      <c r="G7148" s="31" t="s">
        <v>107</v>
      </c>
      <c r="H7148" s="31" t="s">
        <v>108</v>
      </c>
      <c r="I7148" s="31"/>
      <c r="J7148" s="31"/>
      <c r="K7148" s="31" t="s">
        <v>110</v>
      </c>
      <c r="L7148" s="31" t="s">
        <v>21050</v>
      </c>
      <c r="M7148" s="31" t="s">
        <v>16</v>
      </c>
      <c r="N7148" s="31" t="s">
        <v>25931</v>
      </c>
      <c r="O7148" s="31" t="s">
        <v>25929</v>
      </c>
      <c r="P7148" s="32" t="s">
        <v>67</v>
      </c>
      <c r="Q7148" s="32">
        <v>1</v>
      </c>
      <c r="R7148" t="str">
        <f t="shared" si="111"/>
        <v>Слободян Л.Б. ПП, маг. "Дана" р-н Виньковецкий Район, с.Зиньков, ул.Ленина, д.72</v>
      </c>
    </row>
    <row r="7149" spans="1:18" hidden="1" x14ac:dyDescent="0.25">
      <c r="A7149" s="32">
        <v>165504</v>
      </c>
      <c r="B7149" s="31" t="s">
        <v>21068</v>
      </c>
      <c r="C7149" s="31" t="s">
        <v>21069</v>
      </c>
      <c r="D7149" s="31" t="s">
        <v>21070</v>
      </c>
      <c r="E7149" s="31" t="s">
        <v>145</v>
      </c>
      <c r="F7149" s="31" t="s">
        <v>122</v>
      </c>
      <c r="G7149" s="31" t="s">
        <v>113</v>
      </c>
      <c r="H7149" s="31" t="s">
        <v>108</v>
      </c>
      <c r="I7149" s="31" t="s">
        <v>21071</v>
      </c>
      <c r="J7149" s="31" t="s">
        <v>21072</v>
      </c>
      <c r="K7149" s="31" t="s">
        <v>110</v>
      </c>
      <c r="L7149" s="31" t="s">
        <v>21069</v>
      </c>
      <c r="M7149" s="31" t="s">
        <v>16</v>
      </c>
      <c r="N7149" s="31" t="s">
        <v>25931</v>
      </c>
      <c r="O7149" s="31" t="s">
        <v>25929</v>
      </c>
      <c r="P7149" s="32" t="s">
        <v>67</v>
      </c>
      <c r="Q7149" s="32">
        <v>0.5</v>
      </c>
      <c r="R7149" t="str">
        <f t="shared" si="111"/>
        <v>Слободянюк О.Д. ПП, маг. "Вагончик" р-н Красиловский Район, с.Волица, ул.Центральная, д.24/1</v>
      </c>
    </row>
    <row r="7150" spans="1:18" hidden="1" x14ac:dyDescent="0.25">
      <c r="A7150" s="32">
        <v>165505</v>
      </c>
      <c r="B7150" s="31" t="s">
        <v>21073</v>
      </c>
      <c r="C7150" s="31" t="s">
        <v>21074</v>
      </c>
      <c r="D7150" s="31" t="s">
        <v>21075</v>
      </c>
      <c r="E7150" s="31" t="s">
        <v>145</v>
      </c>
      <c r="F7150" s="31" t="s">
        <v>122</v>
      </c>
      <c r="G7150" s="31" t="s">
        <v>113</v>
      </c>
      <c r="H7150" s="31" t="s">
        <v>108</v>
      </c>
      <c r="I7150" s="31" t="s">
        <v>21071</v>
      </c>
      <c r="J7150" s="31" t="s">
        <v>21072</v>
      </c>
      <c r="K7150" s="31" t="s">
        <v>110</v>
      </c>
      <c r="L7150" s="31" t="s">
        <v>21074</v>
      </c>
      <c r="M7150" s="31" t="s">
        <v>16</v>
      </c>
      <c r="N7150" s="31" t="s">
        <v>25931</v>
      </c>
      <c r="O7150" s="31" t="s">
        <v>25929</v>
      </c>
      <c r="P7150" s="32" t="s">
        <v>67</v>
      </c>
      <c r="Q7150" s="32">
        <v>0.5</v>
      </c>
      <c r="R7150" t="str">
        <f t="shared" si="111"/>
        <v>Слободянюк О.Д. ПП, маг."Вагончик" р-н Хмельницкий Район, с.Малашевцы, ул.Шевченко, д.7</v>
      </c>
    </row>
    <row r="7151" spans="1:18" hidden="1" x14ac:dyDescent="0.25">
      <c r="A7151" s="32">
        <v>165505</v>
      </c>
      <c r="B7151" s="31" t="s">
        <v>21073</v>
      </c>
      <c r="C7151" s="31" t="s">
        <v>21074</v>
      </c>
      <c r="D7151" s="31" t="s">
        <v>21075</v>
      </c>
      <c r="E7151" s="31" t="s">
        <v>145</v>
      </c>
      <c r="F7151" s="31" t="s">
        <v>122</v>
      </c>
      <c r="G7151" s="31" t="s">
        <v>113</v>
      </c>
      <c r="H7151" s="31" t="s">
        <v>108</v>
      </c>
      <c r="I7151" s="31"/>
      <c r="J7151" s="31"/>
      <c r="K7151" s="31" t="s">
        <v>110</v>
      </c>
      <c r="L7151" s="31" t="s">
        <v>21074</v>
      </c>
      <c r="M7151" s="31" t="s">
        <v>16</v>
      </c>
      <c r="N7151" s="31" t="s">
        <v>25931</v>
      </c>
      <c r="O7151" s="31" t="s">
        <v>25929</v>
      </c>
      <c r="P7151" s="32" t="s">
        <v>67</v>
      </c>
      <c r="Q7151" s="32">
        <v>0.5</v>
      </c>
      <c r="R7151" t="str">
        <f t="shared" si="111"/>
        <v>Слободянюк О.Д. ПП, маг."Вагончик" р-н Хмельницкий Район, с.Малашевцы, ул.Шевченко, д.7</v>
      </c>
    </row>
    <row r="7152" spans="1:18" hidden="1" x14ac:dyDescent="0.25">
      <c r="A7152" s="32">
        <v>165509</v>
      </c>
      <c r="B7152" s="31" t="s">
        <v>21080</v>
      </c>
      <c r="C7152" s="31" t="s">
        <v>21081</v>
      </c>
      <c r="D7152" s="31" t="s">
        <v>19850</v>
      </c>
      <c r="E7152" s="31" t="s">
        <v>135</v>
      </c>
      <c r="F7152" s="31" t="s">
        <v>122</v>
      </c>
      <c r="G7152" s="31" t="s">
        <v>107</v>
      </c>
      <c r="H7152" s="31" t="s">
        <v>108</v>
      </c>
      <c r="I7152" s="31" t="s">
        <v>21078</v>
      </c>
      <c r="J7152" s="31" t="s">
        <v>21079</v>
      </c>
      <c r="K7152" s="31" t="s">
        <v>110</v>
      </c>
      <c r="L7152" s="31" t="s">
        <v>21081</v>
      </c>
      <c r="M7152" s="31" t="s">
        <v>9</v>
      </c>
      <c r="N7152" s="31" t="s">
        <v>25930</v>
      </c>
      <c r="O7152" s="31" t="s">
        <v>25929</v>
      </c>
      <c r="P7152" s="32" t="s">
        <v>67</v>
      </c>
      <c r="Q7152" s="32">
        <v>0.5</v>
      </c>
      <c r="R7152" t="str">
        <f t="shared" si="111"/>
        <v>Смажна Ю.І. ПП, маг. "Продукти" р-н Шепетовский Район, с.Ленковцы (0)</v>
      </c>
    </row>
    <row r="7153" spans="1:18" hidden="1" x14ac:dyDescent="0.25">
      <c r="A7153" s="32">
        <v>165509</v>
      </c>
      <c r="B7153" s="31" t="s">
        <v>21080</v>
      </c>
      <c r="C7153" s="31" t="s">
        <v>21081</v>
      </c>
      <c r="D7153" s="31" t="s">
        <v>19850</v>
      </c>
      <c r="E7153" s="31" t="s">
        <v>135</v>
      </c>
      <c r="F7153" s="31" t="s">
        <v>122</v>
      </c>
      <c r="G7153" s="31" t="s">
        <v>107</v>
      </c>
      <c r="H7153" s="31" t="s">
        <v>108</v>
      </c>
      <c r="I7153" s="31"/>
      <c r="J7153" s="31"/>
      <c r="K7153" s="31" t="s">
        <v>110</v>
      </c>
      <c r="L7153" s="31" t="s">
        <v>21081</v>
      </c>
      <c r="M7153" s="31" t="s">
        <v>9</v>
      </c>
      <c r="N7153" s="31" t="s">
        <v>25930</v>
      </c>
      <c r="O7153" s="31" t="s">
        <v>25929</v>
      </c>
      <c r="P7153" s="32" t="s">
        <v>67</v>
      </c>
      <c r="Q7153" s="32">
        <v>0.5</v>
      </c>
      <c r="R7153" t="str">
        <f t="shared" si="111"/>
        <v>Смажна Ю.І. ПП, маг. "Продукти" р-н Шепетовский Район, с.Ленковцы (0)</v>
      </c>
    </row>
    <row r="7154" spans="1:18" hidden="1" x14ac:dyDescent="0.25">
      <c r="A7154" s="32">
        <v>165524</v>
      </c>
      <c r="B7154" s="31" t="s">
        <v>21110</v>
      </c>
      <c r="C7154" s="31" t="s">
        <v>21111</v>
      </c>
      <c r="D7154" s="31" t="s">
        <v>21112</v>
      </c>
      <c r="E7154" s="31" t="s">
        <v>135</v>
      </c>
      <c r="F7154" s="31" t="s">
        <v>122</v>
      </c>
      <c r="G7154" s="31" t="s">
        <v>107</v>
      </c>
      <c r="H7154" s="31" t="s">
        <v>108</v>
      </c>
      <c r="I7154" s="31" t="s">
        <v>21113</v>
      </c>
      <c r="J7154" s="31" t="s">
        <v>21114</v>
      </c>
      <c r="K7154" s="31" t="s">
        <v>110</v>
      </c>
      <c r="L7154" s="31" t="s">
        <v>21111</v>
      </c>
      <c r="M7154" s="31" t="s">
        <v>8</v>
      </c>
      <c r="N7154" s="31" t="s">
        <v>25930</v>
      </c>
      <c r="O7154" s="31" t="s">
        <v>25929</v>
      </c>
      <c r="P7154" s="32" t="s">
        <v>66</v>
      </c>
      <c r="Q7154" s="32">
        <v>1</v>
      </c>
      <c r="R7154" t="str">
        <f t="shared" si="111"/>
        <v>Соболєвська О.Д. ПП, маг. "Іванка" р-н Шепетовский Район, с.Михайлючка, ул.Гончарова, д.51</v>
      </c>
    </row>
    <row r="7155" spans="1:18" hidden="1" x14ac:dyDescent="0.25">
      <c r="A7155" s="32">
        <v>165524</v>
      </c>
      <c r="B7155" s="31" t="s">
        <v>21110</v>
      </c>
      <c r="C7155" s="31" t="s">
        <v>21111</v>
      </c>
      <c r="D7155" s="31" t="s">
        <v>21112</v>
      </c>
      <c r="E7155" s="31" t="s">
        <v>135</v>
      </c>
      <c r="F7155" s="31" t="s">
        <v>122</v>
      </c>
      <c r="G7155" s="31" t="s">
        <v>107</v>
      </c>
      <c r="H7155" s="31" t="s">
        <v>108</v>
      </c>
      <c r="I7155" s="31"/>
      <c r="J7155" s="31"/>
      <c r="K7155" s="31" t="s">
        <v>110</v>
      </c>
      <c r="L7155" s="31" t="s">
        <v>21115</v>
      </c>
      <c r="M7155" s="31" t="s">
        <v>8</v>
      </c>
      <c r="N7155" s="31" t="s">
        <v>25930</v>
      </c>
      <c r="O7155" s="31" t="s">
        <v>25929</v>
      </c>
      <c r="P7155" s="32" t="s">
        <v>66</v>
      </c>
      <c r="Q7155" s="32">
        <v>1</v>
      </c>
      <c r="R7155" t="str">
        <f t="shared" si="111"/>
        <v>Соболєвська О.Д. ПП, маг. "Іванка" р-н Шепетовский Район, с.Михайлючка, ул.Гончарова, д.51</v>
      </c>
    </row>
    <row r="7156" spans="1:18" hidden="1" x14ac:dyDescent="0.25">
      <c r="A7156" s="32">
        <v>165531</v>
      </c>
      <c r="B7156" s="31" t="s">
        <v>21127</v>
      </c>
      <c r="C7156" s="31" t="s">
        <v>21128</v>
      </c>
      <c r="D7156" s="31" t="s">
        <v>21129</v>
      </c>
      <c r="E7156" s="31" t="s">
        <v>135</v>
      </c>
      <c r="F7156" s="31" t="s">
        <v>122</v>
      </c>
      <c r="G7156" s="31" t="s">
        <v>107</v>
      </c>
      <c r="H7156" s="31" t="s">
        <v>108</v>
      </c>
      <c r="I7156" s="31" t="s">
        <v>21130</v>
      </c>
      <c r="J7156" s="31" t="s">
        <v>21131</v>
      </c>
      <c r="K7156" s="31" t="s">
        <v>110</v>
      </c>
      <c r="L7156" s="31" t="s">
        <v>21128</v>
      </c>
      <c r="M7156" s="31" t="s">
        <v>7</v>
      </c>
      <c r="N7156" s="31" t="s">
        <v>25930</v>
      </c>
      <c r="O7156" s="31" t="s">
        <v>25929</v>
      </c>
      <c r="P7156" s="32" t="s">
        <v>67</v>
      </c>
      <c r="Q7156" s="32">
        <v>1</v>
      </c>
      <c r="R7156" t="str">
        <f t="shared" si="111"/>
        <v>Сокирко В.І. ПП, маг. "Маяк" г.Славута, ул.Шевченко, д.33а</v>
      </c>
    </row>
    <row r="7157" spans="1:18" hidden="1" x14ac:dyDescent="0.25">
      <c r="A7157" s="32">
        <v>165531</v>
      </c>
      <c r="B7157" s="31" t="s">
        <v>21127</v>
      </c>
      <c r="C7157" s="31" t="s">
        <v>21128</v>
      </c>
      <c r="D7157" s="31" t="s">
        <v>21129</v>
      </c>
      <c r="E7157" s="31" t="s">
        <v>135</v>
      </c>
      <c r="F7157" s="31" t="s">
        <v>122</v>
      </c>
      <c r="G7157" s="31" t="s">
        <v>107</v>
      </c>
      <c r="H7157" s="31" t="s">
        <v>108</v>
      </c>
      <c r="I7157" s="31"/>
      <c r="J7157" s="31"/>
      <c r="K7157" s="31" t="s">
        <v>110</v>
      </c>
      <c r="L7157" s="31" t="s">
        <v>21128</v>
      </c>
      <c r="M7157" s="31" t="s">
        <v>7</v>
      </c>
      <c r="N7157" s="31" t="s">
        <v>25930</v>
      </c>
      <c r="O7157" s="31" t="s">
        <v>25929</v>
      </c>
      <c r="P7157" s="32" t="s">
        <v>67</v>
      </c>
      <c r="Q7157" s="32">
        <v>1</v>
      </c>
      <c r="R7157" t="str">
        <f t="shared" si="111"/>
        <v>Сокирко В.І. ПП, маг. "Маяк" г.Славута, ул.Шевченко, д.33а</v>
      </c>
    </row>
    <row r="7158" spans="1:18" hidden="1" x14ac:dyDescent="0.25">
      <c r="A7158" s="32">
        <v>165532</v>
      </c>
      <c r="B7158" s="31" t="s">
        <v>21132</v>
      </c>
      <c r="C7158" s="31" t="s">
        <v>21133</v>
      </c>
      <c r="D7158" s="31" t="s">
        <v>21134</v>
      </c>
      <c r="E7158" s="31" t="s">
        <v>135</v>
      </c>
      <c r="F7158" s="31" t="s">
        <v>122</v>
      </c>
      <c r="G7158" s="31" t="s">
        <v>107</v>
      </c>
      <c r="H7158" s="31" t="s">
        <v>108</v>
      </c>
      <c r="I7158" s="31" t="s">
        <v>21130</v>
      </c>
      <c r="J7158" s="31" t="s">
        <v>21131</v>
      </c>
      <c r="K7158" s="31" t="s">
        <v>110</v>
      </c>
      <c r="L7158" s="31" t="s">
        <v>21133</v>
      </c>
      <c r="M7158" s="31" t="s">
        <v>7</v>
      </c>
      <c r="N7158" s="31" t="s">
        <v>25930</v>
      </c>
      <c r="O7158" s="31" t="s">
        <v>25929</v>
      </c>
      <c r="P7158" s="32" t="s">
        <v>66</v>
      </c>
      <c r="Q7158" s="32">
        <v>1</v>
      </c>
      <c r="R7158" t="str">
        <f t="shared" si="111"/>
        <v>Сокирко В.І. ПП, маг. "Сова" г.Славута, ул.Острожская, д.34</v>
      </c>
    </row>
    <row r="7159" spans="1:18" hidden="1" x14ac:dyDescent="0.25">
      <c r="A7159" s="32">
        <v>165532</v>
      </c>
      <c r="B7159" s="31" t="s">
        <v>21132</v>
      </c>
      <c r="C7159" s="31" t="s">
        <v>21133</v>
      </c>
      <c r="D7159" s="31" t="s">
        <v>21134</v>
      </c>
      <c r="E7159" s="31" t="s">
        <v>135</v>
      </c>
      <c r="F7159" s="31" t="s">
        <v>122</v>
      </c>
      <c r="G7159" s="31" t="s">
        <v>107</v>
      </c>
      <c r="H7159" s="31" t="s">
        <v>108</v>
      </c>
      <c r="I7159" s="31"/>
      <c r="J7159" s="31"/>
      <c r="K7159" s="31" t="s">
        <v>110</v>
      </c>
      <c r="L7159" s="31" t="s">
        <v>21133</v>
      </c>
      <c r="M7159" s="31" t="s">
        <v>7</v>
      </c>
      <c r="N7159" s="31" t="s">
        <v>25930</v>
      </c>
      <c r="O7159" s="31" t="s">
        <v>25929</v>
      </c>
      <c r="P7159" s="32" t="s">
        <v>66</v>
      </c>
      <c r="Q7159" s="32">
        <v>1</v>
      </c>
      <c r="R7159" t="str">
        <f t="shared" si="111"/>
        <v>Сокирко В.І. ПП, маг. "Сова" г.Славута, ул.Острожская, д.34</v>
      </c>
    </row>
    <row r="7160" spans="1:18" hidden="1" x14ac:dyDescent="0.25">
      <c r="A7160" s="32">
        <v>165533</v>
      </c>
      <c r="B7160" s="31" t="s">
        <v>21135</v>
      </c>
      <c r="C7160" s="31" t="s">
        <v>21136</v>
      </c>
      <c r="D7160" s="31" t="s">
        <v>21137</v>
      </c>
      <c r="E7160" s="31" t="s">
        <v>145</v>
      </c>
      <c r="F7160" s="31" t="s">
        <v>122</v>
      </c>
      <c r="G7160" s="31" t="s">
        <v>107</v>
      </c>
      <c r="H7160" s="31" t="s">
        <v>108</v>
      </c>
      <c r="I7160" s="31" t="s">
        <v>21138</v>
      </c>
      <c r="J7160" s="31" t="s">
        <v>21139</v>
      </c>
      <c r="K7160" s="31" t="s">
        <v>110</v>
      </c>
      <c r="L7160" s="31" t="s">
        <v>21136</v>
      </c>
      <c r="M7160" s="31" t="s">
        <v>13</v>
      </c>
      <c r="N7160" s="31" t="s">
        <v>25931</v>
      </c>
      <c r="O7160" s="31" t="s">
        <v>25929</v>
      </c>
      <c r="P7160" s="32" t="s">
        <v>67</v>
      </c>
      <c r="Q7160" s="32">
        <v>0.5</v>
      </c>
      <c r="R7160" t="str">
        <f t="shared" si="111"/>
        <v>Сокіл Л.В. ПП, маг. "Продукти" р-н Городокский Район, пгт.Сатанов (1)</v>
      </c>
    </row>
    <row r="7161" spans="1:18" hidden="1" x14ac:dyDescent="0.25">
      <c r="A7161" s="32">
        <v>165542</v>
      </c>
      <c r="B7161" s="31" t="s">
        <v>21160</v>
      </c>
      <c r="C7161" s="31" t="s">
        <v>21161</v>
      </c>
      <c r="D7161" s="31" t="s">
        <v>21162</v>
      </c>
      <c r="E7161" s="31" t="s">
        <v>135</v>
      </c>
      <c r="F7161" s="31" t="s">
        <v>122</v>
      </c>
      <c r="G7161" s="31" t="s">
        <v>107</v>
      </c>
      <c r="H7161" s="31" t="s">
        <v>108</v>
      </c>
      <c r="I7161" s="31" t="s">
        <v>21163</v>
      </c>
      <c r="J7161" s="31" t="s">
        <v>21164</v>
      </c>
      <c r="K7161" s="31" t="s">
        <v>110</v>
      </c>
      <c r="L7161" s="31" t="s">
        <v>21161</v>
      </c>
      <c r="M7161" s="31" t="s">
        <v>12</v>
      </c>
      <c r="N7161" s="31" t="s">
        <v>25930</v>
      </c>
      <c r="O7161" s="31" t="s">
        <v>25929</v>
      </c>
      <c r="P7161" s="32" t="s">
        <v>67</v>
      </c>
      <c r="Q7161" s="32">
        <v>0.5</v>
      </c>
      <c r="R7161" t="str">
        <f t="shared" si="111"/>
        <v>Солодка Л.І. ПП, маг. "Пролісок" р-н Полонский Район, г.Полонное, пер.Украинки Леси, д.145</v>
      </c>
    </row>
    <row r="7162" spans="1:18" hidden="1" x14ac:dyDescent="0.25">
      <c r="A7162" s="32">
        <v>165542</v>
      </c>
      <c r="B7162" s="31" t="s">
        <v>21160</v>
      </c>
      <c r="C7162" s="31" t="s">
        <v>21161</v>
      </c>
      <c r="D7162" s="31" t="s">
        <v>21162</v>
      </c>
      <c r="E7162" s="31" t="s">
        <v>135</v>
      </c>
      <c r="F7162" s="31" t="s">
        <v>122</v>
      </c>
      <c r="G7162" s="31" t="s">
        <v>107</v>
      </c>
      <c r="H7162" s="31" t="s">
        <v>108</v>
      </c>
      <c r="I7162" s="31"/>
      <c r="J7162" s="31"/>
      <c r="K7162" s="31" t="s">
        <v>110</v>
      </c>
      <c r="L7162" s="31" t="s">
        <v>21161</v>
      </c>
      <c r="M7162" s="31" t="s">
        <v>12</v>
      </c>
      <c r="N7162" s="31" t="s">
        <v>25930</v>
      </c>
      <c r="O7162" s="31" t="s">
        <v>25929</v>
      </c>
      <c r="P7162" s="32" t="s">
        <v>67</v>
      </c>
      <c r="Q7162" s="32">
        <v>0.5</v>
      </c>
      <c r="R7162" t="str">
        <f t="shared" si="111"/>
        <v>Солодка Л.І. ПП, маг. "Пролісок" р-н Полонский Район, г.Полонное, пер.Украинки Леси, д.145</v>
      </c>
    </row>
    <row r="7163" spans="1:18" hidden="1" x14ac:dyDescent="0.25">
      <c r="A7163" s="32">
        <v>165544</v>
      </c>
      <c r="B7163" s="31" t="s">
        <v>21168</v>
      </c>
      <c r="C7163" s="31" t="s">
        <v>21169</v>
      </c>
      <c r="D7163" s="31" t="s">
        <v>21170</v>
      </c>
      <c r="E7163" s="31" t="s">
        <v>145</v>
      </c>
      <c r="F7163" s="31" t="s">
        <v>122</v>
      </c>
      <c r="G7163" s="31" t="s">
        <v>107</v>
      </c>
      <c r="H7163" s="31" t="s">
        <v>108</v>
      </c>
      <c r="I7163" s="31" t="s">
        <v>12379</v>
      </c>
      <c r="J7163" s="31" t="s">
        <v>12380</v>
      </c>
      <c r="K7163" s="31" t="s">
        <v>110</v>
      </c>
      <c r="L7163" s="31" t="s">
        <v>21169</v>
      </c>
      <c r="M7163" s="31" t="s">
        <v>13</v>
      </c>
      <c r="N7163" s="31" t="s">
        <v>25931</v>
      </c>
      <c r="O7163" s="31" t="s">
        <v>25929</v>
      </c>
      <c r="P7163" s="32" t="s">
        <v>67</v>
      </c>
      <c r="Q7163" s="32">
        <v>0.5</v>
      </c>
      <c r="R7163" t="str">
        <f t="shared" si="111"/>
        <v>Солодковська Г.С. ПП, к-к р-н Городокский Район, с.Бубновка, д.80 (Центральная)</v>
      </c>
    </row>
    <row r="7164" spans="1:18" hidden="1" x14ac:dyDescent="0.25">
      <c r="A7164" s="32">
        <v>165544</v>
      </c>
      <c r="B7164" s="31" t="s">
        <v>21168</v>
      </c>
      <c r="C7164" s="31" t="s">
        <v>21169</v>
      </c>
      <c r="D7164" s="31" t="s">
        <v>21170</v>
      </c>
      <c r="E7164" s="31" t="s">
        <v>145</v>
      </c>
      <c r="F7164" s="31" t="s">
        <v>122</v>
      </c>
      <c r="G7164" s="31" t="s">
        <v>107</v>
      </c>
      <c r="H7164" s="31" t="s">
        <v>108</v>
      </c>
      <c r="I7164" s="31"/>
      <c r="J7164" s="31"/>
      <c r="K7164" s="31" t="s">
        <v>110</v>
      </c>
      <c r="L7164" s="31" t="s">
        <v>21169</v>
      </c>
      <c r="M7164" s="31" t="s">
        <v>13</v>
      </c>
      <c r="N7164" s="31" t="s">
        <v>25931</v>
      </c>
      <c r="O7164" s="31" t="s">
        <v>25929</v>
      </c>
      <c r="P7164" s="32" t="s">
        <v>67</v>
      </c>
      <c r="Q7164" s="32">
        <v>0.5</v>
      </c>
      <c r="R7164" t="str">
        <f t="shared" si="111"/>
        <v>Солодковська Г.С. ПП, к-к р-н Городокский Район, с.Бубновка, д.80 (Центральная)</v>
      </c>
    </row>
    <row r="7165" spans="1:18" hidden="1" x14ac:dyDescent="0.25">
      <c r="A7165" s="32">
        <v>165545</v>
      </c>
      <c r="B7165" s="31" t="s">
        <v>21171</v>
      </c>
      <c r="C7165" s="31" t="s">
        <v>21172</v>
      </c>
      <c r="D7165" s="31" t="s">
        <v>21173</v>
      </c>
      <c r="E7165" s="31" t="s">
        <v>145</v>
      </c>
      <c r="F7165" s="31" t="s">
        <v>122</v>
      </c>
      <c r="G7165" s="31" t="s">
        <v>107</v>
      </c>
      <c r="H7165" s="31" t="s">
        <v>108</v>
      </c>
      <c r="I7165" s="31" t="s">
        <v>21174</v>
      </c>
      <c r="J7165" s="31" t="s">
        <v>21175</v>
      </c>
      <c r="K7165" s="31" t="s">
        <v>110</v>
      </c>
      <c r="L7165" s="31" t="s">
        <v>21176</v>
      </c>
      <c r="M7165" s="31" t="s">
        <v>13</v>
      </c>
      <c r="N7165" s="31" t="s">
        <v>25931</v>
      </c>
      <c r="O7165" s="31" t="s">
        <v>25929</v>
      </c>
      <c r="P7165" s="32" t="s">
        <v>66</v>
      </c>
      <c r="Q7165" s="32">
        <v>1</v>
      </c>
      <c r="R7165" t="str">
        <f t="shared" si="111"/>
        <v>(КООП) Соломенське СТ, маг."Маркет" р-н Волочисский Район, с.Соломна, д.11б (Центральная)</v>
      </c>
    </row>
    <row r="7166" spans="1:18" hidden="1" x14ac:dyDescent="0.25">
      <c r="A7166" s="32">
        <v>165545</v>
      </c>
      <c r="B7166" s="31" t="s">
        <v>21171</v>
      </c>
      <c r="C7166" s="31" t="s">
        <v>21172</v>
      </c>
      <c r="D7166" s="31" t="s">
        <v>21173</v>
      </c>
      <c r="E7166" s="31" t="s">
        <v>145</v>
      </c>
      <c r="F7166" s="31" t="s">
        <v>122</v>
      </c>
      <c r="G7166" s="31" t="s">
        <v>107</v>
      </c>
      <c r="H7166" s="31" t="s">
        <v>108</v>
      </c>
      <c r="I7166" s="31"/>
      <c r="J7166" s="31"/>
      <c r="K7166" s="31" t="s">
        <v>110</v>
      </c>
      <c r="L7166" s="31" t="s">
        <v>21176</v>
      </c>
      <c r="M7166" s="31" t="s">
        <v>13</v>
      </c>
      <c r="N7166" s="31" t="s">
        <v>25931</v>
      </c>
      <c r="O7166" s="31" t="s">
        <v>25929</v>
      </c>
      <c r="P7166" s="32" t="s">
        <v>66</v>
      </c>
      <c r="Q7166" s="32">
        <v>1</v>
      </c>
      <c r="R7166" t="str">
        <f t="shared" si="111"/>
        <v>(КООП) Соломенське СТ, маг."Маркет" р-н Волочисский Район, с.Соломна, д.11б (Центральная)</v>
      </c>
    </row>
    <row r="7167" spans="1:18" hidden="1" x14ac:dyDescent="0.25">
      <c r="A7167" s="32">
        <v>165557</v>
      </c>
      <c r="B7167" s="31" t="s">
        <v>21189</v>
      </c>
      <c r="C7167" s="31" t="s">
        <v>21190</v>
      </c>
      <c r="D7167" s="31" t="s">
        <v>19238</v>
      </c>
      <c r="E7167" s="31" t="s">
        <v>135</v>
      </c>
      <c r="F7167" s="31" t="s">
        <v>122</v>
      </c>
      <c r="G7167" s="31" t="s">
        <v>113</v>
      </c>
      <c r="H7167" s="31" t="s">
        <v>108</v>
      </c>
      <c r="I7167" s="31" t="s">
        <v>21191</v>
      </c>
      <c r="J7167" s="31" t="s">
        <v>21192</v>
      </c>
      <c r="K7167" s="31" t="s">
        <v>110</v>
      </c>
      <c r="L7167" s="31" t="s">
        <v>21190</v>
      </c>
      <c r="M7167" s="31" t="s">
        <v>7</v>
      </c>
      <c r="N7167" s="31" t="s">
        <v>25930</v>
      </c>
      <c r="O7167" s="31" t="s">
        <v>25929</v>
      </c>
      <c r="P7167" s="32" t="s">
        <v>66</v>
      </c>
      <c r="Q7167" s="32">
        <v>1</v>
      </c>
      <c r="R7167" t="str">
        <f t="shared" si="111"/>
        <v>Сорока О.П. ПП, павільйон г.Славута (базарна площа)</v>
      </c>
    </row>
    <row r="7168" spans="1:18" hidden="1" x14ac:dyDescent="0.25">
      <c r="A7168" s="32">
        <v>165557</v>
      </c>
      <c r="B7168" s="31" t="s">
        <v>21189</v>
      </c>
      <c r="C7168" s="31" t="s">
        <v>21190</v>
      </c>
      <c r="D7168" s="31" t="s">
        <v>19238</v>
      </c>
      <c r="E7168" s="31" t="s">
        <v>135</v>
      </c>
      <c r="F7168" s="31" t="s">
        <v>122</v>
      </c>
      <c r="G7168" s="31" t="s">
        <v>113</v>
      </c>
      <c r="H7168" s="31" t="s">
        <v>108</v>
      </c>
      <c r="I7168" s="31"/>
      <c r="J7168" s="31"/>
      <c r="K7168" s="31" t="s">
        <v>110</v>
      </c>
      <c r="L7168" s="31" t="s">
        <v>21190</v>
      </c>
      <c r="M7168" s="31" t="s">
        <v>7</v>
      </c>
      <c r="N7168" s="31" t="s">
        <v>25930</v>
      </c>
      <c r="O7168" s="31" t="s">
        <v>25929</v>
      </c>
      <c r="P7168" s="32" t="s">
        <v>66</v>
      </c>
      <c r="Q7168" s="32">
        <v>1</v>
      </c>
      <c r="R7168" t="str">
        <f t="shared" si="111"/>
        <v>Сорока О.П. ПП, павільйон г.Славута (базарна площа)</v>
      </c>
    </row>
    <row r="7169" spans="1:18" hidden="1" x14ac:dyDescent="0.25">
      <c r="A7169" s="32">
        <v>165592</v>
      </c>
      <c r="B7169" s="31" t="s">
        <v>21240</v>
      </c>
      <c r="C7169" s="31" t="s">
        <v>3868</v>
      </c>
      <c r="D7169" s="31" t="s">
        <v>21241</v>
      </c>
      <c r="E7169" s="31" t="s">
        <v>145</v>
      </c>
      <c r="F7169" s="31" t="s">
        <v>122</v>
      </c>
      <c r="G7169" s="31" t="s">
        <v>107</v>
      </c>
      <c r="H7169" s="31" t="s">
        <v>108</v>
      </c>
      <c r="I7169" s="31"/>
      <c r="J7169" s="31"/>
      <c r="K7169" s="31" t="s">
        <v>110</v>
      </c>
      <c r="L7169" s="31" t="s">
        <v>3868</v>
      </c>
      <c r="M7169" s="31" t="s">
        <v>16</v>
      </c>
      <c r="N7169" s="31" t="s">
        <v>25931</v>
      </c>
      <c r="O7169" s="31" t="s">
        <v>25929</v>
      </c>
      <c r="P7169" s="32" t="s">
        <v>67</v>
      </c>
      <c r="Q7169" s="32">
        <v>0.5</v>
      </c>
      <c r="R7169" t="str">
        <f t="shared" si="111"/>
        <v>Станкевич І.В. ПП, маг. "Продукти" р-н Хмельницкий Район, с.Рыжулинцы (0)</v>
      </c>
    </row>
    <row r="7170" spans="1:18" hidden="1" x14ac:dyDescent="0.25">
      <c r="A7170" s="32">
        <v>165592</v>
      </c>
      <c r="B7170" s="31" t="s">
        <v>21240</v>
      </c>
      <c r="C7170" s="31" t="s">
        <v>3868</v>
      </c>
      <c r="D7170" s="31" t="s">
        <v>21241</v>
      </c>
      <c r="E7170" s="31" t="s">
        <v>145</v>
      </c>
      <c r="F7170" s="31" t="s">
        <v>122</v>
      </c>
      <c r="G7170" s="31" t="s">
        <v>107</v>
      </c>
      <c r="H7170" s="31" t="s">
        <v>108</v>
      </c>
      <c r="I7170" s="31" t="s">
        <v>3870</v>
      </c>
      <c r="J7170" s="31" t="s">
        <v>3871</v>
      </c>
      <c r="K7170" s="31" t="s">
        <v>110</v>
      </c>
      <c r="L7170" s="31" t="s">
        <v>3868</v>
      </c>
      <c r="M7170" s="31" t="s">
        <v>16</v>
      </c>
      <c r="N7170" s="31" t="s">
        <v>25931</v>
      </c>
      <c r="O7170" s="31" t="s">
        <v>25929</v>
      </c>
      <c r="P7170" s="32" t="s">
        <v>67</v>
      </c>
      <c r="Q7170" s="32">
        <v>0.5</v>
      </c>
      <c r="R7170" t="str">
        <f t="shared" si="111"/>
        <v>Станкевич І.В. ПП, маг. "Продукти" р-н Хмельницкий Район, с.Рыжулинцы (0)</v>
      </c>
    </row>
    <row r="7171" spans="1:18" hidden="1" x14ac:dyDescent="0.25">
      <c r="A7171" s="32">
        <v>165593</v>
      </c>
      <c r="B7171" s="31" t="s">
        <v>21242</v>
      </c>
      <c r="C7171" s="31" t="s">
        <v>3868</v>
      </c>
      <c r="D7171" s="31" t="s">
        <v>21243</v>
      </c>
      <c r="E7171" s="31" t="s">
        <v>145</v>
      </c>
      <c r="F7171" s="31" t="s">
        <v>122</v>
      </c>
      <c r="G7171" s="31" t="s">
        <v>107</v>
      </c>
      <c r="H7171" s="31" t="s">
        <v>108</v>
      </c>
      <c r="I7171" s="31"/>
      <c r="J7171" s="31"/>
      <c r="K7171" s="31" t="s">
        <v>110</v>
      </c>
      <c r="L7171" s="31" t="s">
        <v>3868</v>
      </c>
      <c r="M7171" s="31" t="s">
        <v>16</v>
      </c>
      <c r="N7171" s="31" t="s">
        <v>25931</v>
      </c>
      <c r="O7171" s="31" t="s">
        <v>25929</v>
      </c>
      <c r="P7171" s="32" t="s">
        <v>67</v>
      </c>
      <c r="Q7171" s="32">
        <v>0.5</v>
      </c>
      <c r="R7171" t="str">
        <f t="shared" ref="R7171:R7234" si="112">CONCATENATE(C7171," ",D7171)</f>
        <v>Станкевич І.В. ПП, маг. "Продукти" р-н Хмельницкий Район, с.Волица (0)</v>
      </c>
    </row>
    <row r="7172" spans="1:18" hidden="1" x14ac:dyDescent="0.25">
      <c r="A7172" s="32">
        <v>165593</v>
      </c>
      <c r="B7172" s="31" t="s">
        <v>21242</v>
      </c>
      <c r="C7172" s="31" t="s">
        <v>3868</v>
      </c>
      <c r="D7172" s="31" t="s">
        <v>21243</v>
      </c>
      <c r="E7172" s="31" t="s">
        <v>145</v>
      </c>
      <c r="F7172" s="31" t="s">
        <v>122</v>
      </c>
      <c r="G7172" s="31" t="s">
        <v>107</v>
      </c>
      <c r="H7172" s="31" t="s">
        <v>108</v>
      </c>
      <c r="I7172" s="31" t="s">
        <v>3870</v>
      </c>
      <c r="J7172" s="31" t="s">
        <v>3871</v>
      </c>
      <c r="K7172" s="31" t="s">
        <v>110</v>
      </c>
      <c r="L7172" s="31" t="s">
        <v>3868</v>
      </c>
      <c r="M7172" s="31" t="s">
        <v>16</v>
      </c>
      <c r="N7172" s="31" t="s">
        <v>25931</v>
      </c>
      <c r="O7172" s="31" t="s">
        <v>25929</v>
      </c>
      <c r="P7172" s="32" t="s">
        <v>67</v>
      </c>
      <c r="Q7172" s="32">
        <v>0.5</v>
      </c>
      <c r="R7172" t="str">
        <f t="shared" si="112"/>
        <v>Станкевич І.В. ПП, маг. "Продукти" р-н Хмельницкий Район, с.Волица (0)</v>
      </c>
    </row>
    <row r="7173" spans="1:18" hidden="1" x14ac:dyDescent="0.25">
      <c r="A7173" s="32">
        <v>165594</v>
      </c>
      <c r="B7173" s="31" t="s">
        <v>21244</v>
      </c>
      <c r="C7173" s="31" t="s">
        <v>3868</v>
      </c>
      <c r="D7173" s="31" t="s">
        <v>21245</v>
      </c>
      <c r="E7173" s="31" t="s">
        <v>145</v>
      </c>
      <c r="F7173" s="31" t="s">
        <v>122</v>
      </c>
      <c r="G7173" s="31" t="s">
        <v>107</v>
      </c>
      <c r="H7173" s="31" t="s">
        <v>108</v>
      </c>
      <c r="I7173" s="31"/>
      <c r="J7173" s="31"/>
      <c r="K7173" s="31" t="s">
        <v>110</v>
      </c>
      <c r="L7173" s="31" t="s">
        <v>3868</v>
      </c>
      <c r="M7173" s="31" t="s">
        <v>16</v>
      </c>
      <c r="N7173" s="31" t="s">
        <v>25931</v>
      </c>
      <c r="O7173" s="31" t="s">
        <v>25929</v>
      </c>
      <c r="P7173" s="32" t="s">
        <v>66</v>
      </c>
      <c r="Q7173" s="32">
        <v>1</v>
      </c>
      <c r="R7173" t="str">
        <f t="shared" si="112"/>
        <v>Станкевич І.В. ПП, маг. "Продукти" р-н Хмельницкий Район, с.Мацьковцы, ул.Садовая (.)</v>
      </c>
    </row>
    <row r="7174" spans="1:18" hidden="1" x14ac:dyDescent="0.25">
      <c r="A7174" s="32">
        <v>165594</v>
      </c>
      <c r="B7174" s="31" t="s">
        <v>21244</v>
      </c>
      <c r="C7174" s="31" t="s">
        <v>3868</v>
      </c>
      <c r="D7174" s="31" t="s">
        <v>21245</v>
      </c>
      <c r="E7174" s="31" t="s">
        <v>145</v>
      </c>
      <c r="F7174" s="31" t="s">
        <v>122</v>
      </c>
      <c r="G7174" s="31" t="s">
        <v>107</v>
      </c>
      <c r="H7174" s="31" t="s">
        <v>108</v>
      </c>
      <c r="I7174" s="31" t="s">
        <v>3870</v>
      </c>
      <c r="J7174" s="31" t="s">
        <v>3871</v>
      </c>
      <c r="K7174" s="31" t="s">
        <v>110</v>
      </c>
      <c r="L7174" s="31" t="s">
        <v>3868</v>
      </c>
      <c r="M7174" s="31" t="s">
        <v>16</v>
      </c>
      <c r="N7174" s="31" t="s">
        <v>25931</v>
      </c>
      <c r="O7174" s="31" t="s">
        <v>25929</v>
      </c>
      <c r="P7174" s="32" t="s">
        <v>66</v>
      </c>
      <c r="Q7174" s="32">
        <v>1</v>
      </c>
      <c r="R7174" t="str">
        <f t="shared" si="112"/>
        <v>Станкевич І.В. ПП, маг. "Продукти" р-н Хмельницкий Район, с.Мацьковцы, ул.Садовая (.)</v>
      </c>
    </row>
    <row r="7175" spans="1:18" hidden="1" x14ac:dyDescent="0.25">
      <c r="A7175" s="32">
        <v>165595</v>
      </c>
      <c r="B7175" s="31" t="s">
        <v>21246</v>
      </c>
      <c r="C7175" s="31" t="s">
        <v>21247</v>
      </c>
      <c r="D7175" s="31" t="s">
        <v>12438</v>
      </c>
      <c r="E7175" s="31" t="s">
        <v>145</v>
      </c>
      <c r="F7175" s="31" t="s">
        <v>122</v>
      </c>
      <c r="G7175" s="31" t="s">
        <v>107</v>
      </c>
      <c r="H7175" s="31" t="s">
        <v>108</v>
      </c>
      <c r="I7175" s="31" t="s">
        <v>3870</v>
      </c>
      <c r="J7175" s="31" t="s">
        <v>3871</v>
      </c>
      <c r="K7175" s="31" t="s">
        <v>110</v>
      </c>
      <c r="L7175" s="31" t="s">
        <v>21247</v>
      </c>
      <c r="M7175" s="31" t="s">
        <v>16</v>
      </c>
      <c r="N7175" s="31" t="s">
        <v>25931</v>
      </c>
      <c r="O7175" s="31" t="s">
        <v>25929</v>
      </c>
      <c r="P7175" s="32" t="s">
        <v>66</v>
      </c>
      <c r="Q7175" s="32">
        <v>1</v>
      </c>
      <c r="R7175" t="str">
        <f t="shared" si="112"/>
        <v>Станкевич І.В. ПП, маг. "Фортуна" р-н Хмельницкий Район, с.Шаровечка, ул.Строительная, д.1а</v>
      </c>
    </row>
    <row r="7176" spans="1:18" hidden="1" x14ac:dyDescent="0.25">
      <c r="A7176" s="32">
        <v>165595</v>
      </c>
      <c r="B7176" s="31" t="s">
        <v>21246</v>
      </c>
      <c r="C7176" s="31" t="s">
        <v>21247</v>
      </c>
      <c r="D7176" s="31" t="s">
        <v>12438</v>
      </c>
      <c r="E7176" s="31" t="s">
        <v>145</v>
      </c>
      <c r="F7176" s="31" t="s">
        <v>122</v>
      </c>
      <c r="G7176" s="31" t="s">
        <v>107</v>
      </c>
      <c r="H7176" s="31" t="s">
        <v>108</v>
      </c>
      <c r="I7176" s="31"/>
      <c r="J7176" s="31"/>
      <c r="K7176" s="31" t="s">
        <v>110</v>
      </c>
      <c r="L7176" s="31" t="s">
        <v>21247</v>
      </c>
      <c r="M7176" s="31" t="s">
        <v>16</v>
      </c>
      <c r="N7176" s="31" t="s">
        <v>25931</v>
      </c>
      <c r="O7176" s="31" t="s">
        <v>25929</v>
      </c>
      <c r="P7176" s="32" t="s">
        <v>66</v>
      </c>
      <c r="Q7176" s="32">
        <v>1</v>
      </c>
      <c r="R7176" t="str">
        <f t="shared" si="112"/>
        <v>Станкевич І.В. ПП, маг. "Фортуна" р-н Хмельницкий Район, с.Шаровечка, ул.Строительная, д.1а</v>
      </c>
    </row>
    <row r="7177" spans="1:18" hidden="1" x14ac:dyDescent="0.25">
      <c r="A7177" s="32">
        <v>165598</v>
      </c>
      <c r="B7177" s="31" t="s">
        <v>21255</v>
      </c>
      <c r="C7177" s="31" t="s">
        <v>21256</v>
      </c>
      <c r="D7177" s="31" t="s">
        <v>21257</v>
      </c>
      <c r="E7177" s="31" t="s">
        <v>145</v>
      </c>
      <c r="F7177" s="31" t="s">
        <v>122</v>
      </c>
      <c r="G7177" s="31" t="s">
        <v>107</v>
      </c>
      <c r="H7177" s="31" t="s">
        <v>108</v>
      </c>
      <c r="I7177" s="31" t="s">
        <v>21258</v>
      </c>
      <c r="J7177" s="31" t="s">
        <v>21259</v>
      </c>
      <c r="K7177" s="31" t="s">
        <v>110</v>
      </c>
      <c r="L7177" s="31" t="s">
        <v>21256</v>
      </c>
      <c r="M7177" s="31" t="s">
        <v>15</v>
      </c>
      <c r="N7177" s="31" t="s">
        <v>25931</v>
      </c>
      <c r="O7177" s="31" t="s">
        <v>25929</v>
      </c>
      <c r="P7177" s="32" t="s">
        <v>67</v>
      </c>
      <c r="Q7177" s="32">
        <v>0.5</v>
      </c>
      <c r="R7177" t="str">
        <f t="shared" si="112"/>
        <v>Старинська Н.М. ПП, маг. "Прометей" р-н Волочисский Район, с.Завалийки, ул.Центральная, д.73</v>
      </c>
    </row>
    <row r="7178" spans="1:18" hidden="1" x14ac:dyDescent="0.25">
      <c r="A7178" s="32">
        <v>165598</v>
      </c>
      <c r="B7178" s="31" t="s">
        <v>21255</v>
      </c>
      <c r="C7178" s="31" t="s">
        <v>21256</v>
      </c>
      <c r="D7178" s="31" t="s">
        <v>21257</v>
      </c>
      <c r="E7178" s="31" t="s">
        <v>145</v>
      </c>
      <c r="F7178" s="31" t="s">
        <v>122</v>
      </c>
      <c r="G7178" s="31" t="s">
        <v>107</v>
      </c>
      <c r="H7178" s="31" t="s">
        <v>108</v>
      </c>
      <c r="I7178" s="31"/>
      <c r="J7178" s="31"/>
      <c r="K7178" s="31" t="s">
        <v>110</v>
      </c>
      <c r="L7178" s="31" t="s">
        <v>21256</v>
      </c>
      <c r="M7178" s="31" t="s">
        <v>15</v>
      </c>
      <c r="N7178" s="31" t="s">
        <v>25931</v>
      </c>
      <c r="O7178" s="31" t="s">
        <v>25929</v>
      </c>
      <c r="P7178" s="32" t="s">
        <v>67</v>
      </c>
      <c r="Q7178" s="32">
        <v>0.5</v>
      </c>
      <c r="R7178" t="str">
        <f t="shared" si="112"/>
        <v>Старинська Н.М. ПП, маг. "Прометей" р-н Волочисский Район, с.Завалийки, ул.Центральная, д.73</v>
      </c>
    </row>
    <row r="7179" spans="1:18" hidden="1" x14ac:dyDescent="0.25">
      <c r="A7179" s="32">
        <v>165618</v>
      </c>
      <c r="B7179" s="31" t="s">
        <v>21297</v>
      </c>
      <c r="C7179" s="31" t="s">
        <v>21298</v>
      </c>
      <c r="D7179" s="31" t="s">
        <v>21299</v>
      </c>
      <c r="E7179" s="31" t="s">
        <v>135</v>
      </c>
      <c r="F7179" s="31" t="s">
        <v>122</v>
      </c>
      <c r="G7179" s="31" t="s">
        <v>107</v>
      </c>
      <c r="H7179" s="31" t="s">
        <v>108</v>
      </c>
      <c r="I7179" s="31" t="s">
        <v>124</v>
      </c>
      <c r="J7179" s="31" t="s">
        <v>109</v>
      </c>
      <c r="K7179" s="31" t="s">
        <v>110</v>
      </c>
      <c r="L7179" s="31" t="s">
        <v>21298</v>
      </c>
      <c r="M7179" s="31" t="s">
        <v>8</v>
      </c>
      <c r="N7179" s="31" t="s">
        <v>25930</v>
      </c>
      <c r="O7179" s="31" t="s">
        <v>25929</v>
      </c>
      <c r="P7179" s="32" t="s">
        <v>66</v>
      </c>
      <c r="Q7179" s="32">
        <v>0.5</v>
      </c>
      <c r="R7179" t="str">
        <f t="shared" si="112"/>
        <v>Стельмах М.Л. ПП, маг. "Горизонт" р-н Славутский Район, с.Малый Скнит, ул.Заречная, д.20</v>
      </c>
    </row>
    <row r="7180" spans="1:18" hidden="1" x14ac:dyDescent="0.25">
      <c r="A7180" s="32">
        <v>164446</v>
      </c>
      <c r="B7180" s="31" t="s">
        <v>18721</v>
      </c>
      <c r="C7180" s="31" t="s">
        <v>18722</v>
      </c>
      <c r="D7180" s="31" t="s">
        <v>18723</v>
      </c>
      <c r="E7180" s="31" t="s">
        <v>145</v>
      </c>
      <c r="F7180" s="31" t="s">
        <v>122</v>
      </c>
      <c r="G7180" s="31" t="s">
        <v>111</v>
      </c>
      <c r="H7180" s="31" t="s">
        <v>112</v>
      </c>
      <c r="I7180" s="31"/>
      <c r="J7180" s="31"/>
      <c r="K7180" s="31" t="s">
        <v>110</v>
      </c>
      <c r="L7180" s="31" t="s">
        <v>18722</v>
      </c>
      <c r="M7180" s="31" t="s">
        <v>15</v>
      </c>
      <c r="N7180" s="31" t="s">
        <v>25931</v>
      </c>
      <c r="O7180" s="31" t="s">
        <v>25929</v>
      </c>
      <c r="P7180" s="32" t="s">
        <v>66</v>
      </c>
      <c r="Q7180" s="32">
        <v>1</v>
      </c>
      <c r="R7180" t="str">
        <f t="shared" si="112"/>
        <v>Мотор Січ АТ, Санаторій "Райдуга" р-н Волочисский Район, г.Волочиск, ул.Запорожская, д.11</v>
      </c>
    </row>
    <row r="7181" spans="1:18" hidden="1" x14ac:dyDescent="0.25">
      <c r="A7181" s="32">
        <v>164447</v>
      </c>
      <c r="B7181" s="31" t="s">
        <v>18726</v>
      </c>
      <c r="C7181" s="31" t="s">
        <v>18727</v>
      </c>
      <c r="D7181" s="31" t="s">
        <v>18728</v>
      </c>
      <c r="E7181" s="31" t="s">
        <v>145</v>
      </c>
      <c r="F7181" s="31" t="s">
        <v>122</v>
      </c>
      <c r="G7181" s="31" t="s">
        <v>107</v>
      </c>
      <c r="H7181" s="31" t="s">
        <v>108</v>
      </c>
      <c r="I7181" s="31" t="s">
        <v>18729</v>
      </c>
      <c r="J7181" s="31" t="s">
        <v>18730</v>
      </c>
      <c r="K7181" s="31" t="s">
        <v>110</v>
      </c>
      <c r="L7181" s="31" t="s">
        <v>18727</v>
      </c>
      <c r="M7181" s="31" t="s">
        <v>25936</v>
      </c>
      <c r="N7181" s="31" t="s">
        <v>25931</v>
      </c>
      <c r="O7181" s="31" t="s">
        <v>25929</v>
      </c>
      <c r="P7181" s="32" t="s">
        <v>67</v>
      </c>
      <c r="Q7181" s="32">
        <v>0.5</v>
      </c>
      <c r="R7181" t="str">
        <f t="shared" si="112"/>
        <v>Моцна В.А. ПП, маг. "Продукти" р-н Городокский Район, г.Городок, ул.Шевченко, д.2 (територія автостанції)</v>
      </c>
    </row>
    <row r="7182" spans="1:18" hidden="1" x14ac:dyDescent="0.25">
      <c r="A7182" s="32">
        <v>164466</v>
      </c>
      <c r="B7182" s="31" t="s">
        <v>18765</v>
      </c>
      <c r="C7182" s="31" t="s">
        <v>18766</v>
      </c>
      <c r="D7182" s="31" t="s">
        <v>18767</v>
      </c>
      <c r="E7182" s="31" t="s">
        <v>145</v>
      </c>
      <c r="F7182" s="31" t="s">
        <v>122</v>
      </c>
      <c r="G7182" s="31" t="s">
        <v>107</v>
      </c>
      <c r="H7182" s="31" t="s">
        <v>108</v>
      </c>
      <c r="I7182" s="31" t="s">
        <v>18768</v>
      </c>
      <c r="J7182" s="31" t="s">
        <v>18769</v>
      </c>
      <c r="K7182" s="31" t="s">
        <v>110</v>
      </c>
      <c r="L7182" s="31" t="s">
        <v>18766</v>
      </c>
      <c r="M7182" s="31" t="s">
        <v>14</v>
      </c>
      <c r="N7182" s="31" t="s">
        <v>25931</v>
      </c>
      <c r="O7182" s="31" t="s">
        <v>25929</v>
      </c>
      <c r="P7182" s="32" t="s">
        <v>66</v>
      </c>
      <c r="Q7182" s="32">
        <v>1</v>
      </c>
      <c r="R7182" t="str">
        <f t="shared" si="112"/>
        <v>Муляр Г.С. ПП, маг. "Продукти" р-н Волочисский Район, с.Ивановцы, ул.Победителей, д.4</v>
      </c>
    </row>
    <row r="7183" spans="1:18" hidden="1" x14ac:dyDescent="0.25">
      <c r="A7183" s="32">
        <v>164466</v>
      </c>
      <c r="B7183" s="31" t="s">
        <v>18765</v>
      </c>
      <c r="C7183" s="31" t="s">
        <v>18766</v>
      </c>
      <c r="D7183" s="31" t="s">
        <v>18767</v>
      </c>
      <c r="E7183" s="31" t="s">
        <v>145</v>
      </c>
      <c r="F7183" s="31" t="s">
        <v>122</v>
      </c>
      <c r="G7183" s="31" t="s">
        <v>107</v>
      </c>
      <c r="H7183" s="31" t="s">
        <v>108</v>
      </c>
      <c r="I7183" s="31"/>
      <c r="J7183" s="31"/>
      <c r="K7183" s="31" t="s">
        <v>110</v>
      </c>
      <c r="L7183" s="31" t="s">
        <v>18766</v>
      </c>
      <c r="M7183" s="31" t="s">
        <v>14</v>
      </c>
      <c r="N7183" s="31" t="s">
        <v>25931</v>
      </c>
      <c r="O7183" s="31" t="s">
        <v>25929</v>
      </c>
      <c r="P7183" s="32" t="s">
        <v>66</v>
      </c>
      <c r="Q7183" s="32">
        <v>1</v>
      </c>
      <c r="R7183" t="str">
        <f t="shared" si="112"/>
        <v>Муляр Г.С. ПП, маг. "Продукти" р-н Волочисский Район, с.Ивановцы, ул.Победителей, д.4</v>
      </c>
    </row>
    <row r="7184" spans="1:18" hidden="1" x14ac:dyDescent="0.25">
      <c r="A7184" s="32">
        <v>164468</v>
      </c>
      <c r="B7184" s="31" t="s">
        <v>18770</v>
      </c>
      <c r="C7184" s="31" t="s">
        <v>18771</v>
      </c>
      <c r="D7184" s="31" t="s">
        <v>18772</v>
      </c>
      <c r="E7184" s="31" t="s">
        <v>145</v>
      </c>
      <c r="F7184" s="31" t="s">
        <v>122</v>
      </c>
      <c r="G7184" s="31" t="s">
        <v>107</v>
      </c>
      <c r="H7184" s="31" t="s">
        <v>108</v>
      </c>
      <c r="I7184" s="31"/>
      <c r="J7184" s="31"/>
      <c r="K7184" s="31" t="s">
        <v>110</v>
      </c>
      <c r="L7184" s="31" t="s">
        <v>18771</v>
      </c>
      <c r="M7184" s="31" t="s">
        <v>15</v>
      </c>
      <c r="N7184" s="31" t="s">
        <v>25931</v>
      </c>
      <c r="O7184" s="31" t="s">
        <v>25929</v>
      </c>
      <c r="P7184" s="32" t="s">
        <v>66</v>
      </c>
      <c r="Q7184" s="32">
        <v>1</v>
      </c>
      <c r="R7184" t="str">
        <f t="shared" si="112"/>
        <v>Муравська Н.Я. ПП, маг. "ВАМ" р-н Волочисский Район, г.Волочиск, ул.Независимости, д.25а</v>
      </c>
    </row>
    <row r="7185" spans="1:18" hidden="1" x14ac:dyDescent="0.25">
      <c r="A7185" s="32">
        <v>164468</v>
      </c>
      <c r="B7185" s="31" t="s">
        <v>18770</v>
      </c>
      <c r="C7185" s="31" t="s">
        <v>18771</v>
      </c>
      <c r="D7185" s="31" t="s">
        <v>18772</v>
      </c>
      <c r="E7185" s="31" t="s">
        <v>145</v>
      </c>
      <c r="F7185" s="31" t="s">
        <v>122</v>
      </c>
      <c r="G7185" s="31" t="s">
        <v>107</v>
      </c>
      <c r="H7185" s="31" t="s">
        <v>108</v>
      </c>
      <c r="I7185" s="31" t="s">
        <v>18773</v>
      </c>
      <c r="J7185" s="31" t="s">
        <v>18774</v>
      </c>
      <c r="K7185" s="31" t="s">
        <v>110</v>
      </c>
      <c r="L7185" s="31" t="s">
        <v>18771</v>
      </c>
      <c r="M7185" s="31" t="s">
        <v>15</v>
      </c>
      <c r="N7185" s="31" t="s">
        <v>25931</v>
      </c>
      <c r="O7185" s="31" t="s">
        <v>25929</v>
      </c>
      <c r="P7185" s="32" t="s">
        <v>66</v>
      </c>
      <c r="Q7185" s="32">
        <v>1</v>
      </c>
      <c r="R7185" t="str">
        <f t="shared" si="112"/>
        <v>Муравська Н.Я. ПП, маг. "ВАМ" р-н Волочисский Район, г.Волочиск, ул.Независимости, д.25а</v>
      </c>
    </row>
    <row r="7186" spans="1:18" hidden="1" x14ac:dyDescent="0.25">
      <c r="A7186" s="32">
        <v>164496</v>
      </c>
      <c r="B7186" s="31" t="s">
        <v>18826</v>
      </c>
      <c r="C7186" s="31" t="s">
        <v>18827</v>
      </c>
      <c r="D7186" s="31" t="s">
        <v>4654</v>
      </c>
      <c r="E7186" s="31" t="s">
        <v>135</v>
      </c>
      <c r="F7186" s="31" t="s">
        <v>122</v>
      </c>
      <c r="G7186" s="31" t="s">
        <v>115</v>
      </c>
      <c r="H7186" s="31" t="s">
        <v>116</v>
      </c>
      <c r="I7186" s="31"/>
      <c r="J7186" s="31"/>
      <c r="K7186" s="31" t="s">
        <v>110</v>
      </c>
      <c r="L7186" s="31" t="s">
        <v>18827</v>
      </c>
      <c r="M7186" s="31" t="s">
        <v>10</v>
      </c>
      <c r="N7186" s="31" t="s">
        <v>25930</v>
      </c>
      <c r="O7186" s="31" t="s">
        <v>25929</v>
      </c>
      <c r="P7186" s="32" t="s">
        <v>67</v>
      </c>
      <c r="Q7186" s="32">
        <v>0.5</v>
      </c>
      <c r="R7186" t="str">
        <f t="shared" si="112"/>
        <v>Найдюк Т.І. ПП, лоток г.Нетишин, просп Независимости, д.22</v>
      </c>
    </row>
    <row r="7187" spans="1:18" hidden="1" x14ac:dyDescent="0.25">
      <c r="A7187" s="32">
        <v>164496</v>
      </c>
      <c r="B7187" s="31" t="s">
        <v>18826</v>
      </c>
      <c r="C7187" s="31" t="s">
        <v>18827</v>
      </c>
      <c r="D7187" s="31" t="s">
        <v>4654</v>
      </c>
      <c r="E7187" s="31" t="s">
        <v>135</v>
      </c>
      <c r="F7187" s="31" t="s">
        <v>122</v>
      </c>
      <c r="G7187" s="31" t="s">
        <v>115</v>
      </c>
      <c r="H7187" s="31" t="s">
        <v>116</v>
      </c>
      <c r="I7187" s="31" t="s">
        <v>18828</v>
      </c>
      <c r="J7187" s="31" t="s">
        <v>18829</v>
      </c>
      <c r="K7187" s="31" t="s">
        <v>110</v>
      </c>
      <c r="L7187" s="31" t="s">
        <v>18827</v>
      </c>
      <c r="M7187" s="31" t="s">
        <v>10</v>
      </c>
      <c r="N7187" s="31" t="s">
        <v>25930</v>
      </c>
      <c r="O7187" s="31" t="s">
        <v>25929</v>
      </c>
      <c r="P7187" s="32" t="s">
        <v>67</v>
      </c>
      <c r="Q7187" s="32">
        <v>0.5</v>
      </c>
      <c r="R7187" t="str">
        <f t="shared" si="112"/>
        <v>Найдюк Т.І. ПП, лоток г.Нетишин, просп Независимости, д.22</v>
      </c>
    </row>
    <row r="7188" spans="1:18" hidden="1" x14ac:dyDescent="0.25">
      <c r="A7188" s="32">
        <v>164502</v>
      </c>
      <c r="B7188" s="31" t="s">
        <v>18846</v>
      </c>
      <c r="C7188" s="31" t="s">
        <v>18844</v>
      </c>
      <c r="D7188" s="31" t="s">
        <v>18847</v>
      </c>
      <c r="E7188" s="31" t="s">
        <v>145</v>
      </c>
      <c r="F7188" s="31" t="s">
        <v>122</v>
      </c>
      <c r="G7188" s="31" t="s">
        <v>107</v>
      </c>
      <c r="H7188" s="31" t="s">
        <v>108</v>
      </c>
      <c r="I7188" s="31"/>
      <c r="J7188" s="31"/>
      <c r="K7188" s="31" t="s">
        <v>110</v>
      </c>
      <c r="L7188" s="31" t="s">
        <v>10873</v>
      </c>
      <c r="M7188" s="31" t="s">
        <v>14</v>
      </c>
      <c r="N7188" s="31" t="s">
        <v>25931</v>
      </c>
      <c r="O7188" s="31" t="s">
        <v>25929</v>
      </c>
      <c r="P7188" s="32" t="s">
        <v>66</v>
      </c>
      <c r="Q7188" s="32">
        <v>0.5</v>
      </c>
      <c r="R7188" t="str">
        <f t="shared" si="112"/>
        <v>(КООП) Наркевицьке КП, маг. "Продукти" р-н Волочисский Район, с.Пахутинцы, ул.Центральная, д.4</v>
      </c>
    </row>
    <row r="7189" spans="1:18" hidden="1" x14ac:dyDescent="0.25">
      <c r="A7189" s="32">
        <v>164502</v>
      </c>
      <c r="B7189" s="31" t="s">
        <v>18846</v>
      </c>
      <c r="C7189" s="31" t="s">
        <v>18844</v>
      </c>
      <c r="D7189" s="31" t="s">
        <v>18847</v>
      </c>
      <c r="E7189" s="31" t="s">
        <v>145</v>
      </c>
      <c r="F7189" s="31" t="s">
        <v>122</v>
      </c>
      <c r="G7189" s="31" t="s">
        <v>107</v>
      </c>
      <c r="H7189" s="31" t="s">
        <v>108</v>
      </c>
      <c r="I7189" s="31" t="s">
        <v>10865</v>
      </c>
      <c r="J7189" s="31" t="s">
        <v>10866</v>
      </c>
      <c r="K7189" s="31" t="s">
        <v>110</v>
      </c>
      <c r="L7189" s="31" t="s">
        <v>10873</v>
      </c>
      <c r="M7189" s="31" t="s">
        <v>14</v>
      </c>
      <c r="N7189" s="31" t="s">
        <v>25931</v>
      </c>
      <c r="O7189" s="31" t="s">
        <v>25929</v>
      </c>
      <c r="P7189" s="32" t="s">
        <v>66</v>
      </c>
      <c r="Q7189" s="32">
        <v>0.5</v>
      </c>
      <c r="R7189" t="str">
        <f t="shared" si="112"/>
        <v>(КООП) Наркевицьке КП, маг. "Продукти" р-н Волочисский Район, с.Пахутинцы, ул.Центральная, д.4</v>
      </c>
    </row>
    <row r="7190" spans="1:18" hidden="1" x14ac:dyDescent="0.25">
      <c r="A7190" s="32">
        <v>164504</v>
      </c>
      <c r="B7190" s="31" t="s">
        <v>18849</v>
      </c>
      <c r="C7190" s="31" t="s">
        <v>18850</v>
      </c>
      <c r="D7190" s="31" t="s">
        <v>18851</v>
      </c>
      <c r="E7190" s="31" t="s">
        <v>145</v>
      </c>
      <c r="F7190" s="31" t="s">
        <v>122</v>
      </c>
      <c r="G7190" s="31" t="s">
        <v>107</v>
      </c>
      <c r="H7190" s="31" t="s">
        <v>108</v>
      </c>
      <c r="I7190" s="31" t="s">
        <v>18852</v>
      </c>
      <c r="J7190" s="31" t="s">
        <v>18853</v>
      </c>
      <c r="K7190" s="31" t="s">
        <v>110</v>
      </c>
      <c r="L7190" s="31" t="s">
        <v>18850</v>
      </c>
      <c r="M7190" s="31" t="s">
        <v>14</v>
      </c>
      <c r="N7190" s="31" t="s">
        <v>25931</v>
      </c>
      <c r="O7190" s="31" t="s">
        <v>25929</v>
      </c>
      <c r="P7190" s="32" t="s">
        <v>66</v>
      </c>
      <c r="Q7190" s="32">
        <v>1</v>
      </c>
      <c r="R7190" t="str">
        <f t="shared" si="112"/>
        <v>Наскальна Ф.Г. ПП, маг. "Спокуса" р-н Виньковецкий Район, пгт.Виньковцы, ул.Украинки Леси, д.29</v>
      </c>
    </row>
    <row r="7191" spans="1:18" hidden="1" x14ac:dyDescent="0.25">
      <c r="A7191" s="32">
        <v>164504</v>
      </c>
      <c r="B7191" s="31" t="s">
        <v>18849</v>
      </c>
      <c r="C7191" s="31" t="s">
        <v>18850</v>
      </c>
      <c r="D7191" s="31" t="s">
        <v>18851</v>
      </c>
      <c r="E7191" s="31" t="s">
        <v>145</v>
      </c>
      <c r="F7191" s="31" t="s">
        <v>122</v>
      </c>
      <c r="G7191" s="31" t="s">
        <v>107</v>
      </c>
      <c r="H7191" s="31" t="s">
        <v>108</v>
      </c>
      <c r="I7191" s="31"/>
      <c r="J7191" s="31"/>
      <c r="K7191" s="31" t="s">
        <v>110</v>
      </c>
      <c r="L7191" s="31" t="s">
        <v>18850</v>
      </c>
      <c r="M7191" s="31" t="s">
        <v>14</v>
      </c>
      <c r="N7191" s="31" t="s">
        <v>25931</v>
      </c>
      <c r="O7191" s="31" t="s">
        <v>25929</v>
      </c>
      <c r="P7191" s="32" t="s">
        <v>66</v>
      </c>
      <c r="Q7191" s="32">
        <v>1</v>
      </c>
      <c r="R7191" t="str">
        <f t="shared" si="112"/>
        <v>Наскальна Ф.Г. ПП, маг. "Спокуса" р-н Виньковецкий Район, пгт.Виньковцы, ул.Украинки Леси, д.29</v>
      </c>
    </row>
    <row r="7192" spans="1:18" hidden="1" x14ac:dyDescent="0.25">
      <c r="A7192" s="32">
        <v>164517</v>
      </c>
      <c r="B7192" s="31" t="s">
        <v>18875</v>
      </c>
      <c r="C7192" s="31" t="s">
        <v>18876</v>
      </c>
      <c r="D7192" s="31" t="s">
        <v>18877</v>
      </c>
      <c r="E7192" s="31" t="s">
        <v>135</v>
      </c>
      <c r="F7192" s="31" t="s">
        <v>122</v>
      </c>
      <c r="G7192" s="31" t="s">
        <v>107</v>
      </c>
      <c r="H7192" s="31" t="s">
        <v>108</v>
      </c>
      <c r="I7192" s="31"/>
      <c r="J7192" s="31"/>
      <c r="K7192" s="31" t="s">
        <v>110</v>
      </c>
      <c r="L7192" s="31" t="s">
        <v>18876</v>
      </c>
      <c r="M7192" s="31" t="s">
        <v>10</v>
      </c>
      <c r="N7192" s="31" t="s">
        <v>25930</v>
      </c>
      <c r="O7192" s="31" t="s">
        <v>25929</v>
      </c>
      <c r="P7192" s="32" t="s">
        <v>66</v>
      </c>
      <c r="Q7192" s="32">
        <v>1</v>
      </c>
      <c r="R7192" t="str">
        <f t="shared" si="112"/>
        <v>Невірковець М.В. ПП, маг. "Дана" г.Нетишин, просп Независимости, д.21/91 (Невірковець А,Л)</v>
      </c>
    </row>
    <row r="7193" spans="1:18" hidden="1" x14ac:dyDescent="0.25">
      <c r="A7193" s="32">
        <v>164517</v>
      </c>
      <c r="B7193" s="31" t="s">
        <v>18875</v>
      </c>
      <c r="C7193" s="31" t="s">
        <v>18876</v>
      </c>
      <c r="D7193" s="31" t="s">
        <v>18877</v>
      </c>
      <c r="E7193" s="31" t="s">
        <v>135</v>
      </c>
      <c r="F7193" s="31" t="s">
        <v>122</v>
      </c>
      <c r="G7193" s="31" t="s">
        <v>107</v>
      </c>
      <c r="H7193" s="31" t="s">
        <v>108</v>
      </c>
      <c r="I7193" s="31" t="s">
        <v>18878</v>
      </c>
      <c r="J7193" s="31" t="s">
        <v>18879</v>
      </c>
      <c r="K7193" s="31" t="s">
        <v>110</v>
      </c>
      <c r="L7193" s="31" t="s">
        <v>18876</v>
      </c>
      <c r="M7193" s="31" t="s">
        <v>10</v>
      </c>
      <c r="N7193" s="31" t="s">
        <v>25930</v>
      </c>
      <c r="O7193" s="31" t="s">
        <v>25929</v>
      </c>
      <c r="P7193" s="32" t="s">
        <v>66</v>
      </c>
      <c r="Q7193" s="32">
        <v>1</v>
      </c>
      <c r="R7193" t="str">
        <f t="shared" si="112"/>
        <v>Невірковець М.В. ПП, маг. "Дана" г.Нетишин, просп Независимости, д.21/91 (Невірковець А,Л)</v>
      </c>
    </row>
    <row r="7194" spans="1:18" hidden="1" x14ac:dyDescent="0.25">
      <c r="A7194" s="32">
        <v>164518</v>
      </c>
      <c r="B7194" s="31" t="s">
        <v>18880</v>
      </c>
      <c r="C7194" s="31" t="s">
        <v>18881</v>
      </c>
      <c r="D7194" s="31" t="s">
        <v>18882</v>
      </c>
      <c r="E7194" s="31" t="s">
        <v>135</v>
      </c>
      <c r="F7194" s="31" t="s">
        <v>122</v>
      </c>
      <c r="G7194" s="31" t="s">
        <v>213</v>
      </c>
      <c r="H7194" s="31" t="s">
        <v>214</v>
      </c>
      <c r="I7194" s="31" t="s">
        <v>18883</v>
      </c>
      <c r="J7194" s="31" t="s">
        <v>18884</v>
      </c>
      <c r="K7194" s="31" t="s">
        <v>110</v>
      </c>
      <c r="L7194" s="31" t="s">
        <v>18881</v>
      </c>
      <c r="M7194" s="31" t="s">
        <v>7</v>
      </c>
      <c r="N7194" s="31" t="s">
        <v>25930</v>
      </c>
      <c r="O7194" s="31" t="s">
        <v>25929</v>
      </c>
      <c r="P7194" s="32" t="s">
        <v>66</v>
      </c>
      <c r="Q7194" s="32">
        <v>1</v>
      </c>
      <c r="R7194" t="str">
        <f t="shared" si="112"/>
        <v>Недашківський В.І. ПП, гуртовня г.Славута, ул.Сокола, д.33</v>
      </c>
    </row>
    <row r="7195" spans="1:18" hidden="1" x14ac:dyDescent="0.25">
      <c r="A7195" s="32">
        <v>164519</v>
      </c>
      <c r="B7195" s="31" t="s">
        <v>18885</v>
      </c>
      <c r="C7195" s="31" t="s">
        <v>18886</v>
      </c>
      <c r="D7195" s="31" t="s">
        <v>17746</v>
      </c>
      <c r="E7195" s="31" t="s">
        <v>135</v>
      </c>
      <c r="F7195" s="31" t="s">
        <v>122</v>
      </c>
      <c r="G7195" s="31" t="s">
        <v>107</v>
      </c>
      <c r="H7195" s="31" t="s">
        <v>108</v>
      </c>
      <c r="I7195" s="31"/>
      <c r="J7195" s="31"/>
      <c r="K7195" s="31" t="s">
        <v>110</v>
      </c>
      <c r="L7195" s="31" t="s">
        <v>18887</v>
      </c>
      <c r="M7195" s="31" t="s">
        <v>7</v>
      </c>
      <c r="N7195" s="31" t="s">
        <v>25930</v>
      </c>
      <c r="O7195" s="31" t="s">
        <v>25929</v>
      </c>
      <c r="P7195" s="32" t="s">
        <v>66</v>
      </c>
      <c r="Q7195" s="32">
        <v>1</v>
      </c>
      <c r="R7195" t="str">
        <f t="shared" si="112"/>
        <v>Недашківська Л.А. ПП, маг. "Валентина" г.Славута, ул.Здоровья, д.3</v>
      </c>
    </row>
    <row r="7196" spans="1:18" hidden="1" x14ac:dyDescent="0.25">
      <c r="A7196" s="32">
        <v>164519</v>
      </c>
      <c r="B7196" s="31" t="s">
        <v>18885</v>
      </c>
      <c r="C7196" s="31" t="s">
        <v>18886</v>
      </c>
      <c r="D7196" s="31" t="s">
        <v>17746</v>
      </c>
      <c r="E7196" s="31" t="s">
        <v>135</v>
      </c>
      <c r="F7196" s="31" t="s">
        <v>122</v>
      </c>
      <c r="G7196" s="31" t="s">
        <v>107</v>
      </c>
      <c r="H7196" s="31" t="s">
        <v>108</v>
      </c>
      <c r="I7196" s="31" t="s">
        <v>18888</v>
      </c>
      <c r="J7196" s="31" t="s">
        <v>18889</v>
      </c>
      <c r="K7196" s="31" t="s">
        <v>110</v>
      </c>
      <c r="L7196" s="31" t="s">
        <v>18886</v>
      </c>
      <c r="M7196" s="31" t="s">
        <v>7</v>
      </c>
      <c r="N7196" s="31" t="s">
        <v>25930</v>
      </c>
      <c r="O7196" s="31" t="s">
        <v>25929</v>
      </c>
      <c r="P7196" s="32" t="s">
        <v>66</v>
      </c>
      <c r="Q7196" s="32">
        <v>1</v>
      </c>
      <c r="R7196" t="str">
        <f t="shared" si="112"/>
        <v>Недашківська Л.А. ПП, маг. "Валентина" г.Славута, ул.Здоровья, д.3</v>
      </c>
    </row>
    <row r="7197" spans="1:18" hidden="1" x14ac:dyDescent="0.25">
      <c r="A7197" s="32">
        <v>164520</v>
      </c>
      <c r="B7197" s="31" t="s">
        <v>18890</v>
      </c>
      <c r="C7197" s="31" t="s">
        <v>18891</v>
      </c>
      <c r="D7197" s="31" t="s">
        <v>18892</v>
      </c>
      <c r="E7197" s="31" t="s">
        <v>135</v>
      </c>
      <c r="F7197" s="31" t="s">
        <v>122</v>
      </c>
      <c r="G7197" s="31" t="s">
        <v>107</v>
      </c>
      <c r="H7197" s="31" t="s">
        <v>108</v>
      </c>
      <c r="I7197" s="31"/>
      <c r="J7197" s="31"/>
      <c r="K7197" s="31" t="s">
        <v>110</v>
      </c>
      <c r="L7197" s="31" t="s">
        <v>18891</v>
      </c>
      <c r="M7197" s="31" t="s">
        <v>7</v>
      </c>
      <c r="N7197" s="31" t="s">
        <v>25930</v>
      </c>
      <c r="O7197" s="31" t="s">
        <v>25929</v>
      </c>
      <c r="P7197" s="32" t="s">
        <v>66</v>
      </c>
      <c r="Q7197" s="32">
        <v>1</v>
      </c>
      <c r="R7197" t="str">
        <f t="shared" si="112"/>
        <v>Недашківська Л.А. ПП, маг. "Людмила" г.Славута, ул.Сангушко Князей, д.90 (їхати до вокзалу)</v>
      </c>
    </row>
    <row r="7198" spans="1:18" hidden="1" x14ac:dyDescent="0.25">
      <c r="A7198" s="32">
        <v>164520</v>
      </c>
      <c r="B7198" s="31" t="s">
        <v>18890</v>
      </c>
      <c r="C7198" s="31" t="s">
        <v>18891</v>
      </c>
      <c r="D7198" s="31" t="s">
        <v>18892</v>
      </c>
      <c r="E7198" s="31" t="s">
        <v>135</v>
      </c>
      <c r="F7198" s="31" t="s">
        <v>122</v>
      </c>
      <c r="G7198" s="31" t="s">
        <v>107</v>
      </c>
      <c r="H7198" s="31" t="s">
        <v>108</v>
      </c>
      <c r="I7198" s="31" t="s">
        <v>18888</v>
      </c>
      <c r="J7198" s="31" t="s">
        <v>18889</v>
      </c>
      <c r="K7198" s="31" t="s">
        <v>110</v>
      </c>
      <c r="L7198" s="31" t="s">
        <v>18891</v>
      </c>
      <c r="M7198" s="31" t="s">
        <v>7</v>
      </c>
      <c r="N7198" s="31" t="s">
        <v>25930</v>
      </c>
      <c r="O7198" s="31" t="s">
        <v>25929</v>
      </c>
      <c r="P7198" s="32" t="s">
        <v>66</v>
      </c>
      <c r="Q7198" s="32">
        <v>1</v>
      </c>
      <c r="R7198" t="str">
        <f t="shared" si="112"/>
        <v>Недашківська Л.А. ПП, маг. "Людмила" г.Славута, ул.Сангушко Князей, д.90 (їхати до вокзалу)</v>
      </c>
    </row>
    <row r="7199" spans="1:18" hidden="1" x14ac:dyDescent="0.25">
      <c r="A7199" s="32">
        <v>164521</v>
      </c>
      <c r="B7199" s="31" t="s">
        <v>18893</v>
      </c>
      <c r="C7199" s="31" t="s">
        <v>18894</v>
      </c>
      <c r="D7199" s="31" t="s">
        <v>18895</v>
      </c>
      <c r="E7199" s="31" t="s">
        <v>135</v>
      </c>
      <c r="F7199" s="31" t="s">
        <v>122</v>
      </c>
      <c r="G7199" s="31" t="s">
        <v>107</v>
      </c>
      <c r="H7199" s="31" t="s">
        <v>108</v>
      </c>
      <c r="I7199" s="31"/>
      <c r="J7199" s="31"/>
      <c r="K7199" s="31" t="s">
        <v>110</v>
      </c>
      <c r="L7199" s="31" t="s">
        <v>18896</v>
      </c>
      <c r="M7199" s="31" t="s">
        <v>7</v>
      </c>
      <c r="N7199" s="31" t="s">
        <v>25930</v>
      </c>
      <c r="O7199" s="31" t="s">
        <v>25929</v>
      </c>
      <c r="P7199" s="32" t="s">
        <v>66</v>
      </c>
      <c r="Q7199" s="32">
        <v>1</v>
      </c>
      <c r="R7199" t="str">
        <f t="shared" si="112"/>
        <v>Недашківська Л.А. ПП, маг. "Марія" г.Славута, ул.Ярослава Мудрого, д.17</v>
      </c>
    </row>
    <row r="7200" spans="1:18" hidden="1" x14ac:dyDescent="0.25">
      <c r="A7200" s="32">
        <v>164521</v>
      </c>
      <c r="B7200" s="31" t="s">
        <v>18893</v>
      </c>
      <c r="C7200" s="31" t="s">
        <v>18894</v>
      </c>
      <c r="D7200" s="31" t="s">
        <v>18895</v>
      </c>
      <c r="E7200" s="31" t="s">
        <v>135</v>
      </c>
      <c r="F7200" s="31" t="s">
        <v>122</v>
      </c>
      <c r="G7200" s="31" t="s">
        <v>107</v>
      </c>
      <c r="H7200" s="31" t="s">
        <v>108</v>
      </c>
      <c r="I7200" s="31" t="s">
        <v>18888</v>
      </c>
      <c r="J7200" s="31" t="s">
        <v>18889</v>
      </c>
      <c r="K7200" s="31" t="s">
        <v>110</v>
      </c>
      <c r="L7200" s="31" t="s">
        <v>18894</v>
      </c>
      <c r="M7200" s="31" t="s">
        <v>7</v>
      </c>
      <c r="N7200" s="31" t="s">
        <v>25930</v>
      </c>
      <c r="O7200" s="31" t="s">
        <v>25929</v>
      </c>
      <c r="P7200" s="32" t="s">
        <v>66</v>
      </c>
      <c r="Q7200" s="32">
        <v>1</v>
      </c>
      <c r="R7200" t="str">
        <f t="shared" si="112"/>
        <v>Недашківська Л.А. ПП, маг. "Марія" г.Славута, ул.Ярослава Мудрого, д.17</v>
      </c>
    </row>
    <row r="7201" spans="1:18" hidden="1" x14ac:dyDescent="0.25">
      <c r="A7201" s="32">
        <v>164522</v>
      </c>
      <c r="B7201" s="31" t="s">
        <v>18897</v>
      </c>
      <c r="C7201" s="31" t="s">
        <v>18898</v>
      </c>
      <c r="D7201" s="31" t="s">
        <v>18899</v>
      </c>
      <c r="E7201" s="31" t="s">
        <v>135</v>
      </c>
      <c r="F7201" s="31" t="s">
        <v>122</v>
      </c>
      <c r="G7201" s="31" t="s">
        <v>107</v>
      </c>
      <c r="H7201" s="31" t="s">
        <v>108</v>
      </c>
      <c r="I7201" s="31"/>
      <c r="J7201" s="31"/>
      <c r="K7201" s="31" t="s">
        <v>110</v>
      </c>
      <c r="L7201" s="31" t="s">
        <v>18900</v>
      </c>
      <c r="M7201" s="31" t="s">
        <v>7</v>
      </c>
      <c r="N7201" s="31" t="s">
        <v>25930</v>
      </c>
      <c r="O7201" s="31" t="s">
        <v>25929</v>
      </c>
      <c r="P7201" s="32" t="s">
        <v>66</v>
      </c>
      <c r="Q7201" s="32">
        <v>1</v>
      </c>
      <c r="R7201" t="str">
        <f t="shared" si="112"/>
        <v>Недашківська Л.А. ПП, маг. "Яник" г.Славута, ул.Острожская, д.14а</v>
      </c>
    </row>
    <row r="7202" spans="1:18" hidden="1" x14ac:dyDescent="0.25">
      <c r="A7202" s="32">
        <v>164522</v>
      </c>
      <c r="B7202" s="31" t="s">
        <v>18897</v>
      </c>
      <c r="C7202" s="31" t="s">
        <v>18898</v>
      </c>
      <c r="D7202" s="31" t="s">
        <v>18899</v>
      </c>
      <c r="E7202" s="31" t="s">
        <v>135</v>
      </c>
      <c r="F7202" s="31" t="s">
        <v>122</v>
      </c>
      <c r="G7202" s="31" t="s">
        <v>107</v>
      </c>
      <c r="H7202" s="31" t="s">
        <v>108</v>
      </c>
      <c r="I7202" s="31" t="s">
        <v>18888</v>
      </c>
      <c r="J7202" s="31" t="s">
        <v>18889</v>
      </c>
      <c r="K7202" s="31" t="s">
        <v>110</v>
      </c>
      <c r="L7202" s="31" t="s">
        <v>18898</v>
      </c>
      <c r="M7202" s="31" t="s">
        <v>7</v>
      </c>
      <c r="N7202" s="31" t="s">
        <v>25930</v>
      </c>
      <c r="O7202" s="31" t="s">
        <v>25929</v>
      </c>
      <c r="P7202" s="32" t="s">
        <v>66</v>
      </c>
      <c r="Q7202" s="32">
        <v>1</v>
      </c>
      <c r="R7202" t="str">
        <f t="shared" si="112"/>
        <v>Недашківська Л.А. ПП, маг. "Яник" г.Славута, ул.Острожская, д.14а</v>
      </c>
    </row>
    <row r="7203" spans="1:18" hidden="1" x14ac:dyDescent="0.25">
      <c r="A7203" s="32">
        <v>164543</v>
      </c>
      <c r="B7203" s="31" t="s">
        <v>18937</v>
      </c>
      <c r="C7203" s="31" t="s">
        <v>18938</v>
      </c>
      <c r="D7203" s="31" t="s">
        <v>18939</v>
      </c>
      <c r="E7203" s="31" t="s">
        <v>135</v>
      </c>
      <c r="F7203" s="31" t="s">
        <v>122</v>
      </c>
      <c r="G7203" s="31" t="s">
        <v>107</v>
      </c>
      <c r="H7203" s="31" t="s">
        <v>108</v>
      </c>
      <c r="I7203" s="31" t="s">
        <v>18940</v>
      </c>
      <c r="J7203" s="31" t="s">
        <v>18941</v>
      </c>
      <c r="K7203" s="31" t="s">
        <v>110</v>
      </c>
      <c r="L7203" s="31" t="s">
        <v>18938</v>
      </c>
      <c r="M7203" s="31" t="s">
        <v>7</v>
      </c>
      <c r="N7203" s="31" t="s">
        <v>25930</v>
      </c>
      <c r="O7203" s="31" t="s">
        <v>25929</v>
      </c>
      <c r="P7203" s="32" t="s">
        <v>66</v>
      </c>
      <c r="Q7203" s="32">
        <v>1</v>
      </c>
      <c r="R7203" t="str">
        <f t="shared" si="112"/>
        <v>Нечипорук В.А. ПП, маг. "Ого" г.Славута, ул.Сангушко Князей, д.105</v>
      </c>
    </row>
    <row r="7204" spans="1:18" hidden="1" x14ac:dyDescent="0.25">
      <c r="A7204" s="32">
        <v>164550</v>
      </c>
      <c r="B7204" s="31" t="s">
        <v>18947</v>
      </c>
      <c r="C7204" s="31" t="s">
        <v>18948</v>
      </c>
      <c r="D7204" s="31" t="s">
        <v>18949</v>
      </c>
      <c r="E7204" s="31" t="s">
        <v>145</v>
      </c>
      <c r="F7204" s="31" t="s">
        <v>122</v>
      </c>
      <c r="G7204" s="31" t="s">
        <v>107</v>
      </c>
      <c r="H7204" s="31" t="s">
        <v>108</v>
      </c>
      <c r="I7204" s="31" t="s">
        <v>18950</v>
      </c>
      <c r="J7204" s="31" t="s">
        <v>18951</v>
      </c>
      <c r="K7204" s="31" t="s">
        <v>110</v>
      </c>
      <c r="L7204" s="31" t="s">
        <v>18948</v>
      </c>
      <c r="M7204" s="31" t="s">
        <v>25936</v>
      </c>
      <c r="N7204" s="31" t="s">
        <v>25931</v>
      </c>
      <c r="O7204" s="31" t="s">
        <v>25929</v>
      </c>
      <c r="P7204" s="32" t="s">
        <v>66</v>
      </c>
      <c r="Q7204" s="32">
        <v>1</v>
      </c>
      <c r="R7204" t="str">
        <f t="shared" si="112"/>
        <v>Нища Т.О. ПП, маг. "Влад" р-н Городокский Район, с.Лесоводы, ул.Молодежная, д..</v>
      </c>
    </row>
    <row r="7205" spans="1:18" hidden="1" x14ac:dyDescent="0.25">
      <c r="A7205" s="32">
        <v>164551</v>
      </c>
      <c r="B7205" s="31" t="s">
        <v>18952</v>
      </c>
      <c r="C7205" s="31" t="s">
        <v>18953</v>
      </c>
      <c r="D7205" s="31" t="s">
        <v>18954</v>
      </c>
      <c r="E7205" s="31" t="s">
        <v>145</v>
      </c>
      <c r="F7205" s="31" t="s">
        <v>122</v>
      </c>
      <c r="G7205" s="31" t="s">
        <v>115</v>
      </c>
      <c r="H7205" s="31" t="s">
        <v>116</v>
      </c>
      <c r="I7205" s="31" t="s">
        <v>18955</v>
      </c>
      <c r="J7205" s="31" t="s">
        <v>18956</v>
      </c>
      <c r="K7205" s="31" t="s">
        <v>110</v>
      </c>
      <c r="L7205" s="31" t="s">
        <v>18953</v>
      </c>
      <c r="M7205" s="31" t="s">
        <v>16</v>
      </c>
      <c r="N7205" s="31" t="s">
        <v>25931</v>
      </c>
      <c r="O7205" s="31" t="s">
        <v>25929</v>
      </c>
      <c r="P7205" s="32" t="s">
        <v>66</v>
      </c>
      <c r="Q7205" s="32">
        <v>1</v>
      </c>
      <c r="R7205" t="str">
        <f t="shared" si="112"/>
        <v>Нігловська А.М. ПП, Лоток р-н Виньковецкий Район, пгт.Виньковцы, ул.Октябрьская, д.9а</v>
      </c>
    </row>
    <row r="7206" spans="1:18" hidden="1" x14ac:dyDescent="0.25">
      <c r="A7206" s="32">
        <v>164551</v>
      </c>
      <c r="B7206" s="31" t="s">
        <v>18952</v>
      </c>
      <c r="C7206" s="31" t="s">
        <v>18953</v>
      </c>
      <c r="D7206" s="31" t="s">
        <v>18954</v>
      </c>
      <c r="E7206" s="31" t="s">
        <v>145</v>
      </c>
      <c r="F7206" s="31" t="s">
        <v>122</v>
      </c>
      <c r="G7206" s="31" t="s">
        <v>115</v>
      </c>
      <c r="H7206" s="31" t="s">
        <v>116</v>
      </c>
      <c r="I7206" s="31"/>
      <c r="J7206" s="31"/>
      <c r="K7206" s="31" t="s">
        <v>110</v>
      </c>
      <c r="L7206" s="31" t="s">
        <v>18953</v>
      </c>
      <c r="M7206" s="31" t="s">
        <v>16</v>
      </c>
      <c r="N7206" s="31" t="s">
        <v>25931</v>
      </c>
      <c r="O7206" s="31" t="s">
        <v>25929</v>
      </c>
      <c r="P7206" s="32" t="s">
        <v>66</v>
      </c>
      <c r="Q7206" s="32">
        <v>1</v>
      </c>
      <c r="R7206" t="str">
        <f t="shared" si="112"/>
        <v>Нігловська А.М. ПП, Лоток р-н Виньковецкий Район, пгт.Виньковцы, ул.Октябрьская, д.9а</v>
      </c>
    </row>
    <row r="7207" spans="1:18" hidden="1" x14ac:dyDescent="0.25">
      <c r="A7207" s="32">
        <v>164553</v>
      </c>
      <c r="B7207" s="31" t="s">
        <v>18957</v>
      </c>
      <c r="C7207" s="31" t="s">
        <v>18958</v>
      </c>
      <c r="D7207" s="31" t="s">
        <v>18959</v>
      </c>
      <c r="E7207" s="31" t="s">
        <v>145</v>
      </c>
      <c r="F7207" s="31" t="s">
        <v>122</v>
      </c>
      <c r="G7207" s="31" t="s">
        <v>107</v>
      </c>
      <c r="H7207" s="31" t="s">
        <v>108</v>
      </c>
      <c r="I7207" s="31" t="s">
        <v>18960</v>
      </c>
      <c r="J7207" s="31" t="s">
        <v>18961</v>
      </c>
      <c r="K7207" s="31" t="s">
        <v>110</v>
      </c>
      <c r="L7207" s="31" t="s">
        <v>18958</v>
      </c>
      <c r="M7207" s="31" t="s">
        <v>14</v>
      </c>
      <c r="N7207" s="31" t="s">
        <v>25931</v>
      </c>
      <c r="O7207" s="31" t="s">
        <v>25929</v>
      </c>
      <c r="P7207" s="32" t="s">
        <v>66</v>
      </c>
      <c r="Q7207" s="32">
        <v>1</v>
      </c>
      <c r="R7207" t="str">
        <f t="shared" si="112"/>
        <v>Нікітюк Л.С. ПП, маг. "Продукти" р-н Волочисский Район, с.Бальковцы, ул.Штеменко, д.1</v>
      </c>
    </row>
    <row r="7208" spans="1:18" hidden="1" x14ac:dyDescent="0.25">
      <c r="A7208" s="32">
        <v>164553</v>
      </c>
      <c r="B7208" s="31" t="s">
        <v>18957</v>
      </c>
      <c r="C7208" s="31" t="s">
        <v>18958</v>
      </c>
      <c r="D7208" s="31" t="s">
        <v>18959</v>
      </c>
      <c r="E7208" s="31" t="s">
        <v>145</v>
      </c>
      <c r="F7208" s="31" t="s">
        <v>122</v>
      </c>
      <c r="G7208" s="31" t="s">
        <v>107</v>
      </c>
      <c r="H7208" s="31" t="s">
        <v>108</v>
      </c>
      <c r="I7208" s="31"/>
      <c r="J7208" s="31"/>
      <c r="K7208" s="31" t="s">
        <v>110</v>
      </c>
      <c r="L7208" s="31" t="s">
        <v>18958</v>
      </c>
      <c r="M7208" s="31" t="s">
        <v>14</v>
      </c>
      <c r="N7208" s="31" t="s">
        <v>25931</v>
      </c>
      <c r="O7208" s="31" t="s">
        <v>25929</v>
      </c>
      <c r="P7208" s="32" t="s">
        <v>66</v>
      </c>
      <c r="Q7208" s="32">
        <v>1</v>
      </c>
      <c r="R7208" t="str">
        <f t="shared" si="112"/>
        <v>Нікітюк Л.С. ПП, маг. "Продукти" р-н Волочисский Район, с.Бальковцы, ул.Штеменко, д.1</v>
      </c>
    </row>
    <row r="7209" spans="1:18" hidden="1" x14ac:dyDescent="0.25">
      <c r="A7209" s="32">
        <v>164558</v>
      </c>
      <c r="B7209" s="31" t="s">
        <v>18967</v>
      </c>
      <c r="C7209" s="31" t="s">
        <v>18968</v>
      </c>
      <c r="D7209" s="31" t="s">
        <v>18969</v>
      </c>
      <c r="E7209" s="31" t="s">
        <v>135</v>
      </c>
      <c r="F7209" s="31" t="s">
        <v>122</v>
      </c>
      <c r="G7209" s="31" t="s">
        <v>113</v>
      </c>
      <c r="H7209" s="31" t="s">
        <v>108</v>
      </c>
      <c r="I7209" s="31" t="s">
        <v>18970</v>
      </c>
      <c r="J7209" s="31" t="s">
        <v>18971</v>
      </c>
      <c r="K7209" s="31" t="s">
        <v>110</v>
      </c>
      <c r="L7209" s="31" t="s">
        <v>18968</v>
      </c>
      <c r="M7209" s="31" t="s">
        <v>10</v>
      </c>
      <c r="N7209" s="31" t="s">
        <v>25930</v>
      </c>
      <c r="O7209" s="31" t="s">
        <v>25929</v>
      </c>
      <c r="P7209" s="32" t="s">
        <v>67</v>
      </c>
      <c r="Q7209" s="32">
        <v>0.5</v>
      </c>
      <c r="R7209" t="str">
        <f t="shared" si="112"/>
        <v>Ніколайчук О.А. ПП, маг. "Продукти" р-н Белогорский Район, с.Юровка, ул.Ленина, д.1а</v>
      </c>
    </row>
    <row r="7210" spans="1:18" hidden="1" x14ac:dyDescent="0.25">
      <c r="A7210" s="32">
        <v>164558</v>
      </c>
      <c r="B7210" s="31" t="s">
        <v>18967</v>
      </c>
      <c r="C7210" s="31" t="s">
        <v>18968</v>
      </c>
      <c r="D7210" s="31" t="s">
        <v>18969</v>
      </c>
      <c r="E7210" s="31" t="s">
        <v>135</v>
      </c>
      <c r="F7210" s="31" t="s">
        <v>122</v>
      </c>
      <c r="G7210" s="31" t="s">
        <v>113</v>
      </c>
      <c r="H7210" s="31" t="s">
        <v>108</v>
      </c>
      <c r="I7210" s="31"/>
      <c r="J7210" s="31"/>
      <c r="K7210" s="31" t="s">
        <v>110</v>
      </c>
      <c r="L7210" s="31" t="s">
        <v>18968</v>
      </c>
      <c r="M7210" s="31" t="s">
        <v>10</v>
      </c>
      <c r="N7210" s="31" t="s">
        <v>25930</v>
      </c>
      <c r="O7210" s="31" t="s">
        <v>25929</v>
      </c>
      <c r="P7210" s="32" t="s">
        <v>67</v>
      </c>
      <c r="Q7210" s="32">
        <v>0.5</v>
      </c>
      <c r="R7210" t="str">
        <f t="shared" si="112"/>
        <v>Ніколайчук О.А. ПП, маг. "Продукти" р-н Белогорский Район, с.Юровка, ул.Ленина, д.1а</v>
      </c>
    </row>
    <row r="7211" spans="1:18" hidden="1" x14ac:dyDescent="0.25">
      <c r="A7211" s="32">
        <v>164561</v>
      </c>
      <c r="B7211" s="31" t="s">
        <v>18972</v>
      </c>
      <c r="C7211" s="31" t="s">
        <v>18973</v>
      </c>
      <c r="D7211" s="31" t="s">
        <v>18974</v>
      </c>
      <c r="E7211" s="31" t="s">
        <v>135</v>
      </c>
      <c r="F7211" s="31" t="s">
        <v>122</v>
      </c>
      <c r="G7211" s="31" t="s">
        <v>107</v>
      </c>
      <c r="H7211" s="31" t="s">
        <v>108</v>
      </c>
      <c r="I7211" s="31" t="s">
        <v>18975</v>
      </c>
      <c r="J7211" s="31" t="s">
        <v>18976</v>
      </c>
      <c r="K7211" s="31" t="s">
        <v>110</v>
      </c>
      <c r="L7211" s="31" t="s">
        <v>18973</v>
      </c>
      <c r="M7211" s="31" t="s">
        <v>9</v>
      </c>
      <c r="N7211" s="31" t="s">
        <v>25930</v>
      </c>
      <c r="O7211" s="31" t="s">
        <v>25929</v>
      </c>
      <c r="P7211" s="32" t="s">
        <v>67</v>
      </c>
      <c r="Q7211" s="32">
        <v>0.5</v>
      </c>
      <c r="R7211" t="str">
        <f t="shared" si="112"/>
        <v>Нікончук Н.У. ПП, маг. "Вікторія" р-н Полонский Район, с.Дубовый Гай, д.5 (центр)</v>
      </c>
    </row>
    <row r="7212" spans="1:18" hidden="1" x14ac:dyDescent="0.25">
      <c r="A7212" s="32">
        <v>164561</v>
      </c>
      <c r="B7212" s="31" t="s">
        <v>18972</v>
      </c>
      <c r="C7212" s="31" t="s">
        <v>18973</v>
      </c>
      <c r="D7212" s="31" t="s">
        <v>18974</v>
      </c>
      <c r="E7212" s="31" t="s">
        <v>135</v>
      </c>
      <c r="F7212" s="31" t="s">
        <v>122</v>
      </c>
      <c r="G7212" s="31" t="s">
        <v>107</v>
      </c>
      <c r="H7212" s="31" t="s">
        <v>108</v>
      </c>
      <c r="I7212" s="31"/>
      <c r="J7212" s="31"/>
      <c r="K7212" s="31" t="s">
        <v>110</v>
      </c>
      <c r="L7212" s="31" t="s">
        <v>18973</v>
      </c>
      <c r="M7212" s="31" t="s">
        <v>9</v>
      </c>
      <c r="N7212" s="31" t="s">
        <v>25930</v>
      </c>
      <c r="O7212" s="31" t="s">
        <v>25929</v>
      </c>
      <c r="P7212" s="32" t="s">
        <v>67</v>
      </c>
      <c r="Q7212" s="32">
        <v>0.5</v>
      </c>
      <c r="R7212" t="str">
        <f t="shared" si="112"/>
        <v>Нікончук Н.У. ПП, маг. "Вікторія" р-н Полонский Район, с.Дубовый Гай, д.5 (центр)</v>
      </c>
    </row>
    <row r="7213" spans="1:18" hidden="1" x14ac:dyDescent="0.25">
      <c r="A7213" s="32">
        <v>164562</v>
      </c>
      <c r="B7213" s="31" t="s">
        <v>18977</v>
      </c>
      <c r="C7213" s="31" t="s">
        <v>18978</v>
      </c>
      <c r="D7213" s="31" t="s">
        <v>18979</v>
      </c>
      <c r="E7213" s="31" t="s">
        <v>145</v>
      </c>
      <c r="F7213" s="31" t="s">
        <v>122</v>
      </c>
      <c r="G7213" s="31" t="s">
        <v>107</v>
      </c>
      <c r="H7213" s="31" t="s">
        <v>108</v>
      </c>
      <c r="I7213" s="31" t="s">
        <v>18980</v>
      </c>
      <c r="J7213" s="31" t="s">
        <v>18981</v>
      </c>
      <c r="K7213" s="31" t="s">
        <v>110</v>
      </c>
      <c r="L7213" s="31" t="s">
        <v>18978</v>
      </c>
      <c r="M7213" s="31" t="s">
        <v>16</v>
      </c>
      <c r="N7213" s="31" t="s">
        <v>25931</v>
      </c>
      <c r="O7213" s="31" t="s">
        <v>25929</v>
      </c>
      <c r="P7213" s="32" t="s">
        <v>66</v>
      </c>
      <c r="Q7213" s="32">
        <v>1</v>
      </c>
      <c r="R7213" t="str">
        <f t="shared" si="112"/>
        <v>Ніцевич М.М. ПП, маг. "Продукти" р-н Хмельницкий Район, с.Шаровечка, д.69 (Центральная)</v>
      </c>
    </row>
    <row r="7214" spans="1:18" hidden="1" x14ac:dyDescent="0.25">
      <c r="A7214" s="32">
        <v>164562</v>
      </c>
      <c r="B7214" s="31" t="s">
        <v>18977</v>
      </c>
      <c r="C7214" s="31" t="s">
        <v>18978</v>
      </c>
      <c r="D7214" s="31" t="s">
        <v>18979</v>
      </c>
      <c r="E7214" s="31" t="s">
        <v>145</v>
      </c>
      <c r="F7214" s="31" t="s">
        <v>122</v>
      </c>
      <c r="G7214" s="31" t="s">
        <v>107</v>
      </c>
      <c r="H7214" s="31" t="s">
        <v>108</v>
      </c>
      <c r="I7214" s="31"/>
      <c r="J7214" s="31"/>
      <c r="K7214" s="31" t="s">
        <v>110</v>
      </c>
      <c r="L7214" s="31" t="s">
        <v>18978</v>
      </c>
      <c r="M7214" s="31" t="s">
        <v>16</v>
      </c>
      <c r="N7214" s="31" t="s">
        <v>25931</v>
      </c>
      <c r="O7214" s="31" t="s">
        <v>25929</v>
      </c>
      <c r="P7214" s="32" t="s">
        <v>66</v>
      </c>
      <c r="Q7214" s="32">
        <v>1</v>
      </c>
      <c r="R7214" t="str">
        <f t="shared" si="112"/>
        <v>Ніцевич М.М. ПП, маг. "Продукти" р-н Хмельницкий Район, с.Шаровечка, д.69 (Центральная)</v>
      </c>
    </row>
    <row r="7215" spans="1:18" hidden="1" x14ac:dyDescent="0.25">
      <c r="A7215" s="32">
        <v>164564</v>
      </c>
      <c r="B7215" s="31" t="s">
        <v>18982</v>
      </c>
      <c r="C7215" s="31" t="s">
        <v>18983</v>
      </c>
      <c r="D7215" s="31" t="s">
        <v>18984</v>
      </c>
      <c r="E7215" s="31" t="s">
        <v>145</v>
      </c>
      <c r="F7215" s="31" t="s">
        <v>122</v>
      </c>
      <c r="G7215" s="31" t="s">
        <v>107</v>
      </c>
      <c r="H7215" s="31" t="s">
        <v>108</v>
      </c>
      <c r="I7215" s="31" t="s">
        <v>18985</v>
      </c>
      <c r="J7215" s="31" t="s">
        <v>18986</v>
      </c>
      <c r="K7215" s="31" t="s">
        <v>110</v>
      </c>
      <c r="L7215" s="31" t="s">
        <v>18983</v>
      </c>
      <c r="M7215" s="31" t="s">
        <v>14</v>
      </c>
      <c r="N7215" s="31" t="s">
        <v>25931</v>
      </c>
      <c r="O7215" s="31" t="s">
        <v>25929</v>
      </c>
      <c r="P7215" s="32" t="s">
        <v>67</v>
      </c>
      <c r="Q7215" s="32">
        <v>0.5</v>
      </c>
      <c r="R7215" t="str">
        <f t="shared" si="112"/>
        <v>Новак В.В. ПП, маг. "Продукти" р-н Волочисский Район, с.Трительники, ул.Мира, д.4</v>
      </c>
    </row>
    <row r="7216" spans="1:18" hidden="1" x14ac:dyDescent="0.25">
      <c r="A7216" s="32">
        <v>164564</v>
      </c>
      <c r="B7216" s="31" t="s">
        <v>18982</v>
      </c>
      <c r="C7216" s="31" t="s">
        <v>18983</v>
      </c>
      <c r="D7216" s="31" t="s">
        <v>18984</v>
      </c>
      <c r="E7216" s="31" t="s">
        <v>145</v>
      </c>
      <c r="F7216" s="31" t="s">
        <v>122</v>
      </c>
      <c r="G7216" s="31" t="s">
        <v>107</v>
      </c>
      <c r="H7216" s="31" t="s">
        <v>108</v>
      </c>
      <c r="I7216" s="31"/>
      <c r="J7216" s="31"/>
      <c r="K7216" s="31" t="s">
        <v>110</v>
      </c>
      <c r="L7216" s="31" t="s">
        <v>18983</v>
      </c>
      <c r="M7216" s="31" t="s">
        <v>14</v>
      </c>
      <c r="N7216" s="31" t="s">
        <v>25931</v>
      </c>
      <c r="O7216" s="31" t="s">
        <v>25929</v>
      </c>
      <c r="P7216" s="32" t="s">
        <v>67</v>
      </c>
      <c r="Q7216" s="32">
        <v>0.5</v>
      </c>
      <c r="R7216" t="str">
        <f t="shared" si="112"/>
        <v>Новак В.В. ПП, маг. "Продукти" р-н Волочисский Район, с.Трительники, ул.Мира, д.4</v>
      </c>
    </row>
    <row r="7217" spans="1:18" hidden="1" x14ac:dyDescent="0.25">
      <c r="A7217" s="32">
        <v>164565</v>
      </c>
      <c r="B7217" s="31" t="s">
        <v>18987</v>
      </c>
      <c r="C7217" s="31" t="s">
        <v>18983</v>
      </c>
      <c r="D7217" s="31" t="s">
        <v>18988</v>
      </c>
      <c r="E7217" s="31" t="s">
        <v>145</v>
      </c>
      <c r="F7217" s="31" t="s">
        <v>122</v>
      </c>
      <c r="G7217" s="31" t="s">
        <v>107</v>
      </c>
      <c r="H7217" s="31" t="s">
        <v>108</v>
      </c>
      <c r="I7217" s="31" t="s">
        <v>18985</v>
      </c>
      <c r="J7217" s="31" t="s">
        <v>18986</v>
      </c>
      <c r="K7217" s="31" t="s">
        <v>110</v>
      </c>
      <c r="L7217" s="31" t="s">
        <v>18983</v>
      </c>
      <c r="M7217" s="31" t="s">
        <v>14</v>
      </c>
      <c r="N7217" s="31" t="s">
        <v>25931</v>
      </c>
      <c r="O7217" s="31" t="s">
        <v>25929</v>
      </c>
      <c r="P7217" s="32" t="s">
        <v>66</v>
      </c>
      <c r="Q7217" s="32">
        <v>1</v>
      </c>
      <c r="R7217" t="str">
        <f t="shared" si="112"/>
        <v>Новак В.В. ПП, маг. "Продукти" р-н Волочисский Район, пгт.Наркевичи, ул.Театральная, д.11</v>
      </c>
    </row>
    <row r="7218" spans="1:18" hidden="1" x14ac:dyDescent="0.25">
      <c r="A7218" s="32">
        <v>164565</v>
      </c>
      <c r="B7218" s="31" t="s">
        <v>18987</v>
      </c>
      <c r="C7218" s="31" t="s">
        <v>18983</v>
      </c>
      <c r="D7218" s="31" t="s">
        <v>18988</v>
      </c>
      <c r="E7218" s="31" t="s">
        <v>145</v>
      </c>
      <c r="F7218" s="31" t="s">
        <v>122</v>
      </c>
      <c r="G7218" s="31" t="s">
        <v>107</v>
      </c>
      <c r="H7218" s="31" t="s">
        <v>108</v>
      </c>
      <c r="I7218" s="31"/>
      <c r="J7218" s="31"/>
      <c r="K7218" s="31" t="s">
        <v>110</v>
      </c>
      <c r="L7218" s="31" t="s">
        <v>18983</v>
      </c>
      <c r="M7218" s="31" t="s">
        <v>14</v>
      </c>
      <c r="N7218" s="31" t="s">
        <v>25931</v>
      </c>
      <c r="O7218" s="31" t="s">
        <v>25929</v>
      </c>
      <c r="P7218" s="32" t="s">
        <v>66</v>
      </c>
      <c r="Q7218" s="32">
        <v>1</v>
      </c>
      <c r="R7218" t="str">
        <f t="shared" si="112"/>
        <v>Новак В.В. ПП, маг. "Продукти" р-н Волочисский Район, пгт.Наркевичи, ул.Театральная, д.11</v>
      </c>
    </row>
    <row r="7219" spans="1:18" hidden="1" x14ac:dyDescent="0.25">
      <c r="A7219" s="32">
        <v>164566</v>
      </c>
      <c r="B7219" s="31" t="s">
        <v>18989</v>
      </c>
      <c r="C7219" s="31" t="s">
        <v>18983</v>
      </c>
      <c r="D7219" s="31" t="s">
        <v>18990</v>
      </c>
      <c r="E7219" s="31" t="s">
        <v>145</v>
      </c>
      <c r="F7219" s="31" t="s">
        <v>122</v>
      </c>
      <c r="G7219" s="31" t="s">
        <v>107</v>
      </c>
      <c r="H7219" s="31" t="s">
        <v>108</v>
      </c>
      <c r="I7219" s="31" t="s">
        <v>18985</v>
      </c>
      <c r="J7219" s="31" t="s">
        <v>18986</v>
      </c>
      <c r="K7219" s="31" t="s">
        <v>110</v>
      </c>
      <c r="L7219" s="31" t="s">
        <v>18983</v>
      </c>
      <c r="M7219" s="31" t="s">
        <v>14</v>
      </c>
      <c r="N7219" s="31" t="s">
        <v>25931</v>
      </c>
      <c r="O7219" s="31" t="s">
        <v>25929</v>
      </c>
      <c r="P7219" s="32" t="s">
        <v>66</v>
      </c>
      <c r="Q7219" s="32">
        <v>0.5</v>
      </c>
      <c r="R7219" t="str">
        <f t="shared" si="112"/>
        <v>Новак В.В. ПП, маг. "Продукти" р-н Волочисский Район, с.Сергеевка, д.1 (Центральна)</v>
      </c>
    </row>
    <row r="7220" spans="1:18" hidden="1" x14ac:dyDescent="0.25">
      <c r="A7220" s="32">
        <v>164567</v>
      </c>
      <c r="B7220" s="31" t="s">
        <v>18991</v>
      </c>
      <c r="C7220" s="31" t="s">
        <v>18983</v>
      </c>
      <c r="D7220" s="31" t="s">
        <v>18992</v>
      </c>
      <c r="E7220" s="31" t="s">
        <v>145</v>
      </c>
      <c r="F7220" s="31" t="s">
        <v>122</v>
      </c>
      <c r="G7220" s="31" t="s">
        <v>107</v>
      </c>
      <c r="H7220" s="31" t="s">
        <v>108</v>
      </c>
      <c r="I7220" s="31" t="s">
        <v>18985</v>
      </c>
      <c r="J7220" s="31" t="s">
        <v>18986</v>
      </c>
      <c r="K7220" s="31" t="s">
        <v>110</v>
      </c>
      <c r="L7220" s="31" t="s">
        <v>18983</v>
      </c>
      <c r="M7220" s="31" t="s">
        <v>14</v>
      </c>
      <c r="N7220" s="31" t="s">
        <v>25931</v>
      </c>
      <c r="O7220" s="31" t="s">
        <v>25929</v>
      </c>
      <c r="P7220" s="32" t="s">
        <v>66</v>
      </c>
      <c r="Q7220" s="32">
        <v>1</v>
      </c>
      <c r="R7220" t="str">
        <f t="shared" si="112"/>
        <v>Новак В.В. ПП, маг. "Продукти" р-н Волочисский Район, пгт.Юхимовцы, ул.Железнодорожная, д.20</v>
      </c>
    </row>
    <row r="7221" spans="1:18" hidden="1" x14ac:dyDescent="0.25">
      <c r="A7221" s="32">
        <v>164567</v>
      </c>
      <c r="B7221" s="31" t="s">
        <v>18991</v>
      </c>
      <c r="C7221" s="31" t="s">
        <v>18983</v>
      </c>
      <c r="D7221" s="31" t="s">
        <v>18992</v>
      </c>
      <c r="E7221" s="31" t="s">
        <v>145</v>
      </c>
      <c r="F7221" s="31" t="s">
        <v>122</v>
      </c>
      <c r="G7221" s="31" t="s">
        <v>107</v>
      </c>
      <c r="H7221" s="31" t="s">
        <v>108</v>
      </c>
      <c r="I7221" s="31"/>
      <c r="J7221" s="31"/>
      <c r="K7221" s="31" t="s">
        <v>110</v>
      </c>
      <c r="L7221" s="31" t="s">
        <v>18983</v>
      </c>
      <c r="M7221" s="31" t="s">
        <v>14</v>
      </c>
      <c r="N7221" s="31" t="s">
        <v>25931</v>
      </c>
      <c r="O7221" s="31" t="s">
        <v>25929</v>
      </c>
      <c r="P7221" s="32" t="s">
        <v>66</v>
      </c>
      <c r="Q7221" s="32">
        <v>1</v>
      </c>
      <c r="R7221" t="str">
        <f t="shared" si="112"/>
        <v>Новак В.В. ПП, маг. "Продукти" р-н Волочисский Район, пгт.Юхимовцы, ул.Железнодорожная, д.20</v>
      </c>
    </row>
    <row r="7222" spans="1:18" hidden="1" x14ac:dyDescent="0.25">
      <c r="A7222" s="32">
        <v>164568</v>
      </c>
      <c r="B7222" s="31" t="s">
        <v>18993</v>
      </c>
      <c r="C7222" s="31" t="s">
        <v>18983</v>
      </c>
      <c r="D7222" s="31" t="s">
        <v>18994</v>
      </c>
      <c r="E7222" s="31" t="s">
        <v>145</v>
      </c>
      <c r="F7222" s="31" t="s">
        <v>122</v>
      </c>
      <c r="G7222" s="31" t="s">
        <v>107</v>
      </c>
      <c r="H7222" s="31" t="s">
        <v>108</v>
      </c>
      <c r="I7222" s="31" t="s">
        <v>18985</v>
      </c>
      <c r="J7222" s="31" t="s">
        <v>18986</v>
      </c>
      <c r="K7222" s="31" t="s">
        <v>110</v>
      </c>
      <c r="L7222" s="31" t="s">
        <v>18983</v>
      </c>
      <c r="M7222" s="31" t="s">
        <v>14</v>
      </c>
      <c r="N7222" s="31" t="s">
        <v>25931</v>
      </c>
      <c r="O7222" s="31" t="s">
        <v>25929</v>
      </c>
      <c r="P7222" s="32" t="s">
        <v>66</v>
      </c>
      <c r="Q7222" s="32">
        <v>0.5</v>
      </c>
      <c r="R7222" t="str">
        <f t="shared" si="112"/>
        <v>Новак В.В. ПП, маг. "Продукти" р-н Волочисский Район, пгт.Юхимовцы, ул.Октябрьская, д.29а</v>
      </c>
    </row>
    <row r="7223" spans="1:18" hidden="1" x14ac:dyDescent="0.25">
      <c r="A7223" s="32">
        <v>164568</v>
      </c>
      <c r="B7223" s="31" t="s">
        <v>18993</v>
      </c>
      <c r="C7223" s="31" t="s">
        <v>18983</v>
      </c>
      <c r="D7223" s="31" t="s">
        <v>18994</v>
      </c>
      <c r="E7223" s="31" t="s">
        <v>145</v>
      </c>
      <c r="F7223" s="31" t="s">
        <v>122</v>
      </c>
      <c r="G7223" s="31" t="s">
        <v>107</v>
      </c>
      <c r="H7223" s="31" t="s">
        <v>108</v>
      </c>
      <c r="I7223" s="31"/>
      <c r="J7223" s="31"/>
      <c r="K7223" s="31" t="s">
        <v>110</v>
      </c>
      <c r="L7223" s="31" t="s">
        <v>18983</v>
      </c>
      <c r="M7223" s="31" t="s">
        <v>14</v>
      </c>
      <c r="N7223" s="31" t="s">
        <v>25931</v>
      </c>
      <c r="O7223" s="31" t="s">
        <v>25929</v>
      </c>
      <c r="P7223" s="32" t="s">
        <v>66</v>
      </c>
      <c r="Q7223" s="32">
        <v>0.5</v>
      </c>
      <c r="R7223" t="str">
        <f t="shared" si="112"/>
        <v>Новак В.В. ПП, маг. "Продукти" р-н Волочисский Район, пгт.Юхимовцы, ул.Октябрьская, д.29а</v>
      </c>
    </row>
    <row r="7224" spans="1:18" hidden="1" x14ac:dyDescent="0.25">
      <c r="A7224" s="32">
        <v>164576</v>
      </c>
      <c r="B7224" s="31" t="s">
        <v>19011</v>
      </c>
      <c r="C7224" s="31" t="s">
        <v>19012</v>
      </c>
      <c r="D7224" s="31" t="s">
        <v>19013</v>
      </c>
      <c r="E7224" s="31" t="s">
        <v>135</v>
      </c>
      <c r="F7224" s="31" t="s">
        <v>122</v>
      </c>
      <c r="G7224" s="31" t="s">
        <v>115</v>
      </c>
      <c r="H7224" s="31" t="s">
        <v>116</v>
      </c>
      <c r="I7224" s="31" t="s">
        <v>19014</v>
      </c>
      <c r="J7224" s="31" t="s">
        <v>19015</v>
      </c>
      <c r="K7224" s="31" t="s">
        <v>110</v>
      </c>
      <c r="L7224" s="31" t="s">
        <v>19012</v>
      </c>
      <c r="M7224" s="31" t="s">
        <v>7</v>
      </c>
      <c r="N7224" s="31" t="s">
        <v>25930</v>
      </c>
      <c r="O7224" s="31" t="s">
        <v>25929</v>
      </c>
      <c r="P7224" s="32" t="s">
        <v>66</v>
      </c>
      <c r="Q7224" s="32">
        <v>1</v>
      </c>
      <c r="R7224" t="str">
        <f t="shared" si="112"/>
        <v>Новоселецька Ю.І. ПП, лоток г.Славута (р-к, около аптеки)</v>
      </c>
    </row>
    <row r="7225" spans="1:18" hidden="1" x14ac:dyDescent="0.25">
      <c r="A7225" s="32">
        <v>164592</v>
      </c>
      <c r="B7225" s="31" t="s">
        <v>19056</v>
      </c>
      <c r="C7225" s="31" t="s">
        <v>19057</v>
      </c>
      <c r="D7225" s="31" t="s">
        <v>19058</v>
      </c>
      <c r="E7225" s="31" t="s">
        <v>135</v>
      </c>
      <c r="F7225" s="31" t="s">
        <v>122</v>
      </c>
      <c r="G7225" s="31" t="s">
        <v>107</v>
      </c>
      <c r="H7225" s="31" t="s">
        <v>108</v>
      </c>
      <c r="I7225" s="31"/>
      <c r="J7225" s="31"/>
      <c r="K7225" s="31" t="s">
        <v>110</v>
      </c>
      <c r="L7225" s="31" t="s">
        <v>19057</v>
      </c>
      <c r="M7225" s="31" t="s">
        <v>11</v>
      </c>
      <c r="N7225" s="31" t="s">
        <v>25930</v>
      </c>
      <c r="O7225" s="31" t="s">
        <v>25929</v>
      </c>
      <c r="P7225" s="32" t="s">
        <v>67</v>
      </c>
      <c r="Q7225" s="32">
        <v>0</v>
      </c>
      <c r="R7225" t="str">
        <f t="shared" si="112"/>
        <v>Обезюк О.В. ПП, маг. г.Шепетовка, ул.Некрасова, д.43</v>
      </c>
    </row>
    <row r="7226" spans="1:18" hidden="1" x14ac:dyDescent="0.25">
      <c r="A7226" s="32">
        <v>164592</v>
      </c>
      <c r="B7226" s="31" t="s">
        <v>19056</v>
      </c>
      <c r="C7226" s="31" t="s">
        <v>19057</v>
      </c>
      <c r="D7226" s="31" t="s">
        <v>19058</v>
      </c>
      <c r="E7226" s="31" t="s">
        <v>135</v>
      </c>
      <c r="F7226" s="31" t="s">
        <v>122</v>
      </c>
      <c r="G7226" s="31" t="s">
        <v>107</v>
      </c>
      <c r="H7226" s="31" t="s">
        <v>108</v>
      </c>
      <c r="I7226" s="31" t="s">
        <v>19059</v>
      </c>
      <c r="J7226" s="31" t="s">
        <v>19060</v>
      </c>
      <c r="K7226" s="31" t="s">
        <v>110</v>
      </c>
      <c r="L7226" s="31" t="s">
        <v>19057</v>
      </c>
      <c r="M7226" s="31" t="s">
        <v>11</v>
      </c>
      <c r="N7226" s="31" t="s">
        <v>25930</v>
      </c>
      <c r="O7226" s="31" t="s">
        <v>25929</v>
      </c>
      <c r="P7226" s="32" t="s">
        <v>67</v>
      </c>
      <c r="Q7226" s="32">
        <v>0</v>
      </c>
      <c r="R7226" t="str">
        <f t="shared" si="112"/>
        <v>Обезюк О.В. ПП, маг. г.Шепетовка, ул.Некрасова, д.43</v>
      </c>
    </row>
    <row r="7227" spans="1:18" hidden="1" x14ac:dyDescent="0.25">
      <c r="A7227" s="32">
        <v>164597</v>
      </c>
      <c r="B7227" s="31" t="s">
        <v>19065</v>
      </c>
      <c r="C7227" s="31" t="s">
        <v>19066</v>
      </c>
      <c r="D7227" s="31" t="s">
        <v>19067</v>
      </c>
      <c r="E7227" s="31" t="s">
        <v>135</v>
      </c>
      <c r="F7227" s="31" t="s">
        <v>122</v>
      </c>
      <c r="G7227" s="31" t="s">
        <v>107</v>
      </c>
      <c r="H7227" s="31" t="s">
        <v>108</v>
      </c>
      <c r="I7227" s="31" t="s">
        <v>19068</v>
      </c>
      <c r="J7227" s="31" t="s">
        <v>19069</v>
      </c>
      <c r="K7227" s="31" t="s">
        <v>110</v>
      </c>
      <c r="L7227" s="31" t="s">
        <v>19066</v>
      </c>
      <c r="M7227" s="31" t="s">
        <v>9</v>
      </c>
      <c r="N7227" s="31" t="s">
        <v>25930</v>
      </c>
      <c r="O7227" s="31" t="s">
        <v>25929</v>
      </c>
      <c r="P7227" s="32" t="s">
        <v>67</v>
      </c>
      <c r="Q7227" s="32">
        <v>1</v>
      </c>
      <c r="R7227" t="str">
        <f t="shared" si="112"/>
        <v>Обощук С.О. ПП, маг. "Продукти" р-н Шепетовский Район, с.Плещин, ул.Ленина, д.2</v>
      </c>
    </row>
    <row r="7228" spans="1:18" hidden="1" x14ac:dyDescent="0.25">
      <c r="A7228" s="32">
        <v>917176</v>
      </c>
      <c r="B7228" s="31" t="s">
        <v>6512</v>
      </c>
      <c r="C7228" s="31" t="s">
        <v>4541</v>
      </c>
      <c r="D7228" s="31" t="s">
        <v>6513</v>
      </c>
      <c r="E7228" s="31" t="s">
        <v>145</v>
      </c>
      <c r="F7228" s="31" t="s">
        <v>122</v>
      </c>
      <c r="G7228" s="31" t="s">
        <v>107</v>
      </c>
      <c r="H7228" s="31" t="s">
        <v>108</v>
      </c>
      <c r="I7228" s="31" t="s">
        <v>124</v>
      </c>
      <c r="J7228" s="31" t="s">
        <v>109</v>
      </c>
      <c r="K7228" s="31" t="s">
        <v>110</v>
      </c>
      <c r="L7228" s="31" t="s">
        <v>4541</v>
      </c>
      <c r="M7228" s="31" t="s">
        <v>15</v>
      </c>
      <c r="N7228" s="31" t="s">
        <v>25931</v>
      </c>
      <c r="O7228" s="31" t="s">
        <v>25929</v>
      </c>
      <c r="P7228" s="32" t="s">
        <v>67</v>
      </c>
      <c r="Q7228" s="32">
        <v>0.5</v>
      </c>
      <c r="R7228" t="str">
        <f t="shared" si="112"/>
        <v>Петлиця Г.В. ПП, маг. "Ірина" р-н Волочисский Район, пгт.Войтовцы, ул.Советская, д.11</v>
      </c>
    </row>
    <row r="7229" spans="1:18" hidden="1" x14ac:dyDescent="0.25">
      <c r="A7229" s="32">
        <v>918135</v>
      </c>
      <c r="B7229" s="31" t="s">
        <v>6536</v>
      </c>
      <c r="C7229" s="31" t="s">
        <v>6537</v>
      </c>
      <c r="D7229" s="31" t="s">
        <v>6538</v>
      </c>
      <c r="E7229" s="31" t="s">
        <v>135</v>
      </c>
      <c r="F7229" s="31" t="s">
        <v>122</v>
      </c>
      <c r="G7229" s="31" t="s">
        <v>107</v>
      </c>
      <c r="H7229" s="31" t="s">
        <v>108</v>
      </c>
      <c r="I7229" s="31" t="s">
        <v>6539</v>
      </c>
      <c r="J7229" s="31" t="s">
        <v>6540</v>
      </c>
      <c r="K7229" s="31" t="s">
        <v>110</v>
      </c>
      <c r="L7229" s="31" t="s">
        <v>6537</v>
      </c>
      <c r="M7229" s="31" t="s">
        <v>9</v>
      </c>
      <c r="N7229" s="31" t="s">
        <v>25930</v>
      </c>
      <c r="O7229" s="31" t="s">
        <v>25929</v>
      </c>
      <c r="P7229" s="32" t="s">
        <v>67</v>
      </c>
      <c r="Q7229" s="32">
        <v>0</v>
      </c>
      <c r="R7229" t="str">
        <f t="shared" si="112"/>
        <v>Миклащук В.А. ПП, маг. "Лада" р-н Шепетовский Район, с.Чотырбоки, д.0</v>
      </c>
    </row>
    <row r="7230" spans="1:18" hidden="1" x14ac:dyDescent="0.25">
      <c r="A7230" s="32">
        <v>923149</v>
      </c>
      <c r="B7230" s="31" t="s">
        <v>6644</v>
      </c>
      <c r="C7230" s="31" t="s">
        <v>6645</v>
      </c>
      <c r="D7230" s="31" t="s">
        <v>6646</v>
      </c>
      <c r="E7230" s="31" t="s">
        <v>135</v>
      </c>
      <c r="F7230" s="31" t="s">
        <v>122</v>
      </c>
      <c r="G7230" s="31" t="s">
        <v>107</v>
      </c>
      <c r="H7230" s="31" t="s">
        <v>108</v>
      </c>
      <c r="I7230" s="31" t="s">
        <v>6647</v>
      </c>
      <c r="J7230" s="31" t="s">
        <v>6648</v>
      </c>
      <c r="K7230" s="31" t="s">
        <v>110</v>
      </c>
      <c r="L7230" s="31" t="s">
        <v>6645</v>
      </c>
      <c r="M7230" s="31" t="s">
        <v>7</v>
      </c>
      <c r="N7230" s="31" t="s">
        <v>25930</v>
      </c>
      <c r="O7230" s="31" t="s">
        <v>25929</v>
      </c>
      <c r="P7230" s="32" t="s">
        <v>66</v>
      </c>
      <c r="Q7230" s="32">
        <v>1</v>
      </c>
      <c r="R7230" t="str">
        <f t="shared" si="112"/>
        <v>КОД-Н ТОВ, маг. "Асорті" г.Славута, ул.Соборности, д.32 А</v>
      </c>
    </row>
    <row r="7231" spans="1:18" hidden="1" x14ac:dyDescent="0.25">
      <c r="A7231" s="32">
        <v>865793</v>
      </c>
      <c r="B7231" s="31" t="s">
        <v>5890</v>
      </c>
      <c r="C7231" s="31" t="s">
        <v>5891</v>
      </c>
      <c r="D7231" s="31" t="s">
        <v>5892</v>
      </c>
      <c r="E7231" s="31" t="s">
        <v>145</v>
      </c>
      <c r="F7231" s="31" t="s">
        <v>122</v>
      </c>
      <c r="G7231" s="31" t="s">
        <v>107</v>
      </c>
      <c r="H7231" s="31" t="s">
        <v>108</v>
      </c>
      <c r="I7231" s="31" t="s">
        <v>5893</v>
      </c>
      <c r="J7231" s="31" t="s">
        <v>5894</v>
      </c>
      <c r="K7231" s="31" t="s">
        <v>110</v>
      </c>
      <c r="L7231" s="31" t="s">
        <v>5891</v>
      </c>
      <c r="M7231" s="31" t="s">
        <v>16</v>
      </c>
      <c r="N7231" s="31" t="s">
        <v>25931</v>
      </c>
      <c r="O7231" s="31" t="s">
        <v>25929</v>
      </c>
      <c r="P7231" s="32" t="s">
        <v>67</v>
      </c>
      <c r="Q7231" s="32">
        <v>1</v>
      </c>
      <c r="R7231" t="str">
        <f t="shared" si="112"/>
        <v>Когут І.А. ПП, маг. "Продукти" р-н Хмельницкий Район, с.Шаровечка, ул.Береговая, д.69</v>
      </c>
    </row>
    <row r="7232" spans="1:18" hidden="1" x14ac:dyDescent="0.25">
      <c r="A7232" s="32">
        <v>865794</v>
      </c>
      <c r="B7232" s="31" t="s">
        <v>5895</v>
      </c>
      <c r="C7232" s="31" t="s">
        <v>5896</v>
      </c>
      <c r="D7232" s="31" t="s">
        <v>5897</v>
      </c>
      <c r="E7232" s="31" t="s">
        <v>145</v>
      </c>
      <c r="F7232" s="31" t="s">
        <v>122</v>
      </c>
      <c r="G7232" s="31" t="s">
        <v>107</v>
      </c>
      <c r="H7232" s="31" t="s">
        <v>108</v>
      </c>
      <c r="I7232" s="31" t="s">
        <v>5898</v>
      </c>
      <c r="J7232" s="31" t="s">
        <v>5899</v>
      </c>
      <c r="K7232" s="31" t="s">
        <v>110</v>
      </c>
      <c r="L7232" s="31" t="s">
        <v>5896</v>
      </c>
      <c r="M7232" s="31" t="s">
        <v>15</v>
      </c>
      <c r="N7232" s="31" t="s">
        <v>25931</v>
      </c>
      <c r="O7232" s="31" t="s">
        <v>25929</v>
      </c>
      <c r="P7232" s="32" t="s">
        <v>66</v>
      </c>
      <c r="Q7232" s="32">
        <v>1</v>
      </c>
      <c r="R7232" t="str">
        <f t="shared" si="112"/>
        <v>Дац Л.В. ПП, маг. "Продукти" р-н Волочисский Район, г.Волочиск, ул.Независимости, д.102 б</v>
      </c>
    </row>
    <row r="7233" spans="1:18" hidden="1" x14ac:dyDescent="0.25">
      <c r="A7233" s="32">
        <v>865795</v>
      </c>
      <c r="B7233" s="31" t="s">
        <v>5900</v>
      </c>
      <c r="C7233" s="31" t="s">
        <v>5901</v>
      </c>
      <c r="D7233" s="31" t="s">
        <v>5902</v>
      </c>
      <c r="E7233" s="31" t="s">
        <v>135</v>
      </c>
      <c r="F7233" s="31" t="s">
        <v>122</v>
      </c>
      <c r="G7233" s="31" t="s">
        <v>107</v>
      </c>
      <c r="H7233" s="31" t="s">
        <v>108</v>
      </c>
      <c r="I7233" s="31" t="s">
        <v>5903</v>
      </c>
      <c r="J7233" s="31" t="s">
        <v>5904</v>
      </c>
      <c r="K7233" s="31" t="s">
        <v>110</v>
      </c>
      <c r="L7233" s="31" t="s">
        <v>5901</v>
      </c>
      <c r="M7233" s="31" t="s">
        <v>9</v>
      </c>
      <c r="N7233" s="31" t="s">
        <v>25930</v>
      </c>
      <c r="O7233" s="31" t="s">
        <v>25929</v>
      </c>
      <c r="P7233" s="32" t="s">
        <v>66</v>
      </c>
      <c r="Q7233" s="32">
        <v>1</v>
      </c>
      <c r="R7233" t="str">
        <f t="shared" si="112"/>
        <v>Баліцький Б.В. ПП, маг. "Продукти" р-н Белогорский Район, пгт.Украинка (0)</v>
      </c>
    </row>
    <row r="7234" spans="1:18" hidden="1" x14ac:dyDescent="0.25">
      <c r="A7234" s="32">
        <v>865796</v>
      </c>
      <c r="B7234" s="31" t="s">
        <v>5905</v>
      </c>
      <c r="C7234" s="31" t="s">
        <v>5906</v>
      </c>
      <c r="D7234" s="31" t="s">
        <v>5907</v>
      </c>
      <c r="E7234" s="31" t="s">
        <v>145</v>
      </c>
      <c r="F7234" s="31" t="s">
        <v>122</v>
      </c>
      <c r="G7234" s="31" t="s">
        <v>107</v>
      </c>
      <c r="H7234" s="31" t="s">
        <v>108</v>
      </c>
      <c r="I7234" s="31" t="s">
        <v>124</v>
      </c>
      <c r="J7234" s="31" t="s">
        <v>109</v>
      </c>
      <c r="K7234" s="31" t="s">
        <v>110</v>
      </c>
      <c r="L7234" s="31" t="s">
        <v>5906</v>
      </c>
      <c r="M7234" s="31" t="s">
        <v>25936</v>
      </c>
      <c r="N7234" s="31" t="s">
        <v>25931</v>
      </c>
      <c r="O7234" s="31" t="s">
        <v>25929</v>
      </c>
      <c r="P7234" s="32" t="s">
        <v>67</v>
      </c>
      <c r="Q7234" s="32">
        <v>0.5</v>
      </c>
      <c r="R7234" t="str">
        <f t="shared" si="112"/>
        <v>Франков І.Ф. ПП, павільон "Валентина" р-н Городокский Район, г.Городок, ул.Шевченко, д.39</v>
      </c>
    </row>
    <row r="7235" spans="1:18" hidden="1" x14ac:dyDescent="0.25">
      <c r="A7235" s="32">
        <v>865797</v>
      </c>
      <c r="B7235" s="31" t="s">
        <v>5908</v>
      </c>
      <c r="C7235" s="31" t="s">
        <v>5909</v>
      </c>
      <c r="D7235" s="31" t="s">
        <v>3821</v>
      </c>
      <c r="E7235" s="31" t="s">
        <v>145</v>
      </c>
      <c r="F7235" s="31" t="s">
        <v>122</v>
      </c>
      <c r="G7235" s="31" t="s">
        <v>107</v>
      </c>
      <c r="H7235" s="31" t="s">
        <v>108</v>
      </c>
      <c r="I7235" s="31" t="s">
        <v>5910</v>
      </c>
      <c r="J7235" s="31" t="s">
        <v>5911</v>
      </c>
      <c r="K7235" s="31" t="s">
        <v>110</v>
      </c>
      <c r="L7235" s="31" t="s">
        <v>5909</v>
      </c>
      <c r="M7235" s="31" t="s">
        <v>12</v>
      </c>
      <c r="N7235" s="31" t="s">
        <v>25930</v>
      </c>
      <c r="O7235" s="31" t="s">
        <v>25929</v>
      </c>
      <c r="P7235" s="32" t="s">
        <v>66</v>
      </c>
      <c r="Q7235" s="32">
        <v>1</v>
      </c>
      <c r="R7235" t="str">
        <f t="shared" ref="R7235:R7298" si="113">CONCATENATE(C7235," ",D7235)</f>
        <v>Олішевська І.В. ПП, маг. "Наш край" р-н Изяславский Район, г.Изяслав, ул.Грушевского, д.26</v>
      </c>
    </row>
    <row r="7236" spans="1:18" hidden="1" x14ac:dyDescent="0.25">
      <c r="A7236" s="32">
        <v>881202</v>
      </c>
      <c r="B7236" s="31" t="s">
        <v>6101</v>
      </c>
      <c r="C7236" s="31" t="s">
        <v>6102</v>
      </c>
      <c r="D7236" s="31" t="s">
        <v>6103</v>
      </c>
      <c r="E7236" s="31" t="s">
        <v>145</v>
      </c>
      <c r="F7236" s="31" t="s">
        <v>122</v>
      </c>
      <c r="G7236" s="31" t="s">
        <v>115</v>
      </c>
      <c r="H7236" s="31" t="s">
        <v>116</v>
      </c>
      <c r="I7236" s="31" t="s">
        <v>6104</v>
      </c>
      <c r="J7236" s="31" t="s">
        <v>6105</v>
      </c>
      <c r="K7236" s="31" t="s">
        <v>110</v>
      </c>
      <c r="L7236" s="31" t="s">
        <v>6102</v>
      </c>
      <c r="M7236" s="31" t="s">
        <v>15</v>
      </c>
      <c r="N7236" s="31" t="s">
        <v>25931</v>
      </c>
      <c r="O7236" s="31" t="s">
        <v>25929</v>
      </c>
      <c r="P7236" s="32" t="s">
        <v>66</v>
      </c>
      <c r="Q7236" s="32">
        <v>1</v>
      </c>
      <c r="R7236" t="str">
        <f t="shared" si="113"/>
        <v>Хоха Л.О. ПП, лоток р-н Волочисский Район, г.Волочиск, ул.Независимости (територія ринку)</v>
      </c>
    </row>
    <row r="7237" spans="1:18" hidden="1" x14ac:dyDescent="0.25">
      <c r="A7237" s="32">
        <v>897088</v>
      </c>
      <c r="B7237" s="31" t="s">
        <v>6302</v>
      </c>
      <c r="C7237" s="31" t="s">
        <v>6303</v>
      </c>
      <c r="D7237" s="31" t="s">
        <v>6304</v>
      </c>
      <c r="E7237" s="31" t="s">
        <v>145</v>
      </c>
      <c r="F7237" s="31" t="s">
        <v>122</v>
      </c>
      <c r="G7237" s="31" t="s">
        <v>107</v>
      </c>
      <c r="H7237" s="31" t="s">
        <v>108</v>
      </c>
      <c r="I7237" s="31" t="s">
        <v>124</v>
      </c>
      <c r="J7237" s="31" t="s">
        <v>109</v>
      </c>
      <c r="K7237" s="31" t="s">
        <v>110</v>
      </c>
      <c r="L7237" s="31" t="s">
        <v>6303</v>
      </c>
      <c r="M7237" s="31" t="s">
        <v>16</v>
      </c>
      <c r="N7237" s="31" t="s">
        <v>25931</v>
      </c>
      <c r="O7237" s="31" t="s">
        <v>25929</v>
      </c>
      <c r="P7237" s="32" t="s">
        <v>66</v>
      </c>
      <c r="Q7237" s="32">
        <v>1</v>
      </c>
      <c r="R7237" t="str">
        <f t="shared" si="113"/>
        <v>Климчук В.В. ПП, маг. "Продукти" р-н Хмельницкий Район, с.Мацьковцы, ул.Гагарина, д.1</v>
      </c>
    </row>
    <row r="7238" spans="1:18" hidden="1" x14ac:dyDescent="0.25">
      <c r="A7238" s="32">
        <v>912031</v>
      </c>
      <c r="B7238" s="31" t="s">
        <v>6447</v>
      </c>
      <c r="C7238" s="31" t="s">
        <v>6448</v>
      </c>
      <c r="D7238" s="31" t="s">
        <v>6449</v>
      </c>
      <c r="E7238" s="31" t="s">
        <v>145</v>
      </c>
      <c r="F7238" s="31" t="s">
        <v>122</v>
      </c>
      <c r="G7238" s="31" t="s">
        <v>107</v>
      </c>
      <c r="H7238" s="31" t="s">
        <v>108</v>
      </c>
      <c r="I7238" s="31" t="s">
        <v>6450</v>
      </c>
      <c r="J7238" s="31" t="s">
        <v>6451</v>
      </c>
      <c r="K7238" s="31" t="s">
        <v>110</v>
      </c>
      <c r="L7238" s="31" t="s">
        <v>6448</v>
      </c>
      <c r="M7238" s="31" t="s">
        <v>25936</v>
      </c>
      <c r="N7238" s="31" t="s">
        <v>25931</v>
      </c>
      <c r="O7238" s="31" t="s">
        <v>25929</v>
      </c>
      <c r="P7238" s="32" t="s">
        <v>67</v>
      </c>
      <c r="Q7238" s="32">
        <v>0</v>
      </c>
      <c r="R7238" t="str">
        <f t="shared" si="113"/>
        <v>Підкамінна Т.В. ПП, маг. "Продукти" р-н Городокский Район, г.Городок, ул.Шевченко, д.31</v>
      </c>
    </row>
    <row r="7239" spans="1:18" hidden="1" x14ac:dyDescent="0.25">
      <c r="A7239" s="32">
        <v>912032</v>
      </c>
      <c r="B7239" s="31" t="s">
        <v>6452</v>
      </c>
      <c r="C7239" s="31" t="s">
        <v>6453</v>
      </c>
      <c r="D7239" s="31" t="s">
        <v>6454</v>
      </c>
      <c r="E7239" s="31" t="s">
        <v>135</v>
      </c>
      <c r="F7239" s="31" t="s">
        <v>122</v>
      </c>
      <c r="G7239" s="31" t="s">
        <v>107</v>
      </c>
      <c r="H7239" s="31" t="s">
        <v>108</v>
      </c>
      <c r="I7239" s="31" t="s">
        <v>6455</v>
      </c>
      <c r="J7239" s="31" t="s">
        <v>6456</v>
      </c>
      <c r="K7239" s="31" t="s">
        <v>110</v>
      </c>
      <c r="L7239" s="31" t="s">
        <v>6453</v>
      </c>
      <c r="M7239" s="31" t="s">
        <v>12</v>
      </c>
      <c r="N7239" s="31" t="s">
        <v>25930</v>
      </c>
      <c r="O7239" s="31" t="s">
        <v>25929</v>
      </c>
      <c r="P7239" s="32" t="s">
        <v>67</v>
      </c>
      <c r="Q7239" s="32">
        <v>0</v>
      </c>
      <c r="R7239" t="str">
        <f t="shared" si="113"/>
        <v>Вальчук В.М. маг. "Продукти" р-н Изяславский Район, г.Изяслав, ул.Независимости, д.45</v>
      </c>
    </row>
    <row r="7240" spans="1:18" hidden="1" x14ac:dyDescent="0.25">
      <c r="A7240" s="32">
        <v>921338</v>
      </c>
      <c r="B7240" s="31" t="s">
        <v>6627</v>
      </c>
      <c r="C7240" s="31" t="s">
        <v>6628</v>
      </c>
      <c r="D7240" s="31" t="s">
        <v>6629</v>
      </c>
      <c r="E7240" s="31" t="s">
        <v>145</v>
      </c>
      <c r="F7240" s="31" t="s">
        <v>122</v>
      </c>
      <c r="G7240" s="31" t="s">
        <v>107</v>
      </c>
      <c r="H7240" s="31" t="s">
        <v>108</v>
      </c>
      <c r="I7240" s="31" t="s">
        <v>124</v>
      </c>
      <c r="J7240" s="31" t="s">
        <v>109</v>
      </c>
      <c r="K7240" s="31" t="s">
        <v>110</v>
      </c>
      <c r="L7240" s="31" t="s">
        <v>6628</v>
      </c>
      <c r="M7240" s="31" t="s">
        <v>25936</v>
      </c>
      <c r="N7240" s="31" t="s">
        <v>25931</v>
      </c>
      <c r="O7240" s="31" t="s">
        <v>25929</v>
      </c>
      <c r="P7240" s="32" t="s">
        <v>66</v>
      </c>
      <c r="Q7240" s="32">
        <v>0</v>
      </c>
      <c r="R7240" t="str">
        <f t="shared" si="113"/>
        <v>Заокотнюк А.П. ПП,  кіоск р-н Ярмолинецкий Район, пгт.Ярмолинцы (ринок)</v>
      </c>
    </row>
    <row r="7241" spans="1:18" hidden="1" x14ac:dyDescent="0.25">
      <c r="A7241" s="32">
        <v>783570</v>
      </c>
      <c r="B7241" s="31" t="s">
        <v>6694</v>
      </c>
      <c r="C7241" s="31" t="s">
        <v>6695</v>
      </c>
      <c r="D7241" s="31" t="s">
        <v>6696</v>
      </c>
      <c r="E7241" s="31" t="s">
        <v>145</v>
      </c>
      <c r="F7241" s="31" t="s">
        <v>122</v>
      </c>
      <c r="G7241" s="31" t="s">
        <v>107</v>
      </c>
      <c r="H7241" s="31" t="s">
        <v>108</v>
      </c>
      <c r="I7241" s="31" t="s">
        <v>6697</v>
      </c>
      <c r="J7241" s="31" t="s">
        <v>6698</v>
      </c>
      <c r="K7241" s="31" t="s">
        <v>110</v>
      </c>
      <c r="L7241" s="31" t="s">
        <v>6695</v>
      </c>
      <c r="M7241" s="31" t="s">
        <v>13</v>
      </c>
      <c r="N7241" s="31" t="s">
        <v>25931</v>
      </c>
      <c r="O7241" s="31" t="s">
        <v>25929</v>
      </c>
      <c r="P7241" s="32" t="s">
        <v>66</v>
      </c>
      <c r="Q7241" s="32">
        <v>1</v>
      </c>
      <c r="R7241" t="str">
        <f t="shared" si="113"/>
        <v>Захарків О.Б. ПП, маг. "Продукти" р-н Городокский Район, с.Сатановка (зупинка біля школи)</v>
      </c>
    </row>
    <row r="7242" spans="1:18" hidden="1" x14ac:dyDescent="0.25">
      <c r="A7242" s="32">
        <v>783580</v>
      </c>
      <c r="B7242" s="31" t="s">
        <v>6722</v>
      </c>
      <c r="C7242" s="31" t="s">
        <v>6723</v>
      </c>
      <c r="D7242" s="31" t="s">
        <v>6724</v>
      </c>
      <c r="E7242" s="31" t="s">
        <v>145</v>
      </c>
      <c r="F7242" s="31" t="s">
        <v>122</v>
      </c>
      <c r="G7242" s="31" t="s">
        <v>107</v>
      </c>
      <c r="H7242" s="31" t="s">
        <v>108</v>
      </c>
      <c r="I7242" s="31" t="s">
        <v>6725</v>
      </c>
      <c r="J7242" s="31" t="s">
        <v>6726</v>
      </c>
      <c r="K7242" s="31" t="s">
        <v>110</v>
      </c>
      <c r="L7242" s="31" t="s">
        <v>6723</v>
      </c>
      <c r="M7242" s="31" t="s">
        <v>13</v>
      </c>
      <c r="N7242" s="31" t="s">
        <v>25931</v>
      </c>
      <c r="O7242" s="31" t="s">
        <v>25929</v>
      </c>
      <c r="P7242" s="32" t="s">
        <v>66</v>
      </c>
      <c r="Q7242" s="32">
        <v>1</v>
      </c>
      <c r="R7242" t="str">
        <f t="shared" si="113"/>
        <v>Руденька О.В. ПП, маг. "Шанс" р-н Деражнянский Район, г.Деражня, ул.Заводская, д.0 (0)</v>
      </c>
    </row>
    <row r="7243" spans="1:18" hidden="1" x14ac:dyDescent="0.25">
      <c r="A7243" s="32">
        <v>922141</v>
      </c>
      <c r="B7243" s="31" t="s">
        <v>6753</v>
      </c>
      <c r="C7243" s="31" t="s">
        <v>6754</v>
      </c>
      <c r="D7243" s="31" t="s">
        <v>6755</v>
      </c>
      <c r="E7243" s="31" t="s">
        <v>145</v>
      </c>
      <c r="F7243" s="31" t="s">
        <v>122</v>
      </c>
      <c r="G7243" s="31" t="s">
        <v>107</v>
      </c>
      <c r="H7243" s="31" t="s">
        <v>108</v>
      </c>
      <c r="I7243" s="31" t="s">
        <v>6756</v>
      </c>
      <c r="J7243" s="31" t="s">
        <v>6757</v>
      </c>
      <c r="K7243" s="31" t="s">
        <v>110</v>
      </c>
      <c r="L7243" s="31" t="s">
        <v>6754</v>
      </c>
      <c r="M7243" s="31" t="s">
        <v>14</v>
      </c>
      <c r="N7243" s="31" t="s">
        <v>25931</v>
      </c>
      <c r="O7243" s="31" t="s">
        <v>25929</v>
      </c>
      <c r="P7243" s="32" t="s">
        <v>67</v>
      </c>
      <c r="Q7243" s="32">
        <v>0.5</v>
      </c>
      <c r="R7243" t="str">
        <f t="shared" si="113"/>
        <v>Черняк М.К. ПП, маг. "Продукти" р-н Волочисский Район, с.Федорки, ул.Ленина, д.1</v>
      </c>
    </row>
    <row r="7244" spans="1:18" hidden="1" x14ac:dyDescent="0.25">
      <c r="A7244" s="32">
        <v>922142</v>
      </c>
      <c r="B7244" s="31" t="s">
        <v>6758</v>
      </c>
      <c r="C7244" s="31" t="s">
        <v>6759</v>
      </c>
      <c r="D7244" s="31" t="s">
        <v>6760</v>
      </c>
      <c r="E7244" s="31" t="s">
        <v>145</v>
      </c>
      <c r="F7244" s="31" t="s">
        <v>122</v>
      </c>
      <c r="G7244" s="31" t="s">
        <v>107</v>
      </c>
      <c r="H7244" s="31" t="s">
        <v>108</v>
      </c>
      <c r="I7244" s="31" t="s">
        <v>6761</v>
      </c>
      <c r="J7244" s="31" t="s">
        <v>6762</v>
      </c>
      <c r="K7244" s="31" t="s">
        <v>110</v>
      </c>
      <c r="L7244" s="31" t="s">
        <v>6759</v>
      </c>
      <c r="M7244" s="31" t="s">
        <v>14</v>
      </c>
      <c r="N7244" s="31" t="s">
        <v>25931</v>
      </c>
      <c r="O7244" s="31" t="s">
        <v>25929</v>
      </c>
      <c r="P7244" s="32" t="s">
        <v>25948</v>
      </c>
      <c r="Q7244" s="32">
        <v>0.5</v>
      </c>
      <c r="R7244" t="str">
        <f t="shared" si="113"/>
        <v>Сидорчук А.П. ПП, маг. "Продукти" р-н Волочисский Район, с.Федорки, д.0</v>
      </c>
    </row>
    <row r="7245" spans="1:18" hidden="1" x14ac:dyDescent="0.25">
      <c r="A7245" s="32">
        <v>793333</v>
      </c>
      <c r="B7245" s="31" t="s">
        <v>6980</v>
      </c>
      <c r="C7245" s="31" t="s">
        <v>6658</v>
      </c>
      <c r="D7245" s="31" t="s">
        <v>6981</v>
      </c>
      <c r="E7245" s="31" t="s">
        <v>135</v>
      </c>
      <c r="F7245" s="31" t="s">
        <v>122</v>
      </c>
      <c r="G7245" s="31" t="s">
        <v>107</v>
      </c>
      <c r="H7245" s="31" t="s">
        <v>108</v>
      </c>
      <c r="I7245" s="31" t="s">
        <v>6660</v>
      </c>
      <c r="J7245" s="31" t="s">
        <v>6661</v>
      </c>
      <c r="K7245" s="31" t="s">
        <v>110</v>
      </c>
      <c r="L7245" s="31" t="s">
        <v>6658</v>
      </c>
      <c r="M7245" s="31" t="s">
        <v>7</v>
      </c>
      <c r="N7245" s="31" t="s">
        <v>25930</v>
      </c>
      <c r="O7245" s="31" t="s">
        <v>25929</v>
      </c>
      <c r="P7245" s="32" t="s">
        <v>66</v>
      </c>
      <c r="Q7245" s="32">
        <v>0.5</v>
      </c>
      <c r="R7245" t="str">
        <f t="shared" si="113"/>
        <v>Груша О.М. ПП, маг. "Оленка" г.Славута, ул.Кузовкова, д.0 (0)</v>
      </c>
    </row>
    <row r="7246" spans="1:18" hidden="1" x14ac:dyDescent="0.25">
      <c r="A7246" s="32">
        <v>828349</v>
      </c>
      <c r="B7246" s="31" t="s">
        <v>6987</v>
      </c>
      <c r="C7246" s="31" t="s">
        <v>6988</v>
      </c>
      <c r="D7246" s="31" t="s">
        <v>6989</v>
      </c>
      <c r="E7246" s="31" t="s">
        <v>145</v>
      </c>
      <c r="F7246" s="31" t="s">
        <v>122</v>
      </c>
      <c r="G7246" s="31" t="s">
        <v>107</v>
      </c>
      <c r="H7246" s="31" t="s">
        <v>108</v>
      </c>
      <c r="I7246" s="31" t="s">
        <v>6990</v>
      </c>
      <c r="J7246" s="31" t="s">
        <v>6991</v>
      </c>
      <c r="K7246" s="31" t="s">
        <v>110</v>
      </c>
      <c r="L7246" s="31" t="s">
        <v>6988</v>
      </c>
      <c r="M7246" s="31" t="s">
        <v>25936</v>
      </c>
      <c r="N7246" s="31" t="s">
        <v>25931</v>
      </c>
      <c r="O7246" s="31" t="s">
        <v>25929</v>
      </c>
      <c r="P7246" s="32" t="s">
        <v>67</v>
      </c>
      <c r="Q7246" s="32">
        <v>0</v>
      </c>
      <c r="R7246" t="str">
        <f t="shared" si="113"/>
        <v>Єлаш В.М. ПП, маг. "Продукти" р-н Городокский Район, г.Городок, ул.Шевченко, д.42</v>
      </c>
    </row>
    <row r="7247" spans="1:18" hidden="1" x14ac:dyDescent="0.25">
      <c r="A7247" s="32">
        <v>828494</v>
      </c>
      <c r="B7247" s="31" t="s">
        <v>7016</v>
      </c>
      <c r="C7247" s="31" t="s">
        <v>7017</v>
      </c>
      <c r="D7247" s="31" t="s">
        <v>5691</v>
      </c>
      <c r="E7247" s="31" t="s">
        <v>135</v>
      </c>
      <c r="F7247" s="31" t="s">
        <v>122</v>
      </c>
      <c r="G7247" s="31" t="s">
        <v>107</v>
      </c>
      <c r="H7247" s="31" t="s">
        <v>108</v>
      </c>
      <c r="I7247" s="31" t="s">
        <v>7018</v>
      </c>
      <c r="J7247" s="31" t="s">
        <v>7019</v>
      </c>
      <c r="K7247" s="31" t="s">
        <v>110</v>
      </c>
      <c r="L7247" s="31" t="s">
        <v>7017</v>
      </c>
      <c r="M7247" s="31" t="s">
        <v>7</v>
      </c>
      <c r="N7247" s="31" t="s">
        <v>25930</v>
      </c>
      <c r="O7247" s="31" t="s">
        <v>25929</v>
      </c>
      <c r="P7247" s="32" t="s">
        <v>67</v>
      </c>
      <c r="Q7247" s="32">
        <v>0.5</v>
      </c>
      <c r="R7247" t="str">
        <f t="shared" si="113"/>
        <v>Задворний Ю.В. ПП, "Компютерий клуб" г.Славута, д.0 (0)</v>
      </c>
    </row>
    <row r="7248" spans="1:18" hidden="1" x14ac:dyDescent="0.25">
      <c r="A7248" s="32">
        <v>829130</v>
      </c>
      <c r="B7248" s="31" t="s">
        <v>7026</v>
      </c>
      <c r="C7248" s="31" t="s">
        <v>7027</v>
      </c>
      <c r="D7248" s="31" t="s">
        <v>7028</v>
      </c>
      <c r="E7248" s="31" t="s">
        <v>145</v>
      </c>
      <c r="F7248" s="31" t="s">
        <v>122</v>
      </c>
      <c r="G7248" s="31" t="s">
        <v>107</v>
      </c>
      <c r="H7248" s="31" t="s">
        <v>108</v>
      </c>
      <c r="I7248" s="31" t="s">
        <v>7029</v>
      </c>
      <c r="J7248" s="31" t="s">
        <v>7030</v>
      </c>
      <c r="K7248" s="31" t="s">
        <v>110</v>
      </c>
      <c r="L7248" s="31" t="s">
        <v>6652</v>
      </c>
      <c r="M7248" s="31" t="s">
        <v>14</v>
      </c>
      <c r="N7248" s="31" t="s">
        <v>25931</v>
      </c>
      <c r="O7248" s="31" t="s">
        <v>25929</v>
      </c>
      <c r="P7248" s="32" t="s">
        <v>66</v>
      </c>
      <c r="Q7248" s="32">
        <v>1</v>
      </c>
      <c r="R7248" t="str">
        <f t="shared" si="113"/>
        <v>Дрогомерецький Р.А. ПП, маг. "Продукти" р-н Волочисский Район, с.Бальковцы, ул.Огородная, д.3а</v>
      </c>
    </row>
    <row r="7249" spans="1:18" hidden="1" x14ac:dyDescent="0.25">
      <c r="A7249" s="32">
        <v>165334</v>
      </c>
      <c r="B7249" s="31" t="s">
        <v>20673</v>
      </c>
      <c r="C7249" s="31" t="s">
        <v>20674</v>
      </c>
      <c r="D7249" s="31" t="s">
        <v>20675</v>
      </c>
      <c r="E7249" s="31" t="s">
        <v>145</v>
      </c>
      <c r="F7249" s="31" t="s">
        <v>122</v>
      </c>
      <c r="G7249" s="31" t="s">
        <v>107</v>
      </c>
      <c r="H7249" s="31" t="s">
        <v>108</v>
      </c>
      <c r="I7249" s="31" t="s">
        <v>20676</v>
      </c>
      <c r="J7249" s="31" t="s">
        <v>20677</v>
      </c>
      <c r="K7249" s="31" t="s">
        <v>110</v>
      </c>
      <c r="L7249" s="31" t="s">
        <v>20674</v>
      </c>
      <c r="M7249" s="31" t="s">
        <v>16</v>
      </c>
      <c r="N7249" s="31" t="s">
        <v>25931</v>
      </c>
      <c r="O7249" s="31" t="s">
        <v>25929</v>
      </c>
      <c r="P7249" s="32" t="s">
        <v>67</v>
      </c>
      <c r="Q7249" s="32">
        <v>1</v>
      </c>
      <c r="R7249" t="str">
        <f t="shared" si="113"/>
        <v>Сафронюк Т.І. ПП, маг. "Вігос" р-н Виньковецкий Район, с.Зиньков, ул.Ленина, д.14</v>
      </c>
    </row>
    <row r="7250" spans="1:18" hidden="1" x14ac:dyDescent="0.25">
      <c r="A7250" s="32">
        <v>165334</v>
      </c>
      <c r="B7250" s="31" t="s">
        <v>20673</v>
      </c>
      <c r="C7250" s="31" t="s">
        <v>20674</v>
      </c>
      <c r="D7250" s="31" t="s">
        <v>20675</v>
      </c>
      <c r="E7250" s="31" t="s">
        <v>145</v>
      </c>
      <c r="F7250" s="31" t="s">
        <v>122</v>
      </c>
      <c r="G7250" s="31" t="s">
        <v>107</v>
      </c>
      <c r="H7250" s="31" t="s">
        <v>108</v>
      </c>
      <c r="I7250" s="31"/>
      <c r="J7250" s="31"/>
      <c r="K7250" s="31" t="s">
        <v>110</v>
      </c>
      <c r="L7250" s="31" t="s">
        <v>20674</v>
      </c>
      <c r="M7250" s="31" t="s">
        <v>16</v>
      </c>
      <c r="N7250" s="31" t="s">
        <v>25931</v>
      </c>
      <c r="O7250" s="31" t="s">
        <v>25929</v>
      </c>
      <c r="P7250" s="32" t="s">
        <v>67</v>
      </c>
      <c r="Q7250" s="32">
        <v>1</v>
      </c>
      <c r="R7250" t="str">
        <f t="shared" si="113"/>
        <v>Сафронюк Т.І. ПП, маг. "Вігос" р-н Виньковецкий Район, с.Зиньков, ул.Ленина, д.14</v>
      </c>
    </row>
    <row r="7251" spans="1:18" hidden="1" x14ac:dyDescent="0.25">
      <c r="A7251" s="32">
        <v>165335</v>
      </c>
      <c r="B7251" s="31" t="s">
        <v>20678</v>
      </c>
      <c r="C7251" s="31" t="s">
        <v>20679</v>
      </c>
      <c r="D7251" s="31" t="s">
        <v>20666</v>
      </c>
      <c r="E7251" s="31" t="s">
        <v>145</v>
      </c>
      <c r="F7251" s="31" t="s">
        <v>122</v>
      </c>
      <c r="G7251" s="31" t="s">
        <v>107</v>
      </c>
      <c r="H7251" s="31" t="s">
        <v>108</v>
      </c>
      <c r="I7251" s="31"/>
      <c r="J7251" s="31"/>
      <c r="K7251" s="31" t="s">
        <v>110</v>
      </c>
      <c r="L7251" s="31" t="s">
        <v>20679</v>
      </c>
      <c r="M7251" s="31" t="s">
        <v>25936</v>
      </c>
      <c r="N7251" s="31" t="s">
        <v>25931</v>
      </c>
      <c r="O7251" s="31" t="s">
        <v>25929</v>
      </c>
      <c r="P7251" s="32" t="s">
        <v>67</v>
      </c>
      <c r="Q7251" s="32">
        <v>0</v>
      </c>
      <c r="R7251" t="str">
        <f t="shared" si="113"/>
        <v>Саша ПП, маг. "Саша" р-н Городокский Район, пгт.Сатанов, ул.Хоркуцы, д.1</v>
      </c>
    </row>
    <row r="7252" spans="1:18" hidden="1" x14ac:dyDescent="0.25">
      <c r="A7252" s="32">
        <v>165335</v>
      </c>
      <c r="B7252" s="31" t="s">
        <v>20678</v>
      </c>
      <c r="C7252" s="31" t="s">
        <v>20679</v>
      </c>
      <c r="D7252" s="31" t="s">
        <v>20666</v>
      </c>
      <c r="E7252" s="31" t="s">
        <v>145</v>
      </c>
      <c r="F7252" s="31" t="s">
        <v>122</v>
      </c>
      <c r="G7252" s="31" t="s">
        <v>107</v>
      </c>
      <c r="H7252" s="31" t="s">
        <v>108</v>
      </c>
      <c r="I7252" s="31" t="s">
        <v>20680</v>
      </c>
      <c r="J7252" s="31" t="s">
        <v>20681</v>
      </c>
      <c r="K7252" s="31" t="s">
        <v>110</v>
      </c>
      <c r="L7252" s="31" t="s">
        <v>20679</v>
      </c>
      <c r="M7252" s="31" t="s">
        <v>25936</v>
      </c>
      <c r="N7252" s="31" t="s">
        <v>25931</v>
      </c>
      <c r="O7252" s="31" t="s">
        <v>25929</v>
      </c>
      <c r="P7252" s="32" t="s">
        <v>67</v>
      </c>
      <c r="Q7252" s="32">
        <v>0</v>
      </c>
      <c r="R7252" t="str">
        <f t="shared" si="113"/>
        <v>Саша ПП, маг. "Саша" р-н Городокский Район, пгт.Сатанов, ул.Хоркуцы, д.1</v>
      </c>
    </row>
    <row r="7253" spans="1:18" hidden="1" x14ac:dyDescent="0.25">
      <c r="A7253" s="32">
        <v>165364</v>
      </c>
      <c r="B7253" s="31" t="s">
        <v>20756</v>
      </c>
      <c r="C7253" s="31" t="s">
        <v>20757</v>
      </c>
      <c r="D7253" s="31" t="s">
        <v>20758</v>
      </c>
      <c r="E7253" s="31" t="s">
        <v>135</v>
      </c>
      <c r="F7253" s="31" t="s">
        <v>122</v>
      </c>
      <c r="G7253" s="31" t="s">
        <v>107</v>
      </c>
      <c r="H7253" s="31" t="s">
        <v>108</v>
      </c>
      <c r="I7253" s="31" t="s">
        <v>20759</v>
      </c>
      <c r="J7253" s="31" t="s">
        <v>20760</v>
      </c>
      <c r="K7253" s="31" t="s">
        <v>110</v>
      </c>
      <c r="L7253" s="31" t="s">
        <v>20757</v>
      </c>
      <c r="M7253" s="31" t="s">
        <v>9</v>
      </c>
      <c r="N7253" s="31" t="s">
        <v>25930</v>
      </c>
      <c r="O7253" s="31" t="s">
        <v>25929</v>
      </c>
      <c r="P7253" s="32" t="s">
        <v>66</v>
      </c>
      <c r="Q7253" s="32">
        <v>1</v>
      </c>
      <c r="R7253" t="str">
        <f t="shared" si="113"/>
        <v>Семенюк В.М. ПП, маг. "Людмила" р-н Белогорский Район, пгт.Белогорье, ул.Шевченко, д.86</v>
      </c>
    </row>
    <row r="7254" spans="1:18" hidden="1" x14ac:dyDescent="0.25">
      <c r="A7254" s="32">
        <v>165367</v>
      </c>
      <c r="B7254" s="31" t="s">
        <v>20768</v>
      </c>
      <c r="C7254" s="31" t="s">
        <v>20769</v>
      </c>
      <c r="D7254" s="31" t="s">
        <v>20770</v>
      </c>
      <c r="E7254" s="31" t="s">
        <v>135</v>
      </c>
      <c r="F7254" s="31" t="s">
        <v>122</v>
      </c>
      <c r="G7254" s="31" t="s">
        <v>107</v>
      </c>
      <c r="H7254" s="31" t="s">
        <v>108</v>
      </c>
      <c r="I7254" s="31" t="s">
        <v>20771</v>
      </c>
      <c r="J7254" s="31" t="s">
        <v>20772</v>
      </c>
      <c r="K7254" s="31" t="s">
        <v>110</v>
      </c>
      <c r="L7254" s="31" t="s">
        <v>20769</v>
      </c>
      <c r="M7254" s="31" t="s">
        <v>8</v>
      </c>
      <c r="N7254" s="31" t="s">
        <v>25930</v>
      </c>
      <c r="O7254" s="31" t="s">
        <v>25929</v>
      </c>
      <c r="P7254" s="32" t="s">
        <v>67</v>
      </c>
      <c r="Q7254" s="32">
        <v>1</v>
      </c>
      <c r="R7254" t="str">
        <f t="shared" si="113"/>
        <v>Семенюк П.Й. ПП, "ларьок" р-н Шепетовский Район, с.Климентовичи, ул.Ленина, д.7/2</v>
      </c>
    </row>
    <row r="7255" spans="1:18" hidden="1" x14ac:dyDescent="0.25">
      <c r="A7255" s="32">
        <v>165367</v>
      </c>
      <c r="B7255" s="31" t="s">
        <v>20768</v>
      </c>
      <c r="C7255" s="31" t="s">
        <v>20769</v>
      </c>
      <c r="D7255" s="31" t="s">
        <v>20770</v>
      </c>
      <c r="E7255" s="31" t="s">
        <v>135</v>
      </c>
      <c r="F7255" s="31" t="s">
        <v>122</v>
      </c>
      <c r="G7255" s="31" t="s">
        <v>107</v>
      </c>
      <c r="H7255" s="31" t="s">
        <v>108</v>
      </c>
      <c r="I7255" s="31"/>
      <c r="J7255" s="31"/>
      <c r="K7255" s="31" t="s">
        <v>110</v>
      </c>
      <c r="L7255" s="31" t="s">
        <v>20769</v>
      </c>
      <c r="M7255" s="31" t="s">
        <v>8</v>
      </c>
      <c r="N7255" s="31" t="s">
        <v>25930</v>
      </c>
      <c r="O7255" s="31" t="s">
        <v>25929</v>
      </c>
      <c r="P7255" s="32" t="s">
        <v>67</v>
      </c>
      <c r="Q7255" s="32">
        <v>1</v>
      </c>
      <c r="R7255" t="str">
        <f t="shared" si="113"/>
        <v>Семенюк П.Й. ПП, "ларьок" р-н Шепетовский Район, с.Климентовичи, ул.Ленина, д.7/2</v>
      </c>
    </row>
    <row r="7256" spans="1:18" hidden="1" x14ac:dyDescent="0.25">
      <c r="A7256" s="32">
        <v>165379</v>
      </c>
      <c r="B7256" s="31" t="s">
        <v>20798</v>
      </c>
      <c r="C7256" s="31" t="s">
        <v>20797</v>
      </c>
      <c r="D7256" s="31" t="s">
        <v>20799</v>
      </c>
      <c r="E7256" s="31" t="s">
        <v>145</v>
      </c>
      <c r="F7256" s="31" t="s">
        <v>122</v>
      </c>
      <c r="G7256" s="31" t="s">
        <v>107</v>
      </c>
      <c r="H7256" s="31" t="s">
        <v>108</v>
      </c>
      <c r="I7256" s="31" t="s">
        <v>20800</v>
      </c>
      <c r="J7256" s="31" t="s">
        <v>20801</v>
      </c>
      <c r="K7256" s="31" t="s">
        <v>110</v>
      </c>
      <c r="L7256" s="31" t="s">
        <v>20797</v>
      </c>
      <c r="M7256" s="31" t="s">
        <v>13</v>
      </c>
      <c r="N7256" s="31" t="s">
        <v>25931</v>
      </c>
      <c r="O7256" s="31" t="s">
        <v>25929</v>
      </c>
      <c r="P7256" s="32" t="s">
        <v>66</v>
      </c>
      <c r="Q7256" s="32">
        <v>1</v>
      </c>
      <c r="R7256" t="str">
        <f t="shared" si="113"/>
        <v>Середюк В.І. ПП, маг. "Збруч" р-н Городокский Район, пгт.Сатанов, ул.Сатанивского (біля санаторія)</v>
      </c>
    </row>
    <row r="7257" spans="1:18" hidden="1" x14ac:dyDescent="0.25">
      <c r="A7257" s="32">
        <v>165380</v>
      </c>
      <c r="B7257" s="31" t="s">
        <v>20802</v>
      </c>
      <c r="C7257" s="31" t="s">
        <v>20803</v>
      </c>
      <c r="D7257" s="31" t="s">
        <v>20804</v>
      </c>
      <c r="E7257" s="31" t="s">
        <v>145</v>
      </c>
      <c r="F7257" s="31" t="s">
        <v>122</v>
      </c>
      <c r="G7257" s="31" t="s">
        <v>107</v>
      </c>
      <c r="H7257" s="31" t="s">
        <v>108</v>
      </c>
      <c r="I7257" s="31" t="s">
        <v>20800</v>
      </c>
      <c r="J7257" s="31" t="s">
        <v>20801</v>
      </c>
      <c r="K7257" s="31" t="s">
        <v>110</v>
      </c>
      <c r="L7257" s="31" t="s">
        <v>20803</v>
      </c>
      <c r="M7257" s="31" t="s">
        <v>25936</v>
      </c>
      <c r="N7257" s="31" t="s">
        <v>25931</v>
      </c>
      <c r="O7257" s="31" t="s">
        <v>25929</v>
      </c>
      <c r="P7257" s="32" t="s">
        <v>67</v>
      </c>
      <c r="Q7257" s="32">
        <v>0.5</v>
      </c>
      <c r="R7257" t="str">
        <f t="shared" si="113"/>
        <v>Середюк В.І. ПП, маг. "СВ №2" р-н Городокский Район, г.Городок, ул.Шевченко, д.44</v>
      </c>
    </row>
    <row r="7258" spans="1:18" hidden="1" x14ac:dyDescent="0.25">
      <c r="A7258" s="32">
        <v>165381</v>
      </c>
      <c r="B7258" s="31" t="s">
        <v>20805</v>
      </c>
      <c r="C7258" s="31" t="s">
        <v>20806</v>
      </c>
      <c r="D7258" s="31" t="s">
        <v>20807</v>
      </c>
      <c r="E7258" s="31" t="s">
        <v>145</v>
      </c>
      <c r="F7258" s="31" t="s">
        <v>122</v>
      </c>
      <c r="G7258" s="31" t="s">
        <v>107</v>
      </c>
      <c r="H7258" s="31" t="s">
        <v>108</v>
      </c>
      <c r="I7258" s="31" t="s">
        <v>20800</v>
      </c>
      <c r="J7258" s="31" t="s">
        <v>20801</v>
      </c>
      <c r="K7258" s="31" t="s">
        <v>110</v>
      </c>
      <c r="L7258" s="31" t="s">
        <v>20806</v>
      </c>
      <c r="M7258" s="31" t="s">
        <v>25936</v>
      </c>
      <c r="N7258" s="31" t="s">
        <v>25931</v>
      </c>
      <c r="O7258" s="31" t="s">
        <v>25929</v>
      </c>
      <c r="P7258" s="32" t="s">
        <v>66</v>
      </c>
      <c r="Q7258" s="32">
        <v>1</v>
      </c>
      <c r="R7258" t="str">
        <f t="shared" si="113"/>
        <v>Середюк В.І. ПП, маг. "СВ" р-н Городокский Район, г.Городок, ул.Грушевского (зупинка СВ)</v>
      </c>
    </row>
    <row r="7259" spans="1:18" hidden="1" x14ac:dyDescent="0.25">
      <c r="A7259" s="32">
        <v>165381</v>
      </c>
      <c r="B7259" s="31" t="s">
        <v>20805</v>
      </c>
      <c r="C7259" s="31" t="s">
        <v>20806</v>
      </c>
      <c r="D7259" s="31" t="s">
        <v>20807</v>
      </c>
      <c r="E7259" s="31" t="s">
        <v>145</v>
      </c>
      <c r="F7259" s="31" t="s">
        <v>122</v>
      </c>
      <c r="G7259" s="31" t="s">
        <v>107</v>
      </c>
      <c r="H7259" s="31" t="s">
        <v>108</v>
      </c>
      <c r="I7259" s="31"/>
      <c r="J7259" s="31"/>
      <c r="K7259" s="31" t="s">
        <v>110</v>
      </c>
      <c r="L7259" s="31" t="s">
        <v>20806</v>
      </c>
      <c r="M7259" s="31" t="s">
        <v>25936</v>
      </c>
      <c r="N7259" s="31" t="s">
        <v>25931</v>
      </c>
      <c r="O7259" s="31" t="s">
        <v>25929</v>
      </c>
      <c r="P7259" s="32" t="s">
        <v>66</v>
      </c>
      <c r="Q7259" s="32">
        <v>1</v>
      </c>
      <c r="R7259" t="str">
        <f t="shared" si="113"/>
        <v>Середюк В.І. ПП, маг. "СВ" р-н Городокский Район, г.Городок, ул.Грушевского (зупинка СВ)</v>
      </c>
    </row>
    <row r="7260" spans="1:18" hidden="1" x14ac:dyDescent="0.25">
      <c r="A7260" s="32">
        <v>165386</v>
      </c>
      <c r="B7260" s="31" t="s">
        <v>20818</v>
      </c>
      <c r="C7260" s="31" t="s">
        <v>3846</v>
      </c>
      <c r="D7260" s="31" t="s">
        <v>20819</v>
      </c>
      <c r="E7260" s="31" t="s">
        <v>135</v>
      </c>
      <c r="F7260" s="31" t="s">
        <v>122</v>
      </c>
      <c r="G7260" s="31" t="s">
        <v>107</v>
      </c>
      <c r="H7260" s="31" t="s">
        <v>108</v>
      </c>
      <c r="I7260" s="31" t="s">
        <v>476</v>
      </c>
      <c r="J7260" s="31" t="s">
        <v>477</v>
      </c>
      <c r="K7260" s="31" t="s">
        <v>110</v>
      </c>
      <c r="L7260" s="31" t="s">
        <v>3846</v>
      </c>
      <c r="M7260" s="31" t="s">
        <v>11</v>
      </c>
      <c r="N7260" s="31" t="s">
        <v>25930</v>
      </c>
      <c r="O7260" s="31" t="s">
        <v>25929</v>
      </c>
      <c r="P7260" s="32" t="s">
        <v>66</v>
      </c>
      <c r="Q7260" s="32">
        <v>1</v>
      </c>
      <c r="R7260" t="str">
        <f t="shared" si="113"/>
        <v>Волиньтабак ТОВ, маг. "Алкоголь-Тютюн" г.Шепетовка, ул.Островского Николая, д.81</v>
      </c>
    </row>
    <row r="7261" spans="1:18" hidden="1" x14ac:dyDescent="0.25">
      <c r="A7261" s="32">
        <v>165386</v>
      </c>
      <c r="B7261" s="31" t="s">
        <v>20820</v>
      </c>
      <c r="C7261" s="31" t="s">
        <v>3846</v>
      </c>
      <c r="D7261" s="31" t="s">
        <v>20819</v>
      </c>
      <c r="E7261" s="31" t="s">
        <v>135</v>
      </c>
      <c r="F7261" s="31" t="s">
        <v>122</v>
      </c>
      <c r="G7261" s="31" t="s">
        <v>107</v>
      </c>
      <c r="H7261" s="31" t="s">
        <v>108</v>
      </c>
      <c r="I7261" s="31" t="s">
        <v>124</v>
      </c>
      <c r="J7261" s="31" t="s">
        <v>109</v>
      </c>
      <c r="K7261" s="31" t="s">
        <v>110</v>
      </c>
      <c r="L7261" s="31" t="s">
        <v>20821</v>
      </c>
      <c r="M7261" s="31" t="s">
        <v>11</v>
      </c>
      <c r="N7261" s="31" t="s">
        <v>25930</v>
      </c>
      <c r="O7261" s="31" t="s">
        <v>25929</v>
      </c>
      <c r="P7261" s="32" t="s">
        <v>66</v>
      </c>
      <c r="Q7261" s="32">
        <v>1</v>
      </c>
      <c r="R7261" t="str">
        <f t="shared" si="113"/>
        <v>Волиньтабак ТОВ, маг. "Алкоголь-Тютюн" г.Шепетовка, ул.Островского Николая, д.81</v>
      </c>
    </row>
    <row r="7262" spans="1:18" hidden="1" x14ac:dyDescent="0.25">
      <c r="A7262" s="32">
        <v>165390</v>
      </c>
      <c r="B7262" s="31" t="s">
        <v>20827</v>
      </c>
      <c r="C7262" s="31" t="s">
        <v>20828</v>
      </c>
      <c r="D7262" s="31" t="s">
        <v>20829</v>
      </c>
      <c r="E7262" s="31" t="s">
        <v>135</v>
      </c>
      <c r="F7262" s="31" t="s">
        <v>122</v>
      </c>
      <c r="G7262" s="31" t="s">
        <v>115</v>
      </c>
      <c r="H7262" s="31" t="s">
        <v>116</v>
      </c>
      <c r="I7262" s="31" t="s">
        <v>20830</v>
      </c>
      <c r="J7262" s="31" t="s">
        <v>20831</v>
      </c>
      <c r="K7262" s="31" t="s">
        <v>110</v>
      </c>
      <c r="L7262" s="31" t="s">
        <v>20828</v>
      </c>
      <c r="M7262" s="31" t="s">
        <v>11</v>
      </c>
      <c r="N7262" s="31" t="s">
        <v>25930</v>
      </c>
      <c r="O7262" s="31" t="s">
        <v>25929</v>
      </c>
      <c r="P7262" s="32" t="s">
        <v>66</v>
      </c>
      <c r="Q7262" s="32">
        <v>1</v>
      </c>
      <c r="R7262" t="str">
        <f t="shared" si="113"/>
        <v>Сидорська А.Є. ПП, контейнер "№85" г.Шепетовка, ул.1-я Привокзальная, д.85</v>
      </c>
    </row>
    <row r="7263" spans="1:18" hidden="1" x14ac:dyDescent="0.25">
      <c r="A7263" s="32">
        <v>165390</v>
      </c>
      <c r="B7263" s="31" t="s">
        <v>20827</v>
      </c>
      <c r="C7263" s="31" t="s">
        <v>20828</v>
      </c>
      <c r="D7263" s="31" t="s">
        <v>20829</v>
      </c>
      <c r="E7263" s="31" t="s">
        <v>135</v>
      </c>
      <c r="F7263" s="31" t="s">
        <v>122</v>
      </c>
      <c r="G7263" s="31" t="s">
        <v>115</v>
      </c>
      <c r="H7263" s="31" t="s">
        <v>116</v>
      </c>
      <c r="I7263" s="31"/>
      <c r="J7263" s="31"/>
      <c r="K7263" s="31" t="s">
        <v>110</v>
      </c>
      <c r="L7263" s="31" t="s">
        <v>20828</v>
      </c>
      <c r="M7263" s="31" t="s">
        <v>11</v>
      </c>
      <c r="N7263" s="31" t="s">
        <v>25930</v>
      </c>
      <c r="O7263" s="31" t="s">
        <v>25929</v>
      </c>
      <c r="P7263" s="32" t="s">
        <v>66</v>
      </c>
      <c r="Q7263" s="32">
        <v>1</v>
      </c>
      <c r="R7263" t="str">
        <f t="shared" si="113"/>
        <v>Сидорська А.Є. ПП, контейнер "№85" г.Шепетовка, ул.1-я Привокзальная, д.85</v>
      </c>
    </row>
    <row r="7264" spans="1:18" hidden="1" x14ac:dyDescent="0.25">
      <c r="A7264" s="32">
        <v>165397</v>
      </c>
      <c r="B7264" s="31" t="s">
        <v>20840</v>
      </c>
      <c r="C7264" s="31" t="s">
        <v>20841</v>
      </c>
      <c r="D7264" s="31" t="s">
        <v>20842</v>
      </c>
      <c r="E7264" s="31" t="s">
        <v>135</v>
      </c>
      <c r="F7264" s="31" t="s">
        <v>122</v>
      </c>
      <c r="G7264" s="31" t="s">
        <v>107</v>
      </c>
      <c r="H7264" s="31" t="s">
        <v>108</v>
      </c>
      <c r="I7264" s="31" t="s">
        <v>20843</v>
      </c>
      <c r="J7264" s="31" t="s">
        <v>20844</v>
      </c>
      <c r="K7264" s="31" t="s">
        <v>110</v>
      </c>
      <c r="L7264" s="31" t="s">
        <v>20841</v>
      </c>
      <c r="M7264" s="31" t="s">
        <v>9</v>
      </c>
      <c r="N7264" s="31" t="s">
        <v>25930</v>
      </c>
      <c r="O7264" s="31" t="s">
        <v>25929</v>
      </c>
      <c r="P7264" s="32" t="s">
        <v>66</v>
      </c>
      <c r="Q7264" s="32">
        <v>1</v>
      </c>
      <c r="R7264" t="str">
        <f t="shared" si="113"/>
        <v>Зацепанюк І.О. ПП, маг. "Продукти" р-н Белогорский Район, пгт.Белогорье, ул.Шевченко, д.31 (готель)</v>
      </c>
    </row>
    <row r="7265" spans="1:18" hidden="1" x14ac:dyDescent="0.25">
      <c r="A7265" s="32">
        <v>165397</v>
      </c>
      <c r="B7265" s="31" t="s">
        <v>20840</v>
      </c>
      <c r="C7265" s="31" t="s">
        <v>20841</v>
      </c>
      <c r="D7265" s="31" t="s">
        <v>20842</v>
      </c>
      <c r="E7265" s="31" t="s">
        <v>135</v>
      </c>
      <c r="F7265" s="31" t="s">
        <v>122</v>
      </c>
      <c r="G7265" s="31" t="s">
        <v>107</v>
      </c>
      <c r="H7265" s="31" t="s">
        <v>108</v>
      </c>
      <c r="I7265" s="31"/>
      <c r="J7265" s="31"/>
      <c r="K7265" s="31" t="s">
        <v>110</v>
      </c>
      <c r="L7265" s="31" t="s">
        <v>20845</v>
      </c>
      <c r="M7265" s="31" t="s">
        <v>9</v>
      </c>
      <c r="N7265" s="31" t="s">
        <v>25930</v>
      </c>
      <c r="O7265" s="31" t="s">
        <v>25929</v>
      </c>
      <c r="P7265" s="32" t="s">
        <v>66</v>
      </c>
      <c r="Q7265" s="32">
        <v>1</v>
      </c>
      <c r="R7265" t="str">
        <f t="shared" si="113"/>
        <v>Зацепанюк І.О. ПП, маг. "Продукти" р-н Белогорский Район, пгт.Белогорье, ул.Шевченко, д.31 (готель)</v>
      </c>
    </row>
    <row r="7266" spans="1:18" hidden="1" x14ac:dyDescent="0.25">
      <c r="A7266" s="32">
        <v>165398</v>
      </c>
      <c r="B7266" s="31" t="s">
        <v>20846</v>
      </c>
      <c r="C7266" s="31" t="s">
        <v>20847</v>
      </c>
      <c r="D7266" s="31" t="s">
        <v>20848</v>
      </c>
      <c r="E7266" s="31" t="s">
        <v>135</v>
      </c>
      <c r="F7266" s="31" t="s">
        <v>122</v>
      </c>
      <c r="G7266" s="31" t="s">
        <v>107</v>
      </c>
      <c r="H7266" s="31" t="s">
        <v>108</v>
      </c>
      <c r="I7266" s="31" t="s">
        <v>20843</v>
      </c>
      <c r="J7266" s="31" t="s">
        <v>20844</v>
      </c>
      <c r="K7266" s="31" t="s">
        <v>110</v>
      </c>
      <c r="L7266" s="31" t="s">
        <v>20847</v>
      </c>
      <c r="M7266" s="31" t="s">
        <v>9</v>
      </c>
      <c r="N7266" s="31" t="s">
        <v>25930</v>
      </c>
      <c r="O7266" s="31" t="s">
        <v>25929</v>
      </c>
      <c r="P7266" s="32" t="s">
        <v>66</v>
      </c>
      <c r="Q7266" s="32">
        <v>1</v>
      </c>
      <c r="R7266" t="str">
        <f t="shared" si="113"/>
        <v>Зацепанюк І.О. ПП, маг. "Торговий дім" р-н Белогорский Район, пгт.Белогорье, ул.Котовского, д.10а</v>
      </c>
    </row>
    <row r="7267" spans="1:18" hidden="1" x14ac:dyDescent="0.25">
      <c r="A7267" s="32">
        <v>165398</v>
      </c>
      <c r="B7267" s="31" t="s">
        <v>20846</v>
      </c>
      <c r="C7267" s="31" t="s">
        <v>20847</v>
      </c>
      <c r="D7267" s="31" t="s">
        <v>20848</v>
      </c>
      <c r="E7267" s="31" t="s">
        <v>135</v>
      </c>
      <c r="F7267" s="31" t="s">
        <v>122</v>
      </c>
      <c r="G7267" s="31" t="s">
        <v>107</v>
      </c>
      <c r="H7267" s="31" t="s">
        <v>108</v>
      </c>
      <c r="I7267" s="31"/>
      <c r="J7267" s="31"/>
      <c r="K7267" s="31" t="s">
        <v>110</v>
      </c>
      <c r="L7267" s="31" t="s">
        <v>20849</v>
      </c>
      <c r="M7267" s="31" t="s">
        <v>9</v>
      </c>
      <c r="N7267" s="31" t="s">
        <v>25930</v>
      </c>
      <c r="O7267" s="31" t="s">
        <v>25929</v>
      </c>
      <c r="P7267" s="32" t="s">
        <v>66</v>
      </c>
      <c r="Q7267" s="32">
        <v>1</v>
      </c>
      <c r="R7267" t="str">
        <f t="shared" si="113"/>
        <v>Зацепанюк І.О. ПП, маг. "Торговий дім" р-н Белогорский Район, пгт.Белогорье, ул.Котовского, д.10а</v>
      </c>
    </row>
    <row r="7268" spans="1:18" hidden="1" x14ac:dyDescent="0.25">
      <c r="A7268" s="32">
        <v>165399</v>
      </c>
      <c r="B7268" s="31" t="s">
        <v>20850</v>
      </c>
      <c r="C7268" s="31" t="s">
        <v>20851</v>
      </c>
      <c r="D7268" s="31" t="s">
        <v>20852</v>
      </c>
      <c r="E7268" s="31" t="s">
        <v>135</v>
      </c>
      <c r="F7268" s="31" t="s">
        <v>122</v>
      </c>
      <c r="G7268" s="31" t="s">
        <v>107</v>
      </c>
      <c r="H7268" s="31" t="s">
        <v>108</v>
      </c>
      <c r="I7268" s="31" t="s">
        <v>20843</v>
      </c>
      <c r="J7268" s="31" t="s">
        <v>20844</v>
      </c>
      <c r="K7268" s="31" t="s">
        <v>110</v>
      </c>
      <c r="L7268" s="31" t="s">
        <v>20851</v>
      </c>
      <c r="M7268" s="31" t="s">
        <v>9</v>
      </c>
      <c r="N7268" s="31" t="s">
        <v>25930</v>
      </c>
      <c r="O7268" s="31" t="s">
        <v>25929</v>
      </c>
      <c r="P7268" s="32" t="s">
        <v>66</v>
      </c>
      <c r="Q7268" s="32">
        <v>1</v>
      </c>
      <c r="R7268" t="str">
        <f t="shared" si="113"/>
        <v>Зацепанюк І.О. ПП, маг. "Дружба" р-н Белогорский Район, пгт.Белогорье, ул.Шевченко, д.78</v>
      </c>
    </row>
    <row r="7269" spans="1:18" hidden="1" x14ac:dyDescent="0.25">
      <c r="A7269" s="32">
        <v>165399</v>
      </c>
      <c r="B7269" s="31" t="s">
        <v>20850</v>
      </c>
      <c r="C7269" s="31" t="s">
        <v>20851</v>
      </c>
      <c r="D7269" s="31" t="s">
        <v>20852</v>
      </c>
      <c r="E7269" s="31" t="s">
        <v>135</v>
      </c>
      <c r="F7269" s="31" t="s">
        <v>122</v>
      </c>
      <c r="G7269" s="31" t="s">
        <v>107</v>
      </c>
      <c r="H7269" s="31" t="s">
        <v>108</v>
      </c>
      <c r="I7269" s="31"/>
      <c r="J7269" s="31"/>
      <c r="K7269" s="31" t="s">
        <v>110</v>
      </c>
      <c r="L7269" s="31" t="s">
        <v>20853</v>
      </c>
      <c r="M7269" s="31" t="s">
        <v>9</v>
      </c>
      <c r="N7269" s="31" t="s">
        <v>25930</v>
      </c>
      <c r="O7269" s="31" t="s">
        <v>25929</v>
      </c>
      <c r="P7269" s="32" t="s">
        <v>66</v>
      </c>
      <c r="Q7269" s="32">
        <v>1</v>
      </c>
      <c r="R7269" t="str">
        <f t="shared" si="113"/>
        <v>Зацепанюк І.О. ПП, маг. "Дружба" р-н Белогорский Район, пгт.Белогорье, ул.Шевченко, д.78</v>
      </c>
    </row>
    <row r="7270" spans="1:18" hidden="1" x14ac:dyDescent="0.25">
      <c r="A7270" s="32">
        <v>165400</v>
      </c>
      <c r="B7270" s="31" t="s">
        <v>20854</v>
      </c>
      <c r="C7270" s="31" t="s">
        <v>20855</v>
      </c>
      <c r="D7270" s="31" t="s">
        <v>20856</v>
      </c>
      <c r="E7270" s="31" t="s">
        <v>135</v>
      </c>
      <c r="F7270" s="31" t="s">
        <v>122</v>
      </c>
      <c r="G7270" s="31" t="s">
        <v>107</v>
      </c>
      <c r="H7270" s="31" t="s">
        <v>108</v>
      </c>
      <c r="I7270" s="31" t="s">
        <v>20843</v>
      </c>
      <c r="J7270" s="31" t="s">
        <v>20844</v>
      </c>
      <c r="K7270" s="31" t="s">
        <v>110</v>
      </c>
      <c r="L7270" s="31" t="s">
        <v>20855</v>
      </c>
      <c r="M7270" s="31" t="s">
        <v>9</v>
      </c>
      <c r="N7270" s="31" t="s">
        <v>25930</v>
      </c>
      <c r="O7270" s="31" t="s">
        <v>25929</v>
      </c>
      <c r="P7270" s="32" t="s">
        <v>66</v>
      </c>
      <c r="Q7270" s="32">
        <v>1</v>
      </c>
      <c r="R7270" t="str">
        <f t="shared" si="113"/>
        <v>Зацепанюк І.О. ПП, маг. "Продукти №1" р-н Белогорский Район, пгт.Белогорье, ул.Железнодорожная, д.27</v>
      </c>
    </row>
    <row r="7271" spans="1:18" hidden="1" x14ac:dyDescent="0.25">
      <c r="A7271" s="32">
        <v>165400</v>
      </c>
      <c r="B7271" s="31" t="s">
        <v>20854</v>
      </c>
      <c r="C7271" s="31" t="s">
        <v>20855</v>
      </c>
      <c r="D7271" s="31" t="s">
        <v>20856</v>
      </c>
      <c r="E7271" s="31" t="s">
        <v>135</v>
      </c>
      <c r="F7271" s="31" t="s">
        <v>122</v>
      </c>
      <c r="G7271" s="31" t="s">
        <v>107</v>
      </c>
      <c r="H7271" s="31" t="s">
        <v>108</v>
      </c>
      <c r="I7271" s="31"/>
      <c r="J7271" s="31"/>
      <c r="K7271" s="31" t="s">
        <v>110</v>
      </c>
      <c r="L7271" s="31" t="s">
        <v>20857</v>
      </c>
      <c r="M7271" s="31" t="s">
        <v>9</v>
      </c>
      <c r="N7271" s="31" t="s">
        <v>25930</v>
      </c>
      <c r="O7271" s="31" t="s">
        <v>25929</v>
      </c>
      <c r="P7271" s="32" t="s">
        <v>66</v>
      </c>
      <c r="Q7271" s="32">
        <v>1</v>
      </c>
      <c r="R7271" t="str">
        <f t="shared" si="113"/>
        <v>Зацепанюк І.О. ПП, маг. "Продукти №1" р-н Белогорский Район, пгт.Белогорье, ул.Железнодорожная, д.27</v>
      </c>
    </row>
    <row r="7272" spans="1:18" hidden="1" x14ac:dyDescent="0.25">
      <c r="A7272" s="32">
        <v>165409</v>
      </c>
      <c r="B7272" s="31" t="s">
        <v>20873</v>
      </c>
      <c r="C7272" s="31" t="s">
        <v>20874</v>
      </c>
      <c r="D7272" s="31" t="s">
        <v>20875</v>
      </c>
      <c r="E7272" s="31" t="s">
        <v>145</v>
      </c>
      <c r="F7272" s="31" t="s">
        <v>122</v>
      </c>
      <c r="G7272" s="31" t="s">
        <v>107</v>
      </c>
      <c r="H7272" s="31" t="s">
        <v>108</v>
      </c>
      <c r="I7272" s="31"/>
      <c r="J7272" s="31"/>
      <c r="K7272" s="31" t="s">
        <v>110</v>
      </c>
      <c r="L7272" s="31" t="s">
        <v>20876</v>
      </c>
      <c r="M7272" s="31" t="s">
        <v>15</v>
      </c>
      <c r="N7272" s="31" t="s">
        <v>25931</v>
      </c>
      <c r="O7272" s="31" t="s">
        <v>25929</v>
      </c>
      <c r="P7272" s="32" t="s">
        <v>66</v>
      </c>
      <c r="Q7272" s="32">
        <v>1</v>
      </c>
      <c r="R7272" t="str">
        <f t="shared" si="113"/>
        <v>Петровська Т.А. ПП, маг. "Онікс" р-н Волочисский Район, г.Волочиск, пер.Пушкина, д.25а</v>
      </c>
    </row>
    <row r="7273" spans="1:18" hidden="1" x14ac:dyDescent="0.25">
      <c r="A7273" s="32">
        <v>165409</v>
      </c>
      <c r="B7273" s="31" t="s">
        <v>20873</v>
      </c>
      <c r="C7273" s="31" t="s">
        <v>20874</v>
      </c>
      <c r="D7273" s="31" t="s">
        <v>20875</v>
      </c>
      <c r="E7273" s="31" t="s">
        <v>145</v>
      </c>
      <c r="F7273" s="31" t="s">
        <v>122</v>
      </c>
      <c r="G7273" s="31" t="s">
        <v>107</v>
      </c>
      <c r="H7273" s="31" t="s">
        <v>108</v>
      </c>
      <c r="I7273" s="31" t="s">
        <v>20877</v>
      </c>
      <c r="J7273" s="31" t="s">
        <v>20878</v>
      </c>
      <c r="K7273" s="31" t="s">
        <v>110</v>
      </c>
      <c r="L7273" s="31" t="s">
        <v>20874</v>
      </c>
      <c r="M7273" s="31" t="s">
        <v>15</v>
      </c>
      <c r="N7273" s="31" t="s">
        <v>25931</v>
      </c>
      <c r="O7273" s="31" t="s">
        <v>25929</v>
      </c>
      <c r="P7273" s="32" t="s">
        <v>66</v>
      </c>
      <c r="Q7273" s="32">
        <v>1</v>
      </c>
      <c r="R7273" t="str">
        <f t="shared" si="113"/>
        <v>Петровська Т.А. ПП, маг. "Онікс" р-н Волочисский Район, г.Волочиск, пер.Пушкина, д.25а</v>
      </c>
    </row>
    <row r="7274" spans="1:18" hidden="1" x14ac:dyDescent="0.25">
      <c r="A7274" s="32">
        <v>165436</v>
      </c>
      <c r="B7274" s="31" t="s">
        <v>20930</v>
      </c>
      <c r="C7274" s="31" t="s">
        <v>20931</v>
      </c>
      <c r="D7274" s="31" t="s">
        <v>20932</v>
      </c>
      <c r="E7274" s="31" t="s">
        <v>145</v>
      </c>
      <c r="F7274" s="31" t="s">
        <v>122</v>
      </c>
      <c r="G7274" s="31" t="s">
        <v>107</v>
      </c>
      <c r="H7274" s="31" t="s">
        <v>108</v>
      </c>
      <c r="I7274" s="31" t="s">
        <v>20933</v>
      </c>
      <c r="J7274" s="31" t="s">
        <v>20934</v>
      </c>
      <c r="K7274" s="31" t="s">
        <v>110</v>
      </c>
      <c r="L7274" s="31" t="s">
        <v>20931</v>
      </c>
      <c r="M7274" s="31" t="s">
        <v>15</v>
      </c>
      <c r="N7274" s="31" t="s">
        <v>25931</v>
      </c>
      <c r="O7274" s="31" t="s">
        <v>25929</v>
      </c>
      <c r="P7274" s="32" t="s">
        <v>66</v>
      </c>
      <c r="Q7274" s="32">
        <v>1</v>
      </c>
      <c r="R7274" t="str">
        <f t="shared" si="113"/>
        <v>Сікора С.В. ПП, маг. "Козак" р-н Волочисский Район, г.Волочиск, ул.Независимости, д.102</v>
      </c>
    </row>
    <row r="7275" spans="1:18" hidden="1" x14ac:dyDescent="0.25">
      <c r="A7275" s="32">
        <v>165436</v>
      </c>
      <c r="B7275" s="31" t="s">
        <v>20930</v>
      </c>
      <c r="C7275" s="31" t="s">
        <v>20931</v>
      </c>
      <c r="D7275" s="31" t="s">
        <v>20932</v>
      </c>
      <c r="E7275" s="31" t="s">
        <v>145</v>
      </c>
      <c r="F7275" s="31" t="s">
        <v>122</v>
      </c>
      <c r="G7275" s="31" t="s">
        <v>107</v>
      </c>
      <c r="H7275" s="31" t="s">
        <v>108</v>
      </c>
      <c r="I7275" s="31"/>
      <c r="J7275" s="31"/>
      <c r="K7275" s="31" t="s">
        <v>110</v>
      </c>
      <c r="L7275" s="31" t="s">
        <v>20935</v>
      </c>
      <c r="M7275" s="31" t="s">
        <v>15</v>
      </c>
      <c r="N7275" s="31" t="s">
        <v>25931</v>
      </c>
      <c r="O7275" s="31" t="s">
        <v>25929</v>
      </c>
      <c r="P7275" s="32" t="s">
        <v>66</v>
      </c>
      <c r="Q7275" s="32">
        <v>1</v>
      </c>
      <c r="R7275" t="str">
        <f t="shared" si="113"/>
        <v>Сікора С.В. ПП, маг. "Козак" р-н Волочисский Район, г.Волочиск, ул.Независимости, д.102</v>
      </c>
    </row>
    <row r="7276" spans="1:18" hidden="1" x14ac:dyDescent="0.25">
      <c r="A7276" s="32">
        <v>164291</v>
      </c>
      <c r="B7276" s="31" t="s">
        <v>401</v>
      </c>
      <c r="C7276" s="31" t="s">
        <v>402</v>
      </c>
      <c r="D7276" s="31" t="s">
        <v>18385</v>
      </c>
      <c r="E7276" s="31" t="s">
        <v>145</v>
      </c>
      <c r="F7276" s="31" t="s">
        <v>122</v>
      </c>
      <c r="G7276" s="31" t="s">
        <v>107</v>
      </c>
      <c r="H7276" s="31" t="s">
        <v>108</v>
      </c>
      <c r="I7276" s="31"/>
      <c r="J7276" s="31"/>
      <c r="K7276" s="31" t="s">
        <v>110</v>
      </c>
      <c r="L7276" s="31" t="s">
        <v>402</v>
      </c>
      <c r="M7276" s="31" t="s">
        <v>25936</v>
      </c>
      <c r="N7276" s="31" t="s">
        <v>25931</v>
      </c>
      <c r="O7276" s="31" t="s">
        <v>25929</v>
      </c>
      <c r="P7276" s="32" t="s">
        <v>67</v>
      </c>
      <c r="Q7276" s="32">
        <v>0.5</v>
      </c>
      <c r="R7276" t="str">
        <f t="shared" si="113"/>
        <v>Матущак Н.М. ПП, маг. "Продукти" р-н Ярмолинецкий Район, пгт.Ярмолинцы, пер.Шевченко, д.7а/1</v>
      </c>
    </row>
    <row r="7277" spans="1:18" hidden="1" x14ac:dyDescent="0.25">
      <c r="A7277" s="32">
        <v>164292</v>
      </c>
      <c r="B7277" s="31" t="s">
        <v>18386</v>
      </c>
      <c r="C7277" s="31" t="s">
        <v>18387</v>
      </c>
      <c r="D7277" s="31" t="s">
        <v>4654</v>
      </c>
      <c r="E7277" s="31" t="s">
        <v>135</v>
      </c>
      <c r="F7277" s="31" t="s">
        <v>122</v>
      </c>
      <c r="G7277" s="31" t="s">
        <v>115</v>
      </c>
      <c r="H7277" s="31" t="s">
        <v>116</v>
      </c>
      <c r="I7277" s="31" t="s">
        <v>18388</v>
      </c>
      <c r="J7277" s="31" t="s">
        <v>18389</v>
      </c>
      <c r="K7277" s="31" t="s">
        <v>110</v>
      </c>
      <c r="L7277" s="31" t="s">
        <v>18387</v>
      </c>
      <c r="M7277" s="31" t="s">
        <v>10</v>
      </c>
      <c r="N7277" s="31" t="s">
        <v>25930</v>
      </c>
      <c r="O7277" s="31" t="s">
        <v>25929</v>
      </c>
      <c r="P7277" s="32" t="s">
        <v>66</v>
      </c>
      <c r="Q7277" s="32">
        <v>1</v>
      </c>
      <c r="R7277" t="str">
        <f t="shared" si="113"/>
        <v>Матюшок Н.О. ПП, лоток г.Нетишин, просп Независимости, д.22</v>
      </c>
    </row>
    <row r="7278" spans="1:18" hidden="1" x14ac:dyDescent="0.25">
      <c r="A7278" s="32">
        <v>164292</v>
      </c>
      <c r="B7278" s="31" t="s">
        <v>18386</v>
      </c>
      <c r="C7278" s="31" t="s">
        <v>18387</v>
      </c>
      <c r="D7278" s="31" t="s">
        <v>4654</v>
      </c>
      <c r="E7278" s="31" t="s">
        <v>135</v>
      </c>
      <c r="F7278" s="31" t="s">
        <v>122</v>
      </c>
      <c r="G7278" s="31" t="s">
        <v>115</v>
      </c>
      <c r="H7278" s="31" t="s">
        <v>116</v>
      </c>
      <c r="I7278" s="31"/>
      <c r="J7278" s="31"/>
      <c r="K7278" s="31" t="s">
        <v>110</v>
      </c>
      <c r="L7278" s="31" t="s">
        <v>18387</v>
      </c>
      <c r="M7278" s="31" t="s">
        <v>10</v>
      </c>
      <c r="N7278" s="31" t="s">
        <v>25930</v>
      </c>
      <c r="O7278" s="31" t="s">
        <v>25929</v>
      </c>
      <c r="P7278" s="32" t="s">
        <v>66</v>
      </c>
      <c r="Q7278" s="32">
        <v>1</v>
      </c>
      <c r="R7278" t="str">
        <f t="shared" si="113"/>
        <v>Матюшок Н.О. ПП, лоток г.Нетишин, просп Независимости, д.22</v>
      </c>
    </row>
    <row r="7279" spans="1:18" hidden="1" x14ac:dyDescent="0.25">
      <c r="A7279" s="32">
        <v>164297</v>
      </c>
      <c r="B7279" s="31" t="s">
        <v>18390</v>
      </c>
      <c r="C7279" s="31" t="s">
        <v>18391</v>
      </c>
      <c r="D7279" s="31" t="s">
        <v>18392</v>
      </c>
      <c r="E7279" s="31" t="s">
        <v>135</v>
      </c>
      <c r="F7279" s="31" t="s">
        <v>122</v>
      </c>
      <c r="G7279" s="31" t="s">
        <v>107</v>
      </c>
      <c r="H7279" s="31" t="s">
        <v>108</v>
      </c>
      <c r="I7279" s="31" t="s">
        <v>18393</v>
      </c>
      <c r="J7279" s="31" t="s">
        <v>18394</v>
      </c>
      <c r="K7279" s="31" t="s">
        <v>110</v>
      </c>
      <c r="L7279" s="31" t="s">
        <v>18391</v>
      </c>
      <c r="M7279" s="31" t="s">
        <v>9</v>
      </c>
      <c r="N7279" s="31" t="s">
        <v>25930</v>
      </c>
      <c r="O7279" s="31" t="s">
        <v>25929</v>
      </c>
      <c r="P7279" s="32" t="s">
        <v>66</v>
      </c>
      <c r="Q7279" s="32">
        <v>0.5</v>
      </c>
      <c r="R7279" t="str">
        <f t="shared" si="113"/>
        <v>Маяк ТОВ, маг. "Маяк" р-н Белогорский Район, с.Семенов, ул.Центральная, д.56</v>
      </c>
    </row>
    <row r="7280" spans="1:18" hidden="1" x14ac:dyDescent="0.25">
      <c r="A7280" s="32">
        <v>164297</v>
      </c>
      <c r="B7280" s="31" t="s">
        <v>18390</v>
      </c>
      <c r="C7280" s="31" t="s">
        <v>18391</v>
      </c>
      <c r="D7280" s="31" t="s">
        <v>18392</v>
      </c>
      <c r="E7280" s="31" t="s">
        <v>135</v>
      </c>
      <c r="F7280" s="31" t="s">
        <v>122</v>
      </c>
      <c r="G7280" s="31" t="s">
        <v>107</v>
      </c>
      <c r="H7280" s="31" t="s">
        <v>108</v>
      </c>
      <c r="I7280" s="31"/>
      <c r="J7280" s="31"/>
      <c r="K7280" s="31" t="s">
        <v>110</v>
      </c>
      <c r="L7280" s="31" t="s">
        <v>18391</v>
      </c>
      <c r="M7280" s="31" t="s">
        <v>9</v>
      </c>
      <c r="N7280" s="31" t="s">
        <v>25930</v>
      </c>
      <c r="O7280" s="31" t="s">
        <v>25929</v>
      </c>
      <c r="P7280" s="32" t="s">
        <v>66</v>
      </c>
      <c r="Q7280" s="32">
        <v>0.5</v>
      </c>
      <c r="R7280" t="str">
        <f t="shared" si="113"/>
        <v>Маяк ТОВ, маг. "Маяк" р-н Белогорский Район, с.Семенов, ул.Центральная, д.56</v>
      </c>
    </row>
    <row r="7281" spans="1:18" hidden="1" x14ac:dyDescent="0.25">
      <c r="A7281" s="32">
        <v>164298</v>
      </c>
      <c r="B7281" s="31" t="s">
        <v>18395</v>
      </c>
      <c r="C7281" s="31" t="s">
        <v>18391</v>
      </c>
      <c r="D7281" s="31" t="s">
        <v>18396</v>
      </c>
      <c r="E7281" s="31" t="s">
        <v>135</v>
      </c>
      <c r="F7281" s="31" t="s">
        <v>122</v>
      </c>
      <c r="G7281" s="31" t="s">
        <v>107</v>
      </c>
      <c r="H7281" s="31" t="s">
        <v>108</v>
      </c>
      <c r="I7281" s="31" t="s">
        <v>18393</v>
      </c>
      <c r="J7281" s="31" t="s">
        <v>18394</v>
      </c>
      <c r="K7281" s="31" t="s">
        <v>110</v>
      </c>
      <c r="L7281" s="31" t="s">
        <v>18391</v>
      </c>
      <c r="M7281" s="31" t="s">
        <v>9</v>
      </c>
      <c r="N7281" s="31" t="s">
        <v>25930</v>
      </c>
      <c r="O7281" s="31" t="s">
        <v>25929</v>
      </c>
      <c r="P7281" s="32" t="s">
        <v>67</v>
      </c>
      <c r="Q7281" s="32">
        <v>0.5</v>
      </c>
      <c r="R7281" t="str">
        <f t="shared" si="113"/>
        <v>Маяк ТОВ, маг. "Маяк" р-н Белогорский Район, с.Даниловка, д.76 (центральная)</v>
      </c>
    </row>
    <row r="7282" spans="1:18" hidden="1" x14ac:dyDescent="0.25">
      <c r="A7282" s="32">
        <v>164298</v>
      </c>
      <c r="B7282" s="31" t="s">
        <v>18395</v>
      </c>
      <c r="C7282" s="31" t="s">
        <v>18391</v>
      </c>
      <c r="D7282" s="31" t="s">
        <v>18396</v>
      </c>
      <c r="E7282" s="31" t="s">
        <v>135</v>
      </c>
      <c r="F7282" s="31" t="s">
        <v>122</v>
      </c>
      <c r="G7282" s="31" t="s">
        <v>107</v>
      </c>
      <c r="H7282" s="31" t="s">
        <v>108</v>
      </c>
      <c r="I7282" s="31"/>
      <c r="J7282" s="31"/>
      <c r="K7282" s="31" t="s">
        <v>110</v>
      </c>
      <c r="L7282" s="31" t="s">
        <v>18391</v>
      </c>
      <c r="M7282" s="31" t="s">
        <v>9</v>
      </c>
      <c r="N7282" s="31" t="s">
        <v>25930</v>
      </c>
      <c r="O7282" s="31" t="s">
        <v>25929</v>
      </c>
      <c r="P7282" s="32" t="s">
        <v>67</v>
      </c>
      <c r="Q7282" s="32">
        <v>0.5</v>
      </c>
      <c r="R7282" t="str">
        <f t="shared" si="113"/>
        <v>Маяк ТОВ, маг. "Маяк" р-н Белогорский Район, с.Даниловка, д.76 (центральная)</v>
      </c>
    </row>
    <row r="7283" spans="1:18" hidden="1" x14ac:dyDescent="0.25">
      <c r="A7283" s="32">
        <v>164299</v>
      </c>
      <c r="B7283" s="31" t="s">
        <v>18397</v>
      </c>
      <c r="C7283" s="31" t="s">
        <v>18391</v>
      </c>
      <c r="D7283" s="31" t="s">
        <v>18398</v>
      </c>
      <c r="E7283" s="31" t="s">
        <v>135</v>
      </c>
      <c r="F7283" s="31" t="s">
        <v>122</v>
      </c>
      <c r="G7283" s="31" t="s">
        <v>107</v>
      </c>
      <c r="H7283" s="31" t="s">
        <v>108</v>
      </c>
      <c r="I7283" s="31"/>
      <c r="J7283" s="31"/>
      <c r="K7283" s="31" t="s">
        <v>110</v>
      </c>
      <c r="L7283" s="31" t="s">
        <v>18391</v>
      </c>
      <c r="M7283" s="31" t="s">
        <v>9</v>
      </c>
      <c r="N7283" s="31" t="s">
        <v>25930</v>
      </c>
      <c r="O7283" s="31" t="s">
        <v>25929</v>
      </c>
      <c r="P7283" s="32" t="s">
        <v>66</v>
      </c>
      <c r="Q7283" s="32">
        <v>0.5</v>
      </c>
      <c r="R7283" t="str">
        <f t="shared" si="113"/>
        <v>Маяк ТОВ, маг. "Маяк" р-н Белогорский Район, с.Денисовка, ул.Независимости, д.2</v>
      </c>
    </row>
    <row r="7284" spans="1:18" hidden="1" x14ac:dyDescent="0.25">
      <c r="A7284" s="32">
        <v>164299</v>
      </c>
      <c r="B7284" s="31" t="s">
        <v>18397</v>
      </c>
      <c r="C7284" s="31" t="s">
        <v>18391</v>
      </c>
      <c r="D7284" s="31" t="s">
        <v>18398</v>
      </c>
      <c r="E7284" s="31" t="s">
        <v>135</v>
      </c>
      <c r="F7284" s="31" t="s">
        <v>122</v>
      </c>
      <c r="G7284" s="31" t="s">
        <v>107</v>
      </c>
      <c r="H7284" s="31" t="s">
        <v>108</v>
      </c>
      <c r="I7284" s="31" t="s">
        <v>18393</v>
      </c>
      <c r="J7284" s="31" t="s">
        <v>18394</v>
      </c>
      <c r="K7284" s="31" t="s">
        <v>110</v>
      </c>
      <c r="L7284" s="31" t="s">
        <v>18391</v>
      </c>
      <c r="M7284" s="31" t="s">
        <v>9</v>
      </c>
      <c r="N7284" s="31" t="s">
        <v>25930</v>
      </c>
      <c r="O7284" s="31" t="s">
        <v>25929</v>
      </c>
      <c r="P7284" s="32" t="s">
        <v>66</v>
      </c>
      <c r="Q7284" s="32">
        <v>0.5</v>
      </c>
      <c r="R7284" t="str">
        <f t="shared" si="113"/>
        <v>Маяк ТОВ, маг. "Маяк" р-н Белогорский Район, с.Денисовка, ул.Независимости, д.2</v>
      </c>
    </row>
    <row r="7285" spans="1:18" hidden="1" x14ac:dyDescent="0.25">
      <c r="A7285" s="32">
        <v>164300</v>
      </c>
      <c r="B7285" s="31" t="s">
        <v>18399</v>
      </c>
      <c r="C7285" s="31" t="s">
        <v>18400</v>
      </c>
      <c r="D7285" s="31" t="s">
        <v>18401</v>
      </c>
      <c r="E7285" s="31" t="s">
        <v>135</v>
      </c>
      <c r="F7285" s="31" t="s">
        <v>122</v>
      </c>
      <c r="G7285" s="31" t="s">
        <v>107</v>
      </c>
      <c r="H7285" s="31" t="s">
        <v>108</v>
      </c>
      <c r="I7285" s="31" t="s">
        <v>10477</v>
      </c>
      <c r="J7285" s="31" t="s">
        <v>10478</v>
      </c>
      <c r="K7285" s="31" t="s">
        <v>110</v>
      </c>
      <c r="L7285" s="31" t="s">
        <v>18400</v>
      </c>
      <c r="M7285" s="31" t="s">
        <v>10</v>
      </c>
      <c r="N7285" s="31" t="s">
        <v>25930</v>
      </c>
      <c r="O7285" s="31" t="s">
        <v>25929</v>
      </c>
      <c r="P7285" s="32" t="s">
        <v>67</v>
      </c>
      <c r="Q7285" s="32">
        <v>1</v>
      </c>
      <c r="R7285" t="str">
        <f t="shared" si="113"/>
        <v>Медведь О.П. ПП, маг. "Оксана" г.Нетишин, просп Независимости, д.2 (на тереторії ПТУ)</v>
      </c>
    </row>
    <row r="7286" spans="1:18" hidden="1" x14ac:dyDescent="0.25">
      <c r="A7286" s="32">
        <v>164300</v>
      </c>
      <c r="B7286" s="31" t="s">
        <v>18399</v>
      </c>
      <c r="C7286" s="31" t="s">
        <v>18400</v>
      </c>
      <c r="D7286" s="31" t="s">
        <v>18401</v>
      </c>
      <c r="E7286" s="31" t="s">
        <v>135</v>
      </c>
      <c r="F7286" s="31" t="s">
        <v>122</v>
      </c>
      <c r="G7286" s="31" t="s">
        <v>107</v>
      </c>
      <c r="H7286" s="31" t="s">
        <v>108</v>
      </c>
      <c r="I7286" s="31"/>
      <c r="J7286" s="31"/>
      <c r="K7286" s="31" t="s">
        <v>110</v>
      </c>
      <c r="L7286" s="31" t="s">
        <v>18400</v>
      </c>
      <c r="M7286" s="31" t="s">
        <v>10</v>
      </c>
      <c r="N7286" s="31" t="s">
        <v>25930</v>
      </c>
      <c r="O7286" s="31" t="s">
        <v>25929</v>
      </c>
      <c r="P7286" s="32" t="s">
        <v>67</v>
      </c>
      <c r="Q7286" s="32">
        <v>1</v>
      </c>
      <c r="R7286" t="str">
        <f t="shared" si="113"/>
        <v>Медведь О.П. ПП, маг. "Оксана" г.Нетишин, просп Независимости, д.2 (на тереторії ПТУ)</v>
      </c>
    </row>
    <row r="7287" spans="1:18" hidden="1" x14ac:dyDescent="0.25">
      <c r="A7287" s="32">
        <v>164301</v>
      </c>
      <c r="B7287" s="31" t="s">
        <v>18402</v>
      </c>
      <c r="C7287" s="31" t="s">
        <v>18403</v>
      </c>
      <c r="D7287" s="31" t="s">
        <v>18404</v>
      </c>
      <c r="E7287" s="31" t="s">
        <v>145</v>
      </c>
      <c r="F7287" s="31" t="s">
        <v>122</v>
      </c>
      <c r="G7287" s="31" t="s">
        <v>107</v>
      </c>
      <c r="H7287" s="31" t="s">
        <v>108</v>
      </c>
      <c r="I7287" s="31" t="s">
        <v>18405</v>
      </c>
      <c r="J7287" s="31" t="s">
        <v>18406</v>
      </c>
      <c r="K7287" s="31" t="s">
        <v>110</v>
      </c>
      <c r="L7287" s="31" t="s">
        <v>18403</v>
      </c>
      <c r="M7287" s="31" t="s">
        <v>13</v>
      </c>
      <c r="N7287" s="31" t="s">
        <v>25931</v>
      </c>
      <c r="O7287" s="31" t="s">
        <v>25929</v>
      </c>
      <c r="P7287" s="32" t="s">
        <v>66</v>
      </c>
      <c r="Q7287" s="32">
        <v>1</v>
      </c>
      <c r="R7287" t="str">
        <f t="shared" si="113"/>
        <v>Медвідь В.А. ПП, маг."Аваль" р-н Деражнянский Район, г.Деражня, пер.Мира, д.49</v>
      </c>
    </row>
    <row r="7288" spans="1:18" hidden="1" x14ac:dyDescent="0.25">
      <c r="A7288" s="32">
        <v>164325</v>
      </c>
      <c r="B7288" s="31" t="s">
        <v>18452</v>
      </c>
      <c r="C7288" s="31" t="s">
        <v>18453</v>
      </c>
      <c r="D7288" s="31" t="s">
        <v>4605</v>
      </c>
      <c r="E7288" s="31" t="s">
        <v>145</v>
      </c>
      <c r="F7288" s="31" t="s">
        <v>122</v>
      </c>
      <c r="G7288" s="31" t="s">
        <v>107</v>
      </c>
      <c r="H7288" s="31" t="s">
        <v>108</v>
      </c>
      <c r="I7288" s="31" t="s">
        <v>18454</v>
      </c>
      <c r="J7288" s="31" t="s">
        <v>18455</v>
      </c>
      <c r="K7288" s="31" t="s">
        <v>110</v>
      </c>
      <c r="L7288" s="31" t="s">
        <v>18453</v>
      </c>
      <c r="M7288" s="31" t="s">
        <v>16</v>
      </c>
      <c r="N7288" s="31" t="s">
        <v>25931</v>
      </c>
      <c r="O7288" s="31" t="s">
        <v>25929</v>
      </c>
      <c r="P7288" s="32" t="s">
        <v>67</v>
      </c>
      <c r="Q7288" s="32">
        <v>0.5</v>
      </c>
      <c r="R7288" t="str">
        <f t="shared" si="113"/>
        <v>Мельник М.Г. ПП, маг. "Продукти" р-н Деражнянский Район, пгт.Волковинцы, ул.Мира, д.9</v>
      </c>
    </row>
    <row r="7289" spans="1:18" hidden="1" x14ac:dyDescent="0.25">
      <c r="A7289" s="32">
        <v>164332</v>
      </c>
      <c r="B7289" s="31" t="s">
        <v>18472</v>
      </c>
      <c r="C7289" s="31" t="s">
        <v>18473</v>
      </c>
      <c r="D7289" s="31" t="s">
        <v>18474</v>
      </c>
      <c r="E7289" s="31" t="s">
        <v>135</v>
      </c>
      <c r="F7289" s="31" t="s">
        <v>122</v>
      </c>
      <c r="G7289" s="31" t="s">
        <v>107</v>
      </c>
      <c r="H7289" s="31" t="s">
        <v>108</v>
      </c>
      <c r="I7289" s="31" t="s">
        <v>18461</v>
      </c>
      <c r="J7289" s="31" t="s">
        <v>18462</v>
      </c>
      <c r="K7289" s="31" t="s">
        <v>110</v>
      </c>
      <c r="L7289" s="31" t="s">
        <v>18473</v>
      </c>
      <c r="M7289" s="31" t="s">
        <v>10</v>
      </c>
      <c r="N7289" s="31" t="s">
        <v>25930</v>
      </c>
      <c r="O7289" s="31" t="s">
        <v>25929</v>
      </c>
      <c r="P7289" s="32" t="s">
        <v>66</v>
      </c>
      <c r="Q7289" s="32">
        <v>1</v>
      </c>
      <c r="R7289" t="str">
        <f t="shared" si="113"/>
        <v>Мельник Н.П. ПП, маг. "Андріївський" г.Нетишин, просп Независимости, д.31</v>
      </c>
    </row>
    <row r="7290" spans="1:18" hidden="1" x14ac:dyDescent="0.25">
      <c r="A7290" s="32">
        <v>164340</v>
      </c>
      <c r="B7290" s="31" t="s">
        <v>18498</v>
      </c>
      <c r="C7290" s="31" t="s">
        <v>18499</v>
      </c>
      <c r="D7290" s="31" t="s">
        <v>18500</v>
      </c>
      <c r="E7290" s="31" t="s">
        <v>145</v>
      </c>
      <c r="F7290" s="31" t="s">
        <v>122</v>
      </c>
      <c r="G7290" s="31" t="s">
        <v>107</v>
      </c>
      <c r="H7290" s="31" t="s">
        <v>108</v>
      </c>
      <c r="I7290" s="31" t="s">
        <v>18501</v>
      </c>
      <c r="J7290" s="31" t="s">
        <v>18502</v>
      </c>
      <c r="K7290" s="31" t="s">
        <v>110</v>
      </c>
      <c r="L7290" s="31" t="s">
        <v>18499</v>
      </c>
      <c r="M7290" s="31" t="s">
        <v>15</v>
      </c>
      <c r="N7290" s="31" t="s">
        <v>25931</v>
      </c>
      <c r="O7290" s="31" t="s">
        <v>25929</v>
      </c>
      <c r="P7290" s="32" t="s">
        <v>66</v>
      </c>
      <c r="Q7290" s="32">
        <v>1</v>
      </c>
      <c r="R7290" t="str">
        <f t="shared" si="113"/>
        <v>Мельник С.Г. ПП, маг. "Лео" р-н Волочисский Район, г.Волочиск, ул.Независимости, д.17</v>
      </c>
    </row>
    <row r="7291" spans="1:18" hidden="1" x14ac:dyDescent="0.25">
      <c r="A7291" s="32">
        <v>164341</v>
      </c>
      <c r="B7291" s="31" t="s">
        <v>18503</v>
      </c>
      <c r="C7291" s="31" t="s">
        <v>18504</v>
      </c>
      <c r="D7291" s="31" t="s">
        <v>18505</v>
      </c>
      <c r="E7291" s="31" t="s">
        <v>145</v>
      </c>
      <c r="F7291" s="31" t="s">
        <v>122</v>
      </c>
      <c r="G7291" s="31" t="s">
        <v>107</v>
      </c>
      <c r="H7291" s="31" t="s">
        <v>108</v>
      </c>
      <c r="I7291" s="31"/>
      <c r="J7291" s="31"/>
      <c r="K7291" s="31" t="s">
        <v>110</v>
      </c>
      <c r="L7291" s="31" t="s">
        <v>18506</v>
      </c>
      <c r="M7291" s="31" t="s">
        <v>14</v>
      </c>
      <c r="N7291" s="31" t="s">
        <v>25931</v>
      </c>
      <c r="O7291" s="31" t="s">
        <v>25929</v>
      </c>
      <c r="P7291" s="32" t="s">
        <v>66</v>
      </c>
      <c r="Q7291" s="32">
        <v>0.5</v>
      </c>
      <c r="R7291" t="str">
        <f t="shared" si="113"/>
        <v>Костюк Л.В. ПП, маг. "Продукти" р-н Ярмолинецкий Район, с.Перегонка, ул.Колхозная, д.53</v>
      </c>
    </row>
    <row r="7292" spans="1:18" hidden="1" x14ac:dyDescent="0.25">
      <c r="A7292" s="32">
        <v>164341</v>
      </c>
      <c r="B7292" s="31" t="s">
        <v>18503</v>
      </c>
      <c r="C7292" s="31" t="s">
        <v>18504</v>
      </c>
      <c r="D7292" s="31" t="s">
        <v>18505</v>
      </c>
      <c r="E7292" s="31" t="s">
        <v>145</v>
      </c>
      <c r="F7292" s="31" t="s">
        <v>122</v>
      </c>
      <c r="G7292" s="31" t="s">
        <v>107</v>
      </c>
      <c r="H7292" s="31" t="s">
        <v>108</v>
      </c>
      <c r="I7292" s="31" t="s">
        <v>4609</v>
      </c>
      <c r="J7292" s="31" t="s">
        <v>4610</v>
      </c>
      <c r="K7292" s="31" t="s">
        <v>110</v>
      </c>
      <c r="L7292" s="31" t="s">
        <v>18504</v>
      </c>
      <c r="M7292" s="31" t="s">
        <v>14</v>
      </c>
      <c r="N7292" s="31" t="s">
        <v>25931</v>
      </c>
      <c r="O7292" s="31" t="s">
        <v>25929</v>
      </c>
      <c r="P7292" s="32" t="s">
        <v>66</v>
      </c>
      <c r="Q7292" s="32">
        <v>0.5</v>
      </c>
      <c r="R7292" t="str">
        <f t="shared" si="113"/>
        <v>Костюк Л.В. ПП, маг. "Продукти" р-н Ярмолинецкий Район, с.Перегонка, ул.Колхозная, д.53</v>
      </c>
    </row>
    <row r="7293" spans="1:18" hidden="1" x14ac:dyDescent="0.25">
      <c r="A7293" s="32">
        <v>164349</v>
      </c>
      <c r="B7293" s="31" t="s">
        <v>18520</v>
      </c>
      <c r="C7293" s="31" t="s">
        <v>3956</v>
      </c>
      <c r="D7293" s="31" t="s">
        <v>18521</v>
      </c>
      <c r="E7293" s="31" t="s">
        <v>145</v>
      </c>
      <c r="F7293" s="31" t="s">
        <v>122</v>
      </c>
      <c r="G7293" s="31" t="s">
        <v>107</v>
      </c>
      <c r="H7293" s="31" t="s">
        <v>108</v>
      </c>
      <c r="I7293" s="31" t="s">
        <v>18522</v>
      </c>
      <c r="J7293" s="31" t="s">
        <v>18523</v>
      </c>
      <c r="K7293" s="31" t="s">
        <v>110</v>
      </c>
      <c r="L7293" s="31" t="s">
        <v>3956</v>
      </c>
      <c r="M7293" s="31" t="s">
        <v>25936</v>
      </c>
      <c r="N7293" s="31" t="s">
        <v>25931</v>
      </c>
      <c r="O7293" s="31" t="s">
        <v>25929</v>
      </c>
      <c r="P7293" s="32" t="s">
        <v>67</v>
      </c>
      <c r="Q7293" s="32">
        <v>1</v>
      </c>
      <c r="R7293" t="str">
        <f t="shared" si="113"/>
        <v>Мельничук Л.А. ПП, маг. "Продукти" р-н Городокский Район, г.Городок, ул.Щорса, д.3</v>
      </c>
    </row>
    <row r="7294" spans="1:18" hidden="1" x14ac:dyDescent="0.25">
      <c r="A7294" s="32">
        <v>164349</v>
      </c>
      <c r="B7294" s="31" t="s">
        <v>18520</v>
      </c>
      <c r="C7294" s="31" t="s">
        <v>3956</v>
      </c>
      <c r="D7294" s="31" t="s">
        <v>18521</v>
      </c>
      <c r="E7294" s="31" t="s">
        <v>145</v>
      </c>
      <c r="F7294" s="31" t="s">
        <v>122</v>
      </c>
      <c r="G7294" s="31" t="s">
        <v>107</v>
      </c>
      <c r="H7294" s="31" t="s">
        <v>108</v>
      </c>
      <c r="I7294" s="31"/>
      <c r="J7294" s="31"/>
      <c r="K7294" s="31" t="s">
        <v>110</v>
      </c>
      <c r="L7294" s="31" t="s">
        <v>3956</v>
      </c>
      <c r="M7294" s="31" t="s">
        <v>25936</v>
      </c>
      <c r="N7294" s="31" t="s">
        <v>25931</v>
      </c>
      <c r="O7294" s="31" t="s">
        <v>25929</v>
      </c>
      <c r="P7294" s="32" t="s">
        <v>67</v>
      </c>
      <c r="Q7294" s="32">
        <v>1</v>
      </c>
      <c r="R7294" t="str">
        <f t="shared" si="113"/>
        <v>Мельничук Л.А. ПП, маг. "Продукти" р-н Городокский Район, г.Городок, ул.Щорса, д.3</v>
      </c>
    </row>
    <row r="7295" spans="1:18" hidden="1" x14ac:dyDescent="0.25">
      <c r="A7295" s="32">
        <v>164350</v>
      </c>
      <c r="B7295" s="31" t="s">
        <v>18524</v>
      </c>
      <c r="C7295" s="31" t="s">
        <v>18525</v>
      </c>
      <c r="D7295" s="31" t="s">
        <v>18526</v>
      </c>
      <c r="E7295" s="31" t="s">
        <v>145</v>
      </c>
      <c r="F7295" s="31" t="s">
        <v>122</v>
      </c>
      <c r="G7295" s="31" t="s">
        <v>107</v>
      </c>
      <c r="H7295" s="31" t="s">
        <v>108</v>
      </c>
      <c r="I7295" s="31" t="s">
        <v>18527</v>
      </c>
      <c r="J7295" s="31" t="s">
        <v>18528</v>
      </c>
      <c r="K7295" s="31" t="s">
        <v>110</v>
      </c>
      <c r="L7295" s="31" t="s">
        <v>18525</v>
      </c>
      <c r="M7295" s="31" t="s">
        <v>25936</v>
      </c>
      <c r="N7295" s="31" t="s">
        <v>25931</v>
      </c>
      <c r="O7295" s="31" t="s">
        <v>25929</v>
      </c>
      <c r="P7295" s="32" t="s">
        <v>66</v>
      </c>
      <c r="Q7295" s="32">
        <v>1</v>
      </c>
      <c r="R7295" t="str">
        <f t="shared" si="113"/>
        <v>Мельничук М.В. ПП, маг. "Санат" р-н Городокский Район, с.Чорныводы, ул.Ленина, д.1</v>
      </c>
    </row>
    <row r="7296" spans="1:18" hidden="1" x14ac:dyDescent="0.25">
      <c r="A7296" s="32">
        <v>164350</v>
      </c>
      <c r="B7296" s="31" t="s">
        <v>18524</v>
      </c>
      <c r="C7296" s="31" t="s">
        <v>18525</v>
      </c>
      <c r="D7296" s="31" t="s">
        <v>18526</v>
      </c>
      <c r="E7296" s="31" t="s">
        <v>145</v>
      </c>
      <c r="F7296" s="31" t="s">
        <v>122</v>
      </c>
      <c r="G7296" s="31" t="s">
        <v>107</v>
      </c>
      <c r="H7296" s="31" t="s">
        <v>108</v>
      </c>
      <c r="I7296" s="31"/>
      <c r="J7296" s="31"/>
      <c r="K7296" s="31" t="s">
        <v>110</v>
      </c>
      <c r="L7296" s="31" t="s">
        <v>18525</v>
      </c>
      <c r="M7296" s="31" t="s">
        <v>25936</v>
      </c>
      <c r="N7296" s="31" t="s">
        <v>25931</v>
      </c>
      <c r="O7296" s="31" t="s">
        <v>25929</v>
      </c>
      <c r="P7296" s="32" t="s">
        <v>66</v>
      </c>
      <c r="Q7296" s="32">
        <v>1</v>
      </c>
      <c r="R7296" t="str">
        <f t="shared" si="113"/>
        <v>Мельничук М.В. ПП, маг. "Санат" р-н Городокский Район, с.Чорныводы, ул.Ленина, д.1</v>
      </c>
    </row>
    <row r="7297" spans="1:18" hidden="1" x14ac:dyDescent="0.25">
      <c r="A7297" s="32">
        <v>164353</v>
      </c>
      <c r="B7297" s="31" t="s">
        <v>18529</v>
      </c>
      <c r="C7297" s="31" t="s">
        <v>18530</v>
      </c>
      <c r="D7297" s="31" t="s">
        <v>18531</v>
      </c>
      <c r="E7297" s="31" t="s">
        <v>145</v>
      </c>
      <c r="F7297" s="31" t="s">
        <v>122</v>
      </c>
      <c r="G7297" s="31" t="s">
        <v>107</v>
      </c>
      <c r="H7297" s="31" t="s">
        <v>108</v>
      </c>
      <c r="I7297" s="31" t="s">
        <v>18532</v>
      </c>
      <c r="J7297" s="31" t="s">
        <v>18533</v>
      </c>
      <c r="K7297" s="31" t="s">
        <v>110</v>
      </c>
      <c r="L7297" s="31" t="s">
        <v>18530</v>
      </c>
      <c r="M7297" s="31" t="s">
        <v>13</v>
      </c>
      <c r="N7297" s="31" t="s">
        <v>25931</v>
      </c>
      <c r="O7297" s="31" t="s">
        <v>25929</v>
      </c>
      <c r="P7297" s="32" t="s">
        <v>67</v>
      </c>
      <c r="Q7297" s="32">
        <v>1</v>
      </c>
      <c r="R7297" t="str">
        <f t="shared" si="113"/>
        <v>Мендрик С.Ф. ПП, маг."Світлана" р-н Деражнянский Район, с.Яськивци, ул.Октябрьская, д.47</v>
      </c>
    </row>
    <row r="7298" spans="1:18" hidden="1" x14ac:dyDescent="0.25">
      <c r="A7298" s="32">
        <v>164356</v>
      </c>
      <c r="B7298" s="31" t="s">
        <v>18538</v>
      </c>
      <c r="C7298" s="31" t="s">
        <v>18539</v>
      </c>
      <c r="D7298" s="31" t="s">
        <v>18540</v>
      </c>
      <c r="E7298" s="31" t="s">
        <v>135</v>
      </c>
      <c r="F7298" s="31" t="s">
        <v>122</v>
      </c>
      <c r="G7298" s="31" t="s">
        <v>113</v>
      </c>
      <c r="H7298" s="31" t="s">
        <v>108</v>
      </c>
      <c r="I7298" s="31" t="s">
        <v>18541</v>
      </c>
      <c r="J7298" s="31" t="s">
        <v>18542</v>
      </c>
      <c r="K7298" s="31" t="s">
        <v>110</v>
      </c>
      <c r="L7298" s="31" t="s">
        <v>18539</v>
      </c>
      <c r="M7298" s="31" t="s">
        <v>7</v>
      </c>
      <c r="N7298" s="31" t="s">
        <v>25930</v>
      </c>
      <c r="O7298" s="31" t="s">
        <v>25929</v>
      </c>
      <c r="P7298" s="32" t="s">
        <v>67</v>
      </c>
      <c r="Q7298" s="32">
        <v>1</v>
      </c>
      <c r="R7298" t="str">
        <f t="shared" si="113"/>
        <v>Мгалоблішвілі В.О. ПП, маг. "Анна-Вікторія" г.Славута, ул.Садовая, д.3</v>
      </c>
    </row>
    <row r="7299" spans="1:18" hidden="1" x14ac:dyDescent="0.25">
      <c r="A7299" s="32">
        <v>164356</v>
      </c>
      <c r="B7299" s="31" t="s">
        <v>18538</v>
      </c>
      <c r="C7299" s="31" t="s">
        <v>18539</v>
      </c>
      <c r="D7299" s="31" t="s">
        <v>18540</v>
      </c>
      <c r="E7299" s="31" t="s">
        <v>135</v>
      </c>
      <c r="F7299" s="31" t="s">
        <v>122</v>
      </c>
      <c r="G7299" s="31" t="s">
        <v>113</v>
      </c>
      <c r="H7299" s="31" t="s">
        <v>108</v>
      </c>
      <c r="I7299" s="31"/>
      <c r="J7299" s="31"/>
      <c r="K7299" s="31" t="s">
        <v>110</v>
      </c>
      <c r="L7299" s="31" t="s">
        <v>18543</v>
      </c>
      <c r="M7299" s="31" t="s">
        <v>7</v>
      </c>
      <c r="N7299" s="31" t="s">
        <v>25930</v>
      </c>
      <c r="O7299" s="31" t="s">
        <v>25929</v>
      </c>
      <c r="P7299" s="32" t="s">
        <v>67</v>
      </c>
      <c r="Q7299" s="32">
        <v>1</v>
      </c>
      <c r="R7299" t="str">
        <f t="shared" ref="R7299:R7362" si="114">CONCATENATE(C7299," ",D7299)</f>
        <v>Мгалоблішвілі В.О. ПП, маг. "Анна-Вікторія" г.Славута, ул.Садовая, д.3</v>
      </c>
    </row>
    <row r="7300" spans="1:18" hidden="1" x14ac:dyDescent="0.25">
      <c r="A7300" s="32">
        <v>164370</v>
      </c>
      <c r="B7300" s="31" t="s">
        <v>18568</v>
      </c>
      <c r="C7300" s="31" t="s">
        <v>18569</v>
      </c>
      <c r="D7300" s="31" t="s">
        <v>18570</v>
      </c>
      <c r="E7300" s="31" t="s">
        <v>135</v>
      </c>
      <c r="F7300" s="31" t="s">
        <v>122</v>
      </c>
      <c r="G7300" s="31" t="s">
        <v>107</v>
      </c>
      <c r="H7300" s="31" t="s">
        <v>108</v>
      </c>
      <c r="I7300" s="31"/>
      <c r="J7300" s="31"/>
      <c r="K7300" s="31" t="s">
        <v>110</v>
      </c>
      <c r="L7300" s="31" t="s">
        <v>18569</v>
      </c>
      <c r="M7300" s="31" t="s">
        <v>9</v>
      </c>
      <c r="N7300" s="31" t="s">
        <v>25930</v>
      </c>
      <c r="O7300" s="31" t="s">
        <v>25929</v>
      </c>
      <c r="P7300" s="32" t="s">
        <v>66</v>
      </c>
      <c r="Q7300" s="32">
        <v>1</v>
      </c>
      <c r="R7300" t="str">
        <f t="shared" si="114"/>
        <v>Мисловська С.А. ПП, маг. "Крамниця" р-н Белогорский Район, пгт.Белогорье, ул.Бондарчука, д.33б</v>
      </c>
    </row>
    <row r="7301" spans="1:18" hidden="1" x14ac:dyDescent="0.25">
      <c r="A7301" s="32">
        <v>164370</v>
      </c>
      <c r="B7301" s="31" t="s">
        <v>18568</v>
      </c>
      <c r="C7301" s="31" t="s">
        <v>18569</v>
      </c>
      <c r="D7301" s="31" t="s">
        <v>18570</v>
      </c>
      <c r="E7301" s="31" t="s">
        <v>135</v>
      </c>
      <c r="F7301" s="31" t="s">
        <v>122</v>
      </c>
      <c r="G7301" s="31" t="s">
        <v>107</v>
      </c>
      <c r="H7301" s="31" t="s">
        <v>108</v>
      </c>
      <c r="I7301" s="31" t="s">
        <v>18571</v>
      </c>
      <c r="J7301" s="31" t="s">
        <v>18572</v>
      </c>
      <c r="K7301" s="31" t="s">
        <v>110</v>
      </c>
      <c r="L7301" s="31" t="s">
        <v>18569</v>
      </c>
      <c r="M7301" s="31" t="s">
        <v>9</v>
      </c>
      <c r="N7301" s="31" t="s">
        <v>25930</v>
      </c>
      <c r="O7301" s="31" t="s">
        <v>25929</v>
      </c>
      <c r="P7301" s="32" t="s">
        <v>66</v>
      </c>
      <c r="Q7301" s="32">
        <v>1</v>
      </c>
      <c r="R7301" t="str">
        <f t="shared" si="114"/>
        <v>Мисловська С.А. ПП, маг. "Крамниця" р-н Белогорский Район, пгт.Белогорье, ул.Бондарчука, д.33б</v>
      </c>
    </row>
    <row r="7302" spans="1:18" hidden="1" x14ac:dyDescent="0.25">
      <c r="A7302" s="32">
        <v>164385</v>
      </c>
      <c r="B7302" s="31" t="s">
        <v>18595</v>
      </c>
      <c r="C7302" s="31" t="s">
        <v>18596</v>
      </c>
      <c r="D7302" s="31" t="s">
        <v>18597</v>
      </c>
      <c r="E7302" s="31" t="s">
        <v>135</v>
      </c>
      <c r="F7302" s="31" t="s">
        <v>122</v>
      </c>
      <c r="G7302" s="31" t="s">
        <v>107</v>
      </c>
      <c r="H7302" s="31" t="s">
        <v>108</v>
      </c>
      <c r="I7302" s="31" t="s">
        <v>18598</v>
      </c>
      <c r="J7302" s="31" t="s">
        <v>18599</v>
      </c>
      <c r="K7302" s="31" t="s">
        <v>110</v>
      </c>
      <c r="L7302" s="31" t="s">
        <v>18596</v>
      </c>
      <c r="M7302" s="31" t="s">
        <v>10</v>
      </c>
      <c r="N7302" s="31" t="s">
        <v>25930</v>
      </c>
      <c r="O7302" s="31" t="s">
        <v>25929</v>
      </c>
      <c r="P7302" s="32" t="s">
        <v>67</v>
      </c>
      <c r="Q7302" s="32">
        <v>0.5</v>
      </c>
      <c r="R7302" t="str">
        <f t="shared" si="114"/>
        <v>Михальчук Л.В. ПП, маг. "Лора" г.Нетишин, ул.Соловьевская, д.180</v>
      </c>
    </row>
    <row r="7303" spans="1:18" hidden="1" x14ac:dyDescent="0.25">
      <c r="A7303" s="32">
        <v>164385</v>
      </c>
      <c r="B7303" s="31" t="s">
        <v>18595</v>
      </c>
      <c r="C7303" s="31" t="s">
        <v>18596</v>
      </c>
      <c r="D7303" s="31" t="s">
        <v>18597</v>
      </c>
      <c r="E7303" s="31" t="s">
        <v>135</v>
      </c>
      <c r="F7303" s="31" t="s">
        <v>122</v>
      </c>
      <c r="G7303" s="31" t="s">
        <v>107</v>
      </c>
      <c r="H7303" s="31" t="s">
        <v>108</v>
      </c>
      <c r="I7303" s="31"/>
      <c r="J7303" s="31"/>
      <c r="K7303" s="31" t="s">
        <v>110</v>
      </c>
      <c r="L7303" s="31" t="s">
        <v>18596</v>
      </c>
      <c r="M7303" s="31" t="s">
        <v>10</v>
      </c>
      <c r="N7303" s="31" t="s">
        <v>25930</v>
      </c>
      <c r="O7303" s="31" t="s">
        <v>25929</v>
      </c>
      <c r="P7303" s="32" t="s">
        <v>67</v>
      </c>
      <c r="Q7303" s="32">
        <v>0.5</v>
      </c>
      <c r="R7303" t="str">
        <f t="shared" si="114"/>
        <v>Михальчук Л.В. ПП, маг. "Лора" г.Нетишин, ул.Соловьевская, д.180</v>
      </c>
    </row>
    <row r="7304" spans="1:18" hidden="1" x14ac:dyDescent="0.25">
      <c r="A7304" s="32">
        <v>164389</v>
      </c>
      <c r="B7304" s="31" t="s">
        <v>18603</v>
      </c>
      <c r="C7304" s="31" t="s">
        <v>18604</v>
      </c>
      <c r="D7304" s="31" t="s">
        <v>18605</v>
      </c>
      <c r="E7304" s="31" t="s">
        <v>135</v>
      </c>
      <c r="F7304" s="31" t="s">
        <v>122</v>
      </c>
      <c r="G7304" s="31" t="s">
        <v>107</v>
      </c>
      <c r="H7304" s="31" t="s">
        <v>108</v>
      </c>
      <c r="I7304" s="31" t="s">
        <v>18606</v>
      </c>
      <c r="J7304" s="31" t="s">
        <v>18607</v>
      </c>
      <c r="K7304" s="31" t="s">
        <v>110</v>
      </c>
      <c r="L7304" s="31" t="s">
        <v>18604</v>
      </c>
      <c r="M7304" s="31" t="s">
        <v>11</v>
      </c>
      <c r="N7304" s="31" t="s">
        <v>25930</v>
      </c>
      <c r="O7304" s="31" t="s">
        <v>25929</v>
      </c>
      <c r="P7304" s="32" t="s">
        <v>66</v>
      </c>
      <c r="Q7304" s="32">
        <v>1</v>
      </c>
      <c r="R7304" t="str">
        <f t="shared" si="114"/>
        <v>Михнюк О.П. ПП, маг. "Прометей" г.Шепетовка, просп Мира, д.30</v>
      </c>
    </row>
    <row r="7305" spans="1:18" hidden="1" x14ac:dyDescent="0.25">
      <c r="A7305" s="32">
        <v>164389</v>
      </c>
      <c r="B7305" s="31" t="s">
        <v>18603</v>
      </c>
      <c r="C7305" s="31" t="s">
        <v>18604</v>
      </c>
      <c r="D7305" s="31" t="s">
        <v>18605</v>
      </c>
      <c r="E7305" s="31" t="s">
        <v>135</v>
      </c>
      <c r="F7305" s="31" t="s">
        <v>122</v>
      </c>
      <c r="G7305" s="31" t="s">
        <v>107</v>
      </c>
      <c r="H7305" s="31" t="s">
        <v>108</v>
      </c>
      <c r="I7305" s="31"/>
      <c r="J7305" s="31"/>
      <c r="K7305" s="31" t="s">
        <v>110</v>
      </c>
      <c r="L7305" s="31" t="s">
        <v>18604</v>
      </c>
      <c r="M7305" s="31" t="s">
        <v>11</v>
      </c>
      <c r="N7305" s="31" t="s">
        <v>25930</v>
      </c>
      <c r="O7305" s="31" t="s">
        <v>25929</v>
      </c>
      <c r="P7305" s="32" t="s">
        <v>66</v>
      </c>
      <c r="Q7305" s="32">
        <v>1</v>
      </c>
      <c r="R7305" t="str">
        <f t="shared" si="114"/>
        <v>Михнюк О.П. ПП, маг. "Прометей" г.Шепетовка, просп Мира, д.30</v>
      </c>
    </row>
    <row r="7306" spans="1:18" hidden="1" x14ac:dyDescent="0.25">
      <c r="A7306" s="32">
        <v>164390</v>
      </c>
      <c r="B7306" s="31" t="s">
        <v>18608</v>
      </c>
      <c r="C7306" s="31" t="s">
        <v>18609</v>
      </c>
      <c r="D7306" s="31" t="s">
        <v>18610</v>
      </c>
      <c r="E7306" s="31" t="s">
        <v>145</v>
      </c>
      <c r="F7306" s="31" t="s">
        <v>122</v>
      </c>
      <c r="G7306" s="31" t="s">
        <v>107</v>
      </c>
      <c r="H7306" s="31" t="s">
        <v>108</v>
      </c>
      <c r="I7306" s="31" t="s">
        <v>18611</v>
      </c>
      <c r="J7306" s="31" t="s">
        <v>18612</v>
      </c>
      <c r="K7306" s="31" t="s">
        <v>110</v>
      </c>
      <c r="L7306" s="31" t="s">
        <v>18609</v>
      </c>
      <c r="M7306" s="31" t="s">
        <v>16</v>
      </c>
      <c r="N7306" s="31" t="s">
        <v>25931</v>
      </c>
      <c r="O7306" s="31" t="s">
        <v>25929</v>
      </c>
      <c r="P7306" s="32" t="s">
        <v>66</v>
      </c>
      <c r="Q7306" s="32">
        <v>1</v>
      </c>
      <c r="R7306" t="str">
        <f t="shared" si="114"/>
        <v>Миц О.З. ПП, маг. "Ольга" р-н Хмельницкий Район, с.Грузевица, ул.Центральная, д.36</v>
      </c>
    </row>
    <row r="7307" spans="1:18" hidden="1" x14ac:dyDescent="0.25">
      <c r="A7307" s="32">
        <v>164390</v>
      </c>
      <c r="B7307" s="31" t="s">
        <v>18608</v>
      </c>
      <c r="C7307" s="31" t="s">
        <v>18609</v>
      </c>
      <c r="D7307" s="31" t="s">
        <v>18610</v>
      </c>
      <c r="E7307" s="31" t="s">
        <v>145</v>
      </c>
      <c r="F7307" s="31" t="s">
        <v>122</v>
      </c>
      <c r="G7307" s="31" t="s">
        <v>107</v>
      </c>
      <c r="H7307" s="31" t="s">
        <v>108</v>
      </c>
      <c r="I7307" s="31"/>
      <c r="J7307" s="31"/>
      <c r="K7307" s="31" t="s">
        <v>110</v>
      </c>
      <c r="L7307" s="31" t="s">
        <v>18609</v>
      </c>
      <c r="M7307" s="31" t="s">
        <v>16</v>
      </c>
      <c r="N7307" s="31" t="s">
        <v>25931</v>
      </c>
      <c r="O7307" s="31" t="s">
        <v>25929</v>
      </c>
      <c r="P7307" s="32" t="s">
        <v>66</v>
      </c>
      <c r="Q7307" s="32">
        <v>1</v>
      </c>
      <c r="R7307" t="str">
        <f t="shared" si="114"/>
        <v>Миц О.З. ПП, маг. "Ольга" р-н Хмельницкий Район, с.Грузевица, ул.Центральная, д.36</v>
      </c>
    </row>
    <row r="7308" spans="1:18" hidden="1" x14ac:dyDescent="0.25">
      <c r="A7308" s="32">
        <v>164397</v>
      </c>
      <c r="B7308" s="31" t="s">
        <v>18621</v>
      </c>
      <c r="C7308" s="31" t="s">
        <v>18622</v>
      </c>
      <c r="D7308" s="31" t="s">
        <v>18623</v>
      </c>
      <c r="E7308" s="31" t="s">
        <v>135</v>
      </c>
      <c r="F7308" s="31" t="s">
        <v>122</v>
      </c>
      <c r="G7308" s="31" t="s">
        <v>107</v>
      </c>
      <c r="H7308" s="31" t="s">
        <v>108</v>
      </c>
      <c r="I7308" s="31" t="s">
        <v>18624</v>
      </c>
      <c r="J7308" s="31" t="s">
        <v>18625</v>
      </c>
      <c r="K7308" s="31" t="s">
        <v>110</v>
      </c>
      <c r="L7308" s="31" t="s">
        <v>18622</v>
      </c>
      <c r="M7308" s="31" t="s">
        <v>9</v>
      </c>
      <c r="N7308" s="31" t="s">
        <v>25930</v>
      </c>
      <c r="O7308" s="31" t="s">
        <v>25929</v>
      </c>
      <c r="P7308" s="32" t="s">
        <v>67</v>
      </c>
      <c r="Q7308" s="32">
        <v>0.5</v>
      </c>
      <c r="R7308" t="str">
        <f t="shared" si="114"/>
        <v>Мілінчук Н.Г. ПП, маг. "Козачок" р-н Шепетовский Район, с.Серединцы, ул.Ленина, д.1</v>
      </c>
    </row>
    <row r="7309" spans="1:18" hidden="1" x14ac:dyDescent="0.25">
      <c r="A7309" s="32">
        <v>164397</v>
      </c>
      <c r="B7309" s="31" t="s">
        <v>18621</v>
      </c>
      <c r="C7309" s="31" t="s">
        <v>18622</v>
      </c>
      <c r="D7309" s="31" t="s">
        <v>18623</v>
      </c>
      <c r="E7309" s="31" t="s">
        <v>135</v>
      </c>
      <c r="F7309" s="31" t="s">
        <v>122</v>
      </c>
      <c r="G7309" s="31" t="s">
        <v>107</v>
      </c>
      <c r="H7309" s="31" t="s">
        <v>108</v>
      </c>
      <c r="I7309" s="31"/>
      <c r="J7309" s="31"/>
      <c r="K7309" s="31" t="s">
        <v>110</v>
      </c>
      <c r="L7309" s="31" t="s">
        <v>18622</v>
      </c>
      <c r="M7309" s="31" t="s">
        <v>9</v>
      </c>
      <c r="N7309" s="31" t="s">
        <v>25930</v>
      </c>
      <c r="O7309" s="31" t="s">
        <v>25929</v>
      </c>
      <c r="P7309" s="32" t="s">
        <v>67</v>
      </c>
      <c r="Q7309" s="32">
        <v>0.5</v>
      </c>
      <c r="R7309" t="str">
        <f t="shared" si="114"/>
        <v>Мілінчук Н.Г. ПП, маг. "Козачок" р-н Шепетовский Район, с.Серединцы, ул.Ленина, д.1</v>
      </c>
    </row>
    <row r="7310" spans="1:18" hidden="1" x14ac:dyDescent="0.25">
      <c r="A7310" s="32">
        <v>164406</v>
      </c>
      <c r="B7310" s="31" t="s">
        <v>18641</v>
      </c>
      <c r="C7310" s="31" t="s">
        <v>18642</v>
      </c>
      <c r="D7310" s="31" t="s">
        <v>18643</v>
      </c>
      <c r="E7310" s="31" t="s">
        <v>135</v>
      </c>
      <c r="F7310" s="31" t="s">
        <v>122</v>
      </c>
      <c r="G7310" s="31" t="s">
        <v>107</v>
      </c>
      <c r="H7310" s="31" t="s">
        <v>108</v>
      </c>
      <c r="I7310" s="31" t="s">
        <v>15487</v>
      </c>
      <c r="J7310" s="31" t="s">
        <v>15488</v>
      </c>
      <c r="K7310" s="31" t="s">
        <v>110</v>
      </c>
      <c r="L7310" s="31" t="s">
        <v>18642</v>
      </c>
      <c r="M7310" s="31" t="s">
        <v>8</v>
      </c>
      <c r="N7310" s="31" t="s">
        <v>25930</v>
      </c>
      <c r="O7310" s="31" t="s">
        <v>25929</v>
      </c>
      <c r="P7310" s="32" t="s">
        <v>67</v>
      </c>
      <c r="Q7310" s="32">
        <v>0.5</v>
      </c>
      <c r="R7310" t="str">
        <f t="shared" si="114"/>
        <v>Міщук Л.М. ПП, маг. "777" р-н Волочисский Район, с.Медведевка, д.73 (ул. Острожского)</v>
      </c>
    </row>
    <row r="7311" spans="1:18" hidden="1" x14ac:dyDescent="0.25">
      <c r="A7311" s="32">
        <v>164406</v>
      </c>
      <c r="B7311" s="31" t="s">
        <v>18641</v>
      </c>
      <c r="C7311" s="31" t="s">
        <v>18642</v>
      </c>
      <c r="D7311" s="31" t="s">
        <v>18643</v>
      </c>
      <c r="E7311" s="31" t="s">
        <v>135</v>
      </c>
      <c r="F7311" s="31" t="s">
        <v>122</v>
      </c>
      <c r="G7311" s="31" t="s">
        <v>107</v>
      </c>
      <c r="H7311" s="31" t="s">
        <v>108</v>
      </c>
      <c r="I7311" s="31"/>
      <c r="J7311" s="31"/>
      <c r="K7311" s="31" t="s">
        <v>110</v>
      </c>
      <c r="L7311" s="31" t="s">
        <v>18642</v>
      </c>
      <c r="M7311" s="31" t="s">
        <v>8</v>
      </c>
      <c r="N7311" s="31" t="s">
        <v>25930</v>
      </c>
      <c r="O7311" s="31" t="s">
        <v>25929</v>
      </c>
      <c r="P7311" s="32" t="s">
        <v>67</v>
      </c>
      <c r="Q7311" s="32">
        <v>0.5</v>
      </c>
      <c r="R7311" t="str">
        <f t="shared" si="114"/>
        <v>Міщук Л.М. ПП, маг. "777" р-н Волочисский Район, с.Медведевка, д.73 (ул. Острожского)</v>
      </c>
    </row>
    <row r="7312" spans="1:18" hidden="1" x14ac:dyDescent="0.25">
      <c r="A7312" s="32">
        <v>164409</v>
      </c>
      <c r="B7312" s="31" t="s">
        <v>18647</v>
      </c>
      <c r="C7312" s="31" t="s">
        <v>18648</v>
      </c>
      <c r="D7312" s="31" t="s">
        <v>18649</v>
      </c>
      <c r="E7312" s="31" t="s">
        <v>135</v>
      </c>
      <c r="F7312" s="31" t="s">
        <v>122</v>
      </c>
      <c r="G7312" s="31" t="s">
        <v>107</v>
      </c>
      <c r="H7312" s="31" t="s">
        <v>108</v>
      </c>
      <c r="I7312" s="31" t="s">
        <v>16362</v>
      </c>
      <c r="J7312" s="31" t="s">
        <v>16363</v>
      </c>
      <c r="K7312" s="31" t="s">
        <v>110</v>
      </c>
      <c r="L7312" s="31" t="s">
        <v>18648</v>
      </c>
      <c r="M7312" s="31" t="s">
        <v>11</v>
      </c>
      <c r="N7312" s="31" t="s">
        <v>25930</v>
      </c>
      <c r="O7312" s="31" t="s">
        <v>25929</v>
      </c>
      <c r="P7312" s="32" t="s">
        <v>67</v>
      </c>
      <c r="Q7312" s="32">
        <v>0.5</v>
      </c>
      <c r="R7312" t="str">
        <f t="shared" si="114"/>
        <v>Каленикова Н.А. ПП, маг. "Все для дому" г.Шепетовка, ул.Ватутина, д.61а</v>
      </c>
    </row>
    <row r="7313" spans="1:18" hidden="1" x14ac:dyDescent="0.25">
      <c r="A7313" s="32">
        <v>164423</v>
      </c>
      <c r="B7313" s="31" t="s">
        <v>18661</v>
      </c>
      <c r="C7313" s="31" t="s">
        <v>18662</v>
      </c>
      <c r="D7313" s="31" t="s">
        <v>18663</v>
      </c>
      <c r="E7313" s="31" t="s">
        <v>135</v>
      </c>
      <c r="F7313" s="31" t="s">
        <v>122</v>
      </c>
      <c r="G7313" s="31" t="s">
        <v>107</v>
      </c>
      <c r="H7313" s="31" t="s">
        <v>108</v>
      </c>
      <c r="I7313" s="31"/>
      <c r="J7313" s="31"/>
      <c r="K7313" s="31" t="s">
        <v>110</v>
      </c>
      <c r="L7313" s="31" t="s">
        <v>18662</v>
      </c>
      <c r="M7313" s="31" t="s">
        <v>8</v>
      </c>
      <c r="N7313" s="31" t="s">
        <v>25930</v>
      </c>
      <c r="O7313" s="31" t="s">
        <v>25929</v>
      </c>
      <c r="P7313" s="32" t="s">
        <v>67</v>
      </c>
      <c r="Q7313" s="32">
        <v>0.5</v>
      </c>
      <c r="R7313" t="str">
        <f t="shared" si="114"/>
        <v>м-н Рябінушка р-н Шепетовский Район, с.Хролин, ул.Ленина, д.26а</v>
      </c>
    </row>
    <row r="7314" spans="1:18" hidden="1" x14ac:dyDescent="0.25">
      <c r="A7314" s="32">
        <v>164423</v>
      </c>
      <c r="B7314" s="31" t="s">
        <v>18661</v>
      </c>
      <c r="C7314" s="31" t="s">
        <v>18662</v>
      </c>
      <c r="D7314" s="31" t="s">
        <v>18663</v>
      </c>
      <c r="E7314" s="31" t="s">
        <v>135</v>
      </c>
      <c r="F7314" s="31" t="s">
        <v>122</v>
      </c>
      <c r="G7314" s="31" t="s">
        <v>107</v>
      </c>
      <c r="H7314" s="31" t="s">
        <v>108</v>
      </c>
      <c r="I7314" s="31" t="s">
        <v>124</v>
      </c>
      <c r="J7314" s="31" t="s">
        <v>109</v>
      </c>
      <c r="K7314" s="31" t="s">
        <v>110</v>
      </c>
      <c r="L7314" s="31" t="s">
        <v>18662</v>
      </c>
      <c r="M7314" s="31" t="s">
        <v>8</v>
      </c>
      <c r="N7314" s="31" t="s">
        <v>25930</v>
      </c>
      <c r="O7314" s="31" t="s">
        <v>25929</v>
      </c>
      <c r="P7314" s="32" t="s">
        <v>67</v>
      </c>
      <c r="Q7314" s="32">
        <v>0.5</v>
      </c>
      <c r="R7314" t="str">
        <f t="shared" si="114"/>
        <v>м-н Рябінушка р-н Шепетовский Район, с.Хролин, ул.Ленина, д.26а</v>
      </c>
    </row>
    <row r="7315" spans="1:18" hidden="1" x14ac:dyDescent="0.25">
      <c r="A7315" s="32">
        <v>164427</v>
      </c>
      <c r="B7315" s="31" t="s">
        <v>18669</v>
      </c>
      <c r="C7315" s="31" t="s">
        <v>18670</v>
      </c>
      <c r="D7315" s="31" t="s">
        <v>18671</v>
      </c>
      <c r="E7315" s="31" t="s">
        <v>135</v>
      </c>
      <c r="F7315" s="31" t="s">
        <v>122</v>
      </c>
      <c r="G7315" s="31" t="s">
        <v>107</v>
      </c>
      <c r="H7315" s="31" t="s">
        <v>108</v>
      </c>
      <c r="I7315" s="31" t="s">
        <v>18672</v>
      </c>
      <c r="J7315" s="31" t="s">
        <v>18673</v>
      </c>
      <c r="K7315" s="31" t="s">
        <v>110</v>
      </c>
      <c r="L7315" s="31" t="s">
        <v>18670</v>
      </c>
      <c r="M7315" s="31" t="s">
        <v>8</v>
      </c>
      <c r="N7315" s="31" t="s">
        <v>25930</v>
      </c>
      <c r="O7315" s="31" t="s">
        <v>25929</v>
      </c>
      <c r="P7315" s="32" t="s">
        <v>67</v>
      </c>
      <c r="Q7315" s="32">
        <v>0.5</v>
      </c>
      <c r="R7315" t="str">
        <f t="shared" si="114"/>
        <v>Можейко А.І. ПП, маг. "Продукти" р-н Шепетовский Район, с.Белокриничье, д.25 (ул. Вали Котика)</v>
      </c>
    </row>
    <row r="7316" spans="1:18" hidden="1" x14ac:dyDescent="0.25">
      <c r="A7316" s="32">
        <v>164427</v>
      </c>
      <c r="B7316" s="31" t="s">
        <v>18669</v>
      </c>
      <c r="C7316" s="31" t="s">
        <v>18670</v>
      </c>
      <c r="D7316" s="31" t="s">
        <v>18671</v>
      </c>
      <c r="E7316" s="31" t="s">
        <v>135</v>
      </c>
      <c r="F7316" s="31" t="s">
        <v>122</v>
      </c>
      <c r="G7316" s="31" t="s">
        <v>107</v>
      </c>
      <c r="H7316" s="31" t="s">
        <v>108</v>
      </c>
      <c r="I7316" s="31"/>
      <c r="J7316" s="31"/>
      <c r="K7316" s="31" t="s">
        <v>110</v>
      </c>
      <c r="L7316" s="31" t="s">
        <v>18670</v>
      </c>
      <c r="M7316" s="31" t="s">
        <v>8</v>
      </c>
      <c r="N7316" s="31" t="s">
        <v>25930</v>
      </c>
      <c r="O7316" s="31" t="s">
        <v>25929</v>
      </c>
      <c r="P7316" s="32" t="s">
        <v>67</v>
      </c>
      <c r="Q7316" s="32">
        <v>0.5</v>
      </c>
      <c r="R7316" t="str">
        <f t="shared" si="114"/>
        <v>Можейко А.І. ПП, маг. "Продукти" р-н Шепетовский Район, с.Белокриничье, д.25 (ул. Вали Котика)</v>
      </c>
    </row>
    <row r="7317" spans="1:18" hidden="1" x14ac:dyDescent="0.25">
      <c r="A7317" s="32">
        <v>164428</v>
      </c>
      <c r="B7317" s="31" t="s">
        <v>18674</v>
      </c>
      <c r="C7317" s="31" t="s">
        <v>18675</v>
      </c>
      <c r="D7317" s="31" t="s">
        <v>18676</v>
      </c>
      <c r="E7317" s="31" t="s">
        <v>135</v>
      </c>
      <c r="F7317" s="31" t="s">
        <v>122</v>
      </c>
      <c r="G7317" s="31" t="s">
        <v>107</v>
      </c>
      <c r="H7317" s="31" t="s">
        <v>108</v>
      </c>
      <c r="I7317" s="31" t="s">
        <v>4957</v>
      </c>
      <c r="J7317" s="31" t="s">
        <v>4958</v>
      </c>
      <c r="K7317" s="31" t="s">
        <v>110</v>
      </c>
      <c r="L7317" s="31" t="s">
        <v>18675</v>
      </c>
      <c r="M7317" s="31" t="s">
        <v>8</v>
      </c>
      <c r="N7317" s="31" t="s">
        <v>25930</v>
      </c>
      <c r="O7317" s="31" t="s">
        <v>25929</v>
      </c>
      <c r="P7317" s="32" t="s">
        <v>67</v>
      </c>
      <c r="Q7317" s="32">
        <v>0.5</v>
      </c>
      <c r="R7317" t="str">
        <f t="shared" si="114"/>
        <v>Можейко С.М. ПП, кафе "Транзит" р-н Шепетовский Район, с.Михайлючка, ул.Островского Николая, д.1а</v>
      </c>
    </row>
    <row r="7318" spans="1:18" hidden="1" x14ac:dyDescent="0.25">
      <c r="A7318" s="32">
        <v>164441</v>
      </c>
      <c r="B7318" s="31" t="s">
        <v>18702</v>
      </c>
      <c r="C7318" s="31" t="s">
        <v>18703</v>
      </c>
      <c r="D7318" s="31" t="s">
        <v>18704</v>
      </c>
      <c r="E7318" s="31" t="s">
        <v>135</v>
      </c>
      <c r="F7318" s="31" t="s">
        <v>122</v>
      </c>
      <c r="G7318" s="31" t="s">
        <v>213</v>
      </c>
      <c r="H7318" s="31" t="s">
        <v>214</v>
      </c>
      <c r="I7318" s="31"/>
      <c r="J7318" s="31"/>
      <c r="K7318" s="31" t="s">
        <v>110</v>
      </c>
      <c r="L7318" s="31" t="s">
        <v>18703</v>
      </c>
      <c r="M7318" s="31" t="s">
        <v>7</v>
      </c>
      <c r="N7318" s="31" t="s">
        <v>25930</v>
      </c>
      <c r="O7318" s="31" t="s">
        <v>25929</v>
      </c>
      <c r="P7318" s="32" t="s">
        <v>25948</v>
      </c>
      <c r="Q7318" s="32">
        <v>0</v>
      </c>
      <c r="R7318" t="str">
        <f t="shared" si="114"/>
        <v>Мороль Н.В. ПП, гурт г.Славута, д.5 (ул. Володарского)</v>
      </c>
    </row>
    <row r="7319" spans="1:18" hidden="1" x14ac:dyDescent="0.25">
      <c r="A7319" s="32">
        <v>164441</v>
      </c>
      <c r="B7319" s="31" t="s">
        <v>18702</v>
      </c>
      <c r="C7319" s="31" t="s">
        <v>18703</v>
      </c>
      <c r="D7319" s="31" t="s">
        <v>18704</v>
      </c>
      <c r="E7319" s="31" t="s">
        <v>135</v>
      </c>
      <c r="F7319" s="31" t="s">
        <v>122</v>
      </c>
      <c r="G7319" s="31" t="s">
        <v>213</v>
      </c>
      <c r="H7319" s="31" t="s">
        <v>214</v>
      </c>
      <c r="I7319" s="31" t="s">
        <v>18705</v>
      </c>
      <c r="J7319" s="31" t="s">
        <v>18706</v>
      </c>
      <c r="K7319" s="31" t="s">
        <v>110</v>
      </c>
      <c r="L7319" s="31" t="s">
        <v>18703</v>
      </c>
      <c r="M7319" s="31" t="s">
        <v>7</v>
      </c>
      <c r="N7319" s="31" t="s">
        <v>25930</v>
      </c>
      <c r="O7319" s="31" t="s">
        <v>25929</v>
      </c>
      <c r="P7319" s="32" t="s">
        <v>25948</v>
      </c>
      <c r="Q7319" s="32">
        <v>0</v>
      </c>
      <c r="R7319" t="str">
        <f t="shared" si="114"/>
        <v>Мороль Н.В. ПП, гурт г.Славута, д.5 (ул. Володарского)</v>
      </c>
    </row>
    <row r="7320" spans="1:18" hidden="1" x14ac:dyDescent="0.25">
      <c r="A7320" s="32">
        <v>164443</v>
      </c>
      <c r="B7320" s="31" t="s">
        <v>18707</v>
      </c>
      <c r="C7320" s="31" t="s">
        <v>18708</v>
      </c>
      <c r="D7320" s="31" t="s">
        <v>18709</v>
      </c>
      <c r="E7320" s="31" t="s">
        <v>135</v>
      </c>
      <c r="F7320" s="31" t="s">
        <v>122</v>
      </c>
      <c r="G7320" s="31" t="s">
        <v>107</v>
      </c>
      <c r="H7320" s="31" t="s">
        <v>108</v>
      </c>
      <c r="I7320" s="31"/>
      <c r="J7320" s="31"/>
      <c r="K7320" s="31" t="s">
        <v>110</v>
      </c>
      <c r="L7320" s="31" t="s">
        <v>18708</v>
      </c>
      <c r="M7320" s="31" t="s">
        <v>8</v>
      </c>
      <c r="N7320" s="31" t="s">
        <v>25930</v>
      </c>
      <c r="O7320" s="31" t="s">
        <v>25929</v>
      </c>
      <c r="P7320" s="32" t="s">
        <v>66</v>
      </c>
      <c r="Q7320" s="32">
        <v>1</v>
      </c>
      <c r="R7320" t="str">
        <f t="shared" si="114"/>
        <v>Москалюк О.В. ПП, маг. "Продукти" р-н Шепетовский Район, пгт.Грицев, пер.Ленина, д.18</v>
      </c>
    </row>
    <row r="7321" spans="1:18" hidden="1" x14ac:dyDescent="0.25">
      <c r="A7321" s="32">
        <v>164443</v>
      </c>
      <c r="B7321" s="31" t="s">
        <v>18707</v>
      </c>
      <c r="C7321" s="31" t="s">
        <v>18708</v>
      </c>
      <c r="D7321" s="31" t="s">
        <v>18709</v>
      </c>
      <c r="E7321" s="31" t="s">
        <v>135</v>
      </c>
      <c r="F7321" s="31" t="s">
        <v>122</v>
      </c>
      <c r="G7321" s="31" t="s">
        <v>107</v>
      </c>
      <c r="H7321" s="31" t="s">
        <v>108</v>
      </c>
      <c r="I7321" s="31" t="s">
        <v>29</v>
      </c>
      <c r="J7321" s="31" t="s">
        <v>18710</v>
      </c>
      <c r="K7321" s="31" t="s">
        <v>110</v>
      </c>
      <c r="L7321" s="31" t="s">
        <v>18708</v>
      </c>
      <c r="M7321" s="31" t="s">
        <v>8</v>
      </c>
      <c r="N7321" s="31" t="s">
        <v>25930</v>
      </c>
      <c r="O7321" s="31" t="s">
        <v>25929</v>
      </c>
      <c r="P7321" s="32" t="s">
        <v>66</v>
      </c>
      <c r="Q7321" s="32">
        <v>1</v>
      </c>
      <c r="R7321" t="str">
        <f t="shared" si="114"/>
        <v>Москалюк О.В. ПП, маг. "Продукти" р-н Шепетовский Район, пгт.Грицев, пер.Ленина, д.18</v>
      </c>
    </row>
    <row r="7322" spans="1:18" hidden="1" x14ac:dyDescent="0.25">
      <c r="A7322" s="32">
        <v>164444</v>
      </c>
      <c r="B7322" s="31" t="s">
        <v>18711</v>
      </c>
      <c r="C7322" s="31" t="s">
        <v>18712</v>
      </c>
      <c r="D7322" s="31" t="s">
        <v>18713</v>
      </c>
      <c r="E7322" s="31" t="s">
        <v>145</v>
      </c>
      <c r="F7322" s="31" t="s">
        <v>122</v>
      </c>
      <c r="G7322" s="31" t="s">
        <v>107</v>
      </c>
      <c r="H7322" s="31" t="s">
        <v>108</v>
      </c>
      <c r="I7322" s="31" t="s">
        <v>18714</v>
      </c>
      <c r="J7322" s="31" t="s">
        <v>18715</v>
      </c>
      <c r="K7322" s="31" t="s">
        <v>110</v>
      </c>
      <c r="L7322" s="31" t="s">
        <v>18712</v>
      </c>
      <c r="M7322" s="31" t="s">
        <v>13</v>
      </c>
      <c r="N7322" s="31" t="s">
        <v>25931</v>
      </c>
      <c r="O7322" s="31" t="s">
        <v>25929</v>
      </c>
      <c r="P7322" s="32" t="s">
        <v>67</v>
      </c>
      <c r="Q7322" s="32">
        <v>1</v>
      </c>
      <c r="R7322" t="str">
        <f t="shared" si="114"/>
        <v>Мостинець С.В. ПП, маг. "Продукти" р-н Деражнянский Район, г.Деражня, ул.Украинки Леси, д.12</v>
      </c>
    </row>
    <row r="7323" spans="1:18" hidden="1" x14ac:dyDescent="0.25">
      <c r="A7323" s="32">
        <v>164446</v>
      </c>
      <c r="B7323" s="31" t="s">
        <v>18721</v>
      </c>
      <c r="C7323" s="31" t="s">
        <v>18722</v>
      </c>
      <c r="D7323" s="31" t="s">
        <v>18723</v>
      </c>
      <c r="E7323" s="31" t="s">
        <v>145</v>
      </c>
      <c r="F7323" s="31" t="s">
        <v>122</v>
      </c>
      <c r="G7323" s="31" t="s">
        <v>111</v>
      </c>
      <c r="H7323" s="31" t="s">
        <v>112</v>
      </c>
      <c r="I7323" s="31" t="s">
        <v>18724</v>
      </c>
      <c r="J7323" s="31" t="s">
        <v>18725</v>
      </c>
      <c r="K7323" s="31" t="s">
        <v>110</v>
      </c>
      <c r="L7323" s="31" t="s">
        <v>18722</v>
      </c>
      <c r="M7323" s="31" t="s">
        <v>15</v>
      </c>
      <c r="N7323" s="31" t="s">
        <v>25931</v>
      </c>
      <c r="O7323" s="31" t="s">
        <v>25929</v>
      </c>
      <c r="P7323" s="32" t="s">
        <v>66</v>
      </c>
      <c r="Q7323" s="32">
        <v>1</v>
      </c>
      <c r="R7323" t="str">
        <f t="shared" si="114"/>
        <v>Мотор Січ АТ, Санаторій "Райдуга" р-н Волочисский Район, г.Волочиск, ул.Запорожская, д.11</v>
      </c>
    </row>
    <row r="7324" spans="1:18" hidden="1" x14ac:dyDescent="0.25">
      <c r="A7324" s="32">
        <v>750548</v>
      </c>
      <c r="B7324" s="31" t="s">
        <v>4055</v>
      </c>
      <c r="C7324" s="31" t="s">
        <v>4056</v>
      </c>
      <c r="D7324" s="31" t="s">
        <v>4057</v>
      </c>
      <c r="E7324" s="31" t="s">
        <v>145</v>
      </c>
      <c r="F7324" s="31" t="s">
        <v>122</v>
      </c>
      <c r="G7324" s="31" t="s">
        <v>107</v>
      </c>
      <c r="H7324" s="31" t="s">
        <v>108</v>
      </c>
      <c r="I7324" s="31" t="s">
        <v>4058</v>
      </c>
      <c r="J7324" s="31" t="s">
        <v>4059</v>
      </c>
      <c r="K7324" s="31" t="s">
        <v>110</v>
      </c>
      <c r="L7324" s="31" t="s">
        <v>4056</v>
      </c>
      <c r="M7324" s="31" t="s">
        <v>13</v>
      </c>
      <c r="N7324" s="31" t="s">
        <v>25931</v>
      </c>
      <c r="O7324" s="31" t="s">
        <v>25929</v>
      </c>
      <c r="P7324" s="32" t="s">
        <v>66</v>
      </c>
      <c r="Q7324" s="32">
        <v>1</v>
      </c>
      <c r="R7324" t="str">
        <f t="shared" si="114"/>
        <v>Кузь В.В. ПП, маг. "Філін" р-н Городокский Район, пгт.Сатанов, ул.Ленина, д.1</v>
      </c>
    </row>
    <row r="7325" spans="1:18" hidden="1" x14ac:dyDescent="0.25">
      <c r="A7325" s="32">
        <v>750550</v>
      </c>
      <c r="B7325" s="31" t="s">
        <v>4060</v>
      </c>
      <c r="C7325" s="31" t="s">
        <v>4061</v>
      </c>
      <c r="D7325" s="31" t="s">
        <v>4062</v>
      </c>
      <c r="E7325" s="31" t="s">
        <v>135</v>
      </c>
      <c r="F7325" s="31" t="s">
        <v>122</v>
      </c>
      <c r="G7325" s="31" t="s">
        <v>107</v>
      </c>
      <c r="H7325" s="31" t="s">
        <v>108</v>
      </c>
      <c r="I7325" s="31" t="s">
        <v>4063</v>
      </c>
      <c r="J7325" s="31" t="s">
        <v>4064</v>
      </c>
      <c r="K7325" s="31" t="s">
        <v>110</v>
      </c>
      <c r="L7325" s="31" t="s">
        <v>4065</v>
      </c>
      <c r="M7325" s="31" t="s">
        <v>7</v>
      </c>
      <c r="N7325" s="31" t="s">
        <v>25930</v>
      </c>
      <c r="O7325" s="31" t="s">
        <v>25929</v>
      </c>
      <c r="P7325" s="32" t="s">
        <v>67</v>
      </c>
      <c r="Q7325" s="32">
        <v>0.5</v>
      </c>
      <c r="R7325" t="str">
        <f t="shared" si="114"/>
        <v>Габуза О.М. ПП, маг. "Автограф" г.Славута, ул.Соборности, д.24/6</v>
      </c>
    </row>
    <row r="7326" spans="1:18" hidden="1" x14ac:dyDescent="0.25">
      <c r="A7326" s="32">
        <v>750554</v>
      </c>
      <c r="B7326" s="31" t="s">
        <v>4071</v>
      </c>
      <c r="C7326" s="31" t="s">
        <v>4072</v>
      </c>
      <c r="D7326" s="31" t="s">
        <v>4073</v>
      </c>
      <c r="E7326" s="31" t="s">
        <v>145</v>
      </c>
      <c r="F7326" s="31" t="s">
        <v>122</v>
      </c>
      <c r="G7326" s="31" t="s">
        <v>107</v>
      </c>
      <c r="H7326" s="31" t="s">
        <v>108</v>
      </c>
      <c r="I7326" s="31" t="s">
        <v>4074</v>
      </c>
      <c r="J7326" s="31" t="s">
        <v>4075</v>
      </c>
      <c r="K7326" s="31" t="s">
        <v>110</v>
      </c>
      <c r="L7326" s="31" t="s">
        <v>4072</v>
      </c>
      <c r="M7326" s="31" t="s">
        <v>13</v>
      </c>
      <c r="N7326" s="31" t="s">
        <v>25931</v>
      </c>
      <c r="O7326" s="31" t="s">
        <v>25929</v>
      </c>
      <c r="P7326" s="32" t="s">
        <v>66</v>
      </c>
      <c r="Q7326" s="32">
        <v>0.5</v>
      </c>
      <c r="R7326" t="str">
        <f t="shared" si="114"/>
        <v>Сандурська Д.О. ПП, маг. "Ассоль" р-н Волочисский Район, с.Холодец, д.17</v>
      </c>
    </row>
    <row r="7327" spans="1:18" hidden="1" x14ac:dyDescent="0.25">
      <c r="A7327" s="32">
        <v>834038</v>
      </c>
      <c r="B7327" s="31" t="s">
        <v>5010</v>
      </c>
      <c r="C7327" s="31" t="s">
        <v>5011</v>
      </c>
      <c r="D7327" s="31" t="s">
        <v>5012</v>
      </c>
      <c r="E7327" s="31" t="s">
        <v>145</v>
      </c>
      <c r="F7327" s="31" t="s">
        <v>122</v>
      </c>
      <c r="G7327" s="31" t="s">
        <v>107</v>
      </c>
      <c r="H7327" s="31" t="s">
        <v>108</v>
      </c>
      <c r="I7327" s="31" t="s">
        <v>5013</v>
      </c>
      <c r="J7327" s="31" t="s">
        <v>5014</v>
      </c>
      <c r="K7327" s="31" t="s">
        <v>110</v>
      </c>
      <c r="L7327" s="31" t="s">
        <v>5011</v>
      </c>
      <c r="M7327" s="31" t="s">
        <v>16</v>
      </c>
      <c r="N7327" s="31" t="s">
        <v>25931</v>
      </c>
      <c r="O7327" s="31" t="s">
        <v>25929</v>
      </c>
      <c r="P7327" s="32" t="s">
        <v>67</v>
      </c>
      <c r="Q7327" s="32">
        <v>0.5</v>
      </c>
      <c r="R7327" t="str">
        <f t="shared" si="114"/>
        <v>Брошко П.Д. ПП, маг. "Продукти" р-н Виньковецкий Район, с.Нетечинцы (Нові Нетеченці)</v>
      </c>
    </row>
    <row r="7328" spans="1:18" hidden="1" x14ac:dyDescent="0.25">
      <c r="A7328" s="32">
        <v>834039</v>
      </c>
      <c r="B7328" s="31" t="s">
        <v>5015</v>
      </c>
      <c r="C7328" s="31" t="s">
        <v>5016</v>
      </c>
      <c r="D7328" s="31" t="s">
        <v>5017</v>
      </c>
      <c r="E7328" s="31" t="s">
        <v>145</v>
      </c>
      <c r="F7328" s="31" t="s">
        <v>122</v>
      </c>
      <c r="G7328" s="31" t="s">
        <v>107</v>
      </c>
      <c r="H7328" s="31" t="s">
        <v>108</v>
      </c>
      <c r="I7328" s="31" t="s">
        <v>5018</v>
      </c>
      <c r="J7328" s="31" t="s">
        <v>5019</v>
      </c>
      <c r="K7328" s="31" t="s">
        <v>110</v>
      </c>
      <c r="L7328" s="31" t="s">
        <v>5016</v>
      </c>
      <c r="M7328" s="31" t="s">
        <v>13</v>
      </c>
      <c r="N7328" s="31" t="s">
        <v>25931</v>
      </c>
      <c r="O7328" s="31" t="s">
        <v>25929</v>
      </c>
      <c r="P7328" s="32" t="s">
        <v>67</v>
      </c>
      <c r="Q7328" s="32">
        <v>0.5</v>
      </c>
      <c r="R7328" t="str">
        <f t="shared" si="114"/>
        <v>Бубела П.В. ПП, маг. "Продукти" р-н Деражнянский Район, с.Загинци, ул.Береговая, д.3</v>
      </c>
    </row>
    <row r="7329" spans="1:18" hidden="1" x14ac:dyDescent="0.25">
      <c r="A7329" s="32">
        <v>834042</v>
      </c>
      <c r="B7329" s="31" t="s">
        <v>5029</v>
      </c>
      <c r="C7329" s="31" t="s">
        <v>5030</v>
      </c>
      <c r="D7329" s="31" t="s">
        <v>5031</v>
      </c>
      <c r="E7329" s="31" t="s">
        <v>135</v>
      </c>
      <c r="F7329" s="31" t="s">
        <v>122</v>
      </c>
      <c r="G7329" s="31" t="s">
        <v>155</v>
      </c>
      <c r="H7329" s="31" t="s">
        <v>108</v>
      </c>
      <c r="I7329" s="31" t="s">
        <v>5032</v>
      </c>
      <c r="J7329" s="31" t="s">
        <v>5033</v>
      </c>
      <c r="K7329" s="31" t="s">
        <v>110</v>
      </c>
      <c r="L7329" s="31" t="s">
        <v>5030</v>
      </c>
      <c r="M7329" s="31" t="s">
        <v>9</v>
      </c>
      <c r="N7329" s="31" t="s">
        <v>25930</v>
      </c>
      <c r="O7329" s="31" t="s">
        <v>25929</v>
      </c>
      <c r="P7329" s="32" t="s">
        <v>66</v>
      </c>
      <c r="Q7329" s="32">
        <v>1</v>
      </c>
      <c r="R7329" t="str">
        <f t="shared" si="114"/>
        <v>Бакалець Д.В. ПП, маг. "Продсервіс" р-н Белогорский Район, пгт.Белогорье, ул.Шевченко, д.57</v>
      </c>
    </row>
    <row r="7330" spans="1:18" hidden="1" x14ac:dyDescent="0.25">
      <c r="A7330" s="32">
        <v>843919</v>
      </c>
      <c r="B7330" s="31" t="s">
        <v>5090</v>
      </c>
      <c r="C7330" s="31" t="s">
        <v>5091</v>
      </c>
      <c r="D7330" s="31" t="s">
        <v>5092</v>
      </c>
      <c r="E7330" s="31" t="s">
        <v>135</v>
      </c>
      <c r="F7330" s="31" t="s">
        <v>122</v>
      </c>
      <c r="G7330" s="31" t="s">
        <v>107</v>
      </c>
      <c r="H7330" s="31" t="s">
        <v>108</v>
      </c>
      <c r="I7330" s="31" t="s">
        <v>5093</v>
      </c>
      <c r="J7330" s="31" t="s">
        <v>5094</v>
      </c>
      <c r="K7330" s="31" t="s">
        <v>110</v>
      </c>
      <c r="L7330" s="31" t="s">
        <v>5091</v>
      </c>
      <c r="M7330" s="31" t="s">
        <v>7</v>
      </c>
      <c r="N7330" s="31" t="s">
        <v>25930</v>
      </c>
      <c r="O7330" s="31" t="s">
        <v>25929</v>
      </c>
      <c r="P7330" s="32" t="s">
        <v>67</v>
      </c>
      <c r="Q7330" s="32">
        <v>0.5</v>
      </c>
      <c r="R7330" t="str">
        <f t="shared" si="114"/>
        <v>Гнатюк О.П. ПП, маг.-склад г.Славута, д.0</v>
      </c>
    </row>
    <row r="7331" spans="1:18" hidden="1" x14ac:dyDescent="0.25">
      <c r="A7331" s="32">
        <v>843924</v>
      </c>
      <c r="B7331" s="31" t="s">
        <v>5106</v>
      </c>
      <c r="C7331" s="31" t="s">
        <v>5107</v>
      </c>
      <c r="D7331" s="31" t="s">
        <v>5108</v>
      </c>
      <c r="E7331" s="31" t="s">
        <v>145</v>
      </c>
      <c r="F7331" s="31" t="s">
        <v>122</v>
      </c>
      <c r="G7331" s="31" t="s">
        <v>107</v>
      </c>
      <c r="H7331" s="31" t="s">
        <v>108</v>
      </c>
      <c r="I7331" s="31" t="s">
        <v>5109</v>
      </c>
      <c r="J7331" s="31" t="s">
        <v>5110</v>
      </c>
      <c r="K7331" s="31" t="s">
        <v>110</v>
      </c>
      <c r="L7331" s="31" t="s">
        <v>5107</v>
      </c>
      <c r="M7331" s="31" t="s">
        <v>13</v>
      </c>
      <c r="N7331" s="31" t="s">
        <v>25931</v>
      </c>
      <c r="O7331" s="31" t="s">
        <v>25929</v>
      </c>
      <c r="P7331" s="32" t="s">
        <v>66</v>
      </c>
      <c r="Q7331" s="32">
        <v>0.5</v>
      </c>
      <c r="R7331" t="str">
        <f t="shared" si="114"/>
        <v>Марценюк В.П. ПП, маг. р-н Волочисский Район, с.Гайдайки, д.0</v>
      </c>
    </row>
    <row r="7332" spans="1:18" hidden="1" x14ac:dyDescent="0.25">
      <c r="A7332" s="32">
        <v>857244</v>
      </c>
      <c r="B7332" s="31" t="s">
        <v>5753</v>
      </c>
      <c r="C7332" s="31" t="s">
        <v>5754</v>
      </c>
      <c r="D7332" s="31" t="s">
        <v>5755</v>
      </c>
      <c r="E7332" s="31" t="s">
        <v>135</v>
      </c>
      <c r="F7332" s="31" t="s">
        <v>122</v>
      </c>
      <c r="G7332" s="31" t="s">
        <v>107</v>
      </c>
      <c r="H7332" s="31" t="s">
        <v>108</v>
      </c>
      <c r="I7332" s="31" t="s">
        <v>5756</v>
      </c>
      <c r="J7332" s="31" t="s">
        <v>5757</v>
      </c>
      <c r="K7332" s="31" t="s">
        <v>110</v>
      </c>
      <c r="L7332" s="31" t="s">
        <v>5754</v>
      </c>
      <c r="M7332" s="31" t="s">
        <v>7</v>
      </c>
      <c r="N7332" s="31" t="s">
        <v>25930</v>
      </c>
      <c r="O7332" s="31" t="s">
        <v>25929</v>
      </c>
      <c r="P7332" s="32" t="s">
        <v>67</v>
      </c>
      <c r="Q7332" s="32">
        <v>0.5</v>
      </c>
      <c r="R7332" t="str">
        <f t="shared" si="114"/>
        <v>Інпол-Сервіс МКП, маг. "Орбіта" г.Славута (район ЗБК)</v>
      </c>
    </row>
    <row r="7333" spans="1:18" hidden="1" x14ac:dyDescent="0.25">
      <c r="A7333" s="32">
        <v>482996</v>
      </c>
      <c r="B7333" s="31" t="s">
        <v>3937</v>
      </c>
      <c r="C7333" s="31" t="s">
        <v>3938</v>
      </c>
      <c r="D7333" s="31" t="s">
        <v>3939</v>
      </c>
      <c r="E7333" s="31" t="s">
        <v>135</v>
      </c>
      <c r="F7333" s="31" t="s">
        <v>122</v>
      </c>
      <c r="G7333" s="31" t="s">
        <v>107</v>
      </c>
      <c r="H7333" s="31" t="s">
        <v>108</v>
      </c>
      <c r="I7333" s="31" t="s">
        <v>3940</v>
      </c>
      <c r="J7333" s="31" t="s">
        <v>3941</v>
      </c>
      <c r="K7333" s="31" t="s">
        <v>110</v>
      </c>
      <c r="L7333" s="31" t="s">
        <v>3938</v>
      </c>
      <c r="M7333" s="31" t="s">
        <v>7</v>
      </c>
      <c r="N7333" s="31" t="s">
        <v>25930</v>
      </c>
      <c r="O7333" s="31" t="s">
        <v>25929</v>
      </c>
      <c r="P7333" s="32" t="s">
        <v>67</v>
      </c>
      <c r="Q7333" s="32">
        <v>0.5</v>
      </c>
      <c r="R7333" t="str">
        <f t="shared" si="114"/>
        <v>Мельничук Н.В. ПП, маг.-кафе р-н Изяславский Район, с.Радошевка (0)</v>
      </c>
    </row>
    <row r="7334" spans="1:18" hidden="1" x14ac:dyDescent="0.25">
      <c r="A7334" s="32">
        <v>921767</v>
      </c>
      <c r="B7334" s="31" t="s">
        <v>3942</v>
      </c>
      <c r="C7334" s="31" t="s">
        <v>3943</v>
      </c>
      <c r="D7334" s="31" t="s">
        <v>3944</v>
      </c>
      <c r="E7334" s="31" t="s">
        <v>135</v>
      </c>
      <c r="F7334" s="31" t="s">
        <v>122</v>
      </c>
      <c r="G7334" s="31" t="s">
        <v>299</v>
      </c>
      <c r="H7334" s="31" t="s">
        <v>108</v>
      </c>
      <c r="I7334" s="31" t="s">
        <v>3945</v>
      </c>
      <c r="J7334" s="31" t="s">
        <v>3946</v>
      </c>
      <c r="K7334" s="31" t="s">
        <v>110</v>
      </c>
      <c r="L7334" s="31" t="s">
        <v>3943</v>
      </c>
      <c r="M7334" s="31" t="s">
        <v>7</v>
      </c>
      <c r="N7334" s="31" t="s">
        <v>25930</v>
      </c>
      <c r="O7334" s="31" t="s">
        <v>25929</v>
      </c>
      <c r="P7334" s="32" t="s">
        <v>66</v>
      </c>
      <c r="Q7334" s="32">
        <v>0</v>
      </c>
      <c r="R7334" t="str">
        <f t="shared" si="114"/>
        <v>Рішко Р.Я. ПП, маг. "Гуртовня" г.Славута, ул.Садовая, д.5</v>
      </c>
    </row>
    <row r="7335" spans="1:18" hidden="1" x14ac:dyDescent="0.25">
      <c r="A7335" s="32">
        <v>508088</v>
      </c>
      <c r="B7335" s="31" t="s">
        <v>3947</v>
      </c>
      <c r="C7335" s="31" t="s">
        <v>3948</v>
      </c>
      <c r="D7335" s="31" t="s">
        <v>3949</v>
      </c>
      <c r="E7335" s="31" t="s">
        <v>135</v>
      </c>
      <c r="F7335" s="31" t="s">
        <v>122</v>
      </c>
      <c r="G7335" s="31" t="s">
        <v>107</v>
      </c>
      <c r="H7335" s="31" t="s">
        <v>108</v>
      </c>
      <c r="I7335" s="31" t="s">
        <v>124</v>
      </c>
      <c r="J7335" s="31" t="s">
        <v>109</v>
      </c>
      <c r="K7335" s="31" t="s">
        <v>110</v>
      </c>
      <c r="L7335" s="31" t="s">
        <v>3948</v>
      </c>
      <c r="M7335" s="31" t="s">
        <v>8</v>
      </c>
      <c r="N7335" s="31" t="s">
        <v>25930</v>
      </c>
      <c r="O7335" s="31" t="s">
        <v>25929</v>
      </c>
      <c r="P7335" s="32" t="s">
        <v>67</v>
      </c>
      <c r="Q7335" s="32">
        <v>0.5</v>
      </c>
      <c r="R7335" t="str">
        <f t="shared" si="114"/>
        <v>Возна Г.В. ПП, маг. "Продукти" р-н Полонский Район, с.Крачановка, д.1 (ул. победы)</v>
      </c>
    </row>
    <row r="7336" spans="1:18" hidden="1" x14ac:dyDescent="0.25">
      <c r="A7336" s="32">
        <v>850644</v>
      </c>
      <c r="B7336" s="31" t="s">
        <v>5360</v>
      </c>
      <c r="C7336" s="31" t="s">
        <v>5361</v>
      </c>
      <c r="D7336" s="31" t="s">
        <v>5362</v>
      </c>
      <c r="E7336" s="31" t="s">
        <v>135</v>
      </c>
      <c r="F7336" s="31" t="s">
        <v>122</v>
      </c>
      <c r="G7336" s="31" t="s">
        <v>107</v>
      </c>
      <c r="H7336" s="31" t="s">
        <v>108</v>
      </c>
      <c r="I7336" s="31" t="s">
        <v>5363</v>
      </c>
      <c r="J7336" s="31" t="s">
        <v>5364</v>
      </c>
      <c r="K7336" s="31" t="s">
        <v>110</v>
      </c>
      <c r="L7336" s="31" t="s">
        <v>5361</v>
      </c>
      <c r="M7336" s="31" t="s">
        <v>9</v>
      </c>
      <c r="N7336" s="31" t="s">
        <v>25930</v>
      </c>
      <c r="O7336" s="31" t="s">
        <v>25929</v>
      </c>
      <c r="P7336" s="32" t="s">
        <v>67</v>
      </c>
      <c r="Q7336" s="32">
        <v>0.5</v>
      </c>
      <c r="R7336" t="str">
        <f t="shared" si="114"/>
        <v>Марчук М.В. ПП, маг. "Насолода" р-н Белогорский Район, пгт.Белогорье, ул.Шевченко, д.76</v>
      </c>
    </row>
    <row r="7337" spans="1:18" hidden="1" x14ac:dyDescent="0.25">
      <c r="A7337" s="32">
        <v>850647</v>
      </c>
      <c r="B7337" s="31" t="s">
        <v>5377</v>
      </c>
      <c r="C7337" s="31" t="s">
        <v>5378</v>
      </c>
      <c r="D7337" s="31" t="s">
        <v>5379</v>
      </c>
      <c r="E7337" s="31" t="s">
        <v>145</v>
      </c>
      <c r="F7337" s="31" t="s">
        <v>122</v>
      </c>
      <c r="G7337" s="31" t="s">
        <v>107</v>
      </c>
      <c r="H7337" s="31" t="s">
        <v>108</v>
      </c>
      <c r="I7337" s="31" t="s">
        <v>124</v>
      </c>
      <c r="J7337" s="31" t="s">
        <v>109</v>
      </c>
      <c r="K7337" s="31" t="s">
        <v>110</v>
      </c>
      <c r="L7337" s="31" t="s">
        <v>5378</v>
      </c>
      <c r="M7337" s="31" t="s">
        <v>13</v>
      </c>
      <c r="N7337" s="31" t="s">
        <v>25931</v>
      </c>
      <c r="O7337" s="31" t="s">
        <v>25929</v>
      </c>
      <c r="P7337" s="32" t="s">
        <v>67</v>
      </c>
      <c r="Q7337" s="32">
        <v>0.5</v>
      </c>
      <c r="R7337" t="str">
        <f t="shared" si="114"/>
        <v>Вожак Л.Г. ПП, маг. р-н Волочисский Район, с.Щасновка, ул.Независимости, д.2-А (напроти зупинки)</v>
      </c>
    </row>
    <row r="7338" spans="1:18" hidden="1" x14ac:dyDescent="0.25">
      <c r="A7338" s="32">
        <v>851471</v>
      </c>
      <c r="B7338" s="31" t="s">
        <v>5415</v>
      </c>
      <c r="C7338" s="31" t="s">
        <v>5416</v>
      </c>
      <c r="D7338" s="31" t="s">
        <v>5417</v>
      </c>
      <c r="E7338" s="31" t="s">
        <v>135</v>
      </c>
      <c r="F7338" s="31" t="s">
        <v>122</v>
      </c>
      <c r="G7338" s="31" t="s">
        <v>107</v>
      </c>
      <c r="H7338" s="31" t="s">
        <v>108</v>
      </c>
      <c r="I7338" s="31" t="s">
        <v>5418</v>
      </c>
      <c r="J7338" s="31" t="s">
        <v>5419</v>
      </c>
      <c r="K7338" s="31" t="s">
        <v>110</v>
      </c>
      <c r="L7338" s="31" t="s">
        <v>5416</v>
      </c>
      <c r="M7338" s="31" t="s">
        <v>8</v>
      </c>
      <c r="N7338" s="31" t="s">
        <v>25930</v>
      </c>
      <c r="O7338" s="31" t="s">
        <v>25929</v>
      </c>
      <c r="P7338" s="32" t="s">
        <v>25948</v>
      </c>
      <c r="Q7338" s="32">
        <v>0.5</v>
      </c>
      <c r="R7338" t="str">
        <f t="shared" si="114"/>
        <v>Сорока О.А. ПП, маг. "Продукти" р-н Шепетовский Район, с.Судилков, ул.Энгельса, д.1 А</v>
      </c>
    </row>
    <row r="7339" spans="1:18" hidden="1" x14ac:dyDescent="0.25">
      <c r="A7339" s="32">
        <v>898512</v>
      </c>
      <c r="B7339" s="31" t="s">
        <v>6330</v>
      </c>
      <c r="C7339" s="31" t="s">
        <v>6331</v>
      </c>
      <c r="D7339" s="31" t="s">
        <v>6332</v>
      </c>
      <c r="E7339" s="31" t="s">
        <v>145</v>
      </c>
      <c r="F7339" s="31" t="s">
        <v>122</v>
      </c>
      <c r="G7339" s="31" t="s">
        <v>107</v>
      </c>
      <c r="H7339" s="31" t="s">
        <v>108</v>
      </c>
      <c r="I7339" s="31" t="s">
        <v>124</v>
      </c>
      <c r="J7339" s="31" t="s">
        <v>109</v>
      </c>
      <c r="K7339" s="31" t="s">
        <v>110</v>
      </c>
      <c r="L7339" s="31" t="s">
        <v>6331</v>
      </c>
      <c r="M7339" s="31" t="s">
        <v>14</v>
      </c>
      <c r="N7339" s="31" t="s">
        <v>25931</v>
      </c>
      <c r="O7339" s="31" t="s">
        <v>25929</v>
      </c>
      <c r="P7339" s="32" t="s">
        <v>25948</v>
      </c>
      <c r="Q7339" s="32">
        <v>0</v>
      </c>
      <c r="R7339" t="str">
        <f t="shared" si="114"/>
        <v>Остапова С.П. ПП, маг. на хаті р-н Ярмолинецкий Район, с.Москалевка, д.37</v>
      </c>
    </row>
    <row r="7340" spans="1:18" hidden="1" x14ac:dyDescent="0.25">
      <c r="A7340" s="32">
        <v>898799</v>
      </c>
      <c r="B7340" s="31" t="s">
        <v>6333</v>
      </c>
      <c r="C7340" s="31" t="s">
        <v>6334</v>
      </c>
      <c r="D7340" s="31" t="s">
        <v>6335</v>
      </c>
      <c r="E7340" s="31" t="s">
        <v>135</v>
      </c>
      <c r="F7340" s="31" t="s">
        <v>122</v>
      </c>
      <c r="G7340" s="31" t="s">
        <v>107</v>
      </c>
      <c r="H7340" s="31" t="s">
        <v>108</v>
      </c>
      <c r="I7340" s="31" t="s">
        <v>6336</v>
      </c>
      <c r="J7340" s="31" t="s">
        <v>6337</v>
      </c>
      <c r="K7340" s="31" t="s">
        <v>110</v>
      </c>
      <c r="L7340" s="31" t="s">
        <v>6334</v>
      </c>
      <c r="M7340" s="31" t="s">
        <v>11</v>
      </c>
      <c r="N7340" s="31" t="s">
        <v>25930</v>
      </c>
      <c r="O7340" s="31" t="s">
        <v>25929</v>
      </c>
      <c r="P7340" s="32" t="s">
        <v>25948</v>
      </c>
      <c r="Q7340" s="32">
        <v>0.5</v>
      </c>
      <c r="R7340" t="str">
        <f t="shared" si="114"/>
        <v>Альмяшов Р.О. ПП, мам. ТМ "Румяш" г.Шепетовка, ул.Судилковская, д.77 А</v>
      </c>
    </row>
    <row r="7341" spans="1:18" hidden="1" x14ac:dyDescent="0.25">
      <c r="A7341" s="32">
        <v>900005</v>
      </c>
      <c r="B7341" s="31" t="s">
        <v>6340</v>
      </c>
      <c r="C7341" s="31" t="s">
        <v>6341</v>
      </c>
      <c r="D7341" s="31" t="s">
        <v>6342</v>
      </c>
      <c r="E7341" s="31" t="s">
        <v>145</v>
      </c>
      <c r="F7341" s="31" t="s">
        <v>122</v>
      </c>
      <c r="G7341" s="31" t="s">
        <v>107</v>
      </c>
      <c r="H7341" s="31" t="s">
        <v>108</v>
      </c>
      <c r="I7341" s="31" t="s">
        <v>124</v>
      </c>
      <c r="J7341" s="31" t="s">
        <v>109</v>
      </c>
      <c r="K7341" s="31" t="s">
        <v>110</v>
      </c>
      <c r="L7341" s="31" t="s">
        <v>6341</v>
      </c>
      <c r="M7341" s="31" t="s">
        <v>14</v>
      </c>
      <c r="N7341" s="31" t="s">
        <v>25931</v>
      </c>
      <c r="O7341" s="31" t="s">
        <v>25929</v>
      </c>
      <c r="P7341" s="32" t="s">
        <v>25948</v>
      </c>
      <c r="Q7341" s="32">
        <v>0</v>
      </c>
      <c r="R7341" t="str">
        <f t="shared" si="114"/>
        <v>Галка О.Г. ПП, маг. - бар р-н Волочисский Район, с.Маначин, д.0</v>
      </c>
    </row>
    <row r="7342" spans="1:18" hidden="1" x14ac:dyDescent="0.25">
      <c r="A7342" s="32">
        <v>900288</v>
      </c>
      <c r="B7342" s="31" t="s">
        <v>6343</v>
      </c>
      <c r="C7342" s="31" t="s">
        <v>6344</v>
      </c>
      <c r="D7342" s="31" t="s">
        <v>6345</v>
      </c>
      <c r="E7342" s="31" t="s">
        <v>145</v>
      </c>
      <c r="F7342" s="31" t="s">
        <v>122</v>
      </c>
      <c r="G7342" s="31" t="s">
        <v>107</v>
      </c>
      <c r="H7342" s="31" t="s">
        <v>108</v>
      </c>
      <c r="I7342" s="31" t="s">
        <v>6346</v>
      </c>
      <c r="J7342" s="31" t="s">
        <v>6347</v>
      </c>
      <c r="K7342" s="31" t="s">
        <v>110</v>
      </c>
      <c r="L7342" s="31" t="s">
        <v>6344</v>
      </c>
      <c r="M7342" s="31" t="s">
        <v>15</v>
      </c>
      <c r="N7342" s="31" t="s">
        <v>25931</v>
      </c>
      <c r="O7342" s="31" t="s">
        <v>25929</v>
      </c>
      <c r="P7342" s="32" t="s">
        <v>66</v>
      </c>
      <c r="Q7342" s="32">
        <v>1</v>
      </c>
      <c r="R7342" t="str">
        <f t="shared" si="114"/>
        <v>Сьоміна О.А. ПП, маг. "Продукти" р-н Волочисский Район, с.Кривачинцы, ул.Садовая, д.0</v>
      </c>
    </row>
    <row r="7343" spans="1:18" hidden="1" x14ac:dyDescent="0.25">
      <c r="A7343" s="32">
        <v>910384</v>
      </c>
      <c r="B7343" s="31" t="s">
        <v>6431</v>
      </c>
      <c r="C7343" s="31" t="s">
        <v>6432</v>
      </c>
      <c r="D7343" s="31" t="s">
        <v>6433</v>
      </c>
      <c r="E7343" s="31" t="s">
        <v>145</v>
      </c>
      <c r="F7343" s="31" t="s">
        <v>122</v>
      </c>
      <c r="G7343" s="31" t="s">
        <v>107</v>
      </c>
      <c r="H7343" s="31" t="s">
        <v>108</v>
      </c>
      <c r="I7343" s="31" t="s">
        <v>6434</v>
      </c>
      <c r="J7343" s="31" t="s">
        <v>6435</v>
      </c>
      <c r="K7343" s="31" t="s">
        <v>110</v>
      </c>
      <c r="L7343" s="31" t="s">
        <v>6432</v>
      </c>
      <c r="M7343" s="31" t="s">
        <v>13</v>
      </c>
      <c r="N7343" s="31" t="s">
        <v>25931</v>
      </c>
      <c r="O7343" s="31" t="s">
        <v>25929</v>
      </c>
      <c r="P7343" s="32" t="s">
        <v>66</v>
      </c>
      <c r="Q7343" s="32">
        <v>1</v>
      </c>
      <c r="R7343" t="str">
        <f t="shared" si="114"/>
        <v>Дзендзель М.П. ПП, маг. "Продукти" р-н Деражнянский Район, г.Деражня, пер.Мира, д.40/1</v>
      </c>
    </row>
    <row r="7344" spans="1:18" hidden="1" x14ac:dyDescent="0.25">
      <c r="A7344" s="32">
        <v>908601</v>
      </c>
      <c r="B7344" s="31" t="s">
        <v>6392</v>
      </c>
      <c r="C7344" s="31" t="s">
        <v>3846</v>
      </c>
      <c r="D7344" s="31" t="s">
        <v>6393</v>
      </c>
      <c r="E7344" s="31" t="s">
        <v>135</v>
      </c>
      <c r="F7344" s="31" t="s">
        <v>122</v>
      </c>
      <c r="G7344" s="31" t="s">
        <v>107</v>
      </c>
      <c r="H7344" s="31" t="s">
        <v>108</v>
      </c>
      <c r="I7344" s="31" t="s">
        <v>476</v>
      </c>
      <c r="J7344" s="31" t="s">
        <v>477</v>
      </c>
      <c r="K7344" s="31" t="s">
        <v>110</v>
      </c>
      <c r="L7344" s="31" t="s">
        <v>3846</v>
      </c>
      <c r="M7344" s="31" t="s">
        <v>7</v>
      </c>
      <c r="N7344" s="31" t="s">
        <v>25930</v>
      </c>
      <c r="O7344" s="31" t="s">
        <v>25929</v>
      </c>
      <c r="P7344" s="32" t="s">
        <v>66</v>
      </c>
      <c r="Q7344" s="32">
        <v>0</v>
      </c>
      <c r="R7344" t="str">
        <f t="shared" si="114"/>
        <v>Волиньтабак ТОВ, маг. "Алкоголь-Тютюн" г.Славута, ул.Соборности, д.45</v>
      </c>
    </row>
    <row r="7345" spans="1:18" hidden="1" x14ac:dyDescent="0.25">
      <c r="A7345" s="32">
        <v>908606</v>
      </c>
      <c r="B7345" s="31" t="s">
        <v>6394</v>
      </c>
      <c r="C7345" s="31" t="s">
        <v>6395</v>
      </c>
      <c r="D7345" s="31" t="s">
        <v>6396</v>
      </c>
      <c r="E7345" s="31" t="s">
        <v>135</v>
      </c>
      <c r="F7345" s="31" t="s">
        <v>122</v>
      </c>
      <c r="G7345" s="31" t="s">
        <v>107</v>
      </c>
      <c r="H7345" s="31" t="s">
        <v>108</v>
      </c>
      <c r="I7345" s="31" t="s">
        <v>6397</v>
      </c>
      <c r="J7345" s="31" t="s">
        <v>6398</v>
      </c>
      <c r="K7345" s="31" t="s">
        <v>110</v>
      </c>
      <c r="L7345" s="31" t="s">
        <v>6395</v>
      </c>
      <c r="M7345" s="31" t="s">
        <v>9</v>
      </c>
      <c r="N7345" s="31" t="s">
        <v>25930</v>
      </c>
      <c r="O7345" s="31" t="s">
        <v>25929</v>
      </c>
      <c r="P7345" s="32" t="s">
        <v>67</v>
      </c>
      <c r="Q7345" s="32">
        <v>0</v>
      </c>
      <c r="R7345" t="str">
        <f t="shared" si="114"/>
        <v>Король В.М. ПП, маг. "Династія" р-н Изяславский Район, с.Билогородка, ул.Центральная, д.0</v>
      </c>
    </row>
    <row r="7346" spans="1:18" hidden="1" x14ac:dyDescent="0.25">
      <c r="A7346" s="32">
        <v>920703</v>
      </c>
      <c r="B7346" s="31" t="s">
        <v>6604</v>
      </c>
      <c r="C7346" s="31" t="s">
        <v>6605</v>
      </c>
      <c r="D7346" s="31" t="s">
        <v>6606</v>
      </c>
      <c r="E7346" s="31" t="s">
        <v>135</v>
      </c>
      <c r="F7346" s="31" t="s">
        <v>122</v>
      </c>
      <c r="G7346" s="31" t="s">
        <v>107</v>
      </c>
      <c r="H7346" s="31" t="s">
        <v>108</v>
      </c>
      <c r="I7346" s="31" t="s">
        <v>6607</v>
      </c>
      <c r="J7346" s="31" t="s">
        <v>6608</v>
      </c>
      <c r="K7346" s="31" t="s">
        <v>110</v>
      </c>
      <c r="L7346" s="31" t="s">
        <v>6605</v>
      </c>
      <c r="M7346" s="31" t="s">
        <v>7</v>
      </c>
      <c r="N7346" s="31" t="s">
        <v>25930</v>
      </c>
      <c r="O7346" s="31" t="s">
        <v>25929</v>
      </c>
      <c r="P7346" s="32" t="s">
        <v>66</v>
      </c>
      <c r="Q7346" s="32">
        <v>0</v>
      </c>
      <c r="R7346" t="str">
        <f t="shared" si="114"/>
        <v>Герасимова Л.Я. ПП, маг. "Сусідка" р-н Славутский Район, с.Цветоха, д.25</v>
      </c>
    </row>
    <row r="7347" spans="1:18" hidden="1" x14ac:dyDescent="0.25">
      <c r="A7347" s="32">
        <v>923524</v>
      </c>
      <c r="B7347" s="31" t="s">
        <v>6651</v>
      </c>
      <c r="C7347" s="31" t="s">
        <v>6652</v>
      </c>
      <c r="D7347" s="31" t="s">
        <v>6653</v>
      </c>
      <c r="E7347" s="31" t="s">
        <v>145</v>
      </c>
      <c r="F7347" s="31" t="s">
        <v>122</v>
      </c>
      <c r="G7347" s="31" t="s">
        <v>107</v>
      </c>
      <c r="H7347" s="31" t="s">
        <v>108</v>
      </c>
      <c r="I7347" s="31" t="s">
        <v>124</v>
      </c>
      <c r="J7347" s="31" t="s">
        <v>109</v>
      </c>
      <c r="K7347" s="31" t="s">
        <v>110</v>
      </c>
      <c r="L7347" s="31" t="s">
        <v>6652</v>
      </c>
      <c r="M7347" s="31" t="s">
        <v>13</v>
      </c>
      <c r="N7347" s="31" t="s">
        <v>25931</v>
      </c>
      <c r="O7347" s="31" t="s">
        <v>25929</v>
      </c>
      <c r="P7347" s="32" t="s">
        <v>25948</v>
      </c>
      <c r="Q7347" s="32">
        <v>0</v>
      </c>
      <c r="R7347" t="str">
        <f t="shared" si="114"/>
        <v>Дрогомерецький В.Р. ПП, маг. "Продукти" р-н Волочисский Район, с.Ожиговцы, ул.Центральная, д.0</v>
      </c>
    </row>
    <row r="7348" spans="1:18" hidden="1" x14ac:dyDescent="0.25">
      <c r="A7348" s="32">
        <v>923525</v>
      </c>
      <c r="B7348" s="31" t="s">
        <v>6654</v>
      </c>
      <c r="C7348" s="31" t="s">
        <v>6655</v>
      </c>
      <c r="D7348" s="31" t="s">
        <v>6656</v>
      </c>
      <c r="E7348" s="31" t="s">
        <v>145</v>
      </c>
      <c r="F7348" s="31" t="s">
        <v>122</v>
      </c>
      <c r="G7348" s="31" t="s">
        <v>107</v>
      </c>
      <c r="H7348" s="31" t="s">
        <v>108</v>
      </c>
      <c r="I7348" s="31" t="s">
        <v>124</v>
      </c>
      <c r="J7348" s="31" t="s">
        <v>109</v>
      </c>
      <c r="K7348" s="31" t="s">
        <v>110</v>
      </c>
      <c r="L7348" s="31" t="s">
        <v>6655</v>
      </c>
      <c r="M7348" s="31" t="s">
        <v>13</v>
      </c>
      <c r="N7348" s="31" t="s">
        <v>25931</v>
      </c>
      <c r="O7348" s="31" t="s">
        <v>25929</v>
      </c>
      <c r="P7348" s="32" t="s">
        <v>25948</v>
      </c>
      <c r="Q7348" s="32">
        <v>0</v>
      </c>
      <c r="R7348" t="str">
        <f t="shared" si="114"/>
        <v>Панчук П.О. ПП, маг. "Едельвейс" р-н Волочисский Район, с.Холодец, д.0</v>
      </c>
    </row>
    <row r="7349" spans="1:18" hidden="1" x14ac:dyDescent="0.25">
      <c r="A7349" s="32">
        <v>924137</v>
      </c>
      <c r="B7349" s="31" t="s">
        <v>6657</v>
      </c>
      <c r="C7349" s="31" t="s">
        <v>6658</v>
      </c>
      <c r="D7349" s="31" t="s">
        <v>6659</v>
      </c>
      <c r="E7349" s="31" t="s">
        <v>135</v>
      </c>
      <c r="F7349" s="31" t="s">
        <v>122</v>
      </c>
      <c r="G7349" s="31" t="s">
        <v>107</v>
      </c>
      <c r="H7349" s="31" t="s">
        <v>108</v>
      </c>
      <c r="I7349" s="31" t="s">
        <v>6660</v>
      </c>
      <c r="J7349" s="31" t="s">
        <v>6661</v>
      </c>
      <c r="K7349" s="31" t="s">
        <v>110</v>
      </c>
      <c r="L7349" s="31" t="s">
        <v>6658</v>
      </c>
      <c r="M7349" s="31" t="s">
        <v>7</v>
      </c>
      <c r="N7349" s="31" t="s">
        <v>25930</v>
      </c>
      <c r="O7349" s="31" t="s">
        <v>25929</v>
      </c>
      <c r="P7349" s="32" t="s">
        <v>25948</v>
      </c>
      <c r="Q7349" s="32">
        <v>0</v>
      </c>
      <c r="R7349" t="str">
        <f t="shared" si="114"/>
        <v>Груша О.М. ПП, маг. "Оленка" г.Славута, ул.Плотыче, д.67</v>
      </c>
    </row>
    <row r="7350" spans="1:18" hidden="1" x14ac:dyDescent="0.25">
      <c r="A7350" s="32">
        <v>924235</v>
      </c>
      <c r="B7350" s="31" t="s">
        <v>6662</v>
      </c>
      <c r="C7350" s="31" t="s">
        <v>6663</v>
      </c>
      <c r="D7350" s="31" t="s">
        <v>6664</v>
      </c>
      <c r="E7350" s="31" t="s">
        <v>135</v>
      </c>
      <c r="F7350" s="31" t="s">
        <v>122</v>
      </c>
      <c r="G7350" s="31" t="s">
        <v>113</v>
      </c>
      <c r="H7350" s="31" t="s">
        <v>108</v>
      </c>
      <c r="I7350" s="31" t="s">
        <v>6665</v>
      </c>
      <c r="J7350" s="31" t="s">
        <v>6666</v>
      </c>
      <c r="K7350" s="31" t="s">
        <v>110</v>
      </c>
      <c r="L7350" s="31" t="s">
        <v>6663</v>
      </c>
      <c r="M7350" s="31" t="s">
        <v>8</v>
      </c>
      <c r="N7350" s="31" t="s">
        <v>25930</v>
      </c>
      <c r="O7350" s="31" t="s">
        <v>25929</v>
      </c>
      <c r="P7350" s="32" t="s">
        <v>25948</v>
      </c>
      <c r="Q7350" s="32">
        <v>0</v>
      </c>
      <c r="R7350" t="str">
        <f t="shared" si="114"/>
        <v>Слюсарчук Т.О. ПП, торговий павільйон "Смак" р-н Шепетовский Район, пгт.Грицев, пер.Ленина, д.41</v>
      </c>
    </row>
    <row r="7351" spans="1:18" hidden="1" x14ac:dyDescent="0.25">
      <c r="A7351" s="32">
        <v>487363</v>
      </c>
      <c r="B7351" s="31" t="s">
        <v>6774</v>
      </c>
      <c r="C7351" s="31" t="s">
        <v>6775</v>
      </c>
      <c r="D7351" s="31" t="s">
        <v>6776</v>
      </c>
      <c r="E7351" s="31" t="s">
        <v>145</v>
      </c>
      <c r="F7351" s="31" t="s">
        <v>122</v>
      </c>
      <c r="G7351" s="31" t="s">
        <v>107</v>
      </c>
      <c r="H7351" s="31" t="s">
        <v>108</v>
      </c>
      <c r="I7351" s="31" t="s">
        <v>124</v>
      </c>
      <c r="J7351" s="31" t="s">
        <v>109</v>
      </c>
      <c r="K7351" s="31" t="s">
        <v>110</v>
      </c>
      <c r="L7351" s="31" t="s">
        <v>6775</v>
      </c>
      <c r="M7351" s="31" t="s">
        <v>16</v>
      </c>
      <c r="N7351" s="31" t="s">
        <v>25931</v>
      </c>
      <c r="O7351" s="31" t="s">
        <v>25929</v>
      </c>
      <c r="P7351" s="32" t="s">
        <v>67</v>
      </c>
      <c r="Q7351" s="32">
        <v>1</v>
      </c>
      <c r="R7351" t="str">
        <f t="shared" si="114"/>
        <v>Янковський В.А. ПП, маг. "Продукти" р-н Деражнянский Район, пгт.Волковинцы (в центрі)</v>
      </c>
    </row>
    <row r="7352" spans="1:18" hidden="1" x14ac:dyDescent="0.25">
      <c r="A7352" s="32">
        <v>487364</v>
      </c>
      <c r="B7352" s="31" t="s">
        <v>6777</v>
      </c>
      <c r="C7352" s="31" t="s">
        <v>6778</v>
      </c>
      <c r="D7352" s="31" t="s">
        <v>6779</v>
      </c>
      <c r="E7352" s="31" t="s">
        <v>135</v>
      </c>
      <c r="F7352" s="31" t="s">
        <v>122</v>
      </c>
      <c r="G7352" s="31" t="s">
        <v>107</v>
      </c>
      <c r="H7352" s="31" t="s">
        <v>108</v>
      </c>
      <c r="I7352" s="31" t="s">
        <v>6780</v>
      </c>
      <c r="J7352" s="31" t="s">
        <v>6781</v>
      </c>
      <c r="K7352" s="31" t="s">
        <v>110</v>
      </c>
      <c r="L7352" s="31" t="s">
        <v>6778</v>
      </c>
      <c r="M7352" s="31" t="s">
        <v>10</v>
      </c>
      <c r="N7352" s="31" t="s">
        <v>25930</v>
      </c>
      <c r="O7352" s="31" t="s">
        <v>25929</v>
      </c>
      <c r="P7352" s="32" t="s">
        <v>67</v>
      </c>
      <c r="Q7352" s="32">
        <v>0.5</v>
      </c>
      <c r="R7352" t="str">
        <f t="shared" si="114"/>
        <v>Огороднік Н.Р. ПП, маг. "Продукти" р-н Белогорский Район, с.Гулевцы, ул.Украинки Леси, д.5</v>
      </c>
    </row>
    <row r="7353" spans="1:18" hidden="1" x14ac:dyDescent="0.25">
      <c r="A7353" s="32">
        <v>487365</v>
      </c>
      <c r="B7353" s="31" t="s">
        <v>6782</v>
      </c>
      <c r="C7353" s="31" t="s">
        <v>6783</v>
      </c>
      <c r="D7353" s="31" t="s">
        <v>6784</v>
      </c>
      <c r="E7353" s="31" t="s">
        <v>135</v>
      </c>
      <c r="F7353" s="31" t="s">
        <v>122</v>
      </c>
      <c r="G7353" s="31" t="s">
        <v>107</v>
      </c>
      <c r="H7353" s="31" t="s">
        <v>108</v>
      </c>
      <c r="I7353" s="31" t="s">
        <v>6785</v>
      </c>
      <c r="J7353" s="31" t="s">
        <v>6786</v>
      </c>
      <c r="K7353" s="31" t="s">
        <v>110</v>
      </c>
      <c r="L7353" s="31" t="s">
        <v>6787</v>
      </c>
      <c r="M7353" s="31" t="s">
        <v>10</v>
      </c>
      <c r="N7353" s="31" t="s">
        <v>25930</v>
      </c>
      <c r="O7353" s="31" t="s">
        <v>25929</v>
      </c>
      <c r="P7353" s="32" t="s">
        <v>25948</v>
      </c>
      <c r="Q7353" s="32">
        <v>0.5</v>
      </c>
      <c r="R7353" t="str">
        <f t="shared" si="114"/>
        <v>Горська А.І. ПП, маг. р-н Изяславский Район, с.Кунив, ул.Лисовской, д.8 а</v>
      </c>
    </row>
    <row r="7354" spans="1:18" hidden="1" x14ac:dyDescent="0.25">
      <c r="A7354" s="32">
        <v>487366</v>
      </c>
      <c r="B7354" s="31" t="s">
        <v>6788</v>
      </c>
      <c r="C7354" s="31" t="s">
        <v>6789</v>
      </c>
      <c r="D7354" s="31" t="s">
        <v>6790</v>
      </c>
      <c r="E7354" s="31" t="s">
        <v>135</v>
      </c>
      <c r="F7354" s="31" t="s">
        <v>122</v>
      </c>
      <c r="G7354" s="31" t="s">
        <v>107</v>
      </c>
      <c r="H7354" s="31" t="s">
        <v>108</v>
      </c>
      <c r="I7354" s="31" t="s">
        <v>6785</v>
      </c>
      <c r="J7354" s="31" t="s">
        <v>6786</v>
      </c>
      <c r="K7354" s="31" t="s">
        <v>110</v>
      </c>
      <c r="L7354" s="31" t="s">
        <v>6789</v>
      </c>
      <c r="M7354" s="31" t="s">
        <v>10</v>
      </c>
      <c r="N7354" s="31" t="s">
        <v>25930</v>
      </c>
      <c r="O7354" s="31" t="s">
        <v>25929</v>
      </c>
      <c r="P7354" s="32" t="s">
        <v>67</v>
      </c>
      <c r="Q7354" s="32">
        <v>0.5</v>
      </c>
      <c r="R7354" t="str">
        <f t="shared" si="114"/>
        <v>Горська А.І. ПП, маг. "Підкова" р-н Изяславский Район, с.Кунив, ул.Октябрьская, д.23</v>
      </c>
    </row>
    <row r="7355" spans="1:18" hidden="1" x14ac:dyDescent="0.25">
      <c r="A7355" s="32">
        <v>487368</v>
      </c>
      <c r="B7355" s="31" t="s">
        <v>6794</v>
      </c>
      <c r="C7355" s="31" t="s">
        <v>6795</v>
      </c>
      <c r="D7355" s="31" t="s">
        <v>6796</v>
      </c>
      <c r="E7355" s="31" t="s">
        <v>135</v>
      </c>
      <c r="F7355" s="31" t="s">
        <v>122</v>
      </c>
      <c r="G7355" s="31" t="s">
        <v>107</v>
      </c>
      <c r="H7355" s="31" t="s">
        <v>108</v>
      </c>
      <c r="I7355" s="31" t="s">
        <v>6797</v>
      </c>
      <c r="J7355" s="31" t="s">
        <v>6798</v>
      </c>
      <c r="K7355" s="31" t="s">
        <v>110</v>
      </c>
      <c r="L7355" s="31" t="s">
        <v>6795</v>
      </c>
      <c r="M7355" s="31" t="s">
        <v>8</v>
      </c>
      <c r="N7355" s="31" t="s">
        <v>25930</v>
      </c>
      <c r="O7355" s="31" t="s">
        <v>25929</v>
      </c>
      <c r="P7355" s="32" t="s">
        <v>67</v>
      </c>
      <c r="Q7355" s="32">
        <v>0.5</v>
      </c>
      <c r="R7355" t="str">
        <f t="shared" si="114"/>
        <v>Ільчук П.К. ПП, маг. "Продукти" р-н Шепетовский Район, с.Хутор, ул.Островского Николая (0)</v>
      </c>
    </row>
    <row r="7356" spans="1:18" hidden="1" x14ac:dyDescent="0.25">
      <c r="A7356" s="32">
        <v>487369</v>
      </c>
      <c r="B7356" s="31" t="s">
        <v>6799</v>
      </c>
      <c r="C7356" s="31" t="s">
        <v>6800</v>
      </c>
      <c r="D7356" s="31" t="s">
        <v>6801</v>
      </c>
      <c r="E7356" s="31" t="s">
        <v>135</v>
      </c>
      <c r="F7356" s="31" t="s">
        <v>122</v>
      </c>
      <c r="G7356" s="31" t="s">
        <v>149</v>
      </c>
      <c r="H7356" s="31" t="s">
        <v>108</v>
      </c>
      <c r="I7356" s="31" t="s">
        <v>6802</v>
      </c>
      <c r="J7356" s="31" t="s">
        <v>6803</v>
      </c>
      <c r="K7356" s="31" t="s">
        <v>110</v>
      </c>
      <c r="L7356" s="31" t="s">
        <v>6800</v>
      </c>
      <c r="M7356" s="31" t="s">
        <v>8</v>
      </c>
      <c r="N7356" s="31" t="s">
        <v>25930</v>
      </c>
      <c r="O7356" s="31" t="s">
        <v>25929</v>
      </c>
      <c r="P7356" s="32" t="s">
        <v>67</v>
      </c>
      <c r="Q7356" s="32">
        <v>1</v>
      </c>
      <c r="R7356" t="str">
        <f t="shared" si="114"/>
        <v>Кравчук Ю.О. ПП, к-к "Валентина" р-н Славутский Район, с.Губельцы, ул.Центральная, д.4 а</v>
      </c>
    </row>
    <row r="7357" spans="1:18" hidden="1" x14ac:dyDescent="0.25">
      <c r="A7357" s="32">
        <v>487370</v>
      </c>
      <c r="B7357" s="31" t="s">
        <v>6804</v>
      </c>
      <c r="C7357" s="31" t="s">
        <v>6805</v>
      </c>
      <c r="D7357" s="31" t="s">
        <v>6806</v>
      </c>
      <c r="E7357" s="31" t="s">
        <v>135</v>
      </c>
      <c r="F7357" s="31" t="s">
        <v>122</v>
      </c>
      <c r="G7357" s="31" t="s">
        <v>107</v>
      </c>
      <c r="H7357" s="31" t="s">
        <v>108</v>
      </c>
      <c r="I7357" s="31" t="s">
        <v>4753</v>
      </c>
      <c r="J7357" s="31" t="s">
        <v>4754</v>
      </c>
      <c r="K7357" s="31" t="s">
        <v>110</v>
      </c>
      <c r="L7357" s="31" t="s">
        <v>6805</v>
      </c>
      <c r="M7357" s="31" t="s">
        <v>10</v>
      </c>
      <c r="N7357" s="31" t="s">
        <v>25930</v>
      </c>
      <c r="O7357" s="31" t="s">
        <v>25929</v>
      </c>
      <c r="P7357" s="32" t="s">
        <v>67</v>
      </c>
      <c r="Q7357" s="32">
        <v>0.5</v>
      </c>
      <c r="R7357" t="str">
        <f t="shared" si="114"/>
        <v>Кондратюк Н.А. ПП, маг. "Наталія" р-н Красиловский Район, пгт.Закриничье, д.24 (Центральная)</v>
      </c>
    </row>
    <row r="7358" spans="1:18" hidden="1" x14ac:dyDescent="0.25">
      <c r="A7358" s="32">
        <v>460679</v>
      </c>
      <c r="B7358" s="31" t="s">
        <v>6818</v>
      </c>
      <c r="C7358" s="31" t="s">
        <v>6819</v>
      </c>
      <c r="D7358" s="31" t="s">
        <v>2545</v>
      </c>
      <c r="E7358" s="31" t="s">
        <v>135</v>
      </c>
      <c r="F7358" s="31" t="s">
        <v>122</v>
      </c>
      <c r="G7358" s="31" t="s">
        <v>107</v>
      </c>
      <c r="H7358" s="31" t="s">
        <v>108</v>
      </c>
      <c r="I7358" s="31" t="s">
        <v>6820</v>
      </c>
      <c r="J7358" s="31" t="s">
        <v>6821</v>
      </c>
      <c r="K7358" s="31" t="s">
        <v>110</v>
      </c>
      <c r="L7358" s="31" t="s">
        <v>6819</v>
      </c>
      <c r="M7358" s="31" t="s">
        <v>8</v>
      </c>
      <c r="N7358" s="31" t="s">
        <v>25930</v>
      </c>
      <c r="O7358" s="31" t="s">
        <v>25929</v>
      </c>
      <c r="P7358" s="32" t="s">
        <v>66</v>
      </c>
      <c r="Q7358" s="32">
        <v>1</v>
      </c>
      <c r="R7358" t="str">
        <f t="shared" si="114"/>
        <v>Пінькас Л.І. ПП, маг. "Продукти" р-н Полонский Район, с.Кустовцы (0)</v>
      </c>
    </row>
    <row r="7359" spans="1:18" hidden="1" x14ac:dyDescent="0.25">
      <c r="A7359" s="32">
        <v>489192</v>
      </c>
      <c r="B7359" s="31" t="s">
        <v>6827</v>
      </c>
      <c r="C7359" s="31" t="s">
        <v>6828</v>
      </c>
      <c r="D7359" s="31" t="s">
        <v>6829</v>
      </c>
      <c r="E7359" s="31" t="s">
        <v>135</v>
      </c>
      <c r="F7359" s="31" t="s">
        <v>122</v>
      </c>
      <c r="G7359" s="31" t="s">
        <v>107</v>
      </c>
      <c r="H7359" s="31" t="s">
        <v>108</v>
      </c>
      <c r="I7359" s="31" t="s">
        <v>6830</v>
      </c>
      <c r="J7359" s="31" t="s">
        <v>6831</v>
      </c>
      <c r="K7359" s="31" t="s">
        <v>110</v>
      </c>
      <c r="L7359" s="31" t="s">
        <v>6828</v>
      </c>
      <c r="M7359" s="31" t="s">
        <v>9</v>
      </c>
      <c r="N7359" s="31" t="s">
        <v>25930</v>
      </c>
      <c r="O7359" s="31" t="s">
        <v>25929</v>
      </c>
      <c r="P7359" s="32" t="s">
        <v>66</v>
      </c>
      <c r="Q7359" s="32">
        <v>0.5</v>
      </c>
      <c r="R7359" t="str">
        <f t="shared" si="114"/>
        <v>Мельник А.П. ПП, маг. "Доля" р-н Белогорский Район, пгт.Ямполь, ул.Чернавина, д.13 а</v>
      </c>
    </row>
    <row r="7360" spans="1:18" hidden="1" x14ac:dyDescent="0.25">
      <c r="A7360" s="32">
        <v>438039</v>
      </c>
      <c r="B7360" s="31" t="s">
        <v>6847</v>
      </c>
      <c r="C7360" s="31" t="s">
        <v>6848</v>
      </c>
      <c r="D7360" s="31" t="s">
        <v>6849</v>
      </c>
      <c r="E7360" s="31" t="s">
        <v>135</v>
      </c>
      <c r="F7360" s="31" t="s">
        <v>122</v>
      </c>
      <c r="G7360" s="31" t="s">
        <v>107</v>
      </c>
      <c r="H7360" s="31" t="s">
        <v>108</v>
      </c>
      <c r="I7360" s="31" t="s">
        <v>6850</v>
      </c>
      <c r="J7360" s="31" t="s">
        <v>6851</v>
      </c>
      <c r="K7360" s="31" t="s">
        <v>110</v>
      </c>
      <c r="L7360" s="31" t="s">
        <v>6848</v>
      </c>
      <c r="M7360" s="31" t="s">
        <v>9</v>
      </c>
      <c r="N7360" s="31" t="s">
        <v>25930</v>
      </c>
      <c r="O7360" s="31" t="s">
        <v>25929</v>
      </c>
      <c r="P7360" s="32" t="s">
        <v>67</v>
      </c>
      <c r="Q7360" s="32">
        <v>0.5</v>
      </c>
      <c r="R7360" t="str">
        <f t="shared" si="114"/>
        <v>Бейко В.І. ПП, маг. "VITA" р-н Белогорский Район, с.Вязовец, ул.Центральная, д.54 А</v>
      </c>
    </row>
    <row r="7361" spans="1:18" hidden="1" x14ac:dyDescent="0.25">
      <c r="A7361" s="32">
        <v>832349</v>
      </c>
      <c r="B7361" s="31" t="s">
        <v>6863</v>
      </c>
      <c r="C7361" s="31" t="s">
        <v>6864</v>
      </c>
      <c r="D7361" s="31" t="s">
        <v>6865</v>
      </c>
      <c r="E7361" s="31" t="s">
        <v>145</v>
      </c>
      <c r="F7361" s="31" t="s">
        <v>122</v>
      </c>
      <c r="G7361" s="31" t="s">
        <v>107</v>
      </c>
      <c r="H7361" s="31" t="s">
        <v>108</v>
      </c>
      <c r="I7361" s="31" t="s">
        <v>6866</v>
      </c>
      <c r="J7361" s="31" t="s">
        <v>6867</v>
      </c>
      <c r="K7361" s="31" t="s">
        <v>110</v>
      </c>
      <c r="L7361" s="31" t="s">
        <v>6864</v>
      </c>
      <c r="M7361" s="31" t="s">
        <v>16</v>
      </c>
      <c r="N7361" s="31" t="s">
        <v>25931</v>
      </c>
      <c r="O7361" s="31" t="s">
        <v>25929</v>
      </c>
      <c r="P7361" s="32" t="s">
        <v>67</v>
      </c>
      <c r="Q7361" s="32">
        <v>0.5</v>
      </c>
      <c r="R7361" t="str">
        <f t="shared" si="114"/>
        <v>Якобчук Л.Л. ПП, маг. "Продукти" р-н Хмельницкий Район, с.Полевые Гриневцы, д.20</v>
      </c>
    </row>
    <row r="7362" spans="1:18" hidden="1" x14ac:dyDescent="0.25">
      <c r="A7362" s="32">
        <v>798095</v>
      </c>
      <c r="B7362" s="31" t="s">
        <v>6908</v>
      </c>
      <c r="C7362" s="31" t="s">
        <v>6909</v>
      </c>
      <c r="D7362" s="31" t="s">
        <v>6910</v>
      </c>
      <c r="E7362" s="31" t="s">
        <v>145</v>
      </c>
      <c r="F7362" s="31" t="s">
        <v>122</v>
      </c>
      <c r="G7362" s="31" t="s">
        <v>107</v>
      </c>
      <c r="H7362" s="31" t="s">
        <v>108</v>
      </c>
      <c r="I7362" s="31" t="s">
        <v>6911</v>
      </c>
      <c r="J7362" s="31" t="s">
        <v>6912</v>
      </c>
      <c r="K7362" s="31" t="s">
        <v>110</v>
      </c>
      <c r="L7362" s="31" t="s">
        <v>6909</v>
      </c>
      <c r="M7362" s="31" t="s">
        <v>13</v>
      </c>
      <c r="N7362" s="31" t="s">
        <v>25931</v>
      </c>
      <c r="O7362" s="31" t="s">
        <v>25929</v>
      </c>
      <c r="P7362" s="32" t="s">
        <v>67</v>
      </c>
      <c r="Q7362" s="32">
        <v>0.5</v>
      </c>
      <c r="R7362" t="str">
        <f t="shared" si="114"/>
        <v>Додіч Л.В. ПП, маг. "Європа" р-н Городокский Район, пгт.Сатанов, пл.Базарная, д.0</v>
      </c>
    </row>
    <row r="7363" spans="1:18" hidden="1" x14ac:dyDescent="0.25">
      <c r="A7363" s="32">
        <v>439724</v>
      </c>
      <c r="B7363" s="31" t="s">
        <v>7144</v>
      </c>
      <c r="C7363" s="31" t="s">
        <v>7145</v>
      </c>
      <c r="D7363" s="31" t="s">
        <v>7146</v>
      </c>
      <c r="E7363" s="31" t="s">
        <v>145</v>
      </c>
      <c r="F7363" s="31" t="s">
        <v>122</v>
      </c>
      <c r="G7363" s="31" t="s">
        <v>107</v>
      </c>
      <c r="H7363" s="31" t="s">
        <v>108</v>
      </c>
      <c r="I7363" s="31" t="s">
        <v>7147</v>
      </c>
      <c r="J7363" s="31" t="s">
        <v>7148</v>
      </c>
      <c r="K7363" s="31" t="s">
        <v>110</v>
      </c>
      <c r="L7363" s="31" t="s">
        <v>7145</v>
      </c>
      <c r="M7363" s="31" t="s">
        <v>15</v>
      </c>
      <c r="N7363" s="31" t="s">
        <v>25931</v>
      </c>
      <c r="O7363" s="31" t="s">
        <v>25929</v>
      </c>
      <c r="P7363" s="32" t="s">
        <v>66</v>
      </c>
      <c r="Q7363" s="32">
        <v>1</v>
      </c>
      <c r="R7363" t="str">
        <f t="shared" ref="R7363:R7426" si="115">CONCATENATE(C7363," ",D7363)</f>
        <v>Регула Н.В. ПП, маг. "Подільський" р-н Волочисский Район, с.Писаревка, ул.Октябрьская, д.4а</v>
      </c>
    </row>
    <row r="7364" spans="1:18" hidden="1" x14ac:dyDescent="0.25">
      <c r="A7364" s="32">
        <v>439748</v>
      </c>
      <c r="B7364" s="31" t="s">
        <v>7178</v>
      </c>
      <c r="C7364" s="31" t="s">
        <v>7179</v>
      </c>
      <c r="D7364" s="31" t="s">
        <v>7180</v>
      </c>
      <c r="E7364" s="31" t="s">
        <v>135</v>
      </c>
      <c r="F7364" s="31" t="s">
        <v>122</v>
      </c>
      <c r="G7364" s="31" t="s">
        <v>113</v>
      </c>
      <c r="H7364" s="31" t="s">
        <v>108</v>
      </c>
      <c r="I7364" s="31" t="s">
        <v>7176</v>
      </c>
      <c r="J7364" s="31" t="s">
        <v>7177</v>
      </c>
      <c r="K7364" s="31" t="s">
        <v>110</v>
      </c>
      <c r="L7364" s="31" t="s">
        <v>7179</v>
      </c>
      <c r="M7364" s="31" t="s">
        <v>7</v>
      </c>
      <c r="N7364" s="31" t="s">
        <v>25930</v>
      </c>
      <c r="O7364" s="31" t="s">
        <v>25929</v>
      </c>
      <c r="P7364" s="32" t="s">
        <v>67</v>
      </c>
      <c r="Q7364" s="32">
        <v>0.5</v>
      </c>
      <c r="R7364" t="str">
        <f t="shared" si="115"/>
        <v>Хвесюк О.І. ПП, павільйон г.Славута (молочний павільон)</v>
      </c>
    </row>
    <row r="7365" spans="1:18" hidden="1" x14ac:dyDescent="0.25">
      <c r="A7365" s="32">
        <v>439749</v>
      </c>
      <c r="B7365" s="31" t="s">
        <v>7181</v>
      </c>
      <c r="C7365" s="31" t="s">
        <v>7182</v>
      </c>
      <c r="D7365" s="31" t="s">
        <v>7183</v>
      </c>
      <c r="E7365" s="31" t="s">
        <v>145</v>
      </c>
      <c r="F7365" s="31" t="s">
        <v>122</v>
      </c>
      <c r="G7365" s="31" t="s">
        <v>107</v>
      </c>
      <c r="H7365" s="31" t="s">
        <v>108</v>
      </c>
      <c r="I7365" s="31" t="s">
        <v>7184</v>
      </c>
      <c r="J7365" s="31" t="s">
        <v>7185</v>
      </c>
      <c r="K7365" s="31" t="s">
        <v>110</v>
      </c>
      <c r="L7365" s="31" t="s">
        <v>7182</v>
      </c>
      <c r="M7365" s="31" t="s">
        <v>13</v>
      </c>
      <c r="N7365" s="31" t="s">
        <v>25931</v>
      </c>
      <c r="O7365" s="31" t="s">
        <v>25929</v>
      </c>
      <c r="P7365" s="32" t="s">
        <v>25948</v>
      </c>
      <c r="Q7365" s="32">
        <v>0.5</v>
      </c>
      <c r="R7365" t="str">
        <f t="shared" si="115"/>
        <v>Познанська О.А. ПП, маг. "Продукти" р-н Волочисский Район, с.Ожиговцы, д.3 (ул. Центральная)</v>
      </c>
    </row>
    <row r="7366" spans="1:18" hidden="1" x14ac:dyDescent="0.25">
      <c r="A7366" s="32">
        <v>915809</v>
      </c>
      <c r="B7366" s="31" t="s">
        <v>6476</v>
      </c>
      <c r="C7366" s="31" t="s">
        <v>6477</v>
      </c>
      <c r="D7366" s="31" t="s">
        <v>6478</v>
      </c>
      <c r="E7366" s="31" t="s">
        <v>145</v>
      </c>
      <c r="F7366" s="31" t="s">
        <v>122</v>
      </c>
      <c r="G7366" s="31" t="s">
        <v>107</v>
      </c>
      <c r="H7366" s="31" t="s">
        <v>108</v>
      </c>
      <c r="I7366" s="31" t="s">
        <v>124</v>
      </c>
      <c r="J7366" s="31" t="s">
        <v>109</v>
      </c>
      <c r="K7366" s="31" t="s">
        <v>110</v>
      </c>
      <c r="L7366" s="31" t="s">
        <v>6477</v>
      </c>
      <c r="M7366" s="31" t="s">
        <v>25936</v>
      </c>
      <c r="N7366" s="31" t="s">
        <v>25931</v>
      </c>
      <c r="O7366" s="31" t="s">
        <v>25929</v>
      </c>
      <c r="P7366" s="32" t="s">
        <v>67</v>
      </c>
      <c r="Q7366" s="32">
        <v>0</v>
      </c>
      <c r="R7366" t="str">
        <f t="shared" si="115"/>
        <v>Цвинтарний А.О. ПП, маг. "Продукти" р-н Городокский Район, г.Городок, ул.Шевченко, д.5 (територія лікарні)</v>
      </c>
    </row>
    <row r="7367" spans="1:18" hidden="1" x14ac:dyDescent="0.25">
      <c r="A7367" s="32">
        <v>915813</v>
      </c>
      <c r="B7367" s="31" t="s">
        <v>6482</v>
      </c>
      <c r="C7367" s="31" t="s">
        <v>6483</v>
      </c>
      <c r="D7367" s="31" t="s">
        <v>6484</v>
      </c>
      <c r="E7367" s="31" t="s">
        <v>145</v>
      </c>
      <c r="F7367" s="31" t="s">
        <v>122</v>
      </c>
      <c r="G7367" s="31" t="s">
        <v>107</v>
      </c>
      <c r="H7367" s="31" t="s">
        <v>108</v>
      </c>
      <c r="I7367" s="31" t="s">
        <v>124</v>
      </c>
      <c r="J7367" s="31" t="s">
        <v>109</v>
      </c>
      <c r="K7367" s="31" t="s">
        <v>110</v>
      </c>
      <c r="L7367" s="31" t="s">
        <v>6483</v>
      </c>
      <c r="M7367" s="31" t="s">
        <v>13</v>
      </c>
      <c r="N7367" s="31" t="s">
        <v>25931</v>
      </c>
      <c r="O7367" s="31" t="s">
        <v>25929</v>
      </c>
      <c r="P7367" s="32" t="s">
        <v>66</v>
      </c>
      <c r="Q7367" s="32">
        <v>0</v>
      </c>
      <c r="R7367" t="str">
        <f t="shared" si="115"/>
        <v>Бичківський О.В. ПП, маг. "Продукти" р-н Волочисский Район, с.Щасновка, д.20</v>
      </c>
    </row>
    <row r="7368" spans="1:18" hidden="1" x14ac:dyDescent="0.25">
      <c r="A7368" s="32">
        <v>915814</v>
      </c>
      <c r="B7368" s="31" t="s">
        <v>6485</v>
      </c>
      <c r="C7368" s="31" t="s">
        <v>6486</v>
      </c>
      <c r="D7368" s="31" t="s">
        <v>6487</v>
      </c>
      <c r="E7368" s="31" t="s">
        <v>135</v>
      </c>
      <c r="F7368" s="31" t="s">
        <v>122</v>
      </c>
      <c r="G7368" s="31" t="s">
        <v>165</v>
      </c>
      <c r="H7368" s="31" t="s">
        <v>166</v>
      </c>
      <c r="I7368" s="31" t="s">
        <v>6488</v>
      </c>
      <c r="J7368" s="31" t="s">
        <v>6489</v>
      </c>
      <c r="K7368" s="31" t="s">
        <v>110</v>
      </c>
      <c r="L7368" s="31" t="s">
        <v>6486</v>
      </c>
      <c r="M7368" s="31" t="s">
        <v>9</v>
      </c>
      <c r="N7368" s="31" t="s">
        <v>25930</v>
      </c>
      <c r="O7368" s="31" t="s">
        <v>25929</v>
      </c>
      <c r="P7368" s="32" t="s">
        <v>66</v>
      </c>
      <c r="Q7368" s="32">
        <v>0</v>
      </c>
      <c r="R7368" t="str">
        <f t="shared" si="115"/>
        <v>Швець І.О. ПП, супермаркет "Наш край" р-н Белогорский Район, пгт.Белогорье, ул.Шевченко, д.69</v>
      </c>
    </row>
    <row r="7369" spans="1:18" hidden="1" x14ac:dyDescent="0.25">
      <c r="A7369" s="32">
        <v>916979</v>
      </c>
      <c r="B7369" s="31" t="s">
        <v>6503</v>
      </c>
      <c r="C7369" s="31" t="s">
        <v>6504</v>
      </c>
      <c r="D7369" s="31" t="s">
        <v>6098</v>
      </c>
      <c r="E7369" s="31" t="s">
        <v>135</v>
      </c>
      <c r="F7369" s="31" t="s">
        <v>122</v>
      </c>
      <c r="G7369" s="31" t="s">
        <v>107</v>
      </c>
      <c r="H7369" s="31" t="s">
        <v>108</v>
      </c>
      <c r="I7369" s="31" t="s">
        <v>6505</v>
      </c>
      <c r="J7369" s="31" t="s">
        <v>6506</v>
      </c>
      <c r="K7369" s="31" t="s">
        <v>110</v>
      </c>
      <c r="L7369" s="31" t="s">
        <v>6504</v>
      </c>
      <c r="M7369" s="31" t="s">
        <v>9</v>
      </c>
      <c r="N7369" s="31" t="s">
        <v>25930</v>
      </c>
      <c r="O7369" s="31" t="s">
        <v>25929</v>
      </c>
      <c r="P7369" s="32" t="s">
        <v>67</v>
      </c>
      <c r="Q7369" s="32">
        <v>0</v>
      </c>
      <c r="R7369" t="str">
        <f t="shared" si="115"/>
        <v>Олєйнікова Г.П. ПП, маг. "Малинка" р-н Белогорский Район, пгт.Белогорье, ул.Мира, д.1</v>
      </c>
    </row>
    <row r="7370" spans="1:18" hidden="1" x14ac:dyDescent="0.25">
      <c r="A7370" s="32">
        <v>916980</v>
      </c>
      <c r="B7370" s="31" t="s">
        <v>6507</v>
      </c>
      <c r="C7370" s="31" t="s">
        <v>6508</v>
      </c>
      <c r="D7370" s="31" t="s">
        <v>6509</v>
      </c>
      <c r="E7370" s="31" t="s">
        <v>135</v>
      </c>
      <c r="F7370" s="31" t="s">
        <v>122</v>
      </c>
      <c r="G7370" s="31" t="s">
        <v>107</v>
      </c>
      <c r="H7370" s="31" t="s">
        <v>108</v>
      </c>
      <c r="I7370" s="31" t="s">
        <v>6510</v>
      </c>
      <c r="J7370" s="31" t="s">
        <v>6511</v>
      </c>
      <c r="K7370" s="31" t="s">
        <v>110</v>
      </c>
      <c r="L7370" s="31" t="s">
        <v>6508</v>
      </c>
      <c r="M7370" s="31" t="s">
        <v>9</v>
      </c>
      <c r="N7370" s="31" t="s">
        <v>25930</v>
      </c>
      <c r="O7370" s="31" t="s">
        <v>25929</v>
      </c>
      <c r="P7370" s="32" t="s">
        <v>67</v>
      </c>
      <c r="Q7370" s="32">
        <v>0</v>
      </c>
      <c r="R7370" t="str">
        <f t="shared" si="115"/>
        <v>Росачинська О.П. ПП, маг. "Щедрий стіл" р-н Белогорский Район, пгт.Белогорье, ул.Бондарчука, д.1</v>
      </c>
    </row>
    <row r="7371" spans="1:18" hidden="1" x14ac:dyDescent="0.25">
      <c r="A7371" s="32">
        <v>421302</v>
      </c>
      <c r="B7371" s="31" t="s">
        <v>4370</v>
      </c>
      <c r="C7371" s="31" t="s">
        <v>4371</v>
      </c>
      <c r="D7371" s="31" t="s">
        <v>4372</v>
      </c>
      <c r="E7371" s="31" t="s">
        <v>135</v>
      </c>
      <c r="F7371" s="31" t="s">
        <v>122</v>
      </c>
      <c r="G7371" s="31" t="s">
        <v>107</v>
      </c>
      <c r="H7371" s="31" t="s">
        <v>108</v>
      </c>
      <c r="I7371" s="31" t="s">
        <v>4373</v>
      </c>
      <c r="J7371" s="31" t="s">
        <v>4374</v>
      </c>
      <c r="K7371" s="31" t="s">
        <v>110</v>
      </c>
      <c r="L7371" s="31" t="s">
        <v>4371</v>
      </c>
      <c r="M7371" s="31" t="s">
        <v>12</v>
      </c>
      <c r="N7371" s="31" t="s">
        <v>25930</v>
      </c>
      <c r="O7371" s="31" t="s">
        <v>25929</v>
      </c>
      <c r="P7371" s="32" t="s">
        <v>66</v>
      </c>
      <c r="Q7371" s="32">
        <v>1</v>
      </c>
      <c r="R7371" t="str">
        <f t="shared" si="115"/>
        <v>Іскрун І.В. ПП, маг. "Живо" р-н Полонский Район, г.Полонное, ул.Привокзальная, д.80</v>
      </c>
    </row>
    <row r="7372" spans="1:18" hidden="1" x14ac:dyDescent="0.25">
      <c r="A7372" s="32">
        <v>421306</v>
      </c>
      <c r="B7372" s="31" t="s">
        <v>4380</v>
      </c>
      <c r="C7372" s="31" t="s">
        <v>4381</v>
      </c>
      <c r="D7372" s="31" t="s">
        <v>4382</v>
      </c>
      <c r="E7372" s="31" t="s">
        <v>135</v>
      </c>
      <c r="F7372" s="31" t="s">
        <v>122</v>
      </c>
      <c r="G7372" s="31" t="s">
        <v>107</v>
      </c>
      <c r="H7372" s="31" t="s">
        <v>108</v>
      </c>
      <c r="I7372" s="31" t="s">
        <v>4383</v>
      </c>
      <c r="J7372" s="31" t="s">
        <v>4384</v>
      </c>
      <c r="K7372" s="31" t="s">
        <v>110</v>
      </c>
      <c r="L7372" s="31" t="s">
        <v>4385</v>
      </c>
      <c r="M7372" s="31" t="s">
        <v>10</v>
      </c>
      <c r="N7372" s="31" t="s">
        <v>25930</v>
      </c>
      <c r="O7372" s="31" t="s">
        <v>25929</v>
      </c>
      <c r="P7372" s="32" t="s">
        <v>67</v>
      </c>
      <c r="Q7372" s="32">
        <v>0.5</v>
      </c>
      <c r="R7372" t="str">
        <f t="shared" si="115"/>
        <v>Добрянська Л.М. ПП, маг. "Продукти" р-н Славутский Район, с.Комаровка (12)</v>
      </c>
    </row>
    <row r="7373" spans="1:18" hidden="1" x14ac:dyDescent="0.25">
      <c r="A7373" s="32">
        <v>421307</v>
      </c>
      <c r="B7373" s="31" t="s">
        <v>4386</v>
      </c>
      <c r="C7373" s="31" t="s">
        <v>4387</v>
      </c>
      <c r="D7373" s="31" t="s">
        <v>4388</v>
      </c>
      <c r="E7373" s="31" t="s">
        <v>135</v>
      </c>
      <c r="F7373" s="31" t="s">
        <v>122</v>
      </c>
      <c r="G7373" s="31" t="s">
        <v>107</v>
      </c>
      <c r="H7373" s="31" t="s">
        <v>108</v>
      </c>
      <c r="I7373" s="31" t="s">
        <v>4389</v>
      </c>
      <c r="J7373" s="31" t="s">
        <v>4390</v>
      </c>
      <c r="K7373" s="31" t="s">
        <v>110</v>
      </c>
      <c r="L7373" s="31" t="s">
        <v>4387</v>
      </c>
      <c r="M7373" s="31" t="s">
        <v>10</v>
      </c>
      <c r="N7373" s="31" t="s">
        <v>25930</v>
      </c>
      <c r="O7373" s="31" t="s">
        <v>25929</v>
      </c>
      <c r="P7373" s="32" t="s">
        <v>66</v>
      </c>
      <c r="Q7373" s="32">
        <v>1</v>
      </c>
      <c r="R7373" t="str">
        <f t="shared" si="115"/>
        <v>Добрянська Л.М. ПП, маг. "Сім'я" г.Нетишин, просп Независимости, д.28</v>
      </c>
    </row>
    <row r="7374" spans="1:18" hidden="1" x14ac:dyDescent="0.25">
      <c r="A7374" s="32">
        <v>421314</v>
      </c>
      <c r="B7374" s="31" t="s">
        <v>4402</v>
      </c>
      <c r="C7374" s="31" t="s">
        <v>4403</v>
      </c>
      <c r="D7374" s="31" t="s">
        <v>4404</v>
      </c>
      <c r="E7374" s="31" t="s">
        <v>135</v>
      </c>
      <c r="F7374" s="31" t="s">
        <v>122</v>
      </c>
      <c r="G7374" s="31" t="s">
        <v>107</v>
      </c>
      <c r="H7374" s="31" t="s">
        <v>108</v>
      </c>
      <c r="I7374" s="31" t="s">
        <v>4405</v>
      </c>
      <c r="J7374" s="31" t="s">
        <v>4406</v>
      </c>
      <c r="K7374" s="31" t="s">
        <v>110</v>
      </c>
      <c r="L7374" s="31" t="s">
        <v>4403</v>
      </c>
      <c r="M7374" s="31" t="s">
        <v>8</v>
      </c>
      <c r="N7374" s="31" t="s">
        <v>25930</v>
      </c>
      <c r="O7374" s="31" t="s">
        <v>25929</v>
      </c>
      <c r="P7374" s="32" t="s">
        <v>67</v>
      </c>
      <c r="Q7374" s="32">
        <v>1</v>
      </c>
      <c r="R7374" t="str">
        <f t="shared" si="115"/>
        <v>Гончаренко В.Ю. ПП, маг. "Змішаних товарів" р-н Шепетовский Район, с.Михайлючка, ул.Шварца, д.3</v>
      </c>
    </row>
    <row r="7375" spans="1:18" hidden="1" x14ac:dyDescent="0.25">
      <c r="A7375" s="32">
        <v>421325</v>
      </c>
      <c r="B7375" s="31" t="s">
        <v>4425</v>
      </c>
      <c r="C7375" s="31" t="s">
        <v>4426</v>
      </c>
      <c r="D7375" s="31" t="s">
        <v>4427</v>
      </c>
      <c r="E7375" s="31" t="s">
        <v>135</v>
      </c>
      <c r="F7375" s="31" t="s">
        <v>122</v>
      </c>
      <c r="G7375" s="31" t="s">
        <v>107</v>
      </c>
      <c r="H7375" s="31" t="s">
        <v>108</v>
      </c>
      <c r="I7375" s="31" t="s">
        <v>4428</v>
      </c>
      <c r="J7375" s="31" t="s">
        <v>4429</v>
      </c>
      <c r="K7375" s="31" t="s">
        <v>110</v>
      </c>
      <c r="L7375" s="31" t="s">
        <v>4426</v>
      </c>
      <c r="M7375" s="31" t="s">
        <v>12</v>
      </c>
      <c r="N7375" s="31" t="s">
        <v>25930</v>
      </c>
      <c r="O7375" s="31" t="s">
        <v>25929</v>
      </c>
      <c r="P7375" s="32" t="s">
        <v>66</v>
      </c>
      <c r="Q7375" s="32">
        <v>0.5</v>
      </c>
      <c r="R7375" t="str">
        <f t="shared" si="115"/>
        <v>Кирилова С.І. ПП, маг. "Калина" р-н Изяславский Район, г.Изяслав, ул.Октябрьская, д.105</v>
      </c>
    </row>
    <row r="7376" spans="1:18" hidden="1" x14ac:dyDescent="0.25">
      <c r="A7376" s="32">
        <v>421327</v>
      </c>
      <c r="B7376" s="31" t="s">
        <v>4435</v>
      </c>
      <c r="C7376" s="31" t="s">
        <v>4436</v>
      </c>
      <c r="D7376" s="31" t="s">
        <v>4437</v>
      </c>
      <c r="E7376" s="31" t="s">
        <v>135</v>
      </c>
      <c r="F7376" s="31" t="s">
        <v>122</v>
      </c>
      <c r="G7376" s="31" t="s">
        <v>107</v>
      </c>
      <c r="H7376" s="31" t="s">
        <v>108</v>
      </c>
      <c r="I7376" s="31" t="s">
        <v>4438</v>
      </c>
      <c r="J7376" s="31" t="s">
        <v>4439</v>
      </c>
      <c r="K7376" s="31" t="s">
        <v>110</v>
      </c>
      <c r="L7376" s="31" t="s">
        <v>4436</v>
      </c>
      <c r="M7376" s="31" t="s">
        <v>11</v>
      </c>
      <c r="N7376" s="31" t="s">
        <v>25930</v>
      </c>
      <c r="O7376" s="31" t="s">
        <v>25929</v>
      </c>
      <c r="P7376" s="32" t="s">
        <v>67</v>
      </c>
      <c r="Q7376" s="32">
        <v>0.5</v>
      </c>
      <c r="R7376" t="str">
        <f t="shared" si="115"/>
        <v>Поліщук С.П. ПП, маг. "Дольче Віта" г.Шепетовка, ул.Шешукова, д.8</v>
      </c>
    </row>
    <row r="7377" spans="1:18" hidden="1" x14ac:dyDescent="0.25">
      <c r="A7377" s="32">
        <v>421363</v>
      </c>
      <c r="B7377" s="31" t="s">
        <v>4506</v>
      </c>
      <c r="C7377" s="31" t="s">
        <v>4507</v>
      </c>
      <c r="D7377" s="31" t="s">
        <v>4508</v>
      </c>
      <c r="E7377" s="31" t="s">
        <v>145</v>
      </c>
      <c r="F7377" s="31" t="s">
        <v>122</v>
      </c>
      <c r="G7377" s="31" t="s">
        <v>107</v>
      </c>
      <c r="H7377" s="31" t="s">
        <v>108</v>
      </c>
      <c r="I7377" s="31" t="s">
        <v>4509</v>
      </c>
      <c r="J7377" s="31" t="s">
        <v>4510</v>
      </c>
      <c r="K7377" s="31" t="s">
        <v>110</v>
      </c>
      <c r="L7377" s="31" t="s">
        <v>4507</v>
      </c>
      <c r="M7377" s="31" t="s">
        <v>25936</v>
      </c>
      <c r="N7377" s="31" t="s">
        <v>25931</v>
      </c>
      <c r="O7377" s="31" t="s">
        <v>25929</v>
      </c>
      <c r="P7377" s="32" t="s">
        <v>67</v>
      </c>
      <c r="Q7377" s="32">
        <v>0.5</v>
      </c>
      <c r="R7377" t="str">
        <f t="shared" si="115"/>
        <v>Кудря О.М. ПП, маг. "Продукти" р-н Ярмолинецкий Район, с.Новое Село, ул.Ленина, д.94а</v>
      </c>
    </row>
    <row r="7378" spans="1:18" hidden="1" x14ac:dyDescent="0.25">
      <c r="A7378" s="32">
        <v>421373</v>
      </c>
      <c r="B7378" s="31" t="s">
        <v>4530</v>
      </c>
      <c r="C7378" s="31" t="s">
        <v>4531</v>
      </c>
      <c r="D7378" s="31" t="s">
        <v>4532</v>
      </c>
      <c r="E7378" s="31" t="s">
        <v>145</v>
      </c>
      <c r="F7378" s="31" t="s">
        <v>122</v>
      </c>
      <c r="G7378" s="31" t="s">
        <v>107</v>
      </c>
      <c r="H7378" s="31" t="s">
        <v>108</v>
      </c>
      <c r="I7378" s="31" t="s">
        <v>4533</v>
      </c>
      <c r="J7378" s="31" t="s">
        <v>4534</v>
      </c>
      <c r="K7378" s="31" t="s">
        <v>110</v>
      </c>
      <c r="L7378" s="31" t="s">
        <v>4531</v>
      </c>
      <c r="M7378" s="31" t="s">
        <v>13</v>
      </c>
      <c r="N7378" s="31" t="s">
        <v>25931</v>
      </c>
      <c r="O7378" s="31" t="s">
        <v>25929</v>
      </c>
      <c r="P7378" s="32" t="s">
        <v>67</v>
      </c>
      <c r="Q7378" s="32">
        <v>0.5</v>
      </c>
      <c r="R7378" t="str">
        <f t="shared" si="115"/>
        <v>Мартинюк Г.Д. ПП, маг. "Продукти" р-н Деражнянский Район, с.Маныкивци, ул.Механизаторов, д.1</v>
      </c>
    </row>
    <row r="7379" spans="1:18" hidden="1" x14ac:dyDescent="0.25">
      <c r="A7379" s="32">
        <v>421376</v>
      </c>
      <c r="B7379" s="31" t="s">
        <v>4540</v>
      </c>
      <c r="C7379" s="31" t="s">
        <v>4541</v>
      </c>
      <c r="D7379" s="31" t="s">
        <v>4542</v>
      </c>
      <c r="E7379" s="31" t="s">
        <v>145</v>
      </c>
      <c r="F7379" s="31" t="s">
        <v>122</v>
      </c>
      <c r="G7379" s="31" t="s">
        <v>107</v>
      </c>
      <c r="H7379" s="31" t="s">
        <v>108</v>
      </c>
      <c r="I7379" s="31" t="s">
        <v>124</v>
      </c>
      <c r="J7379" s="31" t="s">
        <v>109</v>
      </c>
      <c r="K7379" s="31" t="s">
        <v>110</v>
      </c>
      <c r="L7379" s="31" t="s">
        <v>4541</v>
      </c>
      <c r="M7379" s="31" t="s">
        <v>15</v>
      </c>
      <c r="N7379" s="31" t="s">
        <v>25931</v>
      </c>
      <c r="O7379" s="31" t="s">
        <v>25929</v>
      </c>
      <c r="P7379" s="32" t="s">
        <v>67</v>
      </c>
      <c r="Q7379" s="32">
        <v>0</v>
      </c>
      <c r="R7379" t="str">
        <f t="shared" si="115"/>
        <v>Петлиця Г.В. ПП, маг. "Ірина" Волочиський Район, Війтівці, (перед залізнодорожним переїздом, магазин зліва)</v>
      </c>
    </row>
    <row r="7380" spans="1:18" hidden="1" x14ac:dyDescent="0.25">
      <c r="A7380" s="32">
        <v>421378</v>
      </c>
      <c r="B7380" s="31" t="s">
        <v>4546</v>
      </c>
      <c r="C7380" s="31" t="s">
        <v>4547</v>
      </c>
      <c r="D7380" s="31" t="s">
        <v>4548</v>
      </c>
      <c r="E7380" s="31" t="s">
        <v>135</v>
      </c>
      <c r="F7380" s="31" t="s">
        <v>122</v>
      </c>
      <c r="G7380" s="31" t="s">
        <v>164</v>
      </c>
      <c r="H7380" s="31" t="s">
        <v>108</v>
      </c>
      <c r="I7380" s="31" t="s">
        <v>124</v>
      </c>
      <c r="J7380" s="31" t="s">
        <v>109</v>
      </c>
      <c r="K7380" s="31" t="s">
        <v>110</v>
      </c>
      <c r="L7380" s="31" t="s">
        <v>4547</v>
      </c>
      <c r="M7380" s="31" t="s">
        <v>9</v>
      </c>
      <c r="N7380" s="31" t="s">
        <v>25930</v>
      </c>
      <c r="O7380" s="31" t="s">
        <v>25929</v>
      </c>
      <c r="P7380" s="32" t="s">
        <v>66</v>
      </c>
      <c r="Q7380" s="32">
        <v>1</v>
      </c>
      <c r="R7380" t="str">
        <f t="shared" si="115"/>
        <v>Петринюк А.В. ПП, АЗС "ВІП" магазин р-н Белогорский Район, пгт.Ямполь (0)</v>
      </c>
    </row>
    <row r="7381" spans="1:18" hidden="1" x14ac:dyDescent="0.25">
      <c r="A7381" s="32">
        <v>421394</v>
      </c>
      <c r="B7381" s="31" t="s">
        <v>4560</v>
      </c>
      <c r="C7381" s="31" t="s">
        <v>4561</v>
      </c>
      <c r="D7381" s="31" t="s">
        <v>4562</v>
      </c>
      <c r="E7381" s="31" t="s">
        <v>145</v>
      </c>
      <c r="F7381" s="31" t="s">
        <v>122</v>
      </c>
      <c r="G7381" s="31" t="s">
        <v>107</v>
      </c>
      <c r="H7381" s="31" t="s">
        <v>108</v>
      </c>
      <c r="I7381" s="31" t="s">
        <v>124</v>
      </c>
      <c r="J7381" s="31" t="s">
        <v>109</v>
      </c>
      <c r="K7381" s="31" t="s">
        <v>110</v>
      </c>
      <c r="L7381" s="31" t="s">
        <v>4561</v>
      </c>
      <c r="M7381" s="31" t="s">
        <v>14</v>
      </c>
      <c r="N7381" s="31" t="s">
        <v>25931</v>
      </c>
      <c r="O7381" s="31" t="s">
        <v>25929</v>
      </c>
      <c r="P7381" s="32" t="s">
        <v>67</v>
      </c>
      <c r="Q7381" s="32">
        <v>0.5</v>
      </c>
      <c r="R7381" t="str">
        <f t="shared" si="115"/>
        <v>Таралевич С.Д. ПП, маг. "Лілія" р-н Хмельницкий Район, с.Гвардейское, ул.Заводская, д.2</v>
      </c>
    </row>
    <row r="7382" spans="1:18" hidden="1" x14ac:dyDescent="0.25">
      <c r="A7382" s="32">
        <v>421396</v>
      </c>
      <c r="B7382" s="31" t="s">
        <v>4564</v>
      </c>
      <c r="C7382" s="31" t="s">
        <v>4565</v>
      </c>
      <c r="D7382" s="31" t="s">
        <v>4566</v>
      </c>
      <c r="E7382" s="31" t="s">
        <v>145</v>
      </c>
      <c r="F7382" s="31" t="s">
        <v>122</v>
      </c>
      <c r="G7382" s="31" t="s">
        <v>107</v>
      </c>
      <c r="H7382" s="31" t="s">
        <v>108</v>
      </c>
      <c r="I7382" s="31" t="s">
        <v>4567</v>
      </c>
      <c r="J7382" s="31" t="s">
        <v>4568</v>
      </c>
      <c r="K7382" s="31" t="s">
        <v>110</v>
      </c>
      <c r="L7382" s="31" t="s">
        <v>4565</v>
      </c>
      <c r="M7382" s="31" t="s">
        <v>25936</v>
      </c>
      <c r="N7382" s="31" t="s">
        <v>25931</v>
      </c>
      <c r="O7382" s="31" t="s">
        <v>25929</v>
      </c>
      <c r="P7382" s="32" t="s">
        <v>66</v>
      </c>
      <c r="Q7382" s="32">
        <v>0.5</v>
      </c>
      <c r="R7382" t="str">
        <f t="shared" si="115"/>
        <v>Теклюк Н.П. ПП, маг. "Лілія" р-н Ярмолинецкий Район, пгт.Ярмолинцы, ул.Пушкина, д.50</v>
      </c>
    </row>
    <row r="7383" spans="1:18" hidden="1" x14ac:dyDescent="0.25">
      <c r="A7383" s="32">
        <v>421397</v>
      </c>
      <c r="B7383" s="31" t="s">
        <v>4569</v>
      </c>
      <c r="C7383" s="31" t="s">
        <v>4570</v>
      </c>
      <c r="D7383" s="31" t="s">
        <v>4571</v>
      </c>
      <c r="E7383" s="31" t="s">
        <v>145</v>
      </c>
      <c r="F7383" s="31" t="s">
        <v>122</v>
      </c>
      <c r="G7383" s="31" t="s">
        <v>107</v>
      </c>
      <c r="H7383" s="31" t="s">
        <v>108</v>
      </c>
      <c r="I7383" s="31" t="s">
        <v>4567</v>
      </c>
      <c r="J7383" s="31" t="s">
        <v>4568</v>
      </c>
      <c r="K7383" s="31" t="s">
        <v>110</v>
      </c>
      <c r="L7383" s="31" t="s">
        <v>4570</v>
      </c>
      <c r="M7383" s="31" t="s">
        <v>25936</v>
      </c>
      <c r="N7383" s="31" t="s">
        <v>25931</v>
      </c>
      <c r="O7383" s="31" t="s">
        <v>25929</v>
      </c>
      <c r="P7383" s="32" t="s">
        <v>66</v>
      </c>
      <c r="Q7383" s="32">
        <v>0.5</v>
      </c>
      <c r="R7383" t="str">
        <f t="shared" si="115"/>
        <v>Теклюк Н.П. ПП, маг. "Люкс" р-н Ярмолинецкий Район, пгт.Ярмолинцы, пер.Чапаева, д.135</v>
      </c>
    </row>
    <row r="7384" spans="1:18" hidden="1" x14ac:dyDescent="0.25">
      <c r="A7384" s="32">
        <v>421430</v>
      </c>
      <c r="B7384" s="31" t="s">
        <v>4598</v>
      </c>
      <c r="C7384" s="31" t="s">
        <v>4599</v>
      </c>
      <c r="D7384" s="31" t="s">
        <v>4600</v>
      </c>
      <c r="E7384" s="31" t="s">
        <v>145</v>
      </c>
      <c r="F7384" s="31" t="s">
        <v>122</v>
      </c>
      <c r="G7384" s="31" t="s">
        <v>107</v>
      </c>
      <c r="H7384" s="31" t="s">
        <v>108</v>
      </c>
      <c r="I7384" s="31" t="s">
        <v>4601</v>
      </c>
      <c r="J7384" s="31" t="s">
        <v>4602</v>
      </c>
      <c r="K7384" s="31" t="s">
        <v>110</v>
      </c>
      <c r="L7384" s="31" t="s">
        <v>4599</v>
      </c>
      <c r="M7384" s="31" t="s">
        <v>16</v>
      </c>
      <c r="N7384" s="31" t="s">
        <v>25931</v>
      </c>
      <c r="O7384" s="31" t="s">
        <v>25929</v>
      </c>
      <c r="P7384" s="32" t="s">
        <v>67</v>
      </c>
      <c r="Q7384" s="32">
        <v>0.5</v>
      </c>
      <c r="R7384" t="str">
        <f t="shared" si="115"/>
        <v>Лозінська А.О. ПП, маг. "Продукти" р-н Виньковецкий Район, с.Охримовцы, ул.Жовинева, д.9</v>
      </c>
    </row>
    <row r="7385" spans="1:18" hidden="1" x14ac:dyDescent="0.25">
      <c r="A7385" s="32">
        <v>421449</v>
      </c>
      <c r="B7385" s="31" t="s">
        <v>4642</v>
      </c>
      <c r="C7385" s="31" t="s">
        <v>4643</v>
      </c>
      <c r="D7385" s="31" t="s">
        <v>4644</v>
      </c>
      <c r="E7385" s="31" t="s">
        <v>135</v>
      </c>
      <c r="F7385" s="31" t="s">
        <v>122</v>
      </c>
      <c r="G7385" s="31" t="s">
        <v>107</v>
      </c>
      <c r="H7385" s="31" t="s">
        <v>108</v>
      </c>
      <c r="I7385" s="31" t="s">
        <v>4645</v>
      </c>
      <c r="J7385" s="31" t="s">
        <v>4646</v>
      </c>
      <c r="K7385" s="31" t="s">
        <v>110</v>
      </c>
      <c r="L7385" s="31" t="s">
        <v>4643</v>
      </c>
      <c r="M7385" s="31" t="s">
        <v>10</v>
      </c>
      <c r="N7385" s="31" t="s">
        <v>25930</v>
      </c>
      <c r="O7385" s="31" t="s">
        <v>25929</v>
      </c>
      <c r="P7385" s="32" t="s">
        <v>67</v>
      </c>
      <c r="Q7385" s="32">
        <v>0.5</v>
      </c>
      <c r="R7385" t="str">
        <f t="shared" si="115"/>
        <v>Мухарський О.С. ПП, маг. "Продукти" р-н Красиловский Район, с.Васьковчики (0)</v>
      </c>
    </row>
    <row r="7386" spans="1:18" hidden="1" x14ac:dyDescent="0.25">
      <c r="A7386" s="32">
        <v>421451</v>
      </c>
      <c r="B7386" s="31" t="s">
        <v>4652</v>
      </c>
      <c r="C7386" s="31" t="s">
        <v>4653</v>
      </c>
      <c r="D7386" s="31" t="s">
        <v>4654</v>
      </c>
      <c r="E7386" s="31" t="s">
        <v>135</v>
      </c>
      <c r="F7386" s="31" t="s">
        <v>122</v>
      </c>
      <c r="G7386" s="31" t="s">
        <v>107</v>
      </c>
      <c r="H7386" s="31" t="s">
        <v>108</v>
      </c>
      <c r="I7386" s="31" t="s">
        <v>4655</v>
      </c>
      <c r="J7386" s="31" t="s">
        <v>4656</v>
      </c>
      <c r="K7386" s="31" t="s">
        <v>110</v>
      </c>
      <c r="L7386" s="31" t="s">
        <v>4653</v>
      </c>
      <c r="M7386" s="31" t="s">
        <v>10</v>
      </c>
      <c r="N7386" s="31" t="s">
        <v>25930</v>
      </c>
      <c r="O7386" s="31" t="s">
        <v>25929</v>
      </c>
      <c r="P7386" s="32" t="s">
        <v>67</v>
      </c>
      <c r="Q7386" s="32">
        <v>0.5</v>
      </c>
      <c r="R7386" t="str">
        <f t="shared" si="115"/>
        <v>Промтехбудресурс ТОВ, маг. "Торговий центр" г.Нетишин, просп Независимости, д.22</v>
      </c>
    </row>
    <row r="7387" spans="1:18" hidden="1" x14ac:dyDescent="0.25">
      <c r="A7387" s="32">
        <v>421452</v>
      </c>
      <c r="B7387" s="31" t="s">
        <v>4657</v>
      </c>
      <c r="C7387" s="31" t="s">
        <v>4658</v>
      </c>
      <c r="D7387" s="31" t="s">
        <v>4659</v>
      </c>
      <c r="E7387" s="31" t="s">
        <v>135</v>
      </c>
      <c r="F7387" s="31" t="s">
        <v>122</v>
      </c>
      <c r="G7387" s="31" t="s">
        <v>107</v>
      </c>
      <c r="H7387" s="31" t="s">
        <v>108</v>
      </c>
      <c r="I7387" s="31" t="s">
        <v>4660</v>
      </c>
      <c r="J7387" s="31" t="s">
        <v>4661</v>
      </c>
      <c r="K7387" s="31" t="s">
        <v>110</v>
      </c>
      <c r="L7387" s="31" t="s">
        <v>4662</v>
      </c>
      <c r="M7387" s="31" t="s">
        <v>12</v>
      </c>
      <c r="N7387" s="31" t="s">
        <v>25930</v>
      </c>
      <c r="O7387" s="31" t="s">
        <v>25929</v>
      </c>
      <c r="P7387" s="32" t="s">
        <v>66</v>
      </c>
      <c r="Q7387" s="32">
        <v>0.5</v>
      </c>
      <c r="R7387" t="str">
        <f t="shared" si="115"/>
        <v>(КООП) ПСК "Кондитер" Полонського РайСТ, маг. "Продмаг" р-н Полонский Район, с.Буртын (0)</v>
      </c>
    </row>
    <row r="7388" spans="1:18" hidden="1" x14ac:dyDescent="0.25">
      <c r="A7388" s="32">
        <v>421476</v>
      </c>
      <c r="B7388" s="31" t="s">
        <v>4750</v>
      </c>
      <c r="C7388" s="31" t="s">
        <v>4751</v>
      </c>
      <c r="D7388" s="31" t="s">
        <v>4752</v>
      </c>
      <c r="E7388" s="31" t="s">
        <v>135</v>
      </c>
      <c r="F7388" s="31" t="s">
        <v>122</v>
      </c>
      <c r="G7388" s="31" t="s">
        <v>107</v>
      </c>
      <c r="H7388" s="31" t="s">
        <v>108</v>
      </c>
      <c r="I7388" s="31" t="s">
        <v>4753</v>
      </c>
      <c r="J7388" s="31" t="s">
        <v>4754</v>
      </c>
      <c r="K7388" s="31" t="s">
        <v>110</v>
      </c>
      <c r="L7388" s="31" t="s">
        <v>4751</v>
      </c>
      <c r="M7388" s="31" t="s">
        <v>10</v>
      </c>
      <c r="N7388" s="31" t="s">
        <v>25930</v>
      </c>
      <c r="O7388" s="31" t="s">
        <v>25929</v>
      </c>
      <c r="P7388" s="32" t="s">
        <v>67</v>
      </c>
      <c r="Q7388" s="32">
        <v>0.5</v>
      </c>
      <c r="R7388" t="str">
        <f t="shared" si="115"/>
        <v>Кондратюк Н.А. ПП, маг. "Тетяна" р-н Красиловский Район, пгт.Рублянка, ул.Ленина, д.9</v>
      </c>
    </row>
    <row r="7389" spans="1:18" hidden="1" x14ac:dyDescent="0.25">
      <c r="A7389" s="32">
        <v>421492</v>
      </c>
      <c r="B7389" s="31" t="s">
        <v>4806</v>
      </c>
      <c r="C7389" s="31" t="s">
        <v>4807</v>
      </c>
      <c r="D7389" s="31" t="s">
        <v>4808</v>
      </c>
      <c r="E7389" s="31" t="s">
        <v>135</v>
      </c>
      <c r="F7389" s="31" t="s">
        <v>122</v>
      </c>
      <c r="G7389" s="31" t="s">
        <v>107</v>
      </c>
      <c r="H7389" s="31" t="s">
        <v>108</v>
      </c>
      <c r="I7389" s="31" t="s">
        <v>4809</v>
      </c>
      <c r="J7389" s="31" t="s">
        <v>4810</v>
      </c>
      <c r="K7389" s="31" t="s">
        <v>110</v>
      </c>
      <c r="L7389" s="31" t="s">
        <v>4807</v>
      </c>
      <c r="M7389" s="31" t="s">
        <v>11</v>
      </c>
      <c r="N7389" s="31" t="s">
        <v>25930</v>
      </c>
      <c r="O7389" s="31" t="s">
        <v>25929</v>
      </c>
      <c r="P7389" s="32" t="s">
        <v>66</v>
      </c>
      <c r="Q7389" s="32">
        <v>1</v>
      </c>
      <c r="R7389" t="str">
        <f t="shared" si="115"/>
        <v>Сокіл М.В. ПП, маг. "Щедрослав" г.Шепетовка, ул.Маркса Карла, д.48 а</v>
      </c>
    </row>
    <row r="7390" spans="1:18" hidden="1" x14ac:dyDescent="0.25">
      <c r="A7390" s="32">
        <v>421495</v>
      </c>
      <c r="B7390" s="31" t="s">
        <v>4820</v>
      </c>
      <c r="C7390" s="31" t="s">
        <v>4821</v>
      </c>
      <c r="D7390" s="31" t="s">
        <v>4822</v>
      </c>
      <c r="E7390" s="31" t="s">
        <v>145</v>
      </c>
      <c r="F7390" s="31" t="s">
        <v>122</v>
      </c>
      <c r="G7390" s="31" t="s">
        <v>107</v>
      </c>
      <c r="H7390" s="31" t="s">
        <v>108</v>
      </c>
      <c r="I7390" s="31" t="s">
        <v>4823</v>
      </c>
      <c r="J7390" s="31" t="s">
        <v>4824</v>
      </c>
      <c r="K7390" s="31" t="s">
        <v>110</v>
      </c>
      <c r="L7390" s="31" t="s">
        <v>4821</v>
      </c>
      <c r="M7390" s="31" t="s">
        <v>15</v>
      </c>
      <c r="N7390" s="31" t="s">
        <v>25931</v>
      </c>
      <c r="O7390" s="31" t="s">
        <v>25929</v>
      </c>
      <c r="P7390" s="32" t="s">
        <v>66</v>
      </c>
      <c r="Q7390" s="32">
        <v>1</v>
      </c>
      <c r="R7390" t="str">
        <f t="shared" si="115"/>
        <v>Петиш Н.П. ПП, маг. "Наш магазин" р-н Волочисский Район, г.Волочиск, ул.Лысенко, д.11</v>
      </c>
    </row>
    <row r="7391" spans="1:18" hidden="1" x14ac:dyDescent="0.25">
      <c r="A7391" s="32">
        <v>421498</v>
      </c>
      <c r="B7391" s="31" t="s">
        <v>4832</v>
      </c>
      <c r="C7391" s="31" t="s">
        <v>4833</v>
      </c>
      <c r="D7391" s="31" t="s">
        <v>4834</v>
      </c>
      <c r="E7391" s="31" t="s">
        <v>135</v>
      </c>
      <c r="F7391" s="31" t="s">
        <v>122</v>
      </c>
      <c r="G7391" s="31" t="s">
        <v>107</v>
      </c>
      <c r="H7391" s="31" t="s">
        <v>108</v>
      </c>
      <c r="I7391" s="31" t="s">
        <v>4835</v>
      </c>
      <c r="J7391" s="31" t="s">
        <v>4836</v>
      </c>
      <c r="K7391" s="31" t="s">
        <v>110</v>
      </c>
      <c r="L7391" s="31" t="s">
        <v>4833</v>
      </c>
      <c r="M7391" s="31" t="s">
        <v>8</v>
      </c>
      <c r="N7391" s="31" t="s">
        <v>25930</v>
      </c>
      <c r="O7391" s="31" t="s">
        <v>25929</v>
      </c>
      <c r="P7391" s="32" t="s">
        <v>66</v>
      </c>
      <c r="Q7391" s="32">
        <v>1</v>
      </c>
      <c r="R7391" t="str">
        <f t="shared" si="115"/>
        <v>Ерзак В.В. ПП, маг. "Продукти" р-н Шепетовский Район, с.Рудня-Новенькая (0)</v>
      </c>
    </row>
    <row r="7392" spans="1:18" hidden="1" x14ac:dyDescent="0.25">
      <c r="A7392" s="32">
        <v>421502</v>
      </c>
      <c r="B7392" s="31" t="s">
        <v>4847</v>
      </c>
      <c r="C7392" s="31" t="s">
        <v>4848</v>
      </c>
      <c r="D7392" s="31" t="s">
        <v>4849</v>
      </c>
      <c r="E7392" s="31" t="s">
        <v>145</v>
      </c>
      <c r="F7392" s="31" t="s">
        <v>122</v>
      </c>
      <c r="G7392" s="31" t="s">
        <v>107</v>
      </c>
      <c r="H7392" s="31" t="s">
        <v>108</v>
      </c>
      <c r="I7392" s="31" t="s">
        <v>4850</v>
      </c>
      <c r="J7392" s="31" t="s">
        <v>4851</v>
      </c>
      <c r="K7392" s="31" t="s">
        <v>110</v>
      </c>
      <c r="L7392" s="31" t="s">
        <v>4848</v>
      </c>
      <c r="M7392" s="31" t="s">
        <v>13</v>
      </c>
      <c r="N7392" s="31" t="s">
        <v>25931</v>
      </c>
      <c r="O7392" s="31" t="s">
        <v>25929</v>
      </c>
      <c r="P7392" s="32" t="s">
        <v>67</v>
      </c>
      <c r="Q7392" s="32">
        <v>1</v>
      </c>
      <c r="R7392" t="str">
        <f t="shared" si="115"/>
        <v>Яцькова Л.В ПП, маг. "Продукти" р-н Волочисский Район, с.Копачовка, ул.Шевченко, д.38</v>
      </c>
    </row>
    <row r="7393" spans="1:18" hidden="1" x14ac:dyDescent="0.25">
      <c r="A7393" s="32">
        <v>421504</v>
      </c>
      <c r="B7393" s="31" t="s">
        <v>4857</v>
      </c>
      <c r="C7393" s="31" t="s">
        <v>4858</v>
      </c>
      <c r="D7393" s="31" t="s">
        <v>4859</v>
      </c>
      <c r="E7393" s="31" t="s">
        <v>145</v>
      </c>
      <c r="F7393" s="31" t="s">
        <v>122</v>
      </c>
      <c r="G7393" s="31" t="s">
        <v>107</v>
      </c>
      <c r="H7393" s="31" t="s">
        <v>108</v>
      </c>
      <c r="I7393" s="31" t="s">
        <v>4860</v>
      </c>
      <c r="J7393" s="31" t="s">
        <v>4861</v>
      </c>
      <c r="K7393" s="31" t="s">
        <v>110</v>
      </c>
      <c r="L7393" s="31" t="s">
        <v>4858</v>
      </c>
      <c r="M7393" s="31" t="s">
        <v>14</v>
      </c>
      <c r="N7393" s="31" t="s">
        <v>25931</v>
      </c>
      <c r="O7393" s="31" t="s">
        <v>25929</v>
      </c>
      <c r="P7393" s="32" t="s">
        <v>67</v>
      </c>
      <c r="Q7393" s="32">
        <v>0.5</v>
      </c>
      <c r="R7393" t="str">
        <f t="shared" si="115"/>
        <v>Чорна В.О. ПП, маг. "Смак" р-н Виньковецкий Район, с.Карачиевцы, ул.Садовая, д.40 (біля церкви)</v>
      </c>
    </row>
    <row r="7394" spans="1:18" hidden="1" x14ac:dyDescent="0.25">
      <c r="A7394" s="32">
        <v>421508</v>
      </c>
      <c r="B7394" s="31" t="s">
        <v>4877</v>
      </c>
      <c r="C7394" s="31" t="s">
        <v>4878</v>
      </c>
      <c r="D7394" s="31" t="s">
        <v>4879</v>
      </c>
      <c r="E7394" s="31" t="s">
        <v>145</v>
      </c>
      <c r="F7394" s="31" t="s">
        <v>122</v>
      </c>
      <c r="G7394" s="31" t="s">
        <v>107</v>
      </c>
      <c r="H7394" s="31" t="s">
        <v>108</v>
      </c>
      <c r="I7394" s="31" t="s">
        <v>4880</v>
      </c>
      <c r="J7394" s="31" t="s">
        <v>4881</v>
      </c>
      <c r="K7394" s="31" t="s">
        <v>110</v>
      </c>
      <c r="L7394" s="31" t="s">
        <v>4878</v>
      </c>
      <c r="M7394" s="31" t="s">
        <v>16</v>
      </c>
      <c r="N7394" s="31" t="s">
        <v>25931</v>
      </c>
      <c r="O7394" s="31" t="s">
        <v>25929</v>
      </c>
      <c r="P7394" s="32" t="s">
        <v>25948</v>
      </c>
      <c r="Q7394" s="32">
        <v>1</v>
      </c>
      <c r="R7394" t="str">
        <f t="shared" si="115"/>
        <v>Перчак В.І. ПП, маг. "Продукти" р-н Виньковецкий Район, пгт.Виньковцы, ул.Октябрьская, д.32</v>
      </c>
    </row>
    <row r="7395" spans="1:18" hidden="1" x14ac:dyDescent="0.25">
      <c r="A7395" s="32">
        <v>421513</v>
      </c>
      <c r="B7395" s="31" t="s">
        <v>4900</v>
      </c>
      <c r="C7395" s="31" t="s">
        <v>4901</v>
      </c>
      <c r="D7395" s="31" t="s">
        <v>4902</v>
      </c>
      <c r="E7395" s="31" t="s">
        <v>135</v>
      </c>
      <c r="F7395" s="31" t="s">
        <v>122</v>
      </c>
      <c r="G7395" s="31" t="s">
        <v>107</v>
      </c>
      <c r="H7395" s="31" t="s">
        <v>108</v>
      </c>
      <c r="I7395" s="31" t="s">
        <v>4903</v>
      </c>
      <c r="J7395" s="31" t="s">
        <v>4904</v>
      </c>
      <c r="K7395" s="31" t="s">
        <v>110</v>
      </c>
      <c r="L7395" s="31" t="s">
        <v>4901</v>
      </c>
      <c r="M7395" s="31" t="s">
        <v>12</v>
      </c>
      <c r="N7395" s="31" t="s">
        <v>25930</v>
      </c>
      <c r="O7395" s="31" t="s">
        <v>25929</v>
      </c>
      <c r="P7395" s="32" t="s">
        <v>67</v>
      </c>
      <c r="Q7395" s="32">
        <v>0.5</v>
      </c>
      <c r="R7395" t="str">
        <f t="shared" si="115"/>
        <v>Рижик Л.А. ПП, маг. "Явір" р-н Изяславский Район, г.Изяслав, ул.Октябрьская, д.106/1</v>
      </c>
    </row>
    <row r="7396" spans="1:18" hidden="1" x14ac:dyDescent="0.25">
      <c r="A7396" s="32">
        <v>421517</v>
      </c>
      <c r="B7396" s="31" t="s">
        <v>4910</v>
      </c>
      <c r="C7396" s="31" t="s">
        <v>4911</v>
      </c>
      <c r="D7396" s="31" t="s">
        <v>4912</v>
      </c>
      <c r="E7396" s="31" t="s">
        <v>135</v>
      </c>
      <c r="F7396" s="31" t="s">
        <v>122</v>
      </c>
      <c r="G7396" s="31" t="s">
        <v>107</v>
      </c>
      <c r="H7396" s="31" t="s">
        <v>108</v>
      </c>
      <c r="I7396" s="31" t="s">
        <v>4913</v>
      </c>
      <c r="J7396" s="31" t="s">
        <v>4914</v>
      </c>
      <c r="K7396" s="31" t="s">
        <v>110</v>
      </c>
      <c r="L7396" s="31" t="s">
        <v>4911</v>
      </c>
      <c r="M7396" s="31" t="s">
        <v>9</v>
      </c>
      <c r="N7396" s="31" t="s">
        <v>25930</v>
      </c>
      <c r="O7396" s="31" t="s">
        <v>25929</v>
      </c>
      <c r="P7396" s="32" t="s">
        <v>66</v>
      </c>
      <c r="Q7396" s="32">
        <v>1</v>
      </c>
      <c r="R7396" t="str">
        <f t="shared" si="115"/>
        <v>Грищук Н.В. ПП, маг. "Продукти" р-н Шепетовский Район, с.Плесна (0)</v>
      </c>
    </row>
    <row r="7397" spans="1:18" hidden="1" x14ac:dyDescent="0.25">
      <c r="A7397" s="32">
        <v>421518</v>
      </c>
      <c r="B7397" s="31" t="s">
        <v>4915</v>
      </c>
      <c r="C7397" s="31" t="s">
        <v>4916</v>
      </c>
      <c r="D7397" s="31" t="s">
        <v>4917</v>
      </c>
      <c r="E7397" s="31" t="s">
        <v>135</v>
      </c>
      <c r="F7397" s="31" t="s">
        <v>122</v>
      </c>
      <c r="G7397" s="31" t="s">
        <v>107</v>
      </c>
      <c r="H7397" s="31" t="s">
        <v>108</v>
      </c>
      <c r="I7397" s="31" t="s">
        <v>4918</v>
      </c>
      <c r="J7397" s="31" t="s">
        <v>4919</v>
      </c>
      <c r="K7397" s="31" t="s">
        <v>110</v>
      </c>
      <c r="L7397" s="31" t="s">
        <v>4916</v>
      </c>
      <c r="M7397" s="31" t="s">
        <v>8</v>
      </c>
      <c r="N7397" s="31" t="s">
        <v>25930</v>
      </c>
      <c r="O7397" s="31" t="s">
        <v>25929</v>
      </c>
      <c r="P7397" s="32" t="s">
        <v>66</v>
      </c>
      <c r="Q7397" s="32">
        <v>0.5</v>
      </c>
      <c r="R7397" t="str">
        <f t="shared" si="115"/>
        <v>Радчення О.В. ПП, маг-кафетерій р-н Славутский Район, с.Мухарев, ул.Школьная (-)</v>
      </c>
    </row>
    <row r="7398" spans="1:18" hidden="1" x14ac:dyDescent="0.25">
      <c r="A7398" s="32">
        <v>421520</v>
      </c>
      <c r="B7398" s="31" t="s">
        <v>4920</v>
      </c>
      <c r="C7398" s="31" t="s">
        <v>4921</v>
      </c>
      <c r="D7398" s="31" t="s">
        <v>2021</v>
      </c>
      <c r="E7398" s="31" t="s">
        <v>135</v>
      </c>
      <c r="F7398" s="31" t="s">
        <v>122</v>
      </c>
      <c r="G7398" s="31" t="s">
        <v>107</v>
      </c>
      <c r="H7398" s="31" t="s">
        <v>108</v>
      </c>
      <c r="I7398" s="31" t="s">
        <v>4922</v>
      </c>
      <c r="J7398" s="31" t="s">
        <v>4923</v>
      </c>
      <c r="K7398" s="31" t="s">
        <v>110</v>
      </c>
      <c r="L7398" s="31" t="s">
        <v>4924</v>
      </c>
      <c r="M7398" s="31" t="s">
        <v>8</v>
      </c>
      <c r="N7398" s="31" t="s">
        <v>25930</v>
      </c>
      <c r="O7398" s="31" t="s">
        <v>25929</v>
      </c>
      <c r="P7398" s="32" t="s">
        <v>67</v>
      </c>
      <c r="Q7398" s="32">
        <v>0.5</v>
      </c>
      <c r="R7398" t="str">
        <f t="shared" si="115"/>
        <v>(КООП) Іванівське КП Славутського РайСТ, маг. р-н Славутский Район, с.Ивановка (0)</v>
      </c>
    </row>
    <row r="7399" spans="1:18" hidden="1" x14ac:dyDescent="0.25">
      <c r="A7399" s="32">
        <v>837723</v>
      </c>
      <c r="B7399" s="31" t="s">
        <v>5547</v>
      </c>
      <c r="C7399" s="31" t="s">
        <v>5548</v>
      </c>
      <c r="D7399" s="31" t="s">
        <v>5549</v>
      </c>
      <c r="E7399" s="31" t="s">
        <v>135</v>
      </c>
      <c r="F7399" s="31" t="s">
        <v>122</v>
      </c>
      <c r="G7399" s="31" t="s">
        <v>107</v>
      </c>
      <c r="H7399" s="31" t="s">
        <v>108</v>
      </c>
      <c r="I7399" s="31" t="s">
        <v>5550</v>
      </c>
      <c r="J7399" s="31" t="s">
        <v>5551</v>
      </c>
      <c r="K7399" s="31" t="s">
        <v>110</v>
      </c>
      <c r="L7399" s="31" t="s">
        <v>5548</v>
      </c>
      <c r="M7399" s="31" t="s">
        <v>12</v>
      </c>
      <c r="N7399" s="31" t="s">
        <v>25930</v>
      </c>
      <c r="O7399" s="31" t="s">
        <v>25929</v>
      </c>
      <c r="P7399" s="32" t="s">
        <v>67</v>
      </c>
      <c r="Q7399" s="32">
        <v>0.5</v>
      </c>
      <c r="R7399" t="str">
        <f t="shared" si="115"/>
        <v>Швидка М.С. ПП, маг. "Продукти" р-н Полонский Район, г.Полонное, ул.Луговая, д.0 (перехрестя вулиць: Артема - Лугова)</v>
      </c>
    </row>
    <row r="7400" spans="1:18" hidden="1" x14ac:dyDescent="0.25">
      <c r="A7400" s="32">
        <v>856691</v>
      </c>
      <c r="B7400" s="31" t="s">
        <v>5598</v>
      </c>
      <c r="C7400" s="31" t="s">
        <v>5599</v>
      </c>
      <c r="D7400" s="31" t="s">
        <v>5600</v>
      </c>
      <c r="E7400" s="31" t="s">
        <v>145</v>
      </c>
      <c r="F7400" s="31" t="s">
        <v>122</v>
      </c>
      <c r="G7400" s="31" t="s">
        <v>107</v>
      </c>
      <c r="H7400" s="31" t="s">
        <v>108</v>
      </c>
      <c r="I7400" s="31" t="s">
        <v>5601</v>
      </c>
      <c r="J7400" s="31" t="s">
        <v>5602</v>
      </c>
      <c r="K7400" s="31" t="s">
        <v>110</v>
      </c>
      <c r="L7400" s="31" t="s">
        <v>5599</v>
      </c>
      <c r="M7400" s="31" t="s">
        <v>16</v>
      </c>
      <c r="N7400" s="31" t="s">
        <v>25931</v>
      </c>
      <c r="O7400" s="31" t="s">
        <v>25929</v>
      </c>
      <c r="P7400" s="32" t="s">
        <v>67</v>
      </c>
      <c r="Q7400" s="32">
        <v>0.5</v>
      </c>
      <c r="R7400" t="str">
        <f t="shared" si="115"/>
        <v>Алексєєвець В.Я. ПП, маг. "Продукти" р-н Волочисский Район, с.Бокиевка, д.0 (0)</v>
      </c>
    </row>
    <row r="7401" spans="1:18" hidden="1" x14ac:dyDescent="0.25">
      <c r="A7401" s="32">
        <v>856764</v>
      </c>
      <c r="B7401" s="31" t="s">
        <v>5614</v>
      </c>
      <c r="C7401" s="31" t="s">
        <v>5615</v>
      </c>
      <c r="D7401" s="31" t="s">
        <v>5616</v>
      </c>
      <c r="E7401" s="31" t="s">
        <v>145</v>
      </c>
      <c r="F7401" s="31" t="s">
        <v>122</v>
      </c>
      <c r="G7401" s="31" t="s">
        <v>107</v>
      </c>
      <c r="H7401" s="31" t="s">
        <v>108</v>
      </c>
      <c r="I7401" s="31" t="s">
        <v>5617</v>
      </c>
      <c r="J7401" s="31" t="s">
        <v>5618</v>
      </c>
      <c r="K7401" s="31" t="s">
        <v>110</v>
      </c>
      <c r="L7401" s="31" t="s">
        <v>5615</v>
      </c>
      <c r="M7401" s="31" t="s">
        <v>25936</v>
      </c>
      <c r="N7401" s="31" t="s">
        <v>25931</v>
      </c>
      <c r="O7401" s="31" t="s">
        <v>25929</v>
      </c>
      <c r="P7401" s="32" t="s">
        <v>66</v>
      </c>
      <c r="Q7401" s="32">
        <v>0.5</v>
      </c>
      <c r="R7401" t="str">
        <f t="shared" si="115"/>
        <v>Федорук Д.І. ПП, маг. "Продукти" р-н Ярмолинецкий Район, пгт.Ярмолинцы, пер.Чапаева, д.57</v>
      </c>
    </row>
    <row r="7402" spans="1:18" hidden="1" x14ac:dyDescent="0.25">
      <c r="A7402" s="32">
        <v>856764</v>
      </c>
      <c r="B7402" s="31" t="s">
        <v>5619</v>
      </c>
      <c r="C7402" s="31" t="s">
        <v>5615</v>
      </c>
      <c r="D7402" s="31" t="s">
        <v>5616</v>
      </c>
      <c r="E7402" s="31" t="s">
        <v>145</v>
      </c>
      <c r="F7402" s="31" t="s">
        <v>122</v>
      </c>
      <c r="G7402" s="31" t="s">
        <v>107</v>
      </c>
      <c r="H7402" s="31" t="s">
        <v>108</v>
      </c>
      <c r="I7402" s="31" t="s">
        <v>5617</v>
      </c>
      <c r="J7402" s="31" t="s">
        <v>5618</v>
      </c>
      <c r="K7402" s="31" t="s">
        <v>110</v>
      </c>
      <c r="L7402" s="31" t="s">
        <v>5615</v>
      </c>
      <c r="M7402" s="31" t="s">
        <v>25936</v>
      </c>
      <c r="N7402" s="31" t="s">
        <v>25931</v>
      </c>
      <c r="O7402" s="31" t="s">
        <v>25929</v>
      </c>
      <c r="P7402" s="32" t="s">
        <v>66</v>
      </c>
      <c r="Q7402" s="32">
        <v>0.5</v>
      </c>
      <c r="R7402" t="str">
        <f t="shared" si="115"/>
        <v>Федорук Д.І. ПП, маг. "Продукти" р-н Ярмолинецкий Район, пгт.Ярмолинцы, пер.Чапаева, д.57</v>
      </c>
    </row>
    <row r="7403" spans="1:18" hidden="1" x14ac:dyDescent="0.25">
      <c r="A7403" s="32">
        <v>856778</v>
      </c>
      <c r="B7403" s="31" t="s">
        <v>5676</v>
      </c>
      <c r="C7403" s="31" t="s">
        <v>5677</v>
      </c>
      <c r="D7403" s="31" t="s">
        <v>3869</v>
      </c>
      <c r="E7403" s="31" t="s">
        <v>145</v>
      </c>
      <c r="F7403" s="31" t="s">
        <v>122</v>
      </c>
      <c r="G7403" s="31" t="s">
        <v>164</v>
      </c>
      <c r="H7403" s="31" t="s">
        <v>108</v>
      </c>
      <c r="I7403" s="31" t="s">
        <v>5678</v>
      </c>
      <c r="J7403" s="31" t="s">
        <v>5679</v>
      </c>
      <c r="K7403" s="31" t="s">
        <v>110</v>
      </c>
      <c r="L7403" s="31" t="s">
        <v>5677</v>
      </c>
      <c r="M7403" s="31" t="s">
        <v>14</v>
      </c>
      <c r="N7403" s="31" t="s">
        <v>25931</v>
      </c>
      <c r="O7403" s="31" t="s">
        <v>25929</v>
      </c>
      <c r="P7403" s="32" t="s">
        <v>67</v>
      </c>
      <c r="Q7403" s="32">
        <v>0.5</v>
      </c>
      <c r="R7403" t="str">
        <f t="shared" si="115"/>
        <v>ТД "САН ОЙЛ" ТОВ, АЗС №16 р-н Хмельницкий Район, с.Малиничи, д.0 (0)</v>
      </c>
    </row>
    <row r="7404" spans="1:18" hidden="1" x14ac:dyDescent="0.25">
      <c r="A7404" s="32">
        <v>856780</v>
      </c>
      <c r="B7404" s="31" t="s">
        <v>5683</v>
      </c>
      <c r="C7404" s="31" t="s">
        <v>5684</v>
      </c>
      <c r="D7404" s="31" t="s">
        <v>5685</v>
      </c>
      <c r="E7404" s="31" t="s">
        <v>145</v>
      </c>
      <c r="F7404" s="31" t="s">
        <v>122</v>
      </c>
      <c r="G7404" s="31" t="s">
        <v>164</v>
      </c>
      <c r="H7404" s="31" t="s">
        <v>108</v>
      </c>
      <c r="I7404" s="31" t="s">
        <v>5678</v>
      </c>
      <c r="J7404" s="31" t="s">
        <v>5679</v>
      </c>
      <c r="K7404" s="31" t="s">
        <v>110</v>
      </c>
      <c r="L7404" s="31" t="s">
        <v>5684</v>
      </c>
      <c r="M7404" s="31" t="s">
        <v>14</v>
      </c>
      <c r="N7404" s="31" t="s">
        <v>25931</v>
      </c>
      <c r="O7404" s="31" t="s">
        <v>25929</v>
      </c>
      <c r="P7404" s="32" t="s">
        <v>67</v>
      </c>
      <c r="Q7404" s="32">
        <v>0.5</v>
      </c>
      <c r="R7404" t="str">
        <f t="shared" si="115"/>
        <v>ТД "САН ОЙЛ" ТОВ, АЗС №3 р-н Волочисский Район, с.Порохня, д.0</v>
      </c>
    </row>
    <row r="7405" spans="1:18" hidden="1" x14ac:dyDescent="0.25">
      <c r="A7405" s="32">
        <v>856782</v>
      </c>
      <c r="B7405" s="31" t="s">
        <v>5689</v>
      </c>
      <c r="C7405" s="31" t="s">
        <v>5690</v>
      </c>
      <c r="D7405" s="31" t="s">
        <v>5691</v>
      </c>
      <c r="E7405" s="31" t="s">
        <v>135</v>
      </c>
      <c r="F7405" s="31" t="s">
        <v>122</v>
      </c>
      <c r="G7405" s="31" t="s">
        <v>164</v>
      </c>
      <c r="H7405" s="31" t="s">
        <v>108</v>
      </c>
      <c r="I7405" s="31" t="s">
        <v>5678</v>
      </c>
      <c r="J7405" s="31" t="s">
        <v>5679</v>
      </c>
      <c r="K7405" s="31" t="s">
        <v>110</v>
      </c>
      <c r="L7405" s="31" t="s">
        <v>5690</v>
      </c>
      <c r="M7405" s="31" t="s">
        <v>7</v>
      </c>
      <c r="N7405" s="31" t="s">
        <v>25930</v>
      </c>
      <c r="O7405" s="31" t="s">
        <v>25929</v>
      </c>
      <c r="P7405" s="32" t="s">
        <v>25948</v>
      </c>
      <c r="Q7405" s="32">
        <v>0.5</v>
      </c>
      <c r="R7405" t="str">
        <f t="shared" si="115"/>
        <v>ТД "САН ОЙЛ" ТОВ, АЗС №7 г.Славута, д.0 (0)</v>
      </c>
    </row>
    <row r="7406" spans="1:18" hidden="1" x14ac:dyDescent="0.25">
      <c r="A7406" s="32">
        <v>856783</v>
      </c>
      <c r="B7406" s="31" t="s">
        <v>5692</v>
      </c>
      <c r="C7406" s="31" t="s">
        <v>5693</v>
      </c>
      <c r="D7406" s="31" t="s">
        <v>5694</v>
      </c>
      <c r="E7406" s="31" t="s">
        <v>135</v>
      </c>
      <c r="F7406" s="31" t="s">
        <v>122</v>
      </c>
      <c r="G7406" s="31" t="s">
        <v>164</v>
      </c>
      <c r="H7406" s="31" t="s">
        <v>108</v>
      </c>
      <c r="I7406" s="31" t="s">
        <v>5678</v>
      </c>
      <c r="J7406" s="31" t="s">
        <v>5679</v>
      </c>
      <c r="K7406" s="31" t="s">
        <v>110</v>
      </c>
      <c r="L7406" s="31" t="s">
        <v>5693</v>
      </c>
      <c r="M7406" s="31" t="s">
        <v>12</v>
      </c>
      <c r="N7406" s="31" t="s">
        <v>25930</v>
      </c>
      <c r="O7406" s="31" t="s">
        <v>25929</v>
      </c>
      <c r="P7406" s="32" t="s">
        <v>67</v>
      </c>
      <c r="Q7406" s="32">
        <v>0.5</v>
      </c>
      <c r="R7406" t="str">
        <f t="shared" si="115"/>
        <v>ТД "САН ОЙЛ" ТОВ, АЗС №8 р-н Полонский Район, г.Полонное, д.0</v>
      </c>
    </row>
    <row r="7407" spans="1:18" hidden="1" x14ac:dyDescent="0.25">
      <c r="A7407" s="32">
        <v>856784</v>
      </c>
      <c r="B7407" s="31" t="s">
        <v>5695</v>
      </c>
      <c r="C7407" s="31" t="s">
        <v>5696</v>
      </c>
      <c r="D7407" s="31" t="s">
        <v>5697</v>
      </c>
      <c r="E7407" s="31" t="s">
        <v>145</v>
      </c>
      <c r="F7407" s="31" t="s">
        <v>122</v>
      </c>
      <c r="G7407" s="31" t="s">
        <v>164</v>
      </c>
      <c r="H7407" s="31" t="s">
        <v>108</v>
      </c>
      <c r="I7407" s="31" t="s">
        <v>5678</v>
      </c>
      <c r="J7407" s="31" t="s">
        <v>5679</v>
      </c>
      <c r="K7407" s="31" t="s">
        <v>110</v>
      </c>
      <c r="L7407" s="31" t="s">
        <v>5696</v>
      </c>
      <c r="M7407" s="31" t="s">
        <v>14</v>
      </c>
      <c r="N7407" s="31" t="s">
        <v>25931</v>
      </c>
      <c r="O7407" s="31" t="s">
        <v>25929</v>
      </c>
      <c r="P7407" s="32" t="s">
        <v>67</v>
      </c>
      <c r="Q7407" s="32">
        <v>0.5</v>
      </c>
      <c r="R7407" t="str">
        <f t="shared" si="115"/>
        <v>ТД "САН ОЙЛ" ТОВ, АЗС №1 р-н Хмельницкий Район, с.Шаровечка, д.0</v>
      </c>
    </row>
    <row r="7408" spans="1:18" hidden="1" x14ac:dyDescent="0.25">
      <c r="A7408" s="32">
        <v>858596</v>
      </c>
      <c r="B7408" s="31" t="s">
        <v>5822</v>
      </c>
      <c r="C7408" s="31" t="s">
        <v>5823</v>
      </c>
      <c r="D7408" s="31" t="s">
        <v>5824</v>
      </c>
      <c r="E7408" s="31" t="s">
        <v>135</v>
      </c>
      <c r="F7408" s="31" t="s">
        <v>122</v>
      </c>
      <c r="G7408" s="31" t="s">
        <v>107</v>
      </c>
      <c r="H7408" s="31" t="s">
        <v>108</v>
      </c>
      <c r="I7408" s="31" t="s">
        <v>5825</v>
      </c>
      <c r="J7408" s="31" t="s">
        <v>5826</v>
      </c>
      <c r="K7408" s="31" t="s">
        <v>110</v>
      </c>
      <c r="L7408" s="31" t="s">
        <v>5823</v>
      </c>
      <c r="M7408" s="31" t="s">
        <v>10</v>
      </c>
      <c r="N7408" s="31" t="s">
        <v>25930</v>
      </c>
      <c r="O7408" s="31" t="s">
        <v>25929</v>
      </c>
      <c r="P7408" s="32" t="s">
        <v>66</v>
      </c>
      <c r="Q7408" s="32">
        <v>0.5</v>
      </c>
      <c r="R7408" t="str">
        <f t="shared" si="115"/>
        <v>Подригун В.М. ПП, маг. "Продукти" р-н Белогорский Район, с.Залужье, ул.Гумлинна, д.61</v>
      </c>
    </row>
    <row r="7409" spans="1:18" hidden="1" x14ac:dyDescent="0.25">
      <c r="A7409" s="32">
        <v>454538</v>
      </c>
      <c r="B7409" s="31" t="s">
        <v>936</v>
      </c>
      <c r="C7409" s="31" t="s">
        <v>937</v>
      </c>
      <c r="D7409" s="31" t="s">
        <v>938</v>
      </c>
      <c r="E7409" s="31" t="s">
        <v>135</v>
      </c>
      <c r="F7409" s="31" t="s">
        <v>122</v>
      </c>
      <c r="G7409" s="31" t="s">
        <v>107</v>
      </c>
      <c r="H7409" s="31" t="s">
        <v>108</v>
      </c>
      <c r="I7409" s="31" t="s">
        <v>939</v>
      </c>
      <c r="J7409" s="31" t="s">
        <v>940</v>
      </c>
      <c r="K7409" s="31" t="s">
        <v>110</v>
      </c>
      <c r="L7409" s="31" t="s">
        <v>937</v>
      </c>
      <c r="M7409" s="31" t="s">
        <v>9</v>
      </c>
      <c r="N7409" s="31" t="s">
        <v>25930</v>
      </c>
      <c r="O7409" s="31" t="s">
        <v>25929</v>
      </c>
      <c r="P7409" s="32" t="s">
        <v>67</v>
      </c>
      <c r="Q7409" s="32">
        <v>0.5</v>
      </c>
      <c r="R7409" t="str">
        <f t="shared" si="115"/>
        <v>Шубчик Л.В. ПП, маг. "Продукти" р-н Белогорский Район, с.Миклаши, ул.Центральная, д.2</v>
      </c>
    </row>
    <row r="7410" spans="1:18" hidden="1" x14ac:dyDescent="0.25">
      <c r="A7410" s="32">
        <v>432404</v>
      </c>
      <c r="B7410" s="31" t="s">
        <v>3824</v>
      </c>
      <c r="C7410" s="31" t="s">
        <v>3825</v>
      </c>
      <c r="D7410" s="31" t="s">
        <v>3826</v>
      </c>
      <c r="E7410" s="31" t="s">
        <v>145</v>
      </c>
      <c r="F7410" s="31" t="s">
        <v>122</v>
      </c>
      <c r="G7410" s="31" t="s">
        <v>107</v>
      </c>
      <c r="H7410" s="31" t="s">
        <v>108</v>
      </c>
      <c r="I7410" s="31" t="s">
        <v>124</v>
      </c>
      <c r="J7410" s="31" t="s">
        <v>109</v>
      </c>
      <c r="K7410" s="31" t="s">
        <v>110</v>
      </c>
      <c r="L7410" s="31" t="s">
        <v>3825</v>
      </c>
      <c r="M7410" s="31" t="s">
        <v>16</v>
      </c>
      <c r="N7410" s="31" t="s">
        <v>25931</v>
      </c>
      <c r="O7410" s="31" t="s">
        <v>25929</v>
      </c>
      <c r="P7410" s="32" t="s">
        <v>67</v>
      </c>
      <c r="Q7410" s="32">
        <v>0.5</v>
      </c>
      <c r="R7410" t="str">
        <f t="shared" si="115"/>
        <v>Нестеров А.А. ПП, маг. "Надія "2" р-н Хмельницкий Район, с.Ставчинцы, ул.Ленина, д.12</v>
      </c>
    </row>
    <row r="7411" spans="1:18" hidden="1" x14ac:dyDescent="0.25">
      <c r="A7411" s="32">
        <v>457551</v>
      </c>
      <c r="B7411" s="31" t="s">
        <v>3835</v>
      </c>
      <c r="C7411" s="31" t="s">
        <v>3836</v>
      </c>
      <c r="D7411" s="31" t="s">
        <v>3837</v>
      </c>
      <c r="E7411" s="31" t="s">
        <v>135</v>
      </c>
      <c r="F7411" s="31" t="s">
        <v>122</v>
      </c>
      <c r="G7411" s="31" t="s">
        <v>164</v>
      </c>
      <c r="H7411" s="31" t="s">
        <v>108</v>
      </c>
      <c r="I7411" s="31" t="s">
        <v>3838</v>
      </c>
      <c r="J7411" s="31" t="s">
        <v>3839</v>
      </c>
      <c r="K7411" s="31" t="s">
        <v>110</v>
      </c>
      <c r="L7411" s="31" t="s">
        <v>3836</v>
      </c>
      <c r="M7411" s="31" t="s">
        <v>10</v>
      </c>
      <c r="N7411" s="31" t="s">
        <v>25930</v>
      </c>
      <c r="O7411" s="31" t="s">
        <v>25929</v>
      </c>
      <c r="P7411" s="32" t="s">
        <v>67</v>
      </c>
      <c r="Q7411" s="32">
        <v>1</v>
      </c>
      <c r="R7411" t="str">
        <f t="shared" si="115"/>
        <v>ОККО-Нафтопродукт ПП, АЗС №14 г.Нетишин, ул.Энергетиков, д.14</v>
      </c>
    </row>
    <row r="7412" spans="1:18" hidden="1" x14ac:dyDescent="0.25">
      <c r="A7412" s="32">
        <v>817742</v>
      </c>
      <c r="B7412" s="31" t="s">
        <v>3882</v>
      </c>
      <c r="C7412" s="31" t="s">
        <v>3883</v>
      </c>
      <c r="D7412" s="31" t="s">
        <v>3884</v>
      </c>
      <c r="E7412" s="31" t="s">
        <v>145</v>
      </c>
      <c r="F7412" s="31" t="s">
        <v>122</v>
      </c>
      <c r="G7412" s="31" t="s">
        <v>107</v>
      </c>
      <c r="H7412" s="31" t="s">
        <v>108</v>
      </c>
      <c r="I7412" s="31" t="s">
        <v>3885</v>
      </c>
      <c r="J7412" s="31" t="s">
        <v>3886</v>
      </c>
      <c r="K7412" s="31" t="s">
        <v>110</v>
      </c>
      <c r="L7412" s="31" t="s">
        <v>3887</v>
      </c>
      <c r="M7412" s="31" t="s">
        <v>25936</v>
      </c>
      <c r="N7412" s="31" t="s">
        <v>25931</v>
      </c>
      <c r="O7412" s="31" t="s">
        <v>25929</v>
      </c>
      <c r="P7412" s="32" t="s">
        <v>25948</v>
      </c>
      <c r="Q7412" s="32">
        <v>0</v>
      </c>
      <c r="R7412" t="str">
        <f t="shared" si="115"/>
        <v>Мельничук Н.М. ПП, маг. "Міраж" р-н Ярмолинецкий Район, пгт.Ярмолинцы, ул.Железнодорожная, д.4</v>
      </c>
    </row>
    <row r="7413" spans="1:18" hidden="1" x14ac:dyDescent="0.25">
      <c r="A7413" s="32">
        <v>817743</v>
      </c>
      <c r="B7413" s="31" t="s">
        <v>3888</v>
      </c>
      <c r="C7413" s="31" t="s">
        <v>3889</v>
      </c>
      <c r="D7413" s="31" t="s">
        <v>3890</v>
      </c>
      <c r="E7413" s="31" t="s">
        <v>145</v>
      </c>
      <c r="F7413" s="31" t="s">
        <v>122</v>
      </c>
      <c r="G7413" s="31" t="s">
        <v>164</v>
      </c>
      <c r="H7413" s="31" t="s">
        <v>108</v>
      </c>
      <c r="I7413" s="31" t="s">
        <v>3880</v>
      </c>
      <c r="J7413" s="31" t="s">
        <v>3881</v>
      </c>
      <c r="K7413" s="31" t="s">
        <v>110</v>
      </c>
      <c r="L7413" s="31" t="s">
        <v>3889</v>
      </c>
      <c r="M7413" s="31" t="s">
        <v>14</v>
      </c>
      <c r="N7413" s="31" t="s">
        <v>25931</v>
      </c>
      <c r="O7413" s="31" t="s">
        <v>25929</v>
      </c>
      <c r="P7413" s="32" t="s">
        <v>66</v>
      </c>
      <c r="Q7413" s="32">
        <v>1</v>
      </c>
      <c r="R7413" t="str">
        <f t="shared" si="115"/>
        <v>ВОГ РІТЕЙЛ ТОВ, АЗС №17 Чернівецьке кільце р-н Хмельницкий Район, с.Ружичанка, д.0 (Ружичанська сільрада, в смузі відводу автодороги Н03 Житомир-Чернівці, км 192+060)</v>
      </c>
    </row>
    <row r="7414" spans="1:18" hidden="1" x14ac:dyDescent="0.25">
      <c r="A7414" s="32">
        <v>524548</v>
      </c>
      <c r="B7414" s="31" t="s">
        <v>3955</v>
      </c>
      <c r="C7414" s="31" t="s">
        <v>3956</v>
      </c>
      <c r="D7414" s="31" t="s">
        <v>3957</v>
      </c>
      <c r="E7414" s="31" t="s">
        <v>145</v>
      </c>
      <c r="F7414" s="31" t="s">
        <v>122</v>
      </c>
      <c r="G7414" s="31" t="s">
        <v>107</v>
      </c>
      <c r="H7414" s="31" t="s">
        <v>108</v>
      </c>
      <c r="I7414" s="31" t="s">
        <v>124</v>
      </c>
      <c r="J7414" s="31" t="s">
        <v>109</v>
      </c>
      <c r="K7414" s="31" t="s">
        <v>110</v>
      </c>
      <c r="L7414" s="31" t="s">
        <v>3956</v>
      </c>
      <c r="M7414" s="31" t="s">
        <v>25936</v>
      </c>
      <c r="N7414" s="31" t="s">
        <v>25931</v>
      </c>
      <c r="O7414" s="31" t="s">
        <v>25929</v>
      </c>
      <c r="P7414" s="32" t="s">
        <v>67</v>
      </c>
      <c r="Q7414" s="32">
        <v>0.5</v>
      </c>
      <c r="R7414" t="str">
        <f t="shared" si="115"/>
        <v>Мельничук Л.А. ПП, маг. "Продукти" р-н Городокский Район, с.Пильный Алексинец, ул.Центральная (вагончик біля зупинки)</v>
      </c>
    </row>
    <row r="7415" spans="1:18" hidden="1" x14ac:dyDescent="0.25">
      <c r="A7415" s="32">
        <v>748338</v>
      </c>
      <c r="B7415" s="31" t="s">
        <v>4015</v>
      </c>
      <c r="C7415" s="31" t="s">
        <v>4016</v>
      </c>
      <c r="D7415" s="31" t="s">
        <v>4017</v>
      </c>
      <c r="E7415" s="31" t="s">
        <v>135</v>
      </c>
      <c r="F7415" s="31" t="s">
        <v>122</v>
      </c>
      <c r="G7415" s="31" t="s">
        <v>107</v>
      </c>
      <c r="H7415" s="31" t="s">
        <v>108</v>
      </c>
      <c r="I7415" s="31" t="s">
        <v>4018</v>
      </c>
      <c r="J7415" s="31" t="s">
        <v>4019</v>
      </c>
      <c r="K7415" s="31" t="s">
        <v>110</v>
      </c>
      <c r="L7415" s="31" t="s">
        <v>4016</v>
      </c>
      <c r="M7415" s="31" t="s">
        <v>11</v>
      </c>
      <c r="N7415" s="31" t="s">
        <v>25930</v>
      </c>
      <c r="O7415" s="31" t="s">
        <v>25929</v>
      </c>
      <c r="P7415" s="32" t="s">
        <v>66</v>
      </c>
      <c r="Q7415" s="32">
        <v>1</v>
      </c>
      <c r="R7415" t="str">
        <f t="shared" si="115"/>
        <v>Космина С.І. ПП, маг. "Продукти" г.Шепетовка, ул.Маркса Карла, д.63 А</v>
      </c>
    </row>
    <row r="7416" spans="1:18" hidden="1" x14ac:dyDescent="0.25">
      <c r="A7416" s="32">
        <v>164119</v>
      </c>
      <c r="B7416" s="31" t="s">
        <v>17939</v>
      </c>
      <c r="C7416" s="31" t="s">
        <v>10218</v>
      </c>
      <c r="D7416" s="31" t="s">
        <v>17940</v>
      </c>
      <c r="E7416" s="31" t="s">
        <v>145</v>
      </c>
      <c r="F7416" s="31" t="s">
        <v>122</v>
      </c>
      <c r="G7416" s="31" t="s">
        <v>107</v>
      </c>
      <c r="H7416" s="31" t="s">
        <v>108</v>
      </c>
      <c r="I7416" s="31" t="s">
        <v>10221</v>
      </c>
      <c r="J7416" s="31" t="s">
        <v>10222</v>
      </c>
      <c r="K7416" s="31" t="s">
        <v>110</v>
      </c>
      <c r="L7416" s="31" t="s">
        <v>10218</v>
      </c>
      <c r="M7416" s="31" t="s">
        <v>13</v>
      </c>
      <c r="N7416" s="31" t="s">
        <v>25931</v>
      </c>
      <c r="O7416" s="31" t="s">
        <v>25929</v>
      </c>
      <c r="P7416" s="32" t="s">
        <v>67</v>
      </c>
      <c r="Q7416" s="32">
        <v>0.5</v>
      </c>
      <c r="R7416" t="str">
        <f t="shared" si="115"/>
        <v>Лукова О.В. ПП, маг. "Продукти" р-н Волочисский Район, с.Бубновка, ул.Центральная, д.20</v>
      </c>
    </row>
    <row r="7417" spans="1:18" hidden="1" x14ac:dyDescent="0.25">
      <c r="A7417" s="32">
        <v>164125</v>
      </c>
      <c r="B7417" s="31" t="s">
        <v>17951</v>
      </c>
      <c r="C7417" s="31" t="s">
        <v>17952</v>
      </c>
      <c r="D7417" s="31" t="s">
        <v>17953</v>
      </c>
      <c r="E7417" s="31" t="s">
        <v>135</v>
      </c>
      <c r="F7417" s="31" t="s">
        <v>122</v>
      </c>
      <c r="G7417" s="31" t="s">
        <v>164</v>
      </c>
      <c r="H7417" s="31" t="s">
        <v>108</v>
      </c>
      <c r="I7417" s="31"/>
      <c r="J7417" s="31"/>
      <c r="K7417" s="31" t="s">
        <v>110</v>
      </c>
      <c r="L7417" s="31" t="s">
        <v>17952</v>
      </c>
      <c r="M7417" s="31" t="s">
        <v>7</v>
      </c>
      <c r="N7417" s="31" t="s">
        <v>25930</v>
      </c>
      <c r="O7417" s="31" t="s">
        <v>25929</v>
      </c>
      <c r="P7417" s="32" t="s">
        <v>25948</v>
      </c>
      <c r="Q7417" s="32">
        <v>0</v>
      </c>
      <c r="R7417" t="str">
        <f t="shared" si="115"/>
        <v>Лукойл-Україна Заправка "Лукойл-Україна" 23-06 р-н Славутский Район, с.Каменка, ул.Октябрьская, д.86</v>
      </c>
    </row>
    <row r="7418" spans="1:18" hidden="1" x14ac:dyDescent="0.25">
      <c r="A7418" s="32">
        <v>164125</v>
      </c>
      <c r="B7418" s="31" t="s">
        <v>17951</v>
      </c>
      <c r="C7418" s="31" t="s">
        <v>17952</v>
      </c>
      <c r="D7418" s="31" t="s">
        <v>17953</v>
      </c>
      <c r="E7418" s="31" t="s">
        <v>135</v>
      </c>
      <c r="F7418" s="31" t="s">
        <v>122</v>
      </c>
      <c r="G7418" s="31" t="s">
        <v>164</v>
      </c>
      <c r="H7418" s="31" t="s">
        <v>108</v>
      </c>
      <c r="I7418" s="31" t="s">
        <v>10226</v>
      </c>
      <c r="J7418" s="31" t="s">
        <v>10227</v>
      </c>
      <c r="K7418" s="31" t="s">
        <v>110</v>
      </c>
      <c r="L7418" s="31" t="s">
        <v>17952</v>
      </c>
      <c r="M7418" s="31" t="s">
        <v>7</v>
      </c>
      <c r="N7418" s="31" t="s">
        <v>25930</v>
      </c>
      <c r="O7418" s="31" t="s">
        <v>25929</v>
      </c>
      <c r="P7418" s="32" t="s">
        <v>25948</v>
      </c>
      <c r="Q7418" s="32">
        <v>0</v>
      </c>
      <c r="R7418" t="str">
        <f t="shared" si="115"/>
        <v>Лукойл-Україна Заправка "Лукойл-Україна" 23-06 р-н Славутский Район, с.Каменка, ул.Октябрьская, д.86</v>
      </c>
    </row>
    <row r="7419" spans="1:18" hidden="1" x14ac:dyDescent="0.25">
      <c r="A7419" s="32">
        <v>164131</v>
      </c>
      <c r="B7419" s="31" t="s">
        <v>17967</v>
      </c>
      <c r="C7419" s="31" t="s">
        <v>17968</v>
      </c>
      <c r="D7419" s="31" t="s">
        <v>17969</v>
      </c>
      <c r="E7419" s="31" t="s">
        <v>135</v>
      </c>
      <c r="F7419" s="31" t="s">
        <v>122</v>
      </c>
      <c r="G7419" s="31" t="s">
        <v>107</v>
      </c>
      <c r="H7419" s="31" t="s">
        <v>108</v>
      </c>
      <c r="I7419" s="31" t="s">
        <v>17970</v>
      </c>
      <c r="J7419" s="31" t="s">
        <v>17971</v>
      </c>
      <c r="K7419" s="31" t="s">
        <v>110</v>
      </c>
      <c r="L7419" s="31" t="s">
        <v>17968</v>
      </c>
      <c r="M7419" s="31" t="s">
        <v>7</v>
      </c>
      <c r="N7419" s="31" t="s">
        <v>25930</v>
      </c>
      <c r="O7419" s="31" t="s">
        <v>25929</v>
      </c>
      <c r="P7419" s="32" t="s">
        <v>67</v>
      </c>
      <c r="Q7419" s="32">
        <v>1</v>
      </c>
      <c r="R7419" t="str">
        <f t="shared" si="115"/>
        <v>Луцюк О.Й. ПП, маг. "Світязь" г.Славута, д.1 (військове містечко)</v>
      </c>
    </row>
    <row r="7420" spans="1:18" hidden="1" x14ac:dyDescent="0.25">
      <c r="A7420" s="32">
        <v>164131</v>
      </c>
      <c r="B7420" s="31" t="s">
        <v>17967</v>
      </c>
      <c r="C7420" s="31" t="s">
        <v>17968</v>
      </c>
      <c r="D7420" s="31" t="s">
        <v>17969</v>
      </c>
      <c r="E7420" s="31" t="s">
        <v>135</v>
      </c>
      <c r="F7420" s="31" t="s">
        <v>122</v>
      </c>
      <c r="G7420" s="31" t="s">
        <v>107</v>
      </c>
      <c r="H7420" s="31" t="s">
        <v>108</v>
      </c>
      <c r="I7420" s="31"/>
      <c r="J7420" s="31"/>
      <c r="K7420" s="31" t="s">
        <v>110</v>
      </c>
      <c r="L7420" s="31" t="s">
        <v>17968</v>
      </c>
      <c r="M7420" s="31" t="s">
        <v>7</v>
      </c>
      <c r="N7420" s="31" t="s">
        <v>25930</v>
      </c>
      <c r="O7420" s="31" t="s">
        <v>25929</v>
      </c>
      <c r="P7420" s="32" t="s">
        <v>67</v>
      </c>
      <c r="Q7420" s="32">
        <v>1</v>
      </c>
      <c r="R7420" t="str">
        <f t="shared" si="115"/>
        <v>Луцюк О.Й. ПП, маг. "Світязь" г.Славута, д.1 (військове містечко)</v>
      </c>
    </row>
    <row r="7421" spans="1:18" hidden="1" x14ac:dyDescent="0.25">
      <c r="A7421" s="32">
        <v>164132</v>
      </c>
      <c r="B7421" s="31" t="s">
        <v>1263</v>
      </c>
      <c r="C7421" s="31" t="s">
        <v>17972</v>
      </c>
      <c r="D7421" s="31" t="s">
        <v>17973</v>
      </c>
      <c r="E7421" s="31" t="s">
        <v>145</v>
      </c>
      <c r="F7421" s="31" t="s">
        <v>122</v>
      </c>
      <c r="G7421" s="31" t="s">
        <v>107</v>
      </c>
      <c r="H7421" s="31" t="s">
        <v>108</v>
      </c>
      <c r="I7421" s="31" t="s">
        <v>17974</v>
      </c>
      <c r="J7421" s="31" t="s">
        <v>17975</v>
      </c>
      <c r="K7421" s="31" t="s">
        <v>110</v>
      </c>
      <c r="L7421" s="31" t="s">
        <v>1264</v>
      </c>
      <c r="M7421" s="31" t="s">
        <v>14</v>
      </c>
      <c r="N7421" s="31" t="s">
        <v>25931</v>
      </c>
      <c r="O7421" s="31" t="s">
        <v>25929</v>
      </c>
      <c r="P7421" s="32" t="s">
        <v>67</v>
      </c>
      <c r="Q7421" s="32">
        <v>0.5</v>
      </c>
      <c r="R7421" t="str">
        <f t="shared" si="115"/>
        <v>Любар О.Л. ПП, маг.-бар "Драйвер" р-н Волочисский Район, с.Порохня, ул.Гагарина, д.16</v>
      </c>
    </row>
    <row r="7422" spans="1:18" hidden="1" x14ac:dyDescent="0.25">
      <c r="A7422" s="32">
        <v>164149</v>
      </c>
      <c r="B7422" s="31" t="s">
        <v>18007</v>
      </c>
      <c r="C7422" s="31" t="s">
        <v>18008</v>
      </c>
      <c r="D7422" s="31" t="s">
        <v>18009</v>
      </c>
      <c r="E7422" s="31" t="s">
        <v>145</v>
      </c>
      <c r="F7422" s="31" t="s">
        <v>122</v>
      </c>
      <c r="G7422" s="31" t="s">
        <v>107</v>
      </c>
      <c r="H7422" s="31" t="s">
        <v>108</v>
      </c>
      <c r="I7422" s="31" t="s">
        <v>18010</v>
      </c>
      <c r="J7422" s="31" t="s">
        <v>18011</v>
      </c>
      <c r="K7422" s="31" t="s">
        <v>110</v>
      </c>
      <c r="L7422" s="31" t="s">
        <v>18008</v>
      </c>
      <c r="M7422" s="31" t="s">
        <v>14</v>
      </c>
      <c r="N7422" s="31" t="s">
        <v>25931</v>
      </c>
      <c r="O7422" s="31" t="s">
        <v>25929</v>
      </c>
      <c r="P7422" s="32" t="s">
        <v>66</v>
      </c>
      <c r="Q7422" s="32">
        <v>1</v>
      </c>
      <c r="R7422" t="str">
        <f t="shared" si="115"/>
        <v>Ляшок І.Л. ПП, "Магазин-бар" р-н Хмельницкий Район, с.Россоша, ул.Ленина, д.39/1</v>
      </c>
    </row>
    <row r="7423" spans="1:18" hidden="1" x14ac:dyDescent="0.25">
      <c r="A7423" s="32">
        <v>164149</v>
      </c>
      <c r="B7423" s="31" t="s">
        <v>18007</v>
      </c>
      <c r="C7423" s="31" t="s">
        <v>18008</v>
      </c>
      <c r="D7423" s="31" t="s">
        <v>18009</v>
      </c>
      <c r="E7423" s="31" t="s">
        <v>145</v>
      </c>
      <c r="F7423" s="31" t="s">
        <v>122</v>
      </c>
      <c r="G7423" s="31" t="s">
        <v>107</v>
      </c>
      <c r="H7423" s="31" t="s">
        <v>108</v>
      </c>
      <c r="I7423" s="31"/>
      <c r="J7423" s="31"/>
      <c r="K7423" s="31" t="s">
        <v>110</v>
      </c>
      <c r="L7423" s="31" t="s">
        <v>18008</v>
      </c>
      <c r="M7423" s="31" t="s">
        <v>14</v>
      </c>
      <c r="N7423" s="31" t="s">
        <v>25931</v>
      </c>
      <c r="O7423" s="31" t="s">
        <v>25929</v>
      </c>
      <c r="P7423" s="32" t="s">
        <v>66</v>
      </c>
      <c r="Q7423" s="32">
        <v>1</v>
      </c>
      <c r="R7423" t="str">
        <f t="shared" si="115"/>
        <v>Ляшок І.Л. ПП, "Магазин-бар" р-н Хмельницкий Район, с.Россоша, ул.Ленина, д.39/1</v>
      </c>
    </row>
    <row r="7424" spans="1:18" hidden="1" x14ac:dyDescent="0.25">
      <c r="A7424" s="32">
        <v>164157</v>
      </c>
      <c r="B7424" s="31" t="s">
        <v>18026</v>
      </c>
      <c r="C7424" s="31" t="s">
        <v>18027</v>
      </c>
      <c r="D7424" s="31" t="s">
        <v>18028</v>
      </c>
      <c r="E7424" s="31" t="s">
        <v>145</v>
      </c>
      <c r="F7424" s="31" t="s">
        <v>122</v>
      </c>
      <c r="G7424" s="31" t="s">
        <v>107</v>
      </c>
      <c r="H7424" s="31" t="s">
        <v>108</v>
      </c>
      <c r="I7424" s="31"/>
      <c r="J7424" s="31"/>
      <c r="K7424" s="31" t="s">
        <v>110</v>
      </c>
      <c r="L7424" s="31" t="s">
        <v>18027</v>
      </c>
      <c r="M7424" s="31" t="s">
        <v>15</v>
      </c>
      <c r="N7424" s="31" t="s">
        <v>25931</v>
      </c>
      <c r="O7424" s="31" t="s">
        <v>25929</v>
      </c>
      <c r="P7424" s="32" t="s">
        <v>66</v>
      </c>
      <c r="Q7424" s="32">
        <v>1</v>
      </c>
      <c r="R7424" t="str">
        <f t="shared" si="115"/>
        <v>Магльована Л.І. ПП, маг. "Міні-Маркет" р-н Волочисский Район, с.Кривачинцы, ул.Мира, д.54</v>
      </c>
    </row>
    <row r="7425" spans="1:18" hidden="1" x14ac:dyDescent="0.25">
      <c r="A7425" s="32">
        <v>164157</v>
      </c>
      <c r="B7425" s="31" t="s">
        <v>18026</v>
      </c>
      <c r="C7425" s="31" t="s">
        <v>18027</v>
      </c>
      <c r="D7425" s="31" t="s">
        <v>18028</v>
      </c>
      <c r="E7425" s="31" t="s">
        <v>145</v>
      </c>
      <c r="F7425" s="31" t="s">
        <v>122</v>
      </c>
      <c r="G7425" s="31" t="s">
        <v>107</v>
      </c>
      <c r="H7425" s="31" t="s">
        <v>108</v>
      </c>
      <c r="I7425" s="31" t="s">
        <v>18029</v>
      </c>
      <c r="J7425" s="31" t="s">
        <v>18030</v>
      </c>
      <c r="K7425" s="31" t="s">
        <v>110</v>
      </c>
      <c r="L7425" s="31" t="s">
        <v>18027</v>
      </c>
      <c r="M7425" s="31" t="s">
        <v>15</v>
      </c>
      <c r="N7425" s="31" t="s">
        <v>25931</v>
      </c>
      <c r="O7425" s="31" t="s">
        <v>25929</v>
      </c>
      <c r="P7425" s="32" t="s">
        <v>66</v>
      </c>
      <c r="Q7425" s="32">
        <v>1</v>
      </c>
      <c r="R7425" t="str">
        <f t="shared" si="115"/>
        <v>Магльована Л.І. ПП, маг. "Міні-Маркет" р-н Волочисский Район, с.Кривачинцы, ул.Мира, д.54</v>
      </c>
    </row>
    <row r="7426" spans="1:18" hidden="1" x14ac:dyDescent="0.25">
      <c r="A7426" s="32">
        <v>164166</v>
      </c>
      <c r="B7426" s="31" t="s">
        <v>18048</v>
      </c>
      <c r="C7426" s="31" t="s">
        <v>18049</v>
      </c>
      <c r="D7426" s="31" t="s">
        <v>16644</v>
      </c>
      <c r="E7426" s="31" t="s">
        <v>135</v>
      </c>
      <c r="F7426" s="31" t="s">
        <v>122</v>
      </c>
      <c r="G7426" s="31" t="s">
        <v>107</v>
      </c>
      <c r="H7426" s="31" t="s">
        <v>108</v>
      </c>
      <c r="I7426" s="31"/>
      <c r="J7426" s="31"/>
      <c r="K7426" s="31" t="s">
        <v>110</v>
      </c>
      <c r="L7426" s="31" t="s">
        <v>18049</v>
      </c>
      <c r="M7426" s="31" t="s">
        <v>11</v>
      </c>
      <c r="N7426" s="31" t="s">
        <v>25930</v>
      </c>
      <c r="O7426" s="31" t="s">
        <v>25929</v>
      </c>
      <c r="P7426" s="32" t="s">
        <v>66</v>
      </c>
      <c r="Q7426" s="32">
        <v>1</v>
      </c>
      <c r="R7426" t="str">
        <f t="shared" si="115"/>
        <v>Мазуркевич Л.М. ПП, маг. "Спокуса" г.Шепетовка, ул.Железнодорожная, д.42</v>
      </c>
    </row>
    <row r="7427" spans="1:18" hidden="1" x14ac:dyDescent="0.25">
      <c r="A7427" s="32">
        <v>164166</v>
      </c>
      <c r="B7427" s="31" t="s">
        <v>18048</v>
      </c>
      <c r="C7427" s="31" t="s">
        <v>18049</v>
      </c>
      <c r="D7427" s="31" t="s">
        <v>16644</v>
      </c>
      <c r="E7427" s="31" t="s">
        <v>135</v>
      </c>
      <c r="F7427" s="31" t="s">
        <v>122</v>
      </c>
      <c r="G7427" s="31" t="s">
        <v>107</v>
      </c>
      <c r="H7427" s="31" t="s">
        <v>108</v>
      </c>
      <c r="I7427" s="31" t="s">
        <v>18050</v>
      </c>
      <c r="J7427" s="31" t="s">
        <v>18051</v>
      </c>
      <c r="K7427" s="31" t="s">
        <v>110</v>
      </c>
      <c r="L7427" s="31" t="s">
        <v>18049</v>
      </c>
      <c r="M7427" s="31" t="s">
        <v>11</v>
      </c>
      <c r="N7427" s="31" t="s">
        <v>25930</v>
      </c>
      <c r="O7427" s="31" t="s">
        <v>25929</v>
      </c>
      <c r="P7427" s="32" t="s">
        <v>66</v>
      </c>
      <c r="Q7427" s="32">
        <v>1</v>
      </c>
      <c r="R7427" t="str">
        <f t="shared" ref="R7427:R7490" si="116">CONCATENATE(C7427," ",D7427)</f>
        <v>Мазуркевич Л.М. ПП, маг. "Спокуса" г.Шепетовка, ул.Железнодорожная, д.42</v>
      </c>
    </row>
    <row r="7428" spans="1:18" hidden="1" x14ac:dyDescent="0.25">
      <c r="A7428" s="32">
        <v>164167</v>
      </c>
      <c r="B7428" s="31" t="s">
        <v>18052</v>
      </c>
      <c r="C7428" s="31" t="s">
        <v>18053</v>
      </c>
      <c r="D7428" s="31" t="s">
        <v>18054</v>
      </c>
      <c r="E7428" s="31" t="s">
        <v>135</v>
      </c>
      <c r="F7428" s="31" t="s">
        <v>122</v>
      </c>
      <c r="G7428" s="31" t="s">
        <v>107</v>
      </c>
      <c r="H7428" s="31" t="s">
        <v>108</v>
      </c>
      <c r="I7428" s="31" t="s">
        <v>18055</v>
      </c>
      <c r="J7428" s="31" t="s">
        <v>18056</v>
      </c>
      <c r="K7428" s="31" t="s">
        <v>110</v>
      </c>
      <c r="L7428" s="31" t="s">
        <v>18053</v>
      </c>
      <c r="M7428" s="31" t="s">
        <v>11</v>
      </c>
      <c r="N7428" s="31" t="s">
        <v>25930</v>
      </c>
      <c r="O7428" s="31" t="s">
        <v>25929</v>
      </c>
      <c r="P7428" s="32" t="s">
        <v>66</v>
      </c>
      <c r="Q7428" s="32">
        <v>1</v>
      </c>
      <c r="R7428" t="str">
        <f t="shared" si="116"/>
        <v>Мазяр Г.О. ПП, маг. "Дует" г.Шепетовка, ул.Украинская, д.110б</v>
      </c>
    </row>
    <row r="7429" spans="1:18" hidden="1" x14ac:dyDescent="0.25">
      <c r="A7429" s="32">
        <v>164167</v>
      </c>
      <c r="B7429" s="31" t="s">
        <v>18052</v>
      </c>
      <c r="C7429" s="31" t="s">
        <v>18053</v>
      </c>
      <c r="D7429" s="31" t="s">
        <v>18054</v>
      </c>
      <c r="E7429" s="31" t="s">
        <v>135</v>
      </c>
      <c r="F7429" s="31" t="s">
        <v>122</v>
      </c>
      <c r="G7429" s="31" t="s">
        <v>107</v>
      </c>
      <c r="H7429" s="31" t="s">
        <v>108</v>
      </c>
      <c r="I7429" s="31"/>
      <c r="J7429" s="31"/>
      <c r="K7429" s="31" t="s">
        <v>110</v>
      </c>
      <c r="L7429" s="31" t="s">
        <v>18053</v>
      </c>
      <c r="M7429" s="31" t="s">
        <v>11</v>
      </c>
      <c r="N7429" s="31" t="s">
        <v>25930</v>
      </c>
      <c r="O7429" s="31" t="s">
        <v>25929</v>
      </c>
      <c r="P7429" s="32" t="s">
        <v>66</v>
      </c>
      <c r="Q7429" s="32">
        <v>1</v>
      </c>
      <c r="R7429" t="str">
        <f t="shared" si="116"/>
        <v>Мазяр Г.О. ПП, маг. "Дует" г.Шепетовка, ул.Украинская, д.110б</v>
      </c>
    </row>
    <row r="7430" spans="1:18" hidden="1" x14ac:dyDescent="0.25">
      <c r="A7430" s="32">
        <v>164170</v>
      </c>
      <c r="B7430" s="31" t="s">
        <v>18065</v>
      </c>
      <c r="C7430" s="31" t="s">
        <v>18066</v>
      </c>
      <c r="D7430" s="31" t="s">
        <v>18067</v>
      </c>
      <c r="E7430" s="31" t="s">
        <v>145</v>
      </c>
      <c r="F7430" s="31" t="s">
        <v>122</v>
      </c>
      <c r="G7430" s="31" t="s">
        <v>107</v>
      </c>
      <c r="H7430" s="31" t="s">
        <v>108</v>
      </c>
      <c r="I7430" s="31"/>
      <c r="J7430" s="31"/>
      <c r="K7430" s="31" t="s">
        <v>110</v>
      </c>
      <c r="L7430" s="31" t="s">
        <v>18066</v>
      </c>
      <c r="M7430" s="31" t="s">
        <v>16</v>
      </c>
      <c r="N7430" s="31" t="s">
        <v>25931</v>
      </c>
      <c r="O7430" s="31" t="s">
        <v>25929</v>
      </c>
      <c r="P7430" s="32" t="s">
        <v>66</v>
      </c>
      <c r="Q7430" s="32">
        <v>1</v>
      </c>
      <c r="R7430" t="str">
        <f t="shared" si="116"/>
        <v>Майдан Л.М. ПП,  маг. "Продукти" р-н Хмельницкий Район, пгт.Марьяновка, ул.Станционная, д.12</v>
      </c>
    </row>
    <row r="7431" spans="1:18" hidden="1" x14ac:dyDescent="0.25">
      <c r="A7431" s="32">
        <v>164170</v>
      </c>
      <c r="B7431" s="31" t="s">
        <v>18065</v>
      </c>
      <c r="C7431" s="31" t="s">
        <v>18066</v>
      </c>
      <c r="D7431" s="31" t="s">
        <v>18067</v>
      </c>
      <c r="E7431" s="31" t="s">
        <v>145</v>
      </c>
      <c r="F7431" s="31" t="s">
        <v>122</v>
      </c>
      <c r="G7431" s="31" t="s">
        <v>107</v>
      </c>
      <c r="H7431" s="31" t="s">
        <v>108</v>
      </c>
      <c r="I7431" s="31" t="s">
        <v>18068</v>
      </c>
      <c r="J7431" s="31" t="s">
        <v>18069</v>
      </c>
      <c r="K7431" s="31" t="s">
        <v>110</v>
      </c>
      <c r="L7431" s="31" t="s">
        <v>18066</v>
      </c>
      <c r="M7431" s="31" t="s">
        <v>16</v>
      </c>
      <c r="N7431" s="31" t="s">
        <v>25931</v>
      </c>
      <c r="O7431" s="31" t="s">
        <v>25929</v>
      </c>
      <c r="P7431" s="32" t="s">
        <v>66</v>
      </c>
      <c r="Q7431" s="32">
        <v>1</v>
      </c>
      <c r="R7431" t="str">
        <f t="shared" si="116"/>
        <v>Майдан Л.М. ПП,  маг. "Продукти" р-н Хмельницкий Район, пгт.Марьяновка, ул.Станционная, д.12</v>
      </c>
    </row>
    <row r="7432" spans="1:18" hidden="1" x14ac:dyDescent="0.25">
      <c r="A7432" s="32">
        <v>164172</v>
      </c>
      <c r="B7432" s="31" t="s">
        <v>18070</v>
      </c>
      <c r="C7432" s="31" t="s">
        <v>18071</v>
      </c>
      <c r="D7432" s="31" t="s">
        <v>10602</v>
      </c>
      <c r="E7432" s="31" t="s">
        <v>135</v>
      </c>
      <c r="F7432" s="31" t="s">
        <v>122</v>
      </c>
      <c r="G7432" s="31" t="s">
        <v>107</v>
      </c>
      <c r="H7432" s="31" t="s">
        <v>108</v>
      </c>
      <c r="I7432" s="31" t="s">
        <v>18072</v>
      </c>
      <c r="J7432" s="31" t="s">
        <v>18073</v>
      </c>
      <c r="K7432" s="31" t="s">
        <v>110</v>
      </c>
      <c r="L7432" s="31" t="s">
        <v>18071</v>
      </c>
      <c r="M7432" s="31" t="s">
        <v>11</v>
      </c>
      <c r="N7432" s="31" t="s">
        <v>25930</v>
      </c>
      <c r="O7432" s="31" t="s">
        <v>25929</v>
      </c>
      <c r="P7432" s="32" t="s">
        <v>66</v>
      </c>
      <c r="Q7432" s="32">
        <v>1</v>
      </c>
      <c r="R7432" t="str">
        <f t="shared" si="116"/>
        <v>Майданець В.І. ПП, маг.  "Вокзал" г.Шепетовка, ул.Железнодорожная, д.36</v>
      </c>
    </row>
    <row r="7433" spans="1:18" hidden="1" x14ac:dyDescent="0.25">
      <c r="A7433" s="32">
        <v>164172</v>
      </c>
      <c r="B7433" s="31" t="s">
        <v>18070</v>
      </c>
      <c r="C7433" s="31" t="s">
        <v>18071</v>
      </c>
      <c r="D7433" s="31" t="s">
        <v>10602</v>
      </c>
      <c r="E7433" s="31" t="s">
        <v>135</v>
      </c>
      <c r="F7433" s="31" t="s">
        <v>122</v>
      </c>
      <c r="G7433" s="31" t="s">
        <v>107</v>
      </c>
      <c r="H7433" s="31" t="s">
        <v>108</v>
      </c>
      <c r="I7433" s="31"/>
      <c r="J7433" s="31"/>
      <c r="K7433" s="31" t="s">
        <v>110</v>
      </c>
      <c r="L7433" s="31" t="s">
        <v>18071</v>
      </c>
      <c r="M7433" s="31" t="s">
        <v>11</v>
      </c>
      <c r="N7433" s="31" t="s">
        <v>25930</v>
      </c>
      <c r="O7433" s="31" t="s">
        <v>25929</v>
      </c>
      <c r="P7433" s="32" t="s">
        <v>66</v>
      </c>
      <c r="Q7433" s="32">
        <v>1</v>
      </c>
      <c r="R7433" t="str">
        <f t="shared" si="116"/>
        <v>Майданець В.І. ПП, маг.  "Вокзал" г.Шепетовка, ул.Железнодорожная, д.36</v>
      </c>
    </row>
    <row r="7434" spans="1:18" hidden="1" x14ac:dyDescent="0.25">
      <c r="A7434" s="32">
        <v>164173</v>
      </c>
      <c r="B7434" s="31" t="s">
        <v>18074</v>
      </c>
      <c r="C7434" s="31" t="s">
        <v>18075</v>
      </c>
      <c r="D7434" s="31" t="s">
        <v>18076</v>
      </c>
      <c r="E7434" s="31" t="s">
        <v>135</v>
      </c>
      <c r="F7434" s="31" t="s">
        <v>122</v>
      </c>
      <c r="G7434" s="31" t="s">
        <v>107</v>
      </c>
      <c r="H7434" s="31" t="s">
        <v>108</v>
      </c>
      <c r="I7434" s="31" t="s">
        <v>18072</v>
      </c>
      <c r="J7434" s="31" t="s">
        <v>18073</v>
      </c>
      <c r="K7434" s="31" t="s">
        <v>110</v>
      </c>
      <c r="L7434" s="31" t="s">
        <v>18075</v>
      </c>
      <c r="M7434" s="31" t="s">
        <v>11</v>
      </c>
      <c r="N7434" s="31" t="s">
        <v>25930</v>
      </c>
      <c r="O7434" s="31" t="s">
        <v>25929</v>
      </c>
      <c r="P7434" s="32" t="s">
        <v>66</v>
      </c>
      <c r="Q7434" s="32">
        <v>1</v>
      </c>
      <c r="R7434" t="str">
        <f t="shared" si="116"/>
        <v>Майданець В.І. ПП, маг.  "Продукти" г.Шепетовка, ул.Шешукова, д.3</v>
      </c>
    </row>
    <row r="7435" spans="1:18" hidden="1" x14ac:dyDescent="0.25">
      <c r="A7435" s="32">
        <v>164173</v>
      </c>
      <c r="B7435" s="31" t="s">
        <v>18074</v>
      </c>
      <c r="C7435" s="31" t="s">
        <v>18075</v>
      </c>
      <c r="D7435" s="31" t="s">
        <v>18076</v>
      </c>
      <c r="E7435" s="31" t="s">
        <v>135</v>
      </c>
      <c r="F7435" s="31" t="s">
        <v>122</v>
      </c>
      <c r="G7435" s="31" t="s">
        <v>107</v>
      </c>
      <c r="H7435" s="31" t="s">
        <v>108</v>
      </c>
      <c r="I7435" s="31"/>
      <c r="J7435" s="31"/>
      <c r="K7435" s="31" t="s">
        <v>110</v>
      </c>
      <c r="L7435" s="31" t="s">
        <v>18075</v>
      </c>
      <c r="M7435" s="31" t="s">
        <v>11</v>
      </c>
      <c r="N7435" s="31" t="s">
        <v>25930</v>
      </c>
      <c r="O7435" s="31" t="s">
        <v>25929</v>
      </c>
      <c r="P7435" s="32" t="s">
        <v>66</v>
      </c>
      <c r="Q7435" s="32">
        <v>1</v>
      </c>
      <c r="R7435" t="str">
        <f t="shared" si="116"/>
        <v>Майданець В.І. ПП, маг.  "Продукти" г.Шепетовка, ул.Шешукова, д.3</v>
      </c>
    </row>
    <row r="7436" spans="1:18" hidden="1" x14ac:dyDescent="0.25">
      <c r="A7436" s="32">
        <v>164175</v>
      </c>
      <c r="B7436" s="31" t="s">
        <v>18079</v>
      </c>
      <c r="C7436" s="31" t="s">
        <v>18080</v>
      </c>
      <c r="D7436" s="31" t="s">
        <v>10292</v>
      </c>
      <c r="E7436" s="31" t="s">
        <v>135</v>
      </c>
      <c r="F7436" s="31" t="s">
        <v>122</v>
      </c>
      <c r="G7436" s="31" t="s">
        <v>107</v>
      </c>
      <c r="H7436" s="31" t="s">
        <v>108</v>
      </c>
      <c r="I7436" s="31" t="s">
        <v>18072</v>
      </c>
      <c r="J7436" s="31" t="s">
        <v>18073</v>
      </c>
      <c r="K7436" s="31" t="s">
        <v>110</v>
      </c>
      <c r="L7436" s="31" t="s">
        <v>18080</v>
      </c>
      <c r="M7436" s="31" t="s">
        <v>11</v>
      </c>
      <c r="N7436" s="31" t="s">
        <v>25930</v>
      </c>
      <c r="O7436" s="31" t="s">
        <v>25929</v>
      </c>
      <c r="P7436" s="32" t="s">
        <v>66</v>
      </c>
      <c r="Q7436" s="32">
        <v>1</v>
      </c>
      <c r="R7436" t="str">
        <f t="shared" si="116"/>
        <v>Майданець В.І. ПП, маг.  "Ягідка" г.Шепетовка, ул.Маркса Карла, д.23/5</v>
      </c>
    </row>
    <row r="7437" spans="1:18" hidden="1" x14ac:dyDescent="0.25">
      <c r="A7437" s="32">
        <v>164175</v>
      </c>
      <c r="B7437" s="31" t="s">
        <v>18079</v>
      </c>
      <c r="C7437" s="31" t="s">
        <v>18080</v>
      </c>
      <c r="D7437" s="31" t="s">
        <v>10292</v>
      </c>
      <c r="E7437" s="31" t="s">
        <v>135</v>
      </c>
      <c r="F7437" s="31" t="s">
        <v>122</v>
      </c>
      <c r="G7437" s="31" t="s">
        <v>107</v>
      </c>
      <c r="H7437" s="31" t="s">
        <v>108</v>
      </c>
      <c r="I7437" s="31"/>
      <c r="J7437" s="31"/>
      <c r="K7437" s="31" t="s">
        <v>110</v>
      </c>
      <c r="L7437" s="31" t="s">
        <v>18080</v>
      </c>
      <c r="M7437" s="31" t="s">
        <v>11</v>
      </c>
      <c r="N7437" s="31" t="s">
        <v>25930</v>
      </c>
      <c r="O7437" s="31" t="s">
        <v>25929</v>
      </c>
      <c r="P7437" s="32" t="s">
        <v>66</v>
      </c>
      <c r="Q7437" s="32">
        <v>1</v>
      </c>
      <c r="R7437" t="str">
        <f t="shared" si="116"/>
        <v>Майданець В.І. ПП, маг.  "Ягідка" г.Шепетовка, ул.Маркса Карла, д.23/5</v>
      </c>
    </row>
    <row r="7438" spans="1:18" hidden="1" x14ac:dyDescent="0.25">
      <c r="A7438" s="32">
        <v>164184</v>
      </c>
      <c r="B7438" s="31" t="s">
        <v>18094</v>
      </c>
      <c r="C7438" s="31" t="s">
        <v>18095</v>
      </c>
      <c r="D7438" s="31" t="s">
        <v>18096</v>
      </c>
      <c r="E7438" s="31" t="s">
        <v>145</v>
      </c>
      <c r="F7438" s="31" t="s">
        <v>122</v>
      </c>
      <c r="G7438" s="31" t="s">
        <v>107</v>
      </c>
      <c r="H7438" s="31" t="s">
        <v>108</v>
      </c>
      <c r="I7438" s="31" t="s">
        <v>18097</v>
      </c>
      <c r="J7438" s="31" t="s">
        <v>18098</v>
      </c>
      <c r="K7438" s="31" t="s">
        <v>110</v>
      </c>
      <c r="L7438" s="31" t="s">
        <v>18095</v>
      </c>
      <c r="M7438" s="31" t="s">
        <v>14</v>
      </c>
      <c r="N7438" s="31" t="s">
        <v>25931</v>
      </c>
      <c r="O7438" s="31" t="s">
        <v>25929</v>
      </c>
      <c r="P7438" s="32" t="s">
        <v>67</v>
      </c>
      <c r="Q7438" s="32">
        <v>0.5</v>
      </c>
      <c r="R7438" t="str">
        <f t="shared" si="116"/>
        <v>Макогон О.Я. ПП, маг. "Перлина" р-н Ярмолинецкий Район, с.Сутковцы, ул.Соборная (будинок культури)</v>
      </c>
    </row>
    <row r="7439" spans="1:18" hidden="1" x14ac:dyDescent="0.25">
      <c r="A7439" s="32">
        <v>164184</v>
      </c>
      <c r="B7439" s="31" t="s">
        <v>18094</v>
      </c>
      <c r="C7439" s="31" t="s">
        <v>18095</v>
      </c>
      <c r="D7439" s="31" t="s">
        <v>18096</v>
      </c>
      <c r="E7439" s="31" t="s">
        <v>145</v>
      </c>
      <c r="F7439" s="31" t="s">
        <v>122</v>
      </c>
      <c r="G7439" s="31" t="s">
        <v>107</v>
      </c>
      <c r="H7439" s="31" t="s">
        <v>108</v>
      </c>
      <c r="I7439" s="31"/>
      <c r="J7439" s="31"/>
      <c r="K7439" s="31" t="s">
        <v>110</v>
      </c>
      <c r="L7439" s="31" t="s">
        <v>18095</v>
      </c>
      <c r="M7439" s="31" t="s">
        <v>14</v>
      </c>
      <c r="N7439" s="31" t="s">
        <v>25931</v>
      </c>
      <c r="O7439" s="31" t="s">
        <v>25929</v>
      </c>
      <c r="P7439" s="32" t="s">
        <v>67</v>
      </c>
      <c r="Q7439" s="32">
        <v>0.5</v>
      </c>
      <c r="R7439" t="str">
        <f t="shared" si="116"/>
        <v>Макогон О.Я. ПП, маг. "Перлина" р-н Ярмолинецкий Район, с.Сутковцы, ул.Соборная (будинок культури)</v>
      </c>
    </row>
    <row r="7440" spans="1:18" hidden="1" x14ac:dyDescent="0.25">
      <c r="A7440" s="32">
        <v>164185</v>
      </c>
      <c r="B7440" s="31" t="s">
        <v>18099</v>
      </c>
      <c r="C7440" s="31" t="s">
        <v>18100</v>
      </c>
      <c r="D7440" s="31" t="s">
        <v>18101</v>
      </c>
      <c r="E7440" s="31" t="s">
        <v>145</v>
      </c>
      <c r="F7440" s="31" t="s">
        <v>122</v>
      </c>
      <c r="G7440" s="31" t="s">
        <v>107</v>
      </c>
      <c r="H7440" s="31" t="s">
        <v>108</v>
      </c>
      <c r="I7440" s="31" t="s">
        <v>18097</v>
      </c>
      <c r="J7440" s="31" t="s">
        <v>18098</v>
      </c>
      <c r="K7440" s="31" t="s">
        <v>110</v>
      </c>
      <c r="L7440" s="31" t="s">
        <v>18100</v>
      </c>
      <c r="M7440" s="31" t="s">
        <v>14</v>
      </c>
      <c r="N7440" s="31" t="s">
        <v>25931</v>
      </c>
      <c r="O7440" s="31" t="s">
        <v>25929</v>
      </c>
      <c r="P7440" s="32" t="s">
        <v>66</v>
      </c>
      <c r="Q7440" s="32">
        <v>1</v>
      </c>
      <c r="R7440" t="str">
        <f t="shared" si="116"/>
        <v>Макогон О.Я. ПП, маг. "Рукавичка" р-н Ярмолинецкий Район, с.Сутковцы, ул.Соборная, д.20</v>
      </c>
    </row>
    <row r="7441" spans="1:18" hidden="1" x14ac:dyDescent="0.25">
      <c r="A7441" s="32">
        <v>164185</v>
      </c>
      <c r="B7441" s="31" t="s">
        <v>18099</v>
      </c>
      <c r="C7441" s="31" t="s">
        <v>18100</v>
      </c>
      <c r="D7441" s="31" t="s">
        <v>18101</v>
      </c>
      <c r="E7441" s="31" t="s">
        <v>145</v>
      </c>
      <c r="F7441" s="31" t="s">
        <v>122</v>
      </c>
      <c r="G7441" s="31" t="s">
        <v>107</v>
      </c>
      <c r="H7441" s="31" t="s">
        <v>108</v>
      </c>
      <c r="I7441" s="31"/>
      <c r="J7441" s="31"/>
      <c r="K7441" s="31" t="s">
        <v>110</v>
      </c>
      <c r="L7441" s="31" t="s">
        <v>18100</v>
      </c>
      <c r="M7441" s="31" t="s">
        <v>14</v>
      </c>
      <c r="N7441" s="31" t="s">
        <v>25931</v>
      </c>
      <c r="O7441" s="31" t="s">
        <v>25929</v>
      </c>
      <c r="P7441" s="32" t="s">
        <v>66</v>
      </c>
      <c r="Q7441" s="32">
        <v>1</v>
      </c>
      <c r="R7441" t="str">
        <f t="shared" si="116"/>
        <v>Макогон О.Я. ПП, маг. "Рукавичка" р-н Ярмолинецкий Район, с.Сутковцы, ул.Соборная, д.20</v>
      </c>
    </row>
    <row r="7442" spans="1:18" hidden="1" x14ac:dyDescent="0.25">
      <c r="A7442" s="32">
        <v>164194</v>
      </c>
      <c r="B7442" s="31" t="s">
        <v>18112</v>
      </c>
      <c r="C7442" s="31" t="s">
        <v>18113</v>
      </c>
      <c r="D7442" s="31" t="s">
        <v>18114</v>
      </c>
      <c r="E7442" s="31" t="s">
        <v>135</v>
      </c>
      <c r="F7442" s="31" t="s">
        <v>122</v>
      </c>
      <c r="G7442" s="31" t="s">
        <v>107</v>
      </c>
      <c r="H7442" s="31" t="s">
        <v>108</v>
      </c>
      <c r="I7442" s="31" t="s">
        <v>18115</v>
      </c>
      <c r="J7442" s="31" t="s">
        <v>18116</v>
      </c>
      <c r="K7442" s="31" t="s">
        <v>110</v>
      </c>
      <c r="L7442" s="31" t="s">
        <v>18113</v>
      </c>
      <c r="M7442" s="31" t="s">
        <v>8</v>
      </c>
      <c r="N7442" s="31" t="s">
        <v>25930</v>
      </c>
      <c r="O7442" s="31" t="s">
        <v>25929</v>
      </c>
      <c r="P7442" s="32" t="s">
        <v>66</v>
      </c>
      <c r="Q7442" s="32">
        <v>1</v>
      </c>
      <c r="R7442" t="str">
        <f t="shared" si="116"/>
        <v>Макуха І.В. ПП, маг. "Підкова" р-н Шепетовский Район, пгт.Грицев, пер.Ленина, д.5</v>
      </c>
    </row>
    <row r="7443" spans="1:18" hidden="1" x14ac:dyDescent="0.25">
      <c r="A7443" s="32">
        <v>164194</v>
      </c>
      <c r="B7443" s="31" t="s">
        <v>18112</v>
      </c>
      <c r="C7443" s="31" t="s">
        <v>18113</v>
      </c>
      <c r="D7443" s="31" t="s">
        <v>18114</v>
      </c>
      <c r="E7443" s="31" t="s">
        <v>135</v>
      </c>
      <c r="F7443" s="31" t="s">
        <v>122</v>
      </c>
      <c r="G7443" s="31" t="s">
        <v>107</v>
      </c>
      <c r="H7443" s="31" t="s">
        <v>108</v>
      </c>
      <c r="I7443" s="31"/>
      <c r="J7443" s="31"/>
      <c r="K7443" s="31" t="s">
        <v>110</v>
      </c>
      <c r="L7443" s="31" t="s">
        <v>18113</v>
      </c>
      <c r="M7443" s="31" t="s">
        <v>8</v>
      </c>
      <c r="N7443" s="31" t="s">
        <v>25930</v>
      </c>
      <c r="O7443" s="31" t="s">
        <v>25929</v>
      </c>
      <c r="P7443" s="32" t="s">
        <v>66</v>
      </c>
      <c r="Q7443" s="32">
        <v>1</v>
      </c>
      <c r="R7443" t="str">
        <f t="shared" si="116"/>
        <v>Макуха І.В. ПП, маг. "Підкова" р-н Шепетовский Район, пгт.Грицев, пер.Ленина, д.5</v>
      </c>
    </row>
    <row r="7444" spans="1:18" hidden="1" x14ac:dyDescent="0.25">
      <c r="A7444" s="32">
        <v>164197</v>
      </c>
      <c r="B7444" s="31" t="s">
        <v>18121</v>
      </c>
      <c r="C7444" s="31" t="s">
        <v>18122</v>
      </c>
      <c r="D7444" s="31" t="s">
        <v>18123</v>
      </c>
      <c r="E7444" s="31" t="s">
        <v>145</v>
      </c>
      <c r="F7444" s="31" t="s">
        <v>122</v>
      </c>
      <c r="G7444" s="31" t="s">
        <v>107</v>
      </c>
      <c r="H7444" s="31" t="s">
        <v>108</v>
      </c>
      <c r="I7444" s="31" t="s">
        <v>124</v>
      </c>
      <c r="J7444" s="31" t="s">
        <v>109</v>
      </c>
      <c r="K7444" s="31" t="s">
        <v>110</v>
      </c>
      <c r="L7444" s="31" t="s">
        <v>18122</v>
      </c>
      <c r="M7444" s="31" t="s">
        <v>15</v>
      </c>
      <c r="N7444" s="31" t="s">
        <v>25931</v>
      </c>
      <c r="O7444" s="31" t="s">
        <v>25929</v>
      </c>
      <c r="P7444" s="32" t="s">
        <v>66</v>
      </c>
      <c r="Q7444" s="32">
        <v>1</v>
      </c>
      <c r="R7444" t="str">
        <f t="shared" si="116"/>
        <v>Малащук Ю.О. ПП, маг. "Від А до Я" р-н Волочисский Район, г.Волочиск, ул.Независимости, д.314а</v>
      </c>
    </row>
    <row r="7445" spans="1:18" hidden="1" x14ac:dyDescent="0.25">
      <c r="A7445" s="32">
        <v>164197</v>
      </c>
      <c r="B7445" s="31" t="s">
        <v>18121</v>
      </c>
      <c r="C7445" s="31" t="s">
        <v>18122</v>
      </c>
      <c r="D7445" s="31" t="s">
        <v>18123</v>
      </c>
      <c r="E7445" s="31" t="s">
        <v>145</v>
      </c>
      <c r="F7445" s="31" t="s">
        <v>122</v>
      </c>
      <c r="G7445" s="31" t="s">
        <v>107</v>
      </c>
      <c r="H7445" s="31" t="s">
        <v>108</v>
      </c>
      <c r="I7445" s="31"/>
      <c r="J7445" s="31"/>
      <c r="K7445" s="31" t="s">
        <v>110</v>
      </c>
      <c r="L7445" s="31" t="s">
        <v>18122</v>
      </c>
      <c r="M7445" s="31" t="s">
        <v>15</v>
      </c>
      <c r="N7445" s="31" t="s">
        <v>25931</v>
      </c>
      <c r="O7445" s="31" t="s">
        <v>25929</v>
      </c>
      <c r="P7445" s="32" t="s">
        <v>66</v>
      </c>
      <c r="Q7445" s="32">
        <v>1</v>
      </c>
      <c r="R7445" t="str">
        <f t="shared" si="116"/>
        <v>Малащук Ю.О. ПП, маг. "Від А до Я" р-н Волочисский Район, г.Волочиск, ул.Независимости, д.314а</v>
      </c>
    </row>
    <row r="7446" spans="1:18" hidden="1" x14ac:dyDescent="0.25">
      <c r="A7446" s="32">
        <v>164206</v>
      </c>
      <c r="B7446" s="31" t="s">
        <v>18144</v>
      </c>
      <c r="C7446" s="31" t="s">
        <v>18145</v>
      </c>
      <c r="D7446" s="31" t="s">
        <v>18146</v>
      </c>
      <c r="E7446" s="31" t="s">
        <v>145</v>
      </c>
      <c r="F7446" s="31" t="s">
        <v>122</v>
      </c>
      <c r="G7446" s="31" t="s">
        <v>107</v>
      </c>
      <c r="H7446" s="31" t="s">
        <v>108</v>
      </c>
      <c r="I7446" s="31" t="s">
        <v>18147</v>
      </c>
      <c r="J7446" s="31" t="s">
        <v>18148</v>
      </c>
      <c r="K7446" s="31" t="s">
        <v>110</v>
      </c>
      <c r="L7446" s="31" t="s">
        <v>18145</v>
      </c>
      <c r="M7446" s="31" t="s">
        <v>13</v>
      </c>
      <c r="N7446" s="31" t="s">
        <v>25931</v>
      </c>
      <c r="O7446" s="31" t="s">
        <v>25929</v>
      </c>
      <c r="P7446" s="32" t="s">
        <v>66</v>
      </c>
      <c r="Q7446" s="32">
        <v>0.5</v>
      </c>
      <c r="R7446" t="str">
        <f t="shared" si="116"/>
        <v>Мандибура М.В. ПП, маг. "СТО" р-н Деражнянский Район, г.Деражня, пер.Мира, д.114</v>
      </c>
    </row>
    <row r="7447" spans="1:18" hidden="1" x14ac:dyDescent="0.25">
      <c r="A7447" s="32">
        <v>164207</v>
      </c>
      <c r="B7447" s="31" t="s">
        <v>18149</v>
      </c>
      <c r="C7447" s="31" t="s">
        <v>18150</v>
      </c>
      <c r="D7447" s="31" t="s">
        <v>18151</v>
      </c>
      <c r="E7447" s="31" t="s">
        <v>145</v>
      </c>
      <c r="F7447" s="31" t="s">
        <v>122</v>
      </c>
      <c r="G7447" s="31" t="s">
        <v>107</v>
      </c>
      <c r="H7447" s="31" t="s">
        <v>108</v>
      </c>
      <c r="I7447" s="31" t="s">
        <v>18152</v>
      </c>
      <c r="J7447" s="31" t="s">
        <v>18153</v>
      </c>
      <c r="K7447" s="31" t="s">
        <v>110</v>
      </c>
      <c r="L7447" s="31" t="s">
        <v>18150</v>
      </c>
      <c r="M7447" s="31" t="s">
        <v>13</v>
      </c>
      <c r="N7447" s="31" t="s">
        <v>25931</v>
      </c>
      <c r="O7447" s="31" t="s">
        <v>25929</v>
      </c>
      <c r="P7447" s="32" t="s">
        <v>66</v>
      </c>
      <c r="Q7447" s="32">
        <v>1</v>
      </c>
      <c r="R7447" t="str">
        <f t="shared" si="116"/>
        <v>Мандибура М.В. ПП, маг."Олімп" р-н Деражнянский Район, г.Деражня, ул.Заводская, д.4/1</v>
      </c>
    </row>
    <row r="7448" spans="1:18" hidden="1" x14ac:dyDescent="0.25">
      <c r="A7448" s="32">
        <v>164210</v>
      </c>
      <c r="B7448" s="31" t="s">
        <v>18154</v>
      </c>
      <c r="C7448" s="31" t="s">
        <v>18155</v>
      </c>
      <c r="D7448" s="31" t="s">
        <v>18156</v>
      </c>
      <c r="E7448" s="31" t="s">
        <v>135</v>
      </c>
      <c r="F7448" s="31" t="s">
        <v>122</v>
      </c>
      <c r="G7448" s="31" t="s">
        <v>113</v>
      </c>
      <c r="H7448" s="31" t="s">
        <v>108</v>
      </c>
      <c r="I7448" s="31" t="s">
        <v>18157</v>
      </c>
      <c r="J7448" s="31" t="s">
        <v>18158</v>
      </c>
      <c r="K7448" s="31" t="s">
        <v>110</v>
      </c>
      <c r="L7448" s="31" t="s">
        <v>18155</v>
      </c>
      <c r="M7448" s="31" t="s">
        <v>12</v>
      </c>
      <c r="N7448" s="31" t="s">
        <v>25930</v>
      </c>
      <c r="O7448" s="31" t="s">
        <v>25929</v>
      </c>
      <c r="P7448" s="32" t="s">
        <v>66</v>
      </c>
      <c r="Q7448" s="32">
        <v>1</v>
      </c>
      <c r="R7448" t="str">
        <f t="shared" si="116"/>
        <v>Маняк Л.В. ПП, місце №7 р-н Изяславский Район, г.Изяслав, ул.Вокзальная (0)</v>
      </c>
    </row>
    <row r="7449" spans="1:18" hidden="1" x14ac:dyDescent="0.25">
      <c r="A7449" s="32">
        <v>164210</v>
      </c>
      <c r="B7449" s="31" t="s">
        <v>18154</v>
      </c>
      <c r="C7449" s="31" t="s">
        <v>18155</v>
      </c>
      <c r="D7449" s="31" t="s">
        <v>18156</v>
      </c>
      <c r="E7449" s="31" t="s">
        <v>135</v>
      </c>
      <c r="F7449" s="31" t="s">
        <v>122</v>
      </c>
      <c r="G7449" s="31" t="s">
        <v>113</v>
      </c>
      <c r="H7449" s="31" t="s">
        <v>108</v>
      </c>
      <c r="I7449" s="31"/>
      <c r="J7449" s="31"/>
      <c r="K7449" s="31" t="s">
        <v>110</v>
      </c>
      <c r="L7449" s="31" t="s">
        <v>18155</v>
      </c>
      <c r="M7449" s="31" t="s">
        <v>12</v>
      </c>
      <c r="N7449" s="31" t="s">
        <v>25930</v>
      </c>
      <c r="O7449" s="31" t="s">
        <v>25929</v>
      </c>
      <c r="P7449" s="32" t="s">
        <v>66</v>
      </c>
      <c r="Q7449" s="32">
        <v>1</v>
      </c>
      <c r="R7449" t="str">
        <f t="shared" si="116"/>
        <v>Маняк Л.В. ПП, місце №7 р-н Изяславский Район, г.Изяслав, ул.Вокзальная (0)</v>
      </c>
    </row>
    <row r="7450" spans="1:18" hidden="1" x14ac:dyDescent="0.25">
      <c r="A7450" s="32">
        <v>164213</v>
      </c>
      <c r="B7450" s="31" t="s">
        <v>18165</v>
      </c>
      <c r="C7450" s="31" t="s">
        <v>18166</v>
      </c>
      <c r="D7450" s="31" t="s">
        <v>18167</v>
      </c>
      <c r="E7450" s="31" t="s">
        <v>135</v>
      </c>
      <c r="F7450" s="31" t="s">
        <v>122</v>
      </c>
      <c r="G7450" s="31" t="s">
        <v>107</v>
      </c>
      <c r="H7450" s="31" t="s">
        <v>108</v>
      </c>
      <c r="I7450" s="31"/>
      <c r="J7450" s="31"/>
      <c r="K7450" s="31" t="s">
        <v>110</v>
      </c>
      <c r="L7450" s="31" t="s">
        <v>18166</v>
      </c>
      <c r="M7450" s="31" t="s">
        <v>9</v>
      </c>
      <c r="N7450" s="31" t="s">
        <v>25930</v>
      </c>
      <c r="O7450" s="31" t="s">
        <v>25929</v>
      </c>
      <c r="P7450" s="32" t="s">
        <v>66</v>
      </c>
      <c r="Q7450" s="32">
        <v>1</v>
      </c>
      <c r="R7450" t="str">
        <f t="shared" si="116"/>
        <v>Маргарян К.А. ПП, маг. "Продукти" р-н Изяславский Район, с.Билогородка, ул.Рыбалко, д.7</v>
      </c>
    </row>
    <row r="7451" spans="1:18" hidden="1" x14ac:dyDescent="0.25">
      <c r="A7451" s="32">
        <v>164213</v>
      </c>
      <c r="B7451" s="31" t="s">
        <v>18165</v>
      </c>
      <c r="C7451" s="31" t="s">
        <v>18166</v>
      </c>
      <c r="D7451" s="31" t="s">
        <v>18167</v>
      </c>
      <c r="E7451" s="31" t="s">
        <v>135</v>
      </c>
      <c r="F7451" s="31" t="s">
        <v>122</v>
      </c>
      <c r="G7451" s="31" t="s">
        <v>107</v>
      </c>
      <c r="H7451" s="31" t="s">
        <v>108</v>
      </c>
      <c r="I7451" s="31" t="s">
        <v>18168</v>
      </c>
      <c r="J7451" s="31" t="s">
        <v>18169</v>
      </c>
      <c r="K7451" s="31" t="s">
        <v>110</v>
      </c>
      <c r="L7451" s="31" t="s">
        <v>18166</v>
      </c>
      <c r="M7451" s="31" t="s">
        <v>9</v>
      </c>
      <c r="N7451" s="31" t="s">
        <v>25930</v>
      </c>
      <c r="O7451" s="31" t="s">
        <v>25929</v>
      </c>
      <c r="P7451" s="32" t="s">
        <v>66</v>
      </c>
      <c r="Q7451" s="32">
        <v>1</v>
      </c>
      <c r="R7451" t="str">
        <f t="shared" si="116"/>
        <v>Маргарян К.А. ПП, маг. "Продукти" р-н Изяславский Район, с.Билогородка, ул.Рыбалко, д.7</v>
      </c>
    </row>
    <row r="7452" spans="1:18" hidden="1" x14ac:dyDescent="0.25">
      <c r="A7452" s="32">
        <v>164230</v>
      </c>
      <c r="B7452" s="31" t="s">
        <v>18216</v>
      </c>
      <c r="C7452" s="31" t="s">
        <v>18217</v>
      </c>
      <c r="D7452" s="31" t="s">
        <v>18218</v>
      </c>
      <c r="E7452" s="31" t="s">
        <v>145</v>
      </c>
      <c r="F7452" s="31" t="s">
        <v>122</v>
      </c>
      <c r="G7452" s="31" t="s">
        <v>107</v>
      </c>
      <c r="H7452" s="31" t="s">
        <v>108</v>
      </c>
      <c r="I7452" s="31" t="s">
        <v>18219</v>
      </c>
      <c r="J7452" s="31" t="s">
        <v>18220</v>
      </c>
      <c r="K7452" s="31" t="s">
        <v>110</v>
      </c>
      <c r="L7452" s="31" t="s">
        <v>18217</v>
      </c>
      <c r="M7452" s="31" t="s">
        <v>15</v>
      </c>
      <c r="N7452" s="31" t="s">
        <v>25931</v>
      </c>
      <c r="O7452" s="31" t="s">
        <v>25929</v>
      </c>
      <c r="P7452" s="32" t="s">
        <v>66</v>
      </c>
      <c r="Q7452" s="32">
        <v>1</v>
      </c>
      <c r="R7452" t="str">
        <f t="shared" si="116"/>
        <v>Мартинова М.В. ПП, маг "Продукти" р-н Волочисский Район, г.Волочиск, ул.Независимости, д.13</v>
      </c>
    </row>
    <row r="7453" spans="1:18" hidden="1" x14ac:dyDescent="0.25">
      <c r="A7453" s="32">
        <v>164230</v>
      </c>
      <c r="B7453" s="31" t="s">
        <v>18216</v>
      </c>
      <c r="C7453" s="31" t="s">
        <v>18217</v>
      </c>
      <c r="D7453" s="31" t="s">
        <v>18218</v>
      </c>
      <c r="E7453" s="31" t="s">
        <v>145</v>
      </c>
      <c r="F7453" s="31" t="s">
        <v>122</v>
      </c>
      <c r="G7453" s="31" t="s">
        <v>107</v>
      </c>
      <c r="H7453" s="31" t="s">
        <v>108</v>
      </c>
      <c r="I7453" s="31"/>
      <c r="J7453" s="31"/>
      <c r="K7453" s="31" t="s">
        <v>110</v>
      </c>
      <c r="L7453" s="31" t="s">
        <v>18217</v>
      </c>
      <c r="M7453" s="31" t="s">
        <v>15</v>
      </c>
      <c r="N7453" s="31" t="s">
        <v>25931</v>
      </c>
      <c r="O7453" s="31" t="s">
        <v>25929</v>
      </c>
      <c r="P7453" s="32" t="s">
        <v>66</v>
      </c>
      <c r="Q7453" s="32">
        <v>1</v>
      </c>
      <c r="R7453" t="str">
        <f t="shared" si="116"/>
        <v>Мартинова М.В. ПП, маг "Продукти" р-н Волочисский Район, г.Волочиск, ул.Независимости, д.13</v>
      </c>
    </row>
    <row r="7454" spans="1:18" hidden="1" x14ac:dyDescent="0.25">
      <c r="A7454" s="32">
        <v>164234</v>
      </c>
      <c r="B7454" s="31" t="s">
        <v>18231</v>
      </c>
      <c r="C7454" s="31" t="s">
        <v>18232</v>
      </c>
      <c r="D7454" s="31" t="s">
        <v>18233</v>
      </c>
      <c r="E7454" s="31" t="s">
        <v>135</v>
      </c>
      <c r="F7454" s="31" t="s">
        <v>122</v>
      </c>
      <c r="G7454" s="31" t="s">
        <v>107</v>
      </c>
      <c r="H7454" s="31" t="s">
        <v>108</v>
      </c>
      <c r="I7454" s="31" t="s">
        <v>18234</v>
      </c>
      <c r="J7454" s="31" t="s">
        <v>18235</v>
      </c>
      <c r="K7454" s="31" t="s">
        <v>110</v>
      </c>
      <c r="L7454" s="31" t="s">
        <v>18232</v>
      </c>
      <c r="M7454" s="31" t="s">
        <v>12</v>
      </c>
      <c r="N7454" s="31" t="s">
        <v>25930</v>
      </c>
      <c r="O7454" s="31" t="s">
        <v>25929</v>
      </c>
      <c r="P7454" s="32" t="s">
        <v>66</v>
      </c>
      <c r="Q7454" s="32">
        <v>1</v>
      </c>
      <c r="R7454" t="str">
        <f t="shared" si="116"/>
        <v>Мартинюк В.В. ПП, маг."Для Вас" р-н Изяславский Район, г.Изяслав, ул.Хмельницкого Богдана, д.38</v>
      </c>
    </row>
    <row r="7455" spans="1:18" hidden="1" x14ac:dyDescent="0.25">
      <c r="A7455" s="32">
        <v>164234</v>
      </c>
      <c r="B7455" s="31" t="s">
        <v>18231</v>
      </c>
      <c r="C7455" s="31" t="s">
        <v>18232</v>
      </c>
      <c r="D7455" s="31" t="s">
        <v>18233</v>
      </c>
      <c r="E7455" s="31" t="s">
        <v>135</v>
      </c>
      <c r="F7455" s="31" t="s">
        <v>122</v>
      </c>
      <c r="G7455" s="31" t="s">
        <v>107</v>
      </c>
      <c r="H7455" s="31" t="s">
        <v>108</v>
      </c>
      <c r="I7455" s="31"/>
      <c r="J7455" s="31"/>
      <c r="K7455" s="31" t="s">
        <v>110</v>
      </c>
      <c r="L7455" s="31" t="s">
        <v>18232</v>
      </c>
      <c r="M7455" s="31" t="s">
        <v>12</v>
      </c>
      <c r="N7455" s="31" t="s">
        <v>25930</v>
      </c>
      <c r="O7455" s="31" t="s">
        <v>25929</v>
      </c>
      <c r="P7455" s="32" t="s">
        <v>66</v>
      </c>
      <c r="Q7455" s="32">
        <v>1</v>
      </c>
      <c r="R7455" t="str">
        <f t="shared" si="116"/>
        <v>Мартинюк В.В. ПП, маг."Для Вас" р-н Изяславский Район, г.Изяслав, ул.Хмельницкого Богдана, д.38</v>
      </c>
    </row>
    <row r="7456" spans="1:18" hidden="1" x14ac:dyDescent="0.25">
      <c r="A7456" s="32">
        <v>164241</v>
      </c>
      <c r="B7456" s="31" t="s">
        <v>18246</v>
      </c>
      <c r="C7456" s="31" t="s">
        <v>18247</v>
      </c>
      <c r="D7456" s="31" t="s">
        <v>17581</v>
      </c>
      <c r="E7456" s="31" t="s">
        <v>145</v>
      </c>
      <c r="F7456" s="31" t="s">
        <v>122</v>
      </c>
      <c r="G7456" s="31" t="s">
        <v>107</v>
      </c>
      <c r="H7456" s="31" t="s">
        <v>108</v>
      </c>
      <c r="I7456" s="31" t="s">
        <v>18248</v>
      </c>
      <c r="J7456" s="31" t="s">
        <v>18249</v>
      </c>
      <c r="K7456" s="31" t="s">
        <v>110</v>
      </c>
      <c r="L7456" s="31" t="s">
        <v>18247</v>
      </c>
      <c r="M7456" s="31" t="s">
        <v>25936</v>
      </c>
      <c r="N7456" s="31" t="s">
        <v>25931</v>
      </c>
      <c r="O7456" s="31" t="s">
        <v>25929</v>
      </c>
      <c r="P7456" s="32" t="s">
        <v>67</v>
      </c>
      <c r="Q7456" s="32">
        <v>1</v>
      </c>
      <c r="R7456" t="str">
        <f t="shared" si="116"/>
        <v>Марусій О.Ю. ПП, маг. "Продукти" р-н Ярмолинецкий Район, пгт.Ярмолинцы, пер.Чапаева (ринок)</v>
      </c>
    </row>
    <row r="7457" spans="1:18" hidden="1" x14ac:dyDescent="0.25">
      <c r="A7457" s="32">
        <v>164241</v>
      </c>
      <c r="B7457" s="31" t="s">
        <v>18246</v>
      </c>
      <c r="C7457" s="31" t="s">
        <v>18247</v>
      </c>
      <c r="D7457" s="31" t="s">
        <v>17581</v>
      </c>
      <c r="E7457" s="31" t="s">
        <v>145</v>
      </c>
      <c r="F7457" s="31" t="s">
        <v>122</v>
      </c>
      <c r="G7457" s="31" t="s">
        <v>107</v>
      </c>
      <c r="H7457" s="31" t="s">
        <v>108</v>
      </c>
      <c r="I7457" s="31"/>
      <c r="J7457" s="31"/>
      <c r="K7457" s="31" t="s">
        <v>110</v>
      </c>
      <c r="L7457" s="31" t="s">
        <v>18247</v>
      </c>
      <c r="M7457" s="31" t="s">
        <v>25936</v>
      </c>
      <c r="N7457" s="31" t="s">
        <v>25931</v>
      </c>
      <c r="O7457" s="31" t="s">
        <v>25929</v>
      </c>
      <c r="P7457" s="32" t="s">
        <v>67</v>
      </c>
      <c r="Q7457" s="32">
        <v>1</v>
      </c>
      <c r="R7457" t="str">
        <f t="shared" si="116"/>
        <v>Марусій О.Ю. ПП, маг. "Продукти" р-н Ярмолинецкий Район, пгт.Ярмолинцы, пер.Чапаева (ринок)</v>
      </c>
    </row>
    <row r="7458" spans="1:18" hidden="1" x14ac:dyDescent="0.25">
      <c r="A7458" s="32">
        <v>164242</v>
      </c>
      <c r="B7458" s="31" t="s">
        <v>18250</v>
      </c>
      <c r="C7458" s="31" t="s">
        <v>18251</v>
      </c>
      <c r="D7458" s="31" t="s">
        <v>18252</v>
      </c>
      <c r="E7458" s="31" t="s">
        <v>145</v>
      </c>
      <c r="F7458" s="31" t="s">
        <v>122</v>
      </c>
      <c r="G7458" s="31" t="s">
        <v>113</v>
      </c>
      <c r="H7458" s="31" t="s">
        <v>108</v>
      </c>
      <c r="I7458" s="31" t="s">
        <v>18253</v>
      </c>
      <c r="J7458" s="31" t="s">
        <v>18254</v>
      </c>
      <c r="K7458" s="31" t="s">
        <v>110</v>
      </c>
      <c r="L7458" s="31" t="s">
        <v>18251</v>
      </c>
      <c r="M7458" s="31" t="s">
        <v>13</v>
      </c>
      <c r="N7458" s="31" t="s">
        <v>25931</v>
      </c>
      <c r="O7458" s="31" t="s">
        <v>25929</v>
      </c>
      <c r="P7458" s="32" t="s">
        <v>67</v>
      </c>
      <c r="Q7458" s="32">
        <v>0.5</v>
      </c>
      <c r="R7458" t="str">
        <f t="shared" si="116"/>
        <v>Марущак Л.В.ПП,"Кіоск" р-н Городокский Район, пгт.Сатанов, пл.Базарная (ринок)</v>
      </c>
    </row>
    <row r="7459" spans="1:18" hidden="1" x14ac:dyDescent="0.25">
      <c r="A7459" s="32">
        <v>164251</v>
      </c>
      <c r="B7459" s="31" t="s">
        <v>18275</v>
      </c>
      <c r="C7459" s="31" t="s">
        <v>18276</v>
      </c>
      <c r="D7459" s="31" t="s">
        <v>18277</v>
      </c>
      <c r="E7459" s="31" t="s">
        <v>135</v>
      </c>
      <c r="F7459" s="31" t="s">
        <v>122</v>
      </c>
      <c r="G7459" s="31" t="s">
        <v>107</v>
      </c>
      <c r="H7459" s="31" t="s">
        <v>108</v>
      </c>
      <c r="I7459" s="31" t="s">
        <v>18278</v>
      </c>
      <c r="J7459" s="31" t="s">
        <v>18279</v>
      </c>
      <c r="K7459" s="31" t="s">
        <v>110</v>
      </c>
      <c r="L7459" s="31" t="s">
        <v>18276</v>
      </c>
      <c r="M7459" s="31" t="s">
        <v>7</v>
      </c>
      <c r="N7459" s="31" t="s">
        <v>25930</v>
      </c>
      <c r="O7459" s="31" t="s">
        <v>25929</v>
      </c>
      <c r="P7459" s="32" t="s">
        <v>66</v>
      </c>
      <c r="Q7459" s="32">
        <v>1</v>
      </c>
      <c r="R7459" t="str">
        <f t="shared" si="116"/>
        <v>Марценюк Т.М. ПП, маг. "Сімейний" г.Славута, пер.Хмельницкого Богдана, д.93</v>
      </c>
    </row>
    <row r="7460" spans="1:18" hidden="1" x14ac:dyDescent="0.25">
      <c r="A7460" s="32">
        <v>164252</v>
      </c>
      <c r="B7460" s="31" t="s">
        <v>18280</v>
      </c>
      <c r="C7460" s="31" t="s">
        <v>18281</v>
      </c>
      <c r="D7460" s="31" t="s">
        <v>18282</v>
      </c>
      <c r="E7460" s="31" t="s">
        <v>135</v>
      </c>
      <c r="F7460" s="31" t="s">
        <v>122</v>
      </c>
      <c r="G7460" s="31" t="s">
        <v>107</v>
      </c>
      <c r="H7460" s="31" t="s">
        <v>108</v>
      </c>
      <c r="I7460" s="31" t="s">
        <v>18283</v>
      </c>
      <c r="J7460" s="31" t="s">
        <v>18284</v>
      </c>
      <c r="K7460" s="31" t="s">
        <v>110</v>
      </c>
      <c r="L7460" s="31" t="s">
        <v>18281</v>
      </c>
      <c r="M7460" s="31" t="s">
        <v>9</v>
      </c>
      <c r="N7460" s="31" t="s">
        <v>25930</v>
      </c>
      <c r="O7460" s="31" t="s">
        <v>25929</v>
      </c>
      <c r="P7460" s="32" t="s">
        <v>67</v>
      </c>
      <c r="Q7460" s="32">
        <v>0.5</v>
      </c>
      <c r="R7460" t="str">
        <f t="shared" si="116"/>
        <v>Марціш О.П. ПП, маг. "Зупинка" р-н Полонский Район, с.Титков, ул.Кохановская, д.2</v>
      </c>
    </row>
    <row r="7461" spans="1:18" hidden="1" x14ac:dyDescent="0.25">
      <c r="A7461" s="32">
        <v>164252</v>
      </c>
      <c r="B7461" s="31" t="s">
        <v>18280</v>
      </c>
      <c r="C7461" s="31" t="s">
        <v>18281</v>
      </c>
      <c r="D7461" s="31" t="s">
        <v>18282</v>
      </c>
      <c r="E7461" s="31" t="s">
        <v>135</v>
      </c>
      <c r="F7461" s="31" t="s">
        <v>122</v>
      </c>
      <c r="G7461" s="31" t="s">
        <v>107</v>
      </c>
      <c r="H7461" s="31" t="s">
        <v>108</v>
      </c>
      <c r="I7461" s="31"/>
      <c r="J7461" s="31"/>
      <c r="K7461" s="31" t="s">
        <v>110</v>
      </c>
      <c r="L7461" s="31" t="s">
        <v>18281</v>
      </c>
      <c r="M7461" s="31" t="s">
        <v>9</v>
      </c>
      <c r="N7461" s="31" t="s">
        <v>25930</v>
      </c>
      <c r="O7461" s="31" t="s">
        <v>25929</v>
      </c>
      <c r="P7461" s="32" t="s">
        <v>67</v>
      </c>
      <c r="Q7461" s="32">
        <v>0.5</v>
      </c>
      <c r="R7461" t="str">
        <f t="shared" si="116"/>
        <v>Марціш О.П. ПП, маг. "Зупинка" р-н Полонский Район, с.Титков, ул.Кохановская, д.2</v>
      </c>
    </row>
    <row r="7462" spans="1:18" hidden="1" x14ac:dyDescent="0.25">
      <c r="A7462" s="32">
        <v>164287</v>
      </c>
      <c r="B7462" s="31" t="s">
        <v>18373</v>
      </c>
      <c r="C7462" s="31" t="s">
        <v>18374</v>
      </c>
      <c r="D7462" s="31" t="s">
        <v>18375</v>
      </c>
      <c r="E7462" s="31" t="s">
        <v>145</v>
      </c>
      <c r="F7462" s="31" t="s">
        <v>122</v>
      </c>
      <c r="G7462" s="31" t="s">
        <v>107</v>
      </c>
      <c r="H7462" s="31" t="s">
        <v>108</v>
      </c>
      <c r="I7462" s="31" t="s">
        <v>18376</v>
      </c>
      <c r="J7462" s="31" t="s">
        <v>18377</v>
      </c>
      <c r="K7462" s="31" t="s">
        <v>110</v>
      </c>
      <c r="L7462" s="31" t="s">
        <v>18374</v>
      </c>
      <c r="M7462" s="31" t="s">
        <v>13</v>
      </c>
      <c r="N7462" s="31" t="s">
        <v>25931</v>
      </c>
      <c r="O7462" s="31" t="s">
        <v>25929</v>
      </c>
      <c r="P7462" s="32" t="s">
        <v>67</v>
      </c>
      <c r="Q7462" s="32">
        <v>1</v>
      </c>
      <c r="R7462" t="str">
        <f t="shared" si="116"/>
        <v>Матковська Г.О. ПП, маг. "Продукти" р-н Деражнянский Район, с.Маныкивци, ул.Механизаторов, д.4/1</v>
      </c>
    </row>
    <row r="7463" spans="1:18" hidden="1" x14ac:dyDescent="0.25">
      <c r="A7463" s="32">
        <v>164291</v>
      </c>
      <c r="B7463" s="31" t="s">
        <v>401</v>
      </c>
      <c r="C7463" s="31" t="s">
        <v>402</v>
      </c>
      <c r="D7463" s="31" t="s">
        <v>18385</v>
      </c>
      <c r="E7463" s="31" t="s">
        <v>145</v>
      </c>
      <c r="F7463" s="31" t="s">
        <v>122</v>
      </c>
      <c r="G7463" s="31" t="s">
        <v>107</v>
      </c>
      <c r="H7463" s="31" t="s">
        <v>108</v>
      </c>
      <c r="I7463" s="31" t="s">
        <v>4567</v>
      </c>
      <c r="J7463" s="31" t="s">
        <v>4568</v>
      </c>
      <c r="K7463" s="31" t="s">
        <v>110</v>
      </c>
      <c r="L7463" s="31" t="s">
        <v>402</v>
      </c>
      <c r="M7463" s="31" t="s">
        <v>25936</v>
      </c>
      <c r="N7463" s="31" t="s">
        <v>25931</v>
      </c>
      <c r="O7463" s="31" t="s">
        <v>25929</v>
      </c>
      <c r="P7463" s="32" t="s">
        <v>67</v>
      </c>
      <c r="Q7463" s="32">
        <v>0.5</v>
      </c>
      <c r="R7463" t="str">
        <f t="shared" si="116"/>
        <v>Матущак Н.М. ПП, маг. "Продукти" р-н Ярмолинецкий Район, пгт.Ярмолинцы, пер.Шевченко, д.7а/1</v>
      </c>
    </row>
    <row r="7464" spans="1:18" hidden="1" x14ac:dyDescent="0.25">
      <c r="A7464" s="32">
        <v>163881</v>
      </c>
      <c r="B7464" s="31" t="s">
        <v>17444</v>
      </c>
      <c r="C7464" s="31" t="s">
        <v>17445</v>
      </c>
      <c r="D7464" s="31" t="s">
        <v>17446</v>
      </c>
      <c r="E7464" s="31" t="s">
        <v>135</v>
      </c>
      <c r="F7464" s="31" t="s">
        <v>122</v>
      </c>
      <c r="G7464" s="31" t="s">
        <v>107</v>
      </c>
      <c r="H7464" s="31" t="s">
        <v>108</v>
      </c>
      <c r="I7464" s="31"/>
      <c r="J7464" s="31"/>
      <c r="K7464" s="31" t="s">
        <v>110</v>
      </c>
      <c r="L7464" s="31" t="s">
        <v>17445</v>
      </c>
      <c r="M7464" s="31" t="s">
        <v>10</v>
      </c>
      <c r="N7464" s="31" t="s">
        <v>25930</v>
      </c>
      <c r="O7464" s="31" t="s">
        <v>25929</v>
      </c>
      <c r="P7464" s="32" t="s">
        <v>66</v>
      </c>
      <c r="Q7464" s="32">
        <v>1</v>
      </c>
      <c r="R7464" t="str">
        <f t="shared" si="116"/>
        <v>Кухарук В.І. ПП, маг. "До речі" г.Нетишин, ул.Набережная, д.3</v>
      </c>
    </row>
    <row r="7465" spans="1:18" hidden="1" x14ac:dyDescent="0.25">
      <c r="A7465" s="32">
        <v>163890</v>
      </c>
      <c r="B7465" s="31" t="s">
        <v>17469</v>
      </c>
      <c r="C7465" s="31" t="s">
        <v>17470</v>
      </c>
      <c r="D7465" s="31" t="s">
        <v>17471</v>
      </c>
      <c r="E7465" s="31" t="s">
        <v>135</v>
      </c>
      <c r="F7465" s="31" t="s">
        <v>122</v>
      </c>
      <c r="G7465" s="31" t="s">
        <v>107</v>
      </c>
      <c r="H7465" s="31" t="s">
        <v>108</v>
      </c>
      <c r="I7465" s="31" t="s">
        <v>124</v>
      </c>
      <c r="J7465" s="31" t="s">
        <v>109</v>
      </c>
      <c r="K7465" s="31" t="s">
        <v>110</v>
      </c>
      <c r="L7465" s="31" t="s">
        <v>17470</v>
      </c>
      <c r="M7465" s="31" t="s">
        <v>9</v>
      </c>
      <c r="N7465" s="31" t="s">
        <v>25930</v>
      </c>
      <c r="O7465" s="31" t="s">
        <v>25929</v>
      </c>
      <c r="P7465" s="32" t="s">
        <v>67</v>
      </c>
      <c r="Q7465" s="32">
        <v>0.5</v>
      </c>
      <c r="R7465" t="str">
        <f t="shared" si="116"/>
        <v>Кучер В.Е. ПП, маг."Пекарня-Продукти" р-н Изяславский Район, с.Клубивка, ул.Кирпы (-)</v>
      </c>
    </row>
    <row r="7466" spans="1:18" hidden="1" x14ac:dyDescent="0.25">
      <c r="A7466" s="32">
        <v>163890</v>
      </c>
      <c r="B7466" s="31" t="s">
        <v>17469</v>
      </c>
      <c r="C7466" s="31" t="s">
        <v>17470</v>
      </c>
      <c r="D7466" s="31" t="s">
        <v>17471</v>
      </c>
      <c r="E7466" s="31" t="s">
        <v>135</v>
      </c>
      <c r="F7466" s="31" t="s">
        <v>122</v>
      </c>
      <c r="G7466" s="31" t="s">
        <v>107</v>
      </c>
      <c r="H7466" s="31" t="s">
        <v>108</v>
      </c>
      <c r="I7466" s="31"/>
      <c r="J7466" s="31"/>
      <c r="K7466" s="31" t="s">
        <v>110</v>
      </c>
      <c r="L7466" s="31" t="s">
        <v>17470</v>
      </c>
      <c r="M7466" s="31" t="s">
        <v>9</v>
      </c>
      <c r="N7466" s="31" t="s">
        <v>25930</v>
      </c>
      <c r="O7466" s="31" t="s">
        <v>25929</v>
      </c>
      <c r="P7466" s="32" t="s">
        <v>67</v>
      </c>
      <c r="Q7466" s="32">
        <v>0.5</v>
      </c>
      <c r="R7466" t="str">
        <f t="shared" si="116"/>
        <v>Кучер В.Е. ПП, маг."Пекарня-Продукти" р-н Изяславский Район, с.Клубивка, ул.Кирпы (-)</v>
      </c>
    </row>
    <row r="7467" spans="1:18" hidden="1" x14ac:dyDescent="0.25">
      <c r="A7467" s="32">
        <v>163901</v>
      </c>
      <c r="B7467" s="31" t="s">
        <v>17491</v>
      </c>
      <c r="C7467" s="31" t="s">
        <v>17492</v>
      </c>
      <c r="D7467" s="31" t="s">
        <v>17493</v>
      </c>
      <c r="E7467" s="31" t="s">
        <v>135</v>
      </c>
      <c r="F7467" s="31" t="s">
        <v>122</v>
      </c>
      <c r="G7467" s="31" t="s">
        <v>107</v>
      </c>
      <c r="H7467" s="31" t="s">
        <v>108</v>
      </c>
      <c r="I7467" s="31" t="s">
        <v>17494</v>
      </c>
      <c r="J7467" s="31" t="s">
        <v>17495</v>
      </c>
      <c r="K7467" s="31" t="s">
        <v>110</v>
      </c>
      <c r="L7467" s="31" t="s">
        <v>17492</v>
      </c>
      <c r="M7467" s="31" t="s">
        <v>7</v>
      </c>
      <c r="N7467" s="31" t="s">
        <v>25930</v>
      </c>
      <c r="O7467" s="31" t="s">
        <v>25929</v>
      </c>
      <c r="P7467" s="32" t="s">
        <v>67</v>
      </c>
      <c r="Q7467" s="32">
        <v>0.5</v>
      </c>
      <c r="R7467" t="str">
        <f t="shared" si="116"/>
        <v>Кучерук Г.М. ПП, маг. "Тріумф" р-н Изяславский Район, с.Радошевка, д.1а (НА зупинці)</v>
      </c>
    </row>
    <row r="7468" spans="1:18" hidden="1" x14ac:dyDescent="0.25">
      <c r="A7468" s="32">
        <v>163901</v>
      </c>
      <c r="B7468" s="31" t="s">
        <v>17491</v>
      </c>
      <c r="C7468" s="31" t="s">
        <v>17492</v>
      </c>
      <c r="D7468" s="31" t="s">
        <v>17493</v>
      </c>
      <c r="E7468" s="31" t="s">
        <v>135</v>
      </c>
      <c r="F7468" s="31" t="s">
        <v>122</v>
      </c>
      <c r="G7468" s="31" t="s">
        <v>107</v>
      </c>
      <c r="H7468" s="31" t="s">
        <v>108</v>
      </c>
      <c r="I7468" s="31"/>
      <c r="J7468" s="31"/>
      <c r="K7468" s="31" t="s">
        <v>110</v>
      </c>
      <c r="L7468" s="31" t="s">
        <v>17492</v>
      </c>
      <c r="M7468" s="31" t="s">
        <v>7</v>
      </c>
      <c r="N7468" s="31" t="s">
        <v>25930</v>
      </c>
      <c r="O7468" s="31" t="s">
        <v>25929</v>
      </c>
      <c r="P7468" s="32" t="s">
        <v>67</v>
      </c>
      <c r="Q7468" s="32">
        <v>0.5</v>
      </c>
      <c r="R7468" t="str">
        <f t="shared" si="116"/>
        <v>Кучерук Г.М. ПП, маг. "Тріумф" р-н Изяславский Район, с.Радошевка, д.1а (НА зупинці)</v>
      </c>
    </row>
    <row r="7469" spans="1:18" hidden="1" x14ac:dyDescent="0.25">
      <c r="A7469" s="32">
        <v>163917</v>
      </c>
      <c r="B7469" s="31" t="s">
        <v>17516</v>
      </c>
      <c r="C7469" s="31" t="s">
        <v>17517</v>
      </c>
      <c r="D7469" s="31" t="s">
        <v>17518</v>
      </c>
      <c r="E7469" s="31" t="s">
        <v>145</v>
      </c>
      <c r="F7469" s="31" t="s">
        <v>122</v>
      </c>
      <c r="G7469" s="31" t="s">
        <v>107</v>
      </c>
      <c r="H7469" s="31" t="s">
        <v>108</v>
      </c>
      <c r="I7469" s="31" t="s">
        <v>17519</v>
      </c>
      <c r="J7469" s="31" t="s">
        <v>17520</v>
      </c>
      <c r="K7469" s="31" t="s">
        <v>110</v>
      </c>
      <c r="L7469" s="31" t="s">
        <v>17517</v>
      </c>
      <c r="M7469" s="31" t="s">
        <v>25936</v>
      </c>
      <c r="N7469" s="31" t="s">
        <v>25931</v>
      </c>
      <c r="O7469" s="31" t="s">
        <v>25929</v>
      </c>
      <c r="P7469" s="32" t="s">
        <v>66</v>
      </c>
      <c r="Q7469" s="32">
        <v>1</v>
      </c>
      <c r="R7469" t="str">
        <f t="shared" si="116"/>
        <v>Левицька О.В. ПП, маг. "Ольга" р-н Городокский Район, г.Городок, ул.Грушевского, д.76</v>
      </c>
    </row>
    <row r="7470" spans="1:18" hidden="1" x14ac:dyDescent="0.25">
      <c r="A7470" s="32">
        <v>163917</v>
      </c>
      <c r="B7470" s="31" t="s">
        <v>17516</v>
      </c>
      <c r="C7470" s="31" t="s">
        <v>17517</v>
      </c>
      <c r="D7470" s="31" t="s">
        <v>17518</v>
      </c>
      <c r="E7470" s="31" t="s">
        <v>145</v>
      </c>
      <c r="F7470" s="31" t="s">
        <v>122</v>
      </c>
      <c r="G7470" s="31" t="s">
        <v>107</v>
      </c>
      <c r="H7470" s="31" t="s">
        <v>108</v>
      </c>
      <c r="I7470" s="31"/>
      <c r="J7470" s="31"/>
      <c r="K7470" s="31" t="s">
        <v>110</v>
      </c>
      <c r="L7470" s="31" t="s">
        <v>17521</v>
      </c>
      <c r="M7470" s="31" t="s">
        <v>25936</v>
      </c>
      <c r="N7470" s="31" t="s">
        <v>25931</v>
      </c>
      <c r="O7470" s="31" t="s">
        <v>25929</v>
      </c>
      <c r="P7470" s="32" t="s">
        <v>66</v>
      </c>
      <c r="Q7470" s="32">
        <v>1</v>
      </c>
      <c r="R7470" t="str">
        <f t="shared" si="116"/>
        <v>Левицька О.В. ПП, маг. "Ольга" р-н Городокский Район, г.Городок, ул.Грушевского, д.76</v>
      </c>
    </row>
    <row r="7471" spans="1:18" hidden="1" x14ac:dyDescent="0.25">
      <c r="A7471" s="32">
        <v>163971</v>
      </c>
      <c r="B7471" s="31" t="s">
        <v>17626</v>
      </c>
      <c r="C7471" s="31" t="s">
        <v>17627</v>
      </c>
      <c r="D7471" s="31" t="s">
        <v>179</v>
      </c>
      <c r="E7471" s="31" t="s">
        <v>145</v>
      </c>
      <c r="F7471" s="31" t="s">
        <v>122</v>
      </c>
      <c r="G7471" s="31" t="s">
        <v>107</v>
      </c>
      <c r="H7471" s="31" t="s">
        <v>108</v>
      </c>
      <c r="I7471" s="31" t="s">
        <v>17519</v>
      </c>
      <c r="J7471" s="31" t="s">
        <v>17520</v>
      </c>
      <c r="K7471" s="31" t="s">
        <v>110</v>
      </c>
      <c r="L7471" s="31" t="s">
        <v>17627</v>
      </c>
      <c r="M7471" s="31" t="s">
        <v>25936</v>
      </c>
      <c r="N7471" s="31" t="s">
        <v>25931</v>
      </c>
      <c r="O7471" s="31" t="s">
        <v>25929</v>
      </c>
      <c r="P7471" s="32" t="s">
        <v>66</v>
      </c>
      <c r="Q7471" s="32">
        <v>1</v>
      </c>
      <c r="R7471" t="str">
        <f t="shared" si="116"/>
        <v>Левицька О.В. ПП, маг. "Ольга №2" р-н Городокский Район, г.Городок, ул.Гончара Олеся, д.3</v>
      </c>
    </row>
    <row r="7472" spans="1:18" hidden="1" x14ac:dyDescent="0.25">
      <c r="A7472" s="32">
        <v>163971</v>
      </c>
      <c r="B7472" s="31" t="s">
        <v>17626</v>
      </c>
      <c r="C7472" s="31" t="s">
        <v>17627</v>
      </c>
      <c r="D7472" s="31" t="s">
        <v>179</v>
      </c>
      <c r="E7472" s="31" t="s">
        <v>145</v>
      </c>
      <c r="F7472" s="31" t="s">
        <v>122</v>
      </c>
      <c r="G7472" s="31" t="s">
        <v>107</v>
      </c>
      <c r="H7472" s="31" t="s">
        <v>108</v>
      </c>
      <c r="I7472" s="31"/>
      <c r="J7472" s="31"/>
      <c r="K7472" s="31" t="s">
        <v>110</v>
      </c>
      <c r="L7472" s="31" t="s">
        <v>17627</v>
      </c>
      <c r="M7472" s="31" t="s">
        <v>25936</v>
      </c>
      <c r="N7472" s="31" t="s">
        <v>25931</v>
      </c>
      <c r="O7472" s="31" t="s">
        <v>25929</v>
      </c>
      <c r="P7472" s="32" t="s">
        <v>66</v>
      </c>
      <c r="Q7472" s="32">
        <v>1</v>
      </c>
      <c r="R7472" t="str">
        <f t="shared" si="116"/>
        <v>Левицька О.В. ПП, маг. "Ольга №2" р-н Городокский Район, г.Городок, ул.Гончара Олеся, д.3</v>
      </c>
    </row>
    <row r="7473" spans="1:18" hidden="1" x14ac:dyDescent="0.25">
      <c r="A7473" s="32">
        <v>163978</v>
      </c>
      <c r="B7473" s="31" t="s">
        <v>17645</v>
      </c>
      <c r="C7473" s="31" t="s">
        <v>17646</v>
      </c>
      <c r="D7473" s="31" t="s">
        <v>17647</v>
      </c>
      <c r="E7473" s="31" t="s">
        <v>135</v>
      </c>
      <c r="F7473" s="31" t="s">
        <v>122</v>
      </c>
      <c r="G7473" s="31" t="s">
        <v>107</v>
      </c>
      <c r="H7473" s="31" t="s">
        <v>108</v>
      </c>
      <c r="I7473" s="31"/>
      <c r="J7473" s="31"/>
      <c r="K7473" s="31" t="s">
        <v>110</v>
      </c>
      <c r="L7473" s="31" t="s">
        <v>17646</v>
      </c>
      <c r="M7473" s="31" t="s">
        <v>9</v>
      </c>
      <c r="N7473" s="31" t="s">
        <v>25930</v>
      </c>
      <c r="O7473" s="31" t="s">
        <v>25929</v>
      </c>
      <c r="P7473" s="32" t="s">
        <v>67</v>
      </c>
      <c r="Q7473" s="32">
        <v>0.5</v>
      </c>
      <c r="R7473" t="str">
        <f t="shared" si="116"/>
        <v>Левчук О.І. ПП, маг. "Господарочка" р-н Полонский Район, с.Юровщина, д.15 (ул Ленина)</v>
      </c>
    </row>
    <row r="7474" spans="1:18" hidden="1" x14ac:dyDescent="0.25">
      <c r="A7474" s="32">
        <v>163978</v>
      </c>
      <c r="B7474" s="31" t="s">
        <v>17645</v>
      </c>
      <c r="C7474" s="31" t="s">
        <v>17646</v>
      </c>
      <c r="D7474" s="31" t="s">
        <v>17647</v>
      </c>
      <c r="E7474" s="31" t="s">
        <v>135</v>
      </c>
      <c r="F7474" s="31" t="s">
        <v>122</v>
      </c>
      <c r="G7474" s="31" t="s">
        <v>107</v>
      </c>
      <c r="H7474" s="31" t="s">
        <v>108</v>
      </c>
      <c r="I7474" s="31" t="s">
        <v>17648</v>
      </c>
      <c r="J7474" s="31" t="s">
        <v>17649</v>
      </c>
      <c r="K7474" s="31" t="s">
        <v>110</v>
      </c>
      <c r="L7474" s="31" t="s">
        <v>17646</v>
      </c>
      <c r="M7474" s="31" t="s">
        <v>9</v>
      </c>
      <c r="N7474" s="31" t="s">
        <v>25930</v>
      </c>
      <c r="O7474" s="31" t="s">
        <v>25929</v>
      </c>
      <c r="P7474" s="32" t="s">
        <v>67</v>
      </c>
      <c r="Q7474" s="32">
        <v>0.5</v>
      </c>
      <c r="R7474" t="str">
        <f t="shared" si="116"/>
        <v>Левчук О.І. ПП, маг. "Господарочка" р-н Полонский Район, с.Юровщина, д.15 (ул Ленина)</v>
      </c>
    </row>
    <row r="7475" spans="1:18" hidden="1" x14ac:dyDescent="0.25">
      <c r="A7475" s="32">
        <v>163997</v>
      </c>
      <c r="B7475" s="31" t="s">
        <v>17679</v>
      </c>
      <c r="C7475" s="31" t="s">
        <v>17680</v>
      </c>
      <c r="D7475" s="31" t="s">
        <v>17681</v>
      </c>
      <c r="E7475" s="31" t="s">
        <v>135</v>
      </c>
      <c r="F7475" s="31" t="s">
        <v>122</v>
      </c>
      <c r="G7475" s="31" t="s">
        <v>107</v>
      </c>
      <c r="H7475" s="31" t="s">
        <v>108</v>
      </c>
      <c r="I7475" s="31" t="s">
        <v>17682</v>
      </c>
      <c r="J7475" s="31" t="s">
        <v>17683</v>
      </c>
      <c r="K7475" s="31" t="s">
        <v>110</v>
      </c>
      <c r="L7475" s="31" t="s">
        <v>17680</v>
      </c>
      <c r="M7475" s="31" t="s">
        <v>9</v>
      </c>
      <c r="N7475" s="31" t="s">
        <v>25930</v>
      </c>
      <c r="O7475" s="31" t="s">
        <v>25929</v>
      </c>
      <c r="P7475" s="32" t="s">
        <v>67</v>
      </c>
      <c r="Q7475" s="32">
        <v>0.5</v>
      </c>
      <c r="R7475" t="str">
        <f t="shared" si="116"/>
        <v>Лех Г.Ф. ПП, маг. "Анюта" р-н Полонский Район, с.Черниевка, д.7 (ул. Школьная)</v>
      </c>
    </row>
    <row r="7476" spans="1:18" hidden="1" x14ac:dyDescent="0.25">
      <c r="A7476" s="32">
        <v>163998</v>
      </c>
      <c r="B7476" s="31" t="s">
        <v>17684</v>
      </c>
      <c r="C7476" s="31" t="s">
        <v>17685</v>
      </c>
      <c r="D7476" s="31" t="s">
        <v>17686</v>
      </c>
      <c r="E7476" s="31" t="s">
        <v>145</v>
      </c>
      <c r="F7476" s="31" t="s">
        <v>122</v>
      </c>
      <c r="G7476" s="31" t="s">
        <v>107</v>
      </c>
      <c r="H7476" s="31" t="s">
        <v>108</v>
      </c>
      <c r="I7476" s="31" t="s">
        <v>6131</v>
      </c>
      <c r="J7476" s="31" t="s">
        <v>6132</v>
      </c>
      <c r="K7476" s="31" t="s">
        <v>110</v>
      </c>
      <c r="L7476" s="31" t="s">
        <v>17685</v>
      </c>
      <c r="M7476" s="31" t="s">
        <v>25936</v>
      </c>
      <c r="N7476" s="31" t="s">
        <v>25931</v>
      </c>
      <c r="O7476" s="31" t="s">
        <v>25929</v>
      </c>
      <c r="P7476" s="32" t="s">
        <v>66</v>
      </c>
      <c r="Q7476" s="32">
        <v>0.5</v>
      </c>
      <c r="R7476" t="str">
        <f t="shared" si="116"/>
        <v>Лещишена В.В. ПП, маг. на хаті р-н Городокский Район, с.Новоселка, ул.Украинки Леси, д.1</v>
      </c>
    </row>
    <row r="7477" spans="1:18" hidden="1" x14ac:dyDescent="0.25">
      <c r="A7477" s="32">
        <v>164007</v>
      </c>
      <c r="B7477" s="31" t="s">
        <v>17692</v>
      </c>
      <c r="C7477" s="31" t="s">
        <v>10102</v>
      </c>
      <c r="D7477" s="31" t="s">
        <v>17693</v>
      </c>
      <c r="E7477" s="31" t="s">
        <v>145</v>
      </c>
      <c r="F7477" s="31" t="s">
        <v>122</v>
      </c>
      <c r="G7477" s="31" t="s">
        <v>107</v>
      </c>
      <c r="H7477" s="31" t="s">
        <v>108</v>
      </c>
      <c r="I7477" s="31" t="s">
        <v>10104</v>
      </c>
      <c r="J7477" s="31" t="s">
        <v>10105</v>
      </c>
      <c r="K7477" s="31" t="s">
        <v>110</v>
      </c>
      <c r="L7477" s="31" t="s">
        <v>10102</v>
      </c>
      <c r="M7477" s="31" t="s">
        <v>13</v>
      </c>
      <c r="N7477" s="31" t="s">
        <v>25931</v>
      </c>
      <c r="O7477" s="31" t="s">
        <v>25929</v>
      </c>
      <c r="P7477" s="32" t="s">
        <v>66</v>
      </c>
      <c r="Q7477" s="32">
        <v>1</v>
      </c>
      <c r="R7477" t="str">
        <f t="shared" si="116"/>
        <v>Липа Ю.П. ПП, маг. "Продукти" р-н Волочисский Район, с.Вочковцы, ул.Центральная, д.31</v>
      </c>
    </row>
    <row r="7478" spans="1:18" hidden="1" x14ac:dyDescent="0.25">
      <c r="A7478" s="32">
        <v>164007</v>
      </c>
      <c r="B7478" s="31" t="s">
        <v>17692</v>
      </c>
      <c r="C7478" s="31" t="s">
        <v>10102</v>
      </c>
      <c r="D7478" s="31" t="s">
        <v>17693</v>
      </c>
      <c r="E7478" s="31" t="s">
        <v>145</v>
      </c>
      <c r="F7478" s="31" t="s">
        <v>122</v>
      </c>
      <c r="G7478" s="31" t="s">
        <v>107</v>
      </c>
      <c r="H7478" s="31" t="s">
        <v>108</v>
      </c>
      <c r="I7478" s="31"/>
      <c r="J7478" s="31"/>
      <c r="K7478" s="31" t="s">
        <v>110</v>
      </c>
      <c r="L7478" s="31" t="s">
        <v>10102</v>
      </c>
      <c r="M7478" s="31" t="s">
        <v>13</v>
      </c>
      <c r="N7478" s="31" t="s">
        <v>25931</v>
      </c>
      <c r="O7478" s="31" t="s">
        <v>25929</v>
      </c>
      <c r="P7478" s="32" t="s">
        <v>66</v>
      </c>
      <c r="Q7478" s="32">
        <v>1</v>
      </c>
      <c r="R7478" t="str">
        <f t="shared" si="116"/>
        <v>Липа Ю.П. ПП, маг. "Продукти" р-н Волочисский Район, с.Вочковцы, ул.Центральная, д.31</v>
      </c>
    </row>
    <row r="7479" spans="1:18" hidden="1" x14ac:dyDescent="0.25">
      <c r="A7479" s="32">
        <v>164013</v>
      </c>
      <c r="B7479" s="31" t="s">
        <v>17696</v>
      </c>
      <c r="C7479" s="31" t="s">
        <v>17697</v>
      </c>
      <c r="D7479" s="31" t="s">
        <v>17698</v>
      </c>
      <c r="E7479" s="31" t="s">
        <v>135</v>
      </c>
      <c r="F7479" s="31" t="s">
        <v>122</v>
      </c>
      <c r="G7479" s="31" t="s">
        <v>107</v>
      </c>
      <c r="H7479" s="31" t="s">
        <v>108</v>
      </c>
      <c r="I7479" s="31" t="s">
        <v>17699</v>
      </c>
      <c r="J7479" s="31" t="s">
        <v>17700</v>
      </c>
      <c r="K7479" s="31" t="s">
        <v>110</v>
      </c>
      <c r="L7479" s="31" t="s">
        <v>17697</v>
      </c>
      <c r="M7479" s="31" t="s">
        <v>10</v>
      </c>
      <c r="N7479" s="31" t="s">
        <v>25930</v>
      </c>
      <c r="O7479" s="31" t="s">
        <v>25929</v>
      </c>
      <c r="P7479" s="32" t="s">
        <v>66</v>
      </c>
      <c r="Q7479" s="32">
        <v>1</v>
      </c>
      <c r="R7479" t="str">
        <f t="shared" si="116"/>
        <v>Лисай В.І. ПП, маг. "Продукти" р-н Изяславский Район, с.Лищаны, ул.Ленина, д.1</v>
      </c>
    </row>
    <row r="7480" spans="1:18" hidden="1" x14ac:dyDescent="0.25">
      <c r="A7480" s="32">
        <v>164013</v>
      </c>
      <c r="B7480" s="31" t="s">
        <v>17696</v>
      </c>
      <c r="C7480" s="31" t="s">
        <v>17697</v>
      </c>
      <c r="D7480" s="31" t="s">
        <v>17698</v>
      </c>
      <c r="E7480" s="31" t="s">
        <v>135</v>
      </c>
      <c r="F7480" s="31" t="s">
        <v>122</v>
      </c>
      <c r="G7480" s="31" t="s">
        <v>107</v>
      </c>
      <c r="H7480" s="31" t="s">
        <v>108</v>
      </c>
      <c r="I7480" s="31"/>
      <c r="J7480" s="31"/>
      <c r="K7480" s="31" t="s">
        <v>110</v>
      </c>
      <c r="L7480" s="31" t="s">
        <v>17697</v>
      </c>
      <c r="M7480" s="31" t="s">
        <v>10</v>
      </c>
      <c r="N7480" s="31" t="s">
        <v>25930</v>
      </c>
      <c r="O7480" s="31" t="s">
        <v>25929</v>
      </c>
      <c r="P7480" s="32" t="s">
        <v>66</v>
      </c>
      <c r="Q7480" s="32">
        <v>1</v>
      </c>
      <c r="R7480" t="str">
        <f t="shared" si="116"/>
        <v>Лисай В.І. ПП, маг. "Продукти" р-н Изяславский Район, с.Лищаны, ул.Ленина, д.1</v>
      </c>
    </row>
    <row r="7481" spans="1:18" hidden="1" x14ac:dyDescent="0.25">
      <c r="A7481" s="32">
        <v>164024</v>
      </c>
      <c r="B7481" s="31" t="s">
        <v>17719</v>
      </c>
      <c r="C7481" s="31" t="s">
        <v>17720</v>
      </c>
      <c r="D7481" s="31" t="s">
        <v>17721</v>
      </c>
      <c r="E7481" s="31" t="s">
        <v>145</v>
      </c>
      <c r="F7481" s="31" t="s">
        <v>122</v>
      </c>
      <c r="G7481" s="31" t="s">
        <v>107</v>
      </c>
      <c r="H7481" s="31" t="s">
        <v>108</v>
      </c>
      <c r="I7481" s="31" t="s">
        <v>17722</v>
      </c>
      <c r="J7481" s="31" t="s">
        <v>17723</v>
      </c>
      <c r="K7481" s="31" t="s">
        <v>110</v>
      </c>
      <c r="L7481" s="31" t="s">
        <v>17720</v>
      </c>
      <c r="M7481" s="31" t="s">
        <v>14</v>
      </c>
      <c r="N7481" s="31" t="s">
        <v>25931</v>
      </c>
      <c r="O7481" s="31" t="s">
        <v>25929</v>
      </c>
      <c r="P7481" s="32" t="s">
        <v>66</v>
      </c>
      <c r="Q7481" s="32">
        <v>0.5</v>
      </c>
      <c r="R7481" t="str">
        <f t="shared" si="116"/>
        <v>Литвинюк Н.І. ПП, маг. "Зустріч" р-н Волочисский Район, с.Федорки, ул.Гагарина, д.16</v>
      </c>
    </row>
    <row r="7482" spans="1:18" hidden="1" x14ac:dyDescent="0.25">
      <c r="A7482" s="32">
        <v>164024</v>
      </c>
      <c r="B7482" s="31" t="s">
        <v>17719</v>
      </c>
      <c r="C7482" s="31" t="s">
        <v>17720</v>
      </c>
      <c r="D7482" s="31" t="s">
        <v>17721</v>
      </c>
      <c r="E7482" s="31" t="s">
        <v>145</v>
      </c>
      <c r="F7482" s="31" t="s">
        <v>122</v>
      </c>
      <c r="G7482" s="31" t="s">
        <v>107</v>
      </c>
      <c r="H7482" s="31" t="s">
        <v>108</v>
      </c>
      <c r="I7482" s="31"/>
      <c r="J7482" s="31"/>
      <c r="K7482" s="31" t="s">
        <v>110</v>
      </c>
      <c r="L7482" s="31" t="s">
        <v>17720</v>
      </c>
      <c r="M7482" s="31" t="s">
        <v>14</v>
      </c>
      <c r="N7482" s="31" t="s">
        <v>25931</v>
      </c>
      <c r="O7482" s="31" t="s">
        <v>25929</v>
      </c>
      <c r="P7482" s="32" t="s">
        <v>66</v>
      </c>
      <c r="Q7482" s="32">
        <v>0.5</v>
      </c>
      <c r="R7482" t="str">
        <f t="shared" si="116"/>
        <v>Литвинюк Н.І. ПП, маг. "Зустріч" р-н Волочисский Район, с.Федорки, ул.Гагарина, д.16</v>
      </c>
    </row>
    <row r="7483" spans="1:18" hidden="1" x14ac:dyDescent="0.25">
      <c r="A7483" s="32">
        <v>164032</v>
      </c>
      <c r="B7483" s="31" t="s">
        <v>17739</v>
      </c>
      <c r="C7483" s="31" t="s">
        <v>17740</v>
      </c>
      <c r="D7483" s="31" t="s">
        <v>17741</v>
      </c>
      <c r="E7483" s="31" t="s">
        <v>135</v>
      </c>
      <c r="F7483" s="31" t="s">
        <v>122</v>
      </c>
      <c r="G7483" s="31" t="s">
        <v>107</v>
      </c>
      <c r="H7483" s="31" t="s">
        <v>108</v>
      </c>
      <c r="I7483" s="31" t="s">
        <v>17742</v>
      </c>
      <c r="J7483" s="31" t="s">
        <v>17743</v>
      </c>
      <c r="K7483" s="31" t="s">
        <v>110</v>
      </c>
      <c r="L7483" s="31" t="s">
        <v>17740</v>
      </c>
      <c r="M7483" s="31" t="s">
        <v>7</v>
      </c>
      <c r="N7483" s="31" t="s">
        <v>25930</v>
      </c>
      <c r="O7483" s="31" t="s">
        <v>25929</v>
      </c>
      <c r="P7483" s="32" t="s">
        <v>67</v>
      </c>
      <c r="Q7483" s="32">
        <v>0.5</v>
      </c>
      <c r="R7483" t="str">
        <f t="shared" si="116"/>
        <v>Лівчук Г.В. ПП, маг. "Світанок" г.Славута, д.6а (ул. фрунзе)</v>
      </c>
    </row>
    <row r="7484" spans="1:18" hidden="1" x14ac:dyDescent="0.25">
      <c r="A7484" s="32">
        <v>164032</v>
      </c>
      <c r="B7484" s="31" t="s">
        <v>17739</v>
      </c>
      <c r="C7484" s="31" t="s">
        <v>17740</v>
      </c>
      <c r="D7484" s="31" t="s">
        <v>17741</v>
      </c>
      <c r="E7484" s="31" t="s">
        <v>135</v>
      </c>
      <c r="F7484" s="31" t="s">
        <v>122</v>
      </c>
      <c r="G7484" s="31" t="s">
        <v>107</v>
      </c>
      <c r="H7484" s="31" t="s">
        <v>108</v>
      </c>
      <c r="I7484" s="31"/>
      <c r="J7484" s="31"/>
      <c r="K7484" s="31" t="s">
        <v>110</v>
      </c>
      <c r="L7484" s="31" t="s">
        <v>17740</v>
      </c>
      <c r="M7484" s="31" t="s">
        <v>7</v>
      </c>
      <c r="N7484" s="31" t="s">
        <v>25930</v>
      </c>
      <c r="O7484" s="31" t="s">
        <v>25929</v>
      </c>
      <c r="P7484" s="32" t="s">
        <v>67</v>
      </c>
      <c r="Q7484" s="32">
        <v>0.5</v>
      </c>
      <c r="R7484" t="str">
        <f t="shared" si="116"/>
        <v>Лівчук Г.В. ПП, маг. "Світанок" г.Славута, д.6а (ул. фрунзе)</v>
      </c>
    </row>
    <row r="7485" spans="1:18" hidden="1" x14ac:dyDescent="0.25">
      <c r="A7485" s="32">
        <v>164033</v>
      </c>
      <c r="B7485" s="31" t="s">
        <v>17744</v>
      </c>
      <c r="C7485" s="31" t="s">
        <v>17745</v>
      </c>
      <c r="D7485" s="31" t="s">
        <v>17746</v>
      </c>
      <c r="E7485" s="31" t="s">
        <v>135</v>
      </c>
      <c r="F7485" s="31" t="s">
        <v>122</v>
      </c>
      <c r="G7485" s="31" t="s">
        <v>107</v>
      </c>
      <c r="H7485" s="31" t="s">
        <v>108</v>
      </c>
      <c r="I7485" s="31" t="s">
        <v>17742</v>
      </c>
      <c r="J7485" s="31" t="s">
        <v>17743</v>
      </c>
      <c r="K7485" s="31" t="s">
        <v>110</v>
      </c>
      <c r="L7485" s="31" t="s">
        <v>17745</v>
      </c>
      <c r="M7485" s="31" t="s">
        <v>7</v>
      </c>
      <c r="N7485" s="31" t="s">
        <v>25930</v>
      </c>
      <c r="O7485" s="31" t="s">
        <v>25929</v>
      </c>
      <c r="P7485" s="32" t="s">
        <v>66</v>
      </c>
      <c r="Q7485" s="32">
        <v>1</v>
      </c>
      <c r="R7485" t="str">
        <f t="shared" si="116"/>
        <v>Лівчук Г.В. ПП, маг. "Юлія" г.Славута, ул.Здоровья, д.3</v>
      </c>
    </row>
    <row r="7486" spans="1:18" hidden="1" x14ac:dyDescent="0.25">
      <c r="A7486" s="32">
        <v>164033</v>
      </c>
      <c r="B7486" s="31" t="s">
        <v>17744</v>
      </c>
      <c r="C7486" s="31" t="s">
        <v>17745</v>
      </c>
      <c r="D7486" s="31" t="s">
        <v>17746</v>
      </c>
      <c r="E7486" s="31" t="s">
        <v>135</v>
      </c>
      <c r="F7486" s="31" t="s">
        <v>122</v>
      </c>
      <c r="G7486" s="31" t="s">
        <v>107</v>
      </c>
      <c r="H7486" s="31" t="s">
        <v>108</v>
      </c>
      <c r="I7486" s="31"/>
      <c r="J7486" s="31"/>
      <c r="K7486" s="31" t="s">
        <v>110</v>
      </c>
      <c r="L7486" s="31" t="s">
        <v>17745</v>
      </c>
      <c r="M7486" s="31" t="s">
        <v>7</v>
      </c>
      <c r="N7486" s="31" t="s">
        <v>25930</v>
      </c>
      <c r="O7486" s="31" t="s">
        <v>25929</v>
      </c>
      <c r="P7486" s="32" t="s">
        <v>66</v>
      </c>
      <c r="Q7486" s="32">
        <v>1</v>
      </c>
      <c r="R7486" t="str">
        <f t="shared" si="116"/>
        <v>Лівчук Г.В. ПП, маг. "Юлія" г.Славута, ул.Здоровья, д.3</v>
      </c>
    </row>
    <row r="7487" spans="1:18" hidden="1" x14ac:dyDescent="0.25">
      <c r="A7487" s="32">
        <v>164040</v>
      </c>
      <c r="B7487" s="31" t="s">
        <v>17761</v>
      </c>
      <c r="C7487" s="31" t="s">
        <v>17762</v>
      </c>
      <c r="D7487" s="31" t="s">
        <v>17763</v>
      </c>
      <c r="E7487" s="31" t="s">
        <v>135</v>
      </c>
      <c r="F7487" s="31" t="s">
        <v>122</v>
      </c>
      <c r="G7487" s="31" t="s">
        <v>107</v>
      </c>
      <c r="H7487" s="31" t="s">
        <v>108</v>
      </c>
      <c r="I7487" s="31" t="s">
        <v>17764</v>
      </c>
      <c r="J7487" s="31" t="s">
        <v>17765</v>
      </c>
      <c r="K7487" s="31" t="s">
        <v>110</v>
      </c>
      <c r="L7487" s="31" t="s">
        <v>17762</v>
      </c>
      <c r="M7487" s="31" t="s">
        <v>9</v>
      </c>
      <c r="N7487" s="31" t="s">
        <v>25930</v>
      </c>
      <c r="O7487" s="31" t="s">
        <v>25929</v>
      </c>
      <c r="P7487" s="32" t="s">
        <v>67</v>
      </c>
      <c r="Q7487" s="32">
        <v>0.5</v>
      </c>
      <c r="R7487" t="str">
        <f t="shared" si="116"/>
        <v>Лінник В.П. ПП, маг. "Вікторія" р-н Шепетовский Район, с.Чотырбоки, наб.Маркса Карла, д.4а</v>
      </c>
    </row>
    <row r="7488" spans="1:18" hidden="1" x14ac:dyDescent="0.25">
      <c r="A7488" s="32">
        <v>164040</v>
      </c>
      <c r="B7488" s="31" t="s">
        <v>17761</v>
      </c>
      <c r="C7488" s="31" t="s">
        <v>17762</v>
      </c>
      <c r="D7488" s="31" t="s">
        <v>17763</v>
      </c>
      <c r="E7488" s="31" t="s">
        <v>135</v>
      </c>
      <c r="F7488" s="31" t="s">
        <v>122</v>
      </c>
      <c r="G7488" s="31" t="s">
        <v>107</v>
      </c>
      <c r="H7488" s="31" t="s">
        <v>108</v>
      </c>
      <c r="I7488" s="31"/>
      <c r="J7488" s="31"/>
      <c r="K7488" s="31" t="s">
        <v>110</v>
      </c>
      <c r="L7488" s="31" t="s">
        <v>17762</v>
      </c>
      <c r="M7488" s="31" t="s">
        <v>9</v>
      </c>
      <c r="N7488" s="31" t="s">
        <v>25930</v>
      </c>
      <c r="O7488" s="31" t="s">
        <v>25929</v>
      </c>
      <c r="P7488" s="32" t="s">
        <v>67</v>
      </c>
      <c r="Q7488" s="32">
        <v>0.5</v>
      </c>
      <c r="R7488" t="str">
        <f t="shared" si="116"/>
        <v>Лінник В.П. ПП, маг. "Вікторія" р-н Шепетовский Район, с.Чотырбоки, наб.Маркса Карла, д.4а</v>
      </c>
    </row>
    <row r="7489" spans="1:18" hidden="1" x14ac:dyDescent="0.25">
      <c r="A7489" s="32">
        <v>164051</v>
      </c>
      <c r="B7489" s="31" t="s">
        <v>17782</v>
      </c>
      <c r="C7489" s="31" t="s">
        <v>17783</v>
      </c>
      <c r="D7489" s="31" t="s">
        <v>17784</v>
      </c>
      <c r="E7489" s="31" t="s">
        <v>135</v>
      </c>
      <c r="F7489" s="31" t="s">
        <v>122</v>
      </c>
      <c r="G7489" s="31" t="s">
        <v>107</v>
      </c>
      <c r="H7489" s="31" t="s">
        <v>108</v>
      </c>
      <c r="I7489" s="31" t="s">
        <v>17785</v>
      </c>
      <c r="J7489" s="31" t="s">
        <v>17786</v>
      </c>
      <c r="K7489" s="31" t="s">
        <v>110</v>
      </c>
      <c r="L7489" s="31" t="s">
        <v>17783</v>
      </c>
      <c r="M7489" s="31" t="s">
        <v>10</v>
      </c>
      <c r="N7489" s="31" t="s">
        <v>25930</v>
      </c>
      <c r="O7489" s="31" t="s">
        <v>25929</v>
      </c>
      <c r="P7489" s="32" t="s">
        <v>66</v>
      </c>
      <c r="Q7489" s="32">
        <v>0.5</v>
      </c>
      <c r="R7489" t="str">
        <f t="shared" si="116"/>
        <v>Лісничук О.В. ПП, маг. "Візит" г.Нетишин, просп Независимости, д.11</v>
      </c>
    </row>
    <row r="7490" spans="1:18" hidden="1" x14ac:dyDescent="0.25">
      <c r="A7490" s="32">
        <v>164051</v>
      </c>
      <c r="B7490" s="31" t="s">
        <v>17782</v>
      </c>
      <c r="C7490" s="31" t="s">
        <v>17783</v>
      </c>
      <c r="D7490" s="31" t="s">
        <v>17784</v>
      </c>
      <c r="E7490" s="31" t="s">
        <v>135</v>
      </c>
      <c r="F7490" s="31" t="s">
        <v>122</v>
      </c>
      <c r="G7490" s="31" t="s">
        <v>107</v>
      </c>
      <c r="H7490" s="31" t="s">
        <v>108</v>
      </c>
      <c r="I7490" s="31"/>
      <c r="J7490" s="31"/>
      <c r="K7490" s="31" t="s">
        <v>110</v>
      </c>
      <c r="L7490" s="31" t="s">
        <v>17783</v>
      </c>
      <c r="M7490" s="31" t="s">
        <v>10</v>
      </c>
      <c r="N7490" s="31" t="s">
        <v>25930</v>
      </c>
      <c r="O7490" s="31" t="s">
        <v>25929</v>
      </c>
      <c r="P7490" s="32" t="s">
        <v>66</v>
      </c>
      <c r="Q7490" s="32">
        <v>0.5</v>
      </c>
      <c r="R7490" t="str">
        <f t="shared" si="116"/>
        <v>Лісничук О.В. ПП, маг. "Візит" г.Нетишин, просп Независимости, д.11</v>
      </c>
    </row>
    <row r="7491" spans="1:18" hidden="1" x14ac:dyDescent="0.25">
      <c r="A7491" s="32">
        <v>164053</v>
      </c>
      <c r="B7491" s="31" t="s">
        <v>17787</v>
      </c>
      <c r="C7491" s="31" t="s">
        <v>17788</v>
      </c>
      <c r="D7491" s="31" t="s">
        <v>17789</v>
      </c>
      <c r="E7491" s="31" t="s">
        <v>135</v>
      </c>
      <c r="F7491" s="31" t="s">
        <v>122</v>
      </c>
      <c r="G7491" s="31" t="s">
        <v>107</v>
      </c>
      <c r="H7491" s="31" t="s">
        <v>108</v>
      </c>
      <c r="I7491" s="31" t="s">
        <v>17785</v>
      </c>
      <c r="J7491" s="31" t="s">
        <v>17786</v>
      </c>
      <c r="K7491" s="31" t="s">
        <v>110</v>
      </c>
      <c r="L7491" s="31" t="s">
        <v>17788</v>
      </c>
      <c r="M7491" s="31" t="s">
        <v>10</v>
      </c>
      <c r="N7491" s="31" t="s">
        <v>25930</v>
      </c>
      <c r="O7491" s="31" t="s">
        <v>25929</v>
      </c>
      <c r="P7491" s="32" t="s">
        <v>67</v>
      </c>
      <c r="Q7491" s="32">
        <v>1</v>
      </c>
      <c r="R7491" t="str">
        <f t="shared" ref="R7491:R7554" si="117">CONCATENATE(C7491," ",D7491)</f>
        <v>Лісничук О.В.ПП,"Лоток" г.Нетишин, просп Независимости, д.22 (ТЦ)</v>
      </c>
    </row>
    <row r="7492" spans="1:18" hidden="1" x14ac:dyDescent="0.25">
      <c r="A7492" s="32">
        <v>164058</v>
      </c>
      <c r="B7492" s="31" t="s">
        <v>17802</v>
      </c>
      <c r="C7492" s="31" t="s">
        <v>17803</v>
      </c>
      <c r="D7492" s="31" t="s">
        <v>17804</v>
      </c>
      <c r="E7492" s="31" t="s">
        <v>145</v>
      </c>
      <c r="F7492" s="31" t="s">
        <v>122</v>
      </c>
      <c r="G7492" s="31" t="s">
        <v>114</v>
      </c>
      <c r="H7492" s="31" t="s">
        <v>108</v>
      </c>
      <c r="I7492" s="31"/>
      <c r="J7492" s="31"/>
      <c r="K7492" s="31" t="s">
        <v>110</v>
      </c>
      <c r="L7492" s="31" t="s">
        <v>17805</v>
      </c>
      <c r="M7492" s="31" t="s">
        <v>25936</v>
      </c>
      <c r="N7492" s="31" t="s">
        <v>25931</v>
      </c>
      <c r="O7492" s="31" t="s">
        <v>25929</v>
      </c>
      <c r="P7492" s="32" t="s">
        <v>67</v>
      </c>
      <c r="Q7492" s="32">
        <v>0.5</v>
      </c>
      <c r="R7492" t="str">
        <f t="shared" si="117"/>
        <v>(КООП) Лісоводське КП, бар р-н Городокский Район, с.Лесоводы, ул.Ткачука, д.80</v>
      </c>
    </row>
    <row r="7493" spans="1:18" hidden="1" x14ac:dyDescent="0.25">
      <c r="A7493" s="32">
        <v>164058</v>
      </c>
      <c r="B7493" s="31" t="s">
        <v>17802</v>
      </c>
      <c r="C7493" s="31" t="s">
        <v>17803</v>
      </c>
      <c r="D7493" s="31" t="s">
        <v>17804</v>
      </c>
      <c r="E7493" s="31" t="s">
        <v>145</v>
      </c>
      <c r="F7493" s="31" t="s">
        <v>122</v>
      </c>
      <c r="G7493" s="31" t="s">
        <v>114</v>
      </c>
      <c r="H7493" s="31" t="s">
        <v>108</v>
      </c>
      <c r="I7493" s="31" t="s">
        <v>10137</v>
      </c>
      <c r="J7493" s="31" t="s">
        <v>10138</v>
      </c>
      <c r="K7493" s="31" t="s">
        <v>110</v>
      </c>
      <c r="L7493" s="31" t="s">
        <v>17805</v>
      </c>
      <c r="M7493" s="31" t="s">
        <v>25936</v>
      </c>
      <c r="N7493" s="31" t="s">
        <v>25931</v>
      </c>
      <c r="O7493" s="31" t="s">
        <v>25929</v>
      </c>
      <c r="P7493" s="32" t="s">
        <v>67</v>
      </c>
      <c r="Q7493" s="32">
        <v>0.5</v>
      </c>
      <c r="R7493" t="str">
        <f t="shared" si="117"/>
        <v>(КООП) Лісоводське КП, бар р-н Городокский Район, с.Лесоводы, ул.Ткачука, д.80</v>
      </c>
    </row>
    <row r="7494" spans="1:18" hidden="1" x14ac:dyDescent="0.25">
      <c r="A7494" s="32">
        <v>164061</v>
      </c>
      <c r="B7494" s="31" t="s">
        <v>17810</v>
      </c>
      <c r="C7494" s="31" t="s">
        <v>17811</v>
      </c>
      <c r="D7494" s="31" t="s">
        <v>17812</v>
      </c>
      <c r="E7494" s="31" t="s">
        <v>135</v>
      </c>
      <c r="F7494" s="31" t="s">
        <v>122</v>
      </c>
      <c r="G7494" s="31" t="s">
        <v>107</v>
      </c>
      <c r="H7494" s="31" t="s">
        <v>108</v>
      </c>
      <c r="I7494" s="31" t="s">
        <v>17813</v>
      </c>
      <c r="J7494" s="31" t="s">
        <v>17814</v>
      </c>
      <c r="K7494" s="31" t="s">
        <v>110</v>
      </c>
      <c r="L7494" s="31" t="s">
        <v>17811</v>
      </c>
      <c r="M7494" s="31" t="s">
        <v>9</v>
      </c>
      <c r="N7494" s="31" t="s">
        <v>25930</v>
      </c>
      <c r="O7494" s="31" t="s">
        <v>25929</v>
      </c>
      <c r="P7494" s="32" t="s">
        <v>67</v>
      </c>
      <c r="Q7494" s="32">
        <v>0.5</v>
      </c>
      <c r="R7494" t="str">
        <f t="shared" si="117"/>
        <v>Літвинович І.М. ПП, маг. "Продукти" р-н Белогорский Район, с.Вязовец, ул.Центральная, д.88</v>
      </c>
    </row>
    <row r="7495" spans="1:18" hidden="1" x14ac:dyDescent="0.25">
      <c r="A7495" s="32">
        <v>164064</v>
      </c>
      <c r="B7495" s="31" t="s">
        <v>17820</v>
      </c>
      <c r="C7495" s="31" t="s">
        <v>17821</v>
      </c>
      <c r="D7495" s="31" t="s">
        <v>17822</v>
      </c>
      <c r="E7495" s="31" t="s">
        <v>135</v>
      </c>
      <c r="F7495" s="31" t="s">
        <v>122</v>
      </c>
      <c r="G7495" s="31" t="s">
        <v>107</v>
      </c>
      <c r="H7495" s="31" t="s">
        <v>108</v>
      </c>
      <c r="I7495" s="31"/>
      <c r="J7495" s="31"/>
      <c r="K7495" s="31" t="s">
        <v>110</v>
      </c>
      <c r="L7495" s="31" t="s">
        <v>17821</v>
      </c>
      <c r="M7495" s="31" t="s">
        <v>8</v>
      </c>
      <c r="N7495" s="31" t="s">
        <v>25930</v>
      </c>
      <c r="O7495" s="31" t="s">
        <v>25929</v>
      </c>
      <c r="P7495" s="32" t="s">
        <v>66</v>
      </c>
      <c r="Q7495" s="32">
        <v>1</v>
      </c>
      <c r="R7495" t="str">
        <f t="shared" si="117"/>
        <v>Літнарович А.Д. ПП, маг. "27 меридіан" р-н Шепетовский Район, пгт.Грицев, ул.Суворова, д.2</v>
      </c>
    </row>
    <row r="7496" spans="1:18" hidden="1" x14ac:dyDescent="0.25">
      <c r="A7496" s="32">
        <v>164064</v>
      </c>
      <c r="B7496" s="31" t="s">
        <v>17820</v>
      </c>
      <c r="C7496" s="31" t="s">
        <v>17821</v>
      </c>
      <c r="D7496" s="31" t="s">
        <v>17822</v>
      </c>
      <c r="E7496" s="31" t="s">
        <v>135</v>
      </c>
      <c r="F7496" s="31" t="s">
        <v>122</v>
      </c>
      <c r="G7496" s="31" t="s">
        <v>107</v>
      </c>
      <c r="H7496" s="31" t="s">
        <v>108</v>
      </c>
      <c r="I7496" s="31" t="s">
        <v>17823</v>
      </c>
      <c r="J7496" s="31" t="s">
        <v>17824</v>
      </c>
      <c r="K7496" s="31" t="s">
        <v>110</v>
      </c>
      <c r="L7496" s="31" t="s">
        <v>17821</v>
      </c>
      <c r="M7496" s="31" t="s">
        <v>8</v>
      </c>
      <c r="N7496" s="31" t="s">
        <v>25930</v>
      </c>
      <c r="O7496" s="31" t="s">
        <v>25929</v>
      </c>
      <c r="P7496" s="32" t="s">
        <v>66</v>
      </c>
      <c r="Q7496" s="32">
        <v>1</v>
      </c>
      <c r="R7496" t="str">
        <f t="shared" si="117"/>
        <v>Літнарович А.Д. ПП, маг. "27 меридіан" р-н Шепетовский Район, пгт.Грицев, ул.Суворова, д.2</v>
      </c>
    </row>
    <row r="7497" spans="1:18" hidden="1" x14ac:dyDescent="0.25">
      <c r="A7497" s="32">
        <v>164071</v>
      </c>
      <c r="B7497" s="31" t="s">
        <v>17836</v>
      </c>
      <c r="C7497" s="31" t="s">
        <v>17837</v>
      </c>
      <c r="D7497" s="31" t="s">
        <v>17838</v>
      </c>
      <c r="E7497" s="31" t="s">
        <v>145</v>
      </c>
      <c r="F7497" s="31" t="s">
        <v>122</v>
      </c>
      <c r="G7497" s="31" t="s">
        <v>107</v>
      </c>
      <c r="H7497" s="31" t="s">
        <v>108</v>
      </c>
      <c r="I7497" s="31" t="s">
        <v>17839</v>
      </c>
      <c r="J7497" s="31" t="s">
        <v>17840</v>
      </c>
      <c r="K7497" s="31" t="s">
        <v>110</v>
      </c>
      <c r="L7497" s="31" t="s">
        <v>17837</v>
      </c>
      <c r="M7497" s="31" t="s">
        <v>13</v>
      </c>
      <c r="N7497" s="31" t="s">
        <v>25931</v>
      </c>
      <c r="O7497" s="31" t="s">
        <v>25929</v>
      </c>
      <c r="P7497" s="32" t="s">
        <v>66</v>
      </c>
      <c r="Q7497" s="32">
        <v>1</v>
      </c>
      <c r="R7497" t="str">
        <f t="shared" si="117"/>
        <v>Ліщук Л.Й. ПП, к-к "Оленка" р-н Городокский Район, пгт.Сатанов, ул.Комарова Космонавта (.)</v>
      </c>
    </row>
    <row r="7498" spans="1:18" hidden="1" x14ac:dyDescent="0.25">
      <c r="A7498" s="32">
        <v>164074</v>
      </c>
      <c r="B7498" s="31" t="s">
        <v>17852</v>
      </c>
      <c r="C7498" s="31" t="s">
        <v>17853</v>
      </c>
      <c r="D7498" s="31" t="s">
        <v>17854</v>
      </c>
      <c r="E7498" s="31" t="s">
        <v>135</v>
      </c>
      <c r="F7498" s="31" t="s">
        <v>122</v>
      </c>
      <c r="G7498" s="31" t="s">
        <v>107</v>
      </c>
      <c r="H7498" s="31" t="s">
        <v>108</v>
      </c>
      <c r="I7498" s="31" t="s">
        <v>17855</v>
      </c>
      <c r="J7498" s="31" t="s">
        <v>17856</v>
      </c>
      <c r="K7498" s="31" t="s">
        <v>110</v>
      </c>
      <c r="L7498" s="31" t="s">
        <v>17853</v>
      </c>
      <c r="M7498" s="31" t="s">
        <v>9</v>
      </c>
      <c r="N7498" s="31" t="s">
        <v>25930</v>
      </c>
      <c r="O7498" s="31" t="s">
        <v>25929</v>
      </c>
      <c r="P7498" s="32" t="s">
        <v>67</v>
      </c>
      <c r="Q7498" s="32">
        <v>0.5</v>
      </c>
      <c r="R7498" t="str">
        <f t="shared" si="117"/>
        <v>Лобай К.В. ПП, маг. "Берізка" р-н Полонский Район, с.Великие Каленичи (0)</v>
      </c>
    </row>
    <row r="7499" spans="1:18" hidden="1" x14ac:dyDescent="0.25">
      <c r="A7499" s="32">
        <v>164074</v>
      </c>
      <c r="B7499" s="31" t="s">
        <v>17852</v>
      </c>
      <c r="C7499" s="31" t="s">
        <v>17853</v>
      </c>
      <c r="D7499" s="31" t="s">
        <v>17854</v>
      </c>
      <c r="E7499" s="31" t="s">
        <v>135</v>
      </c>
      <c r="F7499" s="31" t="s">
        <v>122</v>
      </c>
      <c r="G7499" s="31" t="s">
        <v>107</v>
      </c>
      <c r="H7499" s="31" t="s">
        <v>108</v>
      </c>
      <c r="I7499" s="31"/>
      <c r="J7499" s="31"/>
      <c r="K7499" s="31" t="s">
        <v>110</v>
      </c>
      <c r="L7499" s="31" t="s">
        <v>17853</v>
      </c>
      <c r="M7499" s="31" t="s">
        <v>9</v>
      </c>
      <c r="N7499" s="31" t="s">
        <v>25930</v>
      </c>
      <c r="O7499" s="31" t="s">
        <v>25929</v>
      </c>
      <c r="P7499" s="32" t="s">
        <v>67</v>
      </c>
      <c r="Q7499" s="32">
        <v>0.5</v>
      </c>
      <c r="R7499" t="str">
        <f t="shared" si="117"/>
        <v>Лобай К.В. ПП, маг. "Берізка" р-н Полонский Район, с.Великие Каленичи (0)</v>
      </c>
    </row>
    <row r="7500" spans="1:18" hidden="1" x14ac:dyDescent="0.25">
      <c r="A7500" s="32">
        <v>164083</v>
      </c>
      <c r="B7500" s="31" t="s">
        <v>17872</v>
      </c>
      <c r="C7500" s="31" t="s">
        <v>4599</v>
      </c>
      <c r="D7500" s="31" t="s">
        <v>17873</v>
      </c>
      <c r="E7500" s="31" t="s">
        <v>145</v>
      </c>
      <c r="F7500" s="31" t="s">
        <v>122</v>
      </c>
      <c r="G7500" s="31" t="s">
        <v>107</v>
      </c>
      <c r="H7500" s="31" t="s">
        <v>108</v>
      </c>
      <c r="I7500" s="31" t="s">
        <v>4601</v>
      </c>
      <c r="J7500" s="31" t="s">
        <v>4602</v>
      </c>
      <c r="K7500" s="31" t="s">
        <v>110</v>
      </c>
      <c r="L7500" s="31" t="s">
        <v>4599</v>
      </c>
      <c r="M7500" s="31" t="s">
        <v>16</v>
      </c>
      <c r="N7500" s="31" t="s">
        <v>25931</v>
      </c>
      <c r="O7500" s="31" t="s">
        <v>25929</v>
      </c>
      <c r="P7500" s="32" t="s">
        <v>67</v>
      </c>
      <c r="Q7500" s="32">
        <v>0.5</v>
      </c>
      <c r="R7500" t="str">
        <f t="shared" si="117"/>
        <v>Лозінська А.О. ПП, маг. "Продукти" р-н Виньковецкий Район, с.Охримовцы, ул.Заславская, д.50</v>
      </c>
    </row>
    <row r="7501" spans="1:18" hidden="1" x14ac:dyDescent="0.25">
      <c r="A7501" s="32">
        <v>164083</v>
      </c>
      <c r="B7501" s="31" t="s">
        <v>17872</v>
      </c>
      <c r="C7501" s="31" t="s">
        <v>4599</v>
      </c>
      <c r="D7501" s="31" t="s">
        <v>17873</v>
      </c>
      <c r="E7501" s="31" t="s">
        <v>145</v>
      </c>
      <c r="F7501" s="31" t="s">
        <v>122</v>
      </c>
      <c r="G7501" s="31" t="s">
        <v>107</v>
      </c>
      <c r="H7501" s="31" t="s">
        <v>108</v>
      </c>
      <c r="I7501" s="31"/>
      <c r="J7501" s="31"/>
      <c r="K7501" s="31" t="s">
        <v>110</v>
      </c>
      <c r="L7501" s="31" t="s">
        <v>4599</v>
      </c>
      <c r="M7501" s="31" t="s">
        <v>16</v>
      </c>
      <c r="N7501" s="31" t="s">
        <v>25931</v>
      </c>
      <c r="O7501" s="31" t="s">
        <v>25929</v>
      </c>
      <c r="P7501" s="32" t="s">
        <v>67</v>
      </c>
      <c r="Q7501" s="32">
        <v>0.5</v>
      </c>
      <c r="R7501" t="str">
        <f t="shared" si="117"/>
        <v>Лозінська А.О. ПП, маг. "Продукти" р-н Виньковецкий Район, с.Охримовцы, ул.Заславская, д.50</v>
      </c>
    </row>
    <row r="7502" spans="1:18" hidden="1" x14ac:dyDescent="0.25">
      <c r="A7502" s="32">
        <v>164084</v>
      </c>
      <c r="B7502" s="31" t="s">
        <v>17874</v>
      </c>
      <c r="C7502" s="31" t="s">
        <v>17875</v>
      </c>
      <c r="D7502" s="31" t="s">
        <v>17876</v>
      </c>
      <c r="E7502" s="31" t="s">
        <v>135</v>
      </c>
      <c r="F7502" s="31" t="s">
        <v>122</v>
      </c>
      <c r="G7502" s="31" t="s">
        <v>113</v>
      </c>
      <c r="H7502" s="31" t="s">
        <v>108</v>
      </c>
      <c r="I7502" s="31"/>
      <c r="J7502" s="31"/>
      <c r="K7502" s="31" t="s">
        <v>110</v>
      </c>
      <c r="L7502" s="31" t="s">
        <v>17875</v>
      </c>
      <c r="M7502" s="31" t="s">
        <v>11</v>
      </c>
      <c r="N7502" s="31" t="s">
        <v>25930</v>
      </c>
      <c r="O7502" s="31" t="s">
        <v>25929</v>
      </c>
      <c r="P7502" s="32" t="s">
        <v>66</v>
      </c>
      <c r="Q7502" s="32">
        <v>1</v>
      </c>
      <c r="R7502" t="str">
        <f t="shared" si="117"/>
        <v>Лозінська Г.М.ПП, маг "Дружба" г.Шепетовка, ул.Маркса Карла, д.33</v>
      </c>
    </row>
    <row r="7503" spans="1:18" hidden="1" x14ac:dyDescent="0.25">
      <c r="A7503" s="32">
        <v>164084</v>
      </c>
      <c r="B7503" s="31" t="s">
        <v>17874</v>
      </c>
      <c r="C7503" s="31" t="s">
        <v>17875</v>
      </c>
      <c r="D7503" s="31" t="s">
        <v>17876</v>
      </c>
      <c r="E7503" s="31" t="s">
        <v>135</v>
      </c>
      <c r="F7503" s="31" t="s">
        <v>122</v>
      </c>
      <c r="G7503" s="31" t="s">
        <v>113</v>
      </c>
      <c r="H7503" s="31" t="s">
        <v>108</v>
      </c>
      <c r="I7503" s="31" t="s">
        <v>17877</v>
      </c>
      <c r="J7503" s="31" t="s">
        <v>17878</v>
      </c>
      <c r="K7503" s="31" t="s">
        <v>110</v>
      </c>
      <c r="L7503" s="31" t="s">
        <v>17875</v>
      </c>
      <c r="M7503" s="31" t="s">
        <v>11</v>
      </c>
      <c r="N7503" s="31" t="s">
        <v>25930</v>
      </c>
      <c r="O7503" s="31" t="s">
        <v>25929</v>
      </c>
      <c r="P7503" s="32" t="s">
        <v>66</v>
      </c>
      <c r="Q7503" s="32">
        <v>1</v>
      </c>
      <c r="R7503" t="str">
        <f t="shared" si="117"/>
        <v>Лозінська Г.М.ПП, маг "Дружба" г.Шепетовка, ул.Маркса Карла, д.33</v>
      </c>
    </row>
    <row r="7504" spans="1:18" hidden="1" x14ac:dyDescent="0.25">
      <c r="A7504" s="32">
        <v>164086</v>
      </c>
      <c r="B7504" s="31" t="s">
        <v>17879</v>
      </c>
      <c r="C7504" s="31" t="s">
        <v>17880</v>
      </c>
      <c r="D7504" s="31" t="s">
        <v>2919</v>
      </c>
      <c r="E7504" s="31" t="s">
        <v>145</v>
      </c>
      <c r="F7504" s="31" t="s">
        <v>122</v>
      </c>
      <c r="G7504" s="31" t="s">
        <v>107</v>
      </c>
      <c r="H7504" s="31" t="s">
        <v>108</v>
      </c>
      <c r="I7504" s="31" t="s">
        <v>17881</v>
      </c>
      <c r="J7504" s="31" t="s">
        <v>17882</v>
      </c>
      <c r="K7504" s="31" t="s">
        <v>110</v>
      </c>
      <c r="L7504" s="31" t="s">
        <v>17880</v>
      </c>
      <c r="M7504" s="31" t="s">
        <v>16</v>
      </c>
      <c r="N7504" s="31" t="s">
        <v>25931</v>
      </c>
      <c r="O7504" s="31" t="s">
        <v>25929</v>
      </c>
      <c r="P7504" s="32" t="s">
        <v>66</v>
      </c>
      <c r="Q7504" s="32">
        <v>1</v>
      </c>
      <c r="R7504" t="str">
        <f t="shared" si="117"/>
        <v>Локазюк О.П. ПП, маг. "Продукти" р-н Деражнянский Район, с.Корычынци, ул.Ленина (0)</v>
      </c>
    </row>
    <row r="7505" spans="1:18" hidden="1" x14ac:dyDescent="0.25">
      <c r="A7505" s="32">
        <v>164087</v>
      </c>
      <c r="B7505" s="31" t="s">
        <v>17883</v>
      </c>
      <c r="C7505" s="31" t="s">
        <v>17880</v>
      </c>
      <c r="D7505" s="31" t="s">
        <v>17884</v>
      </c>
      <c r="E7505" s="31" t="s">
        <v>145</v>
      </c>
      <c r="F7505" s="31" t="s">
        <v>122</v>
      </c>
      <c r="G7505" s="31" t="s">
        <v>107</v>
      </c>
      <c r="H7505" s="31" t="s">
        <v>108</v>
      </c>
      <c r="I7505" s="31" t="s">
        <v>17881</v>
      </c>
      <c r="J7505" s="31" t="s">
        <v>17882</v>
      </c>
      <c r="K7505" s="31" t="s">
        <v>110</v>
      </c>
      <c r="L7505" s="31" t="s">
        <v>17880</v>
      </c>
      <c r="M7505" s="31" t="s">
        <v>16</v>
      </c>
      <c r="N7505" s="31" t="s">
        <v>25931</v>
      </c>
      <c r="O7505" s="31" t="s">
        <v>25929</v>
      </c>
      <c r="P7505" s="32" t="s">
        <v>66</v>
      </c>
      <c r="Q7505" s="32">
        <v>1</v>
      </c>
      <c r="R7505" t="str">
        <f t="shared" si="117"/>
        <v>Локазюк О.П. ПП, маг. "Продукти" р-н Деражнянский Район, с.Згарок, ул.Советская, д.4</v>
      </c>
    </row>
    <row r="7506" spans="1:18" hidden="1" x14ac:dyDescent="0.25">
      <c r="A7506" s="32">
        <v>164093</v>
      </c>
      <c r="B7506" s="31" t="s">
        <v>1233</v>
      </c>
      <c r="C7506" s="31" t="s">
        <v>1234</v>
      </c>
      <c r="D7506" s="31" t="s">
        <v>17893</v>
      </c>
      <c r="E7506" s="31" t="s">
        <v>145</v>
      </c>
      <c r="F7506" s="31" t="s">
        <v>122</v>
      </c>
      <c r="G7506" s="31" t="s">
        <v>114</v>
      </c>
      <c r="H7506" s="31" t="s">
        <v>108</v>
      </c>
      <c r="I7506" s="31" t="s">
        <v>17894</v>
      </c>
      <c r="J7506" s="31" t="s">
        <v>17895</v>
      </c>
      <c r="K7506" s="31" t="s">
        <v>110</v>
      </c>
      <c r="L7506" s="31" t="s">
        <v>1234</v>
      </c>
      <c r="M7506" s="31" t="s">
        <v>14</v>
      </c>
      <c r="N7506" s="31" t="s">
        <v>25931</v>
      </c>
      <c r="O7506" s="31" t="s">
        <v>25929</v>
      </c>
      <c r="P7506" s="32" t="s">
        <v>67</v>
      </c>
      <c r="Q7506" s="32">
        <v>0</v>
      </c>
      <c r="R7506" t="str">
        <f t="shared" si="117"/>
        <v>Лопатюк О.В. ПП, кафе "Світанок" р-н Виньковецкий Район, с.Майдан-Александровский, ул.Октябрьская, д.1а</v>
      </c>
    </row>
    <row r="7507" spans="1:18" hidden="1" x14ac:dyDescent="0.25">
      <c r="A7507" s="32">
        <v>164101</v>
      </c>
      <c r="B7507" s="31" t="s">
        <v>17903</v>
      </c>
      <c r="C7507" s="31" t="s">
        <v>17904</v>
      </c>
      <c r="D7507" s="31" t="s">
        <v>17905</v>
      </c>
      <c r="E7507" s="31" t="s">
        <v>135</v>
      </c>
      <c r="F7507" s="31" t="s">
        <v>122</v>
      </c>
      <c r="G7507" s="31" t="s">
        <v>107</v>
      </c>
      <c r="H7507" s="31" t="s">
        <v>108</v>
      </c>
      <c r="I7507" s="31"/>
      <c r="J7507" s="31"/>
      <c r="K7507" s="31" t="s">
        <v>110</v>
      </c>
      <c r="L7507" s="31" t="s">
        <v>17904</v>
      </c>
      <c r="M7507" s="31" t="s">
        <v>9</v>
      </c>
      <c r="N7507" s="31" t="s">
        <v>25930</v>
      </c>
      <c r="O7507" s="31" t="s">
        <v>25929</v>
      </c>
      <c r="P7507" s="32" t="s">
        <v>67</v>
      </c>
      <c r="Q7507" s="32">
        <v>0.5</v>
      </c>
      <c r="R7507" t="str">
        <f t="shared" si="117"/>
        <v>Лохвич О.В. ПП, маг. "Продукти" р-н Белогорский Район, пгт.Ямполь, ул.Залужная, д.2а</v>
      </c>
    </row>
    <row r="7508" spans="1:18" hidden="1" x14ac:dyDescent="0.25">
      <c r="A7508" s="32">
        <v>164101</v>
      </c>
      <c r="B7508" s="31" t="s">
        <v>17903</v>
      </c>
      <c r="C7508" s="31" t="s">
        <v>17904</v>
      </c>
      <c r="D7508" s="31" t="s">
        <v>17905</v>
      </c>
      <c r="E7508" s="31" t="s">
        <v>135</v>
      </c>
      <c r="F7508" s="31" t="s">
        <v>122</v>
      </c>
      <c r="G7508" s="31" t="s">
        <v>107</v>
      </c>
      <c r="H7508" s="31" t="s">
        <v>108</v>
      </c>
      <c r="I7508" s="31" t="s">
        <v>17906</v>
      </c>
      <c r="J7508" s="31" t="s">
        <v>17907</v>
      </c>
      <c r="K7508" s="31" t="s">
        <v>110</v>
      </c>
      <c r="L7508" s="31" t="s">
        <v>17904</v>
      </c>
      <c r="M7508" s="31" t="s">
        <v>9</v>
      </c>
      <c r="N7508" s="31" t="s">
        <v>25930</v>
      </c>
      <c r="O7508" s="31" t="s">
        <v>25929</v>
      </c>
      <c r="P7508" s="32" t="s">
        <v>67</v>
      </c>
      <c r="Q7508" s="32">
        <v>0.5</v>
      </c>
      <c r="R7508" t="str">
        <f t="shared" si="117"/>
        <v>Лохвич О.В. ПП, маг. "Продукти" р-н Белогорский Район, пгт.Ямполь, ул.Залужная, д.2а</v>
      </c>
    </row>
    <row r="7509" spans="1:18" hidden="1" x14ac:dyDescent="0.25">
      <c r="A7509" s="32">
        <v>164116</v>
      </c>
      <c r="B7509" s="31" t="s">
        <v>17934</v>
      </c>
      <c r="C7509" s="31" t="s">
        <v>17935</v>
      </c>
      <c r="D7509" s="31" t="s">
        <v>17936</v>
      </c>
      <c r="E7509" s="31" t="s">
        <v>135</v>
      </c>
      <c r="F7509" s="31" t="s">
        <v>122</v>
      </c>
      <c r="G7509" s="31" t="s">
        <v>107</v>
      </c>
      <c r="H7509" s="31" t="s">
        <v>108</v>
      </c>
      <c r="I7509" s="31" t="s">
        <v>124</v>
      </c>
      <c r="J7509" s="31" t="s">
        <v>109</v>
      </c>
      <c r="K7509" s="31" t="s">
        <v>110</v>
      </c>
      <c r="L7509" s="31" t="s">
        <v>17935</v>
      </c>
      <c r="M7509" s="31" t="s">
        <v>11</v>
      </c>
      <c r="N7509" s="31" t="s">
        <v>25930</v>
      </c>
      <c r="O7509" s="31" t="s">
        <v>25929</v>
      </c>
      <c r="P7509" s="32" t="s">
        <v>66</v>
      </c>
      <c r="Q7509" s="32">
        <v>1</v>
      </c>
      <c r="R7509" t="str">
        <f t="shared" si="117"/>
        <v>Лукаш О.В.ПП,маг "Оксамит" г.Шепетовка, шоссе Староконстантиновское, д.38</v>
      </c>
    </row>
    <row r="7510" spans="1:18" hidden="1" x14ac:dyDescent="0.25">
      <c r="A7510" s="32">
        <v>164116</v>
      </c>
      <c r="B7510" s="31" t="s">
        <v>17934</v>
      </c>
      <c r="C7510" s="31" t="s">
        <v>17935</v>
      </c>
      <c r="D7510" s="31" t="s">
        <v>17936</v>
      </c>
      <c r="E7510" s="31" t="s">
        <v>135</v>
      </c>
      <c r="F7510" s="31" t="s">
        <v>122</v>
      </c>
      <c r="G7510" s="31" t="s">
        <v>107</v>
      </c>
      <c r="H7510" s="31" t="s">
        <v>108</v>
      </c>
      <c r="I7510" s="31"/>
      <c r="J7510" s="31"/>
      <c r="K7510" s="31" t="s">
        <v>110</v>
      </c>
      <c r="L7510" s="31" t="s">
        <v>17935</v>
      </c>
      <c r="M7510" s="31" t="s">
        <v>11</v>
      </c>
      <c r="N7510" s="31" t="s">
        <v>25930</v>
      </c>
      <c r="O7510" s="31" t="s">
        <v>25929</v>
      </c>
      <c r="P7510" s="32" t="s">
        <v>66</v>
      </c>
      <c r="Q7510" s="32">
        <v>1</v>
      </c>
      <c r="R7510" t="str">
        <f t="shared" si="117"/>
        <v>Лукаш О.В.ПП,маг "Оксамит" г.Шепетовка, шоссе Староконстантиновское, д.38</v>
      </c>
    </row>
    <row r="7511" spans="1:18" hidden="1" x14ac:dyDescent="0.25">
      <c r="A7511" s="32">
        <v>164119</v>
      </c>
      <c r="B7511" s="31" t="s">
        <v>17939</v>
      </c>
      <c r="C7511" s="31" t="s">
        <v>10218</v>
      </c>
      <c r="D7511" s="31" t="s">
        <v>17940</v>
      </c>
      <c r="E7511" s="31" t="s">
        <v>145</v>
      </c>
      <c r="F7511" s="31" t="s">
        <v>122</v>
      </c>
      <c r="G7511" s="31" t="s">
        <v>107</v>
      </c>
      <c r="H7511" s="31" t="s">
        <v>108</v>
      </c>
      <c r="I7511" s="31"/>
      <c r="J7511" s="31"/>
      <c r="K7511" s="31" t="s">
        <v>110</v>
      </c>
      <c r="L7511" s="31" t="s">
        <v>10218</v>
      </c>
      <c r="M7511" s="31" t="s">
        <v>13</v>
      </c>
      <c r="N7511" s="31" t="s">
        <v>25931</v>
      </c>
      <c r="O7511" s="31" t="s">
        <v>25929</v>
      </c>
      <c r="P7511" s="32" t="s">
        <v>67</v>
      </c>
      <c r="Q7511" s="32">
        <v>0.5</v>
      </c>
      <c r="R7511" t="str">
        <f t="shared" si="117"/>
        <v>Лукова О.В. ПП, маг. "Продукти" р-н Волочисский Район, с.Бубновка, ул.Центральная, д.20</v>
      </c>
    </row>
    <row r="7512" spans="1:18" hidden="1" x14ac:dyDescent="0.25">
      <c r="A7512" s="32">
        <v>477815</v>
      </c>
      <c r="B7512" s="31" t="s">
        <v>872</v>
      </c>
      <c r="C7512" s="31" t="s">
        <v>873</v>
      </c>
      <c r="D7512" s="31" t="s">
        <v>874</v>
      </c>
      <c r="E7512" s="31" t="s">
        <v>145</v>
      </c>
      <c r="F7512" s="31" t="s">
        <v>122</v>
      </c>
      <c r="G7512" s="31" t="s">
        <v>107</v>
      </c>
      <c r="H7512" s="31" t="s">
        <v>108</v>
      </c>
      <c r="I7512" s="31" t="s">
        <v>875</v>
      </c>
      <c r="J7512" s="31" t="s">
        <v>876</v>
      </c>
      <c r="K7512" s="31" t="s">
        <v>110</v>
      </c>
      <c r="L7512" s="31" t="s">
        <v>873</v>
      </c>
      <c r="M7512" s="31" t="s">
        <v>16</v>
      </c>
      <c r="N7512" s="31" t="s">
        <v>25931</v>
      </c>
      <c r="O7512" s="31" t="s">
        <v>25929</v>
      </c>
      <c r="P7512" s="32" t="s">
        <v>25948</v>
      </c>
      <c r="Q7512" s="32">
        <v>0</v>
      </c>
      <c r="R7512" t="str">
        <f t="shared" si="117"/>
        <v>Паньков В.І. ПП, маг. "Продукти" р-н Виньковецкий Район, с.Дашковцы, ул.Затонского, д.23</v>
      </c>
    </row>
    <row r="7513" spans="1:18" hidden="1" x14ac:dyDescent="0.25">
      <c r="A7513" s="32">
        <v>578005</v>
      </c>
      <c r="B7513" s="31" t="s">
        <v>897</v>
      </c>
      <c r="C7513" s="31" t="s">
        <v>898</v>
      </c>
      <c r="D7513" s="31" t="s">
        <v>899</v>
      </c>
      <c r="E7513" s="31" t="s">
        <v>145</v>
      </c>
      <c r="F7513" s="31" t="s">
        <v>122</v>
      </c>
      <c r="G7513" s="31" t="s">
        <v>107</v>
      </c>
      <c r="H7513" s="31" t="s">
        <v>108</v>
      </c>
      <c r="I7513" s="31" t="s">
        <v>900</v>
      </c>
      <c r="J7513" s="31" t="s">
        <v>901</v>
      </c>
      <c r="K7513" s="31" t="s">
        <v>110</v>
      </c>
      <c r="L7513" s="31" t="s">
        <v>898</v>
      </c>
      <c r="M7513" s="31" t="s">
        <v>14</v>
      </c>
      <c r="N7513" s="31" t="s">
        <v>25931</v>
      </c>
      <c r="O7513" s="31" t="s">
        <v>25929</v>
      </c>
      <c r="P7513" s="32" t="s">
        <v>67</v>
      </c>
      <c r="Q7513" s="32">
        <v>1</v>
      </c>
      <c r="R7513" t="str">
        <f t="shared" si="117"/>
        <v>Стойко І.М. ПП, маг. "Арт-Макс" р-н Ярмолинецкий Район, с.Антоновцы, ул.Хмельницкая, д.5</v>
      </c>
    </row>
    <row r="7514" spans="1:18" hidden="1" x14ac:dyDescent="0.25">
      <c r="A7514" s="32">
        <v>600985</v>
      </c>
      <c r="B7514" s="31" t="s">
        <v>4949</v>
      </c>
      <c r="C7514" s="31" t="s">
        <v>4950</v>
      </c>
      <c r="D7514" s="31" t="s">
        <v>4951</v>
      </c>
      <c r="E7514" s="31" t="s">
        <v>135</v>
      </c>
      <c r="F7514" s="31" t="s">
        <v>122</v>
      </c>
      <c r="G7514" s="31" t="s">
        <v>107</v>
      </c>
      <c r="H7514" s="31" t="s">
        <v>108</v>
      </c>
      <c r="I7514" s="31" t="s">
        <v>4952</v>
      </c>
      <c r="J7514" s="31" t="s">
        <v>4953</v>
      </c>
      <c r="K7514" s="31" t="s">
        <v>110</v>
      </c>
      <c r="L7514" s="31" t="s">
        <v>4950</v>
      </c>
      <c r="M7514" s="31" t="s">
        <v>8</v>
      </c>
      <c r="N7514" s="31" t="s">
        <v>25930</v>
      </c>
      <c r="O7514" s="31" t="s">
        <v>25929</v>
      </c>
      <c r="P7514" s="32" t="s">
        <v>67</v>
      </c>
      <c r="Q7514" s="32">
        <v>0.5</v>
      </c>
      <c r="R7514" t="str">
        <f t="shared" si="117"/>
        <v>Рукавчук Т.І. ПП, маг. "Продукти" р-н Полонский Район, с.Белецкое (0)</v>
      </c>
    </row>
    <row r="7515" spans="1:18" hidden="1" x14ac:dyDescent="0.25">
      <c r="A7515" s="32">
        <v>600987</v>
      </c>
      <c r="B7515" s="31" t="s">
        <v>4954</v>
      </c>
      <c r="C7515" s="31" t="s">
        <v>4955</v>
      </c>
      <c r="D7515" s="31" t="s">
        <v>4956</v>
      </c>
      <c r="E7515" s="31" t="s">
        <v>135</v>
      </c>
      <c r="F7515" s="31" t="s">
        <v>122</v>
      </c>
      <c r="G7515" s="31" t="s">
        <v>107</v>
      </c>
      <c r="H7515" s="31" t="s">
        <v>108</v>
      </c>
      <c r="I7515" s="31" t="s">
        <v>4957</v>
      </c>
      <c r="J7515" s="31" t="s">
        <v>4958</v>
      </c>
      <c r="K7515" s="31" t="s">
        <v>110</v>
      </c>
      <c r="L7515" s="31" t="s">
        <v>4955</v>
      </c>
      <c r="M7515" s="31" t="s">
        <v>8</v>
      </c>
      <c r="N7515" s="31" t="s">
        <v>25930</v>
      </c>
      <c r="O7515" s="31" t="s">
        <v>25929</v>
      </c>
      <c r="P7515" s="32" t="s">
        <v>67</v>
      </c>
      <c r="Q7515" s="32">
        <v>0.5</v>
      </c>
      <c r="R7515" t="str">
        <f t="shared" si="117"/>
        <v>Можейко С.М. ПП, маг. "Продукти" р-н Шепетовский Район, с.Дубиевка (0)</v>
      </c>
    </row>
    <row r="7516" spans="1:18" hidden="1" x14ac:dyDescent="0.25">
      <c r="A7516" s="32">
        <v>601036</v>
      </c>
      <c r="B7516" s="31" t="s">
        <v>4971</v>
      </c>
      <c r="C7516" s="31" t="s">
        <v>4972</v>
      </c>
      <c r="D7516" s="31" t="s">
        <v>4973</v>
      </c>
      <c r="E7516" s="31" t="s">
        <v>135</v>
      </c>
      <c r="F7516" s="31" t="s">
        <v>122</v>
      </c>
      <c r="G7516" s="31" t="s">
        <v>107</v>
      </c>
      <c r="H7516" s="31" t="s">
        <v>108</v>
      </c>
      <c r="I7516" s="31" t="s">
        <v>4974</v>
      </c>
      <c r="J7516" s="31" t="s">
        <v>4975</v>
      </c>
      <c r="K7516" s="31" t="s">
        <v>110</v>
      </c>
      <c r="L7516" s="31" t="s">
        <v>4972</v>
      </c>
      <c r="M7516" s="31" t="s">
        <v>8</v>
      </c>
      <c r="N7516" s="31" t="s">
        <v>25930</v>
      </c>
      <c r="O7516" s="31" t="s">
        <v>25929</v>
      </c>
      <c r="P7516" s="32" t="s">
        <v>67</v>
      </c>
      <c r="Q7516" s="32">
        <v>0.5</v>
      </c>
      <c r="R7516" t="str">
        <f t="shared" si="117"/>
        <v>Літвінова С.М. ПП, маг. "Пролісок" р-н Шепетовский Район, с.Поляна, ул.Центральная, д.1</v>
      </c>
    </row>
    <row r="7517" spans="1:18" hidden="1" x14ac:dyDescent="0.25">
      <c r="A7517" s="32">
        <v>847258</v>
      </c>
      <c r="B7517" s="31" t="s">
        <v>5235</v>
      </c>
      <c r="C7517" s="31" t="s">
        <v>5236</v>
      </c>
      <c r="D7517" s="31" t="s">
        <v>5237</v>
      </c>
      <c r="E7517" s="31" t="s">
        <v>145</v>
      </c>
      <c r="F7517" s="31" t="s">
        <v>122</v>
      </c>
      <c r="G7517" s="31" t="s">
        <v>107</v>
      </c>
      <c r="H7517" s="31" t="s">
        <v>108</v>
      </c>
      <c r="I7517" s="31" t="s">
        <v>5238</v>
      </c>
      <c r="J7517" s="31" t="s">
        <v>5239</v>
      </c>
      <c r="K7517" s="31" t="s">
        <v>110</v>
      </c>
      <c r="L7517" s="31" t="s">
        <v>5236</v>
      </c>
      <c r="M7517" s="31" t="s">
        <v>12</v>
      </c>
      <c r="N7517" s="31" t="s">
        <v>25930</v>
      </c>
      <c r="O7517" s="31" t="s">
        <v>25929</v>
      </c>
      <c r="P7517" s="32" t="s">
        <v>67</v>
      </c>
      <c r="Q7517" s="32">
        <v>0.5</v>
      </c>
      <c r="R7517" t="str">
        <f t="shared" si="117"/>
        <v>Комарова В.В. ПП, маг. "Продукти" р-н Изяславский Район, г.Изяслав, ул.Октябрьская, д.56</v>
      </c>
    </row>
    <row r="7518" spans="1:18" hidden="1" x14ac:dyDescent="0.25">
      <c r="A7518" s="32">
        <v>859039</v>
      </c>
      <c r="B7518" s="31" t="s">
        <v>5848</v>
      </c>
      <c r="C7518" s="31" t="s">
        <v>5849</v>
      </c>
      <c r="D7518" s="31" t="s">
        <v>5850</v>
      </c>
      <c r="E7518" s="31" t="s">
        <v>145</v>
      </c>
      <c r="F7518" s="31" t="s">
        <v>122</v>
      </c>
      <c r="G7518" s="31" t="s">
        <v>107</v>
      </c>
      <c r="H7518" s="31" t="s">
        <v>108</v>
      </c>
      <c r="I7518" s="31" t="s">
        <v>5851</v>
      </c>
      <c r="J7518" s="31" t="s">
        <v>5852</v>
      </c>
      <c r="K7518" s="31" t="s">
        <v>110</v>
      </c>
      <c r="L7518" s="31" t="s">
        <v>5849</v>
      </c>
      <c r="M7518" s="31" t="s">
        <v>16</v>
      </c>
      <c r="N7518" s="31" t="s">
        <v>25931</v>
      </c>
      <c r="O7518" s="31" t="s">
        <v>25929</v>
      </c>
      <c r="P7518" s="32" t="s">
        <v>66</v>
      </c>
      <c r="Q7518" s="32">
        <v>1</v>
      </c>
      <c r="R7518" t="str">
        <f t="shared" si="117"/>
        <v>Матвійчук О.М. ПП, маг. "Мандарин" р-н Хмельницкий Район, пгт.Марьяновка, ул.Чапаева, д.71</v>
      </c>
    </row>
    <row r="7519" spans="1:18" hidden="1" x14ac:dyDescent="0.25">
      <c r="A7519" s="32">
        <v>870969</v>
      </c>
      <c r="B7519" s="31" t="s">
        <v>5958</v>
      </c>
      <c r="C7519" s="31" t="s">
        <v>5959</v>
      </c>
      <c r="D7519" s="31" t="s">
        <v>5960</v>
      </c>
      <c r="E7519" s="31" t="s">
        <v>145</v>
      </c>
      <c r="F7519" s="31" t="s">
        <v>122</v>
      </c>
      <c r="G7519" s="31" t="s">
        <v>107</v>
      </c>
      <c r="H7519" s="31" t="s">
        <v>108</v>
      </c>
      <c r="I7519" s="31" t="s">
        <v>5961</v>
      </c>
      <c r="J7519" s="31" t="s">
        <v>5962</v>
      </c>
      <c r="K7519" s="31" t="s">
        <v>110</v>
      </c>
      <c r="L7519" s="31" t="s">
        <v>5959</v>
      </c>
      <c r="M7519" s="31" t="s">
        <v>15</v>
      </c>
      <c r="N7519" s="31" t="s">
        <v>25931</v>
      </c>
      <c r="O7519" s="31" t="s">
        <v>25929</v>
      </c>
      <c r="P7519" s="32" t="s">
        <v>67</v>
      </c>
      <c r="Q7519" s="32">
        <v>0.5</v>
      </c>
      <c r="R7519" t="str">
        <f t="shared" si="117"/>
        <v>Колодій Н.В. ПП, маг. "Караван" р-н Волочисский Район, с.Бронивка, ул.Центральная, д.10</v>
      </c>
    </row>
    <row r="7520" spans="1:18" hidden="1" x14ac:dyDescent="0.25">
      <c r="A7520" s="32">
        <v>879646</v>
      </c>
      <c r="B7520" s="31" t="s">
        <v>5989</v>
      </c>
      <c r="C7520" s="31" t="s">
        <v>5990</v>
      </c>
      <c r="D7520" s="31" t="s">
        <v>5991</v>
      </c>
      <c r="E7520" s="31" t="s">
        <v>145</v>
      </c>
      <c r="F7520" s="31" t="s">
        <v>122</v>
      </c>
      <c r="G7520" s="31" t="s">
        <v>107</v>
      </c>
      <c r="H7520" s="31" t="s">
        <v>108</v>
      </c>
      <c r="I7520" s="31" t="s">
        <v>124</v>
      </c>
      <c r="J7520" s="31" t="s">
        <v>109</v>
      </c>
      <c r="K7520" s="31" t="s">
        <v>110</v>
      </c>
      <c r="L7520" s="31" t="s">
        <v>5990</v>
      </c>
      <c r="M7520" s="31" t="s">
        <v>25936</v>
      </c>
      <c r="N7520" s="31" t="s">
        <v>25931</v>
      </c>
      <c r="O7520" s="31" t="s">
        <v>25929</v>
      </c>
      <c r="P7520" s="32" t="s">
        <v>67</v>
      </c>
      <c r="Q7520" s="32">
        <v>0.5</v>
      </c>
      <c r="R7520" t="str">
        <f t="shared" si="117"/>
        <v>Волошина І.Г. ПП, маг. "Міні-маркет" р-н Ярмолинецкий Район, пгт.Ярмолинцы, пер.Чапаева, д.60</v>
      </c>
    </row>
    <row r="7521" spans="1:18" hidden="1" x14ac:dyDescent="0.25">
      <c r="A7521" s="32">
        <v>879648</v>
      </c>
      <c r="B7521" s="31" t="s">
        <v>5992</v>
      </c>
      <c r="C7521" s="31" t="s">
        <v>5993</v>
      </c>
      <c r="D7521" s="31" t="s">
        <v>5994</v>
      </c>
      <c r="E7521" s="31" t="s">
        <v>135</v>
      </c>
      <c r="F7521" s="31" t="s">
        <v>122</v>
      </c>
      <c r="G7521" s="31" t="s">
        <v>107</v>
      </c>
      <c r="H7521" s="31" t="s">
        <v>108</v>
      </c>
      <c r="I7521" s="31" t="s">
        <v>5995</v>
      </c>
      <c r="J7521" s="31" t="s">
        <v>5996</v>
      </c>
      <c r="K7521" s="31" t="s">
        <v>110</v>
      </c>
      <c r="L7521" s="31" t="s">
        <v>5993</v>
      </c>
      <c r="M7521" s="31" t="s">
        <v>10</v>
      </c>
      <c r="N7521" s="31" t="s">
        <v>25930</v>
      </c>
      <c r="O7521" s="31" t="s">
        <v>25929</v>
      </c>
      <c r="P7521" s="32" t="s">
        <v>66</v>
      </c>
      <c r="Q7521" s="32">
        <v>1</v>
      </c>
      <c r="R7521" t="str">
        <f t="shared" si="117"/>
        <v>Гаврилюк Л.В. ПП, маг.-лоток г.Нетишин, просп Независимости, д.22 Д</v>
      </c>
    </row>
    <row r="7522" spans="1:18" hidden="1" x14ac:dyDescent="0.25">
      <c r="A7522" s="32">
        <v>879665</v>
      </c>
      <c r="B7522" s="31" t="s">
        <v>6064</v>
      </c>
      <c r="C7522" s="31" t="s">
        <v>6065</v>
      </c>
      <c r="D7522" s="31" t="s">
        <v>6066</v>
      </c>
      <c r="E7522" s="31" t="s">
        <v>145</v>
      </c>
      <c r="F7522" s="31" t="s">
        <v>122</v>
      </c>
      <c r="G7522" s="31" t="s">
        <v>107</v>
      </c>
      <c r="H7522" s="31" t="s">
        <v>108</v>
      </c>
      <c r="I7522" s="31" t="s">
        <v>124</v>
      </c>
      <c r="J7522" s="31" t="s">
        <v>109</v>
      </c>
      <c r="K7522" s="31" t="s">
        <v>110</v>
      </c>
      <c r="L7522" s="31" t="s">
        <v>6065</v>
      </c>
      <c r="M7522" s="31" t="s">
        <v>14</v>
      </c>
      <c r="N7522" s="31" t="s">
        <v>25931</v>
      </c>
      <c r="O7522" s="31" t="s">
        <v>25929</v>
      </c>
      <c r="P7522" s="32" t="s">
        <v>67</v>
      </c>
      <c r="Q7522" s="32">
        <v>0</v>
      </c>
      <c r="R7522" t="str">
        <f t="shared" si="117"/>
        <v>Сушицький О.Б. ПП, маг. "Смотрич" р-н Хмельницкий Район, с.Гвардейское, ул.Кутузова, д.1/1</v>
      </c>
    </row>
    <row r="7523" spans="1:18" hidden="1" x14ac:dyDescent="0.25">
      <c r="A7523" s="32">
        <v>879666</v>
      </c>
      <c r="B7523" s="31" t="s">
        <v>6067</v>
      </c>
      <c r="C7523" s="31" t="s">
        <v>6068</v>
      </c>
      <c r="D7523" s="31" t="s">
        <v>6069</v>
      </c>
      <c r="E7523" s="31" t="s">
        <v>145</v>
      </c>
      <c r="F7523" s="31" t="s">
        <v>122</v>
      </c>
      <c r="G7523" s="31" t="s">
        <v>107</v>
      </c>
      <c r="H7523" s="31" t="s">
        <v>108</v>
      </c>
      <c r="I7523" s="31" t="s">
        <v>124</v>
      </c>
      <c r="J7523" s="31" t="s">
        <v>109</v>
      </c>
      <c r="K7523" s="31" t="s">
        <v>110</v>
      </c>
      <c r="L7523" s="31" t="s">
        <v>6068</v>
      </c>
      <c r="M7523" s="31" t="s">
        <v>14</v>
      </c>
      <c r="N7523" s="31" t="s">
        <v>25931</v>
      </c>
      <c r="O7523" s="31" t="s">
        <v>25929</v>
      </c>
      <c r="P7523" s="32" t="s">
        <v>67</v>
      </c>
      <c r="Q7523" s="32">
        <v>0.5</v>
      </c>
      <c r="R7523" t="str">
        <f t="shared" si="117"/>
        <v>Таралевич С.Д. ПП, маг. "Ромашка" р-н Хмельницкий Район, с.Гвардейское (біля сільської ради)</v>
      </c>
    </row>
    <row r="7524" spans="1:18" hidden="1" x14ac:dyDescent="0.25">
      <c r="A7524" s="32">
        <v>879671</v>
      </c>
      <c r="B7524" s="31" t="s">
        <v>6085</v>
      </c>
      <c r="C7524" s="31" t="s">
        <v>4579</v>
      </c>
      <c r="D7524" s="31" t="s">
        <v>6086</v>
      </c>
      <c r="E7524" s="31" t="s">
        <v>145</v>
      </c>
      <c r="F7524" s="31" t="s">
        <v>122</v>
      </c>
      <c r="G7524" s="31" t="s">
        <v>107</v>
      </c>
      <c r="H7524" s="31" t="s">
        <v>108</v>
      </c>
      <c r="I7524" s="31" t="s">
        <v>6087</v>
      </c>
      <c r="J7524" s="31" t="s">
        <v>6088</v>
      </c>
      <c r="K7524" s="31" t="s">
        <v>110</v>
      </c>
      <c r="L7524" s="31" t="s">
        <v>4579</v>
      </c>
      <c r="M7524" s="31" t="s">
        <v>25936</v>
      </c>
      <c r="N7524" s="31" t="s">
        <v>25931</v>
      </c>
      <c r="O7524" s="31" t="s">
        <v>25929</v>
      </c>
      <c r="P7524" s="32" t="s">
        <v>67</v>
      </c>
      <c r="Q7524" s="32">
        <v>0.5</v>
      </c>
      <c r="R7524" t="str">
        <f t="shared" si="117"/>
        <v>Ярмолинецьке РСТ, маг. "Продукти" р-н Ярмолинецкий Район, с.Москалевка, ул.Ленина, д.11 Б (біля школи)</v>
      </c>
    </row>
    <row r="7525" spans="1:18" hidden="1" x14ac:dyDescent="0.25">
      <c r="A7525" s="32">
        <v>879672</v>
      </c>
      <c r="B7525" s="31" t="s">
        <v>6089</v>
      </c>
      <c r="C7525" s="31" t="s">
        <v>4579</v>
      </c>
      <c r="D7525" s="31" t="s">
        <v>6090</v>
      </c>
      <c r="E7525" s="31" t="s">
        <v>145</v>
      </c>
      <c r="F7525" s="31" t="s">
        <v>122</v>
      </c>
      <c r="G7525" s="31" t="s">
        <v>107</v>
      </c>
      <c r="H7525" s="31" t="s">
        <v>108</v>
      </c>
      <c r="I7525" s="31" t="s">
        <v>6087</v>
      </c>
      <c r="J7525" s="31" t="s">
        <v>6088</v>
      </c>
      <c r="K7525" s="31" t="s">
        <v>110</v>
      </c>
      <c r="L7525" s="31" t="s">
        <v>4579</v>
      </c>
      <c r="M7525" s="31" t="s">
        <v>25936</v>
      </c>
      <c r="N7525" s="31" t="s">
        <v>25931</v>
      </c>
      <c r="O7525" s="31" t="s">
        <v>25929</v>
      </c>
      <c r="P7525" s="32" t="s">
        <v>67</v>
      </c>
      <c r="Q7525" s="32">
        <v>0.5</v>
      </c>
      <c r="R7525" t="str">
        <f t="shared" si="117"/>
        <v>Ярмолинецьке РСТ, маг. "Продукти" р-н Ярмолинецкий Район, с.Корытна, ул.Шкільна, д.18 (біля школи)</v>
      </c>
    </row>
    <row r="7526" spans="1:18" hidden="1" x14ac:dyDescent="0.25">
      <c r="A7526" s="32">
        <v>880335</v>
      </c>
      <c r="B7526" s="31" t="s">
        <v>6091</v>
      </c>
      <c r="C7526" s="31" t="s">
        <v>6092</v>
      </c>
      <c r="D7526" s="31" t="s">
        <v>6093</v>
      </c>
      <c r="E7526" s="31" t="s">
        <v>135</v>
      </c>
      <c r="F7526" s="31" t="s">
        <v>122</v>
      </c>
      <c r="G7526" s="31" t="s">
        <v>107</v>
      </c>
      <c r="H7526" s="31" t="s">
        <v>108</v>
      </c>
      <c r="I7526" s="31" t="s">
        <v>6094</v>
      </c>
      <c r="J7526" s="31" t="s">
        <v>6095</v>
      </c>
      <c r="K7526" s="31" t="s">
        <v>110</v>
      </c>
      <c r="L7526" s="31" t="s">
        <v>6092</v>
      </c>
      <c r="M7526" s="31" t="s">
        <v>9</v>
      </c>
      <c r="N7526" s="31" t="s">
        <v>25930</v>
      </c>
      <c r="O7526" s="31" t="s">
        <v>25929</v>
      </c>
      <c r="P7526" s="32" t="s">
        <v>67</v>
      </c>
      <c r="Q7526" s="32">
        <v>0</v>
      </c>
      <c r="R7526" t="str">
        <f t="shared" si="117"/>
        <v>Сергієва Н.М. ПП, маг. "Продукти" р-н Белогорский Район, с.Окоп, ул.Яблоневая, д.33</v>
      </c>
    </row>
    <row r="7527" spans="1:18" hidden="1" x14ac:dyDescent="0.25">
      <c r="A7527" s="32">
        <v>880336</v>
      </c>
      <c r="B7527" s="31" t="s">
        <v>6096</v>
      </c>
      <c r="C7527" s="31" t="s">
        <v>6097</v>
      </c>
      <c r="D7527" s="31" t="s">
        <v>6098</v>
      </c>
      <c r="E7527" s="31" t="s">
        <v>135</v>
      </c>
      <c r="F7527" s="31" t="s">
        <v>122</v>
      </c>
      <c r="G7527" s="31" t="s">
        <v>107</v>
      </c>
      <c r="H7527" s="31" t="s">
        <v>108</v>
      </c>
      <c r="I7527" s="31" t="s">
        <v>6099</v>
      </c>
      <c r="J7527" s="31" t="s">
        <v>6100</v>
      </c>
      <c r="K7527" s="31" t="s">
        <v>110</v>
      </c>
      <c r="L7527" s="31" t="s">
        <v>6097</v>
      </c>
      <c r="M7527" s="31" t="s">
        <v>9</v>
      </c>
      <c r="N7527" s="31" t="s">
        <v>25930</v>
      </c>
      <c r="O7527" s="31" t="s">
        <v>25929</v>
      </c>
      <c r="P7527" s="32" t="s">
        <v>67</v>
      </c>
      <c r="Q7527" s="32">
        <v>0.5</v>
      </c>
      <c r="R7527" t="str">
        <f t="shared" si="117"/>
        <v>Корягіна Т.Г. ПП, маг. "Економ" р-н Белогорский Район, пгт.Белогорье, ул.Мира, д.1</v>
      </c>
    </row>
    <row r="7528" spans="1:18" hidden="1" x14ac:dyDescent="0.25">
      <c r="A7528" s="32">
        <v>778668</v>
      </c>
      <c r="B7528" s="31" t="s">
        <v>6115</v>
      </c>
      <c r="C7528" s="31" t="s">
        <v>5967</v>
      </c>
      <c r="D7528" s="31" t="s">
        <v>6116</v>
      </c>
      <c r="E7528" s="31" t="s">
        <v>145</v>
      </c>
      <c r="F7528" s="31" t="s">
        <v>122</v>
      </c>
      <c r="G7528" s="31" t="s">
        <v>155</v>
      </c>
      <c r="H7528" s="31" t="s">
        <v>108</v>
      </c>
      <c r="I7528" s="31" t="s">
        <v>3912</v>
      </c>
      <c r="J7528" s="31" t="s">
        <v>3913</v>
      </c>
      <c r="K7528" s="31" t="s">
        <v>110</v>
      </c>
      <c r="L7528" s="31" t="s">
        <v>5967</v>
      </c>
      <c r="M7528" s="31" t="s">
        <v>25936</v>
      </c>
      <c r="N7528" s="31" t="s">
        <v>25931</v>
      </c>
      <c r="O7528" s="31" t="s">
        <v>25929</v>
      </c>
      <c r="P7528" s="32" t="s">
        <v>66</v>
      </c>
      <c r="Q7528" s="32">
        <v>1</v>
      </c>
      <c r="R7528" t="str">
        <f t="shared" si="117"/>
        <v>Експресс-продукт ТзОВ ", маг. "Кошик" р-н Городокский Район, г.Городок, ул.Грушевского, д.88</v>
      </c>
    </row>
    <row r="7529" spans="1:18" hidden="1" x14ac:dyDescent="0.25">
      <c r="A7529" s="32">
        <v>883240</v>
      </c>
      <c r="B7529" s="31" t="s">
        <v>6128</v>
      </c>
      <c r="C7529" s="31" t="s">
        <v>6129</v>
      </c>
      <c r="D7529" s="31" t="s">
        <v>6130</v>
      </c>
      <c r="E7529" s="31" t="s">
        <v>145</v>
      </c>
      <c r="F7529" s="31" t="s">
        <v>122</v>
      </c>
      <c r="G7529" s="31" t="s">
        <v>107</v>
      </c>
      <c r="H7529" s="31" t="s">
        <v>108</v>
      </c>
      <c r="I7529" s="31" t="s">
        <v>6131</v>
      </c>
      <c r="J7529" s="31" t="s">
        <v>6132</v>
      </c>
      <c r="K7529" s="31" t="s">
        <v>110</v>
      </c>
      <c r="L7529" s="31" t="s">
        <v>6129</v>
      </c>
      <c r="M7529" s="31" t="s">
        <v>25936</v>
      </c>
      <c r="N7529" s="31" t="s">
        <v>25931</v>
      </c>
      <c r="O7529" s="31" t="s">
        <v>25929</v>
      </c>
      <c r="P7529" s="32" t="s">
        <v>66</v>
      </c>
      <c r="Q7529" s="32">
        <v>0.5</v>
      </c>
      <c r="R7529" t="str">
        <f t="shared" si="117"/>
        <v>Лещишена В.В. ПП, маг. "Продукти" р-н Городокский Район, с.Бедриковцы, ул.Центральная, д.0</v>
      </c>
    </row>
    <row r="7530" spans="1:18" hidden="1" x14ac:dyDescent="0.25">
      <c r="A7530" s="32">
        <v>884306</v>
      </c>
      <c r="B7530" s="31" t="s">
        <v>6154</v>
      </c>
      <c r="C7530" s="31" t="s">
        <v>6155</v>
      </c>
      <c r="D7530" s="31" t="s">
        <v>6156</v>
      </c>
      <c r="E7530" s="31" t="s">
        <v>135</v>
      </c>
      <c r="F7530" s="31" t="s">
        <v>122</v>
      </c>
      <c r="G7530" s="31" t="s">
        <v>107</v>
      </c>
      <c r="H7530" s="31" t="s">
        <v>108</v>
      </c>
      <c r="I7530" s="31" t="s">
        <v>6157</v>
      </c>
      <c r="J7530" s="31" t="s">
        <v>6158</v>
      </c>
      <c r="K7530" s="31" t="s">
        <v>110</v>
      </c>
      <c r="L7530" s="31" t="s">
        <v>6155</v>
      </c>
      <c r="M7530" s="31" t="s">
        <v>7</v>
      </c>
      <c r="N7530" s="31" t="s">
        <v>25930</v>
      </c>
      <c r="O7530" s="31" t="s">
        <v>25929</v>
      </c>
      <c r="P7530" s="32" t="s">
        <v>67</v>
      </c>
      <c r="Q7530" s="32">
        <v>0.5</v>
      </c>
      <c r="R7530" t="str">
        <f t="shared" si="117"/>
        <v>Таранюк В.В. ПП, маг. "Шлях" р-н Изяславский Район, с.Михля, ул.Мира, д.10</v>
      </c>
    </row>
    <row r="7531" spans="1:18" hidden="1" x14ac:dyDescent="0.25">
      <c r="A7531" s="32">
        <v>890242</v>
      </c>
      <c r="B7531" s="31" t="s">
        <v>6184</v>
      </c>
      <c r="C7531" s="31" t="s">
        <v>6185</v>
      </c>
      <c r="D7531" s="31" t="s">
        <v>6186</v>
      </c>
      <c r="E7531" s="31" t="s">
        <v>145</v>
      </c>
      <c r="F7531" s="31" t="s">
        <v>122</v>
      </c>
      <c r="G7531" s="31" t="s">
        <v>107</v>
      </c>
      <c r="H7531" s="31" t="s">
        <v>108</v>
      </c>
      <c r="I7531" s="31" t="s">
        <v>6187</v>
      </c>
      <c r="J7531" s="31" t="s">
        <v>6188</v>
      </c>
      <c r="K7531" s="31" t="s">
        <v>110</v>
      </c>
      <c r="L7531" s="31" t="s">
        <v>6185</v>
      </c>
      <c r="M7531" s="31" t="s">
        <v>13</v>
      </c>
      <c r="N7531" s="31" t="s">
        <v>25931</v>
      </c>
      <c r="O7531" s="31" t="s">
        <v>25929</v>
      </c>
      <c r="P7531" s="32" t="s">
        <v>67</v>
      </c>
      <c r="Q7531" s="32">
        <v>0.5</v>
      </c>
      <c r="R7531" t="str">
        <f t="shared" si="117"/>
        <v>Царкін О.О. ПП, маг. "Околиця" р-н Волочисский Район, с.Гречана, ул.Садовая, д.3 А</v>
      </c>
    </row>
    <row r="7532" spans="1:18" hidden="1" x14ac:dyDescent="0.25">
      <c r="A7532" s="32">
        <v>895332</v>
      </c>
      <c r="B7532" s="31" t="s">
        <v>6238</v>
      </c>
      <c r="C7532" s="31" t="s">
        <v>6239</v>
      </c>
      <c r="D7532" s="31" t="s">
        <v>6240</v>
      </c>
      <c r="E7532" s="31" t="s">
        <v>145</v>
      </c>
      <c r="F7532" s="31" t="s">
        <v>122</v>
      </c>
      <c r="G7532" s="31" t="s">
        <v>107</v>
      </c>
      <c r="H7532" s="31" t="s">
        <v>108</v>
      </c>
      <c r="I7532" s="31" t="s">
        <v>6241</v>
      </c>
      <c r="J7532" s="31" t="s">
        <v>6242</v>
      </c>
      <c r="K7532" s="31" t="s">
        <v>110</v>
      </c>
      <c r="L7532" s="31" t="s">
        <v>6239</v>
      </c>
      <c r="M7532" s="31" t="s">
        <v>14</v>
      </c>
      <c r="N7532" s="31" t="s">
        <v>25931</v>
      </c>
      <c r="O7532" s="31" t="s">
        <v>25929</v>
      </c>
      <c r="P7532" s="32" t="s">
        <v>66</v>
      </c>
      <c r="Q7532" s="32">
        <v>1</v>
      </c>
      <c r="R7532" t="str">
        <f t="shared" si="117"/>
        <v>Дробик Н.В. ПП, маг. "Продукти" г.Хмельницкий (Хмельницький р-н, дачний масив "Електроніка" (в районі села Шаровечка))</v>
      </c>
    </row>
    <row r="7533" spans="1:18" hidden="1" x14ac:dyDescent="0.25">
      <c r="A7533" s="32">
        <v>895333</v>
      </c>
      <c r="B7533" s="31" t="s">
        <v>6243</v>
      </c>
      <c r="C7533" s="31" t="s">
        <v>6244</v>
      </c>
      <c r="D7533" s="31" t="s">
        <v>6245</v>
      </c>
      <c r="E7533" s="31" t="s">
        <v>145</v>
      </c>
      <c r="F7533" s="31" t="s">
        <v>122</v>
      </c>
      <c r="G7533" s="31" t="s">
        <v>114</v>
      </c>
      <c r="H7533" s="31" t="s">
        <v>108</v>
      </c>
      <c r="I7533" s="31" t="s">
        <v>124</v>
      </c>
      <c r="J7533" s="31" t="s">
        <v>109</v>
      </c>
      <c r="K7533" s="31" t="s">
        <v>110</v>
      </c>
      <c r="L7533" s="31" t="s">
        <v>6244</v>
      </c>
      <c r="M7533" s="31" t="s">
        <v>13</v>
      </c>
      <c r="N7533" s="31" t="s">
        <v>25931</v>
      </c>
      <c r="O7533" s="31" t="s">
        <v>25929</v>
      </c>
      <c r="P7533" s="32" t="s">
        <v>66</v>
      </c>
      <c r="Q7533" s="32">
        <v>0.5</v>
      </c>
      <c r="R7533" t="str">
        <f t="shared" si="117"/>
        <v>Капура Н.А. ПП, бар "Каприз" р-н Волочисский Район, с.Купель, ул.Жилина, д.47 Б</v>
      </c>
    </row>
    <row r="7534" spans="1:18" hidden="1" x14ac:dyDescent="0.25">
      <c r="A7534" s="32">
        <v>895334</v>
      </c>
      <c r="B7534" s="31" t="s">
        <v>6246</v>
      </c>
      <c r="C7534" s="31" t="s">
        <v>6247</v>
      </c>
      <c r="D7534" s="31" t="s">
        <v>6248</v>
      </c>
      <c r="E7534" s="31" t="s">
        <v>145</v>
      </c>
      <c r="F7534" s="31" t="s">
        <v>122</v>
      </c>
      <c r="G7534" s="31" t="s">
        <v>107</v>
      </c>
      <c r="H7534" s="31" t="s">
        <v>108</v>
      </c>
      <c r="I7534" s="31" t="s">
        <v>6249</v>
      </c>
      <c r="J7534" s="31" t="s">
        <v>6250</v>
      </c>
      <c r="K7534" s="31" t="s">
        <v>110</v>
      </c>
      <c r="L7534" s="31" t="s">
        <v>6247</v>
      </c>
      <c r="M7534" s="31" t="s">
        <v>14</v>
      </c>
      <c r="N7534" s="31" t="s">
        <v>25931</v>
      </c>
      <c r="O7534" s="31" t="s">
        <v>25929</v>
      </c>
      <c r="P7534" s="32" t="s">
        <v>66</v>
      </c>
      <c r="Q7534" s="32">
        <v>1</v>
      </c>
      <c r="R7534" t="str">
        <f t="shared" si="117"/>
        <v>Осяк В.М. ПП, маг. "Айсберг 10" р-н Ярмолинецкий Район, с.Сутковцы, ул.Соборная, д.0</v>
      </c>
    </row>
    <row r="7535" spans="1:18" hidden="1" x14ac:dyDescent="0.25">
      <c r="A7535" s="32">
        <v>895335</v>
      </c>
      <c r="B7535" s="31" t="s">
        <v>6251</v>
      </c>
      <c r="C7535" s="31" t="s">
        <v>6252</v>
      </c>
      <c r="D7535" s="31" t="s">
        <v>6253</v>
      </c>
      <c r="E7535" s="31" t="s">
        <v>145</v>
      </c>
      <c r="F7535" s="31" t="s">
        <v>122</v>
      </c>
      <c r="G7535" s="31" t="s">
        <v>107</v>
      </c>
      <c r="H7535" s="31" t="s">
        <v>108</v>
      </c>
      <c r="I7535" s="31" t="s">
        <v>6249</v>
      </c>
      <c r="J7535" s="31" t="s">
        <v>6250</v>
      </c>
      <c r="K7535" s="31" t="s">
        <v>110</v>
      </c>
      <c r="L7535" s="31" t="s">
        <v>6252</v>
      </c>
      <c r="M7535" s="31" t="s">
        <v>14</v>
      </c>
      <c r="N7535" s="31" t="s">
        <v>25931</v>
      </c>
      <c r="O7535" s="31" t="s">
        <v>25929</v>
      </c>
      <c r="P7535" s="32" t="s">
        <v>66</v>
      </c>
      <c r="Q7535" s="32">
        <v>1</v>
      </c>
      <c r="R7535" t="str">
        <f t="shared" si="117"/>
        <v>Осяк В.М. ПП, маг. "Айсберг 11" р-н Ярмолинецкий Район, с.Жилинцы, д.0</v>
      </c>
    </row>
    <row r="7536" spans="1:18" hidden="1" x14ac:dyDescent="0.25">
      <c r="A7536" s="32">
        <v>895336</v>
      </c>
      <c r="B7536" s="31" t="s">
        <v>6254</v>
      </c>
      <c r="C7536" s="31" t="s">
        <v>6255</v>
      </c>
      <c r="D7536" s="31" t="s">
        <v>6256</v>
      </c>
      <c r="E7536" s="31" t="s">
        <v>145</v>
      </c>
      <c r="F7536" s="31" t="s">
        <v>122</v>
      </c>
      <c r="G7536" s="31" t="s">
        <v>107</v>
      </c>
      <c r="H7536" s="31" t="s">
        <v>108</v>
      </c>
      <c r="I7536" s="31" t="s">
        <v>6249</v>
      </c>
      <c r="J7536" s="31" t="s">
        <v>6250</v>
      </c>
      <c r="K7536" s="31" t="s">
        <v>110</v>
      </c>
      <c r="L7536" s="31" t="s">
        <v>6255</v>
      </c>
      <c r="M7536" s="31" t="s">
        <v>14</v>
      </c>
      <c r="N7536" s="31" t="s">
        <v>25931</v>
      </c>
      <c r="O7536" s="31" t="s">
        <v>25929</v>
      </c>
      <c r="P7536" s="32" t="s">
        <v>66</v>
      </c>
      <c r="Q7536" s="32">
        <v>1</v>
      </c>
      <c r="R7536" t="str">
        <f t="shared" si="117"/>
        <v>Осяк В.М. ПП, маг. "Айсберг 7" р-н Ярмолинецкий Район, с.Соколовка, ул.Центральная, д.1 В</v>
      </c>
    </row>
    <row r="7537" spans="1:18" hidden="1" x14ac:dyDescent="0.25">
      <c r="A7537" s="32">
        <v>895337</v>
      </c>
      <c r="B7537" s="31" t="s">
        <v>6257</v>
      </c>
      <c r="C7537" s="31" t="s">
        <v>6258</v>
      </c>
      <c r="D7537" s="31" t="s">
        <v>6259</v>
      </c>
      <c r="E7537" s="31" t="s">
        <v>145</v>
      </c>
      <c r="F7537" s="31" t="s">
        <v>122</v>
      </c>
      <c r="G7537" s="31" t="s">
        <v>107</v>
      </c>
      <c r="H7537" s="31" t="s">
        <v>108</v>
      </c>
      <c r="I7537" s="31" t="s">
        <v>6249</v>
      </c>
      <c r="J7537" s="31" t="s">
        <v>6250</v>
      </c>
      <c r="K7537" s="31" t="s">
        <v>110</v>
      </c>
      <c r="L7537" s="31" t="s">
        <v>6258</v>
      </c>
      <c r="M7537" s="31" t="s">
        <v>14</v>
      </c>
      <c r="N7537" s="31" t="s">
        <v>25931</v>
      </c>
      <c r="O7537" s="31" t="s">
        <v>25929</v>
      </c>
      <c r="P7537" s="32" t="s">
        <v>67</v>
      </c>
      <c r="Q7537" s="32">
        <v>1</v>
      </c>
      <c r="R7537" t="str">
        <f t="shared" si="117"/>
        <v>Осяк В.М. ПП, маг. "Айсберг 8" р-н Ярмолинецкий Район, с.Томашовка, ул.Крупской, д.2</v>
      </c>
    </row>
    <row r="7538" spans="1:18" hidden="1" x14ac:dyDescent="0.25">
      <c r="A7538" s="32">
        <v>895338</v>
      </c>
      <c r="B7538" s="31" t="s">
        <v>6260</v>
      </c>
      <c r="C7538" s="31" t="s">
        <v>6261</v>
      </c>
      <c r="D7538" s="31" t="s">
        <v>6262</v>
      </c>
      <c r="E7538" s="31" t="s">
        <v>145</v>
      </c>
      <c r="F7538" s="31" t="s">
        <v>122</v>
      </c>
      <c r="G7538" s="31" t="s">
        <v>107</v>
      </c>
      <c r="H7538" s="31" t="s">
        <v>108</v>
      </c>
      <c r="I7538" s="31" t="s">
        <v>6249</v>
      </c>
      <c r="J7538" s="31" t="s">
        <v>6250</v>
      </c>
      <c r="K7538" s="31" t="s">
        <v>110</v>
      </c>
      <c r="L7538" s="31" t="s">
        <v>6261</v>
      </c>
      <c r="M7538" s="31" t="s">
        <v>14</v>
      </c>
      <c r="N7538" s="31" t="s">
        <v>25931</v>
      </c>
      <c r="O7538" s="31" t="s">
        <v>25929</v>
      </c>
      <c r="P7538" s="32" t="s">
        <v>66</v>
      </c>
      <c r="Q7538" s="32">
        <v>1</v>
      </c>
      <c r="R7538" t="str">
        <f t="shared" si="117"/>
        <v>Осяк В.М. ПП, маг. "Айсберг 9" р-н Ярмолинецкий Район, с.Ясеновка, ул.Ватутина, д.1 А</v>
      </c>
    </row>
    <row r="7539" spans="1:18" hidden="1" x14ac:dyDescent="0.25">
      <c r="A7539" s="32">
        <v>895339</v>
      </c>
      <c r="B7539" s="31" t="s">
        <v>6263</v>
      </c>
      <c r="C7539" s="31" t="s">
        <v>2655</v>
      </c>
      <c r="D7539" s="31" t="s">
        <v>6264</v>
      </c>
      <c r="E7539" s="31" t="s">
        <v>145</v>
      </c>
      <c r="F7539" s="31" t="s">
        <v>122</v>
      </c>
      <c r="G7539" s="31" t="s">
        <v>107</v>
      </c>
      <c r="H7539" s="31" t="s">
        <v>108</v>
      </c>
      <c r="I7539" s="31" t="s">
        <v>6057</v>
      </c>
      <c r="J7539" s="31" t="s">
        <v>6058</v>
      </c>
      <c r="K7539" s="31" t="s">
        <v>110</v>
      </c>
      <c r="L7539" s="31" t="s">
        <v>2655</v>
      </c>
      <c r="M7539" s="31" t="s">
        <v>15</v>
      </c>
      <c r="N7539" s="31" t="s">
        <v>25931</v>
      </c>
      <c r="O7539" s="31" t="s">
        <v>25929</v>
      </c>
      <c r="P7539" s="32" t="s">
        <v>67</v>
      </c>
      <c r="Q7539" s="32">
        <v>0.5</v>
      </c>
      <c r="R7539" t="str">
        <f t="shared" si="117"/>
        <v>Оболонь Красилівське ДП ПАТ, маг. "Оболонь" р-н Волочисский Район, г.Волочиск, ул.Независимости, д.5</v>
      </c>
    </row>
    <row r="7540" spans="1:18" hidden="1" x14ac:dyDescent="0.25">
      <c r="A7540" s="32">
        <v>895347</v>
      </c>
      <c r="B7540" s="31" t="s">
        <v>6287</v>
      </c>
      <c r="C7540" s="31" t="s">
        <v>6288</v>
      </c>
      <c r="D7540" s="31" t="s">
        <v>6289</v>
      </c>
      <c r="E7540" s="31" t="s">
        <v>135</v>
      </c>
      <c r="F7540" s="31" t="s">
        <v>122</v>
      </c>
      <c r="G7540" s="31" t="s">
        <v>107</v>
      </c>
      <c r="H7540" s="31" t="s">
        <v>108</v>
      </c>
      <c r="I7540" s="31" t="s">
        <v>6290</v>
      </c>
      <c r="J7540" s="31" t="s">
        <v>6291</v>
      </c>
      <c r="K7540" s="31" t="s">
        <v>110</v>
      </c>
      <c r="L7540" s="31" t="s">
        <v>6288</v>
      </c>
      <c r="M7540" s="31" t="s">
        <v>7</v>
      </c>
      <c r="N7540" s="31" t="s">
        <v>25930</v>
      </c>
      <c r="O7540" s="31" t="s">
        <v>25929</v>
      </c>
      <c r="P7540" s="32" t="s">
        <v>67</v>
      </c>
      <c r="Q7540" s="32">
        <v>0</v>
      </c>
      <c r="R7540" t="str">
        <f t="shared" si="117"/>
        <v>Марковський В.Г. ПП, маг. "Апельсин" г.Славута, ул.Ярослава Мудрого, д.29 А</v>
      </c>
    </row>
    <row r="7541" spans="1:18" hidden="1" x14ac:dyDescent="0.25">
      <c r="A7541" s="32">
        <v>815401</v>
      </c>
      <c r="B7541" s="31" t="s">
        <v>3859</v>
      </c>
      <c r="C7541" s="31" t="s">
        <v>3860</v>
      </c>
      <c r="D7541" s="31" t="s">
        <v>3861</v>
      </c>
      <c r="E7541" s="31" t="s">
        <v>135</v>
      </c>
      <c r="F7541" s="31" t="s">
        <v>122</v>
      </c>
      <c r="G7541" s="31" t="s">
        <v>107</v>
      </c>
      <c r="H7541" s="31" t="s">
        <v>108</v>
      </c>
      <c r="I7541" s="31" t="s">
        <v>3862</v>
      </c>
      <c r="J7541" s="31" t="s">
        <v>3863</v>
      </c>
      <c r="K7541" s="31" t="s">
        <v>110</v>
      </c>
      <c r="L7541" s="31" t="s">
        <v>3860</v>
      </c>
      <c r="M7541" s="31" t="s">
        <v>7</v>
      </c>
      <c r="N7541" s="31" t="s">
        <v>25930</v>
      </c>
      <c r="O7541" s="31" t="s">
        <v>25929</v>
      </c>
      <c r="P7541" s="32" t="s">
        <v>67</v>
      </c>
      <c r="Q7541" s="32">
        <v>0.5</v>
      </c>
      <c r="R7541" t="str">
        <f t="shared" si="117"/>
        <v>Ковальчук С.В. ПП, маг. "Настуся" г.Славута, ул.Заречная, д.7</v>
      </c>
    </row>
    <row r="7542" spans="1:18" hidden="1" x14ac:dyDescent="0.25">
      <c r="A7542" s="32">
        <v>815417</v>
      </c>
      <c r="B7542" s="31" t="s">
        <v>3867</v>
      </c>
      <c r="C7542" s="31" t="s">
        <v>3868</v>
      </c>
      <c r="D7542" s="31" t="s">
        <v>3869</v>
      </c>
      <c r="E7542" s="31" t="s">
        <v>145</v>
      </c>
      <c r="F7542" s="31" t="s">
        <v>122</v>
      </c>
      <c r="G7542" s="31" t="s">
        <v>107</v>
      </c>
      <c r="H7542" s="31" t="s">
        <v>108</v>
      </c>
      <c r="I7542" s="31" t="s">
        <v>3870</v>
      </c>
      <c r="J7542" s="31" t="s">
        <v>3871</v>
      </c>
      <c r="K7542" s="31" t="s">
        <v>110</v>
      </c>
      <c r="L7542" s="31" t="s">
        <v>3868</v>
      </c>
      <c r="M7542" s="31" t="s">
        <v>16</v>
      </c>
      <c r="N7542" s="31" t="s">
        <v>25931</v>
      </c>
      <c r="O7542" s="31" t="s">
        <v>25929</v>
      </c>
      <c r="P7542" s="32" t="s">
        <v>66</v>
      </c>
      <c r="Q7542" s="32">
        <v>1</v>
      </c>
      <c r="R7542" t="str">
        <f t="shared" si="117"/>
        <v>Станкевич І.В. ПП, маг. "Продукти" р-н Хмельницкий Район, с.Малиничи, д.0 (0)</v>
      </c>
    </row>
    <row r="7543" spans="1:18" hidden="1" x14ac:dyDescent="0.25">
      <c r="A7543" s="32">
        <v>815488</v>
      </c>
      <c r="B7543" s="31" t="s">
        <v>3872</v>
      </c>
      <c r="C7543" s="31" t="s">
        <v>3873</v>
      </c>
      <c r="D7543" s="31" t="s">
        <v>3874</v>
      </c>
      <c r="E7543" s="31" t="s">
        <v>145</v>
      </c>
      <c r="F7543" s="31" t="s">
        <v>122</v>
      </c>
      <c r="G7543" s="31" t="s">
        <v>107</v>
      </c>
      <c r="H7543" s="31" t="s">
        <v>108</v>
      </c>
      <c r="I7543" s="31" t="s">
        <v>3875</v>
      </c>
      <c r="J7543" s="31" t="s">
        <v>3876</v>
      </c>
      <c r="K7543" s="31" t="s">
        <v>110</v>
      </c>
      <c r="L7543" s="31" t="s">
        <v>3873</v>
      </c>
      <c r="M7543" s="31" t="s">
        <v>16</v>
      </c>
      <c r="N7543" s="31" t="s">
        <v>25931</v>
      </c>
      <c r="O7543" s="31" t="s">
        <v>25929</v>
      </c>
      <c r="P7543" s="32" t="s">
        <v>66</v>
      </c>
      <c r="Q7543" s="32">
        <v>1</v>
      </c>
      <c r="R7543" t="str">
        <f t="shared" si="117"/>
        <v>Яренчак Д.В. ПП, маг. "Наш дім" р-н Хмельницкий Район, с.Малиничи, ул.Солнечная, д.2</v>
      </c>
    </row>
    <row r="7544" spans="1:18" hidden="1" x14ac:dyDescent="0.25">
      <c r="A7544" s="32">
        <v>503602</v>
      </c>
      <c r="B7544" s="31" t="s">
        <v>3981</v>
      </c>
      <c r="C7544" s="31" t="s">
        <v>3982</v>
      </c>
      <c r="D7544" s="31" t="s">
        <v>3983</v>
      </c>
      <c r="E7544" s="31" t="s">
        <v>135</v>
      </c>
      <c r="F7544" s="31" t="s">
        <v>122</v>
      </c>
      <c r="G7544" s="31" t="s">
        <v>115</v>
      </c>
      <c r="H7544" s="31" t="s">
        <v>116</v>
      </c>
      <c r="I7544" s="31" t="s">
        <v>3984</v>
      </c>
      <c r="J7544" s="31" t="s">
        <v>3985</v>
      </c>
      <c r="K7544" s="31" t="s">
        <v>110</v>
      </c>
      <c r="L7544" s="31" t="s">
        <v>3982</v>
      </c>
      <c r="M7544" s="31" t="s">
        <v>8</v>
      </c>
      <c r="N7544" s="31" t="s">
        <v>25930</v>
      </c>
      <c r="O7544" s="31" t="s">
        <v>25929</v>
      </c>
      <c r="P7544" s="32" t="s">
        <v>66</v>
      </c>
      <c r="Q7544" s="32">
        <v>1</v>
      </c>
      <c r="R7544" t="str">
        <f t="shared" si="117"/>
        <v>Базан О.Б. ПП, к-к р-н Славутский Район, с.Аннополь, ул.Одуха, д.7</v>
      </c>
    </row>
    <row r="7545" spans="1:18" hidden="1" x14ac:dyDescent="0.25">
      <c r="A7545" s="32">
        <v>827443</v>
      </c>
      <c r="B7545" s="31" t="s">
        <v>4080</v>
      </c>
      <c r="C7545" s="31" t="s">
        <v>4081</v>
      </c>
      <c r="D7545" s="31" t="s">
        <v>4082</v>
      </c>
      <c r="E7545" s="31" t="s">
        <v>145</v>
      </c>
      <c r="F7545" s="31" t="s">
        <v>122</v>
      </c>
      <c r="G7545" s="31" t="s">
        <v>107</v>
      </c>
      <c r="H7545" s="31" t="s">
        <v>108</v>
      </c>
      <c r="I7545" s="31" t="s">
        <v>124</v>
      </c>
      <c r="J7545" s="31" t="s">
        <v>109</v>
      </c>
      <c r="K7545" s="31" t="s">
        <v>110</v>
      </c>
      <c r="L7545" s="31" t="s">
        <v>4081</v>
      </c>
      <c r="M7545" s="31" t="s">
        <v>15</v>
      </c>
      <c r="N7545" s="31" t="s">
        <v>25931</v>
      </c>
      <c r="O7545" s="31" t="s">
        <v>25929</v>
      </c>
      <c r="P7545" s="32" t="s">
        <v>66</v>
      </c>
      <c r="Q7545" s="32">
        <v>0.5</v>
      </c>
      <c r="R7545" t="str">
        <f t="shared" si="117"/>
        <v>Дука І.А. ПП, маг. "Продукти №2" р-н Волочисский Район, г.Волочиск, ул.Славы, д.6</v>
      </c>
    </row>
    <row r="7546" spans="1:18" hidden="1" x14ac:dyDescent="0.25">
      <c r="A7546" s="32">
        <v>522117</v>
      </c>
      <c r="B7546" s="31" t="s">
        <v>4164</v>
      </c>
      <c r="C7546" s="31" t="s">
        <v>4165</v>
      </c>
      <c r="D7546" s="31" t="s">
        <v>4166</v>
      </c>
      <c r="E7546" s="31" t="s">
        <v>145</v>
      </c>
      <c r="F7546" s="31" t="s">
        <v>122</v>
      </c>
      <c r="G7546" s="31" t="s">
        <v>164</v>
      </c>
      <c r="H7546" s="31" t="s">
        <v>108</v>
      </c>
      <c r="I7546" s="31" t="s">
        <v>4159</v>
      </c>
      <c r="J7546" s="31" t="s">
        <v>4160</v>
      </c>
      <c r="K7546" s="31" t="s">
        <v>110</v>
      </c>
      <c r="L7546" s="31" t="s">
        <v>4165</v>
      </c>
      <c r="M7546" s="31" t="s">
        <v>16</v>
      </c>
      <c r="N7546" s="31" t="s">
        <v>25931</v>
      </c>
      <c r="O7546" s="31" t="s">
        <v>25929</v>
      </c>
      <c r="P7546" s="32" t="s">
        <v>67</v>
      </c>
      <c r="Q7546" s="32">
        <v>0.5</v>
      </c>
      <c r="R7546" t="str">
        <f t="shared" si="117"/>
        <v>ЕТАЛОН ПП, АЗС "УкрНафта" 22/022 р-н Хмельницкий Район, с.Давыдковцы (а/д Умань-Краковець (Давидковецьке перехрестя)</v>
      </c>
    </row>
    <row r="7547" spans="1:18" hidden="1" x14ac:dyDescent="0.25">
      <c r="A7547" s="32">
        <v>522131</v>
      </c>
      <c r="B7547" s="31" t="s">
        <v>4167</v>
      </c>
      <c r="C7547" s="31" t="s">
        <v>4168</v>
      </c>
      <c r="D7547" s="31" t="s">
        <v>4169</v>
      </c>
      <c r="E7547" s="31" t="s">
        <v>145</v>
      </c>
      <c r="F7547" s="31" t="s">
        <v>122</v>
      </c>
      <c r="G7547" s="31" t="s">
        <v>107</v>
      </c>
      <c r="H7547" s="31" t="s">
        <v>108</v>
      </c>
      <c r="I7547" s="31" t="s">
        <v>4170</v>
      </c>
      <c r="J7547" s="31" t="s">
        <v>4171</v>
      </c>
      <c r="K7547" s="31" t="s">
        <v>110</v>
      </c>
      <c r="L7547" s="31" t="s">
        <v>4168</v>
      </c>
      <c r="M7547" s="31" t="s">
        <v>13</v>
      </c>
      <c r="N7547" s="31" t="s">
        <v>25931</v>
      </c>
      <c r="O7547" s="31" t="s">
        <v>25929</v>
      </c>
      <c r="P7547" s="32" t="s">
        <v>66</v>
      </c>
      <c r="Q7547" s="32">
        <v>1</v>
      </c>
      <c r="R7547" t="str">
        <f t="shared" si="117"/>
        <v>Косик Н.А. ПП, маг. "Продукти" р-н Городокский Район, пгт.Сатанов, д.13 (ул. Бузкова)</v>
      </c>
    </row>
    <row r="7548" spans="1:18" hidden="1" x14ac:dyDescent="0.25">
      <c r="A7548" s="32">
        <v>522132</v>
      </c>
      <c r="B7548" s="31" t="s">
        <v>4172</v>
      </c>
      <c r="C7548" s="31" t="s">
        <v>4173</v>
      </c>
      <c r="D7548" s="31" t="s">
        <v>4174</v>
      </c>
      <c r="E7548" s="31" t="s">
        <v>145</v>
      </c>
      <c r="F7548" s="31" t="s">
        <v>122</v>
      </c>
      <c r="G7548" s="31" t="s">
        <v>107</v>
      </c>
      <c r="H7548" s="31" t="s">
        <v>108</v>
      </c>
      <c r="I7548" s="31" t="s">
        <v>4175</v>
      </c>
      <c r="J7548" s="31" t="s">
        <v>4176</v>
      </c>
      <c r="K7548" s="31" t="s">
        <v>110</v>
      </c>
      <c r="L7548" s="31" t="s">
        <v>4173</v>
      </c>
      <c r="M7548" s="31" t="s">
        <v>25936</v>
      </c>
      <c r="N7548" s="31" t="s">
        <v>25931</v>
      </c>
      <c r="O7548" s="31" t="s">
        <v>25929</v>
      </c>
      <c r="P7548" s="32" t="s">
        <v>67</v>
      </c>
      <c r="Q7548" s="32">
        <v>0</v>
      </c>
      <c r="R7548" t="str">
        <f t="shared" si="117"/>
        <v>Баско В.Б. ПП, кафе "Подільський двір" р-н Городокский Район, пгт.Сатанов, ул.Заводская, д.7 (напротив автовокзала)</v>
      </c>
    </row>
    <row r="7549" spans="1:18" hidden="1" x14ac:dyDescent="0.25">
      <c r="A7549" s="32">
        <v>522134</v>
      </c>
      <c r="B7549" s="31" t="s">
        <v>4177</v>
      </c>
      <c r="C7549" s="31" t="s">
        <v>4178</v>
      </c>
      <c r="D7549" s="31" t="s">
        <v>4179</v>
      </c>
      <c r="E7549" s="31" t="s">
        <v>145</v>
      </c>
      <c r="F7549" s="31" t="s">
        <v>122</v>
      </c>
      <c r="G7549" s="31" t="s">
        <v>107</v>
      </c>
      <c r="H7549" s="31" t="s">
        <v>108</v>
      </c>
      <c r="I7549" s="31" t="s">
        <v>4180</v>
      </c>
      <c r="J7549" s="31" t="s">
        <v>4181</v>
      </c>
      <c r="K7549" s="31" t="s">
        <v>110</v>
      </c>
      <c r="L7549" s="31" t="s">
        <v>4178</v>
      </c>
      <c r="M7549" s="31" t="s">
        <v>25936</v>
      </c>
      <c r="N7549" s="31" t="s">
        <v>25931</v>
      </c>
      <c r="O7549" s="31" t="s">
        <v>25929</v>
      </c>
      <c r="P7549" s="32" t="s">
        <v>67</v>
      </c>
      <c r="Q7549" s="32">
        <v>0.5</v>
      </c>
      <c r="R7549" t="str">
        <f t="shared" si="117"/>
        <v>Пундик М.П. ПП, маг. р-н Городокский Район, пгт.Сатанов, пл.Базарная (0)</v>
      </c>
    </row>
    <row r="7550" spans="1:18" hidden="1" x14ac:dyDescent="0.25">
      <c r="A7550" s="32">
        <v>421237</v>
      </c>
      <c r="B7550" s="31" t="s">
        <v>4213</v>
      </c>
      <c r="C7550" s="31" t="s">
        <v>4214</v>
      </c>
      <c r="D7550" s="31" t="s">
        <v>1645</v>
      </c>
      <c r="E7550" s="31" t="s">
        <v>135</v>
      </c>
      <c r="F7550" s="31" t="s">
        <v>122</v>
      </c>
      <c r="G7550" s="31" t="s">
        <v>107</v>
      </c>
      <c r="H7550" s="31" t="s">
        <v>108</v>
      </c>
      <c r="I7550" s="31" t="s">
        <v>4206</v>
      </c>
      <c r="J7550" s="31" t="s">
        <v>4207</v>
      </c>
      <c r="K7550" s="31" t="s">
        <v>110</v>
      </c>
      <c r="L7550" s="31" t="s">
        <v>4215</v>
      </c>
      <c r="M7550" s="31" t="s">
        <v>7</v>
      </c>
      <c r="N7550" s="31" t="s">
        <v>25930</v>
      </c>
      <c r="O7550" s="31" t="s">
        <v>25929</v>
      </c>
      <c r="P7550" s="32" t="s">
        <v>66</v>
      </c>
      <c r="Q7550" s="32">
        <v>0.5</v>
      </c>
      <c r="R7550" t="str">
        <f t="shared" si="117"/>
        <v>(КООП) Остапчук Л.В. ПП, маг. "Продукти" р-н Славутский Район, с.Цветоха (0)</v>
      </c>
    </row>
    <row r="7551" spans="1:18" hidden="1" x14ac:dyDescent="0.25">
      <c r="A7551" s="32">
        <v>421238</v>
      </c>
      <c r="B7551" s="31" t="s">
        <v>4216</v>
      </c>
      <c r="C7551" s="31" t="s">
        <v>4217</v>
      </c>
      <c r="D7551" s="31" t="s">
        <v>4218</v>
      </c>
      <c r="E7551" s="31" t="s">
        <v>135</v>
      </c>
      <c r="F7551" s="31" t="s">
        <v>122</v>
      </c>
      <c r="G7551" s="31" t="s">
        <v>213</v>
      </c>
      <c r="H7551" s="31" t="s">
        <v>214</v>
      </c>
      <c r="I7551" s="31" t="s">
        <v>4206</v>
      </c>
      <c r="J7551" s="31" t="s">
        <v>4207</v>
      </c>
      <c r="K7551" s="31" t="s">
        <v>110</v>
      </c>
      <c r="L7551" s="31" t="s">
        <v>4217</v>
      </c>
      <c r="M7551" s="31" t="s">
        <v>7</v>
      </c>
      <c r="N7551" s="31" t="s">
        <v>25930</v>
      </c>
      <c r="O7551" s="31" t="s">
        <v>25929</v>
      </c>
      <c r="P7551" s="32" t="s">
        <v>66</v>
      </c>
      <c r="Q7551" s="32">
        <v>1</v>
      </c>
      <c r="R7551" t="str">
        <f t="shared" si="117"/>
        <v>Остапчук Л.В. ПП, склад г.Славута, ул.Пригородняя, д.6</v>
      </c>
    </row>
    <row r="7552" spans="1:18" hidden="1" x14ac:dyDescent="0.25">
      <c r="A7552" s="32">
        <v>421239</v>
      </c>
      <c r="B7552" s="31" t="s">
        <v>4219</v>
      </c>
      <c r="C7552" s="31" t="s">
        <v>4220</v>
      </c>
      <c r="D7552" s="31" t="s">
        <v>4221</v>
      </c>
      <c r="E7552" s="31" t="s">
        <v>135</v>
      </c>
      <c r="F7552" s="31" t="s">
        <v>122</v>
      </c>
      <c r="G7552" s="31" t="s">
        <v>107</v>
      </c>
      <c r="H7552" s="31" t="s">
        <v>108</v>
      </c>
      <c r="I7552" s="31" t="s">
        <v>4222</v>
      </c>
      <c r="J7552" s="31" t="s">
        <v>4223</v>
      </c>
      <c r="K7552" s="31" t="s">
        <v>110</v>
      </c>
      <c r="L7552" s="31" t="s">
        <v>4220</v>
      </c>
      <c r="M7552" s="31" t="s">
        <v>8</v>
      </c>
      <c r="N7552" s="31" t="s">
        <v>25930</v>
      </c>
      <c r="O7552" s="31" t="s">
        <v>25929</v>
      </c>
      <c r="P7552" s="32" t="s">
        <v>67</v>
      </c>
      <c r="Q7552" s="32">
        <v>0.5</v>
      </c>
      <c r="R7552" t="str">
        <f t="shared" si="117"/>
        <v>Левчук М.Д. ПП, маг. "Продукти" р-н Славутский Район, с.Жуков (0)</v>
      </c>
    </row>
    <row r="7553" spans="1:18" hidden="1" x14ac:dyDescent="0.25">
      <c r="A7553" s="32">
        <v>421240</v>
      </c>
      <c r="B7553" s="31" t="s">
        <v>4224</v>
      </c>
      <c r="C7553" s="31" t="s">
        <v>4220</v>
      </c>
      <c r="D7553" s="31" t="s">
        <v>4225</v>
      </c>
      <c r="E7553" s="31" t="s">
        <v>135</v>
      </c>
      <c r="F7553" s="31" t="s">
        <v>122</v>
      </c>
      <c r="G7553" s="31" t="s">
        <v>107</v>
      </c>
      <c r="H7553" s="31" t="s">
        <v>108</v>
      </c>
      <c r="I7553" s="31" t="s">
        <v>4222</v>
      </c>
      <c r="J7553" s="31" t="s">
        <v>4223</v>
      </c>
      <c r="K7553" s="31" t="s">
        <v>110</v>
      </c>
      <c r="L7553" s="31" t="s">
        <v>4220</v>
      </c>
      <c r="M7553" s="31" t="s">
        <v>8</v>
      </c>
      <c r="N7553" s="31" t="s">
        <v>25930</v>
      </c>
      <c r="O7553" s="31" t="s">
        <v>25929</v>
      </c>
      <c r="P7553" s="32" t="s">
        <v>67</v>
      </c>
      <c r="Q7553" s="32">
        <v>0.5</v>
      </c>
      <c r="R7553" t="str">
        <f t="shared" si="117"/>
        <v>Левчук М.Д. ПП, маг. "Продукти" р-н Славутский Район, с.Ногачовка (0)</v>
      </c>
    </row>
    <row r="7554" spans="1:18" hidden="1" x14ac:dyDescent="0.25">
      <c r="A7554" s="32">
        <v>421241</v>
      </c>
      <c r="B7554" s="31" t="s">
        <v>4226</v>
      </c>
      <c r="C7554" s="31" t="s">
        <v>4220</v>
      </c>
      <c r="D7554" s="31" t="s">
        <v>4227</v>
      </c>
      <c r="E7554" s="31" t="s">
        <v>135</v>
      </c>
      <c r="F7554" s="31" t="s">
        <v>122</v>
      </c>
      <c r="G7554" s="31" t="s">
        <v>107</v>
      </c>
      <c r="H7554" s="31" t="s">
        <v>108</v>
      </c>
      <c r="I7554" s="31" t="s">
        <v>4222</v>
      </c>
      <c r="J7554" s="31" t="s">
        <v>4223</v>
      </c>
      <c r="K7554" s="31" t="s">
        <v>110</v>
      </c>
      <c r="L7554" s="31" t="s">
        <v>4220</v>
      </c>
      <c r="M7554" s="31" t="s">
        <v>8</v>
      </c>
      <c r="N7554" s="31" t="s">
        <v>25930</v>
      </c>
      <c r="O7554" s="31" t="s">
        <v>25929</v>
      </c>
      <c r="P7554" s="32" t="s">
        <v>67</v>
      </c>
      <c r="Q7554" s="32">
        <v>0.5</v>
      </c>
      <c r="R7554" t="str">
        <f t="shared" si="117"/>
        <v>Левчук М.Д. ПП, маг. "Продукти" р-н Славутский Район, с.Семаки, д.1</v>
      </c>
    </row>
    <row r="7555" spans="1:18" hidden="1" x14ac:dyDescent="0.25">
      <c r="A7555" s="32">
        <v>421243</v>
      </c>
      <c r="B7555" s="31" t="s">
        <v>4233</v>
      </c>
      <c r="C7555" s="31" t="s">
        <v>4234</v>
      </c>
      <c r="D7555" s="31" t="s">
        <v>4235</v>
      </c>
      <c r="E7555" s="31" t="s">
        <v>145</v>
      </c>
      <c r="F7555" s="31" t="s">
        <v>122</v>
      </c>
      <c r="G7555" s="31" t="s">
        <v>107</v>
      </c>
      <c r="H7555" s="31" t="s">
        <v>108</v>
      </c>
      <c r="I7555" s="31" t="s">
        <v>4236</v>
      </c>
      <c r="J7555" s="31" t="s">
        <v>4237</v>
      </c>
      <c r="K7555" s="31" t="s">
        <v>110</v>
      </c>
      <c r="L7555" s="31" t="s">
        <v>4234</v>
      </c>
      <c r="M7555" s="31" t="s">
        <v>14</v>
      </c>
      <c r="N7555" s="31" t="s">
        <v>25931</v>
      </c>
      <c r="O7555" s="31" t="s">
        <v>25929</v>
      </c>
      <c r="P7555" s="32" t="s">
        <v>66</v>
      </c>
      <c r="Q7555" s="32">
        <v>1</v>
      </c>
      <c r="R7555" t="str">
        <f t="shared" ref="R7555:R7618" si="118">CONCATENATE(C7555," ",D7555)</f>
        <v>Гілевич В.Б. ПП, маг. "Продукти" р-н Хмельницкий Район, с.Захаровцы, ул.Молодежная, д.24</v>
      </c>
    </row>
    <row r="7556" spans="1:18" hidden="1" x14ac:dyDescent="0.25">
      <c r="A7556" s="32">
        <v>421244</v>
      </c>
      <c r="B7556" s="31" t="s">
        <v>4238</v>
      </c>
      <c r="C7556" s="31" t="s">
        <v>4239</v>
      </c>
      <c r="D7556" s="31" t="s">
        <v>395</v>
      </c>
      <c r="E7556" s="31" t="s">
        <v>145</v>
      </c>
      <c r="F7556" s="31" t="s">
        <v>122</v>
      </c>
      <c r="G7556" s="31" t="s">
        <v>107</v>
      </c>
      <c r="H7556" s="31" t="s">
        <v>108</v>
      </c>
      <c r="I7556" s="31" t="s">
        <v>4240</v>
      </c>
      <c r="J7556" s="31" t="s">
        <v>4241</v>
      </c>
      <c r="K7556" s="31" t="s">
        <v>110</v>
      </c>
      <c r="L7556" s="31" t="s">
        <v>4239</v>
      </c>
      <c r="M7556" s="31" t="s">
        <v>14</v>
      </c>
      <c r="N7556" s="31" t="s">
        <v>25931</v>
      </c>
      <c r="O7556" s="31" t="s">
        <v>25929</v>
      </c>
      <c r="P7556" s="32" t="s">
        <v>67</v>
      </c>
      <c r="Q7556" s="32">
        <v>0.5</v>
      </c>
      <c r="R7556" t="str">
        <f t="shared" si="118"/>
        <v>Демський Я.А. ПП, маг. "Продукти" р-н Хмельницкий Район, с.Педосы, ул.Украинки Леси, д.12</v>
      </c>
    </row>
    <row r="7557" spans="1:18" hidden="1" x14ac:dyDescent="0.25">
      <c r="A7557" s="32">
        <v>421258</v>
      </c>
      <c r="B7557" s="31" t="s">
        <v>4287</v>
      </c>
      <c r="C7557" s="31" t="s">
        <v>4288</v>
      </c>
      <c r="D7557" s="31" t="s">
        <v>4289</v>
      </c>
      <c r="E7557" s="31" t="s">
        <v>135</v>
      </c>
      <c r="F7557" s="31" t="s">
        <v>122</v>
      </c>
      <c r="G7557" s="31" t="s">
        <v>107</v>
      </c>
      <c r="H7557" s="31" t="s">
        <v>108</v>
      </c>
      <c r="I7557" s="31" t="s">
        <v>4290</v>
      </c>
      <c r="J7557" s="31" t="s">
        <v>4291</v>
      </c>
      <c r="K7557" s="31" t="s">
        <v>110</v>
      </c>
      <c r="L7557" s="31" t="s">
        <v>4288</v>
      </c>
      <c r="M7557" s="31" t="s">
        <v>7</v>
      </c>
      <c r="N7557" s="31" t="s">
        <v>25930</v>
      </c>
      <c r="O7557" s="31" t="s">
        <v>25929</v>
      </c>
      <c r="P7557" s="32" t="s">
        <v>67</v>
      </c>
      <c r="Q7557" s="32">
        <v>0.5</v>
      </c>
      <c r="R7557" t="str">
        <f t="shared" si="118"/>
        <v>Хоменко В.Д. ПП, маг. Продукти" р-н Славутский Район, с.Голики, д.3 (центр)</v>
      </c>
    </row>
    <row r="7558" spans="1:18" hidden="1" x14ac:dyDescent="0.25">
      <c r="A7558" s="32">
        <v>421293</v>
      </c>
      <c r="B7558" s="31" t="s">
        <v>4354</v>
      </c>
      <c r="C7558" s="31" t="s">
        <v>4355</v>
      </c>
      <c r="D7558" s="31" t="s">
        <v>4356</v>
      </c>
      <c r="E7558" s="31" t="s">
        <v>135</v>
      </c>
      <c r="F7558" s="31" t="s">
        <v>122</v>
      </c>
      <c r="G7558" s="31" t="s">
        <v>107</v>
      </c>
      <c r="H7558" s="31" t="s">
        <v>108</v>
      </c>
      <c r="I7558" s="31" t="s">
        <v>4357</v>
      </c>
      <c r="J7558" s="31" t="s">
        <v>4358</v>
      </c>
      <c r="K7558" s="31" t="s">
        <v>110</v>
      </c>
      <c r="L7558" s="31" t="s">
        <v>4355</v>
      </c>
      <c r="M7558" s="31" t="s">
        <v>8</v>
      </c>
      <c r="N7558" s="31" t="s">
        <v>25930</v>
      </c>
      <c r="O7558" s="31" t="s">
        <v>25929</v>
      </c>
      <c r="P7558" s="32" t="s">
        <v>67</v>
      </c>
      <c r="Q7558" s="32">
        <v>0.5</v>
      </c>
      <c r="R7558" t="str">
        <f t="shared" si="118"/>
        <v>Бенещук Г.А. ПП, маг. "Барвінок" р-н Шепетовский Район, с.Судилков, ул.Школьная, д.3а</v>
      </c>
    </row>
    <row r="7559" spans="1:18" hidden="1" x14ac:dyDescent="0.25">
      <c r="A7559" s="32">
        <v>386103</v>
      </c>
      <c r="B7559" s="31" t="s">
        <v>2203</v>
      </c>
      <c r="C7559" s="31" t="s">
        <v>2204</v>
      </c>
      <c r="D7559" s="31" t="s">
        <v>2205</v>
      </c>
      <c r="E7559" s="31" t="s">
        <v>135</v>
      </c>
      <c r="F7559" s="31" t="s">
        <v>122</v>
      </c>
      <c r="G7559" s="31" t="s">
        <v>107</v>
      </c>
      <c r="H7559" s="31" t="s">
        <v>108</v>
      </c>
      <c r="I7559" s="31" t="s">
        <v>2206</v>
      </c>
      <c r="J7559" s="31" t="s">
        <v>2207</v>
      </c>
      <c r="K7559" s="31" t="s">
        <v>110</v>
      </c>
      <c r="L7559" s="31" t="s">
        <v>2204</v>
      </c>
      <c r="M7559" s="31" t="s">
        <v>10</v>
      </c>
      <c r="N7559" s="31" t="s">
        <v>25930</v>
      </c>
      <c r="O7559" s="31" t="s">
        <v>25929</v>
      </c>
      <c r="P7559" s="32" t="s">
        <v>66</v>
      </c>
      <c r="Q7559" s="32">
        <v>0.5</v>
      </c>
      <c r="R7559" t="str">
        <f t="shared" si="118"/>
        <v>Шпорт О.М. ПП, маг. "Продукти" р-н Белогорский Район, с.Залужье, д.29 (вул. Гумлинна, б. 29)</v>
      </c>
    </row>
    <row r="7560" spans="1:18" hidden="1" x14ac:dyDescent="0.25">
      <c r="A7560" s="32">
        <v>386131</v>
      </c>
      <c r="B7560" s="31" t="s">
        <v>2258</v>
      </c>
      <c r="C7560" s="31" t="s">
        <v>538</v>
      </c>
      <c r="D7560" s="31" t="s">
        <v>2259</v>
      </c>
      <c r="E7560" s="31" t="s">
        <v>135</v>
      </c>
      <c r="F7560" s="31" t="s">
        <v>122</v>
      </c>
      <c r="G7560" s="31" t="s">
        <v>107</v>
      </c>
      <c r="H7560" s="31" t="s">
        <v>108</v>
      </c>
      <c r="I7560" s="31" t="s">
        <v>540</v>
      </c>
      <c r="J7560" s="31" t="s">
        <v>541</v>
      </c>
      <c r="K7560" s="31" t="s">
        <v>110</v>
      </c>
      <c r="L7560" s="31" t="s">
        <v>538</v>
      </c>
      <c r="M7560" s="31" t="s">
        <v>8</v>
      </c>
      <c r="N7560" s="31" t="s">
        <v>25930</v>
      </c>
      <c r="O7560" s="31" t="s">
        <v>25929</v>
      </c>
      <c r="P7560" s="32" t="s">
        <v>67</v>
      </c>
      <c r="Q7560" s="32">
        <v>0.5</v>
      </c>
      <c r="R7560" t="str">
        <f t="shared" si="118"/>
        <v>Лисюк Н.В. ПП, маг. "Продукти" р-н Славутский Район, с.Киликиев (вул. Козацький шлях)</v>
      </c>
    </row>
    <row r="7561" spans="1:18" hidden="1" x14ac:dyDescent="0.25">
      <c r="A7561" s="32">
        <v>386196</v>
      </c>
      <c r="B7561" s="31" t="s">
        <v>2382</v>
      </c>
      <c r="C7561" s="31" t="s">
        <v>2383</v>
      </c>
      <c r="D7561" s="31" t="s">
        <v>2384</v>
      </c>
      <c r="E7561" s="31" t="s">
        <v>135</v>
      </c>
      <c r="F7561" s="31" t="s">
        <v>122</v>
      </c>
      <c r="G7561" s="31" t="s">
        <v>107</v>
      </c>
      <c r="H7561" s="31" t="s">
        <v>108</v>
      </c>
      <c r="I7561" s="31" t="s">
        <v>2385</v>
      </c>
      <c r="J7561" s="31" t="s">
        <v>2386</v>
      </c>
      <c r="K7561" s="31" t="s">
        <v>110</v>
      </c>
      <c r="L7561" s="31" t="s">
        <v>2383</v>
      </c>
      <c r="M7561" s="31" t="s">
        <v>8</v>
      </c>
      <c r="N7561" s="31" t="s">
        <v>25930</v>
      </c>
      <c r="O7561" s="31" t="s">
        <v>25929</v>
      </c>
      <c r="P7561" s="32" t="s">
        <v>66</v>
      </c>
      <c r="Q7561" s="32">
        <v>1</v>
      </c>
      <c r="R7561" t="str">
        <f t="shared" si="118"/>
        <v>Шевченко С.С. ПП, маг. "Продукти" р-н Шепетовский Район, пгт.Грицев, пер.Ленина, д.4</v>
      </c>
    </row>
    <row r="7562" spans="1:18" hidden="1" x14ac:dyDescent="0.25">
      <c r="A7562" s="32">
        <v>386276</v>
      </c>
      <c r="B7562" s="31" t="s">
        <v>2558</v>
      </c>
      <c r="C7562" s="31" t="s">
        <v>2559</v>
      </c>
      <c r="D7562" s="31" t="s">
        <v>2560</v>
      </c>
      <c r="E7562" s="31" t="s">
        <v>135</v>
      </c>
      <c r="F7562" s="31" t="s">
        <v>122</v>
      </c>
      <c r="G7562" s="31" t="s">
        <v>107</v>
      </c>
      <c r="H7562" s="31" t="s">
        <v>108</v>
      </c>
      <c r="I7562" s="31" t="s">
        <v>2562</v>
      </c>
      <c r="J7562" s="31" t="s">
        <v>2563</v>
      </c>
      <c r="K7562" s="31" t="s">
        <v>110</v>
      </c>
      <c r="L7562" s="31" t="s">
        <v>2564</v>
      </c>
      <c r="M7562" s="31" t="s">
        <v>10</v>
      </c>
      <c r="N7562" s="31" t="s">
        <v>25930</v>
      </c>
      <c r="O7562" s="31" t="s">
        <v>25929</v>
      </c>
      <c r="P7562" s="32" t="s">
        <v>67</v>
      </c>
      <c r="Q7562" s="32">
        <v>1</v>
      </c>
      <c r="R7562" t="str">
        <f t="shared" si="118"/>
        <v>Якимчук С.П. ПП, маг. "Продукти" р-н Белогорский Район, с.Степановка (0)</v>
      </c>
    </row>
    <row r="7563" spans="1:18" hidden="1" x14ac:dyDescent="0.25">
      <c r="A7563" s="32">
        <v>386289</v>
      </c>
      <c r="B7563" s="31" t="s">
        <v>2596</v>
      </c>
      <c r="C7563" s="31" t="s">
        <v>2597</v>
      </c>
      <c r="D7563" s="31" t="s">
        <v>2598</v>
      </c>
      <c r="E7563" s="31" t="s">
        <v>135</v>
      </c>
      <c r="F7563" s="31" t="s">
        <v>122</v>
      </c>
      <c r="G7563" s="31" t="s">
        <v>107</v>
      </c>
      <c r="H7563" s="31" t="s">
        <v>108</v>
      </c>
      <c r="I7563" s="31" t="s">
        <v>2599</v>
      </c>
      <c r="J7563" s="31" t="s">
        <v>2600</v>
      </c>
      <c r="K7563" s="31" t="s">
        <v>110</v>
      </c>
      <c r="L7563" s="31" t="s">
        <v>2597</v>
      </c>
      <c r="M7563" s="31" t="s">
        <v>8</v>
      </c>
      <c r="N7563" s="31" t="s">
        <v>25930</v>
      </c>
      <c r="O7563" s="31" t="s">
        <v>25929</v>
      </c>
      <c r="P7563" s="32" t="s">
        <v>67</v>
      </c>
      <c r="Q7563" s="32">
        <v>0.5</v>
      </c>
      <c r="R7563" t="str">
        <f t="shared" si="118"/>
        <v>Черняк А.В. ПП, маг. "Продукти" р-н Славутский Район, с.Миньковцы, ул.Ленина, д.95 (вул. Центральна, б. 95)</v>
      </c>
    </row>
    <row r="7564" spans="1:18" hidden="1" x14ac:dyDescent="0.25">
      <c r="A7564" s="32">
        <v>386306</v>
      </c>
      <c r="B7564" s="31" t="s">
        <v>2631</v>
      </c>
      <c r="C7564" s="31" t="s">
        <v>2632</v>
      </c>
      <c r="D7564" s="31" t="s">
        <v>2633</v>
      </c>
      <c r="E7564" s="31" t="s">
        <v>135</v>
      </c>
      <c r="F7564" s="31" t="s">
        <v>122</v>
      </c>
      <c r="G7564" s="31" t="s">
        <v>107</v>
      </c>
      <c r="H7564" s="31" t="s">
        <v>108</v>
      </c>
      <c r="I7564" s="31" t="s">
        <v>2634</v>
      </c>
      <c r="J7564" s="31" t="s">
        <v>2635</v>
      </c>
      <c r="K7564" s="31" t="s">
        <v>110</v>
      </c>
      <c r="L7564" s="31" t="s">
        <v>2632</v>
      </c>
      <c r="M7564" s="31" t="s">
        <v>8</v>
      </c>
      <c r="N7564" s="31" t="s">
        <v>25930</v>
      </c>
      <c r="O7564" s="31" t="s">
        <v>25929</v>
      </c>
      <c r="P7564" s="32" t="s">
        <v>67</v>
      </c>
      <c r="Q7564" s="32">
        <v>0.5</v>
      </c>
      <c r="R7564" t="str">
        <f t="shared" si="118"/>
        <v>Свидинюк О.В. ПП, маг. "Продукти" р-н Шепетовский Район, с.Климентовичи, ул.Ленина, д.1</v>
      </c>
    </row>
    <row r="7565" spans="1:18" hidden="1" x14ac:dyDescent="0.25">
      <c r="A7565" s="32">
        <v>386307</v>
      </c>
      <c r="B7565" s="31" t="s">
        <v>2636</v>
      </c>
      <c r="C7565" s="31" t="s">
        <v>2637</v>
      </c>
      <c r="D7565" s="31" t="s">
        <v>2638</v>
      </c>
      <c r="E7565" s="31" t="s">
        <v>135</v>
      </c>
      <c r="F7565" s="31" t="s">
        <v>122</v>
      </c>
      <c r="G7565" s="31" t="s">
        <v>155</v>
      </c>
      <c r="H7565" s="31" t="s">
        <v>108</v>
      </c>
      <c r="I7565" s="31" t="s">
        <v>2639</v>
      </c>
      <c r="J7565" s="31" t="s">
        <v>2640</v>
      </c>
      <c r="K7565" s="31" t="s">
        <v>110</v>
      </c>
      <c r="L7565" s="31" t="s">
        <v>2637</v>
      </c>
      <c r="M7565" s="31" t="s">
        <v>7</v>
      </c>
      <c r="N7565" s="31" t="s">
        <v>25930</v>
      </c>
      <c r="O7565" s="31" t="s">
        <v>25929</v>
      </c>
      <c r="P7565" s="32" t="s">
        <v>66</v>
      </c>
      <c r="Q7565" s="32">
        <v>1</v>
      </c>
      <c r="R7565" t="str">
        <f t="shared" si="118"/>
        <v>Калюжна Н.А. ПП, маг. "Апельсин" г.Славута, ул.Садовая, д.1а</v>
      </c>
    </row>
    <row r="7566" spans="1:18" hidden="1" x14ac:dyDescent="0.25">
      <c r="A7566" s="32">
        <v>386315</v>
      </c>
      <c r="B7566" s="31" t="s">
        <v>2647</v>
      </c>
      <c r="C7566" s="31" t="s">
        <v>2648</v>
      </c>
      <c r="D7566" s="31" t="s">
        <v>2649</v>
      </c>
      <c r="E7566" s="31" t="s">
        <v>145</v>
      </c>
      <c r="F7566" s="31" t="s">
        <v>122</v>
      </c>
      <c r="G7566" s="31" t="s">
        <v>107</v>
      </c>
      <c r="H7566" s="31" t="s">
        <v>108</v>
      </c>
      <c r="I7566" s="31" t="s">
        <v>2650</v>
      </c>
      <c r="J7566" s="31" t="s">
        <v>2651</v>
      </c>
      <c r="K7566" s="31" t="s">
        <v>110</v>
      </c>
      <c r="L7566" s="31" t="s">
        <v>2648</v>
      </c>
      <c r="M7566" s="31" t="s">
        <v>25936</v>
      </c>
      <c r="N7566" s="31" t="s">
        <v>25931</v>
      </c>
      <c r="O7566" s="31" t="s">
        <v>25929</v>
      </c>
      <c r="P7566" s="32" t="s">
        <v>67</v>
      </c>
      <c r="Q7566" s="32">
        <v>0.5</v>
      </c>
      <c r="R7566" t="str">
        <f t="shared" si="118"/>
        <v>Лопатнюк В.А. ПП, к-к р-н Ярмолинецкий Район, с.Волудринцы (0)</v>
      </c>
    </row>
    <row r="7567" spans="1:18" hidden="1" x14ac:dyDescent="0.25">
      <c r="A7567" s="32">
        <v>386449</v>
      </c>
      <c r="B7567" s="31" t="s">
        <v>2917</v>
      </c>
      <c r="C7567" s="31" t="s">
        <v>2918</v>
      </c>
      <c r="D7567" s="31" t="s">
        <v>2919</v>
      </c>
      <c r="E7567" s="31" t="s">
        <v>145</v>
      </c>
      <c r="F7567" s="31" t="s">
        <v>122</v>
      </c>
      <c r="G7567" s="31" t="s">
        <v>107</v>
      </c>
      <c r="H7567" s="31" t="s">
        <v>108</v>
      </c>
      <c r="I7567" s="31" t="s">
        <v>2920</v>
      </c>
      <c r="J7567" s="31" t="s">
        <v>2921</v>
      </c>
      <c r="K7567" s="31" t="s">
        <v>110</v>
      </c>
      <c r="L7567" s="31" t="s">
        <v>2918</v>
      </c>
      <c r="M7567" s="31" t="s">
        <v>16</v>
      </c>
      <c r="N7567" s="31" t="s">
        <v>25931</v>
      </c>
      <c r="O7567" s="31" t="s">
        <v>25929</v>
      </c>
      <c r="P7567" s="32" t="s">
        <v>25948</v>
      </c>
      <c r="Q7567" s="32">
        <v>0</v>
      </c>
      <c r="R7567" t="str">
        <f t="shared" si="118"/>
        <v>Гончар І.М. ПП, маг. "КООП" р-н Деражнянский Район, с.Корычынци, ул.Ленина (0)</v>
      </c>
    </row>
    <row r="7568" spans="1:18" hidden="1" x14ac:dyDescent="0.25">
      <c r="A7568" s="32">
        <v>386450</v>
      </c>
      <c r="B7568" s="31" t="s">
        <v>2271</v>
      </c>
      <c r="C7568" s="31" t="s">
        <v>2272</v>
      </c>
      <c r="D7568" s="31" t="s">
        <v>2922</v>
      </c>
      <c r="E7568" s="31" t="s">
        <v>145</v>
      </c>
      <c r="F7568" s="31" t="s">
        <v>122</v>
      </c>
      <c r="G7568" s="31" t="s">
        <v>107</v>
      </c>
      <c r="H7568" s="31" t="s">
        <v>108</v>
      </c>
      <c r="I7568" s="31" t="s">
        <v>2923</v>
      </c>
      <c r="J7568" s="31" t="s">
        <v>2924</v>
      </c>
      <c r="K7568" s="31" t="s">
        <v>110</v>
      </c>
      <c r="L7568" s="31" t="s">
        <v>2272</v>
      </c>
      <c r="M7568" s="31" t="s">
        <v>13</v>
      </c>
      <c r="N7568" s="31" t="s">
        <v>25931</v>
      </c>
      <c r="O7568" s="31" t="s">
        <v>25929</v>
      </c>
      <c r="P7568" s="32" t="s">
        <v>67</v>
      </c>
      <c r="Q7568" s="32">
        <v>1</v>
      </c>
      <c r="R7568" t="str">
        <f t="shared" si="118"/>
        <v>Бартко Г.І. ПП, маг. "Продукти" р-н Деражнянский Район, г.Деражня, пер.Привокзальный, д.7</v>
      </c>
    </row>
    <row r="7569" spans="1:18" hidden="1" x14ac:dyDescent="0.25">
      <c r="A7569" s="32">
        <v>386498</v>
      </c>
      <c r="B7569" s="31" t="s">
        <v>3018</v>
      </c>
      <c r="C7569" s="31" t="s">
        <v>3019</v>
      </c>
      <c r="D7569" s="31" t="s">
        <v>3020</v>
      </c>
      <c r="E7569" s="31" t="s">
        <v>135</v>
      </c>
      <c r="F7569" s="31" t="s">
        <v>122</v>
      </c>
      <c r="G7569" s="31" t="s">
        <v>107</v>
      </c>
      <c r="H7569" s="31" t="s">
        <v>108</v>
      </c>
      <c r="I7569" s="31" t="s">
        <v>3021</v>
      </c>
      <c r="J7569" s="31" t="s">
        <v>3022</v>
      </c>
      <c r="K7569" s="31" t="s">
        <v>110</v>
      </c>
      <c r="L7569" s="31" t="s">
        <v>3019</v>
      </c>
      <c r="M7569" s="31" t="s">
        <v>10</v>
      </c>
      <c r="N7569" s="31" t="s">
        <v>25930</v>
      </c>
      <c r="O7569" s="31" t="s">
        <v>25929</v>
      </c>
      <c r="P7569" s="32" t="s">
        <v>67</v>
      </c>
      <c r="Q7569" s="32">
        <v>1</v>
      </c>
      <c r="R7569" t="str">
        <f t="shared" si="118"/>
        <v>Лавренчук С.П. ПП, маг. "Продукти" г.Нетишин, ул.Набережная, д.21</v>
      </c>
    </row>
    <row r="7570" spans="1:18" hidden="1" x14ac:dyDescent="0.25">
      <c r="A7570" s="32">
        <v>386526</v>
      </c>
      <c r="B7570" s="31" t="s">
        <v>3078</v>
      </c>
      <c r="C7570" s="31" t="s">
        <v>3079</v>
      </c>
      <c r="D7570" s="31" t="s">
        <v>3080</v>
      </c>
      <c r="E7570" s="31" t="s">
        <v>135</v>
      </c>
      <c r="F7570" s="31" t="s">
        <v>122</v>
      </c>
      <c r="G7570" s="31" t="s">
        <v>107</v>
      </c>
      <c r="H7570" s="31" t="s">
        <v>108</v>
      </c>
      <c r="I7570" s="31" t="s">
        <v>3081</v>
      </c>
      <c r="J7570" s="31" t="s">
        <v>3082</v>
      </c>
      <c r="K7570" s="31" t="s">
        <v>110</v>
      </c>
      <c r="L7570" s="31" t="s">
        <v>3079</v>
      </c>
      <c r="M7570" s="31" t="s">
        <v>7</v>
      </c>
      <c r="N7570" s="31" t="s">
        <v>25930</v>
      </c>
      <c r="O7570" s="31" t="s">
        <v>25929</v>
      </c>
      <c r="P7570" s="32" t="s">
        <v>67</v>
      </c>
      <c r="Q7570" s="32">
        <v>0.5</v>
      </c>
      <c r="R7570" t="str">
        <f t="shared" si="118"/>
        <v>Скрипнюк В.В. ПП, маг. "Влад" р-н Славутский Район, с.Улашановка, ул.Ульяновых, д.1</v>
      </c>
    </row>
    <row r="7571" spans="1:18" hidden="1" x14ac:dyDescent="0.25">
      <c r="A7571" s="32">
        <v>386527</v>
      </c>
      <c r="B7571" s="31" t="s">
        <v>3083</v>
      </c>
      <c r="C7571" s="31" t="s">
        <v>3084</v>
      </c>
      <c r="D7571" s="31" t="s">
        <v>3085</v>
      </c>
      <c r="E7571" s="31" t="s">
        <v>135</v>
      </c>
      <c r="F7571" s="31" t="s">
        <v>122</v>
      </c>
      <c r="G7571" s="31" t="s">
        <v>107</v>
      </c>
      <c r="H7571" s="31" t="s">
        <v>108</v>
      </c>
      <c r="I7571" s="31" t="s">
        <v>3086</v>
      </c>
      <c r="J7571" s="31" t="s">
        <v>3087</v>
      </c>
      <c r="K7571" s="31" t="s">
        <v>110</v>
      </c>
      <c r="L7571" s="31" t="s">
        <v>3084</v>
      </c>
      <c r="M7571" s="31" t="s">
        <v>8</v>
      </c>
      <c r="N7571" s="31" t="s">
        <v>25930</v>
      </c>
      <c r="O7571" s="31" t="s">
        <v>25929</v>
      </c>
      <c r="P7571" s="32" t="s">
        <v>67</v>
      </c>
      <c r="Q7571" s="32">
        <v>0.5</v>
      </c>
      <c r="R7571" t="str">
        <f t="shared" si="118"/>
        <v>Поварчук Н.А. ПП, маг. р-н Славутский Район, с.Великий Правутин, ул.Лесная, д.1</v>
      </c>
    </row>
    <row r="7572" spans="1:18" hidden="1" x14ac:dyDescent="0.25">
      <c r="A7572" s="32">
        <v>386566</v>
      </c>
      <c r="B7572" s="31" t="s">
        <v>3172</v>
      </c>
      <c r="C7572" s="31" t="s">
        <v>3173</v>
      </c>
      <c r="D7572" s="31" t="s">
        <v>3174</v>
      </c>
      <c r="E7572" s="31" t="s">
        <v>135</v>
      </c>
      <c r="F7572" s="31" t="s">
        <v>122</v>
      </c>
      <c r="G7572" s="31" t="s">
        <v>107</v>
      </c>
      <c r="H7572" s="31" t="s">
        <v>108</v>
      </c>
      <c r="I7572" s="31" t="s">
        <v>3175</v>
      </c>
      <c r="J7572" s="31" t="s">
        <v>3176</v>
      </c>
      <c r="K7572" s="31" t="s">
        <v>110</v>
      </c>
      <c r="L7572" s="31" t="s">
        <v>3173</v>
      </c>
      <c r="M7572" s="31" t="s">
        <v>11</v>
      </c>
      <c r="N7572" s="31" t="s">
        <v>25930</v>
      </c>
      <c r="O7572" s="31" t="s">
        <v>25929</v>
      </c>
      <c r="P7572" s="32" t="s">
        <v>67</v>
      </c>
      <c r="Q7572" s="32">
        <v>0.5</v>
      </c>
      <c r="R7572" t="str">
        <f t="shared" si="118"/>
        <v>Блажієва Т.С. ПП, к-к "Андрійчик" г.Шепетовка, пер.Низовой, д.1а</v>
      </c>
    </row>
    <row r="7573" spans="1:18" hidden="1" x14ac:dyDescent="0.25">
      <c r="A7573" s="32">
        <v>386608</v>
      </c>
      <c r="B7573" s="31" t="s">
        <v>3242</v>
      </c>
      <c r="C7573" s="31" t="s">
        <v>3243</v>
      </c>
      <c r="D7573" s="31" t="s">
        <v>3244</v>
      </c>
      <c r="E7573" s="31" t="s">
        <v>135</v>
      </c>
      <c r="F7573" s="31" t="s">
        <v>122</v>
      </c>
      <c r="G7573" s="31" t="s">
        <v>107</v>
      </c>
      <c r="H7573" s="31" t="s">
        <v>108</v>
      </c>
      <c r="I7573" s="31" t="s">
        <v>3245</v>
      </c>
      <c r="J7573" s="31" t="s">
        <v>3246</v>
      </c>
      <c r="K7573" s="31" t="s">
        <v>110</v>
      </c>
      <c r="L7573" s="31" t="s">
        <v>3243</v>
      </c>
      <c r="M7573" s="31" t="s">
        <v>9</v>
      </c>
      <c r="N7573" s="31" t="s">
        <v>25930</v>
      </c>
      <c r="O7573" s="31" t="s">
        <v>25929</v>
      </c>
      <c r="P7573" s="32" t="s">
        <v>66</v>
      </c>
      <c r="Q7573" s="32">
        <v>0.5</v>
      </c>
      <c r="R7573" t="str">
        <f t="shared" si="118"/>
        <v>Дениско О.В. ПП, маг. "Продукти" р-н Полонский Район, с.Кохановка (0)</v>
      </c>
    </row>
    <row r="7574" spans="1:18" hidden="1" x14ac:dyDescent="0.25">
      <c r="A7574" s="32">
        <v>386616</v>
      </c>
      <c r="B7574" s="31" t="s">
        <v>3266</v>
      </c>
      <c r="C7574" s="31" t="s">
        <v>3267</v>
      </c>
      <c r="D7574" s="31" t="s">
        <v>3268</v>
      </c>
      <c r="E7574" s="31" t="s">
        <v>135</v>
      </c>
      <c r="F7574" s="31" t="s">
        <v>122</v>
      </c>
      <c r="G7574" s="31" t="s">
        <v>107</v>
      </c>
      <c r="H7574" s="31" t="s">
        <v>108</v>
      </c>
      <c r="I7574" s="31" t="s">
        <v>3269</v>
      </c>
      <c r="J7574" s="31" t="s">
        <v>3270</v>
      </c>
      <c r="K7574" s="31" t="s">
        <v>110</v>
      </c>
      <c r="L7574" s="31" t="s">
        <v>3267</v>
      </c>
      <c r="M7574" s="31" t="s">
        <v>10</v>
      </c>
      <c r="N7574" s="31" t="s">
        <v>25930</v>
      </c>
      <c r="O7574" s="31" t="s">
        <v>25929</v>
      </c>
      <c r="P7574" s="32" t="s">
        <v>67</v>
      </c>
      <c r="Q7574" s="32">
        <v>0.5</v>
      </c>
      <c r="R7574" t="str">
        <f t="shared" si="118"/>
        <v>Наголюк Н.Б. ПП, маг. "Вікторія" р-н Белогорский Район, с.Великая Боровица, ул.Каштана, д.3</v>
      </c>
    </row>
    <row r="7575" spans="1:18" hidden="1" x14ac:dyDescent="0.25">
      <c r="A7575" s="32">
        <v>386631</v>
      </c>
      <c r="B7575" s="31" t="s">
        <v>688</v>
      </c>
      <c r="C7575" s="31" t="s">
        <v>689</v>
      </c>
      <c r="D7575" s="31" t="s">
        <v>3292</v>
      </c>
      <c r="E7575" s="31" t="s">
        <v>145</v>
      </c>
      <c r="F7575" s="31" t="s">
        <v>122</v>
      </c>
      <c r="G7575" s="31" t="s">
        <v>107</v>
      </c>
      <c r="H7575" s="31" t="s">
        <v>108</v>
      </c>
      <c r="I7575" s="31" t="s">
        <v>3293</v>
      </c>
      <c r="J7575" s="31" t="s">
        <v>3294</v>
      </c>
      <c r="K7575" s="31" t="s">
        <v>110</v>
      </c>
      <c r="L7575" s="31" t="s">
        <v>689</v>
      </c>
      <c r="M7575" s="31" t="s">
        <v>13</v>
      </c>
      <c r="N7575" s="31" t="s">
        <v>25931</v>
      </c>
      <c r="O7575" s="31" t="s">
        <v>25929</v>
      </c>
      <c r="P7575" s="32" t="s">
        <v>67</v>
      </c>
      <c r="Q7575" s="32">
        <v>1</v>
      </c>
      <c r="R7575" t="str">
        <f t="shared" si="118"/>
        <v>Жежель Л.В. ПП, маг. "Економ" р-н Деражнянский Район, с.Шпычынци, ул.Шевченко, д.10</v>
      </c>
    </row>
    <row r="7576" spans="1:18" hidden="1" x14ac:dyDescent="0.25">
      <c r="A7576" s="32">
        <v>386648</v>
      </c>
      <c r="B7576" s="31" t="s">
        <v>496</v>
      </c>
      <c r="C7576" s="31" t="s">
        <v>3331</v>
      </c>
      <c r="D7576" s="31" t="s">
        <v>3332</v>
      </c>
      <c r="E7576" s="31" t="s">
        <v>135</v>
      </c>
      <c r="F7576" s="31" t="s">
        <v>122</v>
      </c>
      <c r="G7576" s="31" t="s">
        <v>107</v>
      </c>
      <c r="H7576" s="31" t="s">
        <v>108</v>
      </c>
      <c r="I7576" s="31" t="s">
        <v>3333</v>
      </c>
      <c r="J7576" s="31" t="s">
        <v>3334</v>
      </c>
      <c r="K7576" s="31" t="s">
        <v>110</v>
      </c>
      <c r="L7576" s="31" t="s">
        <v>3331</v>
      </c>
      <c r="M7576" s="31" t="s">
        <v>9</v>
      </c>
      <c r="N7576" s="31" t="s">
        <v>25930</v>
      </c>
      <c r="O7576" s="31" t="s">
        <v>25929</v>
      </c>
      <c r="P7576" s="32" t="s">
        <v>67</v>
      </c>
      <c r="Q7576" s="32">
        <v>0.5</v>
      </c>
      <c r="R7576" t="str">
        <f t="shared" si="118"/>
        <v>Квасовська В.М. ПП, маг. "Зоряний" р-н Белогорский Район, пгт.Белогорье, ул.Красноармейская, д.4</v>
      </c>
    </row>
    <row r="7577" spans="1:18" hidden="1" x14ac:dyDescent="0.25">
      <c r="A7577" s="32">
        <v>386649</v>
      </c>
      <c r="B7577" s="31" t="s">
        <v>3335</v>
      </c>
      <c r="C7577" s="31" t="s">
        <v>3336</v>
      </c>
      <c r="D7577" s="31" t="s">
        <v>3337</v>
      </c>
      <c r="E7577" s="31" t="s">
        <v>135</v>
      </c>
      <c r="F7577" s="31" t="s">
        <v>122</v>
      </c>
      <c r="G7577" s="31" t="s">
        <v>107</v>
      </c>
      <c r="H7577" s="31" t="s">
        <v>108</v>
      </c>
      <c r="I7577" s="31" t="s">
        <v>3338</v>
      </c>
      <c r="J7577" s="31" t="s">
        <v>3339</v>
      </c>
      <c r="K7577" s="31" t="s">
        <v>110</v>
      </c>
      <c r="L7577" s="31" t="s">
        <v>3336</v>
      </c>
      <c r="M7577" s="31" t="s">
        <v>8</v>
      </c>
      <c r="N7577" s="31" t="s">
        <v>25930</v>
      </c>
      <c r="O7577" s="31" t="s">
        <v>25929</v>
      </c>
      <c r="P7577" s="32" t="s">
        <v>67</v>
      </c>
      <c r="Q7577" s="32">
        <v>0.5</v>
      </c>
      <c r="R7577" t="str">
        <f t="shared" si="118"/>
        <v>Панова С.О. ПП, маг. "Парус" р-н Шепетовский Район, с.Судилков, ул.Островского Николая, д.42</v>
      </c>
    </row>
    <row r="7578" spans="1:18" hidden="1" x14ac:dyDescent="0.25">
      <c r="A7578" s="32">
        <v>311764</v>
      </c>
      <c r="B7578" s="31" t="s">
        <v>25295</v>
      </c>
      <c r="C7578" s="31" t="s">
        <v>25296</v>
      </c>
      <c r="D7578" s="31" t="s">
        <v>17784</v>
      </c>
      <c r="E7578" s="31" t="s">
        <v>135</v>
      </c>
      <c r="F7578" s="31" t="s">
        <v>122</v>
      </c>
      <c r="G7578" s="31" t="s">
        <v>149</v>
      </c>
      <c r="H7578" s="31" t="s">
        <v>108</v>
      </c>
      <c r="I7578" s="31" t="s">
        <v>25297</v>
      </c>
      <c r="J7578" s="31" t="s">
        <v>25298</v>
      </c>
      <c r="K7578" s="31" t="s">
        <v>106</v>
      </c>
      <c r="L7578" s="31" t="s">
        <v>25296</v>
      </c>
      <c r="M7578" s="31" t="s">
        <v>10</v>
      </c>
      <c r="N7578" s="31" t="s">
        <v>25930</v>
      </c>
      <c r="O7578" s="31" t="s">
        <v>25929</v>
      </c>
      <c r="P7578" s="32" t="s">
        <v>67</v>
      </c>
      <c r="Q7578" s="32">
        <v>1</v>
      </c>
      <c r="R7578" t="str">
        <f t="shared" si="118"/>
        <v>Онофрійчук В.Я. ПП, к-к "Гранд" г.Нетишин, просп Независимости, д.11</v>
      </c>
    </row>
    <row r="7579" spans="1:18" hidden="1" x14ac:dyDescent="0.25">
      <c r="A7579" s="32">
        <v>312329</v>
      </c>
      <c r="B7579" s="31" t="s">
        <v>25299</v>
      </c>
      <c r="C7579" s="31" t="s">
        <v>25300</v>
      </c>
      <c r="D7579" s="31" t="s">
        <v>25301</v>
      </c>
      <c r="E7579" s="31" t="s">
        <v>135</v>
      </c>
      <c r="F7579" s="31" t="s">
        <v>122</v>
      </c>
      <c r="G7579" s="31" t="s">
        <v>114</v>
      </c>
      <c r="H7579" s="31" t="s">
        <v>108</v>
      </c>
      <c r="I7579" s="31" t="s">
        <v>124</v>
      </c>
      <c r="J7579" s="31" t="s">
        <v>109</v>
      </c>
      <c r="K7579" s="31" t="s">
        <v>106</v>
      </c>
      <c r="L7579" s="31" t="s">
        <v>25300</v>
      </c>
      <c r="M7579" s="31" t="s">
        <v>11</v>
      </c>
      <c r="N7579" s="31" t="s">
        <v>25930</v>
      </c>
      <c r="O7579" s="31" t="s">
        <v>25929</v>
      </c>
      <c r="P7579" s="32" t="s">
        <v>25948</v>
      </c>
      <c r="Q7579" s="32">
        <v>1</v>
      </c>
      <c r="R7579" t="str">
        <f t="shared" si="118"/>
        <v>Попроцька Г.О. ПП, кафе "Застройщик" г.Шепетовка, пер.Котовского, д.58</v>
      </c>
    </row>
    <row r="7580" spans="1:18" hidden="1" x14ac:dyDescent="0.25">
      <c r="A7580" s="32">
        <v>313299</v>
      </c>
      <c r="B7580" s="31" t="s">
        <v>25302</v>
      </c>
      <c r="C7580" s="31" t="s">
        <v>25303</v>
      </c>
      <c r="D7580" s="31" t="s">
        <v>25304</v>
      </c>
      <c r="E7580" s="31" t="s">
        <v>135</v>
      </c>
      <c r="F7580" s="31" t="s">
        <v>122</v>
      </c>
      <c r="G7580" s="31" t="s">
        <v>114</v>
      </c>
      <c r="H7580" s="31" t="s">
        <v>108</v>
      </c>
      <c r="I7580" s="31" t="s">
        <v>124</v>
      </c>
      <c r="J7580" s="31" t="s">
        <v>109</v>
      </c>
      <c r="K7580" s="31" t="s">
        <v>106</v>
      </c>
      <c r="L7580" s="31" t="s">
        <v>25303</v>
      </c>
      <c r="M7580" s="31" t="s">
        <v>10</v>
      </c>
      <c r="N7580" s="31" t="s">
        <v>25930</v>
      </c>
      <c r="O7580" s="31" t="s">
        <v>25929</v>
      </c>
      <c r="P7580" s="32" t="s">
        <v>25948</v>
      </c>
      <c r="Q7580" s="32">
        <v>1</v>
      </c>
      <c r="R7580" t="str">
        <f t="shared" si="118"/>
        <v>Смірнова С.П. ПП, кафе "Дорожне" г.Нетишин, д.2 (ул. Базарная)</v>
      </c>
    </row>
    <row r="7581" spans="1:18" hidden="1" x14ac:dyDescent="0.25">
      <c r="A7581" s="32">
        <v>315345</v>
      </c>
      <c r="B7581" s="31" t="s">
        <v>25310</v>
      </c>
      <c r="C7581" s="31" t="s">
        <v>4590</v>
      </c>
      <c r="D7581" s="31" t="s">
        <v>25311</v>
      </c>
      <c r="E7581" s="31" t="s">
        <v>135</v>
      </c>
      <c r="F7581" s="31" t="s">
        <v>122</v>
      </c>
      <c r="G7581" s="31" t="s">
        <v>164</v>
      </c>
      <c r="H7581" s="31" t="s">
        <v>108</v>
      </c>
      <c r="I7581" s="31" t="s">
        <v>23231</v>
      </c>
      <c r="J7581" s="31" t="s">
        <v>23232</v>
      </c>
      <c r="K7581" s="31" t="s">
        <v>106</v>
      </c>
      <c r="L7581" s="31" t="s">
        <v>4590</v>
      </c>
      <c r="M7581" s="31" t="s">
        <v>7</v>
      </c>
      <c r="N7581" s="31" t="s">
        <v>25930</v>
      </c>
      <c r="O7581" s="31" t="s">
        <v>25929</v>
      </c>
      <c r="P7581" s="32" t="s">
        <v>25948</v>
      </c>
      <c r="Q7581" s="32">
        <v>1</v>
      </c>
      <c r="R7581" t="str">
        <f t="shared" si="118"/>
        <v>Яцкова І.П. ПП, АЗС "Арсеній" г.Славута, ул.Гвардейская, д.6</v>
      </c>
    </row>
    <row r="7582" spans="1:18" hidden="1" x14ac:dyDescent="0.25">
      <c r="A7582" s="32">
        <v>315347</v>
      </c>
      <c r="B7582" s="31" t="s">
        <v>23229</v>
      </c>
      <c r="C7582" s="31" t="s">
        <v>23230</v>
      </c>
      <c r="D7582" s="31" t="s">
        <v>25312</v>
      </c>
      <c r="E7582" s="31" t="s">
        <v>135</v>
      </c>
      <c r="F7582" s="31" t="s">
        <v>122</v>
      </c>
      <c r="G7582" s="31" t="s">
        <v>164</v>
      </c>
      <c r="H7582" s="31" t="s">
        <v>108</v>
      </c>
      <c r="I7582" s="31"/>
      <c r="J7582" s="31"/>
      <c r="K7582" s="31" t="s">
        <v>106</v>
      </c>
      <c r="L7582" s="31" t="s">
        <v>23230</v>
      </c>
      <c r="M7582" s="31" t="s">
        <v>9</v>
      </c>
      <c r="N7582" s="31" t="s">
        <v>25930</v>
      </c>
      <c r="O7582" s="31" t="s">
        <v>25929</v>
      </c>
      <c r="P7582" s="32" t="s">
        <v>25948</v>
      </c>
      <c r="Q7582" s="32">
        <v>1</v>
      </c>
      <c r="R7582" t="str">
        <f t="shared" si="118"/>
        <v>Яцкова І.П. ПП, маг. "Мінімаркет на АЗС" р-н Белогорский Район, пгт.Белогорье, ул.Молодежная, д.5</v>
      </c>
    </row>
    <row r="7583" spans="1:18" hidden="1" x14ac:dyDescent="0.25">
      <c r="A7583" s="32">
        <v>317967</v>
      </c>
      <c r="B7583" s="31" t="s">
        <v>25317</v>
      </c>
      <c r="C7583" s="31" t="s">
        <v>25318</v>
      </c>
      <c r="D7583" s="31" t="s">
        <v>4484</v>
      </c>
      <c r="E7583" s="31" t="s">
        <v>135</v>
      </c>
      <c r="F7583" s="31" t="s">
        <v>122</v>
      </c>
      <c r="G7583" s="31" t="s">
        <v>107</v>
      </c>
      <c r="H7583" s="31" t="s">
        <v>108</v>
      </c>
      <c r="I7583" s="31" t="s">
        <v>25319</v>
      </c>
      <c r="J7583" s="31" t="s">
        <v>25320</v>
      </c>
      <c r="K7583" s="31" t="s">
        <v>106</v>
      </c>
      <c r="L7583" s="31" t="s">
        <v>25318</v>
      </c>
      <c r="M7583" s="31" t="s">
        <v>10</v>
      </c>
      <c r="N7583" s="31" t="s">
        <v>25930</v>
      </c>
      <c r="O7583" s="31" t="s">
        <v>25929</v>
      </c>
      <c r="P7583" s="32" t="s">
        <v>25948</v>
      </c>
      <c r="Q7583" s="32">
        <v>1</v>
      </c>
      <c r="R7583" t="str">
        <f t="shared" si="118"/>
        <v>Довгалюк Л.І. ПП, маг. "Продукти" р-н Изяславский Район, с.Подлесцы, ул.Центральная, д.1а</v>
      </c>
    </row>
    <row r="7584" spans="1:18" hidden="1" x14ac:dyDescent="0.25">
      <c r="A7584" s="32">
        <v>320766</v>
      </c>
      <c r="B7584" s="31" t="s">
        <v>25321</v>
      </c>
      <c r="C7584" s="31" t="s">
        <v>25322</v>
      </c>
      <c r="D7584" s="31" t="s">
        <v>14927</v>
      </c>
      <c r="E7584" s="31" t="s">
        <v>135</v>
      </c>
      <c r="F7584" s="31" t="s">
        <v>122</v>
      </c>
      <c r="G7584" s="31" t="s">
        <v>111</v>
      </c>
      <c r="H7584" s="31" t="s">
        <v>112</v>
      </c>
      <c r="I7584" s="31" t="s">
        <v>124</v>
      </c>
      <c r="J7584" s="31" t="s">
        <v>109</v>
      </c>
      <c r="K7584" s="31" t="s">
        <v>106</v>
      </c>
      <c r="L7584" s="31" t="s">
        <v>25322</v>
      </c>
      <c r="M7584" s="31" t="s">
        <v>10</v>
      </c>
      <c r="N7584" s="31" t="s">
        <v>25930</v>
      </c>
      <c r="O7584" s="31" t="s">
        <v>25929</v>
      </c>
      <c r="P7584" s="32" t="s">
        <v>25948</v>
      </c>
      <c r="Q7584" s="32">
        <v>1</v>
      </c>
      <c r="R7584" t="str">
        <f t="shared" si="118"/>
        <v>Матвійчук О.В. ПП, більярдний клуб "Діскавері" г.Нетишин, ул.Михайлова, д.22</v>
      </c>
    </row>
    <row r="7585" spans="1:18" hidden="1" x14ac:dyDescent="0.25">
      <c r="A7585" s="32">
        <v>345356</v>
      </c>
      <c r="B7585" s="31" t="s">
        <v>23259</v>
      </c>
      <c r="C7585" s="31" t="s">
        <v>23260</v>
      </c>
      <c r="D7585" s="31" t="s">
        <v>25343</v>
      </c>
      <c r="E7585" s="31" t="s">
        <v>135</v>
      </c>
      <c r="F7585" s="31" t="s">
        <v>122</v>
      </c>
      <c r="G7585" s="31" t="s">
        <v>107</v>
      </c>
      <c r="H7585" s="31" t="s">
        <v>108</v>
      </c>
      <c r="I7585" s="31" t="s">
        <v>25344</v>
      </c>
      <c r="J7585" s="31" t="s">
        <v>25345</v>
      </c>
      <c r="K7585" s="31" t="s">
        <v>106</v>
      </c>
      <c r="L7585" s="31" t="s">
        <v>23260</v>
      </c>
      <c r="M7585" s="31" t="s">
        <v>7</v>
      </c>
      <c r="N7585" s="31" t="s">
        <v>25930</v>
      </c>
      <c r="O7585" s="31" t="s">
        <v>25929</v>
      </c>
      <c r="P7585" s="32" t="s">
        <v>25948</v>
      </c>
      <c r="Q7585" s="32">
        <v>1</v>
      </c>
      <c r="R7585" t="str">
        <f t="shared" si="118"/>
        <v>Ящук О.І. ПП, маг. "Південий" г.Славута, ул.Украинки Леси, д.67</v>
      </c>
    </row>
    <row r="7586" spans="1:18" hidden="1" x14ac:dyDescent="0.25">
      <c r="A7586" s="32">
        <v>346108</v>
      </c>
      <c r="B7586" s="31" t="s">
        <v>13983</v>
      </c>
      <c r="C7586" s="31" t="s">
        <v>13984</v>
      </c>
      <c r="D7586" s="31" t="s">
        <v>13985</v>
      </c>
      <c r="E7586" s="31" t="s">
        <v>145</v>
      </c>
      <c r="F7586" s="31" t="s">
        <v>122</v>
      </c>
      <c r="G7586" s="31" t="s">
        <v>107</v>
      </c>
      <c r="H7586" s="31" t="s">
        <v>108</v>
      </c>
      <c r="I7586" s="31"/>
      <c r="J7586" s="31"/>
      <c r="K7586" s="31" t="s">
        <v>106</v>
      </c>
      <c r="L7586" s="31" t="s">
        <v>13984</v>
      </c>
      <c r="M7586" s="31" t="s">
        <v>13</v>
      </c>
      <c r="N7586" s="31" t="s">
        <v>25931</v>
      </c>
      <c r="O7586" s="31" t="s">
        <v>25929</v>
      </c>
      <c r="P7586" s="32" t="s">
        <v>25948</v>
      </c>
      <c r="Q7586" s="32">
        <v>1</v>
      </c>
      <c r="R7586" t="str">
        <f t="shared" si="118"/>
        <v>Блажкова Л.І. ПП, маг."Новинка" р-н Деражнянский Район, г.Деражня, ул.Проскуровская, д.57/2</v>
      </c>
    </row>
    <row r="7587" spans="1:18" hidden="1" x14ac:dyDescent="0.25">
      <c r="A7587" s="32">
        <v>352179</v>
      </c>
      <c r="B7587" s="31" t="s">
        <v>25426</v>
      </c>
      <c r="C7587" s="31" t="s">
        <v>25427</v>
      </c>
      <c r="D7587" s="31" t="s">
        <v>25428</v>
      </c>
      <c r="E7587" s="31" t="s">
        <v>135</v>
      </c>
      <c r="F7587" s="31" t="s">
        <v>122</v>
      </c>
      <c r="G7587" s="31" t="s">
        <v>107</v>
      </c>
      <c r="H7587" s="31" t="s">
        <v>108</v>
      </c>
      <c r="I7587" s="31" t="s">
        <v>124</v>
      </c>
      <c r="J7587" s="31" t="s">
        <v>109</v>
      </c>
      <c r="K7587" s="31" t="s">
        <v>106</v>
      </c>
      <c r="L7587" s="31" t="s">
        <v>25427</v>
      </c>
      <c r="M7587" s="31" t="s">
        <v>10</v>
      </c>
      <c r="N7587" s="31" t="s">
        <v>25930</v>
      </c>
      <c r="O7587" s="31" t="s">
        <v>25929</v>
      </c>
      <c r="P7587" s="32" t="s">
        <v>25948</v>
      </c>
      <c r="Q7587" s="32">
        <v>1</v>
      </c>
      <c r="R7587" t="str">
        <f t="shared" si="118"/>
        <v>Півень Ю.В. ПП, маг. "Продукти" р-н Белогорский Район, с.Малая Боровица, ул.Матросова, д.1</v>
      </c>
    </row>
    <row r="7588" spans="1:18" hidden="1" x14ac:dyDescent="0.25">
      <c r="A7588" s="32">
        <v>352181</v>
      </c>
      <c r="B7588" s="31" t="s">
        <v>25429</v>
      </c>
      <c r="C7588" s="31" t="s">
        <v>25430</v>
      </c>
      <c r="D7588" s="31" t="s">
        <v>25431</v>
      </c>
      <c r="E7588" s="31" t="s">
        <v>135</v>
      </c>
      <c r="F7588" s="31" t="s">
        <v>122</v>
      </c>
      <c r="G7588" s="31" t="s">
        <v>107</v>
      </c>
      <c r="H7588" s="31" t="s">
        <v>108</v>
      </c>
      <c r="I7588" s="31" t="s">
        <v>124</v>
      </c>
      <c r="J7588" s="31" t="s">
        <v>109</v>
      </c>
      <c r="K7588" s="31" t="s">
        <v>106</v>
      </c>
      <c r="L7588" s="31" t="s">
        <v>25430</v>
      </c>
      <c r="M7588" s="31" t="s">
        <v>8</v>
      </c>
      <c r="N7588" s="31" t="s">
        <v>25930</v>
      </c>
      <c r="O7588" s="31" t="s">
        <v>25929</v>
      </c>
      <c r="P7588" s="32" t="s">
        <v>25948</v>
      </c>
      <c r="Q7588" s="32">
        <v>1</v>
      </c>
      <c r="R7588" t="str">
        <f t="shared" si="118"/>
        <v>Піголь О.С. ПП, к-к "Оленка" р-н Славутский Район, с.Манятин, ул.Маркса Карла, д.21</v>
      </c>
    </row>
    <row r="7589" spans="1:18" hidden="1" x14ac:dyDescent="0.25">
      <c r="A7589" s="32">
        <v>426713</v>
      </c>
      <c r="B7589" s="31" t="s">
        <v>25795</v>
      </c>
      <c r="C7589" s="31" t="s">
        <v>25796</v>
      </c>
      <c r="D7589" s="31" t="s">
        <v>6567</v>
      </c>
      <c r="E7589" s="31" t="s">
        <v>145</v>
      </c>
      <c r="F7589" s="31" t="s">
        <v>122</v>
      </c>
      <c r="G7589" s="31" t="s">
        <v>107</v>
      </c>
      <c r="H7589" s="31" t="s">
        <v>108</v>
      </c>
      <c r="I7589" s="31" t="s">
        <v>124</v>
      </c>
      <c r="J7589" s="31" t="s">
        <v>109</v>
      </c>
      <c r="K7589" s="31" t="s">
        <v>106</v>
      </c>
      <c r="L7589" s="31" t="s">
        <v>25796</v>
      </c>
      <c r="M7589" s="31" t="s">
        <v>14</v>
      </c>
      <c r="N7589" s="31" t="s">
        <v>25931</v>
      </c>
      <c r="O7589" s="31" t="s">
        <v>25929</v>
      </c>
      <c r="P7589" s="32" t="s">
        <v>25948</v>
      </c>
      <c r="Q7589" s="32">
        <v>1</v>
      </c>
      <c r="R7589" t="str">
        <f t="shared" si="118"/>
        <v>Офіс Хмельницький г.Хмельницкий, ул.Курчатова, д.107</v>
      </c>
    </row>
    <row r="7590" spans="1:18" hidden="1" x14ac:dyDescent="0.25">
      <c r="A7590" s="32">
        <v>426713</v>
      </c>
      <c r="B7590" s="31" t="s">
        <v>25795</v>
      </c>
      <c r="C7590" s="31" t="s">
        <v>25796</v>
      </c>
      <c r="D7590" s="31" t="s">
        <v>6567</v>
      </c>
      <c r="E7590" s="31" t="s">
        <v>145</v>
      </c>
      <c r="F7590" s="31" t="s">
        <v>122</v>
      </c>
      <c r="G7590" s="31" t="s">
        <v>107</v>
      </c>
      <c r="H7590" s="31" t="s">
        <v>108</v>
      </c>
      <c r="I7590" s="31" t="s">
        <v>124</v>
      </c>
      <c r="J7590" s="31" t="s">
        <v>109</v>
      </c>
      <c r="K7590" s="31" t="s">
        <v>106</v>
      </c>
      <c r="L7590" s="31" t="s">
        <v>25796</v>
      </c>
      <c r="M7590" s="31" t="s">
        <v>15</v>
      </c>
      <c r="N7590" s="31" t="s">
        <v>25931</v>
      </c>
      <c r="O7590" s="31" t="s">
        <v>25929</v>
      </c>
      <c r="P7590" s="32" t="s">
        <v>25948</v>
      </c>
      <c r="Q7590" s="32">
        <v>1</v>
      </c>
      <c r="R7590" t="str">
        <f t="shared" si="118"/>
        <v>Офіс Хмельницький г.Хмельницкий, ул.Курчатова, д.107</v>
      </c>
    </row>
    <row r="7591" spans="1:18" hidden="1" x14ac:dyDescent="0.25">
      <c r="A7591" s="32">
        <v>426713</v>
      </c>
      <c r="B7591" s="31" t="s">
        <v>25795</v>
      </c>
      <c r="C7591" s="31" t="s">
        <v>25796</v>
      </c>
      <c r="D7591" s="31" t="s">
        <v>6567</v>
      </c>
      <c r="E7591" s="31" t="s">
        <v>145</v>
      </c>
      <c r="F7591" s="31" t="s">
        <v>122</v>
      </c>
      <c r="G7591" s="31" t="s">
        <v>107</v>
      </c>
      <c r="H7591" s="31" t="s">
        <v>108</v>
      </c>
      <c r="I7591" s="31" t="s">
        <v>124</v>
      </c>
      <c r="J7591" s="31" t="s">
        <v>109</v>
      </c>
      <c r="K7591" s="31" t="s">
        <v>106</v>
      </c>
      <c r="L7591" s="31" t="s">
        <v>25796</v>
      </c>
      <c r="M7591" s="31" t="s">
        <v>13</v>
      </c>
      <c r="N7591" s="31" t="s">
        <v>25931</v>
      </c>
      <c r="O7591" s="31" t="s">
        <v>25929</v>
      </c>
      <c r="P7591" s="32" t="s">
        <v>25948</v>
      </c>
      <c r="Q7591" s="32">
        <v>1</v>
      </c>
      <c r="R7591" t="str">
        <f t="shared" si="118"/>
        <v>Офіс Хмельницький г.Хмельницкий, ул.Курчатова, д.107</v>
      </c>
    </row>
    <row r="7592" spans="1:18" hidden="1" x14ac:dyDescent="0.25">
      <c r="A7592" s="32">
        <v>426713</v>
      </c>
      <c r="B7592" s="31" t="s">
        <v>25795</v>
      </c>
      <c r="C7592" s="31" t="s">
        <v>25796</v>
      </c>
      <c r="D7592" s="31" t="s">
        <v>6567</v>
      </c>
      <c r="E7592" s="31" t="s">
        <v>145</v>
      </c>
      <c r="F7592" s="31" t="s">
        <v>122</v>
      </c>
      <c r="G7592" s="31" t="s">
        <v>107</v>
      </c>
      <c r="H7592" s="31" t="s">
        <v>108</v>
      </c>
      <c r="I7592" s="31" t="s">
        <v>124</v>
      </c>
      <c r="J7592" s="31" t="s">
        <v>109</v>
      </c>
      <c r="K7592" s="31" t="s">
        <v>106</v>
      </c>
      <c r="L7592" s="31" t="s">
        <v>25796</v>
      </c>
      <c r="M7592" s="31" t="s">
        <v>16</v>
      </c>
      <c r="N7592" s="31" t="s">
        <v>25931</v>
      </c>
      <c r="O7592" s="31" t="s">
        <v>25929</v>
      </c>
      <c r="P7592" s="32" t="s">
        <v>25948</v>
      </c>
      <c r="Q7592" s="32">
        <v>1</v>
      </c>
      <c r="R7592" t="str">
        <f t="shared" si="118"/>
        <v>Офіс Хмельницький г.Хмельницкий, ул.Курчатова, д.107</v>
      </c>
    </row>
    <row r="7593" spans="1:18" hidden="1" x14ac:dyDescent="0.25">
      <c r="A7593" s="32">
        <v>426713</v>
      </c>
      <c r="B7593" s="31" t="s">
        <v>25795</v>
      </c>
      <c r="C7593" s="31" t="s">
        <v>25796</v>
      </c>
      <c r="D7593" s="31" t="s">
        <v>6567</v>
      </c>
      <c r="E7593" s="31" t="s">
        <v>145</v>
      </c>
      <c r="F7593" s="31" t="s">
        <v>122</v>
      </c>
      <c r="G7593" s="31" t="s">
        <v>107</v>
      </c>
      <c r="H7593" s="31" t="s">
        <v>108</v>
      </c>
      <c r="I7593" s="31" t="s">
        <v>124</v>
      </c>
      <c r="J7593" s="31" t="s">
        <v>109</v>
      </c>
      <c r="K7593" s="31" t="s">
        <v>106</v>
      </c>
      <c r="L7593" s="31" t="s">
        <v>25796</v>
      </c>
      <c r="M7593" s="31" t="s">
        <v>25936</v>
      </c>
      <c r="N7593" s="31" t="s">
        <v>25931</v>
      </c>
      <c r="O7593" s="31" t="s">
        <v>25929</v>
      </c>
      <c r="P7593" s="32" t="s">
        <v>25948</v>
      </c>
      <c r="Q7593" s="32">
        <v>1</v>
      </c>
      <c r="R7593" t="str">
        <f t="shared" si="118"/>
        <v>Офіс Хмельницький г.Хмельницкий, ул.Курчатова, д.107</v>
      </c>
    </row>
    <row r="7594" spans="1:18" hidden="1" x14ac:dyDescent="0.25">
      <c r="A7594" s="32">
        <v>918935</v>
      </c>
      <c r="B7594" s="31" t="s">
        <v>6562</v>
      </c>
      <c r="C7594" s="31" t="s">
        <v>6563</v>
      </c>
      <c r="D7594" s="31" t="s">
        <v>6564</v>
      </c>
      <c r="E7594" s="31" t="s">
        <v>145</v>
      </c>
      <c r="F7594" s="31" t="s">
        <v>122</v>
      </c>
      <c r="G7594" s="31" t="s">
        <v>107</v>
      </c>
      <c r="H7594" s="31" t="s">
        <v>108</v>
      </c>
      <c r="I7594" s="31" t="s">
        <v>6565</v>
      </c>
      <c r="J7594" s="31" t="s">
        <v>6566</v>
      </c>
      <c r="K7594" s="31" t="s">
        <v>110</v>
      </c>
      <c r="L7594" s="31" t="s">
        <v>6563</v>
      </c>
      <c r="M7594" s="31" t="s">
        <v>14</v>
      </c>
      <c r="N7594" s="31" t="s">
        <v>25931</v>
      </c>
      <c r="O7594" s="31" t="s">
        <v>25929</v>
      </c>
      <c r="P7594" s="32" t="s">
        <v>66</v>
      </c>
      <c r="Q7594" s="32">
        <v>0</v>
      </c>
      <c r="R7594" t="str">
        <f t="shared" si="118"/>
        <v>Білоус О.В. ПП, маг. "Продукти" р-н Волочисский Район, с.Бальковцы, д.31 Б</v>
      </c>
    </row>
    <row r="7595" spans="1:18" hidden="1" x14ac:dyDescent="0.25">
      <c r="A7595" s="32">
        <v>768529</v>
      </c>
      <c r="B7595" s="31" t="s">
        <v>23987</v>
      </c>
      <c r="C7595" s="31" t="s">
        <v>23988</v>
      </c>
      <c r="D7595" s="31" t="s">
        <v>5031</v>
      </c>
      <c r="E7595" s="31" t="s">
        <v>135</v>
      </c>
      <c r="F7595" s="31" t="s">
        <v>122</v>
      </c>
      <c r="G7595" s="31" t="s">
        <v>107</v>
      </c>
      <c r="H7595" s="31" t="s">
        <v>108</v>
      </c>
      <c r="I7595" s="31" t="s">
        <v>124</v>
      </c>
      <c r="J7595" s="31" t="s">
        <v>109</v>
      </c>
      <c r="K7595" s="31" t="s">
        <v>106</v>
      </c>
      <c r="L7595" s="31" t="s">
        <v>23988</v>
      </c>
      <c r="M7595" s="31" t="s">
        <v>9</v>
      </c>
      <c r="N7595" s="31" t="s">
        <v>25930</v>
      </c>
      <c r="O7595" s="31" t="s">
        <v>25929</v>
      </c>
      <c r="P7595" s="32" t="s">
        <v>25948</v>
      </c>
      <c r="Q7595" s="32">
        <v>1</v>
      </c>
      <c r="R7595" t="str">
        <f t="shared" si="118"/>
        <v>Мірчук А.О. ПП, маг. "Смак" р-н Белогорский Район, пгт.Белогорье, ул.Шевченко, д.57</v>
      </c>
    </row>
    <row r="7596" spans="1:18" hidden="1" x14ac:dyDescent="0.25">
      <c r="A7596" s="32">
        <v>768538</v>
      </c>
      <c r="B7596" s="31" t="s">
        <v>24000</v>
      </c>
      <c r="C7596" s="31" t="s">
        <v>24001</v>
      </c>
      <c r="D7596" s="31" t="s">
        <v>24002</v>
      </c>
      <c r="E7596" s="31" t="s">
        <v>145</v>
      </c>
      <c r="F7596" s="31" t="s">
        <v>122</v>
      </c>
      <c r="G7596" s="31" t="s">
        <v>107</v>
      </c>
      <c r="H7596" s="31" t="s">
        <v>108</v>
      </c>
      <c r="I7596" s="31" t="s">
        <v>124</v>
      </c>
      <c r="J7596" s="31" t="s">
        <v>109</v>
      </c>
      <c r="K7596" s="31" t="s">
        <v>106</v>
      </c>
      <c r="L7596" s="31" t="s">
        <v>24001</v>
      </c>
      <c r="M7596" s="31" t="s">
        <v>13</v>
      </c>
      <c r="N7596" s="31" t="s">
        <v>25931</v>
      </c>
      <c r="O7596" s="31" t="s">
        <v>25929</v>
      </c>
      <c r="P7596" s="32" t="s">
        <v>25948</v>
      </c>
      <c r="Q7596" s="32">
        <v>1</v>
      </c>
      <c r="R7596" t="str">
        <f t="shared" si="118"/>
        <v>Слободянюк Н.О. ПП, вагончик р-н Деражнянский Район, г.Деражня, ул.Первомайская, д.0 (0)</v>
      </c>
    </row>
    <row r="7597" spans="1:18" hidden="1" x14ac:dyDescent="0.25">
      <c r="A7597" s="32">
        <v>421714</v>
      </c>
      <c r="B7597" s="31" t="s">
        <v>187</v>
      </c>
      <c r="C7597" s="31" t="s">
        <v>188</v>
      </c>
      <c r="D7597" s="31" t="s">
        <v>189</v>
      </c>
      <c r="E7597" s="31" t="s">
        <v>135</v>
      </c>
      <c r="F7597" s="31" t="s">
        <v>122</v>
      </c>
      <c r="G7597" s="31" t="s">
        <v>107</v>
      </c>
      <c r="H7597" s="31" t="s">
        <v>108</v>
      </c>
      <c r="I7597" s="31" t="s">
        <v>190</v>
      </c>
      <c r="J7597" s="31" t="s">
        <v>191</v>
      </c>
      <c r="K7597" s="31" t="s">
        <v>110</v>
      </c>
      <c r="L7597" s="31" t="s">
        <v>188</v>
      </c>
      <c r="M7597" s="31" t="s">
        <v>9</v>
      </c>
      <c r="N7597" s="31" t="s">
        <v>25930</v>
      </c>
      <c r="O7597" s="31" t="s">
        <v>25929</v>
      </c>
      <c r="P7597" s="32" t="s">
        <v>67</v>
      </c>
      <c r="Q7597" s="32">
        <v>0.5</v>
      </c>
      <c r="R7597" t="str">
        <f t="shared" si="118"/>
        <v>Колеснік І.І. ПП, маг. р-н Изяславский Район, с.Завадынци (напроти школи)</v>
      </c>
    </row>
    <row r="7598" spans="1:18" hidden="1" x14ac:dyDescent="0.25">
      <c r="A7598" s="32">
        <v>421715</v>
      </c>
      <c r="B7598" s="31" t="s">
        <v>192</v>
      </c>
      <c r="C7598" s="31" t="s">
        <v>193</v>
      </c>
      <c r="D7598" s="31" t="s">
        <v>194</v>
      </c>
      <c r="E7598" s="31" t="s">
        <v>135</v>
      </c>
      <c r="F7598" s="31" t="s">
        <v>122</v>
      </c>
      <c r="G7598" s="31" t="s">
        <v>149</v>
      </c>
      <c r="H7598" s="31" t="s">
        <v>108</v>
      </c>
      <c r="I7598" s="31" t="s">
        <v>195</v>
      </c>
      <c r="J7598" s="31" t="s">
        <v>196</v>
      </c>
      <c r="K7598" s="31" t="s">
        <v>110</v>
      </c>
      <c r="L7598" s="31" t="s">
        <v>193</v>
      </c>
      <c r="M7598" s="31" t="s">
        <v>12</v>
      </c>
      <c r="N7598" s="31" t="s">
        <v>25930</v>
      </c>
      <c r="O7598" s="31" t="s">
        <v>25929</v>
      </c>
      <c r="P7598" s="32" t="s">
        <v>67</v>
      </c>
      <c r="Q7598" s="32">
        <v>0.5</v>
      </c>
      <c r="R7598" t="str">
        <f t="shared" si="118"/>
        <v>Носанчук С.К. ПП, к-к "Зупинка" р-н Полонский Район, г.Полонное, ул.Герасимчука, д.2</v>
      </c>
    </row>
    <row r="7599" spans="1:18" hidden="1" x14ac:dyDescent="0.25">
      <c r="A7599" s="32">
        <v>421716</v>
      </c>
      <c r="B7599" s="31" t="s">
        <v>197</v>
      </c>
      <c r="C7599" s="31" t="s">
        <v>198</v>
      </c>
      <c r="D7599" s="31" t="s">
        <v>199</v>
      </c>
      <c r="E7599" s="31" t="s">
        <v>135</v>
      </c>
      <c r="F7599" s="31" t="s">
        <v>122</v>
      </c>
      <c r="G7599" s="31" t="s">
        <v>107</v>
      </c>
      <c r="H7599" s="31" t="s">
        <v>108</v>
      </c>
      <c r="I7599" s="31" t="s">
        <v>201</v>
      </c>
      <c r="J7599" s="31" t="s">
        <v>202</v>
      </c>
      <c r="K7599" s="31" t="s">
        <v>110</v>
      </c>
      <c r="L7599" s="31" t="s">
        <v>198</v>
      </c>
      <c r="M7599" s="31" t="s">
        <v>11</v>
      </c>
      <c r="N7599" s="31" t="s">
        <v>25930</v>
      </c>
      <c r="O7599" s="31" t="s">
        <v>25929</v>
      </c>
      <c r="P7599" s="32" t="s">
        <v>67</v>
      </c>
      <c r="Q7599" s="32">
        <v>0.5</v>
      </c>
      <c r="R7599" t="str">
        <f t="shared" si="118"/>
        <v>Скорінова О.С. ПП, маг. "Таміла" г.Шепетовка, просп Мира, д.14</v>
      </c>
    </row>
    <row r="7600" spans="1:18" hidden="1" x14ac:dyDescent="0.25">
      <c r="A7600" s="32">
        <v>467556</v>
      </c>
      <c r="B7600" s="31" t="s">
        <v>760</v>
      </c>
      <c r="C7600" s="31" t="s">
        <v>761</v>
      </c>
      <c r="D7600" s="31" t="s">
        <v>762</v>
      </c>
      <c r="E7600" s="31" t="s">
        <v>145</v>
      </c>
      <c r="F7600" s="31" t="s">
        <v>122</v>
      </c>
      <c r="G7600" s="31" t="s">
        <v>107</v>
      </c>
      <c r="H7600" s="31" t="s">
        <v>108</v>
      </c>
      <c r="I7600" s="31" t="s">
        <v>763</v>
      </c>
      <c r="J7600" s="31" t="s">
        <v>764</v>
      </c>
      <c r="K7600" s="31" t="s">
        <v>110</v>
      </c>
      <c r="L7600" s="31" t="s">
        <v>761</v>
      </c>
      <c r="M7600" s="31" t="s">
        <v>25936</v>
      </c>
      <c r="N7600" s="31" t="s">
        <v>25931</v>
      </c>
      <c r="O7600" s="31" t="s">
        <v>25929</v>
      </c>
      <c r="P7600" s="32" t="s">
        <v>67</v>
      </c>
      <c r="Q7600" s="32">
        <v>1</v>
      </c>
      <c r="R7600" t="str">
        <f t="shared" si="118"/>
        <v>Габінет Ж.В. ПП, маг. "Алкоголь" р-н Городокский Район, г.Городок, ул.Шевченко, д.7а</v>
      </c>
    </row>
    <row r="7601" spans="1:18" hidden="1" x14ac:dyDescent="0.25">
      <c r="A7601" s="32">
        <v>467769</v>
      </c>
      <c r="B7601" s="31" t="s">
        <v>765</v>
      </c>
      <c r="C7601" s="31" t="s">
        <v>766</v>
      </c>
      <c r="D7601" s="31" t="s">
        <v>767</v>
      </c>
      <c r="E7601" s="31" t="s">
        <v>135</v>
      </c>
      <c r="F7601" s="31" t="s">
        <v>122</v>
      </c>
      <c r="G7601" s="31" t="s">
        <v>107</v>
      </c>
      <c r="H7601" s="31" t="s">
        <v>108</v>
      </c>
      <c r="I7601" s="31" t="s">
        <v>768</v>
      </c>
      <c r="J7601" s="31" t="s">
        <v>769</v>
      </c>
      <c r="K7601" s="31" t="s">
        <v>110</v>
      </c>
      <c r="L7601" s="31" t="s">
        <v>770</v>
      </c>
      <c r="M7601" s="31" t="s">
        <v>7</v>
      </c>
      <c r="N7601" s="31" t="s">
        <v>25930</v>
      </c>
      <c r="O7601" s="31" t="s">
        <v>25929</v>
      </c>
      <c r="P7601" s="32" t="s">
        <v>67</v>
      </c>
      <c r="Q7601" s="32">
        <v>0.5</v>
      </c>
      <c r="R7601" t="str">
        <f t="shared" si="118"/>
        <v>Гулюк М.О. ПП, маг. "Родзинка" г.Славута, ул.Казацкая, д.1</v>
      </c>
    </row>
    <row r="7602" spans="1:18" hidden="1" x14ac:dyDescent="0.25">
      <c r="A7602" s="32">
        <v>458149</v>
      </c>
      <c r="B7602" s="31" t="s">
        <v>25900</v>
      </c>
      <c r="C7602" s="31" t="s">
        <v>25901</v>
      </c>
      <c r="D7602" s="31" t="s">
        <v>7580</v>
      </c>
      <c r="E7602" s="31" t="s">
        <v>145</v>
      </c>
      <c r="F7602" s="31" t="s">
        <v>122</v>
      </c>
      <c r="G7602" s="31" t="s">
        <v>107</v>
      </c>
      <c r="H7602" s="31" t="s">
        <v>108</v>
      </c>
      <c r="I7602" s="31" t="s">
        <v>25902</v>
      </c>
      <c r="J7602" s="31" t="s">
        <v>25903</v>
      </c>
      <c r="K7602" s="31" t="s">
        <v>106</v>
      </c>
      <c r="L7602" s="31" t="s">
        <v>25901</v>
      </c>
      <c r="M7602" s="31" t="s">
        <v>25936</v>
      </c>
      <c r="N7602" s="31" t="s">
        <v>25931</v>
      </c>
      <c r="O7602" s="31" t="s">
        <v>25929</v>
      </c>
      <c r="P7602" s="32" t="s">
        <v>25948</v>
      </c>
      <c r="Q7602" s="32">
        <v>1</v>
      </c>
      <c r="R7602" t="str">
        <f t="shared" si="118"/>
        <v>Гаврилюк В.П. ПП, бар "Бомбей" р-н Городокский Район, г.Городок, пер.Молочноконсервный, д.16</v>
      </c>
    </row>
    <row r="7603" spans="1:18" hidden="1" x14ac:dyDescent="0.25">
      <c r="A7603" s="32">
        <v>574072</v>
      </c>
      <c r="B7603" s="31" t="s">
        <v>23652</v>
      </c>
      <c r="C7603" s="31" t="s">
        <v>23653</v>
      </c>
      <c r="D7603" s="31" t="s">
        <v>23654</v>
      </c>
      <c r="E7603" s="31" t="s">
        <v>135</v>
      </c>
      <c r="F7603" s="31" t="s">
        <v>122</v>
      </c>
      <c r="G7603" s="31" t="s">
        <v>107</v>
      </c>
      <c r="H7603" s="31" t="s">
        <v>108</v>
      </c>
      <c r="I7603" s="31" t="s">
        <v>124</v>
      </c>
      <c r="J7603" s="31" t="s">
        <v>109</v>
      </c>
      <c r="K7603" s="31" t="s">
        <v>106</v>
      </c>
      <c r="L7603" s="31" t="s">
        <v>23653</v>
      </c>
      <c r="M7603" s="31" t="s">
        <v>8</v>
      </c>
      <c r="N7603" s="31" t="s">
        <v>25930</v>
      </c>
      <c r="O7603" s="31" t="s">
        <v>25929</v>
      </c>
      <c r="P7603" s="32" t="s">
        <v>25948</v>
      </c>
      <c r="Q7603" s="32">
        <v>1</v>
      </c>
      <c r="R7603" t="str">
        <f t="shared" si="118"/>
        <v>Можейко С.М. ПП маг. "Продукти" р-н Шепетовский Район, с.Бронники (0)</v>
      </c>
    </row>
    <row r="7604" spans="1:18" hidden="1" x14ac:dyDescent="0.25">
      <c r="A7604" s="32">
        <v>703243</v>
      </c>
      <c r="B7604" s="31" t="s">
        <v>251</v>
      </c>
      <c r="C7604" s="31" t="s">
        <v>252</v>
      </c>
      <c r="D7604" s="31" t="s">
        <v>253</v>
      </c>
      <c r="E7604" s="31" t="s">
        <v>135</v>
      </c>
      <c r="F7604" s="31" t="s">
        <v>122</v>
      </c>
      <c r="G7604" s="31" t="s">
        <v>107</v>
      </c>
      <c r="H7604" s="31" t="s">
        <v>108</v>
      </c>
      <c r="I7604" s="31" t="s">
        <v>254</v>
      </c>
      <c r="J7604" s="31" t="s">
        <v>255</v>
      </c>
      <c r="K7604" s="31" t="s">
        <v>110</v>
      </c>
      <c r="L7604" s="31" t="s">
        <v>252</v>
      </c>
      <c r="M7604" s="31" t="s">
        <v>11</v>
      </c>
      <c r="N7604" s="31" t="s">
        <v>25930</v>
      </c>
      <c r="O7604" s="31" t="s">
        <v>25929</v>
      </c>
      <c r="P7604" s="32" t="s">
        <v>66</v>
      </c>
      <c r="Q7604" s="32">
        <v>0.5</v>
      </c>
      <c r="R7604" t="str">
        <f t="shared" si="118"/>
        <v>Кутузова Л.В. ПП, маг. "Бонжур" г.Шепетовка, ул.Украинская, д.65 Б</v>
      </c>
    </row>
    <row r="7605" spans="1:18" hidden="1" x14ac:dyDescent="0.25">
      <c r="A7605" s="32">
        <v>615534</v>
      </c>
      <c r="B7605" s="31" t="s">
        <v>25801</v>
      </c>
      <c r="C7605" s="31" t="s">
        <v>25802</v>
      </c>
      <c r="D7605" s="31" t="s">
        <v>16304</v>
      </c>
      <c r="E7605" s="31" t="s">
        <v>135</v>
      </c>
      <c r="F7605" s="31" t="s">
        <v>122</v>
      </c>
      <c r="G7605" s="31" t="s">
        <v>107</v>
      </c>
      <c r="H7605" s="31" t="s">
        <v>108</v>
      </c>
      <c r="I7605" s="31" t="s">
        <v>25803</v>
      </c>
      <c r="J7605" s="31" t="s">
        <v>25804</v>
      </c>
      <c r="K7605" s="31" t="s">
        <v>106</v>
      </c>
      <c r="L7605" s="31" t="s">
        <v>25805</v>
      </c>
      <c r="M7605" s="31" t="s">
        <v>12</v>
      </c>
      <c r="N7605" s="31" t="s">
        <v>25930</v>
      </c>
      <c r="O7605" s="31" t="s">
        <v>25929</v>
      </c>
      <c r="P7605" s="32" t="s">
        <v>25948</v>
      </c>
      <c r="Q7605" s="32">
        <v>1</v>
      </c>
      <c r="R7605" t="str">
        <f t="shared" si="118"/>
        <v>Кондратюк В.А. ПП, маг. "Продукти" р-н Изяславский Район, г.Изяслав, ул.Заславская, д.8</v>
      </c>
    </row>
    <row r="7606" spans="1:18" hidden="1" x14ac:dyDescent="0.25">
      <c r="A7606" s="32">
        <v>615534</v>
      </c>
      <c r="B7606" s="31" t="s">
        <v>25806</v>
      </c>
      <c r="C7606" s="31" t="s">
        <v>25802</v>
      </c>
      <c r="D7606" s="31" t="s">
        <v>16304</v>
      </c>
      <c r="E7606" s="31" t="s">
        <v>135</v>
      </c>
      <c r="F7606" s="31" t="s">
        <v>122</v>
      </c>
      <c r="G7606" s="31" t="s">
        <v>107</v>
      </c>
      <c r="H7606" s="31" t="s">
        <v>108</v>
      </c>
      <c r="I7606" s="31" t="s">
        <v>25807</v>
      </c>
      <c r="J7606" s="31" t="s">
        <v>25808</v>
      </c>
      <c r="K7606" s="31" t="s">
        <v>106</v>
      </c>
      <c r="L7606" s="31" t="s">
        <v>25802</v>
      </c>
      <c r="M7606" s="31" t="s">
        <v>12</v>
      </c>
      <c r="N7606" s="31" t="s">
        <v>25930</v>
      </c>
      <c r="O7606" s="31" t="s">
        <v>25929</v>
      </c>
      <c r="P7606" s="32" t="s">
        <v>25948</v>
      </c>
      <c r="Q7606" s="32">
        <v>1</v>
      </c>
      <c r="R7606" t="str">
        <f t="shared" si="118"/>
        <v>Кондратюк В.А. ПП, маг. "Продукти" р-н Изяславский Район, г.Изяслав, ул.Заславская, д.8</v>
      </c>
    </row>
    <row r="7607" spans="1:18" hidden="1" x14ac:dyDescent="0.25">
      <c r="A7607" s="32">
        <v>615561</v>
      </c>
      <c r="B7607" s="31" t="s">
        <v>25812</v>
      </c>
      <c r="C7607" s="31" t="s">
        <v>25813</v>
      </c>
      <c r="D7607" s="31" t="s">
        <v>25814</v>
      </c>
      <c r="E7607" s="31" t="s">
        <v>135</v>
      </c>
      <c r="F7607" s="31" t="s">
        <v>122</v>
      </c>
      <c r="G7607" s="31" t="s">
        <v>107</v>
      </c>
      <c r="H7607" s="31" t="s">
        <v>108</v>
      </c>
      <c r="I7607" s="31" t="s">
        <v>124</v>
      </c>
      <c r="J7607" s="31" t="s">
        <v>109</v>
      </c>
      <c r="K7607" s="31" t="s">
        <v>106</v>
      </c>
      <c r="L7607" s="31" t="s">
        <v>25813</v>
      </c>
      <c r="M7607" s="31" t="s">
        <v>7</v>
      </c>
      <c r="N7607" s="31" t="s">
        <v>25930</v>
      </c>
      <c r="O7607" s="31" t="s">
        <v>25929</v>
      </c>
      <c r="P7607" s="32" t="s">
        <v>25948</v>
      </c>
      <c r="Q7607" s="32">
        <v>1</v>
      </c>
      <c r="R7607" t="str">
        <f t="shared" si="118"/>
        <v>Павлюк Л.П. ПП, маг. "Соціальний" г.Славута, пер.Хмельницкого Богдана, д.97</v>
      </c>
    </row>
    <row r="7608" spans="1:18" hidden="1" x14ac:dyDescent="0.25">
      <c r="A7608" s="32">
        <v>615571</v>
      </c>
      <c r="B7608" s="31" t="s">
        <v>25815</v>
      </c>
      <c r="C7608" s="31" t="s">
        <v>25816</v>
      </c>
      <c r="D7608" s="31" t="s">
        <v>25817</v>
      </c>
      <c r="E7608" s="31" t="s">
        <v>135</v>
      </c>
      <c r="F7608" s="31" t="s">
        <v>122</v>
      </c>
      <c r="G7608" s="31" t="s">
        <v>107</v>
      </c>
      <c r="H7608" s="31" t="s">
        <v>108</v>
      </c>
      <c r="I7608" s="31" t="s">
        <v>25818</v>
      </c>
      <c r="J7608" s="31" t="s">
        <v>25819</v>
      </c>
      <c r="K7608" s="31" t="s">
        <v>106</v>
      </c>
      <c r="L7608" s="31" t="s">
        <v>25816</v>
      </c>
      <c r="M7608" s="31" t="s">
        <v>9</v>
      </c>
      <c r="N7608" s="31" t="s">
        <v>25930</v>
      </c>
      <c r="O7608" s="31" t="s">
        <v>25929</v>
      </c>
      <c r="P7608" s="32" t="s">
        <v>67</v>
      </c>
      <c r="Q7608" s="32">
        <v>1</v>
      </c>
      <c r="R7608" t="str">
        <f t="shared" si="118"/>
        <v>Бабчук А.Г. ПП, маг. "Продукти" р-н Полонский Район, с.Малые Каленичи, пер.Победы, д.44а</v>
      </c>
    </row>
    <row r="7609" spans="1:18" hidden="1" x14ac:dyDescent="0.25">
      <c r="A7609" s="32">
        <v>443318</v>
      </c>
      <c r="B7609" s="31" t="s">
        <v>25849</v>
      </c>
      <c r="C7609" s="31" t="s">
        <v>25850</v>
      </c>
      <c r="D7609" s="31" t="s">
        <v>10793</v>
      </c>
      <c r="E7609" s="31" t="s">
        <v>145</v>
      </c>
      <c r="F7609" s="31" t="s">
        <v>122</v>
      </c>
      <c r="G7609" s="31" t="s">
        <v>107</v>
      </c>
      <c r="H7609" s="31" t="s">
        <v>108</v>
      </c>
      <c r="I7609" s="31" t="s">
        <v>124</v>
      </c>
      <c r="J7609" s="31" t="s">
        <v>109</v>
      </c>
      <c r="K7609" s="31" t="s">
        <v>106</v>
      </c>
      <c r="L7609" s="31" t="s">
        <v>25850</v>
      </c>
      <c r="M7609" s="31" t="s">
        <v>13</v>
      </c>
      <c r="N7609" s="31" t="s">
        <v>25931</v>
      </c>
      <c r="O7609" s="31" t="s">
        <v>25929</v>
      </c>
      <c r="P7609" s="32" t="s">
        <v>25948</v>
      </c>
      <c r="Q7609" s="32">
        <v>1</v>
      </c>
      <c r="R7609" t="str">
        <f t="shared" si="118"/>
        <v>Муляр О.Б. ПП, маг. Продукти" р-н Деражнянский Район, г.Деражня, ул.Заводская, д.4</v>
      </c>
    </row>
    <row r="7610" spans="1:18" hidden="1" x14ac:dyDescent="0.25">
      <c r="A7610" s="32">
        <v>447605</v>
      </c>
      <c r="B7610" s="31" t="s">
        <v>25880</v>
      </c>
      <c r="C7610" s="31" t="s">
        <v>25881</v>
      </c>
      <c r="D7610" s="31" t="s">
        <v>25882</v>
      </c>
      <c r="E7610" s="31" t="s">
        <v>135</v>
      </c>
      <c r="F7610" s="31" t="s">
        <v>122</v>
      </c>
      <c r="G7610" s="31" t="s">
        <v>107</v>
      </c>
      <c r="H7610" s="31" t="s">
        <v>108</v>
      </c>
      <c r="I7610" s="31" t="s">
        <v>25883</v>
      </c>
      <c r="J7610" s="31" t="s">
        <v>25884</v>
      </c>
      <c r="K7610" s="31" t="s">
        <v>106</v>
      </c>
      <c r="L7610" s="31" t="s">
        <v>25881</v>
      </c>
      <c r="M7610" s="31" t="s">
        <v>8</v>
      </c>
      <c r="N7610" s="31" t="s">
        <v>25930</v>
      </c>
      <c r="O7610" s="31" t="s">
        <v>25929</v>
      </c>
      <c r="P7610" s="32" t="s">
        <v>25948</v>
      </c>
      <c r="Q7610" s="32">
        <v>1</v>
      </c>
      <c r="R7610" t="str">
        <f t="shared" si="118"/>
        <v>Комлочук Н.В. ПП, маг. "Танюша" р-н Шепетовский Район, с.Судилков, ул.Ленина, д.7</v>
      </c>
    </row>
    <row r="7611" spans="1:18" hidden="1" x14ac:dyDescent="0.25">
      <c r="A7611" s="32">
        <v>492524</v>
      </c>
      <c r="B7611" s="31" t="s">
        <v>25887</v>
      </c>
      <c r="C7611" s="31" t="s">
        <v>25888</v>
      </c>
      <c r="D7611" s="31" t="s">
        <v>1960</v>
      </c>
      <c r="E7611" s="31" t="s">
        <v>135</v>
      </c>
      <c r="F7611" s="31" t="s">
        <v>122</v>
      </c>
      <c r="G7611" s="31" t="s">
        <v>107</v>
      </c>
      <c r="H7611" s="31" t="s">
        <v>108</v>
      </c>
      <c r="I7611" s="31" t="s">
        <v>25889</v>
      </c>
      <c r="J7611" s="31" t="s">
        <v>25890</v>
      </c>
      <c r="K7611" s="31" t="s">
        <v>106</v>
      </c>
      <c r="L7611" s="31" t="s">
        <v>25888</v>
      </c>
      <c r="M7611" s="31" t="s">
        <v>10</v>
      </c>
      <c r="N7611" s="31" t="s">
        <v>25930</v>
      </c>
      <c r="O7611" s="31" t="s">
        <v>25929</v>
      </c>
      <c r="P7611" s="32" t="s">
        <v>25948</v>
      </c>
      <c r="Q7611" s="32">
        <v>1</v>
      </c>
      <c r="R7611" t="str">
        <f t="shared" si="118"/>
        <v>Польова Т.М. ПП, маг. "Продукти" р-н Белогорский Район, с.Синютки (0)</v>
      </c>
    </row>
    <row r="7612" spans="1:18" hidden="1" x14ac:dyDescent="0.25">
      <c r="A7612" s="32">
        <v>463917</v>
      </c>
      <c r="B7612" s="31" t="s">
        <v>146</v>
      </c>
      <c r="C7612" s="31" t="s">
        <v>147</v>
      </c>
      <c r="D7612" s="31" t="s">
        <v>148</v>
      </c>
      <c r="E7612" s="31" t="s">
        <v>145</v>
      </c>
      <c r="F7612" s="31" t="s">
        <v>122</v>
      </c>
      <c r="G7612" s="31" t="s">
        <v>107</v>
      </c>
      <c r="H7612" s="31" t="s">
        <v>108</v>
      </c>
      <c r="I7612" s="31" t="s">
        <v>124</v>
      </c>
      <c r="J7612" s="31" t="s">
        <v>109</v>
      </c>
      <c r="K7612" s="31" t="s">
        <v>110</v>
      </c>
      <c r="L7612" s="31" t="s">
        <v>147</v>
      </c>
      <c r="M7612" s="31" t="s">
        <v>13</v>
      </c>
      <c r="N7612" s="31" t="s">
        <v>25931</v>
      </c>
      <c r="O7612" s="31" t="s">
        <v>25929</v>
      </c>
      <c r="P7612" s="32" t="s">
        <v>67</v>
      </c>
      <c r="Q7612" s="32">
        <v>0.5</v>
      </c>
      <c r="R7612" t="str">
        <f t="shared" si="118"/>
        <v>Синявський В.Л. ПП, маг. "Продукти" р-н Деражнянский Район, с.Буцнево, ул.Молодежная, д.1</v>
      </c>
    </row>
    <row r="7613" spans="1:18" hidden="1" x14ac:dyDescent="0.25">
      <c r="A7613" s="32">
        <v>449798</v>
      </c>
      <c r="B7613" s="31" t="s">
        <v>177</v>
      </c>
      <c r="C7613" s="31" t="s">
        <v>178</v>
      </c>
      <c r="D7613" s="31" t="s">
        <v>179</v>
      </c>
      <c r="E7613" s="31" t="s">
        <v>145</v>
      </c>
      <c r="F7613" s="31" t="s">
        <v>122</v>
      </c>
      <c r="G7613" s="31" t="s">
        <v>107</v>
      </c>
      <c r="H7613" s="31" t="s">
        <v>108</v>
      </c>
      <c r="I7613" s="31" t="s">
        <v>180</v>
      </c>
      <c r="J7613" s="31" t="s">
        <v>181</v>
      </c>
      <c r="K7613" s="31" t="s">
        <v>110</v>
      </c>
      <c r="L7613" s="31" t="s">
        <v>178</v>
      </c>
      <c r="M7613" s="31" t="s">
        <v>25936</v>
      </c>
      <c r="N7613" s="31" t="s">
        <v>25931</v>
      </c>
      <c r="O7613" s="31" t="s">
        <v>25929</v>
      </c>
      <c r="P7613" s="32" t="s">
        <v>66</v>
      </c>
      <c r="Q7613" s="32">
        <v>1</v>
      </c>
      <c r="R7613" t="str">
        <f t="shared" si="118"/>
        <v>Венгер Г.П. ПП, маг. "Продукти" р-н Городокский Район, г.Городок, ул.Гончара Олеся, д.3</v>
      </c>
    </row>
    <row r="7614" spans="1:18" hidden="1" x14ac:dyDescent="0.25">
      <c r="A7614" s="32">
        <v>819660</v>
      </c>
      <c r="B7614" s="31" t="s">
        <v>225</v>
      </c>
      <c r="C7614" s="31" t="s">
        <v>226</v>
      </c>
      <c r="D7614" s="31" t="s">
        <v>227</v>
      </c>
      <c r="E7614" s="31" t="s">
        <v>135</v>
      </c>
      <c r="F7614" s="31" t="s">
        <v>122</v>
      </c>
      <c r="G7614" s="31" t="s">
        <v>107</v>
      </c>
      <c r="H7614" s="31" t="s">
        <v>108</v>
      </c>
      <c r="I7614" s="31" t="s">
        <v>228</v>
      </c>
      <c r="J7614" s="31" t="s">
        <v>229</v>
      </c>
      <c r="K7614" s="31" t="s">
        <v>110</v>
      </c>
      <c r="L7614" s="31" t="s">
        <v>226</v>
      </c>
      <c r="M7614" s="31" t="s">
        <v>10</v>
      </c>
      <c r="N7614" s="31" t="s">
        <v>25930</v>
      </c>
      <c r="O7614" s="31" t="s">
        <v>25929</v>
      </c>
      <c r="P7614" s="32" t="s">
        <v>66</v>
      </c>
      <c r="Q7614" s="32">
        <v>0.5</v>
      </c>
      <c r="R7614" t="str">
        <f t="shared" si="118"/>
        <v>Кобилко В.П. ПП, маг. "Продукти" р-н Белогорский Район, с.Ольшаница, ул.Центральная, д.12</v>
      </c>
    </row>
    <row r="7615" spans="1:18" hidden="1" x14ac:dyDescent="0.25">
      <c r="A7615" s="32">
        <v>819690</v>
      </c>
      <c r="B7615" s="31" t="s">
        <v>233</v>
      </c>
      <c r="C7615" s="31" t="s">
        <v>234</v>
      </c>
      <c r="D7615" s="31" t="s">
        <v>235</v>
      </c>
      <c r="E7615" s="31" t="s">
        <v>145</v>
      </c>
      <c r="F7615" s="31" t="s">
        <v>122</v>
      </c>
      <c r="G7615" s="31" t="s">
        <v>107</v>
      </c>
      <c r="H7615" s="31" t="s">
        <v>108</v>
      </c>
      <c r="I7615" s="31" t="s">
        <v>236</v>
      </c>
      <c r="J7615" s="31" t="s">
        <v>237</v>
      </c>
      <c r="K7615" s="31" t="s">
        <v>110</v>
      </c>
      <c r="L7615" s="31" t="s">
        <v>234</v>
      </c>
      <c r="M7615" s="31" t="s">
        <v>15</v>
      </c>
      <c r="N7615" s="31" t="s">
        <v>25931</v>
      </c>
      <c r="O7615" s="31" t="s">
        <v>25929</v>
      </c>
      <c r="P7615" s="32" t="s">
        <v>67</v>
      </c>
      <c r="Q7615" s="32">
        <v>0.5</v>
      </c>
      <c r="R7615" t="str">
        <f t="shared" si="118"/>
        <v>Панич-Сьвйонтек А.В. ПП, маг. "Хата" р-н Волочисский Район, с.Завалийки, ул.Центральная (Перед школою)</v>
      </c>
    </row>
    <row r="7616" spans="1:18" hidden="1" x14ac:dyDescent="0.25">
      <c r="A7616" s="32">
        <v>456431</v>
      </c>
      <c r="B7616" s="31" t="s">
        <v>750</v>
      </c>
      <c r="C7616" s="31" t="s">
        <v>751</v>
      </c>
      <c r="D7616" s="31" t="s">
        <v>752</v>
      </c>
      <c r="E7616" s="31" t="s">
        <v>135</v>
      </c>
      <c r="F7616" s="31" t="s">
        <v>122</v>
      </c>
      <c r="G7616" s="31" t="s">
        <v>107</v>
      </c>
      <c r="H7616" s="31" t="s">
        <v>108</v>
      </c>
      <c r="I7616" s="31" t="s">
        <v>753</v>
      </c>
      <c r="J7616" s="31" t="s">
        <v>754</v>
      </c>
      <c r="K7616" s="31" t="s">
        <v>110</v>
      </c>
      <c r="L7616" s="31" t="s">
        <v>751</v>
      </c>
      <c r="M7616" s="31" t="s">
        <v>12</v>
      </c>
      <c r="N7616" s="31" t="s">
        <v>25930</v>
      </c>
      <c r="O7616" s="31" t="s">
        <v>25929</v>
      </c>
      <c r="P7616" s="32" t="s">
        <v>66</v>
      </c>
      <c r="Q7616" s="32">
        <v>0.5</v>
      </c>
      <c r="R7616" t="str">
        <f t="shared" si="118"/>
        <v>Микитюк О.Д. ПП, маг. "Тріумф" р-н Изяславский Район, г.Изяслав, пер.Шевченко, д.42</v>
      </c>
    </row>
    <row r="7617" spans="1:18" hidden="1" x14ac:dyDescent="0.25">
      <c r="A7617" s="32">
        <v>543981</v>
      </c>
      <c r="B7617" s="31" t="s">
        <v>826</v>
      </c>
      <c r="C7617" s="31" t="s">
        <v>827</v>
      </c>
      <c r="D7617" s="31" t="s">
        <v>828</v>
      </c>
      <c r="E7617" s="31" t="s">
        <v>135</v>
      </c>
      <c r="F7617" s="31" t="s">
        <v>122</v>
      </c>
      <c r="G7617" s="31" t="s">
        <v>107</v>
      </c>
      <c r="H7617" s="31" t="s">
        <v>108</v>
      </c>
      <c r="I7617" s="31" t="s">
        <v>829</v>
      </c>
      <c r="J7617" s="31" t="s">
        <v>830</v>
      </c>
      <c r="K7617" s="31" t="s">
        <v>110</v>
      </c>
      <c r="L7617" s="31" t="s">
        <v>827</v>
      </c>
      <c r="M7617" s="31" t="s">
        <v>8</v>
      </c>
      <c r="N7617" s="31" t="s">
        <v>25930</v>
      </c>
      <c r="O7617" s="31" t="s">
        <v>25929</v>
      </c>
      <c r="P7617" s="32" t="s">
        <v>67</v>
      </c>
      <c r="Q7617" s="32">
        <v>0.5</v>
      </c>
      <c r="R7617" t="str">
        <f t="shared" si="118"/>
        <v>Чмарак В.І. ПП, маг. "Продукти" р-н Полонский Район, с.Онацковцы (центр)</v>
      </c>
    </row>
    <row r="7618" spans="1:18" hidden="1" x14ac:dyDescent="0.25">
      <c r="A7618" s="32">
        <v>545524</v>
      </c>
      <c r="B7618" s="31" t="s">
        <v>867</v>
      </c>
      <c r="C7618" s="31" t="s">
        <v>868</v>
      </c>
      <c r="D7618" s="31" t="s">
        <v>869</v>
      </c>
      <c r="E7618" s="31" t="s">
        <v>135</v>
      </c>
      <c r="F7618" s="31" t="s">
        <v>122</v>
      </c>
      <c r="G7618" s="31" t="s">
        <v>107</v>
      </c>
      <c r="H7618" s="31" t="s">
        <v>108</v>
      </c>
      <c r="I7618" s="31" t="s">
        <v>870</v>
      </c>
      <c r="J7618" s="31" t="s">
        <v>871</v>
      </c>
      <c r="K7618" s="31" t="s">
        <v>110</v>
      </c>
      <c r="L7618" s="31" t="s">
        <v>868</v>
      </c>
      <c r="M7618" s="31" t="s">
        <v>12</v>
      </c>
      <c r="N7618" s="31" t="s">
        <v>25930</v>
      </c>
      <c r="O7618" s="31" t="s">
        <v>25929</v>
      </c>
      <c r="P7618" s="32" t="s">
        <v>67</v>
      </c>
      <c r="Q7618" s="32">
        <v>0.5</v>
      </c>
      <c r="R7618" t="str">
        <f t="shared" si="118"/>
        <v>Качківський С.В. ПП, маг. "Гермес" р-н Полонский Район, пгт.Понинка, ул.Грушевского (0)</v>
      </c>
    </row>
    <row r="7619" spans="1:18" hidden="1" x14ac:dyDescent="0.25">
      <c r="A7619" s="32">
        <v>457494</v>
      </c>
      <c r="B7619" s="31" t="s">
        <v>877</v>
      </c>
      <c r="C7619" s="31" t="s">
        <v>878</v>
      </c>
      <c r="D7619" s="31" t="s">
        <v>879</v>
      </c>
      <c r="E7619" s="31" t="s">
        <v>135</v>
      </c>
      <c r="F7619" s="31" t="s">
        <v>122</v>
      </c>
      <c r="G7619" s="31" t="s">
        <v>107</v>
      </c>
      <c r="H7619" s="31" t="s">
        <v>108</v>
      </c>
      <c r="I7619" s="31" t="s">
        <v>880</v>
      </c>
      <c r="J7619" s="31" t="s">
        <v>881</v>
      </c>
      <c r="K7619" s="31" t="s">
        <v>110</v>
      </c>
      <c r="L7619" s="31" t="s">
        <v>882</v>
      </c>
      <c r="M7619" s="31" t="s">
        <v>7</v>
      </c>
      <c r="N7619" s="31" t="s">
        <v>25930</v>
      </c>
      <c r="O7619" s="31" t="s">
        <v>25929</v>
      </c>
      <c r="P7619" s="32" t="s">
        <v>66</v>
      </c>
      <c r="Q7619" s="32">
        <v>1</v>
      </c>
      <c r="R7619" t="str">
        <f t="shared" ref="R7619:R7682" si="119">CONCATENATE(C7619," ",D7619)</f>
        <v>Поведюк В.С. ПП, маг. "Рута" г.Славута (район "ЗаводЗБК")</v>
      </c>
    </row>
    <row r="7620" spans="1:18" hidden="1" x14ac:dyDescent="0.25">
      <c r="A7620" s="32">
        <v>726377</v>
      </c>
      <c r="B7620" s="31" t="s">
        <v>883</v>
      </c>
      <c r="C7620" s="31" t="s">
        <v>884</v>
      </c>
      <c r="D7620" s="31" t="s">
        <v>885</v>
      </c>
      <c r="E7620" s="31" t="s">
        <v>135</v>
      </c>
      <c r="F7620" s="31" t="s">
        <v>122</v>
      </c>
      <c r="G7620" s="31" t="s">
        <v>107</v>
      </c>
      <c r="H7620" s="31" t="s">
        <v>108</v>
      </c>
      <c r="I7620" s="31" t="s">
        <v>886</v>
      </c>
      <c r="J7620" s="31" t="s">
        <v>887</v>
      </c>
      <c r="K7620" s="31" t="s">
        <v>110</v>
      </c>
      <c r="L7620" s="31" t="s">
        <v>888</v>
      </c>
      <c r="M7620" s="31" t="s">
        <v>12</v>
      </c>
      <c r="N7620" s="31" t="s">
        <v>25930</v>
      </c>
      <c r="O7620" s="31" t="s">
        <v>25929</v>
      </c>
      <c r="P7620" s="32" t="s">
        <v>67</v>
      </c>
      <c r="Q7620" s="32">
        <v>1</v>
      </c>
      <c r="R7620" t="str">
        <f t="shared" si="119"/>
        <v>Павлюк С.В. ПП, маг. "Каштан" р-н Изяславский Район, г.Изяслав, пер.Труда, д.4</v>
      </c>
    </row>
    <row r="7621" spans="1:18" hidden="1" x14ac:dyDescent="0.25">
      <c r="A7621" s="32">
        <v>508699</v>
      </c>
      <c r="B7621" s="31" t="s">
        <v>1021</v>
      </c>
      <c r="C7621" s="31" t="s">
        <v>1022</v>
      </c>
      <c r="D7621" s="31" t="s">
        <v>1023</v>
      </c>
      <c r="E7621" s="31" t="s">
        <v>135</v>
      </c>
      <c r="F7621" s="31" t="s">
        <v>122</v>
      </c>
      <c r="G7621" s="31" t="s">
        <v>107</v>
      </c>
      <c r="H7621" s="31" t="s">
        <v>108</v>
      </c>
      <c r="I7621" s="31" t="s">
        <v>1024</v>
      </c>
      <c r="J7621" s="31" t="s">
        <v>1025</v>
      </c>
      <c r="K7621" s="31" t="s">
        <v>110</v>
      </c>
      <c r="L7621" s="31" t="s">
        <v>1022</v>
      </c>
      <c r="M7621" s="31" t="s">
        <v>12</v>
      </c>
      <c r="N7621" s="31" t="s">
        <v>25930</v>
      </c>
      <c r="O7621" s="31" t="s">
        <v>25929</v>
      </c>
      <c r="P7621" s="32" t="s">
        <v>66</v>
      </c>
      <c r="Q7621" s="32">
        <v>0.5</v>
      </c>
      <c r="R7621" t="str">
        <f t="shared" si="119"/>
        <v>Ковальчук К.О. ПП, маг. "Наша ряба" р-н Полонский Район, пгт.Понинка, ул.Победы, д.34/14</v>
      </c>
    </row>
    <row r="7622" spans="1:18" hidden="1" x14ac:dyDescent="0.25">
      <c r="A7622" s="32">
        <v>423205</v>
      </c>
      <c r="B7622" s="31" t="s">
        <v>1140</v>
      </c>
      <c r="C7622" s="31" t="s">
        <v>1141</v>
      </c>
      <c r="D7622" s="31" t="s">
        <v>1142</v>
      </c>
      <c r="E7622" s="31" t="s">
        <v>135</v>
      </c>
      <c r="F7622" s="31" t="s">
        <v>122</v>
      </c>
      <c r="G7622" s="31" t="s">
        <v>107</v>
      </c>
      <c r="H7622" s="31" t="s">
        <v>108</v>
      </c>
      <c r="I7622" s="31" t="s">
        <v>1143</v>
      </c>
      <c r="J7622" s="31" t="s">
        <v>1144</v>
      </c>
      <c r="K7622" s="31" t="s">
        <v>110</v>
      </c>
      <c r="L7622" s="31" t="s">
        <v>1141</v>
      </c>
      <c r="M7622" s="31" t="s">
        <v>11</v>
      </c>
      <c r="N7622" s="31" t="s">
        <v>25930</v>
      </c>
      <c r="O7622" s="31" t="s">
        <v>25929</v>
      </c>
      <c r="P7622" s="32" t="s">
        <v>67</v>
      </c>
      <c r="Q7622" s="32">
        <v>0.5</v>
      </c>
      <c r="R7622" t="str">
        <f t="shared" si="119"/>
        <v>Грицюк Г.І. ПП, маг. "Ромашка" г.Шепетовка, ул.Маркса Карла, д.173</v>
      </c>
    </row>
    <row r="7623" spans="1:18" hidden="1" x14ac:dyDescent="0.25">
      <c r="A7623" s="32">
        <v>423207</v>
      </c>
      <c r="B7623" s="31" t="s">
        <v>1150</v>
      </c>
      <c r="C7623" s="31" t="s">
        <v>1151</v>
      </c>
      <c r="D7623" s="31" t="s">
        <v>1152</v>
      </c>
      <c r="E7623" s="31" t="s">
        <v>145</v>
      </c>
      <c r="F7623" s="31" t="s">
        <v>122</v>
      </c>
      <c r="G7623" s="31" t="s">
        <v>149</v>
      </c>
      <c r="H7623" s="31" t="s">
        <v>108</v>
      </c>
      <c r="I7623" s="31" t="s">
        <v>1153</v>
      </c>
      <c r="J7623" s="31" t="s">
        <v>1154</v>
      </c>
      <c r="K7623" s="31" t="s">
        <v>110</v>
      </c>
      <c r="L7623" s="31" t="s">
        <v>1151</v>
      </c>
      <c r="M7623" s="31" t="s">
        <v>15</v>
      </c>
      <c r="N7623" s="31" t="s">
        <v>25931</v>
      </c>
      <c r="O7623" s="31" t="s">
        <v>25929</v>
      </c>
      <c r="P7623" s="32" t="s">
        <v>66</v>
      </c>
      <c r="Q7623" s="32">
        <v>0.5</v>
      </c>
      <c r="R7623" t="str">
        <f t="shared" si="119"/>
        <v>Чорноморець І.Б. ПП, к-к р-н Волочисский Район, г.Волочиск (0)</v>
      </c>
    </row>
    <row r="7624" spans="1:18" hidden="1" x14ac:dyDescent="0.25">
      <c r="A7624" s="32">
        <v>585151</v>
      </c>
      <c r="B7624" s="31" t="s">
        <v>1160</v>
      </c>
      <c r="C7624" s="31" t="s">
        <v>1161</v>
      </c>
      <c r="D7624" s="31" t="s">
        <v>1162</v>
      </c>
      <c r="E7624" s="31" t="s">
        <v>145</v>
      </c>
      <c r="F7624" s="31" t="s">
        <v>122</v>
      </c>
      <c r="G7624" s="31" t="s">
        <v>107</v>
      </c>
      <c r="H7624" s="31" t="s">
        <v>108</v>
      </c>
      <c r="I7624" s="31" t="s">
        <v>124</v>
      </c>
      <c r="J7624" s="31" t="s">
        <v>109</v>
      </c>
      <c r="K7624" s="31" t="s">
        <v>110</v>
      </c>
      <c r="L7624" s="31" t="s">
        <v>1161</v>
      </c>
      <c r="M7624" s="31" t="s">
        <v>16</v>
      </c>
      <c r="N7624" s="31" t="s">
        <v>25931</v>
      </c>
      <c r="O7624" s="31" t="s">
        <v>25929</v>
      </c>
      <c r="P7624" s="32" t="s">
        <v>25948</v>
      </c>
      <c r="Q7624" s="32">
        <v>0.5</v>
      </c>
      <c r="R7624" t="str">
        <f t="shared" si="119"/>
        <v>Мірчук А.О. ПП, маг. "Продукти" р-н Хмельницкий Район, с.Николаев (напроти зупинки)</v>
      </c>
    </row>
    <row r="7625" spans="1:18" hidden="1" x14ac:dyDescent="0.25">
      <c r="A7625" s="32">
        <v>461861</v>
      </c>
      <c r="B7625" s="31" t="s">
        <v>25877</v>
      </c>
      <c r="C7625" s="31" t="s">
        <v>25878</v>
      </c>
      <c r="D7625" s="31" t="s">
        <v>25879</v>
      </c>
      <c r="E7625" s="31" t="s">
        <v>135</v>
      </c>
      <c r="F7625" s="31" t="s">
        <v>122</v>
      </c>
      <c r="G7625" s="31" t="s">
        <v>114</v>
      </c>
      <c r="H7625" s="31" t="s">
        <v>108</v>
      </c>
      <c r="I7625" s="31" t="s">
        <v>124</v>
      </c>
      <c r="J7625" s="31" t="s">
        <v>109</v>
      </c>
      <c r="K7625" s="31" t="s">
        <v>106</v>
      </c>
      <c r="L7625" s="31" t="s">
        <v>25878</v>
      </c>
      <c r="M7625" s="31" t="s">
        <v>10</v>
      </c>
      <c r="N7625" s="31" t="s">
        <v>25930</v>
      </c>
      <c r="O7625" s="31" t="s">
        <v>25929</v>
      </c>
      <c r="P7625" s="32" t="s">
        <v>25948</v>
      </c>
      <c r="Q7625" s="32">
        <v>1</v>
      </c>
      <c r="R7625" t="str">
        <f t="shared" si="119"/>
        <v>Одарич Р.В. ПП, кафе "Хуторок" г.Нетишин, ул.Старонетишинская, д.47 (бар)</v>
      </c>
    </row>
    <row r="7626" spans="1:18" hidden="1" x14ac:dyDescent="0.25">
      <c r="A7626" s="32">
        <v>450161</v>
      </c>
      <c r="B7626" s="31" t="s">
        <v>167</v>
      </c>
      <c r="C7626" s="31" t="s">
        <v>168</v>
      </c>
      <c r="D7626" s="31" t="s">
        <v>169</v>
      </c>
      <c r="E7626" s="31" t="s">
        <v>135</v>
      </c>
      <c r="F7626" s="31" t="s">
        <v>122</v>
      </c>
      <c r="G7626" s="31" t="s">
        <v>107</v>
      </c>
      <c r="H7626" s="31" t="s">
        <v>108</v>
      </c>
      <c r="I7626" s="31" t="s">
        <v>170</v>
      </c>
      <c r="J7626" s="31" t="s">
        <v>171</v>
      </c>
      <c r="K7626" s="31" t="s">
        <v>110</v>
      </c>
      <c r="L7626" s="31" t="s">
        <v>168</v>
      </c>
      <c r="M7626" s="31" t="s">
        <v>11</v>
      </c>
      <c r="N7626" s="31" t="s">
        <v>25930</v>
      </c>
      <c r="O7626" s="31" t="s">
        <v>25929</v>
      </c>
      <c r="P7626" s="32" t="s">
        <v>66</v>
      </c>
      <c r="Q7626" s="32">
        <v>1</v>
      </c>
      <c r="R7626" t="str">
        <f t="shared" si="119"/>
        <v>Редька Л.М. ПП, маг. "АВС" г.Шепетовка, ул.400-летия Шепетовки, д.4</v>
      </c>
    </row>
    <row r="7627" spans="1:18" hidden="1" x14ac:dyDescent="0.25">
      <c r="A7627" s="32">
        <v>399173</v>
      </c>
      <c r="B7627" s="31" t="s">
        <v>368</v>
      </c>
      <c r="C7627" s="31" t="s">
        <v>369</v>
      </c>
      <c r="D7627" s="31" t="s">
        <v>370</v>
      </c>
      <c r="E7627" s="31" t="s">
        <v>135</v>
      </c>
      <c r="F7627" s="31" t="s">
        <v>122</v>
      </c>
      <c r="G7627" s="31" t="s">
        <v>115</v>
      </c>
      <c r="H7627" s="31" t="s">
        <v>116</v>
      </c>
      <c r="I7627" s="31" t="s">
        <v>371</v>
      </c>
      <c r="J7627" s="31" t="s">
        <v>372</v>
      </c>
      <c r="K7627" s="31" t="s">
        <v>110</v>
      </c>
      <c r="L7627" s="31" t="s">
        <v>369</v>
      </c>
      <c r="M7627" s="31" t="s">
        <v>11</v>
      </c>
      <c r="N7627" s="31" t="s">
        <v>25930</v>
      </c>
      <c r="O7627" s="31" t="s">
        <v>25929</v>
      </c>
      <c r="P7627" s="32" t="s">
        <v>66</v>
      </c>
      <c r="Q7627" s="32">
        <v>1</v>
      </c>
      <c r="R7627" t="str">
        <f t="shared" si="119"/>
        <v>Чигринська В.В. ПП, лоток г.Шепетовка, ул.Маркса Карла, д.23</v>
      </c>
    </row>
    <row r="7628" spans="1:18" hidden="1" x14ac:dyDescent="0.25">
      <c r="A7628" s="32">
        <v>399174</v>
      </c>
      <c r="B7628" s="31" t="s">
        <v>373</v>
      </c>
      <c r="C7628" s="31" t="s">
        <v>374</v>
      </c>
      <c r="D7628" s="31" t="s">
        <v>375</v>
      </c>
      <c r="E7628" s="31" t="s">
        <v>145</v>
      </c>
      <c r="F7628" s="31" t="s">
        <v>122</v>
      </c>
      <c r="G7628" s="31" t="s">
        <v>107</v>
      </c>
      <c r="H7628" s="31" t="s">
        <v>108</v>
      </c>
      <c r="I7628" s="31" t="s">
        <v>376</v>
      </c>
      <c r="J7628" s="31" t="s">
        <v>377</v>
      </c>
      <c r="K7628" s="31" t="s">
        <v>110</v>
      </c>
      <c r="L7628" s="31" t="s">
        <v>374</v>
      </c>
      <c r="M7628" s="31" t="s">
        <v>25936</v>
      </c>
      <c r="N7628" s="31" t="s">
        <v>25931</v>
      </c>
      <c r="O7628" s="31" t="s">
        <v>25929</v>
      </c>
      <c r="P7628" s="32" t="s">
        <v>66</v>
      </c>
      <c r="Q7628" s="32">
        <v>1</v>
      </c>
      <c r="R7628" t="str">
        <f t="shared" si="119"/>
        <v>Задорожний В.С. ПП, маг. "Візит" р-н Городокский Район, г.Городок, ул.Ткачука, д.17/1</v>
      </c>
    </row>
    <row r="7629" spans="1:18" hidden="1" x14ac:dyDescent="0.25">
      <c r="A7629" s="32">
        <v>399176</v>
      </c>
      <c r="B7629" s="31" t="s">
        <v>378</v>
      </c>
      <c r="C7629" s="31" t="s">
        <v>379</v>
      </c>
      <c r="D7629" s="31" t="s">
        <v>380</v>
      </c>
      <c r="E7629" s="31" t="s">
        <v>135</v>
      </c>
      <c r="F7629" s="31" t="s">
        <v>122</v>
      </c>
      <c r="G7629" s="31" t="s">
        <v>107</v>
      </c>
      <c r="H7629" s="31" t="s">
        <v>108</v>
      </c>
      <c r="I7629" s="31" t="s">
        <v>381</v>
      </c>
      <c r="J7629" s="31" t="s">
        <v>382</v>
      </c>
      <c r="K7629" s="31" t="s">
        <v>110</v>
      </c>
      <c r="L7629" s="31" t="s">
        <v>379</v>
      </c>
      <c r="M7629" s="31" t="s">
        <v>10</v>
      </c>
      <c r="N7629" s="31" t="s">
        <v>25930</v>
      </c>
      <c r="O7629" s="31" t="s">
        <v>25929</v>
      </c>
      <c r="P7629" s="32" t="s">
        <v>66</v>
      </c>
      <c r="Q7629" s="32">
        <v>1</v>
      </c>
      <c r="R7629" t="str">
        <f t="shared" si="119"/>
        <v>Чорна Н.Г. ПП, маг. "Продукти" р-н Белогорский Район, с.Ставищаны, ул.Центральная, д.83</v>
      </c>
    </row>
    <row r="7630" spans="1:18" hidden="1" x14ac:dyDescent="0.25">
      <c r="A7630" s="32">
        <v>399202</v>
      </c>
      <c r="B7630" s="31" t="s">
        <v>440</v>
      </c>
      <c r="C7630" s="31" t="s">
        <v>441</v>
      </c>
      <c r="D7630" s="31" t="s">
        <v>442</v>
      </c>
      <c r="E7630" s="31" t="s">
        <v>135</v>
      </c>
      <c r="F7630" s="31" t="s">
        <v>122</v>
      </c>
      <c r="G7630" s="31" t="s">
        <v>107</v>
      </c>
      <c r="H7630" s="31" t="s">
        <v>108</v>
      </c>
      <c r="I7630" s="31" t="s">
        <v>443</v>
      </c>
      <c r="J7630" s="31" t="s">
        <v>444</v>
      </c>
      <c r="K7630" s="31" t="s">
        <v>110</v>
      </c>
      <c r="L7630" s="31" t="s">
        <v>441</v>
      </c>
      <c r="M7630" s="31" t="s">
        <v>11</v>
      </c>
      <c r="N7630" s="31" t="s">
        <v>25930</v>
      </c>
      <c r="O7630" s="31" t="s">
        <v>25929</v>
      </c>
      <c r="P7630" s="32" t="s">
        <v>67</v>
      </c>
      <c r="Q7630" s="32">
        <v>0.5</v>
      </c>
      <c r="R7630" t="str">
        <f t="shared" si="119"/>
        <v>Безкоровайний О.О. ПП, маг. "Шарм" г.Шепетовка, ул.Судилковская, д.6</v>
      </c>
    </row>
    <row r="7631" spans="1:18" hidden="1" x14ac:dyDescent="0.25">
      <c r="A7631" s="32">
        <v>399214</v>
      </c>
      <c r="B7631" s="31" t="s">
        <v>464</v>
      </c>
      <c r="C7631" s="31" t="s">
        <v>465</v>
      </c>
      <c r="D7631" s="31" t="s">
        <v>466</v>
      </c>
      <c r="E7631" s="31" t="s">
        <v>145</v>
      </c>
      <c r="F7631" s="31" t="s">
        <v>122</v>
      </c>
      <c r="G7631" s="31" t="s">
        <v>107</v>
      </c>
      <c r="H7631" s="31" t="s">
        <v>108</v>
      </c>
      <c r="I7631" s="31" t="s">
        <v>467</v>
      </c>
      <c r="J7631" s="31" t="s">
        <v>468</v>
      </c>
      <c r="K7631" s="31" t="s">
        <v>110</v>
      </c>
      <c r="L7631" s="31" t="s">
        <v>465</v>
      </c>
      <c r="M7631" s="31" t="s">
        <v>25936</v>
      </c>
      <c r="N7631" s="31" t="s">
        <v>25931</v>
      </c>
      <c r="O7631" s="31" t="s">
        <v>25929</v>
      </c>
      <c r="P7631" s="32" t="s">
        <v>25948</v>
      </c>
      <c r="Q7631" s="32">
        <v>0</v>
      </c>
      <c r="R7631" t="str">
        <f t="shared" si="119"/>
        <v>Сагадін І.Л. ПП, маг. "Продукти" р-н Городокский Район, г.Городок, ул.Гончара Олеся (автобусна зупинка зліва)</v>
      </c>
    </row>
    <row r="7632" spans="1:18" hidden="1" x14ac:dyDescent="0.25">
      <c r="A7632" s="32">
        <v>399217</v>
      </c>
      <c r="B7632" s="31" t="s">
        <v>473</v>
      </c>
      <c r="C7632" s="31" t="s">
        <v>474</v>
      </c>
      <c r="D7632" s="31" t="s">
        <v>475</v>
      </c>
      <c r="E7632" s="31" t="s">
        <v>135</v>
      </c>
      <c r="F7632" s="31" t="s">
        <v>122</v>
      </c>
      <c r="G7632" s="31" t="s">
        <v>107</v>
      </c>
      <c r="H7632" s="31" t="s">
        <v>108</v>
      </c>
      <c r="I7632" s="31" t="s">
        <v>476</v>
      </c>
      <c r="J7632" s="31" t="s">
        <v>477</v>
      </c>
      <c r="K7632" s="31" t="s">
        <v>110</v>
      </c>
      <c r="L7632" s="31" t="s">
        <v>474</v>
      </c>
      <c r="M7632" s="31" t="s">
        <v>7</v>
      </c>
      <c r="N7632" s="31" t="s">
        <v>25930</v>
      </c>
      <c r="O7632" s="31" t="s">
        <v>25929</v>
      </c>
      <c r="P7632" s="32" t="s">
        <v>67</v>
      </c>
      <c r="Q7632" s="32">
        <v>0.5</v>
      </c>
      <c r="R7632" t="str">
        <f t="shared" si="119"/>
        <v>Волиньтабак ТОВ, маг. "Тютюн-Алкоголь" г.Славута, ул.Ярослава Мудрого, д.37</v>
      </c>
    </row>
    <row r="7633" spans="1:18" hidden="1" x14ac:dyDescent="0.25">
      <c r="A7633" s="32">
        <v>399244</v>
      </c>
      <c r="B7633" s="31" t="s">
        <v>537</v>
      </c>
      <c r="C7633" s="31" t="s">
        <v>538</v>
      </c>
      <c r="D7633" s="31" t="s">
        <v>539</v>
      </c>
      <c r="E7633" s="31" t="s">
        <v>135</v>
      </c>
      <c r="F7633" s="31" t="s">
        <v>122</v>
      </c>
      <c r="G7633" s="31" t="s">
        <v>107</v>
      </c>
      <c r="H7633" s="31" t="s">
        <v>108</v>
      </c>
      <c r="I7633" s="31" t="s">
        <v>540</v>
      </c>
      <c r="J7633" s="31" t="s">
        <v>541</v>
      </c>
      <c r="K7633" s="31" t="s">
        <v>110</v>
      </c>
      <c r="L7633" s="31" t="s">
        <v>538</v>
      </c>
      <c r="M7633" s="31" t="s">
        <v>8</v>
      </c>
      <c r="N7633" s="31" t="s">
        <v>25930</v>
      </c>
      <c r="O7633" s="31" t="s">
        <v>25929</v>
      </c>
      <c r="P7633" s="32" t="s">
        <v>67</v>
      </c>
      <c r="Q7633" s="32">
        <v>0.5</v>
      </c>
      <c r="R7633" t="str">
        <f t="shared" si="119"/>
        <v>Лисюк Н.В. ПП, маг. "Продукти" р-н Славутский Район, с.Поддубцы, ул.Островского Николая, д.54</v>
      </c>
    </row>
    <row r="7634" spans="1:18" hidden="1" x14ac:dyDescent="0.25">
      <c r="A7634" s="32">
        <v>399252</v>
      </c>
      <c r="B7634" s="31" t="s">
        <v>556</v>
      </c>
      <c r="C7634" s="31" t="s">
        <v>557</v>
      </c>
      <c r="D7634" s="31" t="s">
        <v>558</v>
      </c>
      <c r="E7634" s="31" t="s">
        <v>135</v>
      </c>
      <c r="F7634" s="31" t="s">
        <v>122</v>
      </c>
      <c r="G7634" s="31" t="s">
        <v>107</v>
      </c>
      <c r="H7634" s="31" t="s">
        <v>108</v>
      </c>
      <c r="I7634" s="31" t="s">
        <v>559</v>
      </c>
      <c r="J7634" s="31" t="s">
        <v>560</v>
      </c>
      <c r="K7634" s="31" t="s">
        <v>110</v>
      </c>
      <c r="L7634" s="31" t="s">
        <v>557</v>
      </c>
      <c r="M7634" s="31" t="s">
        <v>12</v>
      </c>
      <c r="N7634" s="31" t="s">
        <v>25930</v>
      </c>
      <c r="O7634" s="31" t="s">
        <v>25929</v>
      </c>
      <c r="P7634" s="32" t="s">
        <v>66</v>
      </c>
      <c r="Q7634" s="32">
        <v>1</v>
      </c>
      <c r="R7634" t="str">
        <f t="shared" si="119"/>
        <v>Холондович С.А. ПП, маг. "Продуктовий" р-н Изяславский Район, г.Изяслав, ул.Островского Николая, д.8</v>
      </c>
    </row>
    <row r="7635" spans="1:18" hidden="1" x14ac:dyDescent="0.25">
      <c r="A7635" s="32">
        <v>399273</v>
      </c>
      <c r="B7635" s="31" t="s">
        <v>617</v>
      </c>
      <c r="C7635" s="31" t="s">
        <v>618</v>
      </c>
      <c r="D7635" s="31" t="s">
        <v>619</v>
      </c>
      <c r="E7635" s="31" t="s">
        <v>135</v>
      </c>
      <c r="F7635" s="31" t="s">
        <v>122</v>
      </c>
      <c r="G7635" s="31" t="s">
        <v>107</v>
      </c>
      <c r="H7635" s="31" t="s">
        <v>108</v>
      </c>
      <c r="I7635" s="31" t="s">
        <v>620</v>
      </c>
      <c r="J7635" s="31" t="s">
        <v>621</v>
      </c>
      <c r="K7635" s="31" t="s">
        <v>110</v>
      </c>
      <c r="L7635" s="31" t="s">
        <v>622</v>
      </c>
      <c r="M7635" s="31" t="s">
        <v>9</v>
      </c>
      <c r="N7635" s="31" t="s">
        <v>25930</v>
      </c>
      <c r="O7635" s="31" t="s">
        <v>25929</v>
      </c>
      <c r="P7635" s="32" t="s">
        <v>66</v>
      </c>
      <c r="Q7635" s="32">
        <v>0.5</v>
      </c>
      <c r="R7635" t="str">
        <f t="shared" si="119"/>
        <v>Перепелиця М.Є. ПП, гурт р-н Белогорский Район, пгт.Ямполь, ул.Чернавина, д.35а</v>
      </c>
    </row>
    <row r="7636" spans="1:18" hidden="1" x14ac:dyDescent="0.25">
      <c r="A7636" s="32">
        <v>399294</v>
      </c>
      <c r="B7636" s="31" t="s">
        <v>664</v>
      </c>
      <c r="C7636" s="31" t="s">
        <v>665</v>
      </c>
      <c r="D7636" s="31" t="s">
        <v>666</v>
      </c>
      <c r="E7636" s="31" t="s">
        <v>145</v>
      </c>
      <c r="F7636" s="31" t="s">
        <v>122</v>
      </c>
      <c r="G7636" s="31" t="s">
        <v>107</v>
      </c>
      <c r="H7636" s="31" t="s">
        <v>108</v>
      </c>
      <c r="I7636" s="31" t="s">
        <v>124</v>
      </c>
      <c r="J7636" s="31" t="s">
        <v>109</v>
      </c>
      <c r="K7636" s="31" t="s">
        <v>110</v>
      </c>
      <c r="L7636" s="31" t="s">
        <v>665</v>
      </c>
      <c r="M7636" s="31" t="s">
        <v>13</v>
      </c>
      <c r="N7636" s="31" t="s">
        <v>25931</v>
      </c>
      <c r="O7636" s="31" t="s">
        <v>25929</v>
      </c>
      <c r="P7636" s="32" t="s">
        <v>67</v>
      </c>
      <c r="Q7636" s="32">
        <v>0.5</v>
      </c>
      <c r="R7636" t="str">
        <f t="shared" si="119"/>
        <v>Мельник В.О. ПП, маг. "Сільмаг" р-н Деражнянский Район, с.Волосское (Центр)</v>
      </c>
    </row>
    <row r="7637" spans="1:18" hidden="1" x14ac:dyDescent="0.25">
      <c r="A7637" s="32">
        <v>399306</v>
      </c>
      <c r="B7637" s="31" t="s">
        <v>685</v>
      </c>
      <c r="C7637" s="31" t="s">
        <v>686</v>
      </c>
      <c r="D7637" s="31" t="s">
        <v>687</v>
      </c>
      <c r="E7637" s="31" t="s">
        <v>145</v>
      </c>
      <c r="F7637" s="31" t="s">
        <v>122</v>
      </c>
      <c r="G7637" s="31" t="s">
        <v>107</v>
      </c>
      <c r="H7637" s="31" t="s">
        <v>108</v>
      </c>
      <c r="I7637" s="31" t="s">
        <v>124</v>
      </c>
      <c r="J7637" s="31" t="s">
        <v>109</v>
      </c>
      <c r="K7637" s="31" t="s">
        <v>110</v>
      </c>
      <c r="L7637" s="31" t="s">
        <v>686</v>
      </c>
      <c r="M7637" s="31" t="s">
        <v>16</v>
      </c>
      <c r="N7637" s="31" t="s">
        <v>25931</v>
      </c>
      <c r="O7637" s="31" t="s">
        <v>25929</v>
      </c>
      <c r="P7637" s="32" t="s">
        <v>67</v>
      </c>
      <c r="Q7637" s="32">
        <v>1</v>
      </c>
      <c r="R7637" t="str">
        <f t="shared" si="119"/>
        <v>Віньківці Сирзавод ЗАТ, маг. "Молочний" р-н Виньковецкий Район, пгт.Виньковцы, ул.Заславская (0)</v>
      </c>
    </row>
    <row r="7638" spans="1:18" hidden="1" x14ac:dyDescent="0.25">
      <c r="A7638" s="32">
        <v>399310</v>
      </c>
      <c r="B7638" s="31" t="s">
        <v>693</v>
      </c>
      <c r="C7638" s="31" t="s">
        <v>694</v>
      </c>
      <c r="D7638" s="31" t="s">
        <v>619</v>
      </c>
      <c r="E7638" s="31" t="s">
        <v>135</v>
      </c>
      <c r="F7638" s="31" t="s">
        <v>122</v>
      </c>
      <c r="G7638" s="31" t="s">
        <v>107</v>
      </c>
      <c r="H7638" s="31" t="s">
        <v>108</v>
      </c>
      <c r="I7638" s="31" t="s">
        <v>620</v>
      </c>
      <c r="J7638" s="31" t="s">
        <v>621</v>
      </c>
      <c r="K7638" s="31" t="s">
        <v>110</v>
      </c>
      <c r="L7638" s="31" t="s">
        <v>695</v>
      </c>
      <c r="M7638" s="31" t="s">
        <v>9</v>
      </c>
      <c r="N7638" s="31" t="s">
        <v>25930</v>
      </c>
      <c r="O7638" s="31" t="s">
        <v>25929</v>
      </c>
      <c r="P7638" s="32" t="s">
        <v>66</v>
      </c>
      <c r="Q7638" s="32">
        <v>0.5</v>
      </c>
      <c r="R7638" t="str">
        <f t="shared" si="119"/>
        <v>Перепелиця М.Є. ПП, маг. "Марія" р-н Белогорский Район, пгт.Ямполь, ул.Чернавина, д.35а</v>
      </c>
    </row>
    <row r="7639" spans="1:18" hidden="1" x14ac:dyDescent="0.25">
      <c r="A7639" s="32">
        <v>385596</v>
      </c>
      <c r="B7639" s="31" t="s">
        <v>1430</v>
      </c>
      <c r="C7639" s="31" t="s">
        <v>1431</v>
      </c>
      <c r="D7639" s="31" t="s">
        <v>1432</v>
      </c>
      <c r="E7639" s="31" t="s">
        <v>135</v>
      </c>
      <c r="F7639" s="31" t="s">
        <v>122</v>
      </c>
      <c r="G7639" s="31" t="s">
        <v>149</v>
      </c>
      <c r="H7639" s="31" t="s">
        <v>108</v>
      </c>
      <c r="I7639" s="31" t="s">
        <v>1433</v>
      </c>
      <c r="J7639" s="31" t="s">
        <v>1434</v>
      </c>
      <c r="K7639" s="31" t="s">
        <v>110</v>
      </c>
      <c r="L7639" s="31" t="s">
        <v>1431</v>
      </c>
      <c r="M7639" s="31" t="s">
        <v>7</v>
      </c>
      <c r="N7639" s="31" t="s">
        <v>25930</v>
      </c>
      <c r="O7639" s="31" t="s">
        <v>25929</v>
      </c>
      <c r="P7639" s="32" t="s">
        <v>67</v>
      </c>
      <c r="Q7639" s="32">
        <v>0.5</v>
      </c>
      <c r="R7639" t="str">
        <f t="shared" si="119"/>
        <v>Іщук І.Р. ПП, к-к "Їжачок" г.Славута (автовокзал)</v>
      </c>
    </row>
    <row r="7640" spans="1:18" hidden="1" x14ac:dyDescent="0.25">
      <c r="A7640" s="32">
        <v>385615</v>
      </c>
      <c r="B7640" s="31" t="s">
        <v>1458</v>
      </c>
      <c r="C7640" s="31" t="s">
        <v>1459</v>
      </c>
      <c r="D7640" s="31" t="s">
        <v>1460</v>
      </c>
      <c r="E7640" s="31" t="s">
        <v>145</v>
      </c>
      <c r="F7640" s="31" t="s">
        <v>122</v>
      </c>
      <c r="G7640" s="31" t="s">
        <v>107</v>
      </c>
      <c r="H7640" s="31" t="s">
        <v>108</v>
      </c>
      <c r="I7640" s="31" t="s">
        <v>1461</v>
      </c>
      <c r="J7640" s="31" t="s">
        <v>1462</v>
      </c>
      <c r="K7640" s="31" t="s">
        <v>110</v>
      </c>
      <c r="L7640" s="31" t="s">
        <v>1459</v>
      </c>
      <c r="M7640" s="31" t="s">
        <v>16</v>
      </c>
      <c r="N7640" s="31" t="s">
        <v>25931</v>
      </c>
      <c r="O7640" s="31" t="s">
        <v>25929</v>
      </c>
      <c r="P7640" s="32" t="s">
        <v>66</v>
      </c>
      <c r="Q7640" s="32">
        <v>1</v>
      </c>
      <c r="R7640" t="str">
        <f t="shared" si="119"/>
        <v>Дем'янчук О.К. ПП, маг. "Мікс" р-н Хмельницкий Район, пгт.Черный Остров, ул.Садовая, д.9а</v>
      </c>
    </row>
    <row r="7641" spans="1:18" hidden="1" x14ac:dyDescent="0.25">
      <c r="A7641" s="32">
        <v>385621</v>
      </c>
      <c r="B7641" s="31" t="s">
        <v>1476</v>
      </c>
      <c r="C7641" s="31" t="s">
        <v>1477</v>
      </c>
      <c r="D7641" s="31" t="s">
        <v>1478</v>
      </c>
      <c r="E7641" s="31" t="s">
        <v>145</v>
      </c>
      <c r="F7641" s="31" t="s">
        <v>122</v>
      </c>
      <c r="G7641" s="31" t="s">
        <v>115</v>
      </c>
      <c r="H7641" s="31" t="s">
        <v>116</v>
      </c>
      <c r="I7641" s="31" t="s">
        <v>1479</v>
      </c>
      <c r="J7641" s="31" t="s">
        <v>1480</v>
      </c>
      <c r="K7641" s="31" t="s">
        <v>110</v>
      </c>
      <c r="L7641" s="31" t="s">
        <v>1477</v>
      </c>
      <c r="M7641" s="31" t="s">
        <v>25936</v>
      </c>
      <c r="N7641" s="31" t="s">
        <v>25931</v>
      </c>
      <c r="O7641" s="31" t="s">
        <v>25929</v>
      </c>
      <c r="P7641" s="32" t="s">
        <v>67</v>
      </c>
      <c r="Q7641" s="32">
        <v>1</v>
      </c>
      <c r="R7641" t="str">
        <f t="shared" si="119"/>
        <v>Дубчакова Р.І. ПП, к-к "Свіжий хліб" р-н Ярмолинецкий Район, пгт.Ярмолинцы, ул.Чапаева (ринок)</v>
      </c>
    </row>
    <row r="7642" spans="1:18" hidden="1" x14ac:dyDescent="0.25">
      <c r="A7642" s="32">
        <v>385816</v>
      </c>
      <c r="B7642" s="31" t="s">
        <v>1649</v>
      </c>
      <c r="C7642" s="31" t="s">
        <v>1650</v>
      </c>
      <c r="D7642" s="31" t="s">
        <v>1651</v>
      </c>
      <c r="E7642" s="31" t="s">
        <v>135</v>
      </c>
      <c r="F7642" s="31" t="s">
        <v>122</v>
      </c>
      <c r="G7642" s="31" t="s">
        <v>107</v>
      </c>
      <c r="H7642" s="31" t="s">
        <v>108</v>
      </c>
      <c r="I7642" s="31" t="s">
        <v>124</v>
      </c>
      <c r="J7642" s="31" t="s">
        <v>109</v>
      </c>
      <c r="K7642" s="31" t="s">
        <v>110</v>
      </c>
      <c r="L7642" s="31" t="s">
        <v>1652</v>
      </c>
      <c r="M7642" s="31" t="s">
        <v>7</v>
      </c>
      <c r="N7642" s="31" t="s">
        <v>25930</v>
      </c>
      <c r="O7642" s="31" t="s">
        <v>25929</v>
      </c>
      <c r="P7642" s="32" t="s">
        <v>67</v>
      </c>
      <c r="Q7642" s="32">
        <v>0.5</v>
      </c>
      <c r="R7642" t="str">
        <f t="shared" si="119"/>
        <v>Тимощук Т.П. ПП, маг. "Макс" Славута, вул. Хмельницького Богдана, б. 146а,</v>
      </c>
    </row>
    <row r="7643" spans="1:18" hidden="1" x14ac:dyDescent="0.25">
      <c r="A7643" s="32">
        <v>385816</v>
      </c>
      <c r="B7643" s="31" t="s">
        <v>1653</v>
      </c>
      <c r="C7643" s="31" t="s">
        <v>1650</v>
      </c>
      <c r="D7643" s="31" t="s">
        <v>1651</v>
      </c>
      <c r="E7643" s="31" t="s">
        <v>135</v>
      </c>
      <c r="F7643" s="31" t="s">
        <v>122</v>
      </c>
      <c r="G7643" s="31" t="s">
        <v>107</v>
      </c>
      <c r="H7643" s="31" t="s">
        <v>108</v>
      </c>
      <c r="I7643" s="31" t="s">
        <v>1654</v>
      </c>
      <c r="J7643" s="31" t="s">
        <v>1655</v>
      </c>
      <c r="K7643" s="31" t="s">
        <v>110</v>
      </c>
      <c r="L7643" s="31" t="s">
        <v>1650</v>
      </c>
      <c r="M7643" s="31" t="s">
        <v>7</v>
      </c>
      <c r="N7643" s="31" t="s">
        <v>25930</v>
      </c>
      <c r="O7643" s="31" t="s">
        <v>25929</v>
      </c>
      <c r="P7643" s="32" t="s">
        <v>67</v>
      </c>
      <c r="Q7643" s="32">
        <v>0.5</v>
      </c>
      <c r="R7643" t="str">
        <f t="shared" si="119"/>
        <v>Тимощук Т.П. ПП, маг. "Макс" Славута, вул. Хмельницького Богдана, б. 146а,</v>
      </c>
    </row>
    <row r="7644" spans="1:18" hidden="1" x14ac:dyDescent="0.25">
      <c r="A7644" s="32">
        <v>385865</v>
      </c>
      <c r="B7644" s="31" t="s">
        <v>1712</v>
      </c>
      <c r="C7644" s="31" t="s">
        <v>1713</v>
      </c>
      <c r="D7644" s="31" t="s">
        <v>1714</v>
      </c>
      <c r="E7644" s="31" t="s">
        <v>135</v>
      </c>
      <c r="F7644" s="31" t="s">
        <v>122</v>
      </c>
      <c r="G7644" s="31" t="s">
        <v>299</v>
      </c>
      <c r="H7644" s="31" t="s">
        <v>108</v>
      </c>
      <c r="I7644" s="31" t="s">
        <v>1715</v>
      </c>
      <c r="J7644" s="31" t="s">
        <v>1716</v>
      </c>
      <c r="K7644" s="31" t="s">
        <v>110</v>
      </c>
      <c r="L7644" s="31" t="s">
        <v>1713</v>
      </c>
      <c r="M7644" s="31" t="s">
        <v>12</v>
      </c>
      <c r="N7644" s="31" t="s">
        <v>25930</v>
      </c>
      <c r="O7644" s="31" t="s">
        <v>25929</v>
      </c>
      <c r="P7644" s="32" t="s">
        <v>66</v>
      </c>
      <c r="Q7644" s="32">
        <v>1</v>
      </c>
      <c r="R7644" t="str">
        <f t="shared" si="119"/>
        <v>Усенко І.С. ПП, маг. "Перлина моря" р-н Изяславский Район, г.Изяслав, ул.Шевченко, д.22/3</v>
      </c>
    </row>
    <row r="7645" spans="1:18" hidden="1" x14ac:dyDescent="0.25">
      <c r="A7645" s="32">
        <v>385875</v>
      </c>
      <c r="B7645" s="31" t="s">
        <v>1736</v>
      </c>
      <c r="C7645" s="31" t="s">
        <v>1737</v>
      </c>
      <c r="D7645" s="31" t="s">
        <v>1738</v>
      </c>
      <c r="E7645" s="31" t="s">
        <v>145</v>
      </c>
      <c r="F7645" s="31" t="s">
        <v>122</v>
      </c>
      <c r="G7645" s="31" t="s">
        <v>107</v>
      </c>
      <c r="H7645" s="31" t="s">
        <v>108</v>
      </c>
      <c r="I7645" s="31" t="s">
        <v>1739</v>
      </c>
      <c r="J7645" s="31" t="s">
        <v>1740</v>
      </c>
      <c r="K7645" s="31" t="s">
        <v>110</v>
      </c>
      <c r="L7645" s="31" t="s">
        <v>1737</v>
      </c>
      <c r="M7645" s="31" t="s">
        <v>13</v>
      </c>
      <c r="N7645" s="31" t="s">
        <v>25931</v>
      </c>
      <c r="O7645" s="31" t="s">
        <v>25929</v>
      </c>
      <c r="P7645" s="32" t="s">
        <v>67</v>
      </c>
      <c r="Q7645" s="32">
        <v>1</v>
      </c>
      <c r="R7645" t="str">
        <f t="shared" si="119"/>
        <v>Делінда Л.В. ПП, маг. "Продукти" р-н Деражнянский Район, г.Деражня, ул.Заводская, д.1</v>
      </c>
    </row>
    <row r="7646" spans="1:18" hidden="1" x14ac:dyDescent="0.25">
      <c r="A7646" s="32">
        <v>385876</v>
      </c>
      <c r="B7646" s="31" t="s">
        <v>1741</v>
      </c>
      <c r="C7646" s="31" t="s">
        <v>1742</v>
      </c>
      <c r="D7646" s="31" t="s">
        <v>1743</v>
      </c>
      <c r="E7646" s="31" t="s">
        <v>145</v>
      </c>
      <c r="F7646" s="31" t="s">
        <v>122</v>
      </c>
      <c r="G7646" s="31" t="s">
        <v>107</v>
      </c>
      <c r="H7646" s="31" t="s">
        <v>108</v>
      </c>
      <c r="I7646" s="31" t="s">
        <v>1744</v>
      </c>
      <c r="J7646" s="31" t="s">
        <v>1745</v>
      </c>
      <c r="K7646" s="31" t="s">
        <v>110</v>
      </c>
      <c r="L7646" s="31" t="s">
        <v>1742</v>
      </c>
      <c r="M7646" s="31" t="s">
        <v>15</v>
      </c>
      <c r="N7646" s="31" t="s">
        <v>25931</v>
      </c>
      <c r="O7646" s="31" t="s">
        <v>25929</v>
      </c>
      <c r="P7646" s="32" t="s">
        <v>66</v>
      </c>
      <c r="Q7646" s="32">
        <v>1</v>
      </c>
      <c r="R7646" t="str">
        <f t="shared" si="119"/>
        <v>Буткевич О.Г ПП, маг. "Тандем" р-н Волочисский Район, г.Волочиск, ул.Независимости, д.5а</v>
      </c>
    </row>
    <row r="7647" spans="1:18" hidden="1" x14ac:dyDescent="0.25">
      <c r="A7647" s="32">
        <v>386016</v>
      </c>
      <c r="B7647" s="31" t="s">
        <v>2016</v>
      </c>
      <c r="C7647" s="31" t="s">
        <v>2017</v>
      </c>
      <c r="D7647" s="31" t="s">
        <v>2018</v>
      </c>
      <c r="E7647" s="31" t="s">
        <v>135</v>
      </c>
      <c r="F7647" s="31" t="s">
        <v>122</v>
      </c>
      <c r="G7647" s="31" t="s">
        <v>107</v>
      </c>
      <c r="H7647" s="31" t="s">
        <v>108</v>
      </c>
      <c r="I7647" s="31" t="s">
        <v>2019</v>
      </c>
      <c r="J7647" s="31" t="s">
        <v>2020</v>
      </c>
      <c r="K7647" s="31" t="s">
        <v>110</v>
      </c>
      <c r="L7647" s="31" t="s">
        <v>2017</v>
      </c>
      <c r="M7647" s="31" t="s">
        <v>8</v>
      </c>
      <c r="N7647" s="31" t="s">
        <v>25930</v>
      </c>
      <c r="O7647" s="31" t="s">
        <v>25929</v>
      </c>
      <c r="P7647" s="32" t="s">
        <v>67</v>
      </c>
      <c r="Q7647" s="32">
        <v>0.5</v>
      </c>
      <c r="R7647" t="str">
        <f t="shared" si="119"/>
        <v>Яськова О.Р. ПП, маг. "Анастасія" р-н Славутский Район, с.Ивановка, д.8 (вул. Шевченка, б. 8)</v>
      </c>
    </row>
    <row r="7648" spans="1:18" hidden="1" x14ac:dyDescent="0.25">
      <c r="A7648" s="32">
        <v>386098</v>
      </c>
      <c r="B7648" s="31" t="s">
        <v>2189</v>
      </c>
      <c r="C7648" s="31" t="s">
        <v>2190</v>
      </c>
      <c r="D7648" s="31" t="s">
        <v>2191</v>
      </c>
      <c r="E7648" s="31" t="s">
        <v>135</v>
      </c>
      <c r="F7648" s="31" t="s">
        <v>122</v>
      </c>
      <c r="G7648" s="31" t="s">
        <v>107</v>
      </c>
      <c r="H7648" s="31" t="s">
        <v>108</v>
      </c>
      <c r="I7648" s="31" t="s">
        <v>124</v>
      </c>
      <c r="J7648" s="31" t="s">
        <v>109</v>
      </c>
      <c r="K7648" s="31" t="s">
        <v>110</v>
      </c>
      <c r="L7648" s="31" t="s">
        <v>2190</v>
      </c>
      <c r="M7648" s="31" t="s">
        <v>8</v>
      </c>
      <c r="N7648" s="31" t="s">
        <v>25930</v>
      </c>
      <c r="O7648" s="31" t="s">
        <v>25929</v>
      </c>
      <c r="P7648" s="32" t="s">
        <v>67</v>
      </c>
      <c r="Q7648" s="32">
        <v>0.5</v>
      </c>
      <c r="R7648" t="str">
        <f t="shared" si="119"/>
        <v>Яковлева В.С. ПП, маг. "Продукти" р-н Полонский Район, с.Москвитяновка, ул.Украинки Леси, д.2</v>
      </c>
    </row>
    <row r="7649" spans="1:18" hidden="1" x14ac:dyDescent="0.25">
      <c r="A7649" s="32">
        <v>386099</v>
      </c>
      <c r="B7649" s="31" t="s">
        <v>2192</v>
      </c>
      <c r="C7649" s="31" t="s">
        <v>2190</v>
      </c>
      <c r="D7649" s="31" t="s">
        <v>2193</v>
      </c>
      <c r="E7649" s="31" t="s">
        <v>135</v>
      </c>
      <c r="F7649" s="31" t="s">
        <v>122</v>
      </c>
      <c r="G7649" s="31" t="s">
        <v>107</v>
      </c>
      <c r="H7649" s="31" t="s">
        <v>108</v>
      </c>
      <c r="I7649" s="31" t="s">
        <v>124</v>
      </c>
      <c r="J7649" s="31" t="s">
        <v>109</v>
      </c>
      <c r="K7649" s="31" t="s">
        <v>110</v>
      </c>
      <c r="L7649" s="31" t="s">
        <v>2190</v>
      </c>
      <c r="M7649" s="31" t="s">
        <v>8</v>
      </c>
      <c r="N7649" s="31" t="s">
        <v>25930</v>
      </c>
      <c r="O7649" s="31" t="s">
        <v>25929</v>
      </c>
      <c r="P7649" s="32" t="s">
        <v>67</v>
      </c>
      <c r="Q7649" s="32">
        <v>0.5</v>
      </c>
      <c r="R7649" t="str">
        <f t="shared" si="119"/>
        <v>Яковлева В.С. ПП, маг. "Продукти" р-н Полонский Район, с.Малая Шкаровка, ул.Хмельницкого Богдана, д. (-)</v>
      </c>
    </row>
    <row r="7650" spans="1:18" hidden="1" x14ac:dyDescent="0.25">
      <c r="A7650" s="32">
        <v>163732</v>
      </c>
      <c r="B7650" s="31" t="s">
        <v>17100</v>
      </c>
      <c r="C7650" s="31" t="s">
        <v>17101</v>
      </c>
      <c r="D7650" s="31" t="s">
        <v>17102</v>
      </c>
      <c r="E7650" s="31" t="s">
        <v>145</v>
      </c>
      <c r="F7650" s="31" t="s">
        <v>122</v>
      </c>
      <c r="G7650" s="31" t="s">
        <v>107</v>
      </c>
      <c r="H7650" s="31" t="s">
        <v>108</v>
      </c>
      <c r="I7650" s="31" t="s">
        <v>17103</v>
      </c>
      <c r="J7650" s="31" t="s">
        <v>17104</v>
      </c>
      <c r="K7650" s="31" t="s">
        <v>110</v>
      </c>
      <c r="L7650" s="31" t="s">
        <v>17101</v>
      </c>
      <c r="M7650" s="31" t="s">
        <v>16</v>
      </c>
      <c r="N7650" s="31" t="s">
        <v>25931</v>
      </c>
      <c r="O7650" s="31" t="s">
        <v>25929</v>
      </c>
      <c r="P7650" s="32" t="s">
        <v>66</v>
      </c>
      <c r="Q7650" s="32">
        <v>1</v>
      </c>
      <c r="R7650" t="str">
        <f t="shared" si="119"/>
        <v>Косовецька С.П. ПП, "Фірмовий магазин №2" р-н Деражнянский Район, пгт.Волковинцы, ул.Первомайская, д.11</v>
      </c>
    </row>
    <row r="7651" spans="1:18" hidden="1" x14ac:dyDescent="0.25">
      <c r="A7651" s="32">
        <v>163733</v>
      </c>
      <c r="B7651" s="31" t="s">
        <v>17105</v>
      </c>
      <c r="C7651" s="31" t="s">
        <v>17106</v>
      </c>
      <c r="D7651" s="31" t="s">
        <v>17107</v>
      </c>
      <c r="E7651" s="31" t="s">
        <v>135</v>
      </c>
      <c r="F7651" s="31" t="s">
        <v>122</v>
      </c>
      <c r="G7651" s="31" t="s">
        <v>107</v>
      </c>
      <c r="H7651" s="31" t="s">
        <v>108</v>
      </c>
      <c r="I7651" s="31" t="s">
        <v>17108</v>
      </c>
      <c r="J7651" s="31" t="s">
        <v>17109</v>
      </c>
      <c r="K7651" s="31" t="s">
        <v>110</v>
      </c>
      <c r="L7651" s="31" t="s">
        <v>17106</v>
      </c>
      <c r="M7651" s="31" t="s">
        <v>8</v>
      </c>
      <c r="N7651" s="31" t="s">
        <v>25930</v>
      </c>
      <c r="O7651" s="31" t="s">
        <v>25929</v>
      </c>
      <c r="P7651" s="32" t="s">
        <v>67</v>
      </c>
      <c r="Q7651" s="32">
        <v>0.5</v>
      </c>
      <c r="R7651" t="str">
        <f t="shared" si="119"/>
        <v>Косовський Т.Н. ПП, торг. павільйон р-н Шепетовский Район, с.Белокриничье, ул.Шарова, д.29а</v>
      </c>
    </row>
    <row r="7652" spans="1:18" hidden="1" x14ac:dyDescent="0.25">
      <c r="A7652" s="32">
        <v>163733</v>
      </c>
      <c r="B7652" s="31" t="s">
        <v>17105</v>
      </c>
      <c r="C7652" s="31" t="s">
        <v>17106</v>
      </c>
      <c r="D7652" s="31" t="s">
        <v>17107</v>
      </c>
      <c r="E7652" s="31" t="s">
        <v>135</v>
      </c>
      <c r="F7652" s="31" t="s">
        <v>122</v>
      </c>
      <c r="G7652" s="31" t="s">
        <v>107</v>
      </c>
      <c r="H7652" s="31" t="s">
        <v>108</v>
      </c>
      <c r="I7652" s="31"/>
      <c r="J7652" s="31"/>
      <c r="K7652" s="31" t="s">
        <v>110</v>
      </c>
      <c r="L7652" s="31" t="s">
        <v>17106</v>
      </c>
      <c r="M7652" s="31" t="s">
        <v>8</v>
      </c>
      <c r="N7652" s="31" t="s">
        <v>25930</v>
      </c>
      <c r="O7652" s="31" t="s">
        <v>25929</v>
      </c>
      <c r="P7652" s="32" t="s">
        <v>67</v>
      </c>
      <c r="Q7652" s="32">
        <v>0.5</v>
      </c>
      <c r="R7652" t="str">
        <f t="shared" si="119"/>
        <v>Косовський Т.Н. ПП, торг. павільйон р-н Шепетовский Район, с.Белокриничье, ул.Шарова, д.29а</v>
      </c>
    </row>
    <row r="7653" spans="1:18" hidden="1" x14ac:dyDescent="0.25">
      <c r="A7653" s="32">
        <v>163734</v>
      </c>
      <c r="B7653" s="31" t="s">
        <v>17110</v>
      </c>
      <c r="C7653" s="31" t="s">
        <v>17111</v>
      </c>
      <c r="D7653" s="31" t="s">
        <v>17112</v>
      </c>
      <c r="E7653" s="31" t="s">
        <v>135</v>
      </c>
      <c r="F7653" s="31" t="s">
        <v>122</v>
      </c>
      <c r="G7653" s="31" t="s">
        <v>107</v>
      </c>
      <c r="H7653" s="31" t="s">
        <v>108</v>
      </c>
      <c r="I7653" s="31" t="s">
        <v>17113</v>
      </c>
      <c r="J7653" s="31" t="s">
        <v>17114</v>
      </c>
      <c r="K7653" s="31" t="s">
        <v>110</v>
      </c>
      <c r="L7653" s="31" t="s">
        <v>17111</v>
      </c>
      <c r="M7653" s="31" t="s">
        <v>9</v>
      </c>
      <c r="N7653" s="31" t="s">
        <v>25930</v>
      </c>
      <c r="O7653" s="31" t="s">
        <v>25929</v>
      </c>
      <c r="P7653" s="32" t="s">
        <v>66</v>
      </c>
      <c r="Q7653" s="32">
        <v>0.5</v>
      </c>
      <c r="R7653" t="str">
        <f t="shared" si="119"/>
        <v>Костенко М.М. ПП, маг."Продукти" р-н Белогорский Район, с.Окоп, ул.Шевченко, д.1</v>
      </c>
    </row>
    <row r="7654" spans="1:18" hidden="1" x14ac:dyDescent="0.25">
      <c r="A7654" s="32">
        <v>163734</v>
      </c>
      <c r="B7654" s="31" t="s">
        <v>17110</v>
      </c>
      <c r="C7654" s="31" t="s">
        <v>17111</v>
      </c>
      <c r="D7654" s="31" t="s">
        <v>17112</v>
      </c>
      <c r="E7654" s="31" t="s">
        <v>135</v>
      </c>
      <c r="F7654" s="31" t="s">
        <v>122</v>
      </c>
      <c r="G7654" s="31" t="s">
        <v>107</v>
      </c>
      <c r="H7654" s="31" t="s">
        <v>108</v>
      </c>
      <c r="I7654" s="31"/>
      <c r="J7654" s="31"/>
      <c r="K7654" s="31" t="s">
        <v>110</v>
      </c>
      <c r="L7654" s="31" t="s">
        <v>17111</v>
      </c>
      <c r="M7654" s="31" t="s">
        <v>9</v>
      </c>
      <c r="N7654" s="31" t="s">
        <v>25930</v>
      </c>
      <c r="O7654" s="31" t="s">
        <v>25929</v>
      </c>
      <c r="P7654" s="32" t="s">
        <v>66</v>
      </c>
      <c r="Q7654" s="32">
        <v>0.5</v>
      </c>
      <c r="R7654" t="str">
        <f t="shared" si="119"/>
        <v>Костенко М.М. ПП, маг."Продукти" р-н Белогорский Район, с.Окоп, ул.Шевченко, д.1</v>
      </c>
    </row>
    <row r="7655" spans="1:18" hidden="1" x14ac:dyDescent="0.25">
      <c r="A7655" s="32">
        <v>163739</v>
      </c>
      <c r="B7655" s="31" t="s">
        <v>383</v>
      </c>
      <c r="C7655" s="31" t="s">
        <v>384</v>
      </c>
      <c r="D7655" s="31" t="s">
        <v>17117</v>
      </c>
      <c r="E7655" s="31" t="s">
        <v>145</v>
      </c>
      <c r="F7655" s="31" t="s">
        <v>122</v>
      </c>
      <c r="G7655" s="31" t="s">
        <v>107</v>
      </c>
      <c r="H7655" s="31" t="s">
        <v>108</v>
      </c>
      <c r="I7655" s="31" t="s">
        <v>17118</v>
      </c>
      <c r="J7655" s="31" t="s">
        <v>17119</v>
      </c>
      <c r="K7655" s="31" t="s">
        <v>110</v>
      </c>
      <c r="L7655" s="31" t="s">
        <v>384</v>
      </c>
      <c r="M7655" s="31" t="s">
        <v>25936</v>
      </c>
      <c r="N7655" s="31" t="s">
        <v>25931</v>
      </c>
      <c r="O7655" s="31" t="s">
        <v>25929</v>
      </c>
      <c r="P7655" s="32" t="s">
        <v>67</v>
      </c>
      <c r="Q7655" s="32">
        <v>0.5</v>
      </c>
      <c r="R7655" t="str">
        <f t="shared" si="119"/>
        <v>Костишена О.Є. ПП, маг. "Люкс" р-н Городокский Район, г.Городок, ул.Шевченко, д.34</v>
      </c>
    </row>
    <row r="7656" spans="1:18" hidden="1" x14ac:dyDescent="0.25">
      <c r="A7656" s="32">
        <v>163739</v>
      </c>
      <c r="B7656" s="31" t="s">
        <v>383</v>
      </c>
      <c r="C7656" s="31" t="s">
        <v>384</v>
      </c>
      <c r="D7656" s="31" t="s">
        <v>17117</v>
      </c>
      <c r="E7656" s="31" t="s">
        <v>145</v>
      </c>
      <c r="F7656" s="31" t="s">
        <v>122</v>
      </c>
      <c r="G7656" s="31" t="s">
        <v>107</v>
      </c>
      <c r="H7656" s="31" t="s">
        <v>108</v>
      </c>
      <c r="I7656" s="31"/>
      <c r="J7656" s="31"/>
      <c r="K7656" s="31" t="s">
        <v>110</v>
      </c>
      <c r="L7656" s="31" t="s">
        <v>384</v>
      </c>
      <c r="M7656" s="31" t="s">
        <v>25936</v>
      </c>
      <c r="N7656" s="31" t="s">
        <v>25931</v>
      </c>
      <c r="O7656" s="31" t="s">
        <v>25929</v>
      </c>
      <c r="P7656" s="32" t="s">
        <v>67</v>
      </c>
      <c r="Q7656" s="32">
        <v>0.5</v>
      </c>
      <c r="R7656" t="str">
        <f t="shared" si="119"/>
        <v>Костишена О.Є. ПП, маг. "Люкс" р-н Городокский Район, г.Городок, ул.Шевченко, д.34</v>
      </c>
    </row>
    <row r="7657" spans="1:18" hidden="1" x14ac:dyDescent="0.25">
      <c r="A7657" s="32">
        <v>163744</v>
      </c>
      <c r="B7657" s="31" t="s">
        <v>17123</v>
      </c>
      <c r="C7657" s="31" t="s">
        <v>17124</v>
      </c>
      <c r="D7657" s="31" t="s">
        <v>17125</v>
      </c>
      <c r="E7657" s="31" t="s">
        <v>135</v>
      </c>
      <c r="F7657" s="31" t="s">
        <v>122</v>
      </c>
      <c r="G7657" s="31" t="s">
        <v>107</v>
      </c>
      <c r="H7657" s="31" t="s">
        <v>108</v>
      </c>
      <c r="I7657" s="31" t="s">
        <v>17126</v>
      </c>
      <c r="J7657" s="31" t="s">
        <v>17127</v>
      </c>
      <c r="K7657" s="31" t="s">
        <v>110</v>
      </c>
      <c r="L7657" s="31" t="s">
        <v>17124</v>
      </c>
      <c r="M7657" s="31" t="s">
        <v>11</v>
      </c>
      <c r="N7657" s="31" t="s">
        <v>25930</v>
      </c>
      <c r="O7657" s="31" t="s">
        <v>25929</v>
      </c>
      <c r="P7657" s="32" t="s">
        <v>66</v>
      </c>
      <c r="Q7657" s="32">
        <v>1</v>
      </c>
      <c r="R7657" t="str">
        <f t="shared" si="119"/>
        <v>Костюк І.О. ПП, маг. "Ера" г.Шепетовка, ул.Котика Вали, д.110/1</v>
      </c>
    </row>
    <row r="7658" spans="1:18" hidden="1" x14ac:dyDescent="0.25">
      <c r="A7658" s="32">
        <v>163744</v>
      </c>
      <c r="B7658" s="31" t="s">
        <v>17123</v>
      </c>
      <c r="C7658" s="31" t="s">
        <v>17124</v>
      </c>
      <c r="D7658" s="31" t="s">
        <v>17125</v>
      </c>
      <c r="E7658" s="31" t="s">
        <v>135</v>
      </c>
      <c r="F7658" s="31" t="s">
        <v>122</v>
      </c>
      <c r="G7658" s="31" t="s">
        <v>107</v>
      </c>
      <c r="H7658" s="31" t="s">
        <v>108</v>
      </c>
      <c r="I7658" s="31"/>
      <c r="J7658" s="31"/>
      <c r="K7658" s="31" t="s">
        <v>110</v>
      </c>
      <c r="L7658" s="31" t="s">
        <v>17124</v>
      </c>
      <c r="M7658" s="31" t="s">
        <v>11</v>
      </c>
      <c r="N7658" s="31" t="s">
        <v>25930</v>
      </c>
      <c r="O7658" s="31" t="s">
        <v>25929</v>
      </c>
      <c r="P7658" s="32" t="s">
        <v>66</v>
      </c>
      <c r="Q7658" s="32">
        <v>1</v>
      </c>
      <c r="R7658" t="str">
        <f t="shared" si="119"/>
        <v>Костюк І.О. ПП, маг. "Ера" г.Шепетовка, ул.Котика Вали, д.110/1</v>
      </c>
    </row>
    <row r="7659" spans="1:18" hidden="1" x14ac:dyDescent="0.25">
      <c r="A7659" s="32">
        <v>163745</v>
      </c>
      <c r="B7659" s="31" t="s">
        <v>17128</v>
      </c>
      <c r="C7659" s="31" t="s">
        <v>4607</v>
      </c>
      <c r="D7659" s="31" t="s">
        <v>17129</v>
      </c>
      <c r="E7659" s="31" t="s">
        <v>145</v>
      </c>
      <c r="F7659" s="31" t="s">
        <v>122</v>
      </c>
      <c r="G7659" s="31" t="s">
        <v>107</v>
      </c>
      <c r="H7659" s="31" t="s">
        <v>108</v>
      </c>
      <c r="I7659" s="31" t="s">
        <v>4609</v>
      </c>
      <c r="J7659" s="31" t="s">
        <v>4610</v>
      </c>
      <c r="K7659" s="31" t="s">
        <v>110</v>
      </c>
      <c r="L7659" s="31" t="s">
        <v>4607</v>
      </c>
      <c r="M7659" s="31" t="s">
        <v>14</v>
      </c>
      <c r="N7659" s="31" t="s">
        <v>25931</v>
      </c>
      <c r="O7659" s="31" t="s">
        <v>25929</v>
      </c>
      <c r="P7659" s="32" t="s">
        <v>66</v>
      </c>
      <c r="Q7659" s="32">
        <v>1</v>
      </c>
      <c r="R7659" t="str">
        <f t="shared" si="119"/>
        <v>Костюк Л.В. ПП, маг. "Богдана" р-н Ярмолинецкий Район, с.Скаржинцы, ул.Хмельницкого Богдана, д.3</v>
      </c>
    </row>
    <row r="7660" spans="1:18" hidden="1" x14ac:dyDescent="0.25">
      <c r="A7660" s="32">
        <v>163745</v>
      </c>
      <c r="B7660" s="31" t="s">
        <v>17128</v>
      </c>
      <c r="C7660" s="31" t="s">
        <v>4607</v>
      </c>
      <c r="D7660" s="31" t="s">
        <v>17129</v>
      </c>
      <c r="E7660" s="31" t="s">
        <v>145</v>
      </c>
      <c r="F7660" s="31" t="s">
        <v>122</v>
      </c>
      <c r="G7660" s="31" t="s">
        <v>107</v>
      </c>
      <c r="H7660" s="31" t="s">
        <v>108</v>
      </c>
      <c r="I7660" s="31"/>
      <c r="J7660" s="31"/>
      <c r="K7660" s="31" t="s">
        <v>110</v>
      </c>
      <c r="L7660" s="31" t="s">
        <v>4607</v>
      </c>
      <c r="M7660" s="31" t="s">
        <v>14</v>
      </c>
      <c r="N7660" s="31" t="s">
        <v>25931</v>
      </c>
      <c r="O7660" s="31" t="s">
        <v>25929</v>
      </c>
      <c r="P7660" s="32" t="s">
        <v>66</v>
      </c>
      <c r="Q7660" s="32">
        <v>1</v>
      </c>
      <c r="R7660" t="str">
        <f t="shared" si="119"/>
        <v>Костюк Л.В. ПП, маг. "Богдана" р-н Ярмолинецкий Район, с.Скаржинцы, ул.Хмельницкого Богдана, д.3</v>
      </c>
    </row>
    <row r="7661" spans="1:18" hidden="1" x14ac:dyDescent="0.25">
      <c r="A7661" s="32">
        <v>163749</v>
      </c>
      <c r="B7661" s="31" t="s">
        <v>17134</v>
      </c>
      <c r="C7661" s="31" t="s">
        <v>17133</v>
      </c>
      <c r="D7661" s="31" t="s">
        <v>17135</v>
      </c>
      <c r="E7661" s="31" t="s">
        <v>145</v>
      </c>
      <c r="F7661" s="31" t="s">
        <v>122</v>
      </c>
      <c r="G7661" s="31" t="s">
        <v>107</v>
      </c>
      <c r="H7661" s="31" t="s">
        <v>108</v>
      </c>
      <c r="I7661" s="31" t="s">
        <v>17136</v>
      </c>
      <c r="J7661" s="31" t="s">
        <v>17137</v>
      </c>
      <c r="K7661" s="31" t="s">
        <v>110</v>
      </c>
      <c r="L7661" s="31" t="s">
        <v>17133</v>
      </c>
      <c r="M7661" s="31" t="s">
        <v>16</v>
      </c>
      <c r="N7661" s="31" t="s">
        <v>25931</v>
      </c>
      <c r="O7661" s="31" t="s">
        <v>25929</v>
      </c>
      <c r="P7661" s="32" t="s">
        <v>66</v>
      </c>
      <c r="Q7661" s="32">
        <v>0.5</v>
      </c>
      <c r="R7661" t="str">
        <f t="shared" si="119"/>
        <v>Костюк О.Л. ПП, маг. "Привіз" р-н Виньковецкий Район, с.Зиньков, ул.Ленина, д.24</v>
      </c>
    </row>
    <row r="7662" spans="1:18" hidden="1" x14ac:dyDescent="0.25">
      <c r="A7662" s="32">
        <v>163749</v>
      </c>
      <c r="B7662" s="31" t="s">
        <v>17134</v>
      </c>
      <c r="C7662" s="31" t="s">
        <v>17133</v>
      </c>
      <c r="D7662" s="31" t="s">
        <v>17135</v>
      </c>
      <c r="E7662" s="31" t="s">
        <v>145</v>
      </c>
      <c r="F7662" s="31" t="s">
        <v>122</v>
      </c>
      <c r="G7662" s="31" t="s">
        <v>107</v>
      </c>
      <c r="H7662" s="31" t="s">
        <v>108</v>
      </c>
      <c r="I7662" s="31"/>
      <c r="J7662" s="31"/>
      <c r="K7662" s="31" t="s">
        <v>110</v>
      </c>
      <c r="L7662" s="31" t="s">
        <v>17133</v>
      </c>
      <c r="M7662" s="31" t="s">
        <v>16</v>
      </c>
      <c r="N7662" s="31" t="s">
        <v>25931</v>
      </c>
      <c r="O7662" s="31" t="s">
        <v>25929</v>
      </c>
      <c r="P7662" s="32" t="s">
        <v>66</v>
      </c>
      <c r="Q7662" s="32">
        <v>0.5</v>
      </c>
      <c r="R7662" t="str">
        <f t="shared" si="119"/>
        <v>Костюк О.Л. ПП, маг. "Привіз" р-н Виньковецкий Район, с.Зиньков, ул.Ленина, д.24</v>
      </c>
    </row>
    <row r="7663" spans="1:18" hidden="1" x14ac:dyDescent="0.25">
      <c r="A7663" s="32">
        <v>163752</v>
      </c>
      <c r="B7663" s="31" t="s">
        <v>17141</v>
      </c>
      <c r="C7663" s="31" t="s">
        <v>17142</v>
      </c>
      <c r="D7663" s="31" t="s">
        <v>17143</v>
      </c>
      <c r="E7663" s="31" t="s">
        <v>135</v>
      </c>
      <c r="F7663" s="31" t="s">
        <v>122</v>
      </c>
      <c r="G7663" s="31" t="s">
        <v>213</v>
      </c>
      <c r="H7663" s="31" t="s">
        <v>214</v>
      </c>
      <c r="I7663" s="31" t="s">
        <v>17144</v>
      </c>
      <c r="J7663" s="31" t="s">
        <v>17145</v>
      </c>
      <c r="K7663" s="31" t="s">
        <v>110</v>
      </c>
      <c r="L7663" s="31" t="s">
        <v>17142</v>
      </c>
      <c r="M7663" s="31" t="s">
        <v>11</v>
      </c>
      <c r="N7663" s="31" t="s">
        <v>25930</v>
      </c>
      <c r="O7663" s="31" t="s">
        <v>25929</v>
      </c>
      <c r="P7663" s="32" t="s">
        <v>66</v>
      </c>
      <c r="Q7663" s="32">
        <v>1</v>
      </c>
      <c r="R7663" t="str">
        <f t="shared" si="119"/>
        <v>Косуха Н.П. ПП, гуртовня г.Шепетовка, ул.Островского Николая, д.52</v>
      </c>
    </row>
    <row r="7664" spans="1:18" hidden="1" x14ac:dyDescent="0.25">
      <c r="A7664" s="32">
        <v>163752</v>
      </c>
      <c r="B7664" s="31" t="s">
        <v>17141</v>
      </c>
      <c r="C7664" s="31" t="s">
        <v>17142</v>
      </c>
      <c r="D7664" s="31" t="s">
        <v>17143</v>
      </c>
      <c r="E7664" s="31" t="s">
        <v>135</v>
      </c>
      <c r="F7664" s="31" t="s">
        <v>122</v>
      </c>
      <c r="G7664" s="31" t="s">
        <v>213</v>
      </c>
      <c r="H7664" s="31" t="s">
        <v>214</v>
      </c>
      <c r="I7664" s="31"/>
      <c r="J7664" s="31"/>
      <c r="K7664" s="31" t="s">
        <v>110</v>
      </c>
      <c r="L7664" s="31" t="s">
        <v>17142</v>
      </c>
      <c r="M7664" s="31" t="s">
        <v>11</v>
      </c>
      <c r="N7664" s="31" t="s">
        <v>25930</v>
      </c>
      <c r="O7664" s="31" t="s">
        <v>25929</v>
      </c>
      <c r="P7664" s="32" t="s">
        <v>66</v>
      </c>
      <c r="Q7664" s="32">
        <v>1</v>
      </c>
      <c r="R7664" t="str">
        <f t="shared" si="119"/>
        <v>Косуха Н.П. ПП, гуртовня г.Шепетовка, ул.Островского Николая, д.52</v>
      </c>
    </row>
    <row r="7665" spans="1:18" hidden="1" x14ac:dyDescent="0.25">
      <c r="A7665" s="32">
        <v>163755</v>
      </c>
      <c r="B7665" s="31" t="s">
        <v>17150</v>
      </c>
      <c r="C7665" s="31" t="s">
        <v>17151</v>
      </c>
      <c r="D7665" s="31" t="s">
        <v>17152</v>
      </c>
      <c r="E7665" s="31" t="s">
        <v>135</v>
      </c>
      <c r="F7665" s="31" t="s">
        <v>122</v>
      </c>
      <c r="G7665" s="31" t="s">
        <v>107</v>
      </c>
      <c r="H7665" s="31" t="s">
        <v>108</v>
      </c>
      <c r="I7665" s="31" t="s">
        <v>9798</v>
      </c>
      <c r="J7665" s="31" t="s">
        <v>9799</v>
      </c>
      <c r="K7665" s="31" t="s">
        <v>110</v>
      </c>
      <c r="L7665" s="31" t="s">
        <v>17151</v>
      </c>
      <c r="M7665" s="31" t="s">
        <v>11</v>
      </c>
      <c r="N7665" s="31" t="s">
        <v>25930</v>
      </c>
      <c r="O7665" s="31" t="s">
        <v>25929</v>
      </c>
      <c r="P7665" s="32" t="s">
        <v>66</v>
      </c>
      <c r="Q7665" s="32">
        <v>1</v>
      </c>
      <c r="R7665" t="str">
        <f t="shared" si="119"/>
        <v>Котик М.В. ПП, маг. "Золота нива" г.Шепетовка, ул.Ватутина, д.71</v>
      </c>
    </row>
    <row r="7666" spans="1:18" hidden="1" x14ac:dyDescent="0.25">
      <c r="A7666" s="32">
        <v>163755</v>
      </c>
      <c r="B7666" s="31" t="s">
        <v>17150</v>
      </c>
      <c r="C7666" s="31" t="s">
        <v>17151</v>
      </c>
      <c r="D7666" s="31" t="s">
        <v>17152</v>
      </c>
      <c r="E7666" s="31" t="s">
        <v>135</v>
      </c>
      <c r="F7666" s="31" t="s">
        <v>122</v>
      </c>
      <c r="G7666" s="31" t="s">
        <v>107</v>
      </c>
      <c r="H7666" s="31" t="s">
        <v>108</v>
      </c>
      <c r="I7666" s="31"/>
      <c r="J7666" s="31"/>
      <c r="K7666" s="31" t="s">
        <v>110</v>
      </c>
      <c r="L7666" s="31" t="s">
        <v>17151</v>
      </c>
      <c r="M7666" s="31" t="s">
        <v>11</v>
      </c>
      <c r="N7666" s="31" t="s">
        <v>25930</v>
      </c>
      <c r="O7666" s="31" t="s">
        <v>25929</v>
      </c>
      <c r="P7666" s="32" t="s">
        <v>66</v>
      </c>
      <c r="Q7666" s="32">
        <v>1</v>
      </c>
      <c r="R7666" t="str">
        <f t="shared" si="119"/>
        <v>Котик М.В. ПП, маг. "Золота нива" г.Шепетовка, ул.Ватутина, д.71</v>
      </c>
    </row>
    <row r="7667" spans="1:18" hidden="1" x14ac:dyDescent="0.25">
      <c r="A7667" s="32">
        <v>163756</v>
      </c>
      <c r="B7667" s="31" t="s">
        <v>17153</v>
      </c>
      <c r="C7667" s="31" t="s">
        <v>17154</v>
      </c>
      <c r="D7667" s="31" t="s">
        <v>17155</v>
      </c>
      <c r="E7667" s="31" t="s">
        <v>135</v>
      </c>
      <c r="F7667" s="31" t="s">
        <v>122</v>
      </c>
      <c r="G7667" s="31" t="s">
        <v>107</v>
      </c>
      <c r="H7667" s="31" t="s">
        <v>108</v>
      </c>
      <c r="I7667" s="31" t="s">
        <v>9798</v>
      </c>
      <c r="J7667" s="31" t="s">
        <v>9799</v>
      </c>
      <c r="K7667" s="31" t="s">
        <v>110</v>
      </c>
      <c r="L7667" s="31" t="s">
        <v>17154</v>
      </c>
      <c r="M7667" s="31" t="s">
        <v>11</v>
      </c>
      <c r="N7667" s="31" t="s">
        <v>25930</v>
      </c>
      <c r="O7667" s="31" t="s">
        <v>25929</v>
      </c>
      <c r="P7667" s="32" t="s">
        <v>67</v>
      </c>
      <c r="Q7667" s="32">
        <v>1</v>
      </c>
      <c r="R7667" t="str">
        <f t="shared" si="119"/>
        <v>Котик М.В. ПП, маг. "Ожина" г.Шепетовка, ул.Ковальчука, д.4</v>
      </c>
    </row>
    <row r="7668" spans="1:18" hidden="1" x14ac:dyDescent="0.25">
      <c r="A7668" s="32">
        <v>163756</v>
      </c>
      <c r="B7668" s="31" t="s">
        <v>17153</v>
      </c>
      <c r="C7668" s="31" t="s">
        <v>17154</v>
      </c>
      <c r="D7668" s="31" t="s">
        <v>17155</v>
      </c>
      <c r="E7668" s="31" t="s">
        <v>135</v>
      </c>
      <c r="F7668" s="31" t="s">
        <v>122</v>
      </c>
      <c r="G7668" s="31" t="s">
        <v>107</v>
      </c>
      <c r="H7668" s="31" t="s">
        <v>108</v>
      </c>
      <c r="I7668" s="31"/>
      <c r="J7668" s="31"/>
      <c r="K7668" s="31" t="s">
        <v>110</v>
      </c>
      <c r="L7668" s="31" t="s">
        <v>17154</v>
      </c>
      <c r="M7668" s="31" t="s">
        <v>11</v>
      </c>
      <c r="N7668" s="31" t="s">
        <v>25930</v>
      </c>
      <c r="O7668" s="31" t="s">
        <v>25929</v>
      </c>
      <c r="P7668" s="32" t="s">
        <v>67</v>
      </c>
      <c r="Q7668" s="32">
        <v>1</v>
      </c>
      <c r="R7668" t="str">
        <f t="shared" si="119"/>
        <v>Котик М.В. ПП, маг. "Ожина" г.Шепетовка, ул.Ковальчука, д.4</v>
      </c>
    </row>
    <row r="7669" spans="1:18" hidden="1" x14ac:dyDescent="0.25">
      <c r="A7669" s="32">
        <v>163760</v>
      </c>
      <c r="B7669" s="31" t="s">
        <v>17166</v>
      </c>
      <c r="C7669" s="31" t="s">
        <v>17167</v>
      </c>
      <c r="D7669" s="31" t="s">
        <v>17168</v>
      </c>
      <c r="E7669" s="31" t="s">
        <v>145</v>
      </c>
      <c r="F7669" s="31" t="s">
        <v>122</v>
      </c>
      <c r="G7669" s="31" t="s">
        <v>107</v>
      </c>
      <c r="H7669" s="31" t="s">
        <v>108</v>
      </c>
      <c r="I7669" s="31" t="s">
        <v>17169</v>
      </c>
      <c r="J7669" s="31" t="s">
        <v>17170</v>
      </c>
      <c r="K7669" s="31" t="s">
        <v>110</v>
      </c>
      <c r="L7669" s="31" t="s">
        <v>17167</v>
      </c>
      <c r="M7669" s="31" t="s">
        <v>25936</v>
      </c>
      <c r="N7669" s="31" t="s">
        <v>25931</v>
      </c>
      <c r="O7669" s="31" t="s">
        <v>25929</v>
      </c>
      <c r="P7669" s="32" t="s">
        <v>66</v>
      </c>
      <c r="Q7669" s="32">
        <v>0.5</v>
      </c>
      <c r="R7669" t="str">
        <f t="shared" si="119"/>
        <v>Кохан Л.А.ПП, маг "Альянс" р-н Городокский Район, г.Городок, ул.Станционная, д.2</v>
      </c>
    </row>
    <row r="7670" spans="1:18" hidden="1" x14ac:dyDescent="0.25">
      <c r="A7670" s="32">
        <v>163760</v>
      </c>
      <c r="B7670" s="31" t="s">
        <v>17166</v>
      </c>
      <c r="C7670" s="31" t="s">
        <v>17167</v>
      </c>
      <c r="D7670" s="31" t="s">
        <v>17168</v>
      </c>
      <c r="E7670" s="31" t="s">
        <v>145</v>
      </c>
      <c r="F7670" s="31" t="s">
        <v>122</v>
      </c>
      <c r="G7670" s="31" t="s">
        <v>107</v>
      </c>
      <c r="H7670" s="31" t="s">
        <v>108</v>
      </c>
      <c r="I7670" s="31"/>
      <c r="J7670" s="31"/>
      <c r="K7670" s="31" t="s">
        <v>110</v>
      </c>
      <c r="L7670" s="31" t="s">
        <v>17167</v>
      </c>
      <c r="M7670" s="31" t="s">
        <v>25936</v>
      </c>
      <c r="N7670" s="31" t="s">
        <v>25931</v>
      </c>
      <c r="O7670" s="31" t="s">
        <v>25929</v>
      </c>
      <c r="P7670" s="32" t="s">
        <v>66</v>
      </c>
      <c r="Q7670" s="32">
        <v>0.5</v>
      </c>
      <c r="R7670" t="str">
        <f t="shared" si="119"/>
        <v>Кохан Л.А.ПП, маг "Альянс" р-н Городокский Район, г.Городок, ул.Станционная, д.2</v>
      </c>
    </row>
    <row r="7671" spans="1:18" hidden="1" x14ac:dyDescent="0.25">
      <c r="A7671" s="32">
        <v>163772</v>
      </c>
      <c r="B7671" s="31" t="s">
        <v>17206</v>
      </c>
      <c r="C7671" s="31" t="s">
        <v>17207</v>
      </c>
      <c r="D7671" s="31" t="s">
        <v>17208</v>
      </c>
      <c r="E7671" s="31" t="s">
        <v>135</v>
      </c>
      <c r="F7671" s="31" t="s">
        <v>122</v>
      </c>
      <c r="G7671" s="31" t="s">
        <v>107</v>
      </c>
      <c r="H7671" s="31" t="s">
        <v>108</v>
      </c>
      <c r="I7671" s="31" t="s">
        <v>17209</v>
      </c>
      <c r="J7671" s="31" t="s">
        <v>17210</v>
      </c>
      <c r="K7671" s="31" t="s">
        <v>110</v>
      </c>
      <c r="L7671" s="31" t="s">
        <v>17207</v>
      </c>
      <c r="M7671" s="31" t="s">
        <v>12</v>
      </c>
      <c r="N7671" s="31" t="s">
        <v>25930</v>
      </c>
      <c r="O7671" s="31" t="s">
        <v>25929</v>
      </c>
      <c r="P7671" s="32" t="s">
        <v>66</v>
      </c>
      <c r="Q7671" s="32">
        <v>1</v>
      </c>
      <c r="R7671" t="str">
        <f t="shared" si="119"/>
        <v>Кошова О.Б. ПП, маг. "На хвилинку" р-н Полонский Район, пгт.Понинка, ул.Щорса, д.60</v>
      </c>
    </row>
    <row r="7672" spans="1:18" hidden="1" x14ac:dyDescent="0.25">
      <c r="A7672" s="32">
        <v>163779</v>
      </c>
      <c r="B7672" s="31" t="s">
        <v>17225</v>
      </c>
      <c r="C7672" s="31" t="s">
        <v>17226</v>
      </c>
      <c r="D7672" s="31" t="s">
        <v>17227</v>
      </c>
      <c r="E7672" s="31" t="s">
        <v>135</v>
      </c>
      <c r="F7672" s="31" t="s">
        <v>122</v>
      </c>
      <c r="G7672" s="31" t="s">
        <v>107</v>
      </c>
      <c r="H7672" s="31" t="s">
        <v>108</v>
      </c>
      <c r="I7672" s="31" t="s">
        <v>17228</v>
      </c>
      <c r="J7672" s="31" t="s">
        <v>17229</v>
      </c>
      <c r="K7672" s="31" t="s">
        <v>110</v>
      </c>
      <c r="L7672" s="31" t="s">
        <v>17226</v>
      </c>
      <c r="M7672" s="31" t="s">
        <v>9</v>
      </c>
      <c r="N7672" s="31" t="s">
        <v>25930</v>
      </c>
      <c r="O7672" s="31" t="s">
        <v>25929</v>
      </c>
      <c r="P7672" s="32" t="s">
        <v>67</v>
      </c>
      <c r="Q7672" s="32">
        <v>0.5</v>
      </c>
      <c r="R7672" t="str">
        <f t="shared" si="119"/>
        <v>Кравець Л.В. ПП маг."Продукти" р-н Белогорский Район, с.Сушивцы, ул.Центральная, д.12</v>
      </c>
    </row>
    <row r="7673" spans="1:18" hidden="1" x14ac:dyDescent="0.25">
      <c r="A7673" s="32">
        <v>163779</v>
      </c>
      <c r="B7673" s="31" t="s">
        <v>17225</v>
      </c>
      <c r="C7673" s="31" t="s">
        <v>17226</v>
      </c>
      <c r="D7673" s="31" t="s">
        <v>17227</v>
      </c>
      <c r="E7673" s="31" t="s">
        <v>135</v>
      </c>
      <c r="F7673" s="31" t="s">
        <v>122</v>
      </c>
      <c r="G7673" s="31" t="s">
        <v>107</v>
      </c>
      <c r="H7673" s="31" t="s">
        <v>108</v>
      </c>
      <c r="I7673" s="31"/>
      <c r="J7673" s="31"/>
      <c r="K7673" s="31" t="s">
        <v>110</v>
      </c>
      <c r="L7673" s="31" t="s">
        <v>17230</v>
      </c>
      <c r="M7673" s="31" t="s">
        <v>9</v>
      </c>
      <c r="N7673" s="31" t="s">
        <v>25930</v>
      </c>
      <c r="O7673" s="31" t="s">
        <v>25929</v>
      </c>
      <c r="P7673" s="32" t="s">
        <v>67</v>
      </c>
      <c r="Q7673" s="32">
        <v>0.5</v>
      </c>
      <c r="R7673" t="str">
        <f t="shared" si="119"/>
        <v>Кравець Л.В. ПП маг."Продукти" р-н Белогорский Район, с.Сушивцы, ул.Центральная, д.12</v>
      </c>
    </row>
    <row r="7674" spans="1:18" hidden="1" x14ac:dyDescent="0.25">
      <c r="A7674" s="32">
        <v>163783</v>
      </c>
      <c r="B7674" s="31" t="s">
        <v>17234</v>
      </c>
      <c r="C7674" s="31" t="s">
        <v>17235</v>
      </c>
      <c r="D7674" s="31" t="s">
        <v>17236</v>
      </c>
      <c r="E7674" s="31" t="s">
        <v>145</v>
      </c>
      <c r="F7674" s="31" t="s">
        <v>122</v>
      </c>
      <c r="G7674" s="31" t="s">
        <v>107</v>
      </c>
      <c r="H7674" s="31" t="s">
        <v>108</v>
      </c>
      <c r="I7674" s="31" t="s">
        <v>7029</v>
      </c>
      <c r="J7674" s="31" t="s">
        <v>7030</v>
      </c>
      <c r="K7674" s="31" t="s">
        <v>110</v>
      </c>
      <c r="L7674" s="31" t="s">
        <v>6652</v>
      </c>
      <c r="M7674" s="31" t="s">
        <v>14</v>
      </c>
      <c r="N7674" s="31" t="s">
        <v>25931</v>
      </c>
      <c r="O7674" s="31" t="s">
        <v>25929</v>
      </c>
      <c r="P7674" s="32" t="s">
        <v>66</v>
      </c>
      <c r="Q7674" s="32">
        <v>1</v>
      </c>
      <c r="R7674" t="str">
        <f t="shared" si="119"/>
        <v>Кравець Р.В. ПП, маг. "Лілея" р-н Волочисский Район, с.Маначин, ул.Школьная, д.1</v>
      </c>
    </row>
    <row r="7675" spans="1:18" hidden="1" x14ac:dyDescent="0.25">
      <c r="A7675" s="32">
        <v>163783</v>
      </c>
      <c r="B7675" s="31" t="s">
        <v>17234</v>
      </c>
      <c r="C7675" s="31" t="s">
        <v>17235</v>
      </c>
      <c r="D7675" s="31" t="s">
        <v>17236</v>
      </c>
      <c r="E7675" s="31" t="s">
        <v>145</v>
      </c>
      <c r="F7675" s="31" t="s">
        <v>122</v>
      </c>
      <c r="G7675" s="31" t="s">
        <v>107</v>
      </c>
      <c r="H7675" s="31" t="s">
        <v>108</v>
      </c>
      <c r="I7675" s="31"/>
      <c r="J7675" s="31"/>
      <c r="K7675" s="31" t="s">
        <v>110</v>
      </c>
      <c r="L7675" s="31" t="s">
        <v>17235</v>
      </c>
      <c r="M7675" s="31" t="s">
        <v>14</v>
      </c>
      <c r="N7675" s="31" t="s">
        <v>25931</v>
      </c>
      <c r="O7675" s="31" t="s">
        <v>25929</v>
      </c>
      <c r="P7675" s="32" t="s">
        <v>66</v>
      </c>
      <c r="Q7675" s="32">
        <v>1</v>
      </c>
      <c r="R7675" t="str">
        <f t="shared" si="119"/>
        <v>Кравець Р.В. ПП, маг. "Лілея" р-н Волочисский Район, с.Маначин, ул.Школьная, д.1</v>
      </c>
    </row>
    <row r="7676" spans="1:18" hidden="1" x14ac:dyDescent="0.25">
      <c r="A7676" s="32">
        <v>163788</v>
      </c>
      <c r="B7676" s="31" t="s">
        <v>17239</v>
      </c>
      <c r="C7676" s="31" t="s">
        <v>17240</v>
      </c>
      <c r="D7676" s="31" t="s">
        <v>4454</v>
      </c>
      <c r="E7676" s="31" t="s">
        <v>145</v>
      </c>
      <c r="F7676" s="31" t="s">
        <v>122</v>
      </c>
      <c r="G7676" s="31" t="s">
        <v>115</v>
      </c>
      <c r="H7676" s="31" t="s">
        <v>116</v>
      </c>
      <c r="I7676" s="31" t="s">
        <v>17241</v>
      </c>
      <c r="J7676" s="31" t="s">
        <v>17242</v>
      </c>
      <c r="K7676" s="31" t="s">
        <v>110</v>
      </c>
      <c r="L7676" s="31" t="s">
        <v>17240</v>
      </c>
      <c r="M7676" s="31" t="s">
        <v>15</v>
      </c>
      <c r="N7676" s="31" t="s">
        <v>25931</v>
      </c>
      <c r="O7676" s="31" t="s">
        <v>25929</v>
      </c>
      <c r="P7676" s="32" t="s">
        <v>66</v>
      </c>
      <c r="Q7676" s="32">
        <v>1</v>
      </c>
      <c r="R7676" t="str">
        <f t="shared" si="119"/>
        <v>Кравчина А.О.ПП, "к-к№33" р-н Волочисский Район, г.Волочиск (центральний ринок)</v>
      </c>
    </row>
    <row r="7677" spans="1:18" hidden="1" x14ac:dyDescent="0.25">
      <c r="A7677" s="32">
        <v>163788</v>
      </c>
      <c r="B7677" s="31" t="s">
        <v>17239</v>
      </c>
      <c r="C7677" s="31" t="s">
        <v>17240</v>
      </c>
      <c r="D7677" s="31" t="s">
        <v>4454</v>
      </c>
      <c r="E7677" s="31" t="s">
        <v>145</v>
      </c>
      <c r="F7677" s="31" t="s">
        <v>122</v>
      </c>
      <c r="G7677" s="31" t="s">
        <v>115</v>
      </c>
      <c r="H7677" s="31" t="s">
        <v>116</v>
      </c>
      <c r="I7677" s="31"/>
      <c r="J7677" s="31"/>
      <c r="K7677" s="31" t="s">
        <v>110</v>
      </c>
      <c r="L7677" s="31" t="s">
        <v>17240</v>
      </c>
      <c r="M7677" s="31" t="s">
        <v>15</v>
      </c>
      <c r="N7677" s="31" t="s">
        <v>25931</v>
      </c>
      <c r="O7677" s="31" t="s">
        <v>25929</v>
      </c>
      <c r="P7677" s="32" t="s">
        <v>66</v>
      </c>
      <c r="Q7677" s="32">
        <v>1</v>
      </c>
      <c r="R7677" t="str">
        <f t="shared" si="119"/>
        <v>Кравчина А.О.ПП, "к-к№33" р-н Волочисский Район, г.Волочиск (центральний ринок)</v>
      </c>
    </row>
    <row r="7678" spans="1:18" hidden="1" x14ac:dyDescent="0.25">
      <c r="A7678" s="32">
        <v>163789</v>
      </c>
      <c r="B7678" s="31" t="s">
        <v>17243</v>
      </c>
      <c r="C7678" s="31" t="s">
        <v>17244</v>
      </c>
      <c r="D7678" s="31" t="s">
        <v>7973</v>
      </c>
      <c r="E7678" s="31" t="s">
        <v>135</v>
      </c>
      <c r="F7678" s="31" t="s">
        <v>122</v>
      </c>
      <c r="G7678" s="31" t="s">
        <v>107</v>
      </c>
      <c r="H7678" s="31" t="s">
        <v>108</v>
      </c>
      <c r="I7678" s="31" t="s">
        <v>17245</v>
      </c>
      <c r="J7678" s="31" t="s">
        <v>17246</v>
      </c>
      <c r="K7678" s="31" t="s">
        <v>110</v>
      </c>
      <c r="L7678" s="31" t="s">
        <v>17244</v>
      </c>
      <c r="M7678" s="31" t="s">
        <v>7</v>
      </c>
      <c r="N7678" s="31" t="s">
        <v>25930</v>
      </c>
      <c r="O7678" s="31" t="s">
        <v>25929</v>
      </c>
      <c r="P7678" s="32" t="s">
        <v>67</v>
      </c>
      <c r="Q7678" s="32">
        <v>1</v>
      </c>
      <c r="R7678" t="str">
        <f t="shared" si="119"/>
        <v>Кравчук В.В. ПП, маг. "Струмок" г.Славута, ул.Ярослава Мудрого (0)</v>
      </c>
    </row>
    <row r="7679" spans="1:18" hidden="1" x14ac:dyDescent="0.25">
      <c r="A7679" s="32">
        <v>163789</v>
      </c>
      <c r="B7679" s="31" t="s">
        <v>17243</v>
      </c>
      <c r="C7679" s="31" t="s">
        <v>17244</v>
      </c>
      <c r="D7679" s="31" t="s">
        <v>7973</v>
      </c>
      <c r="E7679" s="31" t="s">
        <v>135</v>
      </c>
      <c r="F7679" s="31" t="s">
        <v>122</v>
      </c>
      <c r="G7679" s="31" t="s">
        <v>107</v>
      </c>
      <c r="H7679" s="31" t="s">
        <v>108</v>
      </c>
      <c r="I7679" s="31"/>
      <c r="J7679" s="31"/>
      <c r="K7679" s="31" t="s">
        <v>110</v>
      </c>
      <c r="L7679" s="31" t="s">
        <v>17244</v>
      </c>
      <c r="M7679" s="31" t="s">
        <v>7</v>
      </c>
      <c r="N7679" s="31" t="s">
        <v>25930</v>
      </c>
      <c r="O7679" s="31" t="s">
        <v>25929</v>
      </c>
      <c r="P7679" s="32" t="s">
        <v>67</v>
      </c>
      <c r="Q7679" s="32">
        <v>1</v>
      </c>
      <c r="R7679" t="str">
        <f t="shared" si="119"/>
        <v>Кравчук В.В. ПП, маг. "Струмок" г.Славута, ул.Ярослава Мудрого (0)</v>
      </c>
    </row>
    <row r="7680" spans="1:18" hidden="1" x14ac:dyDescent="0.25">
      <c r="A7680" s="32">
        <v>163810</v>
      </c>
      <c r="B7680" s="31" t="s">
        <v>17303</v>
      </c>
      <c r="C7680" s="31" t="s">
        <v>17304</v>
      </c>
      <c r="D7680" s="31" t="s">
        <v>17305</v>
      </c>
      <c r="E7680" s="31" t="s">
        <v>145</v>
      </c>
      <c r="F7680" s="31" t="s">
        <v>122</v>
      </c>
      <c r="G7680" s="31" t="s">
        <v>107</v>
      </c>
      <c r="H7680" s="31" t="s">
        <v>108</v>
      </c>
      <c r="I7680" s="31" t="s">
        <v>17306</v>
      </c>
      <c r="J7680" s="31" t="s">
        <v>17307</v>
      </c>
      <c r="K7680" s="31" t="s">
        <v>110</v>
      </c>
      <c r="L7680" s="31" t="s">
        <v>17304</v>
      </c>
      <c r="M7680" s="31" t="s">
        <v>25936</v>
      </c>
      <c r="N7680" s="31" t="s">
        <v>25931</v>
      </c>
      <c r="O7680" s="31" t="s">
        <v>25929</v>
      </c>
      <c r="P7680" s="32" t="s">
        <v>66</v>
      </c>
      <c r="Q7680" s="32">
        <v>1</v>
      </c>
      <c r="R7680" t="str">
        <f t="shared" si="119"/>
        <v>Кривохижа Т.Й. ПП, маг. "Каріна" р-н Городокский Район, г.Городок, ул.Ватутина, д.2 (біля автостанції)</v>
      </c>
    </row>
    <row r="7681" spans="1:18" hidden="1" x14ac:dyDescent="0.25">
      <c r="A7681" s="32">
        <v>163810</v>
      </c>
      <c r="B7681" s="31" t="s">
        <v>17303</v>
      </c>
      <c r="C7681" s="31" t="s">
        <v>17304</v>
      </c>
      <c r="D7681" s="31" t="s">
        <v>17305</v>
      </c>
      <c r="E7681" s="31" t="s">
        <v>145</v>
      </c>
      <c r="F7681" s="31" t="s">
        <v>122</v>
      </c>
      <c r="G7681" s="31" t="s">
        <v>107</v>
      </c>
      <c r="H7681" s="31" t="s">
        <v>108</v>
      </c>
      <c r="I7681" s="31"/>
      <c r="J7681" s="31"/>
      <c r="K7681" s="31" t="s">
        <v>110</v>
      </c>
      <c r="L7681" s="31" t="s">
        <v>17304</v>
      </c>
      <c r="M7681" s="31" t="s">
        <v>25936</v>
      </c>
      <c r="N7681" s="31" t="s">
        <v>25931</v>
      </c>
      <c r="O7681" s="31" t="s">
        <v>25929</v>
      </c>
      <c r="P7681" s="32" t="s">
        <v>66</v>
      </c>
      <c r="Q7681" s="32">
        <v>1</v>
      </c>
      <c r="R7681" t="str">
        <f t="shared" si="119"/>
        <v>Кривохижа Т.Й. ПП, маг. "Каріна" р-н Городокский Район, г.Городок, ул.Ватутина, д.2 (біля автостанції)</v>
      </c>
    </row>
    <row r="7682" spans="1:18" hidden="1" x14ac:dyDescent="0.25">
      <c r="A7682" s="32">
        <v>163818</v>
      </c>
      <c r="B7682" s="31" t="s">
        <v>17319</v>
      </c>
      <c r="C7682" s="31" t="s">
        <v>17320</v>
      </c>
      <c r="D7682" s="31" t="s">
        <v>17321</v>
      </c>
      <c r="E7682" s="31" t="s">
        <v>145</v>
      </c>
      <c r="F7682" s="31" t="s">
        <v>122</v>
      </c>
      <c r="G7682" s="31" t="s">
        <v>107</v>
      </c>
      <c r="H7682" s="31" t="s">
        <v>108</v>
      </c>
      <c r="I7682" s="31" t="s">
        <v>17322</v>
      </c>
      <c r="J7682" s="31" t="s">
        <v>17323</v>
      </c>
      <c r="K7682" s="31" t="s">
        <v>110</v>
      </c>
      <c r="L7682" s="31" t="s">
        <v>17320</v>
      </c>
      <c r="M7682" s="31" t="s">
        <v>25936</v>
      </c>
      <c r="N7682" s="31" t="s">
        <v>25931</v>
      </c>
      <c r="O7682" s="31" t="s">
        <v>25929</v>
      </c>
      <c r="P7682" s="32" t="s">
        <v>66</v>
      </c>
      <c r="Q7682" s="32">
        <v>1</v>
      </c>
      <c r="R7682" t="str">
        <f t="shared" si="119"/>
        <v>Крочак І.В. ПП, маг. "Іріс" р-н Городокский Район, г.Городок, ул.Тельмана, д.65</v>
      </c>
    </row>
    <row r="7683" spans="1:18" hidden="1" x14ac:dyDescent="0.25">
      <c r="A7683" s="32">
        <v>163818</v>
      </c>
      <c r="B7683" s="31" t="s">
        <v>17319</v>
      </c>
      <c r="C7683" s="31" t="s">
        <v>17320</v>
      </c>
      <c r="D7683" s="31" t="s">
        <v>17321</v>
      </c>
      <c r="E7683" s="31" t="s">
        <v>145</v>
      </c>
      <c r="F7683" s="31" t="s">
        <v>122</v>
      </c>
      <c r="G7683" s="31" t="s">
        <v>107</v>
      </c>
      <c r="H7683" s="31" t="s">
        <v>108</v>
      </c>
      <c r="I7683" s="31"/>
      <c r="J7683" s="31"/>
      <c r="K7683" s="31" t="s">
        <v>110</v>
      </c>
      <c r="L7683" s="31" t="s">
        <v>17320</v>
      </c>
      <c r="M7683" s="31" t="s">
        <v>25936</v>
      </c>
      <c r="N7683" s="31" t="s">
        <v>25931</v>
      </c>
      <c r="O7683" s="31" t="s">
        <v>25929</v>
      </c>
      <c r="P7683" s="32" t="s">
        <v>66</v>
      </c>
      <c r="Q7683" s="32">
        <v>1</v>
      </c>
      <c r="R7683" t="str">
        <f t="shared" ref="R7683:R7746" si="120">CONCATENATE(C7683," ",D7683)</f>
        <v>Крочак І.В. ПП, маг. "Іріс" р-н Городокский Район, г.Городок, ул.Тельмана, д.65</v>
      </c>
    </row>
    <row r="7684" spans="1:18" hidden="1" x14ac:dyDescent="0.25">
      <c r="A7684" s="32">
        <v>163838</v>
      </c>
      <c r="B7684" s="31" t="s">
        <v>17349</v>
      </c>
      <c r="C7684" s="31" t="s">
        <v>17350</v>
      </c>
      <c r="D7684" s="31" t="s">
        <v>17351</v>
      </c>
      <c r="E7684" s="31" t="s">
        <v>145</v>
      </c>
      <c r="F7684" s="31" t="s">
        <v>122</v>
      </c>
      <c r="G7684" s="31" t="s">
        <v>107</v>
      </c>
      <c r="H7684" s="31" t="s">
        <v>108</v>
      </c>
      <c r="I7684" s="31"/>
      <c r="J7684" s="31"/>
      <c r="K7684" s="31" t="s">
        <v>110</v>
      </c>
      <c r="L7684" s="31" t="s">
        <v>17350</v>
      </c>
      <c r="M7684" s="31" t="s">
        <v>25936</v>
      </c>
      <c r="N7684" s="31" t="s">
        <v>25931</v>
      </c>
      <c r="O7684" s="31" t="s">
        <v>25929</v>
      </c>
      <c r="P7684" s="32" t="s">
        <v>66</v>
      </c>
      <c r="Q7684" s="32">
        <v>1</v>
      </c>
      <c r="R7684" t="str">
        <f t="shared" si="120"/>
        <v>Кузь В.В. ПП, маг. "Продукти" р-н Городокский Район, пгт.Сатанов, ул.Заводская (автовокзал)</v>
      </c>
    </row>
    <row r="7685" spans="1:18" hidden="1" x14ac:dyDescent="0.25">
      <c r="A7685" s="32">
        <v>163838</v>
      </c>
      <c r="B7685" s="31" t="s">
        <v>17349</v>
      </c>
      <c r="C7685" s="31" t="s">
        <v>17350</v>
      </c>
      <c r="D7685" s="31" t="s">
        <v>17351</v>
      </c>
      <c r="E7685" s="31" t="s">
        <v>145</v>
      </c>
      <c r="F7685" s="31" t="s">
        <v>122</v>
      </c>
      <c r="G7685" s="31" t="s">
        <v>107</v>
      </c>
      <c r="H7685" s="31" t="s">
        <v>108</v>
      </c>
      <c r="I7685" s="31" t="s">
        <v>4058</v>
      </c>
      <c r="J7685" s="31" t="s">
        <v>4059</v>
      </c>
      <c r="K7685" s="31" t="s">
        <v>110</v>
      </c>
      <c r="L7685" s="31" t="s">
        <v>17350</v>
      </c>
      <c r="M7685" s="31" t="s">
        <v>25936</v>
      </c>
      <c r="N7685" s="31" t="s">
        <v>25931</v>
      </c>
      <c r="O7685" s="31" t="s">
        <v>25929</v>
      </c>
      <c r="P7685" s="32" t="s">
        <v>66</v>
      </c>
      <c r="Q7685" s="32">
        <v>1</v>
      </c>
      <c r="R7685" t="str">
        <f t="shared" si="120"/>
        <v>Кузь В.В. ПП, маг. "Продукти" р-н Городокский Район, пгт.Сатанов, ул.Заводская (автовокзал)</v>
      </c>
    </row>
    <row r="7686" spans="1:18" hidden="1" x14ac:dyDescent="0.25">
      <c r="A7686" s="32">
        <v>163844</v>
      </c>
      <c r="B7686" s="31" t="s">
        <v>17358</v>
      </c>
      <c r="C7686" s="31" t="s">
        <v>17359</v>
      </c>
      <c r="D7686" s="31" t="s">
        <v>17360</v>
      </c>
      <c r="E7686" s="31" t="s">
        <v>135</v>
      </c>
      <c r="F7686" s="31" t="s">
        <v>122</v>
      </c>
      <c r="G7686" s="31" t="s">
        <v>107</v>
      </c>
      <c r="H7686" s="31" t="s">
        <v>108</v>
      </c>
      <c r="I7686" s="31" t="s">
        <v>17361</v>
      </c>
      <c r="J7686" s="31" t="s">
        <v>17362</v>
      </c>
      <c r="K7686" s="31" t="s">
        <v>110</v>
      </c>
      <c r="L7686" s="31" t="s">
        <v>17359</v>
      </c>
      <c r="M7686" s="31" t="s">
        <v>7</v>
      </c>
      <c r="N7686" s="31" t="s">
        <v>25930</v>
      </c>
      <c r="O7686" s="31" t="s">
        <v>25929</v>
      </c>
      <c r="P7686" s="32" t="s">
        <v>66</v>
      </c>
      <c r="Q7686" s="32">
        <v>1</v>
      </c>
      <c r="R7686" t="str">
        <f t="shared" si="120"/>
        <v>Кузьмук І.В. ПП, маг. "Аннушка" р-н Изяславский Район, с.Михля, ул.Мира, д.18</v>
      </c>
    </row>
    <row r="7687" spans="1:18" hidden="1" x14ac:dyDescent="0.25">
      <c r="A7687" s="32">
        <v>163844</v>
      </c>
      <c r="B7687" s="31" t="s">
        <v>17358</v>
      </c>
      <c r="C7687" s="31" t="s">
        <v>17359</v>
      </c>
      <c r="D7687" s="31" t="s">
        <v>17360</v>
      </c>
      <c r="E7687" s="31" t="s">
        <v>135</v>
      </c>
      <c r="F7687" s="31" t="s">
        <v>122</v>
      </c>
      <c r="G7687" s="31" t="s">
        <v>107</v>
      </c>
      <c r="H7687" s="31" t="s">
        <v>108</v>
      </c>
      <c r="I7687" s="31"/>
      <c r="J7687" s="31"/>
      <c r="K7687" s="31" t="s">
        <v>110</v>
      </c>
      <c r="L7687" s="31" t="s">
        <v>17359</v>
      </c>
      <c r="M7687" s="31" t="s">
        <v>7</v>
      </c>
      <c r="N7687" s="31" t="s">
        <v>25930</v>
      </c>
      <c r="O7687" s="31" t="s">
        <v>25929</v>
      </c>
      <c r="P7687" s="32" t="s">
        <v>66</v>
      </c>
      <c r="Q7687" s="32">
        <v>1</v>
      </c>
      <c r="R7687" t="str">
        <f t="shared" si="120"/>
        <v>Кузьмук І.В. ПП, маг. "Аннушка" р-н Изяславский Район, с.Михля, ул.Мира, д.18</v>
      </c>
    </row>
    <row r="7688" spans="1:18" hidden="1" x14ac:dyDescent="0.25">
      <c r="A7688" s="32">
        <v>163848</v>
      </c>
      <c r="B7688" s="31" t="s">
        <v>17374</v>
      </c>
      <c r="C7688" s="31" t="s">
        <v>17375</v>
      </c>
      <c r="D7688" s="31" t="s">
        <v>14576</v>
      </c>
      <c r="E7688" s="31" t="s">
        <v>145</v>
      </c>
      <c r="F7688" s="31" t="s">
        <v>122</v>
      </c>
      <c r="G7688" s="31" t="s">
        <v>107</v>
      </c>
      <c r="H7688" s="31" t="s">
        <v>108</v>
      </c>
      <c r="I7688" s="31" t="s">
        <v>124</v>
      </c>
      <c r="J7688" s="31" t="s">
        <v>109</v>
      </c>
      <c r="K7688" s="31" t="s">
        <v>110</v>
      </c>
      <c r="L7688" s="31" t="s">
        <v>17375</v>
      </c>
      <c r="M7688" s="31" t="s">
        <v>14</v>
      </c>
      <c r="N7688" s="31" t="s">
        <v>25931</v>
      </c>
      <c r="O7688" s="31" t="s">
        <v>25929</v>
      </c>
      <c r="P7688" s="32" t="s">
        <v>67</v>
      </c>
      <c r="Q7688" s="32">
        <v>1</v>
      </c>
      <c r="R7688" t="str">
        <f t="shared" si="120"/>
        <v>Кукурудза Л.М. ПП, маг. "Еліт" р-н Виньковецкий Район, пгт.Виньковцы, ул.Заславская, д.12</v>
      </c>
    </row>
    <row r="7689" spans="1:18" hidden="1" x14ac:dyDescent="0.25">
      <c r="A7689" s="32">
        <v>163848</v>
      </c>
      <c r="B7689" s="31" t="s">
        <v>17374</v>
      </c>
      <c r="C7689" s="31" t="s">
        <v>17375</v>
      </c>
      <c r="D7689" s="31" t="s">
        <v>14576</v>
      </c>
      <c r="E7689" s="31" t="s">
        <v>145</v>
      </c>
      <c r="F7689" s="31" t="s">
        <v>122</v>
      </c>
      <c r="G7689" s="31" t="s">
        <v>107</v>
      </c>
      <c r="H7689" s="31" t="s">
        <v>108</v>
      </c>
      <c r="I7689" s="31"/>
      <c r="J7689" s="31"/>
      <c r="K7689" s="31" t="s">
        <v>110</v>
      </c>
      <c r="L7689" s="31" t="s">
        <v>17375</v>
      </c>
      <c r="M7689" s="31" t="s">
        <v>14</v>
      </c>
      <c r="N7689" s="31" t="s">
        <v>25931</v>
      </c>
      <c r="O7689" s="31" t="s">
        <v>25929</v>
      </c>
      <c r="P7689" s="32" t="s">
        <v>67</v>
      </c>
      <c r="Q7689" s="32">
        <v>1</v>
      </c>
      <c r="R7689" t="str">
        <f t="shared" si="120"/>
        <v>Кукурудза Л.М. ПП, маг. "Еліт" р-н Виньковецкий Район, пгт.Виньковцы, ул.Заславская, д.12</v>
      </c>
    </row>
    <row r="7690" spans="1:18" hidden="1" x14ac:dyDescent="0.25">
      <c r="A7690" s="32">
        <v>163853</v>
      </c>
      <c r="B7690" s="31" t="s">
        <v>17386</v>
      </c>
      <c r="C7690" s="31" t="s">
        <v>17387</v>
      </c>
      <c r="D7690" s="31" t="s">
        <v>11369</v>
      </c>
      <c r="E7690" s="31" t="s">
        <v>135</v>
      </c>
      <c r="F7690" s="31" t="s">
        <v>122</v>
      </c>
      <c r="G7690" s="31" t="s">
        <v>107</v>
      </c>
      <c r="H7690" s="31" t="s">
        <v>108</v>
      </c>
      <c r="I7690" s="31" t="s">
        <v>17388</v>
      </c>
      <c r="J7690" s="31" t="s">
        <v>17389</v>
      </c>
      <c r="K7690" s="31" t="s">
        <v>110</v>
      </c>
      <c r="L7690" s="31" t="s">
        <v>17387</v>
      </c>
      <c r="M7690" s="31" t="s">
        <v>8</v>
      </c>
      <c r="N7690" s="31" t="s">
        <v>25930</v>
      </c>
      <c r="O7690" s="31" t="s">
        <v>25929</v>
      </c>
      <c r="P7690" s="32" t="s">
        <v>66</v>
      </c>
      <c r="Q7690" s="32">
        <v>0.5</v>
      </c>
      <c r="R7690" t="str">
        <f t="shared" si="120"/>
        <v>Куліш Н.Д. ПП, маг. "Смак" р-н Славутский Район, с.Манятин, ул.Маркса Карла, д.19</v>
      </c>
    </row>
    <row r="7691" spans="1:18" hidden="1" x14ac:dyDescent="0.25">
      <c r="A7691" s="32">
        <v>163853</v>
      </c>
      <c r="B7691" s="31" t="s">
        <v>17386</v>
      </c>
      <c r="C7691" s="31" t="s">
        <v>17387</v>
      </c>
      <c r="D7691" s="31" t="s">
        <v>11369</v>
      </c>
      <c r="E7691" s="31" t="s">
        <v>135</v>
      </c>
      <c r="F7691" s="31" t="s">
        <v>122</v>
      </c>
      <c r="G7691" s="31" t="s">
        <v>107</v>
      </c>
      <c r="H7691" s="31" t="s">
        <v>108</v>
      </c>
      <c r="I7691" s="31"/>
      <c r="J7691" s="31"/>
      <c r="K7691" s="31" t="s">
        <v>110</v>
      </c>
      <c r="L7691" s="31" t="s">
        <v>17387</v>
      </c>
      <c r="M7691" s="31" t="s">
        <v>8</v>
      </c>
      <c r="N7691" s="31" t="s">
        <v>25930</v>
      </c>
      <c r="O7691" s="31" t="s">
        <v>25929</v>
      </c>
      <c r="P7691" s="32" t="s">
        <v>66</v>
      </c>
      <c r="Q7691" s="32">
        <v>0.5</v>
      </c>
      <c r="R7691" t="str">
        <f t="shared" si="120"/>
        <v>Куліш Н.Д. ПП, маг. "Смак" р-н Славутский Район, с.Манятин, ул.Маркса Карла, д.19</v>
      </c>
    </row>
    <row r="7692" spans="1:18" hidden="1" x14ac:dyDescent="0.25">
      <c r="A7692" s="32">
        <v>163860</v>
      </c>
      <c r="B7692" s="31" t="s">
        <v>17412</v>
      </c>
      <c r="C7692" s="31" t="s">
        <v>17413</v>
      </c>
      <c r="D7692" s="31" t="s">
        <v>17414</v>
      </c>
      <c r="E7692" s="31" t="s">
        <v>135</v>
      </c>
      <c r="F7692" s="31" t="s">
        <v>122</v>
      </c>
      <c r="G7692" s="31" t="s">
        <v>107</v>
      </c>
      <c r="H7692" s="31" t="s">
        <v>108</v>
      </c>
      <c r="I7692" s="31"/>
      <c r="J7692" s="31"/>
      <c r="K7692" s="31" t="s">
        <v>110</v>
      </c>
      <c r="L7692" s="31" t="s">
        <v>17413</v>
      </c>
      <c r="M7692" s="31" t="s">
        <v>11</v>
      </c>
      <c r="N7692" s="31" t="s">
        <v>25930</v>
      </c>
      <c r="O7692" s="31" t="s">
        <v>25929</v>
      </c>
      <c r="P7692" s="32" t="s">
        <v>66</v>
      </c>
      <c r="Q7692" s="32">
        <v>1</v>
      </c>
      <c r="R7692" t="str">
        <f t="shared" si="120"/>
        <v>Купець М.А. ПП, маг. "Лада" г.Шепетовка, ул.Белинского, д.7</v>
      </c>
    </row>
    <row r="7693" spans="1:18" hidden="1" x14ac:dyDescent="0.25">
      <c r="A7693" s="32">
        <v>163860</v>
      </c>
      <c r="B7693" s="31" t="s">
        <v>17412</v>
      </c>
      <c r="C7693" s="31" t="s">
        <v>17413</v>
      </c>
      <c r="D7693" s="31" t="s">
        <v>17414</v>
      </c>
      <c r="E7693" s="31" t="s">
        <v>135</v>
      </c>
      <c r="F7693" s="31" t="s">
        <v>122</v>
      </c>
      <c r="G7693" s="31" t="s">
        <v>107</v>
      </c>
      <c r="H7693" s="31" t="s">
        <v>108</v>
      </c>
      <c r="I7693" s="31" t="s">
        <v>17415</v>
      </c>
      <c r="J7693" s="31" t="s">
        <v>17416</v>
      </c>
      <c r="K7693" s="31" t="s">
        <v>110</v>
      </c>
      <c r="L7693" s="31" t="s">
        <v>17413</v>
      </c>
      <c r="M7693" s="31" t="s">
        <v>11</v>
      </c>
      <c r="N7693" s="31" t="s">
        <v>25930</v>
      </c>
      <c r="O7693" s="31" t="s">
        <v>25929</v>
      </c>
      <c r="P7693" s="32" t="s">
        <v>66</v>
      </c>
      <c r="Q7693" s="32">
        <v>1</v>
      </c>
      <c r="R7693" t="str">
        <f t="shared" si="120"/>
        <v>Купець М.А. ПП, маг. "Лада" г.Шепетовка, ул.Белинского, д.7</v>
      </c>
    </row>
    <row r="7694" spans="1:18" hidden="1" x14ac:dyDescent="0.25">
      <c r="A7694" s="32">
        <v>163861</v>
      </c>
      <c r="B7694" s="31" t="s">
        <v>17417</v>
      </c>
      <c r="C7694" s="31" t="s">
        <v>17418</v>
      </c>
      <c r="D7694" s="31" t="s">
        <v>17419</v>
      </c>
      <c r="E7694" s="31" t="s">
        <v>135</v>
      </c>
      <c r="F7694" s="31" t="s">
        <v>122</v>
      </c>
      <c r="G7694" s="31" t="s">
        <v>107</v>
      </c>
      <c r="H7694" s="31" t="s">
        <v>108</v>
      </c>
      <c r="I7694" s="31" t="s">
        <v>17415</v>
      </c>
      <c r="J7694" s="31" t="s">
        <v>17416</v>
      </c>
      <c r="K7694" s="31" t="s">
        <v>110</v>
      </c>
      <c r="L7694" s="31" t="s">
        <v>17418</v>
      </c>
      <c r="M7694" s="31" t="s">
        <v>9</v>
      </c>
      <c r="N7694" s="31" t="s">
        <v>25930</v>
      </c>
      <c r="O7694" s="31" t="s">
        <v>25929</v>
      </c>
      <c r="P7694" s="32" t="s">
        <v>66</v>
      </c>
      <c r="Q7694" s="32">
        <v>1</v>
      </c>
      <c r="R7694" t="str">
        <f t="shared" si="120"/>
        <v>Купець М.А. ПП, маг. "Продукти" (синій ларьок) р-н Шепетовский Район, с.Ленковцы, д.57 (ул Кузьковецкая)</v>
      </c>
    </row>
    <row r="7695" spans="1:18" hidden="1" x14ac:dyDescent="0.25">
      <c r="A7695" s="32">
        <v>163861</v>
      </c>
      <c r="B7695" s="31" t="s">
        <v>17417</v>
      </c>
      <c r="C7695" s="31" t="s">
        <v>17418</v>
      </c>
      <c r="D7695" s="31" t="s">
        <v>17419</v>
      </c>
      <c r="E7695" s="31" t="s">
        <v>135</v>
      </c>
      <c r="F7695" s="31" t="s">
        <v>122</v>
      </c>
      <c r="G7695" s="31" t="s">
        <v>107</v>
      </c>
      <c r="H7695" s="31" t="s">
        <v>108</v>
      </c>
      <c r="I7695" s="31"/>
      <c r="J7695" s="31"/>
      <c r="K7695" s="31" t="s">
        <v>110</v>
      </c>
      <c r="L7695" s="31" t="s">
        <v>17418</v>
      </c>
      <c r="M7695" s="31" t="s">
        <v>9</v>
      </c>
      <c r="N7695" s="31" t="s">
        <v>25930</v>
      </c>
      <c r="O7695" s="31" t="s">
        <v>25929</v>
      </c>
      <c r="P7695" s="32" t="s">
        <v>66</v>
      </c>
      <c r="Q7695" s="32">
        <v>1</v>
      </c>
      <c r="R7695" t="str">
        <f t="shared" si="120"/>
        <v>Купець М.А. ПП, маг. "Продукти" (синій ларьок) р-н Шепетовский Район, с.Ленковцы, д.57 (ул Кузьковецкая)</v>
      </c>
    </row>
    <row r="7696" spans="1:18" hidden="1" x14ac:dyDescent="0.25">
      <c r="A7696" s="32">
        <v>163868</v>
      </c>
      <c r="B7696" s="31" t="s">
        <v>17425</v>
      </c>
      <c r="C7696" s="31" t="s">
        <v>17426</v>
      </c>
      <c r="D7696" s="31" t="s">
        <v>11332</v>
      </c>
      <c r="E7696" s="31" t="s">
        <v>135</v>
      </c>
      <c r="F7696" s="31" t="s">
        <v>122</v>
      </c>
      <c r="G7696" s="31" t="s">
        <v>107</v>
      </c>
      <c r="H7696" s="31" t="s">
        <v>108</v>
      </c>
      <c r="I7696" s="31" t="s">
        <v>17427</v>
      </c>
      <c r="J7696" s="31" t="s">
        <v>17428</v>
      </c>
      <c r="K7696" s="31" t="s">
        <v>110</v>
      </c>
      <c r="L7696" s="31" t="s">
        <v>17426</v>
      </c>
      <c r="M7696" s="31" t="s">
        <v>8</v>
      </c>
      <c r="N7696" s="31" t="s">
        <v>25930</v>
      </c>
      <c r="O7696" s="31" t="s">
        <v>25929</v>
      </c>
      <c r="P7696" s="32" t="s">
        <v>67</v>
      </c>
      <c r="Q7696" s="32">
        <v>0.5</v>
      </c>
      <c r="R7696" t="str">
        <f t="shared" si="120"/>
        <v>Купріянець В.Л. ПП, маг. "Золота рибка" р-н Славутский Район, с.Берездов, ул.Ленина, д.1</v>
      </c>
    </row>
    <row r="7697" spans="1:18" hidden="1" x14ac:dyDescent="0.25">
      <c r="A7697" s="32">
        <v>163881</v>
      </c>
      <c r="B7697" s="31" t="s">
        <v>17444</v>
      </c>
      <c r="C7697" s="31" t="s">
        <v>17445</v>
      </c>
      <c r="D7697" s="31" t="s">
        <v>17446</v>
      </c>
      <c r="E7697" s="31" t="s">
        <v>135</v>
      </c>
      <c r="F7697" s="31" t="s">
        <v>122</v>
      </c>
      <c r="G7697" s="31" t="s">
        <v>107</v>
      </c>
      <c r="H7697" s="31" t="s">
        <v>108</v>
      </c>
      <c r="I7697" s="31" t="s">
        <v>17447</v>
      </c>
      <c r="J7697" s="31" t="s">
        <v>17448</v>
      </c>
      <c r="K7697" s="31" t="s">
        <v>110</v>
      </c>
      <c r="L7697" s="31" t="s">
        <v>17445</v>
      </c>
      <c r="M7697" s="31" t="s">
        <v>10</v>
      </c>
      <c r="N7697" s="31" t="s">
        <v>25930</v>
      </c>
      <c r="O7697" s="31" t="s">
        <v>25929</v>
      </c>
      <c r="P7697" s="32" t="s">
        <v>66</v>
      </c>
      <c r="Q7697" s="32">
        <v>1</v>
      </c>
      <c r="R7697" t="str">
        <f t="shared" si="120"/>
        <v>Кухарук В.І. ПП, маг. "До речі" г.Нетишин, ул.Набережная, д.3</v>
      </c>
    </row>
    <row r="7698" spans="1:18" hidden="1" x14ac:dyDescent="0.25">
      <c r="A7698" s="32">
        <v>163553</v>
      </c>
      <c r="B7698" s="31" t="s">
        <v>16701</v>
      </c>
      <c r="C7698" s="31" t="s">
        <v>16702</v>
      </c>
      <c r="D7698" s="31" t="s">
        <v>16703</v>
      </c>
      <c r="E7698" s="31" t="s">
        <v>135</v>
      </c>
      <c r="F7698" s="31" t="s">
        <v>122</v>
      </c>
      <c r="G7698" s="31" t="s">
        <v>107</v>
      </c>
      <c r="H7698" s="31" t="s">
        <v>108</v>
      </c>
      <c r="I7698" s="31"/>
      <c r="J7698" s="31"/>
      <c r="K7698" s="31" t="s">
        <v>110</v>
      </c>
      <c r="L7698" s="31" t="s">
        <v>16702</v>
      </c>
      <c r="M7698" s="31" t="s">
        <v>10</v>
      </c>
      <c r="N7698" s="31" t="s">
        <v>25930</v>
      </c>
      <c r="O7698" s="31" t="s">
        <v>25929</v>
      </c>
      <c r="P7698" s="32" t="s">
        <v>66</v>
      </c>
      <c r="Q7698" s="32">
        <v>0.5</v>
      </c>
      <c r="R7698" t="str">
        <f t="shared" si="120"/>
        <v>Коваленко М.О. ПП, маг. "Джин" р-н Славутский Район, с.Лисичье, д.1 (центр)</v>
      </c>
    </row>
    <row r="7699" spans="1:18" hidden="1" x14ac:dyDescent="0.25">
      <c r="A7699" s="32">
        <v>163554</v>
      </c>
      <c r="B7699" s="31" t="s">
        <v>16706</v>
      </c>
      <c r="C7699" s="31" t="s">
        <v>16707</v>
      </c>
      <c r="D7699" s="31" t="s">
        <v>16708</v>
      </c>
      <c r="E7699" s="31" t="s">
        <v>135</v>
      </c>
      <c r="F7699" s="31" t="s">
        <v>122</v>
      </c>
      <c r="G7699" s="31" t="s">
        <v>107</v>
      </c>
      <c r="H7699" s="31" t="s">
        <v>108</v>
      </c>
      <c r="I7699" s="31" t="s">
        <v>16704</v>
      </c>
      <c r="J7699" s="31" t="s">
        <v>16705</v>
      </c>
      <c r="K7699" s="31" t="s">
        <v>110</v>
      </c>
      <c r="L7699" s="31" t="s">
        <v>16707</v>
      </c>
      <c r="M7699" s="31" t="s">
        <v>10</v>
      </c>
      <c r="N7699" s="31" t="s">
        <v>25930</v>
      </c>
      <c r="O7699" s="31" t="s">
        <v>25929</v>
      </c>
      <c r="P7699" s="32" t="s">
        <v>66</v>
      </c>
      <c r="Q7699" s="32">
        <v>0.5</v>
      </c>
      <c r="R7699" t="str">
        <f t="shared" si="120"/>
        <v>Коваленко М.О. ПП, маг. "Наталка" р-н Славутский Район, с.Головли, ул.Ветеранов, д.1а (На зупинці)</v>
      </c>
    </row>
    <row r="7700" spans="1:18" hidden="1" x14ac:dyDescent="0.25">
      <c r="A7700" s="32">
        <v>163554</v>
      </c>
      <c r="B7700" s="31" t="s">
        <v>16706</v>
      </c>
      <c r="C7700" s="31" t="s">
        <v>16707</v>
      </c>
      <c r="D7700" s="31" t="s">
        <v>16708</v>
      </c>
      <c r="E7700" s="31" t="s">
        <v>135</v>
      </c>
      <c r="F7700" s="31" t="s">
        <v>122</v>
      </c>
      <c r="G7700" s="31" t="s">
        <v>107</v>
      </c>
      <c r="H7700" s="31" t="s">
        <v>108</v>
      </c>
      <c r="I7700" s="31"/>
      <c r="J7700" s="31"/>
      <c r="K7700" s="31" t="s">
        <v>110</v>
      </c>
      <c r="L7700" s="31" t="s">
        <v>16707</v>
      </c>
      <c r="M7700" s="31" t="s">
        <v>10</v>
      </c>
      <c r="N7700" s="31" t="s">
        <v>25930</v>
      </c>
      <c r="O7700" s="31" t="s">
        <v>25929</v>
      </c>
      <c r="P7700" s="32" t="s">
        <v>66</v>
      </c>
      <c r="Q7700" s="32">
        <v>0.5</v>
      </c>
      <c r="R7700" t="str">
        <f t="shared" si="120"/>
        <v>Коваленко М.О. ПП, маг. "Наталка" р-н Славутский Район, с.Головли, ул.Ветеранов, д.1а (На зупинці)</v>
      </c>
    </row>
    <row r="7701" spans="1:18" hidden="1" x14ac:dyDescent="0.25">
      <c r="A7701" s="32">
        <v>163555</v>
      </c>
      <c r="B7701" s="31" t="s">
        <v>16709</v>
      </c>
      <c r="C7701" s="31" t="s">
        <v>16710</v>
      </c>
      <c r="D7701" s="31" t="s">
        <v>16711</v>
      </c>
      <c r="E7701" s="31" t="s">
        <v>135</v>
      </c>
      <c r="F7701" s="31" t="s">
        <v>122</v>
      </c>
      <c r="G7701" s="31" t="s">
        <v>107</v>
      </c>
      <c r="H7701" s="31" t="s">
        <v>108</v>
      </c>
      <c r="I7701" s="31" t="s">
        <v>16704</v>
      </c>
      <c r="J7701" s="31" t="s">
        <v>16705</v>
      </c>
      <c r="K7701" s="31" t="s">
        <v>110</v>
      </c>
      <c r="L7701" s="31" t="s">
        <v>16710</v>
      </c>
      <c r="M7701" s="31" t="s">
        <v>10</v>
      </c>
      <c r="N7701" s="31" t="s">
        <v>25930</v>
      </c>
      <c r="O7701" s="31" t="s">
        <v>25929</v>
      </c>
      <c r="P7701" s="32" t="s">
        <v>67</v>
      </c>
      <c r="Q7701" s="32">
        <v>0.5</v>
      </c>
      <c r="R7701" t="str">
        <f t="shared" si="120"/>
        <v>Коваленко М.О. ПП, маг. "Продукти" р-н Славутский Район, с.Нижние Головли (0)</v>
      </c>
    </row>
    <row r="7702" spans="1:18" hidden="1" x14ac:dyDescent="0.25">
      <c r="A7702" s="32">
        <v>163572</v>
      </c>
      <c r="B7702" s="31" t="s">
        <v>16740</v>
      </c>
      <c r="C7702" s="31" t="s">
        <v>16741</v>
      </c>
      <c r="D7702" s="31" t="s">
        <v>16742</v>
      </c>
      <c r="E7702" s="31" t="s">
        <v>135</v>
      </c>
      <c r="F7702" s="31" t="s">
        <v>122</v>
      </c>
      <c r="G7702" s="31" t="s">
        <v>107</v>
      </c>
      <c r="H7702" s="31" t="s">
        <v>108</v>
      </c>
      <c r="I7702" s="31" t="s">
        <v>16743</v>
      </c>
      <c r="J7702" s="31" t="s">
        <v>16744</v>
      </c>
      <c r="K7702" s="31" t="s">
        <v>110</v>
      </c>
      <c r="L7702" s="31" t="s">
        <v>16741</v>
      </c>
      <c r="M7702" s="31" t="s">
        <v>9</v>
      </c>
      <c r="N7702" s="31" t="s">
        <v>25930</v>
      </c>
      <c r="O7702" s="31" t="s">
        <v>25929</v>
      </c>
      <c r="P7702" s="32" t="s">
        <v>66</v>
      </c>
      <c r="Q7702" s="32">
        <v>1</v>
      </c>
      <c r="R7702" t="str">
        <f t="shared" si="120"/>
        <v>Коваль Т.І. ПП, маг. "Хатинка" р-н Шепетовский Район, с.Ленковцы, ул.Вербовецкая, д.1</v>
      </c>
    </row>
    <row r="7703" spans="1:18" hidden="1" x14ac:dyDescent="0.25">
      <c r="A7703" s="32">
        <v>163572</v>
      </c>
      <c r="B7703" s="31" t="s">
        <v>16740</v>
      </c>
      <c r="C7703" s="31" t="s">
        <v>16741</v>
      </c>
      <c r="D7703" s="31" t="s">
        <v>16742</v>
      </c>
      <c r="E7703" s="31" t="s">
        <v>135</v>
      </c>
      <c r="F7703" s="31" t="s">
        <v>122</v>
      </c>
      <c r="G7703" s="31" t="s">
        <v>107</v>
      </c>
      <c r="H7703" s="31" t="s">
        <v>108</v>
      </c>
      <c r="I7703" s="31"/>
      <c r="J7703" s="31"/>
      <c r="K7703" s="31" t="s">
        <v>110</v>
      </c>
      <c r="L7703" s="31" t="s">
        <v>16741</v>
      </c>
      <c r="M7703" s="31" t="s">
        <v>9</v>
      </c>
      <c r="N7703" s="31" t="s">
        <v>25930</v>
      </c>
      <c r="O7703" s="31" t="s">
        <v>25929</v>
      </c>
      <c r="P7703" s="32" t="s">
        <v>66</v>
      </c>
      <c r="Q7703" s="32">
        <v>1</v>
      </c>
      <c r="R7703" t="str">
        <f t="shared" si="120"/>
        <v>Коваль Т.І. ПП, маг. "Хатинка" р-н Шепетовский Район, с.Ленковцы, ул.Вербовецкая, д.1</v>
      </c>
    </row>
    <row r="7704" spans="1:18" hidden="1" x14ac:dyDescent="0.25">
      <c r="A7704" s="32">
        <v>163577</v>
      </c>
      <c r="B7704" s="31" t="s">
        <v>16753</v>
      </c>
      <c r="C7704" s="31" t="s">
        <v>16754</v>
      </c>
      <c r="D7704" s="31" t="s">
        <v>16755</v>
      </c>
      <c r="E7704" s="31" t="s">
        <v>135</v>
      </c>
      <c r="F7704" s="31" t="s">
        <v>122</v>
      </c>
      <c r="G7704" s="31" t="s">
        <v>107</v>
      </c>
      <c r="H7704" s="31" t="s">
        <v>108</v>
      </c>
      <c r="I7704" s="31" t="s">
        <v>9520</v>
      </c>
      <c r="J7704" s="31" t="s">
        <v>9521</v>
      </c>
      <c r="K7704" s="31" t="s">
        <v>110</v>
      </c>
      <c r="L7704" s="31" t="s">
        <v>16754</v>
      </c>
      <c r="M7704" s="31" t="s">
        <v>7</v>
      </c>
      <c r="N7704" s="31" t="s">
        <v>25930</v>
      </c>
      <c r="O7704" s="31" t="s">
        <v>25929</v>
      </c>
      <c r="P7704" s="32" t="s">
        <v>66</v>
      </c>
      <c r="Q7704" s="32">
        <v>1</v>
      </c>
      <c r="R7704" t="str">
        <f t="shared" si="120"/>
        <v>Ковальська О.С. ПП, маг. "Каштан" р-н Изяславский Район, с.Радошевка, ул.Ленина, д.1</v>
      </c>
    </row>
    <row r="7705" spans="1:18" hidden="1" x14ac:dyDescent="0.25">
      <c r="A7705" s="32">
        <v>163577</v>
      </c>
      <c r="B7705" s="31" t="s">
        <v>16753</v>
      </c>
      <c r="C7705" s="31" t="s">
        <v>16754</v>
      </c>
      <c r="D7705" s="31" t="s">
        <v>16755</v>
      </c>
      <c r="E7705" s="31" t="s">
        <v>135</v>
      </c>
      <c r="F7705" s="31" t="s">
        <v>122</v>
      </c>
      <c r="G7705" s="31" t="s">
        <v>107</v>
      </c>
      <c r="H7705" s="31" t="s">
        <v>108</v>
      </c>
      <c r="I7705" s="31"/>
      <c r="J7705" s="31"/>
      <c r="K7705" s="31" t="s">
        <v>110</v>
      </c>
      <c r="L7705" s="31" t="s">
        <v>16756</v>
      </c>
      <c r="M7705" s="31" t="s">
        <v>7</v>
      </c>
      <c r="N7705" s="31" t="s">
        <v>25930</v>
      </c>
      <c r="O7705" s="31" t="s">
        <v>25929</v>
      </c>
      <c r="P7705" s="32" t="s">
        <v>66</v>
      </c>
      <c r="Q7705" s="32">
        <v>1</v>
      </c>
      <c r="R7705" t="str">
        <f t="shared" si="120"/>
        <v>Ковальська О.С. ПП, маг. "Каштан" р-н Изяславский Район, с.Радошевка, ул.Ленина, д.1</v>
      </c>
    </row>
    <row r="7706" spans="1:18" hidden="1" x14ac:dyDescent="0.25">
      <c r="A7706" s="32">
        <v>163580</v>
      </c>
      <c r="B7706" s="31" t="s">
        <v>16757</v>
      </c>
      <c r="C7706" s="31" t="s">
        <v>16758</v>
      </c>
      <c r="D7706" s="31" t="s">
        <v>16759</v>
      </c>
      <c r="E7706" s="31" t="s">
        <v>145</v>
      </c>
      <c r="F7706" s="31" t="s">
        <v>122</v>
      </c>
      <c r="G7706" s="31" t="s">
        <v>107</v>
      </c>
      <c r="H7706" s="31" t="s">
        <v>108</v>
      </c>
      <c r="I7706" s="31" t="s">
        <v>16760</v>
      </c>
      <c r="J7706" s="31" t="s">
        <v>16761</v>
      </c>
      <c r="K7706" s="31" t="s">
        <v>110</v>
      </c>
      <c r="L7706" s="31" t="s">
        <v>16758</v>
      </c>
      <c r="M7706" s="31" t="s">
        <v>14</v>
      </c>
      <c r="N7706" s="31" t="s">
        <v>25931</v>
      </c>
      <c r="O7706" s="31" t="s">
        <v>25929</v>
      </c>
      <c r="P7706" s="32" t="s">
        <v>66</v>
      </c>
      <c r="Q7706" s="32">
        <v>1</v>
      </c>
      <c r="R7706" t="str">
        <f t="shared" si="120"/>
        <v>Юхименко Л.М. ПП, маг. "Продукти" р-н Виньковецкий Район, пгт.Виньковцы, ул.Подольская, д.88</v>
      </c>
    </row>
    <row r="7707" spans="1:18" hidden="1" x14ac:dyDescent="0.25">
      <c r="A7707" s="32">
        <v>163580</v>
      </c>
      <c r="B7707" s="31" t="s">
        <v>16757</v>
      </c>
      <c r="C7707" s="31" t="s">
        <v>16758</v>
      </c>
      <c r="D7707" s="31" t="s">
        <v>16759</v>
      </c>
      <c r="E7707" s="31" t="s">
        <v>145</v>
      </c>
      <c r="F7707" s="31" t="s">
        <v>122</v>
      </c>
      <c r="G7707" s="31" t="s">
        <v>107</v>
      </c>
      <c r="H7707" s="31" t="s">
        <v>108</v>
      </c>
      <c r="I7707" s="31"/>
      <c r="J7707" s="31"/>
      <c r="K7707" s="31" t="s">
        <v>110</v>
      </c>
      <c r="L7707" s="31" t="s">
        <v>16762</v>
      </c>
      <c r="M7707" s="31" t="s">
        <v>14</v>
      </c>
      <c r="N7707" s="31" t="s">
        <v>25931</v>
      </c>
      <c r="O7707" s="31" t="s">
        <v>25929</v>
      </c>
      <c r="P7707" s="32" t="s">
        <v>66</v>
      </c>
      <c r="Q7707" s="32">
        <v>1</v>
      </c>
      <c r="R7707" t="str">
        <f t="shared" si="120"/>
        <v>Юхименко Л.М. ПП, маг. "Продукти" р-н Виньковецкий Район, пгт.Виньковцы, ул.Подольская, д.88</v>
      </c>
    </row>
    <row r="7708" spans="1:18" hidden="1" x14ac:dyDescent="0.25">
      <c r="A7708" s="32">
        <v>163592</v>
      </c>
      <c r="B7708" s="31" t="s">
        <v>16784</v>
      </c>
      <c r="C7708" s="31" t="s">
        <v>16785</v>
      </c>
      <c r="D7708" s="31" t="s">
        <v>16786</v>
      </c>
      <c r="E7708" s="31" t="s">
        <v>135</v>
      </c>
      <c r="F7708" s="31" t="s">
        <v>122</v>
      </c>
      <c r="G7708" s="31" t="s">
        <v>107</v>
      </c>
      <c r="H7708" s="31" t="s">
        <v>108</v>
      </c>
      <c r="I7708" s="31" t="s">
        <v>16787</v>
      </c>
      <c r="J7708" s="31" t="s">
        <v>16788</v>
      </c>
      <c r="K7708" s="31" t="s">
        <v>110</v>
      </c>
      <c r="L7708" s="31" t="s">
        <v>16785</v>
      </c>
      <c r="M7708" s="31" t="s">
        <v>11</v>
      </c>
      <c r="N7708" s="31" t="s">
        <v>25930</v>
      </c>
      <c r="O7708" s="31" t="s">
        <v>25929</v>
      </c>
      <c r="P7708" s="32" t="s">
        <v>66</v>
      </c>
      <c r="Q7708" s="32">
        <v>1</v>
      </c>
      <c r="R7708" t="str">
        <f t="shared" si="120"/>
        <v>Ковальчук Н.В. ПП, маг. г.Шепетовка, ул.Петрова, д.61</v>
      </c>
    </row>
    <row r="7709" spans="1:18" hidden="1" x14ac:dyDescent="0.25">
      <c r="A7709" s="32">
        <v>163592</v>
      </c>
      <c r="B7709" s="31" t="s">
        <v>16784</v>
      </c>
      <c r="C7709" s="31" t="s">
        <v>16785</v>
      </c>
      <c r="D7709" s="31" t="s">
        <v>16786</v>
      </c>
      <c r="E7709" s="31" t="s">
        <v>135</v>
      </c>
      <c r="F7709" s="31" t="s">
        <v>122</v>
      </c>
      <c r="G7709" s="31" t="s">
        <v>107</v>
      </c>
      <c r="H7709" s="31" t="s">
        <v>108</v>
      </c>
      <c r="I7709" s="31"/>
      <c r="J7709" s="31"/>
      <c r="K7709" s="31" t="s">
        <v>110</v>
      </c>
      <c r="L7709" s="31" t="s">
        <v>16785</v>
      </c>
      <c r="M7709" s="31" t="s">
        <v>11</v>
      </c>
      <c r="N7709" s="31" t="s">
        <v>25930</v>
      </c>
      <c r="O7709" s="31" t="s">
        <v>25929</v>
      </c>
      <c r="P7709" s="32" t="s">
        <v>66</v>
      </c>
      <c r="Q7709" s="32">
        <v>1</v>
      </c>
      <c r="R7709" t="str">
        <f t="shared" si="120"/>
        <v>Ковальчук Н.В. ПП, маг. г.Шепетовка, ул.Петрова, д.61</v>
      </c>
    </row>
    <row r="7710" spans="1:18" hidden="1" x14ac:dyDescent="0.25">
      <c r="A7710" s="32">
        <v>163597</v>
      </c>
      <c r="B7710" s="31" t="s">
        <v>16799</v>
      </c>
      <c r="C7710" s="31" t="s">
        <v>16800</v>
      </c>
      <c r="D7710" s="31" t="s">
        <v>16801</v>
      </c>
      <c r="E7710" s="31" t="s">
        <v>135</v>
      </c>
      <c r="F7710" s="31" t="s">
        <v>122</v>
      </c>
      <c r="G7710" s="31" t="s">
        <v>107</v>
      </c>
      <c r="H7710" s="31" t="s">
        <v>108</v>
      </c>
      <c r="I7710" s="31" t="s">
        <v>16802</v>
      </c>
      <c r="J7710" s="31" t="s">
        <v>16803</v>
      </c>
      <c r="K7710" s="31" t="s">
        <v>110</v>
      </c>
      <c r="L7710" s="31" t="s">
        <v>16800</v>
      </c>
      <c r="M7710" s="31" t="s">
        <v>10</v>
      </c>
      <c r="N7710" s="31" t="s">
        <v>25930</v>
      </c>
      <c r="O7710" s="31" t="s">
        <v>25929</v>
      </c>
      <c r="P7710" s="32" t="s">
        <v>66</v>
      </c>
      <c r="Q7710" s="32">
        <v>0.5</v>
      </c>
      <c r="R7710" t="str">
        <f t="shared" si="120"/>
        <v>Ковба О.В. ПП, маг. "Берізка" р-н Славутский Район, с.Стриганы, ул.Лесная, д.12</v>
      </c>
    </row>
    <row r="7711" spans="1:18" hidden="1" x14ac:dyDescent="0.25">
      <c r="A7711" s="32">
        <v>163597</v>
      </c>
      <c r="B7711" s="31" t="s">
        <v>16799</v>
      </c>
      <c r="C7711" s="31" t="s">
        <v>16800</v>
      </c>
      <c r="D7711" s="31" t="s">
        <v>16801</v>
      </c>
      <c r="E7711" s="31" t="s">
        <v>135</v>
      </c>
      <c r="F7711" s="31" t="s">
        <v>122</v>
      </c>
      <c r="G7711" s="31" t="s">
        <v>107</v>
      </c>
      <c r="H7711" s="31" t="s">
        <v>108</v>
      </c>
      <c r="I7711" s="31"/>
      <c r="J7711" s="31"/>
      <c r="K7711" s="31" t="s">
        <v>110</v>
      </c>
      <c r="L7711" s="31" t="s">
        <v>16800</v>
      </c>
      <c r="M7711" s="31" t="s">
        <v>10</v>
      </c>
      <c r="N7711" s="31" t="s">
        <v>25930</v>
      </c>
      <c r="O7711" s="31" t="s">
        <v>25929</v>
      </c>
      <c r="P7711" s="32" t="s">
        <v>66</v>
      </c>
      <c r="Q7711" s="32">
        <v>0.5</v>
      </c>
      <c r="R7711" t="str">
        <f t="shared" si="120"/>
        <v>Ковба О.В. ПП, маг. "Берізка" р-н Славутский Район, с.Стриганы, ул.Лесная, д.12</v>
      </c>
    </row>
    <row r="7712" spans="1:18" hidden="1" x14ac:dyDescent="0.25">
      <c r="A7712" s="32">
        <v>163600</v>
      </c>
      <c r="B7712" s="31" t="s">
        <v>16809</v>
      </c>
      <c r="C7712" s="31" t="s">
        <v>16810</v>
      </c>
      <c r="D7712" s="31" t="s">
        <v>16811</v>
      </c>
      <c r="E7712" s="31" t="s">
        <v>135</v>
      </c>
      <c r="F7712" s="31" t="s">
        <v>122</v>
      </c>
      <c r="G7712" s="31" t="s">
        <v>107</v>
      </c>
      <c r="H7712" s="31" t="s">
        <v>108</v>
      </c>
      <c r="I7712" s="31"/>
      <c r="J7712" s="31"/>
      <c r="K7712" s="31" t="s">
        <v>110</v>
      </c>
      <c r="L7712" s="31" t="s">
        <v>16810</v>
      </c>
      <c r="M7712" s="31" t="s">
        <v>8</v>
      </c>
      <c r="N7712" s="31" t="s">
        <v>25930</v>
      </c>
      <c r="O7712" s="31" t="s">
        <v>25929</v>
      </c>
      <c r="P7712" s="32" t="s">
        <v>67</v>
      </c>
      <c r="Q7712" s="32">
        <v>0.5</v>
      </c>
      <c r="R7712" t="str">
        <f t="shared" si="120"/>
        <v>Коврига Н.М. ПП, маг. "Фортуна" р-н Шепетовский Район, с.Онишковцы, д.3 (ул. ленина)</v>
      </c>
    </row>
    <row r="7713" spans="1:18" hidden="1" x14ac:dyDescent="0.25">
      <c r="A7713" s="32">
        <v>163600</v>
      </c>
      <c r="B7713" s="31" t="s">
        <v>16809</v>
      </c>
      <c r="C7713" s="31" t="s">
        <v>16810</v>
      </c>
      <c r="D7713" s="31" t="s">
        <v>16811</v>
      </c>
      <c r="E7713" s="31" t="s">
        <v>135</v>
      </c>
      <c r="F7713" s="31" t="s">
        <v>122</v>
      </c>
      <c r="G7713" s="31" t="s">
        <v>107</v>
      </c>
      <c r="H7713" s="31" t="s">
        <v>108</v>
      </c>
      <c r="I7713" s="31" t="s">
        <v>16812</v>
      </c>
      <c r="J7713" s="31" t="s">
        <v>16813</v>
      </c>
      <c r="K7713" s="31" t="s">
        <v>110</v>
      </c>
      <c r="L7713" s="31" t="s">
        <v>16810</v>
      </c>
      <c r="M7713" s="31" t="s">
        <v>8</v>
      </c>
      <c r="N7713" s="31" t="s">
        <v>25930</v>
      </c>
      <c r="O7713" s="31" t="s">
        <v>25929</v>
      </c>
      <c r="P7713" s="32" t="s">
        <v>67</v>
      </c>
      <c r="Q7713" s="32">
        <v>0.5</v>
      </c>
      <c r="R7713" t="str">
        <f t="shared" si="120"/>
        <v>Коврига Н.М. ПП, маг. "Фортуна" р-н Шепетовский Район, с.Онишковцы, д.3 (ул. ленина)</v>
      </c>
    </row>
    <row r="7714" spans="1:18" hidden="1" x14ac:dyDescent="0.25">
      <c r="A7714" s="32">
        <v>163617</v>
      </c>
      <c r="B7714" s="31" t="s">
        <v>16842</v>
      </c>
      <c r="C7714" s="31" t="s">
        <v>16843</v>
      </c>
      <c r="D7714" s="31" t="s">
        <v>16844</v>
      </c>
      <c r="E7714" s="31" t="s">
        <v>135</v>
      </c>
      <c r="F7714" s="31" t="s">
        <v>122</v>
      </c>
      <c r="G7714" s="31" t="s">
        <v>107</v>
      </c>
      <c r="H7714" s="31" t="s">
        <v>108</v>
      </c>
      <c r="I7714" s="31" t="s">
        <v>16845</v>
      </c>
      <c r="J7714" s="31" t="s">
        <v>16846</v>
      </c>
      <c r="K7714" s="31" t="s">
        <v>110</v>
      </c>
      <c r="L7714" s="31" t="s">
        <v>16843</v>
      </c>
      <c r="M7714" s="31" t="s">
        <v>9</v>
      </c>
      <c r="N7714" s="31" t="s">
        <v>25930</v>
      </c>
      <c r="O7714" s="31" t="s">
        <v>25929</v>
      </c>
      <c r="P7714" s="32" t="s">
        <v>67</v>
      </c>
      <c r="Q7714" s="32">
        <v>0.5</v>
      </c>
      <c r="R7714" t="str">
        <f t="shared" si="120"/>
        <v>Козак Г.В. ПП, к-к р-н Белогорский Район, с.Семенов, ул.Центральная, д.21</v>
      </c>
    </row>
    <row r="7715" spans="1:18" hidden="1" x14ac:dyDescent="0.25">
      <c r="A7715" s="32">
        <v>163617</v>
      </c>
      <c r="B7715" s="31" t="s">
        <v>16842</v>
      </c>
      <c r="C7715" s="31" t="s">
        <v>16843</v>
      </c>
      <c r="D7715" s="31" t="s">
        <v>16844</v>
      </c>
      <c r="E7715" s="31" t="s">
        <v>135</v>
      </c>
      <c r="F7715" s="31" t="s">
        <v>122</v>
      </c>
      <c r="G7715" s="31" t="s">
        <v>107</v>
      </c>
      <c r="H7715" s="31" t="s">
        <v>108</v>
      </c>
      <c r="I7715" s="31"/>
      <c r="J7715" s="31"/>
      <c r="K7715" s="31" t="s">
        <v>110</v>
      </c>
      <c r="L7715" s="31" t="s">
        <v>16843</v>
      </c>
      <c r="M7715" s="31" t="s">
        <v>9</v>
      </c>
      <c r="N7715" s="31" t="s">
        <v>25930</v>
      </c>
      <c r="O7715" s="31" t="s">
        <v>25929</v>
      </c>
      <c r="P7715" s="32" t="s">
        <v>67</v>
      </c>
      <c r="Q7715" s="32">
        <v>0.5</v>
      </c>
      <c r="R7715" t="str">
        <f t="shared" si="120"/>
        <v>Козак Г.В. ПП, к-к р-н Белогорский Район, с.Семенов, ул.Центральная, д.21</v>
      </c>
    </row>
    <row r="7716" spans="1:18" hidden="1" x14ac:dyDescent="0.25">
      <c r="A7716" s="32">
        <v>163624</v>
      </c>
      <c r="B7716" s="31" t="s">
        <v>16855</v>
      </c>
      <c r="C7716" s="31" t="s">
        <v>16856</v>
      </c>
      <c r="D7716" s="31" t="s">
        <v>16857</v>
      </c>
      <c r="E7716" s="31" t="s">
        <v>135</v>
      </c>
      <c r="F7716" s="31" t="s">
        <v>122</v>
      </c>
      <c r="G7716" s="31" t="s">
        <v>107</v>
      </c>
      <c r="H7716" s="31" t="s">
        <v>108</v>
      </c>
      <c r="I7716" s="31" t="s">
        <v>16858</v>
      </c>
      <c r="J7716" s="31" t="s">
        <v>16859</v>
      </c>
      <c r="K7716" s="31" t="s">
        <v>110</v>
      </c>
      <c r="L7716" s="31" t="s">
        <v>16856</v>
      </c>
      <c r="M7716" s="31" t="s">
        <v>7</v>
      </c>
      <c r="N7716" s="31" t="s">
        <v>25930</v>
      </c>
      <c r="O7716" s="31" t="s">
        <v>25929</v>
      </c>
      <c r="P7716" s="32" t="s">
        <v>67</v>
      </c>
      <c r="Q7716" s="32">
        <v>0.5</v>
      </c>
      <c r="R7716" t="str">
        <f t="shared" si="120"/>
        <v>Козел Н.О. ПП, маг. "Ольвія" г.Славута, ул.Соборности, д.24а</v>
      </c>
    </row>
    <row r="7717" spans="1:18" hidden="1" x14ac:dyDescent="0.25">
      <c r="A7717" s="32">
        <v>163627</v>
      </c>
      <c r="B7717" s="31" t="s">
        <v>16863</v>
      </c>
      <c r="C7717" s="31" t="s">
        <v>16864</v>
      </c>
      <c r="D7717" s="31" t="s">
        <v>16865</v>
      </c>
      <c r="E7717" s="31" t="s">
        <v>135</v>
      </c>
      <c r="F7717" s="31" t="s">
        <v>122</v>
      </c>
      <c r="G7717" s="31" t="s">
        <v>107</v>
      </c>
      <c r="H7717" s="31" t="s">
        <v>108</v>
      </c>
      <c r="I7717" s="31" t="s">
        <v>16866</v>
      </c>
      <c r="J7717" s="31" t="s">
        <v>16867</v>
      </c>
      <c r="K7717" s="31" t="s">
        <v>110</v>
      </c>
      <c r="L7717" s="31" t="s">
        <v>16864</v>
      </c>
      <c r="M7717" s="31" t="s">
        <v>9</v>
      </c>
      <c r="N7717" s="31" t="s">
        <v>25930</v>
      </c>
      <c r="O7717" s="31" t="s">
        <v>25929</v>
      </c>
      <c r="P7717" s="32" t="s">
        <v>67</v>
      </c>
      <c r="Q7717" s="32">
        <v>0.5</v>
      </c>
      <c r="R7717" t="str">
        <f t="shared" si="120"/>
        <v>Козюк Є.Б.ПП,маг."Продукти" р-н Полонский Район, с.Котюржинцы, д.12 (ул. Войтюка)</v>
      </c>
    </row>
    <row r="7718" spans="1:18" hidden="1" x14ac:dyDescent="0.25">
      <c r="A7718" s="32">
        <v>163634</v>
      </c>
      <c r="B7718" s="31" t="s">
        <v>16880</v>
      </c>
      <c r="C7718" s="31" t="s">
        <v>16881</v>
      </c>
      <c r="D7718" s="31" t="s">
        <v>16882</v>
      </c>
      <c r="E7718" s="31" t="s">
        <v>135</v>
      </c>
      <c r="F7718" s="31" t="s">
        <v>122</v>
      </c>
      <c r="G7718" s="31" t="s">
        <v>107</v>
      </c>
      <c r="H7718" s="31" t="s">
        <v>108</v>
      </c>
      <c r="I7718" s="31" t="s">
        <v>16883</v>
      </c>
      <c r="J7718" s="31" t="s">
        <v>16884</v>
      </c>
      <c r="K7718" s="31" t="s">
        <v>110</v>
      </c>
      <c r="L7718" s="31" t="s">
        <v>16881</v>
      </c>
      <c r="M7718" s="31" t="s">
        <v>9</v>
      </c>
      <c r="N7718" s="31" t="s">
        <v>25930</v>
      </c>
      <c r="O7718" s="31" t="s">
        <v>25929</v>
      </c>
      <c r="P7718" s="32" t="s">
        <v>67</v>
      </c>
      <c r="Q7718" s="32">
        <v>0.5</v>
      </c>
      <c r="R7718" t="str">
        <f t="shared" si="120"/>
        <v>Колиба М.В. ПП, маг. "Продукти" р-н Белогорский Район, с.Погорельцы, д.32 (ул. шевченка)</v>
      </c>
    </row>
    <row r="7719" spans="1:18" hidden="1" x14ac:dyDescent="0.25">
      <c r="A7719" s="32">
        <v>163645</v>
      </c>
      <c r="B7719" s="31" t="s">
        <v>16903</v>
      </c>
      <c r="C7719" s="31" t="s">
        <v>16904</v>
      </c>
      <c r="D7719" s="31" t="s">
        <v>16905</v>
      </c>
      <c r="E7719" s="31" t="s">
        <v>145</v>
      </c>
      <c r="F7719" s="31" t="s">
        <v>122</v>
      </c>
      <c r="G7719" s="31" t="s">
        <v>107</v>
      </c>
      <c r="H7719" s="31" t="s">
        <v>108</v>
      </c>
      <c r="I7719" s="31"/>
      <c r="J7719" s="31"/>
      <c r="K7719" s="31" t="s">
        <v>110</v>
      </c>
      <c r="L7719" s="31" t="s">
        <v>16904</v>
      </c>
      <c r="M7719" s="31" t="s">
        <v>14</v>
      </c>
      <c r="N7719" s="31" t="s">
        <v>25931</v>
      </c>
      <c r="O7719" s="31" t="s">
        <v>25929</v>
      </c>
      <c r="P7719" s="32" t="s">
        <v>67</v>
      </c>
      <c r="Q7719" s="32">
        <v>0.5</v>
      </c>
      <c r="R7719" t="str">
        <f t="shared" si="120"/>
        <v>Коломієць Т.П. ПП, маг. "Продукти" р-н Ярмолинецкий Район, с.Буйволивцы, ул.Советская, д.5</v>
      </c>
    </row>
    <row r="7720" spans="1:18" hidden="1" x14ac:dyDescent="0.25">
      <c r="A7720" s="32">
        <v>163645</v>
      </c>
      <c r="B7720" s="31" t="s">
        <v>16903</v>
      </c>
      <c r="C7720" s="31" t="s">
        <v>16904</v>
      </c>
      <c r="D7720" s="31" t="s">
        <v>16905</v>
      </c>
      <c r="E7720" s="31" t="s">
        <v>145</v>
      </c>
      <c r="F7720" s="31" t="s">
        <v>122</v>
      </c>
      <c r="G7720" s="31" t="s">
        <v>107</v>
      </c>
      <c r="H7720" s="31" t="s">
        <v>108</v>
      </c>
      <c r="I7720" s="31" t="s">
        <v>16906</v>
      </c>
      <c r="J7720" s="31" t="s">
        <v>16907</v>
      </c>
      <c r="K7720" s="31" t="s">
        <v>110</v>
      </c>
      <c r="L7720" s="31" t="s">
        <v>16904</v>
      </c>
      <c r="M7720" s="31" t="s">
        <v>14</v>
      </c>
      <c r="N7720" s="31" t="s">
        <v>25931</v>
      </c>
      <c r="O7720" s="31" t="s">
        <v>25929</v>
      </c>
      <c r="P7720" s="32" t="s">
        <v>67</v>
      </c>
      <c r="Q7720" s="32">
        <v>0.5</v>
      </c>
      <c r="R7720" t="str">
        <f t="shared" si="120"/>
        <v>Коломієць Т.П. ПП, маг. "Продукти" р-н Ярмолинецкий Район, с.Буйволивцы, ул.Советская, д.5</v>
      </c>
    </row>
    <row r="7721" spans="1:18" hidden="1" x14ac:dyDescent="0.25">
      <c r="A7721" s="32">
        <v>163647</v>
      </c>
      <c r="B7721" s="31" t="s">
        <v>478</v>
      </c>
      <c r="C7721" s="31" t="s">
        <v>479</v>
      </c>
      <c r="D7721" s="31" t="s">
        <v>16913</v>
      </c>
      <c r="E7721" s="31" t="s">
        <v>135</v>
      </c>
      <c r="F7721" s="31" t="s">
        <v>122</v>
      </c>
      <c r="G7721" s="31" t="s">
        <v>107</v>
      </c>
      <c r="H7721" s="31" t="s">
        <v>108</v>
      </c>
      <c r="I7721" s="31" t="s">
        <v>16914</v>
      </c>
      <c r="J7721" s="31" t="s">
        <v>16915</v>
      </c>
      <c r="K7721" s="31" t="s">
        <v>110</v>
      </c>
      <c r="L7721" s="31" t="s">
        <v>479</v>
      </c>
      <c r="M7721" s="31" t="s">
        <v>8</v>
      </c>
      <c r="N7721" s="31" t="s">
        <v>25930</v>
      </c>
      <c r="O7721" s="31" t="s">
        <v>25929</v>
      </c>
      <c r="P7721" s="32" t="s">
        <v>66</v>
      </c>
      <c r="Q7721" s="32">
        <v>1</v>
      </c>
      <c r="R7721" t="str">
        <f t="shared" si="120"/>
        <v>Колос Л.І. ПП, маг. "Магазин" р-н Шепетовский Район, с.Хутор, ул.Островского Николая, д.2</v>
      </c>
    </row>
    <row r="7722" spans="1:18" hidden="1" x14ac:dyDescent="0.25">
      <c r="A7722" s="32">
        <v>163666</v>
      </c>
      <c r="B7722" s="31" t="s">
        <v>16954</v>
      </c>
      <c r="C7722" s="31" t="s">
        <v>16955</v>
      </c>
      <c r="D7722" s="31" t="s">
        <v>16956</v>
      </c>
      <c r="E7722" s="31" t="s">
        <v>135</v>
      </c>
      <c r="F7722" s="31" t="s">
        <v>122</v>
      </c>
      <c r="G7722" s="31" t="s">
        <v>107</v>
      </c>
      <c r="H7722" s="31" t="s">
        <v>108</v>
      </c>
      <c r="I7722" s="31" t="s">
        <v>16957</v>
      </c>
      <c r="J7722" s="31" t="s">
        <v>16958</v>
      </c>
      <c r="K7722" s="31" t="s">
        <v>110</v>
      </c>
      <c r="L7722" s="31" t="s">
        <v>16955</v>
      </c>
      <c r="M7722" s="31" t="s">
        <v>8</v>
      </c>
      <c r="N7722" s="31" t="s">
        <v>25930</v>
      </c>
      <c r="O7722" s="31" t="s">
        <v>25929</v>
      </c>
      <c r="P7722" s="32" t="s">
        <v>67</v>
      </c>
      <c r="Q7722" s="32">
        <v>0.5</v>
      </c>
      <c r="R7722" t="str">
        <f t="shared" si="120"/>
        <v>Коник А.Ю. ПП, маг. "Злагода" р-н Шепетовский Район, с.Городнявка, ул.Ленина, д.1а</v>
      </c>
    </row>
    <row r="7723" spans="1:18" hidden="1" x14ac:dyDescent="0.25">
      <c r="A7723" s="32">
        <v>163675</v>
      </c>
      <c r="B7723" s="31" t="s">
        <v>16969</v>
      </c>
      <c r="C7723" s="31" t="s">
        <v>16970</v>
      </c>
      <c r="D7723" s="31" t="s">
        <v>16971</v>
      </c>
      <c r="E7723" s="31" t="s">
        <v>135</v>
      </c>
      <c r="F7723" s="31" t="s">
        <v>122</v>
      </c>
      <c r="G7723" s="31" t="s">
        <v>107</v>
      </c>
      <c r="H7723" s="31" t="s">
        <v>108</v>
      </c>
      <c r="I7723" s="31" t="s">
        <v>16972</v>
      </c>
      <c r="J7723" s="31" t="s">
        <v>16973</v>
      </c>
      <c r="K7723" s="31" t="s">
        <v>110</v>
      </c>
      <c r="L7723" s="31" t="s">
        <v>16970</v>
      </c>
      <c r="M7723" s="31" t="s">
        <v>7</v>
      </c>
      <c r="N7723" s="31" t="s">
        <v>25930</v>
      </c>
      <c r="O7723" s="31" t="s">
        <v>25929</v>
      </c>
      <c r="P7723" s="32" t="s">
        <v>67</v>
      </c>
      <c r="Q7723" s="32">
        <v>0.5</v>
      </c>
      <c r="R7723" t="str">
        <f t="shared" si="120"/>
        <v>Конченко Н.В. ПП, маг. "Троянда" р-н Славутский Район, с.Варваровка (Біля школи)</v>
      </c>
    </row>
    <row r="7724" spans="1:18" hidden="1" x14ac:dyDescent="0.25">
      <c r="A7724" s="32">
        <v>163675</v>
      </c>
      <c r="B7724" s="31" t="s">
        <v>16969</v>
      </c>
      <c r="C7724" s="31" t="s">
        <v>16970</v>
      </c>
      <c r="D7724" s="31" t="s">
        <v>16971</v>
      </c>
      <c r="E7724" s="31" t="s">
        <v>135</v>
      </c>
      <c r="F7724" s="31" t="s">
        <v>122</v>
      </c>
      <c r="G7724" s="31" t="s">
        <v>107</v>
      </c>
      <c r="H7724" s="31" t="s">
        <v>108</v>
      </c>
      <c r="I7724" s="31"/>
      <c r="J7724" s="31"/>
      <c r="K7724" s="31" t="s">
        <v>110</v>
      </c>
      <c r="L7724" s="31" t="s">
        <v>16970</v>
      </c>
      <c r="M7724" s="31" t="s">
        <v>7</v>
      </c>
      <c r="N7724" s="31" t="s">
        <v>25930</v>
      </c>
      <c r="O7724" s="31" t="s">
        <v>25929</v>
      </c>
      <c r="P7724" s="32" t="s">
        <v>67</v>
      </c>
      <c r="Q7724" s="32">
        <v>0.5</v>
      </c>
      <c r="R7724" t="str">
        <f t="shared" si="120"/>
        <v>Конченко Н.В. ПП, маг. "Троянда" р-н Славутский Район, с.Варваровка (Біля школи)</v>
      </c>
    </row>
    <row r="7725" spans="1:18" hidden="1" x14ac:dyDescent="0.25">
      <c r="A7725" s="32">
        <v>163676</v>
      </c>
      <c r="B7725" s="31" t="s">
        <v>16974</v>
      </c>
      <c r="C7725" s="31" t="s">
        <v>16975</v>
      </c>
      <c r="D7725" s="31" t="s">
        <v>16976</v>
      </c>
      <c r="E7725" s="31" t="s">
        <v>135</v>
      </c>
      <c r="F7725" s="31" t="s">
        <v>122</v>
      </c>
      <c r="G7725" s="31" t="s">
        <v>107</v>
      </c>
      <c r="H7725" s="31" t="s">
        <v>108</v>
      </c>
      <c r="I7725" s="31" t="s">
        <v>16972</v>
      </c>
      <c r="J7725" s="31" t="s">
        <v>16973</v>
      </c>
      <c r="K7725" s="31" t="s">
        <v>110</v>
      </c>
      <c r="L7725" s="31" t="s">
        <v>16975</v>
      </c>
      <c r="M7725" s="31" t="s">
        <v>7</v>
      </c>
      <c r="N7725" s="31" t="s">
        <v>25930</v>
      </c>
      <c r="O7725" s="31" t="s">
        <v>25929</v>
      </c>
      <c r="P7725" s="32" t="s">
        <v>67</v>
      </c>
      <c r="Q7725" s="32">
        <v>0.5</v>
      </c>
      <c r="R7725" t="str">
        <f t="shared" si="120"/>
        <v>Конченко Н.В. ПП, маг. "Троянда-2" р-н Славутский Район, с.Голики, ул.Набережная (-)</v>
      </c>
    </row>
    <row r="7726" spans="1:18" hidden="1" x14ac:dyDescent="0.25">
      <c r="A7726" s="32">
        <v>163676</v>
      </c>
      <c r="B7726" s="31" t="s">
        <v>16974</v>
      </c>
      <c r="C7726" s="31" t="s">
        <v>16975</v>
      </c>
      <c r="D7726" s="31" t="s">
        <v>16976</v>
      </c>
      <c r="E7726" s="31" t="s">
        <v>135</v>
      </c>
      <c r="F7726" s="31" t="s">
        <v>122</v>
      </c>
      <c r="G7726" s="31" t="s">
        <v>107</v>
      </c>
      <c r="H7726" s="31" t="s">
        <v>108</v>
      </c>
      <c r="I7726" s="31"/>
      <c r="J7726" s="31"/>
      <c r="K7726" s="31" t="s">
        <v>110</v>
      </c>
      <c r="L7726" s="31" t="s">
        <v>16975</v>
      </c>
      <c r="M7726" s="31" t="s">
        <v>7</v>
      </c>
      <c r="N7726" s="31" t="s">
        <v>25930</v>
      </c>
      <c r="O7726" s="31" t="s">
        <v>25929</v>
      </c>
      <c r="P7726" s="32" t="s">
        <v>67</v>
      </c>
      <c r="Q7726" s="32">
        <v>0.5</v>
      </c>
      <c r="R7726" t="str">
        <f t="shared" si="120"/>
        <v>Конченко Н.В. ПП, маг. "Троянда-2" р-н Славутский Район, с.Голики, ул.Набережная (-)</v>
      </c>
    </row>
    <row r="7727" spans="1:18" hidden="1" x14ac:dyDescent="0.25">
      <c r="A7727" s="32">
        <v>163687</v>
      </c>
      <c r="B7727" s="31" t="s">
        <v>16993</v>
      </c>
      <c r="C7727" s="31" t="s">
        <v>16994</v>
      </c>
      <c r="D7727" s="31" t="s">
        <v>16995</v>
      </c>
      <c r="E7727" s="31" t="s">
        <v>145</v>
      </c>
      <c r="F7727" s="31" t="s">
        <v>122</v>
      </c>
      <c r="G7727" s="31" t="s">
        <v>107</v>
      </c>
      <c r="H7727" s="31" t="s">
        <v>108</v>
      </c>
      <c r="I7727" s="31" t="s">
        <v>16996</v>
      </c>
      <c r="J7727" s="31" t="s">
        <v>16997</v>
      </c>
      <c r="K7727" s="31" t="s">
        <v>110</v>
      </c>
      <c r="L7727" s="31" t="s">
        <v>16994</v>
      </c>
      <c r="M7727" s="31" t="s">
        <v>16</v>
      </c>
      <c r="N7727" s="31" t="s">
        <v>25931</v>
      </c>
      <c r="O7727" s="31" t="s">
        <v>25929</v>
      </c>
      <c r="P7727" s="32" t="s">
        <v>66</v>
      </c>
      <c r="Q7727" s="32">
        <v>0.5</v>
      </c>
      <c r="R7727" t="str">
        <f t="shared" si="120"/>
        <v>Корбила О.П. ПП, маг. "Продукти" р-н Хмельницкий Район, с.Малашевцы, ул.Мира, д.16</v>
      </c>
    </row>
    <row r="7728" spans="1:18" hidden="1" x14ac:dyDescent="0.25">
      <c r="A7728" s="32">
        <v>163687</v>
      </c>
      <c r="B7728" s="31" t="s">
        <v>16993</v>
      </c>
      <c r="C7728" s="31" t="s">
        <v>16994</v>
      </c>
      <c r="D7728" s="31" t="s">
        <v>16995</v>
      </c>
      <c r="E7728" s="31" t="s">
        <v>145</v>
      </c>
      <c r="F7728" s="31" t="s">
        <v>122</v>
      </c>
      <c r="G7728" s="31" t="s">
        <v>107</v>
      </c>
      <c r="H7728" s="31" t="s">
        <v>108</v>
      </c>
      <c r="I7728" s="31"/>
      <c r="J7728" s="31"/>
      <c r="K7728" s="31" t="s">
        <v>110</v>
      </c>
      <c r="L7728" s="31" t="s">
        <v>16994</v>
      </c>
      <c r="M7728" s="31" t="s">
        <v>16</v>
      </c>
      <c r="N7728" s="31" t="s">
        <v>25931</v>
      </c>
      <c r="O7728" s="31" t="s">
        <v>25929</v>
      </c>
      <c r="P7728" s="32" t="s">
        <v>66</v>
      </c>
      <c r="Q7728" s="32">
        <v>0.5</v>
      </c>
      <c r="R7728" t="str">
        <f t="shared" si="120"/>
        <v>Корбила О.П. ПП, маг. "Продукти" р-н Хмельницкий Район, с.Малашевцы, ул.Мира, д.16</v>
      </c>
    </row>
    <row r="7729" spans="1:18" hidden="1" x14ac:dyDescent="0.25">
      <c r="A7729" s="32">
        <v>163689</v>
      </c>
      <c r="B7729" s="31" t="s">
        <v>17003</v>
      </c>
      <c r="C7729" s="31" t="s">
        <v>17004</v>
      </c>
      <c r="D7729" s="31" t="s">
        <v>17005</v>
      </c>
      <c r="E7729" s="31" t="s">
        <v>135</v>
      </c>
      <c r="F7729" s="31" t="s">
        <v>122</v>
      </c>
      <c r="G7729" s="31" t="s">
        <v>107</v>
      </c>
      <c r="H7729" s="31" t="s">
        <v>108</v>
      </c>
      <c r="I7729" s="31" t="s">
        <v>17006</v>
      </c>
      <c r="J7729" s="31" t="s">
        <v>17007</v>
      </c>
      <c r="K7729" s="31" t="s">
        <v>110</v>
      </c>
      <c r="L7729" s="31" t="s">
        <v>17004</v>
      </c>
      <c r="M7729" s="31" t="s">
        <v>12</v>
      </c>
      <c r="N7729" s="31" t="s">
        <v>25930</v>
      </c>
      <c r="O7729" s="31" t="s">
        <v>25929</v>
      </c>
      <c r="P7729" s="32" t="s">
        <v>67</v>
      </c>
      <c r="Q7729" s="32">
        <v>0.5</v>
      </c>
      <c r="R7729" t="str">
        <f t="shared" si="120"/>
        <v>Кордас Б.С. ПП, маг. "Едем" р-н Полонский Район, пгт.Понинка, ул.Островского Николая (0)</v>
      </c>
    </row>
    <row r="7730" spans="1:18" hidden="1" x14ac:dyDescent="0.25">
      <c r="A7730" s="32">
        <v>163689</v>
      </c>
      <c r="B7730" s="31" t="s">
        <v>17003</v>
      </c>
      <c r="C7730" s="31" t="s">
        <v>17004</v>
      </c>
      <c r="D7730" s="31" t="s">
        <v>17005</v>
      </c>
      <c r="E7730" s="31" t="s">
        <v>135</v>
      </c>
      <c r="F7730" s="31" t="s">
        <v>122</v>
      </c>
      <c r="G7730" s="31" t="s">
        <v>107</v>
      </c>
      <c r="H7730" s="31" t="s">
        <v>108</v>
      </c>
      <c r="I7730" s="31"/>
      <c r="J7730" s="31"/>
      <c r="K7730" s="31" t="s">
        <v>110</v>
      </c>
      <c r="L7730" s="31" t="s">
        <v>17004</v>
      </c>
      <c r="M7730" s="31" t="s">
        <v>12</v>
      </c>
      <c r="N7730" s="31" t="s">
        <v>25930</v>
      </c>
      <c r="O7730" s="31" t="s">
        <v>25929</v>
      </c>
      <c r="P7730" s="32" t="s">
        <v>67</v>
      </c>
      <c r="Q7730" s="32">
        <v>0.5</v>
      </c>
      <c r="R7730" t="str">
        <f t="shared" si="120"/>
        <v>Кордас Б.С. ПП, маг. "Едем" р-н Полонский Район, пгт.Понинка, ул.Островского Николая (0)</v>
      </c>
    </row>
    <row r="7731" spans="1:18" hidden="1" x14ac:dyDescent="0.25">
      <c r="A7731" s="32">
        <v>163693</v>
      </c>
      <c r="B7731" s="31" t="s">
        <v>17015</v>
      </c>
      <c r="C7731" s="31" t="s">
        <v>17016</v>
      </c>
      <c r="D7731" s="31" t="s">
        <v>17017</v>
      </c>
      <c r="E7731" s="31" t="s">
        <v>135</v>
      </c>
      <c r="F7731" s="31" t="s">
        <v>122</v>
      </c>
      <c r="G7731" s="31" t="s">
        <v>107</v>
      </c>
      <c r="H7731" s="31" t="s">
        <v>108</v>
      </c>
      <c r="I7731" s="31" t="s">
        <v>17018</v>
      </c>
      <c r="J7731" s="31" t="s">
        <v>17019</v>
      </c>
      <c r="K7731" s="31" t="s">
        <v>110</v>
      </c>
      <c r="L7731" s="31" t="s">
        <v>17016</v>
      </c>
      <c r="M7731" s="31" t="s">
        <v>12</v>
      </c>
      <c r="N7731" s="31" t="s">
        <v>25930</v>
      </c>
      <c r="O7731" s="31" t="s">
        <v>25929</v>
      </c>
      <c r="P7731" s="32" t="s">
        <v>66</v>
      </c>
      <c r="Q7731" s="32">
        <v>0.5</v>
      </c>
      <c r="R7731" t="str">
        <f t="shared" si="120"/>
        <v>Кордонський В.М. ПП, маг. "Роса" р-н Изяславский Район, г.Изяслав, пер.1-го Декабря, д.39</v>
      </c>
    </row>
    <row r="7732" spans="1:18" hidden="1" x14ac:dyDescent="0.25">
      <c r="A7732" s="32">
        <v>163693</v>
      </c>
      <c r="B7732" s="31" t="s">
        <v>17015</v>
      </c>
      <c r="C7732" s="31" t="s">
        <v>17016</v>
      </c>
      <c r="D7732" s="31" t="s">
        <v>17017</v>
      </c>
      <c r="E7732" s="31" t="s">
        <v>135</v>
      </c>
      <c r="F7732" s="31" t="s">
        <v>122</v>
      </c>
      <c r="G7732" s="31" t="s">
        <v>107</v>
      </c>
      <c r="H7732" s="31" t="s">
        <v>108</v>
      </c>
      <c r="I7732" s="31"/>
      <c r="J7732" s="31"/>
      <c r="K7732" s="31" t="s">
        <v>110</v>
      </c>
      <c r="L7732" s="31" t="s">
        <v>17016</v>
      </c>
      <c r="M7732" s="31" t="s">
        <v>12</v>
      </c>
      <c r="N7732" s="31" t="s">
        <v>25930</v>
      </c>
      <c r="O7732" s="31" t="s">
        <v>25929</v>
      </c>
      <c r="P7732" s="32" t="s">
        <v>66</v>
      </c>
      <c r="Q7732" s="32">
        <v>0.5</v>
      </c>
      <c r="R7732" t="str">
        <f t="shared" si="120"/>
        <v>Кордонський В.М. ПП, маг. "Роса" р-н Изяславский Район, г.Изяслав, пер.1-го Декабря, д.39</v>
      </c>
    </row>
    <row r="7733" spans="1:18" hidden="1" x14ac:dyDescent="0.25">
      <c r="A7733" s="32">
        <v>163694</v>
      </c>
      <c r="B7733" s="31" t="s">
        <v>17020</v>
      </c>
      <c r="C7733" s="31" t="s">
        <v>17021</v>
      </c>
      <c r="D7733" s="31" t="s">
        <v>1478</v>
      </c>
      <c r="E7733" s="31" t="s">
        <v>145</v>
      </c>
      <c r="F7733" s="31" t="s">
        <v>122</v>
      </c>
      <c r="G7733" s="31" t="s">
        <v>107</v>
      </c>
      <c r="H7733" s="31" t="s">
        <v>108</v>
      </c>
      <c r="I7733" s="31" t="s">
        <v>17022</v>
      </c>
      <c r="J7733" s="31" t="s">
        <v>17023</v>
      </c>
      <c r="K7733" s="31" t="s">
        <v>110</v>
      </c>
      <c r="L7733" s="31" t="s">
        <v>17021</v>
      </c>
      <c r="M7733" s="31" t="s">
        <v>25936</v>
      </c>
      <c r="N7733" s="31" t="s">
        <v>25931</v>
      </c>
      <c r="O7733" s="31" t="s">
        <v>25929</v>
      </c>
      <c r="P7733" s="32" t="s">
        <v>67</v>
      </c>
      <c r="Q7733" s="32">
        <v>0.5</v>
      </c>
      <c r="R7733" t="str">
        <f t="shared" si="120"/>
        <v>Кордяк І.В. ПП, маг. "Калинка" р-н Ярмолинецкий Район, пгт.Ярмолинцы, ул.Чапаева (ринок)</v>
      </c>
    </row>
    <row r="7734" spans="1:18" hidden="1" x14ac:dyDescent="0.25">
      <c r="A7734" s="32">
        <v>163695</v>
      </c>
      <c r="B7734" s="31" t="s">
        <v>17024</v>
      </c>
      <c r="C7734" s="31" t="s">
        <v>17025</v>
      </c>
      <c r="D7734" s="31" t="s">
        <v>17026</v>
      </c>
      <c r="E7734" s="31" t="s">
        <v>145</v>
      </c>
      <c r="F7734" s="31" t="s">
        <v>122</v>
      </c>
      <c r="G7734" s="31" t="s">
        <v>107</v>
      </c>
      <c r="H7734" s="31" t="s">
        <v>108</v>
      </c>
      <c r="I7734" s="31"/>
      <c r="J7734" s="31"/>
      <c r="K7734" s="31" t="s">
        <v>110</v>
      </c>
      <c r="L7734" s="31" t="s">
        <v>17025</v>
      </c>
      <c r="M7734" s="31" t="s">
        <v>16</v>
      </c>
      <c r="N7734" s="31" t="s">
        <v>25931</v>
      </c>
      <c r="O7734" s="31" t="s">
        <v>25929</v>
      </c>
      <c r="P7734" s="32" t="s">
        <v>67</v>
      </c>
      <c r="Q7734" s="32">
        <v>0.5</v>
      </c>
      <c r="R7734" t="str">
        <f t="shared" si="120"/>
        <v>Коржан М.І. ПП, вагончик "Калинка" р-н Ярмолинецкий Район, с.Глушковцы, ул.Гагарина, д.69</v>
      </c>
    </row>
    <row r="7735" spans="1:18" hidden="1" x14ac:dyDescent="0.25">
      <c r="A7735" s="32">
        <v>163695</v>
      </c>
      <c r="B7735" s="31" t="s">
        <v>17024</v>
      </c>
      <c r="C7735" s="31" t="s">
        <v>17025</v>
      </c>
      <c r="D7735" s="31" t="s">
        <v>17026</v>
      </c>
      <c r="E7735" s="31" t="s">
        <v>145</v>
      </c>
      <c r="F7735" s="31" t="s">
        <v>122</v>
      </c>
      <c r="G7735" s="31" t="s">
        <v>107</v>
      </c>
      <c r="H7735" s="31" t="s">
        <v>108</v>
      </c>
      <c r="I7735" s="31" t="s">
        <v>17027</v>
      </c>
      <c r="J7735" s="31" t="s">
        <v>17028</v>
      </c>
      <c r="K7735" s="31" t="s">
        <v>110</v>
      </c>
      <c r="L7735" s="31" t="s">
        <v>17025</v>
      </c>
      <c r="M7735" s="31" t="s">
        <v>16</v>
      </c>
      <c r="N7735" s="31" t="s">
        <v>25931</v>
      </c>
      <c r="O7735" s="31" t="s">
        <v>25929</v>
      </c>
      <c r="P7735" s="32" t="s">
        <v>67</v>
      </c>
      <c r="Q7735" s="32">
        <v>0.5</v>
      </c>
      <c r="R7735" t="str">
        <f t="shared" si="120"/>
        <v>Коржан М.І. ПП, вагончик "Калинка" р-н Ярмолинецкий Район, с.Глушковцы, ул.Гагарина, д.69</v>
      </c>
    </row>
    <row r="7736" spans="1:18" hidden="1" x14ac:dyDescent="0.25">
      <c r="A7736" s="32">
        <v>163702</v>
      </c>
      <c r="B7736" s="31" t="s">
        <v>17044</v>
      </c>
      <c r="C7736" s="31" t="s">
        <v>17045</v>
      </c>
      <c r="D7736" s="31" t="s">
        <v>17046</v>
      </c>
      <c r="E7736" s="31" t="s">
        <v>135</v>
      </c>
      <c r="F7736" s="31" t="s">
        <v>122</v>
      </c>
      <c r="G7736" s="31" t="s">
        <v>107</v>
      </c>
      <c r="H7736" s="31" t="s">
        <v>108</v>
      </c>
      <c r="I7736" s="31" t="s">
        <v>124</v>
      </c>
      <c r="J7736" s="31" t="s">
        <v>109</v>
      </c>
      <c r="K7736" s="31" t="s">
        <v>110</v>
      </c>
      <c r="L7736" s="31" t="s">
        <v>17045</v>
      </c>
      <c r="M7736" s="31" t="s">
        <v>9</v>
      </c>
      <c r="N7736" s="31" t="s">
        <v>25930</v>
      </c>
      <c r="O7736" s="31" t="s">
        <v>25929</v>
      </c>
      <c r="P7736" s="32" t="s">
        <v>67</v>
      </c>
      <c r="Q7736" s="32">
        <v>0.5</v>
      </c>
      <c r="R7736" t="str">
        <f t="shared" si="120"/>
        <v>Корнаківський О.Б. ПП, маг. "Продукти" р-н Белогорский Район, с.Миклаши, ул.Центральная, д.7</v>
      </c>
    </row>
    <row r="7737" spans="1:18" hidden="1" x14ac:dyDescent="0.25">
      <c r="A7737" s="32">
        <v>163702</v>
      </c>
      <c r="B7737" s="31" t="s">
        <v>17044</v>
      </c>
      <c r="C7737" s="31" t="s">
        <v>17045</v>
      </c>
      <c r="D7737" s="31" t="s">
        <v>17046</v>
      </c>
      <c r="E7737" s="31" t="s">
        <v>135</v>
      </c>
      <c r="F7737" s="31" t="s">
        <v>122</v>
      </c>
      <c r="G7737" s="31" t="s">
        <v>107</v>
      </c>
      <c r="H7737" s="31" t="s">
        <v>108</v>
      </c>
      <c r="I7737" s="31"/>
      <c r="J7737" s="31"/>
      <c r="K7737" s="31" t="s">
        <v>110</v>
      </c>
      <c r="L7737" s="31" t="s">
        <v>17045</v>
      </c>
      <c r="M7737" s="31" t="s">
        <v>9</v>
      </c>
      <c r="N7737" s="31" t="s">
        <v>25930</v>
      </c>
      <c r="O7737" s="31" t="s">
        <v>25929</v>
      </c>
      <c r="P7737" s="32" t="s">
        <v>67</v>
      </c>
      <c r="Q7737" s="32">
        <v>0.5</v>
      </c>
      <c r="R7737" t="str">
        <f t="shared" si="120"/>
        <v>Корнаківський О.Б. ПП, маг. "Продукти" р-н Белогорский Район, с.Миклаши, ул.Центральная, д.7</v>
      </c>
    </row>
    <row r="7738" spans="1:18" hidden="1" x14ac:dyDescent="0.25">
      <c r="A7738" s="32">
        <v>163709</v>
      </c>
      <c r="B7738" s="31" t="s">
        <v>17049</v>
      </c>
      <c r="C7738" s="31" t="s">
        <v>17050</v>
      </c>
      <c r="D7738" s="31" t="s">
        <v>17051</v>
      </c>
      <c r="E7738" s="31" t="s">
        <v>145</v>
      </c>
      <c r="F7738" s="31" t="s">
        <v>122</v>
      </c>
      <c r="G7738" s="31" t="s">
        <v>107</v>
      </c>
      <c r="H7738" s="31" t="s">
        <v>108</v>
      </c>
      <c r="I7738" s="31" t="s">
        <v>17052</v>
      </c>
      <c r="J7738" s="31" t="s">
        <v>17053</v>
      </c>
      <c r="K7738" s="31" t="s">
        <v>110</v>
      </c>
      <c r="L7738" s="31" t="s">
        <v>17050</v>
      </c>
      <c r="M7738" s="31" t="s">
        <v>16</v>
      </c>
      <c r="N7738" s="31" t="s">
        <v>25931</v>
      </c>
      <c r="O7738" s="31" t="s">
        <v>25929</v>
      </c>
      <c r="P7738" s="32" t="s">
        <v>25948</v>
      </c>
      <c r="Q7738" s="32">
        <v>0.5</v>
      </c>
      <c r="R7738" t="str">
        <f t="shared" si="120"/>
        <v>Короїд В.Г. ПП, маг. "Мрія" р-н Виньковецкий Район, с.Зиньков, ул.Ленина, д.34а</v>
      </c>
    </row>
    <row r="7739" spans="1:18" hidden="1" x14ac:dyDescent="0.25">
      <c r="A7739" s="32">
        <v>163709</v>
      </c>
      <c r="B7739" s="31" t="s">
        <v>17049</v>
      </c>
      <c r="C7739" s="31" t="s">
        <v>17050</v>
      </c>
      <c r="D7739" s="31" t="s">
        <v>17051</v>
      </c>
      <c r="E7739" s="31" t="s">
        <v>145</v>
      </c>
      <c r="F7739" s="31" t="s">
        <v>122</v>
      </c>
      <c r="G7739" s="31" t="s">
        <v>107</v>
      </c>
      <c r="H7739" s="31" t="s">
        <v>108</v>
      </c>
      <c r="I7739" s="31"/>
      <c r="J7739" s="31"/>
      <c r="K7739" s="31" t="s">
        <v>110</v>
      </c>
      <c r="L7739" s="31" t="s">
        <v>17050</v>
      </c>
      <c r="M7739" s="31" t="s">
        <v>16</v>
      </c>
      <c r="N7739" s="31" t="s">
        <v>25931</v>
      </c>
      <c r="O7739" s="31" t="s">
        <v>25929</v>
      </c>
      <c r="P7739" s="32" t="s">
        <v>25948</v>
      </c>
      <c r="Q7739" s="32">
        <v>0.5</v>
      </c>
      <c r="R7739" t="str">
        <f t="shared" si="120"/>
        <v>Короїд В.Г. ПП, маг. "Мрія" р-н Виньковецкий Район, с.Зиньков, ул.Ленина, д.34а</v>
      </c>
    </row>
    <row r="7740" spans="1:18" hidden="1" x14ac:dyDescent="0.25">
      <c r="A7740" s="32">
        <v>163710</v>
      </c>
      <c r="B7740" s="31" t="s">
        <v>17054</v>
      </c>
      <c r="C7740" s="31" t="s">
        <v>17055</v>
      </c>
      <c r="D7740" s="31" t="s">
        <v>17056</v>
      </c>
      <c r="E7740" s="31" t="s">
        <v>135</v>
      </c>
      <c r="F7740" s="31" t="s">
        <v>122</v>
      </c>
      <c r="G7740" s="31" t="s">
        <v>107</v>
      </c>
      <c r="H7740" s="31" t="s">
        <v>108</v>
      </c>
      <c r="I7740" s="31" t="s">
        <v>17057</v>
      </c>
      <c r="J7740" s="31"/>
      <c r="K7740" s="31" t="s">
        <v>110</v>
      </c>
      <c r="L7740" s="31" t="s">
        <v>17055</v>
      </c>
      <c r="M7740" s="31" t="s">
        <v>12</v>
      </c>
      <c r="N7740" s="31" t="s">
        <v>25930</v>
      </c>
      <c r="O7740" s="31" t="s">
        <v>25929</v>
      </c>
      <c r="P7740" s="32" t="s">
        <v>67</v>
      </c>
      <c r="Q7740" s="32">
        <v>0.5</v>
      </c>
      <c r="R7740" t="str">
        <f t="shared" si="120"/>
        <v>Король В.В. ПП, маг. "Продукти" р-н Полонский Район, г.Полонное, ул.Герасимчука, д.208а</v>
      </c>
    </row>
    <row r="7741" spans="1:18" hidden="1" x14ac:dyDescent="0.25">
      <c r="A7741" s="32">
        <v>163710</v>
      </c>
      <c r="B7741" s="31" t="s">
        <v>17054</v>
      </c>
      <c r="C7741" s="31" t="s">
        <v>17055</v>
      </c>
      <c r="D7741" s="31" t="s">
        <v>17056</v>
      </c>
      <c r="E7741" s="31" t="s">
        <v>135</v>
      </c>
      <c r="F7741" s="31" t="s">
        <v>122</v>
      </c>
      <c r="G7741" s="31" t="s">
        <v>107</v>
      </c>
      <c r="H7741" s="31" t="s">
        <v>108</v>
      </c>
      <c r="I7741" s="31" t="s">
        <v>17057</v>
      </c>
      <c r="J7741" s="31" t="s">
        <v>17058</v>
      </c>
      <c r="K7741" s="31" t="s">
        <v>110</v>
      </c>
      <c r="L7741" s="31" t="s">
        <v>17055</v>
      </c>
      <c r="M7741" s="31" t="s">
        <v>12</v>
      </c>
      <c r="N7741" s="31" t="s">
        <v>25930</v>
      </c>
      <c r="O7741" s="31" t="s">
        <v>25929</v>
      </c>
      <c r="P7741" s="32" t="s">
        <v>67</v>
      </c>
      <c r="Q7741" s="32">
        <v>0.5</v>
      </c>
      <c r="R7741" t="str">
        <f t="shared" si="120"/>
        <v>Король В.В. ПП, маг. "Продукти" р-н Полонский Район, г.Полонное, ул.Герасимчука, д.208а</v>
      </c>
    </row>
    <row r="7742" spans="1:18" hidden="1" x14ac:dyDescent="0.25">
      <c r="A7742" s="32">
        <v>163727</v>
      </c>
      <c r="B7742" s="31" t="s">
        <v>17086</v>
      </c>
      <c r="C7742" s="31" t="s">
        <v>17087</v>
      </c>
      <c r="D7742" s="31" t="s">
        <v>17088</v>
      </c>
      <c r="E7742" s="31" t="s">
        <v>135</v>
      </c>
      <c r="F7742" s="31" t="s">
        <v>122</v>
      </c>
      <c r="G7742" s="31" t="s">
        <v>113</v>
      </c>
      <c r="H7742" s="31" t="s">
        <v>108</v>
      </c>
      <c r="I7742" s="31" t="s">
        <v>17089</v>
      </c>
      <c r="J7742" s="31" t="s">
        <v>17090</v>
      </c>
      <c r="K7742" s="31" t="s">
        <v>110</v>
      </c>
      <c r="L7742" s="31" t="s">
        <v>17087</v>
      </c>
      <c r="M7742" s="31" t="s">
        <v>7</v>
      </c>
      <c r="N7742" s="31" t="s">
        <v>25930</v>
      </c>
      <c r="O7742" s="31" t="s">
        <v>25929</v>
      </c>
      <c r="P7742" s="32" t="s">
        <v>66</v>
      </c>
      <c r="Q7742" s="32">
        <v>1</v>
      </c>
      <c r="R7742" t="str">
        <f t="shared" si="120"/>
        <v>Коршук  А.Ю. ПП, маг. "Магнолія" г.Славута, ул.Чкалова, д.8а</v>
      </c>
    </row>
    <row r="7743" spans="1:18" hidden="1" x14ac:dyDescent="0.25">
      <c r="A7743" s="32">
        <v>163727</v>
      </c>
      <c r="B7743" s="31" t="s">
        <v>17086</v>
      </c>
      <c r="C7743" s="31" t="s">
        <v>17087</v>
      </c>
      <c r="D7743" s="31" t="s">
        <v>17088</v>
      </c>
      <c r="E7743" s="31" t="s">
        <v>135</v>
      </c>
      <c r="F7743" s="31" t="s">
        <v>122</v>
      </c>
      <c r="G7743" s="31" t="s">
        <v>113</v>
      </c>
      <c r="H7743" s="31" t="s">
        <v>108</v>
      </c>
      <c r="I7743" s="31"/>
      <c r="J7743" s="31"/>
      <c r="K7743" s="31" t="s">
        <v>110</v>
      </c>
      <c r="L7743" s="31" t="s">
        <v>17087</v>
      </c>
      <c r="M7743" s="31" t="s">
        <v>7</v>
      </c>
      <c r="N7743" s="31" t="s">
        <v>25930</v>
      </c>
      <c r="O7743" s="31" t="s">
        <v>25929</v>
      </c>
      <c r="P7743" s="32" t="s">
        <v>66</v>
      </c>
      <c r="Q7743" s="32">
        <v>1</v>
      </c>
      <c r="R7743" t="str">
        <f t="shared" si="120"/>
        <v>Коршук  А.Ю. ПП, маг. "Магнолія" г.Славута, ул.Чкалова, д.8а</v>
      </c>
    </row>
    <row r="7744" spans="1:18" hidden="1" x14ac:dyDescent="0.25">
      <c r="A7744" s="32">
        <v>163729</v>
      </c>
      <c r="B7744" s="31" t="s">
        <v>17091</v>
      </c>
      <c r="C7744" s="31" t="s">
        <v>17092</v>
      </c>
      <c r="D7744" s="31" t="s">
        <v>17093</v>
      </c>
      <c r="E7744" s="31" t="s">
        <v>135</v>
      </c>
      <c r="F7744" s="31" t="s">
        <v>122</v>
      </c>
      <c r="G7744" s="31" t="s">
        <v>107</v>
      </c>
      <c r="H7744" s="31" t="s">
        <v>108</v>
      </c>
      <c r="I7744" s="31" t="s">
        <v>17094</v>
      </c>
      <c r="J7744" s="31" t="s">
        <v>17095</v>
      </c>
      <c r="K7744" s="31" t="s">
        <v>110</v>
      </c>
      <c r="L7744" s="31" t="s">
        <v>17092</v>
      </c>
      <c r="M7744" s="31" t="s">
        <v>7</v>
      </c>
      <c r="N7744" s="31" t="s">
        <v>25930</v>
      </c>
      <c r="O7744" s="31" t="s">
        <v>25929</v>
      </c>
      <c r="P7744" s="32" t="s">
        <v>66</v>
      </c>
      <c r="Q7744" s="32">
        <v>1</v>
      </c>
      <c r="R7744" t="str">
        <f t="shared" si="120"/>
        <v>Космацька В.М. ПП, маг. "СВ" р-н Изяславский Район, с.Плужное, ул.Бортника, д.11</v>
      </c>
    </row>
    <row r="7745" spans="1:18" hidden="1" x14ac:dyDescent="0.25">
      <c r="A7745" s="32">
        <v>163729</v>
      </c>
      <c r="B7745" s="31" t="s">
        <v>17091</v>
      </c>
      <c r="C7745" s="31" t="s">
        <v>17092</v>
      </c>
      <c r="D7745" s="31" t="s">
        <v>17093</v>
      </c>
      <c r="E7745" s="31" t="s">
        <v>135</v>
      </c>
      <c r="F7745" s="31" t="s">
        <v>122</v>
      </c>
      <c r="G7745" s="31" t="s">
        <v>107</v>
      </c>
      <c r="H7745" s="31" t="s">
        <v>108</v>
      </c>
      <c r="I7745" s="31"/>
      <c r="J7745" s="31"/>
      <c r="K7745" s="31" t="s">
        <v>110</v>
      </c>
      <c r="L7745" s="31" t="s">
        <v>17092</v>
      </c>
      <c r="M7745" s="31" t="s">
        <v>7</v>
      </c>
      <c r="N7745" s="31" t="s">
        <v>25930</v>
      </c>
      <c r="O7745" s="31" t="s">
        <v>25929</v>
      </c>
      <c r="P7745" s="32" t="s">
        <v>66</v>
      </c>
      <c r="Q7745" s="32">
        <v>1</v>
      </c>
      <c r="R7745" t="str">
        <f t="shared" si="120"/>
        <v>Космацька В.М. ПП, маг. "СВ" р-н Изяславский Район, с.Плужное, ул.Бортника, д.11</v>
      </c>
    </row>
    <row r="7746" spans="1:18" hidden="1" x14ac:dyDescent="0.25">
      <c r="A7746" s="32">
        <v>161127</v>
      </c>
      <c r="B7746" s="31" t="s">
        <v>11192</v>
      </c>
      <c r="C7746" s="31" t="s">
        <v>11193</v>
      </c>
      <c r="D7746" s="31" t="s">
        <v>11194</v>
      </c>
      <c r="E7746" s="31" t="s">
        <v>135</v>
      </c>
      <c r="F7746" s="31" t="s">
        <v>122</v>
      </c>
      <c r="G7746" s="31" t="s">
        <v>107</v>
      </c>
      <c r="H7746" s="31" t="s">
        <v>108</v>
      </c>
      <c r="I7746" s="31"/>
      <c r="J7746" s="31"/>
      <c r="K7746" s="31" t="s">
        <v>110</v>
      </c>
      <c r="L7746" s="31" t="s">
        <v>11193</v>
      </c>
      <c r="M7746" s="31" t="s">
        <v>8</v>
      </c>
      <c r="N7746" s="31" t="s">
        <v>25930</v>
      </c>
      <c r="O7746" s="31" t="s">
        <v>25929</v>
      </c>
      <c r="P7746" s="32" t="s">
        <v>67</v>
      </c>
      <c r="Q7746" s="32">
        <v>0.5</v>
      </c>
      <c r="R7746" t="str">
        <f t="shared" si="120"/>
        <v>Островська О.І. ПП, маг. "Продукти" р-н Шепетовский Район, с.Судилков, ул.Космодемьянской Зои, д.5</v>
      </c>
    </row>
    <row r="7747" spans="1:18" hidden="1" x14ac:dyDescent="0.25">
      <c r="A7747" s="32">
        <v>161134</v>
      </c>
      <c r="B7747" s="31" t="s">
        <v>11211</v>
      </c>
      <c r="C7747" s="31" t="s">
        <v>11212</v>
      </c>
      <c r="D7747" s="31" t="s">
        <v>11213</v>
      </c>
      <c r="E7747" s="31" t="s">
        <v>145</v>
      </c>
      <c r="F7747" s="31" t="s">
        <v>122</v>
      </c>
      <c r="G7747" s="31" t="s">
        <v>107</v>
      </c>
      <c r="H7747" s="31" t="s">
        <v>108</v>
      </c>
      <c r="I7747" s="31" t="s">
        <v>11214</v>
      </c>
      <c r="J7747" s="31" t="s">
        <v>11215</v>
      </c>
      <c r="K7747" s="31" t="s">
        <v>110</v>
      </c>
      <c r="L7747" s="31" t="s">
        <v>11212</v>
      </c>
      <c r="M7747" s="31" t="s">
        <v>14</v>
      </c>
      <c r="N7747" s="31" t="s">
        <v>25931</v>
      </c>
      <c r="O7747" s="31" t="s">
        <v>25929</v>
      </c>
      <c r="P7747" s="32" t="s">
        <v>67</v>
      </c>
      <c r="Q7747" s="32">
        <v>0.5</v>
      </c>
      <c r="R7747" t="str">
        <f t="shared" ref="R7747:R7810" si="121">CONCATENATE(C7747," ",D7747)</f>
        <v>Павлюк В.М. ПП, маг. "Фаворит" р-н Волочисский Район, пгт.Наркевичи, ул.Театральная, д.9</v>
      </c>
    </row>
    <row r="7748" spans="1:18" hidden="1" x14ac:dyDescent="0.25">
      <c r="A7748" s="32">
        <v>161134</v>
      </c>
      <c r="B7748" s="31" t="s">
        <v>11211</v>
      </c>
      <c r="C7748" s="31" t="s">
        <v>11212</v>
      </c>
      <c r="D7748" s="31" t="s">
        <v>11213</v>
      </c>
      <c r="E7748" s="31" t="s">
        <v>145</v>
      </c>
      <c r="F7748" s="31" t="s">
        <v>122</v>
      </c>
      <c r="G7748" s="31" t="s">
        <v>107</v>
      </c>
      <c r="H7748" s="31" t="s">
        <v>108</v>
      </c>
      <c r="I7748" s="31"/>
      <c r="J7748" s="31"/>
      <c r="K7748" s="31" t="s">
        <v>110</v>
      </c>
      <c r="L7748" s="31" t="s">
        <v>11212</v>
      </c>
      <c r="M7748" s="31" t="s">
        <v>14</v>
      </c>
      <c r="N7748" s="31" t="s">
        <v>25931</v>
      </c>
      <c r="O7748" s="31" t="s">
        <v>25929</v>
      </c>
      <c r="P7748" s="32" t="s">
        <v>67</v>
      </c>
      <c r="Q7748" s="32">
        <v>0.5</v>
      </c>
      <c r="R7748" t="str">
        <f t="shared" si="121"/>
        <v>Павлюк В.М. ПП, маг. "Фаворит" р-н Волочисский Район, пгт.Наркевичи, ул.Театральная, д.9</v>
      </c>
    </row>
    <row r="7749" spans="1:18" hidden="1" x14ac:dyDescent="0.25">
      <c r="A7749" s="32">
        <v>161148</v>
      </c>
      <c r="B7749" s="31" t="s">
        <v>11255</v>
      </c>
      <c r="C7749" s="31" t="s">
        <v>11256</v>
      </c>
      <c r="D7749" s="31" t="s">
        <v>11257</v>
      </c>
      <c r="E7749" s="31" t="s">
        <v>145</v>
      </c>
      <c r="F7749" s="31" t="s">
        <v>122</v>
      </c>
      <c r="G7749" s="31" t="s">
        <v>107</v>
      </c>
      <c r="H7749" s="31" t="s">
        <v>108</v>
      </c>
      <c r="I7749" s="31" t="s">
        <v>236</v>
      </c>
      <c r="J7749" s="31" t="s">
        <v>237</v>
      </c>
      <c r="K7749" s="31" t="s">
        <v>110</v>
      </c>
      <c r="L7749" s="31" t="s">
        <v>11256</v>
      </c>
      <c r="M7749" s="31" t="s">
        <v>15</v>
      </c>
      <c r="N7749" s="31" t="s">
        <v>25931</v>
      </c>
      <c r="O7749" s="31" t="s">
        <v>25929</v>
      </c>
      <c r="P7749" s="32" t="s">
        <v>67</v>
      </c>
      <c r="Q7749" s="32">
        <v>0.5</v>
      </c>
      <c r="R7749" t="str">
        <f t="shared" si="121"/>
        <v>Панич-Сьвйонтек А.В. ПП, маг. "Продукти" р-н Волочисский Район, с.Завалийки, ул.8-го Марта, д.17</v>
      </c>
    </row>
    <row r="7750" spans="1:18" hidden="1" x14ac:dyDescent="0.25">
      <c r="A7750" s="32">
        <v>161148</v>
      </c>
      <c r="B7750" s="31" t="s">
        <v>11255</v>
      </c>
      <c r="C7750" s="31" t="s">
        <v>11256</v>
      </c>
      <c r="D7750" s="31" t="s">
        <v>11257</v>
      </c>
      <c r="E7750" s="31" t="s">
        <v>145</v>
      </c>
      <c r="F7750" s="31" t="s">
        <v>122</v>
      </c>
      <c r="G7750" s="31" t="s">
        <v>107</v>
      </c>
      <c r="H7750" s="31" t="s">
        <v>108</v>
      </c>
      <c r="I7750" s="31"/>
      <c r="J7750" s="31"/>
      <c r="K7750" s="31" t="s">
        <v>110</v>
      </c>
      <c r="L7750" s="31" t="s">
        <v>11258</v>
      </c>
      <c r="M7750" s="31" t="s">
        <v>15</v>
      </c>
      <c r="N7750" s="31" t="s">
        <v>25931</v>
      </c>
      <c r="O7750" s="31" t="s">
        <v>25929</v>
      </c>
      <c r="P7750" s="32" t="s">
        <v>67</v>
      </c>
      <c r="Q7750" s="32">
        <v>0.5</v>
      </c>
      <c r="R7750" t="str">
        <f t="shared" si="121"/>
        <v>Панич-Сьвйонтек А.В. ПП, маг. "Продукти" р-н Волочисский Район, с.Завалийки, ул.8-го Марта, д.17</v>
      </c>
    </row>
    <row r="7751" spans="1:18" hidden="1" x14ac:dyDescent="0.25">
      <c r="A7751" s="32">
        <v>161160</v>
      </c>
      <c r="B7751" s="31" t="s">
        <v>11284</v>
      </c>
      <c r="C7751" s="31" t="s">
        <v>11285</v>
      </c>
      <c r="D7751" s="31" t="s">
        <v>11286</v>
      </c>
      <c r="E7751" s="31" t="s">
        <v>145</v>
      </c>
      <c r="F7751" s="31" t="s">
        <v>122</v>
      </c>
      <c r="G7751" s="31" t="s">
        <v>107</v>
      </c>
      <c r="H7751" s="31" t="s">
        <v>108</v>
      </c>
      <c r="I7751" s="31" t="s">
        <v>11287</v>
      </c>
      <c r="J7751" s="31" t="s">
        <v>11288</v>
      </c>
      <c r="K7751" s="31" t="s">
        <v>110</v>
      </c>
      <c r="L7751" s="31" t="s">
        <v>11285</v>
      </c>
      <c r="M7751" s="31" t="s">
        <v>16</v>
      </c>
      <c r="N7751" s="31" t="s">
        <v>25931</v>
      </c>
      <c r="O7751" s="31" t="s">
        <v>25929</v>
      </c>
      <c r="P7751" s="32" t="s">
        <v>66</v>
      </c>
      <c r="Q7751" s="32">
        <v>0.5</v>
      </c>
      <c r="R7751" t="str">
        <f t="shared" si="121"/>
        <v>Пелех В.Й. ПП, маг "Нептун" р-н Деражнянский Район, с.Подолянское, ул.Казацкая, д.89а</v>
      </c>
    </row>
    <row r="7752" spans="1:18" hidden="1" x14ac:dyDescent="0.25">
      <c r="A7752" s="32">
        <v>161160</v>
      </c>
      <c r="B7752" s="31" t="s">
        <v>11284</v>
      </c>
      <c r="C7752" s="31" t="s">
        <v>11285</v>
      </c>
      <c r="D7752" s="31" t="s">
        <v>11286</v>
      </c>
      <c r="E7752" s="31" t="s">
        <v>145</v>
      </c>
      <c r="F7752" s="31" t="s">
        <v>122</v>
      </c>
      <c r="G7752" s="31" t="s">
        <v>107</v>
      </c>
      <c r="H7752" s="31" t="s">
        <v>108</v>
      </c>
      <c r="I7752" s="31"/>
      <c r="J7752" s="31"/>
      <c r="K7752" s="31" t="s">
        <v>110</v>
      </c>
      <c r="L7752" s="31" t="s">
        <v>11285</v>
      </c>
      <c r="M7752" s="31" t="s">
        <v>16</v>
      </c>
      <c r="N7752" s="31" t="s">
        <v>25931</v>
      </c>
      <c r="O7752" s="31" t="s">
        <v>25929</v>
      </c>
      <c r="P7752" s="32" t="s">
        <v>66</v>
      </c>
      <c r="Q7752" s="32">
        <v>0.5</v>
      </c>
      <c r="R7752" t="str">
        <f t="shared" si="121"/>
        <v>Пелех В.Й. ПП, маг "Нептун" р-н Деражнянский Район, с.Подолянское, ул.Казацкая, д.89а</v>
      </c>
    </row>
    <row r="7753" spans="1:18" hidden="1" x14ac:dyDescent="0.25">
      <c r="A7753" s="32">
        <v>161176</v>
      </c>
      <c r="B7753" s="31" t="s">
        <v>11325</v>
      </c>
      <c r="C7753" s="31" t="s">
        <v>11326</v>
      </c>
      <c r="D7753" s="31" t="s">
        <v>11327</v>
      </c>
      <c r="E7753" s="31" t="s">
        <v>135</v>
      </c>
      <c r="F7753" s="31" t="s">
        <v>122</v>
      </c>
      <c r="G7753" s="31" t="s">
        <v>107</v>
      </c>
      <c r="H7753" s="31" t="s">
        <v>108</v>
      </c>
      <c r="I7753" s="31" t="s">
        <v>11328</v>
      </c>
      <c r="J7753" s="31" t="s">
        <v>11329</v>
      </c>
      <c r="K7753" s="31" t="s">
        <v>110</v>
      </c>
      <c r="L7753" s="31" t="s">
        <v>11326</v>
      </c>
      <c r="M7753" s="31" t="s">
        <v>9</v>
      </c>
      <c r="N7753" s="31" t="s">
        <v>25930</v>
      </c>
      <c r="O7753" s="31" t="s">
        <v>25929</v>
      </c>
      <c r="P7753" s="32" t="s">
        <v>66</v>
      </c>
      <c r="Q7753" s="32">
        <v>1</v>
      </c>
      <c r="R7753" t="str">
        <f t="shared" si="121"/>
        <v>Петровська Т.С. ПП, маг. "Берізка" р-н Полонский Район, с.Новолабунь, ул.Украинки Леси, д.1</v>
      </c>
    </row>
    <row r="7754" spans="1:18" hidden="1" x14ac:dyDescent="0.25">
      <c r="A7754" s="32">
        <v>161176</v>
      </c>
      <c r="B7754" s="31" t="s">
        <v>11325</v>
      </c>
      <c r="C7754" s="31" t="s">
        <v>11326</v>
      </c>
      <c r="D7754" s="31" t="s">
        <v>11327</v>
      </c>
      <c r="E7754" s="31" t="s">
        <v>135</v>
      </c>
      <c r="F7754" s="31" t="s">
        <v>122</v>
      </c>
      <c r="G7754" s="31" t="s">
        <v>107</v>
      </c>
      <c r="H7754" s="31" t="s">
        <v>108</v>
      </c>
      <c r="I7754" s="31"/>
      <c r="J7754" s="31"/>
      <c r="K7754" s="31" t="s">
        <v>110</v>
      </c>
      <c r="L7754" s="31" t="s">
        <v>11326</v>
      </c>
      <c r="M7754" s="31" t="s">
        <v>9</v>
      </c>
      <c r="N7754" s="31" t="s">
        <v>25930</v>
      </c>
      <c r="O7754" s="31" t="s">
        <v>25929</v>
      </c>
      <c r="P7754" s="32" t="s">
        <v>66</v>
      </c>
      <c r="Q7754" s="32">
        <v>1</v>
      </c>
      <c r="R7754" t="str">
        <f t="shared" si="121"/>
        <v>Петровська Т.С. ПП, маг. "Берізка" р-н Полонский Район, с.Новолабунь, ул.Украинки Леси, д.1</v>
      </c>
    </row>
    <row r="7755" spans="1:18" hidden="1" x14ac:dyDescent="0.25">
      <c r="A7755" s="32">
        <v>161178</v>
      </c>
      <c r="B7755" s="31" t="s">
        <v>11330</v>
      </c>
      <c r="C7755" s="31" t="s">
        <v>11331</v>
      </c>
      <c r="D7755" s="31" t="s">
        <v>11332</v>
      </c>
      <c r="E7755" s="31" t="s">
        <v>135</v>
      </c>
      <c r="F7755" s="31" t="s">
        <v>122</v>
      </c>
      <c r="G7755" s="31" t="s">
        <v>107</v>
      </c>
      <c r="H7755" s="31" t="s">
        <v>108</v>
      </c>
      <c r="I7755" s="31" t="s">
        <v>11333</v>
      </c>
      <c r="J7755" s="31" t="s">
        <v>11334</v>
      </c>
      <c r="K7755" s="31" t="s">
        <v>110</v>
      </c>
      <c r="L7755" s="31" t="s">
        <v>11331</v>
      </c>
      <c r="M7755" s="31" t="s">
        <v>8</v>
      </c>
      <c r="N7755" s="31" t="s">
        <v>25930</v>
      </c>
      <c r="O7755" s="31" t="s">
        <v>25929</v>
      </c>
      <c r="P7755" s="32" t="s">
        <v>25948</v>
      </c>
      <c r="Q7755" s="32">
        <v>0.5</v>
      </c>
      <c r="R7755" t="str">
        <f t="shared" si="121"/>
        <v>Петрук А.В. ПП, маг. "Соломон" р-н Славутский Район, с.Берездов, ул.Ленина, д.1</v>
      </c>
    </row>
    <row r="7756" spans="1:18" hidden="1" x14ac:dyDescent="0.25">
      <c r="A7756" s="32">
        <v>161178</v>
      </c>
      <c r="B7756" s="31" t="s">
        <v>11330</v>
      </c>
      <c r="C7756" s="31" t="s">
        <v>11331</v>
      </c>
      <c r="D7756" s="31" t="s">
        <v>11332</v>
      </c>
      <c r="E7756" s="31" t="s">
        <v>135</v>
      </c>
      <c r="F7756" s="31" t="s">
        <v>122</v>
      </c>
      <c r="G7756" s="31" t="s">
        <v>107</v>
      </c>
      <c r="H7756" s="31" t="s">
        <v>108</v>
      </c>
      <c r="I7756" s="31"/>
      <c r="J7756" s="31"/>
      <c r="K7756" s="31" t="s">
        <v>110</v>
      </c>
      <c r="L7756" s="31" t="s">
        <v>11331</v>
      </c>
      <c r="M7756" s="31" t="s">
        <v>8</v>
      </c>
      <c r="N7756" s="31" t="s">
        <v>25930</v>
      </c>
      <c r="O7756" s="31" t="s">
        <v>25929</v>
      </c>
      <c r="P7756" s="32" t="s">
        <v>25948</v>
      </c>
      <c r="Q7756" s="32">
        <v>0.5</v>
      </c>
      <c r="R7756" t="str">
        <f t="shared" si="121"/>
        <v>Петрук А.В. ПП, маг. "Соломон" р-н Славутский Район, с.Берездов, ул.Ленина, д.1</v>
      </c>
    </row>
    <row r="7757" spans="1:18" hidden="1" x14ac:dyDescent="0.25">
      <c r="A7757" s="32">
        <v>161187</v>
      </c>
      <c r="B7757" s="31" t="s">
        <v>11357</v>
      </c>
      <c r="C7757" s="31" t="s">
        <v>11358</v>
      </c>
      <c r="D7757" s="31" t="s">
        <v>11359</v>
      </c>
      <c r="E7757" s="31" t="s">
        <v>145</v>
      </c>
      <c r="F7757" s="31" t="s">
        <v>122</v>
      </c>
      <c r="G7757" s="31" t="s">
        <v>107</v>
      </c>
      <c r="H7757" s="31" t="s">
        <v>108</v>
      </c>
      <c r="I7757" s="31" t="s">
        <v>11360</v>
      </c>
      <c r="J7757" s="31" t="s">
        <v>11361</v>
      </c>
      <c r="K7757" s="31" t="s">
        <v>110</v>
      </c>
      <c r="L7757" s="31" t="s">
        <v>11358</v>
      </c>
      <c r="M7757" s="31" t="s">
        <v>13</v>
      </c>
      <c r="N7757" s="31" t="s">
        <v>25931</v>
      </c>
      <c r="O7757" s="31" t="s">
        <v>25929</v>
      </c>
      <c r="P7757" s="32" t="s">
        <v>66</v>
      </c>
      <c r="Q7757" s="32">
        <v>0.5</v>
      </c>
      <c r="R7757" t="str">
        <f t="shared" si="121"/>
        <v>Пирогова О.К. ПП, маг. "Продукти" р-н Волочисский Район, с.Авратин, д.5 (центр)</v>
      </c>
    </row>
    <row r="7758" spans="1:18" hidden="1" x14ac:dyDescent="0.25">
      <c r="A7758" s="32">
        <v>161187</v>
      </c>
      <c r="B7758" s="31" t="s">
        <v>11357</v>
      </c>
      <c r="C7758" s="31" t="s">
        <v>11358</v>
      </c>
      <c r="D7758" s="31" t="s">
        <v>11359</v>
      </c>
      <c r="E7758" s="31" t="s">
        <v>145</v>
      </c>
      <c r="F7758" s="31" t="s">
        <v>122</v>
      </c>
      <c r="G7758" s="31" t="s">
        <v>107</v>
      </c>
      <c r="H7758" s="31" t="s">
        <v>108</v>
      </c>
      <c r="I7758" s="31"/>
      <c r="J7758" s="31"/>
      <c r="K7758" s="31" t="s">
        <v>110</v>
      </c>
      <c r="L7758" s="31" t="s">
        <v>11358</v>
      </c>
      <c r="M7758" s="31" t="s">
        <v>13</v>
      </c>
      <c r="N7758" s="31" t="s">
        <v>25931</v>
      </c>
      <c r="O7758" s="31" t="s">
        <v>25929</v>
      </c>
      <c r="P7758" s="32" t="s">
        <v>66</v>
      </c>
      <c r="Q7758" s="32">
        <v>0.5</v>
      </c>
      <c r="R7758" t="str">
        <f t="shared" si="121"/>
        <v>Пирогова О.К. ПП, маг. "Продукти" р-н Волочисский Район, с.Авратин, д.5 (центр)</v>
      </c>
    </row>
    <row r="7759" spans="1:18" hidden="1" x14ac:dyDescent="0.25">
      <c r="A7759" s="32">
        <v>161189</v>
      </c>
      <c r="B7759" s="31" t="s">
        <v>11362</v>
      </c>
      <c r="C7759" s="31" t="s">
        <v>11363</v>
      </c>
      <c r="D7759" s="31" t="s">
        <v>1470</v>
      </c>
      <c r="E7759" s="31" t="s">
        <v>145</v>
      </c>
      <c r="F7759" s="31" t="s">
        <v>122</v>
      </c>
      <c r="G7759" s="31" t="s">
        <v>115</v>
      </c>
      <c r="H7759" s="31" t="s">
        <v>116</v>
      </c>
      <c r="I7759" s="31" t="s">
        <v>11364</v>
      </c>
      <c r="J7759" s="31" t="s">
        <v>11365</v>
      </c>
      <c r="K7759" s="31" t="s">
        <v>110</v>
      </c>
      <c r="L7759" s="31" t="s">
        <v>11363</v>
      </c>
      <c r="M7759" s="31" t="s">
        <v>25936</v>
      </c>
      <c r="N7759" s="31" t="s">
        <v>25931</v>
      </c>
      <c r="O7759" s="31" t="s">
        <v>25929</v>
      </c>
      <c r="P7759" s="32" t="s">
        <v>66</v>
      </c>
      <c r="Q7759" s="32">
        <v>1</v>
      </c>
      <c r="R7759" t="str">
        <f t="shared" si="121"/>
        <v>Коваль Є.М. ПП, к-к №28 р-н Городокский Район, г.Городок, ул.Шевченко (територія ринку)</v>
      </c>
    </row>
    <row r="7760" spans="1:18" hidden="1" x14ac:dyDescent="0.25">
      <c r="A7760" s="32">
        <v>161189</v>
      </c>
      <c r="B7760" s="31" t="s">
        <v>11362</v>
      </c>
      <c r="C7760" s="31" t="s">
        <v>11363</v>
      </c>
      <c r="D7760" s="31" t="s">
        <v>1470</v>
      </c>
      <c r="E7760" s="31" t="s">
        <v>145</v>
      </c>
      <c r="F7760" s="31" t="s">
        <v>122</v>
      </c>
      <c r="G7760" s="31" t="s">
        <v>115</v>
      </c>
      <c r="H7760" s="31" t="s">
        <v>116</v>
      </c>
      <c r="I7760" s="31"/>
      <c r="J7760" s="31"/>
      <c r="K7760" s="31" t="s">
        <v>110</v>
      </c>
      <c r="L7760" s="31" t="s">
        <v>11366</v>
      </c>
      <c r="M7760" s="31" t="s">
        <v>25936</v>
      </c>
      <c r="N7760" s="31" t="s">
        <v>25931</v>
      </c>
      <c r="O7760" s="31" t="s">
        <v>25929</v>
      </c>
      <c r="P7760" s="32" t="s">
        <v>66</v>
      </c>
      <c r="Q7760" s="32">
        <v>1</v>
      </c>
      <c r="R7760" t="str">
        <f t="shared" si="121"/>
        <v>Коваль Є.М. ПП, к-к №28 р-н Городокский Район, г.Городок, ул.Шевченко (територія ринку)</v>
      </c>
    </row>
    <row r="7761" spans="1:18" hidden="1" x14ac:dyDescent="0.25">
      <c r="A7761" s="32">
        <v>161194</v>
      </c>
      <c r="B7761" s="31" t="s">
        <v>11367</v>
      </c>
      <c r="C7761" s="31" t="s">
        <v>11368</v>
      </c>
      <c r="D7761" s="31" t="s">
        <v>11369</v>
      </c>
      <c r="E7761" s="31" t="s">
        <v>135</v>
      </c>
      <c r="F7761" s="31" t="s">
        <v>122</v>
      </c>
      <c r="G7761" s="31" t="s">
        <v>107</v>
      </c>
      <c r="H7761" s="31" t="s">
        <v>108</v>
      </c>
      <c r="I7761" s="31" t="s">
        <v>11370</v>
      </c>
      <c r="J7761" s="31" t="s">
        <v>11371</v>
      </c>
      <c r="K7761" s="31" t="s">
        <v>110</v>
      </c>
      <c r="L7761" s="31" t="s">
        <v>11368</v>
      </c>
      <c r="M7761" s="31" t="s">
        <v>8</v>
      </c>
      <c r="N7761" s="31" t="s">
        <v>25930</v>
      </c>
      <c r="O7761" s="31" t="s">
        <v>25929</v>
      </c>
      <c r="P7761" s="32" t="s">
        <v>66</v>
      </c>
      <c r="Q7761" s="32">
        <v>0.5</v>
      </c>
      <c r="R7761" t="str">
        <f t="shared" si="121"/>
        <v>Піголь А.П. ПП, маг. "Смак" р-н Славутский Район, с.Манятин, ул.Маркса Карла, д.19</v>
      </c>
    </row>
    <row r="7762" spans="1:18" hidden="1" x14ac:dyDescent="0.25">
      <c r="A7762" s="32">
        <v>161194</v>
      </c>
      <c r="B7762" s="31" t="s">
        <v>11367</v>
      </c>
      <c r="C7762" s="31" t="s">
        <v>11368</v>
      </c>
      <c r="D7762" s="31" t="s">
        <v>11369</v>
      </c>
      <c r="E7762" s="31" t="s">
        <v>135</v>
      </c>
      <c r="F7762" s="31" t="s">
        <v>122</v>
      </c>
      <c r="G7762" s="31" t="s">
        <v>107</v>
      </c>
      <c r="H7762" s="31" t="s">
        <v>108</v>
      </c>
      <c r="I7762" s="31"/>
      <c r="J7762" s="31"/>
      <c r="K7762" s="31" t="s">
        <v>110</v>
      </c>
      <c r="L7762" s="31" t="s">
        <v>11368</v>
      </c>
      <c r="M7762" s="31" t="s">
        <v>8</v>
      </c>
      <c r="N7762" s="31" t="s">
        <v>25930</v>
      </c>
      <c r="O7762" s="31" t="s">
        <v>25929</v>
      </c>
      <c r="P7762" s="32" t="s">
        <v>66</v>
      </c>
      <c r="Q7762" s="32">
        <v>0.5</v>
      </c>
      <c r="R7762" t="str">
        <f t="shared" si="121"/>
        <v>Піголь А.П. ПП, маг. "Смак" р-н Славутский Район, с.Манятин, ул.Маркса Карла, д.19</v>
      </c>
    </row>
    <row r="7763" spans="1:18" hidden="1" x14ac:dyDescent="0.25">
      <c r="A7763" s="32">
        <v>161198</v>
      </c>
      <c r="B7763" s="31" t="s">
        <v>11383</v>
      </c>
      <c r="C7763" s="31" t="s">
        <v>11384</v>
      </c>
      <c r="D7763" s="31" t="s">
        <v>11385</v>
      </c>
      <c r="E7763" s="31" t="s">
        <v>145</v>
      </c>
      <c r="F7763" s="31" t="s">
        <v>122</v>
      </c>
      <c r="G7763" s="31" t="s">
        <v>107</v>
      </c>
      <c r="H7763" s="31" t="s">
        <v>108</v>
      </c>
      <c r="I7763" s="31" t="s">
        <v>11386</v>
      </c>
      <c r="J7763" s="31" t="s">
        <v>11387</v>
      </c>
      <c r="K7763" s="31" t="s">
        <v>110</v>
      </c>
      <c r="L7763" s="31" t="s">
        <v>11384</v>
      </c>
      <c r="M7763" s="31" t="s">
        <v>13</v>
      </c>
      <c r="N7763" s="31" t="s">
        <v>25931</v>
      </c>
      <c r="O7763" s="31" t="s">
        <v>25929</v>
      </c>
      <c r="P7763" s="32" t="s">
        <v>66</v>
      </c>
      <c r="Q7763" s="32">
        <v>1</v>
      </c>
      <c r="R7763" t="str">
        <f t="shared" si="121"/>
        <v>Підлісна О.С. ПП, маг. "Продукти" р-н Деражнянский Район, с.Корживци, ул.Ленина, д.51/1</v>
      </c>
    </row>
    <row r="7764" spans="1:18" hidden="1" x14ac:dyDescent="0.25">
      <c r="A7764" s="32">
        <v>161201</v>
      </c>
      <c r="B7764" s="31" t="s">
        <v>11397</v>
      </c>
      <c r="C7764" s="31" t="s">
        <v>11398</v>
      </c>
      <c r="D7764" s="31" t="s">
        <v>11399</v>
      </c>
      <c r="E7764" s="31" t="s">
        <v>135</v>
      </c>
      <c r="F7764" s="31" t="s">
        <v>122</v>
      </c>
      <c r="G7764" s="31" t="s">
        <v>107</v>
      </c>
      <c r="H7764" s="31" t="s">
        <v>108</v>
      </c>
      <c r="I7764" s="31" t="s">
        <v>11400</v>
      </c>
      <c r="J7764" s="31" t="s">
        <v>11401</v>
      </c>
      <c r="K7764" s="31" t="s">
        <v>110</v>
      </c>
      <c r="L7764" s="31" t="s">
        <v>11398</v>
      </c>
      <c r="M7764" s="31" t="s">
        <v>7</v>
      </c>
      <c r="N7764" s="31" t="s">
        <v>25930</v>
      </c>
      <c r="O7764" s="31" t="s">
        <v>25929</v>
      </c>
      <c r="P7764" s="32" t="s">
        <v>66</v>
      </c>
      <c r="Q7764" s="32">
        <v>1</v>
      </c>
      <c r="R7764" t="str">
        <f t="shared" si="121"/>
        <v>Пізнюр Л.М. ПП, крамниця-склад г.Славута, ул.Грушевского Михаила, д.14</v>
      </c>
    </row>
    <row r="7765" spans="1:18" hidden="1" x14ac:dyDescent="0.25">
      <c r="A7765" s="32">
        <v>161201</v>
      </c>
      <c r="B7765" s="31" t="s">
        <v>11397</v>
      </c>
      <c r="C7765" s="31" t="s">
        <v>11398</v>
      </c>
      <c r="D7765" s="31" t="s">
        <v>11399</v>
      </c>
      <c r="E7765" s="31" t="s">
        <v>135</v>
      </c>
      <c r="F7765" s="31" t="s">
        <v>122</v>
      </c>
      <c r="G7765" s="31" t="s">
        <v>107</v>
      </c>
      <c r="H7765" s="31" t="s">
        <v>108</v>
      </c>
      <c r="I7765" s="31"/>
      <c r="J7765" s="31"/>
      <c r="K7765" s="31" t="s">
        <v>110</v>
      </c>
      <c r="L7765" s="31" t="s">
        <v>11398</v>
      </c>
      <c r="M7765" s="31" t="s">
        <v>7</v>
      </c>
      <c r="N7765" s="31" t="s">
        <v>25930</v>
      </c>
      <c r="O7765" s="31" t="s">
        <v>25929</v>
      </c>
      <c r="P7765" s="32" t="s">
        <v>66</v>
      </c>
      <c r="Q7765" s="32">
        <v>1</v>
      </c>
      <c r="R7765" t="str">
        <f t="shared" si="121"/>
        <v>Пізнюр Л.М. ПП, крамниця-склад г.Славута, ул.Грушевского Михаила, д.14</v>
      </c>
    </row>
    <row r="7766" spans="1:18" hidden="1" x14ac:dyDescent="0.25">
      <c r="A7766" s="32">
        <v>161202</v>
      </c>
      <c r="B7766" s="31" t="s">
        <v>11402</v>
      </c>
      <c r="C7766" s="31" t="s">
        <v>11403</v>
      </c>
      <c r="D7766" s="31" t="s">
        <v>11404</v>
      </c>
      <c r="E7766" s="31" t="s">
        <v>145</v>
      </c>
      <c r="F7766" s="31" t="s">
        <v>122</v>
      </c>
      <c r="G7766" s="31" t="s">
        <v>107</v>
      </c>
      <c r="H7766" s="31" t="s">
        <v>108</v>
      </c>
      <c r="I7766" s="31" t="s">
        <v>11405</v>
      </c>
      <c r="J7766" s="31" t="s">
        <v>11406</v>
      </c>
      <c r="K7766" s="31" t="s">
        <v>110</v>
      </c>
      <c r="L7766" s="31" t="s">
        <v>11407</v>
      </c>
      <c r="M7766" s="31" t="s">
        <v>15</v>
      </c>
      <c r="N7766" s="31" t="s">
        <v>25931</v>
      </c>
      <c r="O7766" s="31" t="s">
        <v>25929</v>
      </c>
      <c r="P7766" s="32" t="s">
        <v>66</v>
      </c>
      <c r="Q7766" s="32">
        <v>1</v>
      </c>
      <c r="R7766" t="str">
        <f t="shared" si="121"/>
        <v>Піневська Н.М. ПП, маг. "Продукти 2" р-н Волочисский Район, пгт.Войтовцы, пер.Железнодорожный (.)</v>
      </c>
    </row>
    <row r="7767" spans="1:18" hidden="1" x14ac:dyDescent="0.25">
      <c r="A7767" s="32">
        <v>161202</v>
      </c>
      <c r="B7767" s="31" t="s">
        <v>11402</v>
      </c>
      <c r="C7767" s="31" t="s">
        <v>11403</v>
      </c>
      <c r="D7767" s="31" t="s">
        <v>11404</v>
      </c>
      <c r="E7767" s="31" t="s">
        <v>145</v>
      </c>
      <c r="F7767" s="31" t="s">
        <v>122</v>
      </c>
      <c r="G7767" s="31" t="s">
        <v>107</v>
      </c>
      <c r="H7767" s="31" t="s">
        <v>108</v>
      </c>
      <c r="I7767" s="31"/>
      <c r="J7767" s="31"/>
      <c r="K7767" s="31" t="s">
        <v>110</v>
      </c>
      <c r="L7767" s="31" t="s">
        <v>11403</v>
      </c>
      <c r="M7767" s="31" t="s">
        <v>15</v>
      </c>
      <c r="N7767" s="31" t="s">
        <v>25931</v>
      </c>
      <c r="O7767" s="31" t="s">
        <v>25929</v>
      </c>
      <c r="P7767" s="32" t="s">
        <v>66</v>
      </c>
      <c r="Q7767" s="32">
        <v>1</v>
      </c>
      <c r="R7767" t="str">
        <f t="shared" si="121"/>
        <v>Піневська Н.М. ПП, маг. "Продукти 2" р-н Волочисский Район, пгт.Войтовцы, пер.Железнодорожный (.)</v>
      </c>
    </row>
    <row r="7768" spans="1:18" hidden="1" x14ac:dyDescent="0.25">
      <c r="A7768" s="32">
        <v>161203</v>
      </c>
      <c r="B7768" s="31" t="s">
        <v>11408</v>
      </c>
      <c r="C7768" s="31" t="s">
        <v>11409</v>
      </c>
      <c r="D7768" s="31" t="s">
        <v>11410</v>
      </c>
      <c r="E7768" s="31" t="s">
        <v>145</v>
      </c>
      <c r="F7768" s="31" t="s">
        <v>122</v>
      </c>
      <c r="G7768" s="31" t="s">
        <v>107</v>
      </c>
      <c r="H7768" s="31" t="s">
        <v>108</v>
      </c>
      <c r="I7768" s="31" t="s">
        <v>11411</v>
      </c>
      <c r="J7768" s="31" t="s">
        <v>11412</v>
      </c>
      <c r="K7768" s="31" t="s">
        <v>110</v>
      </c>
      <c r="L7768" s="31" t="s">
        <v>11409</v>
      </c>
      <c r="M7768" s="31" t="s">
        <v>15</v>
      </c>
      <c r="N7768" s="31" t="s">
        <v>25931</v>
      </c>
      <c r="O7768" s="31" t="s">
        <v>25929</v>
      </c>
      <c r="P7768" s="32" t="s">
        <v>67</v>
      </c>
      <c r="Q7768" s="32">
        <v>0.5</v>
      </c>
      <c r="R7768" t="str">
        <f t="shared" si="121"/>
        <v>Піневська Н.М. ПП, маг. "Продукти" р-н Волочисский Район, пгт.Войтовцы, ул.Ленина, д.11</v>
      </c>
    </row>
    <row r="7769" spans="1:18" hidden="1" x14ac:dyDescent="0.25">
      <c r="A7769" s="32">
        <v>161203</v>
      </c>
      <c r="B7769" s="31" t="s">
        <v>11408</v>
      </c>
      <c r="C7769" s="31" t="s">
        <v>11409</v>
      </c>
      <c r="D7769" s="31" t="s">
        <v>11410</v>
      </c>
      <c r="E7769" s="31" t="s">
        <v>145</v>
      </c>
      <c r="F7769" s="31" t="s">
        <v>122</v>
      </c>
      <c r="G7769" s="31" t="s">
        <v>107</v>
      </c>
      <c r="H7769" s="31" t="s">
        <v>108</v>
      </c>
      <c r="I7769" s="31"/>
      <c r="J7769" s="31"/>
      <c r="K7769" s="31" t="s">
        <v>110</v>
      </c>
      <c r="L7769" s="31" t="s">
        <v>11409</v>
      </c>
      <c r="M7769" s="31" t="s">
        <v>15</v>
      </c>
      <c r="N7769" s="31" t="s">
        <v>25931</v>
      </c>
      <c r="O7769" s="31" t="s">
        <v>25929</v>
      </c>
      <c r="P7769" s="32" t="s">
        <v>67</v>
      </c>
      <c r="Q7769" s="32">
        <v>0.5</v>
      </c>
      <c r="R7769" t="str">
        <f t="shared" si="121"/>
        <v>Піневська Н.М. ПП, маг. "Продукти" р-н Волочисский Район, пгт.Войтовцы, ул.Ленина, д.11</v>
      </c>
    </row>
    <row r="7770" spans="1:18" hidden="1" x14ac:dyDescent="0.25">
      <c r="A7770" s="32">
        <v>161213</v>
      </c>
      <c r="B7770" s="31" t="s">
        <v>11434</v>
      </c>
      <c r="C7770" s="31" t="s">
        <v>11435</v>
      </c>
      <c r="D7770" s="31" t="s">
        <v>11436</v>
      </c>
      <c r="E7770" s="31" t="s">
        <v>145</v>
      </c>
      <c r="F7770" s="31" t="s">
        <v>122</v>
      </c>
      <c r="G7770" s="31" t="s">
        <v>107</v>
      </c>
      <c r="H7770" s="31" t="s">
        <v>108</v>
      </c>
      <c r="I7770" s="31" t="s">
        <v>11437</v>
      </c>
      <c r="J7770" s="31" t="s">
        <v>11438</v>
      </c>
      <c r="K7770" s="31" t="s">
        <v>110</v>
      </c>
      <c r="L7770" s="31" t="s">
        <v>11435</v>
      </c>
      <c r="M7770" s="31" t="s">
        <v>25936</v>
      </c>
      <c r="N7770" s="31" t="s">
        <v>25931</v>
      </c>
      <c r="O7770" s="31" t="s">
        <v>25929</v>
      </c>
      <c r="P7770" s="32" t="s">
        <v>67</v>
      </c>
      <c r="Q7770" s="32">
        <v>0.5</v>
      </c>
      <c r="R7770" t="str">
        <f t="shared" si="121"/>
        <v>Лісневська Н.В. ПП, маг. "Алкогольні напої" р-н Городокский Район, г.Городок, ул.Шевченко, д.45а</v>
      </c>
    </row>
    <row r="7771" spans="1:18" hidden="1" x14ac:dyDescent="0.25">
      <c r="A7771" s="32">
        <v>161213</v>
      </c>
      <c r="B7771" s="31" t="s">
        <v>11439</v>
      </c>
      <c r="C7771" s="31" t="s">
        <v>11435</v>
      </c>
      <c r="D7771" s="31" t="s">
        <v>11436</v>
      </c>
      <c r="E7771" s="31" t="s">
        <v>145</v>
      </c>
      <c r="F7771" s="31" t="s">
        <v>122</v>
      </c>
      <c r="G7771" s="31" t="s">
        <v>107</v>
      </c>
      <c r="H7771" s="31" t="s">
        <v>108</v>
      </c>
      <c r="I7771" s="31" t="s">
        <v>124</v>
      </c>
      <c r="J7771" s="31" t="s">
        <v>109</v>
      </c>
      <c r="K7771" s="31" t="s">
        <v>110</v>
      </c>
      <c r="L7771" s="31" t="s">
        <v>11440</v>
      </c>
      <c r="M7771" s="31" t="s">
        <v>25936</v>
      </c>
      <c r="N7771" s="31" t="s">
        <v>25931</v>
      </c>
      <c r="O7771" s="31" t="s">
        <v>25929</v>
      </c>
      <c r="P7771" s="32" t="s">
        <v>67</v>
      </c>
      <c r="Q7771" s="32">
        <v>0.5</v>
      </c>
      <c r="R7771" t="str">
        <f t="shared" si="121"/>
        <v>Лісневська Н.В. ПП, маг. "Алкогольні напої" р-н Городокский Район, г.Городок, ул.Шевченко, д.45а</v>
      </c>
    </row>
    <row r="7772" spans="1:18" hidden="1" x14ac:dyDescent="0.25">
      <c r="A7772" s="32">
        <v>161214</v>
      </c>
      <c r="B7772" s="31" t="s">
        <v>11441</v>
      </c>
      <c r="C7772" s="31" t="s">
        <v>11442</v>
      </c>
      <c r="D7772" s="31" t="s">
        <v>11443</v>
      </c>
      <c r="E7772" s="31" t="s">
        <v>135</v>
      </c>
      <c r="F7772" s="31" t="s">
        <v>122</v>
      </c>
      <c r="G7772" s="31" t="s">
        <v>107</v>
      </c>
      <c r="H7772" s="31" t="s">
        <v>108</v>
      </c>
      <c r="I7772" s="31" t="s">
        <v>11444</v>
      </c>
      <c r="J7772" s="31" t="s">
        <v>11445</v>
      </c>
      <c r="K7772" s="31" t="s">
        <v>110</v>
      </c>
      <c r="L7772" s="31" t="s">
        <v>11442</v>
      </c>
      <c r="M7772" s="31" t="s">
        <v>9</v>
      </c>
      <c r="N7772" s="31" t="s">
        <v>25930</v>
      </c>
      <c r="O7772" s="31" t="s">
        <v>25929</v>
      </c>
      <c r="P7772" s="32" t="s">
        <v>66</v>
      </c>
      <c r="Q7772" s="32">
        <v>1</v>
      </c>
      <c r="R7772" t="str">
        <f t="shared" si="121"/>
        <v>Плисюк Л.А. ПП, маг. "Продукти" р-н Изяславский Район, с.Клубивка (0)</v>
      </c>
    </row>
    <row r="7773" spans="1:18" hidden="1" x14ac:dyDescent="0.25">
      <c r="A7773" s="32">
        <v>161214</v>
      </c>
      <c r="B7773" s="31" t="s">
        <v>11441</v>
      </c>
      <c r="C7773" s="31" t="s">
        <v>11442</v>
      </c>
      <c r="D7773" s="31" t="s">
        <v>11443</v>
      </c>
      <c r="E7773" s="31" t="s">
        <v>135</v>
      </c>
      <c r="F7773" s="31" t="s">
        <v>122</v>
      </c>
      <c r="G7773" s="31" t="s">
        <v>107</v>
      </c>
      <c r="H7773" s="31" t="s">
        <v>108</v>
      </c>
      <c r="I7773" s="31"/>
      <c r="J7773" s="31"/>
      <c r="K7773" s="31" t="s">
        <v>110</v>
      </c>
      <c r="L7773" s="31" t="s">
        <v>11442</v>
      </c>
      <c r="M7773" s="31" t="s">
        <v>9</v>
      </c>
      <c r="N7773" s="31" t="s">
        <v>25930</v>
      </c>
      <c r="O7773" s="31" t="s">
        <v>25929</v>
      </c>
      <c r="P7773" s="32" t="s">
        <v>66</v>
      </c>
      <c r="Q7773" s="32">
        <v>1</v>
      </c>
      <c r="R7773" t="str">
        <f t="shared" si="121"/>
        <v>Плисюк Л.А. ПП, маг. "Продукти" р-н Изяславский Район, с.Клубивка (0)</v>
      </c>
    </row>
    <row r="7774" spans="1:18" hidden="1" x14ac:dyDescent="0.25">
      <c r="A7774" s="32">
        <v>161217</v>
      </c>
      <c r="B7774" s="31" t="s">
        <v>11451</v>
      </c>
      <c r="C7774" s="31" t="s">
        <v>11452</v>
      </c>
      <c r="D7774" s="31" t="s">
        <v>11453</v>
      </c>
      <c r="E7774" s="31" t="s">
        <v>135</v>
      </c>
      <c r="F7774" s="31" t="s">
        <v>122</v>
      </c>
      <c r="G7774" s="31" t="s">
        <v>155</v>
      </c>
      <c r="H7774" s="31" t="s">
        <v>108</v>
      </c>
      <c r="I7774" s="31" t="s">
        <v>11454</v>
      </c>
      <c r="J7774" s="31" t="s">
        <v>11455</v>
      </c>
      <c r="K7774" s="31" t="s">
        <v>110</v>
      </c>
      <c r="L7774" s="31" t="s">
        <v>11456</v>
      </c>
      <c r="M7774" s="31" t="s">
        <v>7</v>
      </c>
      <c r="N7774" s="31" t="s">
        <v>25930</v>
      </c>
      <c r="O7774" s="31" t="s">
        <v>25929</v>
      </c>
      <c r="P7774" s="32" t="s">
        <v>66</v>
      </c>
      <c r="Q7774" s="32">
        <v>1</v>
      </c>
      <c r="R7774" t="str">
        <f t="shared" si="121"/>
        <v>Поведюк В.С. ПП, ТД "Рута" г.Славута, ул.Сокола, д.5</v>
      </c>
    </row>
    <row r="7775" spans="1:18" hidden="1" x14ac:dyDescent="0.25">
      <c r="A7775" s="32">
        <v>161217</v>
      </c>
      <c r="B7775" s="31" t="s">
        <v>11451</v>
      </c>
      <c r="C7775" s="31" t="s">
        <v>11452</v>
      </c>
      <c r="D7775" s="31" t="s">
        <v>11453</v>
      </c>
      <c r="E7775" s="31" t="s">
        <v>135</v>
      </c>
      <c r="F7775" s="31" t="s">
        <v>122</v>
      </c>
      <c r="G7775" s="31" t="s">
        <v>155</v>
      </c>
      <c r="H7775" s="31" t="s">
        <v>108</v>
      </c>
      <c r="I7775" s="31"/>
      <c r="J7775" s="31"/>
      <c r="K7775" s="31" t="s">
        <v>110</v>
      </c>
      <c r="L7775" s="31" t="s">
        <v>11452</v>
      </c>
      <c r="M7775" s="31" t="s">
        <v>7</v>
      </c>
      <c r="N7775" s="31" t="s">
        <v>25930</v>
      </c>
      <c r="O7775" s="31" t="s">
        <v>25929</v>
      </c>
      <c r="P7775" s="32" t="s">
        <v>66</v>
      </c>
      <c r="Q7775" s="32">
        <v>1</v>
      </c>
      <c r="R7775" t="str">
        <f t="shared" si="121"/>
        <v>Поведюк В.С. ПП, ТД "Рута" г.Славута, ул.Сокола, д.5</v>
      </c>
    </row>
    <row r="7776" spans="1:18" hidden="1" x14ac:dyDescent="0.25">
      <c r="A7776" s="32">
        <v>161225</v>
      </c>
      <c r="B7776" s="31" t="s">
        <v>11481</v>
      </c>
      <c r="C7776" s="31" t="s">
        <v>11482</v>
      </c>
      <c r="D7776" s="31" t="s">
        <v>11483</v>
      </c>
      <c r="E7776" s="31" t="s">
        <v>145</v>
      </c>
      <c r="F7776" s="31" t="s">
        <v>122</v>
      </c>
      <c r="G7776" s="31" t="s">
        <v>107</v>
      </c>
      <c r="H7776" s="31" t="s">
        <v>108</v>
      </c>
      <c r="I7776" s="31" t="s">
        <v>11484</v>
      </c>
      <c r="J7776" s="31" t="s">
        <v>11485</v>
      </c>
      <c r="K7776" s="31" t="s">
        <v>110</v>
      </c>
      <c r="L7776" s="31" t="s">
        <v>11482</v>
      </c>
      <c r="M7776" s="31" t="s">
        <v>13</v>
      </c>
      <c r="N7776" s="31" t="s">
        <v>25931</v>
      </c>
      <c r="O7776" s="31" t="s">
        <v>25929</v>
      </c>
      <c r="P7776" s="32" t="s">
        <v>66</v>
      </c>
      <c r="Q7776" s="32">
        <v>0.5</v>
      </c>
      <c r="R7776" t="str">
        <f t="shared" si="121"/>
        <v>Познанська З.М. ПП, маг. "Продукти" р-н Волочисский Район, с.Авратин, д.2 (центр)</v>
      </c>
    </row>
    <row r="7777" spans="1:18" hidden="1" x14ac:dyDescent="0.25">
      <c r="A7777" s="32">
        <v>161225</v>
      </c>
      <c r="B7777" s="31" t="s">
        <v>11481</v>
      </c>
      <c r="C7777" s="31" t="s">
        <v>11482</v>
      </c>
      <c r="D7777" s="31" t="s">
        <v>11483</v>
      </c>
      <c r="E7777" s="31" t="s">
        <v>145</v>
      </c>
      <c r="F7777" s="31" t="s">
        <v>122</v>
      </c>
      <c r="G7777" s="31" t="s">
        <v>107</v>
      </c>
      <c r="H7777" s="31" t="s">
        <v>108</v>
      </c>
      <c r="I7777" s="31"/>
      <c r="J7777" s="31"/>
      <c r="K7777" s="31" t="s">
        <v>110</v>
      </c>
      <c r="L7777" s="31" t="s">
        <v>11482</v>
      </c>
      <c r="M7777" s="31" t="s">
        <v>13</v>
      </c>
      <c r="N7777" s="31" t="s">
        <v>25931</v>
      </c>
      <c r="O7777" s="31" t="s">
        <v>25929</v>
      </c>
      <c r="P7777" s="32" t="s">
        <v>66</v>
      </c>
      <c r="Q7777" s="32">
        <v>0.5</v>
      </c>
      <c r="R7777" t="str">
        <f t="shared" si="121"/>
        <v>Познанська З.М. ПП, маг. "Продукти" р-н Волочисский Район, с.Авратин, д.2 (центр)</v>
      </c>
    </row>
    <row r="7778" spans="1:18" hidden="1" x14ac:dyDescent="0.25">
      <c r="A7778" s="32">
        <v>161228</v>
      </c>
      <c r="B7778" s="31" t="s">
        <v>11487</v>
      </c>
      <c r="C7778" s="31" t="s">
        <v>11486</v>
      </c>
      <c r="D7778" s="31" t="s">
        <v>11488</v>
      </c>
      <c r="E7778" s="31" t="s">
        <v>145</v>
      </c>
      <c r="F7778" s="31" t="s">
        <v>122</v>
      </c>
      <c r="G7778" s="31" t="s">
        <v>107</v>
      </c>
      <c r="H7778" s="31" t="s">
        <v>108</v>
      </c>
      <c r="I7778" s="31" t="s">
        <v>124</v>
      </c>
      <c r="J7778" s="31" t="s">
        <v>109</v>
      </c>
      <c r="K7778" s="31" t="s">
        <v>110</v>
      </c>
      <c r="L7778" s="31" t="s">
        <v>11486</v>
      </c>
      <c r="M7778" s="31" t="s">
        <v>15</v>
      </c>
      <c r="N7778" s="31" t="s">
        <v>25931</v>
      </c>
      <c r="O7778" s="31" t="s">
        <v>25929</v>
      </c>
      <c r="P7778" s="32" t="s">
        <v>66</v>
      </c>
      <c r="Q7778" s="32">
        <v>1</v>
      </c>
      <c r="R7778" t="str">
        <f t="shared" si="121"/>
        <v>Полікевич.ПП, маг "Продукти" р-н Волочисский Район, с.Писаревка, ул.Первомайская, д.46</v>
      </c>
    </row>
    <row r="7779" spans="1:18" hidden="1" x14ac:dyDescent="0.25">
      <c r="A7779" s="32">
        <v>161228</v>
      </c>
      <c r="B7779" s="31" t="s">
        <v>11487</v>
      </c>
      <c r="C7779" s="31" t="s">
        <v>11486</v>
      </c>
      <c r="D7779" s="31" t="s">
        <v>11488</v>
      </c>
      <c r="E7779" s="31" t="s">
        <v>145</v>
      </c>
      <c r="F7779" s="31" t="s">
        <v>122</v>
      </c>
      <c r="G7779" s="31" t="s">
        <v>107</v>
      </c>
      <c r="H7779" s="31" t="s">
        <v>108</v>
      </c>
      <c r="I7779" s="31"/>
      <c r="J7779" s="31"/>
      <c r="K7779" s="31" t="s">
        <v>110</v>
      </c>
      <c r="L7779" s="31" t="s">
        <v>11486</v>
      </c>
      <c r="M7779" s="31" t="s">
        <v>15</v>
      </c>
      <c r="N7779" s="31" t="s">
        <v>25931</v>
      </c>
      <c r="O7779" s="31" t="s">
        <v>25929</v>
      </c>
      <c r="P7779" s="32" t="s">
        <v>66</v>
      </c>
      <c r="Q7779" s="32">
        <v>1</v>
      </c>
      <c r="R7779" t="str">
        <f t="shared" si="121"/>
        <v>Полікевич.ПП, маг "Продукти" р-н Волочисский Район, с.Писаревка, ул.Первомайская, д.46</v>
      </c>
    </row>
    <row r="7780" spans="1:18" hidden="1" x14ac:dyDescent="0.25">
      <c r="A7780" s="32">
        <v>161230</v>
      </c>
      <c r="B7780" s="31" t="s">
        <v>11492</v>
      </c>
      <c r="C7780" s="31" t="s">
        <v>11493</v>
      </c>
      <c r="D7780" s="31" t="s">
        <v>11494</v>
      </c>
      <c r="E7780" s="31" t="s">
        <v>135</v>
      </c>
      <c r="F7780" s="31" t="s">
        <v>122</v>
      </c>
      <c r="G7780" s="31" t="s">
        <v>107</v>
      </c>
      <c r="H7780" s="31" t="s">
        <v>108</v>
      </c>
      <c r="I7780" s="31" t="s">
        <v>11495</v>
      </c>
      <c r="J7780" s="31" t="s">
        <v>11496</v>
      </c>
      <c r="K7780" s="31" t="s">
        <v>110</v>
      </c>
      <c r="L7780" s="31" t="s">
        <v>11493</v>
      </c>
      <c r="M7780" s="31" t="s">
        <v>8</v>
      </c>
      <c r="N7780" s="31" t="s">
        <v>25930</v>
      </c>
      <c r="O7780" s="31" t="s">
        <v>25929</v>
      </c>
      <c r="P7780" s="32" t="s">
        <v>67</v>
      </c>
      <c r="Q7780" s="32">
        <v>0.5</v>
      </c>
      <c r="R7780" t="str">
        <f t="shared" si="121"/>
        <v>Поліщук А.Я. ПП, маг. "Меркурій" р-н Шепетовский Район, с.Хролин, ул.Ленина, д.43</v>
      </c>
    </row>
    <row r="7781" spans="1:18" hidden="1" x14ac:dyDescent="0.25">
      <c r="A7781" s="32">
        <v>161230</v>
      </c>
      <c r="B7781" s="31" t="s">
        <v>11492</v>
      </c>
      <c r="C7781" s="31" t="s">
        <v>11493</v>
      </c>
      <c r="D7781" s="31" t="s">
        <v>11494</v>
      </c>
      <c r="E7781" s="31" t="s">
        <v>135</v>
      </c>
      <c r="F7781" s="31" t="s">
        <v>122</v>
      </c>
      <c r="G7781" s="31" t="s">
        <v>107</v>
      </c>
      <c r="H7781" s="31" t="s">
        <v>108</v>
      </c>
      <c r="I7781" s="31"/>
      <c r="J7781" s="31"/>
      <c r="K7781" s="31" t="s">
        <v>110</v>
      </c>
      <c r="L7781" s="31" t="s">
        <v>11493</v>
      </c>
      <c r="M7781" s="31" t="s">
        <v>8</v>
      </c>
      <c r="N7781" s="31" t="s">
        <v>25930</v>
      </c>
      <c r="O7781" s="31" t="s">
        <v>25929</v>
      </c>
      <c r="P7781" s="32" t="s">
        <v>67</v>
      </c>
      <c r="Q7781" s="32">
        <v>0.5</v>
      </c>
      <c r="R7781" t="str">
        <f t="shared" si="121"/>
        <v>Поліщук А.Я. ПП, маг. "Меркурій" р-н Шепетовский Район, с.Хролин, ул.Ленина, д.43</v>
      </c>
    </row>
    <row r="7782" spans="1:18" hidden="1" x14ac:dyDescent="0.25">
      <c r="A7782" s="32">
        <v>161231</v>
      </c>
      <c r="B7782" s="31" t="s">
        <v>11497</v>
      </c>
      <c r="C7782" s="31" t="s">
        <v>11498</v>
      </c>
      <c r="D7782" s="31" t="s">
        <v>11499</v>
      </c>
      <c r="E7782" s="31" t="s">
        <v>135</v>
      </c>
      <c r="F7782" s="31" t="s">
        <v>122</v>
      </c>
      <c r="G7782" s="31" t="s">
        <v>107</v>
      </c>
      <c r="H7782" s="31" t="s">
        <v>108</v>
      </c>
      <c r="I7782" s="31" t="s">
        <v>11495</v>
      </c>
      <c r="J7782" s="31" t="s">
        <v>11496</v>
      </c>
      <c r="K7782" s="31" t="s">
        <v>110</v>
      </c>
      <c r="L7782" s="31" t="s">
        <v>11498</v>
      </c>
      <c r="M7782" s="31" t="s">
        <v>8</v>
      </c>
      <c r="N7782" s="31" t="s">
        <v>25930</v>
      </c>
      <c r="O7782" s="31" t="s">
        <v>25929</v>
      </c>
      <c r="P7782" s="32" t="s">
        <v>67</v>
      </c>
      <c r="Q7782" s="32">
        <v>1</v>
      </c>
      <c r="R7782" t="str">
        <f t="shared" si="121"/>
        <v>Поліщук А.Я. ПП. маг. "Експрес" р-н Шепетовский Район, с.Хролин, ул.Ватутина, д.21а</v>
      </c>
    </row>
    <row r="7783" spans="1:18" hidden="1" x14ac:dyDescent="0.25">
      <c r="A7783" s="32">
        <v>161231</v>
      </c>
      <c r="B7783" s="31" t="s">
        <v>11497</v>
      </c>
      <c r="C7783" s="31" t="s">
        <v>11498</v>
      </c>
      <c r="D7783" s="31" t="s">
        <v>11499</v>
      </c>
      <c r="E7783" s="31" t="s">
        <v>135</v>
      </c>
      <c r="F7783" s="31" t="s">
        <v>122</v>
      </c>
      <c r="G7783" s="31" t="s">
        <v>107</v>
      </c>
      <c r="H7783" s="31" t="s">
        <v>108</v>
      </c>
      <c r="I7783" s="31"/>
      <c r="J7783" s="31"/>
      <c r="K7783" s="31" t="s">
        <v>110</v>
      </c>
      <c r="L7783" s="31" t="s">
        <v>11498</v>
      </c>
      <c r="M7783" s="31" t="s">
        <v>8</v>
      </c>
      <c r="N7783" s="31" t="s">
        <v>25930</v>
      </c>
      <c r="O7783" s="31" t="s">
        <v>25929</v>
      </c>
      <c r="P7783" s="32" t="s">
        <v>67</v>
      </c>
      <c r="Q7783" s="32">
        <v>1</v>
      </c>
      <c r="R7783" t="str">
        <f t="shared" si="121"/>
        <v>Поліщук А.Я. ПП. маг. "Експрес" р-н Шепетовский Район, с.Хролин, ул.Ватутина, д.21а</v>
      </c>
    </row>
    <row r="7784" spans="1:18" hidden="1" x14ac:dyDescent="0.25">
      <c r="A7784" s="32">
        <v>161238</v>
      </c>
      <c r="B7784" s="31" t="s">
        <v>11518</v>
      </c>
      <c r="C7784" s="31" t="s">
        <v>11519</v>
      </c>
      <c r="D7784" s="31" t="s">
        <v>11520</v>
      </c>
      <c r="E7784" s="31" t="s">
        <v>145</v>
      </c>
      <c r="F7784" s="31" t="s">
        <v>122</v>
      </c>
      <c r="G7784" s="31" t="s">
        <v>115</v>
      </c>
      <c r="H7784" s="31" t="s">
        <v>116</v>
      </c>
      <c r="I7784" s="31" t="s">
        <v>11521</v>
      </c>
      <c r="J7784" s="31" t="s">
        <v>11522</v>
      </c>
      <c r="K7784" s="31" t="s">
        <v>110</v>
      </c>
      <c r="L7784" s="31" t="s">
        <v>11519</v>
      </c>
      <c r="M7784" s="31" t="s">
        <v>15</v>
      </c>
      <c r="N7784" s="31" t="s">
        <v>25931</v>
      </c>
      <c r="O7784" s="31" t="s">
        <v>25929</v>
      </c>
      <c r="P7784" s="32" t="s">
        <v>66</v>
      </c>
      <c r="Q7784" s="32">
        <v>1</v>
      </c>
      <c r="R7784" t="str">
        <f t="shared" si="121"/>
        <v>Поліщук Т.А. ПП, лоток р-н Волочисский Район, г.Волочиск, д.32а (центральний ринок)</v>
      </c>
    </row>
    <row r="7785" spans="1:18" hidden="1" x14ac:dyDescent="0.25">
      <c r="A7785" s="32">
        <v>161238</v>
      </c>
      <c r="B7785" s="31" t="s">
        <v>11518</v>
      </c>
      <c r="C7785" s="31" t="s">
        <v>11519</v>
      </c>
      <c r="D7785" s="31" t="s">
        <v>11520</v>
      </c>
      <c r="E7785" s="31" t="s">
        <v>145</v>
      </c>
      <c r="F7785" s="31" t="s">
        <v>122</v>
      </c>
      <c r="G7785" s="31" t="s">
        <v>115</v>
      </c>
      <c r="H7785" s="31" t="s">
        <v>116</v>
      </c>
      <c r="I7785" s="31"/>
      <c r="J7785" s="31"/>
      <c r="K7785" s="31" t="s">
        <v>110</v>
      </c>
      <c r="L7785" s="31" t="s">
        <v>11519</v>
      </c>
      <c r="M7785" s="31" t="s">
        <v>15</v>
      </c>
      <c r="N7785" s="31" t="s">
        <v>25931</v>
      </c>
      <c r="O7785" s="31" t="s">
        <v>25929</v>
      </c>
      <c r="P7785" s="32" t="s">
        <v>66</v>
      </c>
      <c r="Q7785" s="32">
        <v>1</v>
      </c>
      <c r="R7785" t="str">
        <f t="shared" si="121"/>
        <v>Поліщук Т.А. ПП, лоток р-н Волочисский Район, г.Волочиск, д.32а (центральний ринок)</v>
      </c>
    </row>
    <row r="7786" spans="1:18" hidden="1" x14ac:dyDescent="0.25">
      <c r="A7786" s="32">
        <v>161246</v>
      </c>
      <c r="B7786" s="31" t="s">
        <v>11548</v>
      </c>
      <c r="C7786" s="31" t="s">
        <v>11549</v>
      </c>
      <c r="D7786" s="31" t="s">
        <v>11550</v>
      </c>
      <c r="E7786" s="31" t="s">
        <v>145</v>
      </c>
      <c r="F7786" s="31" t="s">
        <v>122</v>
      </c>
      <c r="G7786" s="31" t="s">
        <v>107</v>
      </c>
      <c r="H7786" s="31" t="s">
        <v>108</v>
      </c>
      <c r="I7786" s="31" t="s">
        <v>124</v>
      </c>
      <c r="J7786" s="31" t="s">
        <v>109</v>
      </c>
      <c r="K7786" s="31" t="s">
        <v>110</v>
      </c>
      <c r="L7786" s="31" t="s">
        <v>11549</v>
      </c>
      <c r="M7786" s="31" t="s">
        <v>16</v>
      </c>
      <c r="N7786" s="31" t="s">
        <v>25931</v>
      </c>
      <c r="O7786" s="31" t="s">
        <v>25929</v>
      </c>
      <c r="P7786" s="32" t="s">
        <v>67</v>
      </c>
      <c r="Q7786" s="32">
        <v>0.5</v>
      </c>
      <c r="R7786" t="str">
        <f t="shared" si="121"/>
        <v>Польова Н.М. ПП, маг. "Веселка" р-н Деражнянский Район, с.Кальная, ул.Панасюка, д.17</v>
      </c>
    </row>
    <row r="7787" spans="1:18" hidden="1" x14ac:dyDescent="0.25">
      <c r="A7787" s="32">
        <v>161253</v>
      </c>
      <c r="B7787" s="31" t="s">
        <v>11568</v>
      </c>
      <c r="C7787" s="31" t="s">
        <v>11569</v>
      </c>
      <c r="D7787" s="31" t="s">
        <v>11570</v>
      </c>
      <c r="E7787" s="31" t="s">
        <v>135</v>
      </c>
      <c r="F7787" s="31" t="s">
        <v>122</v>
      </c>
      <c r="G7787" s="31" t="s">
        <v>107</v>
      </c>
      <c r="H7787" s="31" t="s">
        <v>108</v>
      </c>
      <c r="I7787" s="31" t="s">
        <v>11572</v>
      </c>
      <c r="J7787" s="31" t="s">
        <v>11573</v>
      </c>
      <c r="K7787" s="31" t="s">
        <v>110</v>
      </c>
      <c r="L7787" s="31" t="s">
        <v>11569</v>
      </c>
      <c r="M7787" s="31" t="s">
        <v>12</v>
      </c>
      <c r="N7787" s="31" t="s">
        <v>25930</v>
      </c>
      <c r="O7787" s="31" t="s">
        <v>25929</v>
      </c>
      <c r="P7787" s="32" t="s">
        <v>67</v>
      </c>
      <c r="Q7787" s="32">
        <v>0.5</v>
      </c>
      <c r="R7787" t="str">
        <f t="shared" si="121"/>
        <v>Поляновська Ю.П. ПП, маг. "Іванка" р-н Полонский Район, пгт.Понинка, ул.Щорса, д.49</v>
      </c>
    </row>
    <row r="7788" spans="1:18" hidden="1" x14ac:dyDescent="0.25">
      <c r="A7788" s="32">
        <v>161253</v>
      </c>
      <c r="B7788" s="31" t="s">
        <v>11568</v>
      </c>
      <c r="C7788" s="31" t="s">
        <v>11569</v>
      </c>
      <c r="D7788" s="31" t="s">
        <v>11570</v>
      </c>
      <c r="E7788" s="31" t="s">
        <v>135</v>
      </c>
      <c r="F7788" s="31" t="s">
        <v>122</v>
      </c>
      <c r="G7788" s="31" t="s">
        <v>107</v>
      </c>
      <c r="H7788" s="31" t="s">
        <v>108</v>
      </c>
      <c r="I7788" s="31"/>
      <c r="J7788" s="31"/>
      <c r="K7788" s="31" t="s">
        <v>110</v>
      </c>
      <c r="L7788" s="31" t="s">
        <v>11569</v>
      </c>
      <c r="M7788" s="31" t="s">
        <v>12</v>
      </c>
      <c r="N7788" s="31" t="s">
        <v>25930</v>
      </c>
      <c r="O7788" s="31" t="s">
        <v>25929</v>
      </c>
      <c r="P7788" s="32" t="s">
        <v>67</v>
      </c>
      <c r="Q7788" s="32">
        <v>0.5</v>
      </c>
      <c r="R7788" t="str">
        <f t="shared" si="121"/>
        <v>Поляновська Ю.П. ПП, маг. "Іванка" р-н Полонский Район, пгт.Понинка, ул.Щорса, д.49</v>
      </c>
    </row>
    <row r="7789" spans="1:18" hidden="1" x14ac:dyDescent="0.25">
      <c r="A7789" s="32">
        <v>161315</v>
      </c>
      <c r="B7789" s="31" t="s">
        <v>11724</v>
      </c>
      <c r="C7789" s="31" t="s">
        <v>11725</v>
      </c>
      <c r="D7789" s="31" t="s">
        <v>11726</v>
      </c>
      <c r="E7789" s="31" t="s">
        <v>145</v>
      </c>
      <c r="F7789" s="31" t="s">
        <v>122</v>
      </c>
      <c r="G7789" s="31" t="s">
        <v>107</v>
      </c>
      <c r="H7789" s="31" t="s">
        <v>108</v>
      </c>
      <c r="I7789" s="31" t="s">
        <v>11727</v>
      </c>
      <c r="J7789" s="31" t="s">
        <v>11728</v>
      </c>
      <c r="K7789" s="31" t="s">
        <v>110</v>
      </c>
      <c r="L7789" s="31" t="s">
        <v>11725</v>
      </c>
      <c r="M7789" s="31" t="s">
        <v>16</v>
      </c>
      <c r="N7789" s="31" t="s">
        <v>25931</v>
      </c>
      <c r="O7789" s="31" t="s">
        <v>25929</v>
      </c>
      <c r="P7789" s="32" t="s">
        <v>66</v>
      </c>
      <c r="Q7789" s="32">
        <v>0.5</v>
      </c>
      <c r="R7789" t="str">
        <f t="shared" si="121"/>
        <v>Просвітлюк І.П. ПП, маг. "Мрія" р-н Виньковецкий Район, с.Зоряное (0)</v>
      </c>
    </row>
    <row r="7790" spans="1:18" hidden="1" x14ac:dyDescent="0.25">
      <c r="A7790" s="32">
        <v>161315</v>
      </c>
      <c r="B7790" s="31" t="s">
        <v>11724</v>
      </c>
      <c r="C7790" s="31" t="s">
        <v>11725</v>
      </c>
      <c r="D7790" s="31" t="s">
        <v>11726</v>
      </c>
      <c r="E7790" s="31" t="s">
        <v>145</v>
      </c>
      <c r="F7790" s="31" t="s">
        <v>122</v>
      </c>
      <c r="G7790" s="31" t="s">
        <v>107</v>
      </c>
      <c r="H7790" s="31" t="s">
        <v>108</v>
      </c>
      <c r="I7790" s="31"/>
      <c r="J7790" s="31"/>
      <c r="K7790" s="31" t="s">
        <v>110</v>
      </c>
      <c r="L7790" s="31" t="s">
        <v>11725</v>
      </c>
      <c r="M7790" s="31" t="s">
        <v>16</v>
      </c>
      <c r="N7790" s="31" t="s">
        <v>25931</v>
      </c>
      <c r="O7790" s="31" t="s">
        <v>25929</v>
      </c>
      <c r="P7790" s="32" t="s">
        <v>66</v>
      </c>
      <c r="Q7790" s="32">
        <v>0.5</v>
      </c>
      <c r="R7790" t="str">
        <f t="shared" si="121"/>
        <v>Просвітлюк І.П. ПП, маг. "Мрія" р-н Виньковецкий Район, с.Зоряное (0)</v>
      </c>
    </row>
    <row r="7791" spans="1:18" hidden="1" x14ac:dyDescent="0.25">
      <c r="A7791" s="32">
        <v>161331</v>
      </c>
      <c r="B7791" s="31" t="s">
        <v>11766</v>
      </c>
      <c r="C7791" s="31" t="s">
        <v>11767</v>
      </c>
      <c r="D7791" s="31" t="s">
        <v>11768</v>
      </c>
      <c r="E7791" s="31" t="s">
        <v>145</v>
      </c>
      <c r="F7791" s="31" t="s">
        <v>122</v>
      </c>
      <c r="G7791" s="31" t="s">
        <v>107</v>
      </c>
      <c r="H7791" s="31" t="s">
        <v>108</v>
      </c>
      <c r="I7791" s="31" t="s">
        <v>124</v>
      </c>
      <c r="J7791" s="31" t="s">
        <v>109</v>
      </c>
      <c r="K7791" s="31" t="s">
        <v>110</v>
      </c>
      <c r="L7791" s="31" t="s">
        <v>11767</v>
      </c>
      <c r="M7791" s="31" t="s">
        <v>13</v>
      </c>
      <c r="N7791" s="31" t="s">
        <v>25931</v>
      </c>
      <c r="O7791" s="31" t="s">
        <v>25929</v>
      </c>
      <c r="P7791" s="32" t="s">
        <v>66</v>
      </c>
      <c r="Q7791" s="32">
        <v>1</v>
      </c>
      <c r="R7791" t="str">
        <f t="shared" si="121"/>
        <v>П'юрко В.В. ПП, маг. "Продукти" р-н Волочисский Район, с.Яхновцы, ул.Центральная, д.1</v>
      </c>
    </row>
    <row r="7792" spans="1:18" hidden="1" x14ac:dyDescent="0.25">
      <c r="A7792" s="32">
        <v>161331</v>
      </c>
      <c r="B7792" s="31" t="s">
        <v>11766</v>
      </c>
      <c r="C7792" s="31" t="s">
        <v>11767</v>
      </c>
      <c r="D7792" s="31" t="s">
        <v>11768</v>
      </c>
      <c r="E7792" s="31" t="s">
        <v>145</v>
      </c>
      <c r="F7792" s="31" t="s">
        <v>122</v>
      </c>
      <c r="G7792" s="31" t="s">
        <v>107</v>
      </c>
      <c r="H7792" s="31" t="s">
        <v>108</v>
      </c>
      <c r="I7792" s="31"/>
      <c r="J7792" s="31"/>
      <c r="K7792" s="31" t="s">
        <v>110</v>
      </c>
      <c r="L7792" s="31" t="s">
        <v>11767</v>
      </c>
      <c r="M7792" s="31" t="s">
        <v>13</v>
      </c>
      <c r="N7792" s="31" t="s">
        <v>25931</v>
      </c>
      <c r="O7792" s="31" t="s">
        <v>25929</v>
      </c>
      <c r="P7792" s="32" t="s">
        <v>66</v>
      </c>
      <c r="Q7792" s="32">
        <v>1</v>
      </c>
      <c r="R7792" t="str">
        <f t="shared" si="121"/>
        <v>П'юрко В.В. ПП, маг. "Продукти" р-н Волочисский Район, с.Яхновцы, ул.Центральная, д.1</v>
      </c>
    </row>
    <row r="7793" spans="1:18" hidden="1" x14ac:dyDescent="0.25">
      <c r="A7793" s="32">
        <v>161333</v>
      </c>
      <c r="B7793" s="31" t="s">
        <v>11770</v>
      </c>
      <c r="C7793" s="31" t="s">
        <v>11771</v>
      </c>
      <c r="D7793" s="31" t="s">
        <v>11772</v>
      </c>
      <c r="E7793" s="31" t="s">
        <v>145</v>
      </c>
      <c r="F7793" s="31" t="s">
        <v>122</v>
      </c>
      <c r="G7793" s="31" t="s">
        <v>107</v>
      </c>
      <c r="H7793" s="31" t="s">
        <v>108</v>
      </c>
      <c r="I7793" s="31" t="s">
        <v>124</v>
      </c>
      <c r="J7793" s="31" t="s">
        <v>109</v>
      </c>
      <c r="K7793" s="31" t="s">
        <v>110</v>
      </c>
      <c r="L7793" s="31" t="s">
        <v>11771</v>
      </c>
      <c r="M7793" s="31" t="s">
        <v>13</v>
      </c>
      <c r="N7793" s="31" t="s">
        <v>25931</v>
      </c>
      <c r="O7793" s="31" t="s">
        <v>25929</v>
      </c>
      <c r="P7793" s="32" t="s">
        <v>66</v>
      </c>
      <c r="Q7793" s="32">
        <v>1</v>
      </c>
      <c r="R7793" t="str">
        <f t="shared" si="121"/>
        <v>Радецький ПП, маг. "Пташечка" р-н Деражнянский Район, г.Деражня, пер.Мира, д.213</v>
      </c>
    </row>
    <row r="7794" spans="1:18" hidden="1" x14ac:dyDescent="0.25">
      <c r="A7794" s="32">
        <v>555563</v>
      </c>
      <c r="B7794" s="31" t="s">
        <v>24813</v>
      </c>
      <c r="C7794" s="31" t="s">
        <v>24814</v>
      </c>
      <c r="D7794" s="31" t="s">
        <v>24815</v>
      </c>
      <c r="E7794" s="31" t="s">
        <v>145</v>
      </c>
      <c r="F7794" s="31" t="s">
        <v>122</v>
      </c>
      <c r="G7794" s="31" t="s">
        <v>107</v>
      </c>
      <c r="H7794" s="31" t="s">
        <v>108</v>
      </c>
      <c r="I7794" s="31" t="s">
        <v>24816</v>
      </c>
      <c r="J7794" s="31" t="s">
        <v>24817</v>
      </c>
      <c r="K7794" s="31" t="s">
        <v>106</v>
      </c>
      <c r="L7794" s="31" t="s">
        <v>24814</v>
      </c>
      <c r="M7794" s="31" t="s">
        <v>16</v>
      </c>
      <c r="N7794" s="31" t="s">
        <v>25931</v>
      </c>
      <c r="O7794" s="31" t="s">
        <v>25929</v>
      </c>
      <c r="P7794" s="32" t="s">
        <v>25948</v>
      </c>
      <c r="Q7794" s="32">
        <v>1</v>
      </c>
      <c r="R7794" t="str">
        <f t="shared" si="121"/>
        <v>Дяблов О.Я. ПП, маг. "Продукти" р-н Хмельницкий Район, с.Червоная Зирка (напроти ГРК "ВЕТ")</v>
      </c>
    </row>
    <row r="7795" spans="1:18" hidden="1" x14ac:dyDescent="0.25">
      <c r="A7795" s="32">
        <v>466711</v>
      </c>
      <c r="B7795" s="31" t="s">
        <v>24849</v>
      </c>
      <c r="C7795" s="31" t="s">
        <v>4220</v>
      </c>
      <c r="D7795" s="31" t="s">
        <v>24850</v>
      </c>
      <c r="E7795" s="31" t="s">
        <v>135</v>
      </c>
      <c r="F7795" s="31" t="s">
        <v>122</v>
      </c>
      <c r="G7795" s="31" t="s">
        <v>107</v>
      </c>
      <c r="H7795" s="31" t="s">
        <v>108</v>
      </c>
      <c r="I7795" s="31" t="s">
        <v>124</v>
      </c>
      <c r="J7795" s="31" t="s">
        <v>109</v>
      </c>
      <c r="K7795" s="31" t="s">
        <v>106</v>
      </c>
      <c r="L7795" s="31" t="s">
        <v>4220</v>
      </c>
      <c r="M7795" s="31" t="s">
        <v>8</v>
      </c>
      <c r="N7795" s="31" t="s">
        <v>25930</v>
      </c>
      <c r="O7795" s="31" t="s">
        <v>25929</v>
      </c>
      <c r="P7795" s="32" t="s">
        <v>67</v>
      </c>
      <c r="Q7795" s="32">
        <v>1</v>
      </c>
      <c r="R7795" t="str">
        <f t="shared" si="121"/>
        <v>Левчук М.Д. ПП, маг. "Продукти" р-н Славутский Район, с.Дятиловка (0)</v>
      </c>
    </row>
    <row r="7796" spans="1:18" hidden="1" x14ac:dyDescent="0.25">
      <c r="A7796" s="32">
        <v>772290</v>
      </c>
      <c r="B7796" s="31" t="s">
        <v>25185</v>
      </c>
      <c r="C7796" s="31" t="s">
        <v>25186</v>
      </c>
      <c r="D7796" s="31" t="s">
        <v>7837</v>
      </c>
      <c r="E7796" s="31" t="s">
        <v>135</v>
      </c>
      <c r="F7796" s="31" t="s">
        <v>122</v>
      </c>
      <c r="G7796" s="31" t="s">
        <v>115</v>
      </c>
      <c r="H7796" s="31" t="s">
        <v>116</v>
      </c>
      <c r="I7796" s="31" t="s">
        <v>25187</v>
      </c>
      <c r="J7796" s="31" t="s">
        <v>25188</v>
      </c>
      <c r="K7796" s="31" t="s">
        <v>106</v>
      </c>
      <c r="L7796" s="31" t="s">
        <v>25186</v>
      </c>
      <c r="M7796" s="31" t="s">
        <v>7</v>
      </c>
      <c r="N7796" s="31" t="s">
        <v>25930</v>
      </c>
      <c r="O7796" s="31" t="s">
        <v>25929</v>
      </c>
      <c r="P7796" s="32" t="s">
        <v>25948</v>
      </c>
      <c r="Q7796" s="32">
        <v>1</v>
      </c>
      <c r="R7796" t="str">
        <f t="shared" si="121"/>
        <v>Кондратюк В.П. ПП, лоток г.Славута (ринок)</v>
      </c>
    </row>
    <row r="7797" spans="1:18" hidden="1" x14ac:dyDescent="0.25">
      <c r="A7797" s="32">
        <v>364779</v>
      </c>
      <c r="B7797" s="31" t="s">
        <v>23100</v>
      </c>
      <c r="C7797" s="31" t="s">
        <v>23101</v>
      </c>
      <c r="D7797" s="31" t="s">
        <v>25486</v>
      </c>
      <c r="E7797" s="31" t="s">
        <v>135</v>
      </c>
      <c r="F7797" s="31" t="s">
        <v>122</v>
      </c>
      <c r="G7797" s="31" t="s">
        <v>213</v>
      </c>
      <c r="H7797" s="31" t="s">
        <v>214</v>
      </c>
      <c r="I7797" s="31" t="s">
        <v>25487</v>
      </c>
      <c r="J7797" s="31" t="s">
        <v>25488</v>
      </c>
      <c r="K7797" s="31" t="s">
        <v>106</v>
      </c>
      <c r="L7797" s="31" t="s">
        <v>23101</v>
      </c>
      <c r="M7797" s="31" t="s">
        <v>7</v>
      </c>
      <c r="N7797" s="31" t="s">
        <v>25930</v>
      </c>
      <c r="O7797" s="31" t="s">
        <v>25929</v>
      </c>
      <c r="P7797" s="32" t="s">
        <v>25948</v>
      </c>
      <c r="Q7797" s="32">
        <v>1</v>
      </c>
      <c r="R7797" t="str">
        <f t="shared" si="121"/>
        <v>Яковчук В.В. ПП, гурт г.Славута, ул.Шевченко, д.6</v>
      </c>
    </row>
    <row r="7798" spans="1:18" hidden="1" x14ac:dyDescent="0.25">
      <c r="A7798" s="32">
        <v>663505</v>
      </c>
      <c r="B7798" s="31" t="s">
        <v>25715</v>
      </c>
      <c r="C7798" s="31" t="s">
        <v>25716</v>
      </c>
      <c r="D7798" s="31" t="s">
        <v>7837</v>
      </c>
      <c r="E7798" s="31" t="s">
        <v>135</v>
      </c>
      <c r="F7798" s="31" t="s">
        <v>122</v>
      </c>
      <c r="G7798" s="31" t="s">
        <v>115</v>
      </c>
      <c r="H7798" s="31" t="s">
        <v>116</v>
      </c>
      <c r="I7798" s="31" t="s">
        <v>124</v>
      </c>
      <c r="J7798" s="31" t="s">
        <v>109</v>
      </c>
      <c r="K7798" s="31" t="s">
        <v>106</v>
      </c>
      <c r="L7798" s="31" t="s">
        <v>25716</v>
      </c>
      <c r="M7798" s="31" t="s">
        <v>7</v>
      </c>
      <c r="N7798" s="31" t="s">
        <v>25930</v>
      </c>
      <c r="O7798" s="31" t="s">
        <v>25929</v>
      </c>
      <c r="P7798" s="32" t="s">
        <v>25948</v>
      </c>
      <c r="Q7798" s="32">
        <v>1</v>
      </c>
      <c r="R7798" t="str">
        <f t="shared" si="121"/>
        <v>Басюк О.М. ПП, лоток г.Славута (ринок)</v>
      </c>
    </row>
    <row r="7799" spans="1:18" hidden="1" x14ac:dyDescent="0.25">
      <c r="A7799" s="32">
        <v>663507</v>
      </c>
      <c r="B7799" s="31" t="s">
        <v>25717</v>
      </c>
      <c r="C7799" s="31" t="s">
        <v>25718</v>
      </c>
      <c r="D7799" s="31" t="s">
        <v>25719</v>
      </c>
      <c r="E7799" s="31" t="s">
        <v>145</v>
      </c>
      <c r="F7799" s="31" t="s">
        <v>122</v>
      </c>
      <c r="G7799" s="31" t="s">
        <v>107</v>
      </c>
      <c r="H7799" s="31" t="s">
        <v>108</v>
      </c>
      <c r="I7799" s="31" t="s">
        <v>124</v>
      </c>
      <c r="J7799" s="31" t="s">
        <v>109</v>
      </c>
      <c r="K7799" s="31" t="s">
        <v>106</v>
      </c>
      <c r="L7799" s="31" t="s">
        <v>25718</v>
      </c>
      <c r="M7799" s="31" t="s">
        <v>25936</v>
      </c>
      <c r="N7799" s="31" t="s">
        <v>25931</v>
      </c>
      <c r="O7799" s="31" t="s">
        <v>25929</v>
      </c>
      <c r="P7799" s="32" t="s">
        <v>25948</v>
      </c>
      <c r="Q7799" s="32">
        <v>1</v>
      </c>
      <c r="R7799" t="str">
        <f t="shared" si="121"/>
        <v>Іжевська Л.В. ПП, маг. "Фасад" р-н Ярмолинецкий Район, пгт.Ярмолинцы, ул.Чапаева, д.59</v>
      </c>
    </row>
    <row r="7800" spans="1:18" hidden="1" x14ac:dyDescent="0.25">
      <c r="A7800" s="32">
        <v>827447</v>
      </c>
      <c r="B7800" s="31" t="s">
        <v>4086</v>
      </c>
      <c r="C7800" s="31" t="s">
        <v>4087</v>
      </c>
      <c r="D7800" s="31" t="s">
        <v>4088</v>
      </c>
      <c r="E7800" s="31" t="s">
        <v>135</v>
      </c>
      <c r="F7800" s="31" t="s">
        <v>122</v>
      </c>
      <c r="G7800" s="31" t="s">
        <v>107</v>
      </c>
      <c r="H7800" s="31" t="s">
        <v>108</v>
      </c>
      <c r="I7800" s="31" t="s">
        <v>4089</v>
      </c>
      <c r="J7800" s="31" t="s">
        <v>4090</v>
      </c>
      <c r="K7800" s="31" t="s">
        <v>106</v>
      </c>
      <c r="L7800" s="31" t="s">
        <v>4087</v>
      </c>
      <c r="M7800" s="31" t="s">
        <v>12</v>
      </c>
      <c r="N7800" s="31" t="s">
        <v>25930</v>
      </c>
      <c r="O7800" s="31" t="s">
        <v>25929</v>
      </c>
      <c r="P7800" s="32" t="s">
        <v>25948</v>
      </c>
      <c r="Q7800" s="32">
        <v>1</v>
      </c>
      <c r="R7800" t="str">
        <f t="shared" si="121"/>
        <v>Гончарук Н.В. ПП, маг. "Економ" р-н Полонский Район, с.Буртын, ул.Победы, д.12</v>
      </c>
    </row>
    <row r="7801" spans="1:18" hidden="1" x14ac:dyDescent="0.25">
      <c r="A7801" s="32">
        <v>436001</v>
      </c>
      <c r="B7801" s="31" t="s">
        <v>24452</v>
      </c>
      <c r="C7801" s="31" t="s">
        <v>23634</v>
      </c>
      <c r="D7801" s="31" t="s">
        <v>24453</v>
      </c>
      <c r="E7801" s="31" t="s">
        <v>145</v>
      </c>
      <c r="F7801" s="31" t="s">
        <v>122</v>
      </c>
      <c r="G7801" s="31" t="s">
        <v>111</v>
      </c>
      <c r="H7801" s="31" t="s">
        <v>112</v>
      </c>
      <c r="I7801" s="31" t="s">
        <v>124</v>
      </c>
      <c r="J7801" s="31" t="s">
        <v>109</v>
      </c>
      <c r="K7801" s="31" t="s">
        <v>106</v>
      </c>
      <c r="L7801" s="31" t="s">
        <v>23634</v>
      </c>
      <c r="M7801" s="31" t="s">
        <v>16</v>
      </c>
      <c r="N7801" s="31" t="s">
        <v>25931</v>
      </c>
      <c r="O7801" s="31" t="s">
        <v>25929</v>
      </c>
      <c r="P7801" s="32" t="s">
        <v>25948</v>
      </c>
      <c r="Q7801" s="32">
        <v>1</v>
      </c>
      <c r="R7801" t="str">
        <f t="shared" si="121"/>
        <v>Варибок В.В. ПП, маг. "Продукти" р-н Хмельницкий Район, с.Полевые Гриневцы, д.0</v>
      </c>
    </row>
    <row r="7802" spans="1:18" hidden="1" x14ac:dyDescent="0.25">
      <c r="A7802" s="32">
        <v>378522</v>
      </c>
      <c r="B7802" s="31" t="s">
        <v>24063</v>
      </c>
      <c r="C7802" s="31" t="s">
        <v>24064</v>
      </c>
      <c r="D7802" s="31" t="s">
        <v>24065</v>
      </c>
      <c r="E7802" s="31" t="s">
        <v>135</v>
      </c>
      <c r="F7802" s="31" t="s">
        <v>122</v>
      </c>
      <c r="G7802" s="31" t="s">
        <v>107</v>
      </c>
      <c r="H7802" s="31" t="s">
        <v>108</v>
      </c>
      <c r="I7802" s="31" t="s">
        <v>124</v>
      </c>
      <c r="J7802" s="31" t="s">
        <v>109</v>
      </c>
      <c r="K7802" s="31" t="s">
        <v>106</v>
      </c>
      <c r="L7802" s="31" t="s">
        <v>24064</v>
      </c>
      <c r="M7802" s="31" t="s">
        <v>10</v>
      </c>
      <c r="N7802" s="31" t="s">
        <v>25930</v>
      </c>
      <c r="O7802" s="31" t="s">
        <v>25929</v>
      </c>
      <c r="P7802" s="32" t="s">
        <v>25948</v>
      </c>
      <c r="Q7802" s="32">
        <v>1</v>
      </c>
      <c r="R7802" t="str">
        <f t="shared" si="121"/>
        <v>Троцюк В.О. ПП, маг. "Продукти" г.Нетишин, просп Курчатова, д.3а</v>
      </c>
    </row>
    <row r="7803" spans="1:18" hidden="1" x14ac:dyDescent="0.25">
      <c r="A7803" s="32">
        <v>378625</v>
      </c>
      <c r="B7803" s="31" t="s">
        <v>2623</v>
      </c>
      <c r="C7803" s="31" t="s">
        <v>2624</v>
      </c>
      <c r="D7803" s="31" t="s">
        <v>24073</v>
      </c>
      <c r="E7803" s="31" t="s">
        <v>135</v>
      </c>
      <c r="F7803" s="31" t="s">
        <v>122</v>
      </c>
      <c r="G7803" s="31" t="s">
        <v>107</v>
      </c>
      <c r="H7803" s="31" t="s">
        <v>108</v>
      </c>
      <c r="I7803" s="31" t="s">
        <v>24074</v>
      </c>
      <c r="J7803" s="31" t="s">
        <v>24075</v>
      </c>
      <c r="K7803" s="31" t="s">
        <v>106</v>
      </c>
      <c r="L7803" s="31" t="s">
        <v>2624</v>
      </c>
      <c r="M7803" s="31" t="s">
        <v>8</v>
      </c>
      <c r="N7803" s="31" t="s">
        <v>25930</v>
      </c>
      <c r="O7803" s="31" t="s">
        <v>25929</v>
      </c>
      <c r="P7803" s="32" t="s">
        <v>67</v>
      </c>
      <c r="Q7803" s="32">
        <v>1</v>
      </c>
      <c r="R7803" t="str">
        <f t="shared" si="121"/>
        <v>Бакієва Є.Л. ПП, маг. р-н Славутский Район, с.Берездов, ул.Шевченко, д.128</v>
      </c>
    </row>
    <row r="7804" spans="1:18" hidden="1" x14ac:dyDescent="0.25">
      <c r="A7804" s="32">
        <v>379016</v>
      </c>
      <c r="B7804" s="31" t="s">
        <v>17962</v>
      </c>
      <c r="C7804" s="31" t="s">
        <v>17963</v>
      </c>
      <c r="D7804" s="31" t="s">
        <v>10233</v>
      </c>
      <c r="E7804" s="31" t="s">
        <v>135</v>
      </c>
      <c r="F7804" s="31" t="s">
        <v>122</v>
      </c>
      <c r="G7804" s="31" t="s">
        <v>107</v>
      </c>
      <c r="H7804" s="31" t="s">
        <v>108</v>
      </c>
      <c r="I7804" s="31"/>
      <c r="J7804" s="31"/>
      <c r="K7804" s="31" t="s">
        <v>106</v>
      </c>
      <c r="L7804" s="31" t="s">
        <v>17963</v>
      </c>
      <c r="M7804" s="31" t="s">
        <v>10</v>
      </c>
      <c r="N7804" s="31" t="s">
        <v>25930</v>
      </c>
      <c r="O7804" s="31" t="s">
        <v>25929</v>
      </c>
      <c r="P7804" s="32" t="s">
        <v>25948</v>
      </c>
      <c r="Q7804" s="32">
        <v>1</v>
      </c>
      <c r="R7804" t="str">
        <f t="shared" si="121"/>
        <v>Луцюк Н.А. ПП, маг. "Маркет" р-н Изяславский Район, с.Телижинци (0)</v>
      </c>
    </row>
    <row r="7805" spans="1:18" hidden="1" x14ac:dyDescent="0.25">
      <c r="A7805" s="32">
        <v>379064</v>
      </c>
      <c r="B7805" s="31" t="s">
        <v>18472</v>
      </c>
      <c r="C7805" s="31" t="s">
        <v>18473</v>
      </c>
      <c r="D7805" s="31" t="s">
        <v>1475</v>
      </c>
      <c r="E7805" s="31" t="s">
        <v>135</v>
      </c>
      <c r="F7805" s="31" t="s">
        <v>122</v>
      </c>
      <c r="G7805" s="31" t="s">
        <v>107</v>
      </c>
      <c r="H7805" s="31" t="s">
        <v>108</v>
      </c>
      <c r="I7805" s="31"/>
      <c r="J7805" s="31"/>
      <c r="K7805" s="31" t="s">
        <v>106</v>
      </c>
      <c r="L7805" s="31" t="s">
        <v>18473</v>
      </c>
      <c r="M7805" s="31" t="s">
        <v>10</v>
      </c>
      <c r="N7805" s="31" t="s">
        <v>25930</v>
      </c>
      <c r="O7805" s="31" t="s">
        <v>25929</v>
      </c>
      <c r="P7805" s="32" t="s">
        <v>25948</v>
      </c>
      <c r="Q7805" s="32">
        <v>1</v>
      </c>
      <c r="R7805" t="str">
        <f t="shared" si="121"/>
        <v>Мельник Н.П. ПП, маг. "Андріївський" г.Нетишин (0)</v>
      </c>
    </row>
    <row r="7806" spans="1:18" hidden="1" x14ac:dyDescent="0.25">
      <c r="A7806" s="32">
        <v>502322</v>
      </c>
      <c r="B7806" s="31" t="s">
        <v>24152</v>
      </c>
      <c r="C7806" s="31" t="s">
        <v>24153</v>
      </c>
      <c r="D7806" s="31" t="s">
        <v>24154</v>
      </c>
      <c r="E7806" s="31" t="s">
        <v>135</v>
      </c>
      <c r="F7806" s="31" t="s">
        <v>122</v>
      </c>
      <c r="G7806" s="31" t="s">
        <v>113</v>
      </c>
      <c r="H7806" s="31" t="s">
        <v>108</v>
      </c>
      <c r="I7806" s="31" t="s">
        <v>24155</v>
      </c>
      <c r="J7806" s="31" t="s">
        <v>24156</v>
      </c>
      <c r="K7806" s="31" t="s">
        <v>106</v>
      </c>
      <c r="L7806" s="31" t="s">
        <v>24153</v>
      </c>
      <c r="M7806" s="31" t="s">
        <v>11</v>
      </c>
      <c r="N7806" s="31" t="s">
        <v>25930</v>
      </c>
      <c r="O7806" s="31" t="s">
        <v>25929</v>
      </c>
      <c r="P7806" s="32" t="s">
        <v>25948</v>
      </c>
      <c r="Q7806" s="32">
        <v>1</v>
      </c>
      <c r="R7806" t="str">
        <f t="shared" si="121"/>
        <v>Стоцька О.Ю. ПП, гастроном "Ринок" г.Шепетовка, просп Мира, д.28</v>
      </c>
    </row>
    <row r="7807" spans="1:18" hidden="1" x14ac:dyDescent="0.25">
      <c r="A7807" s="32">
        <v>625021</v>
      </c>
      <c r="B7807" s="31" t="s">
        <v>24329</v>
      </c>
      <c r="C7807" s="31" t="s">
        <v>24330</v>
      </c>
      <c r="D7807" s="31" t="s">
        <v>24331</v>
      </c>
      <c r="E7807" s="31" t="s">
        <v>145</v>
      </c>
      <c r="F7807" s="31" t="s">
        <v>122</v>
      </c>
      <c r="G7807" s="31" t="s">
        <v>107</v>
      </c>
      <c r="H7807" s="31" t="s">
        <v>108</v>
      </c>
      <c r="I7807" s="31" t="s">
        <v>124</v>
      </c>
      <c r="J7807" s="31" t="s">
        <v>109</v>
      </c>
      <c r="K7807" s="31" t="s">
        <v>106</v>
      </c>
      <c r="L7807" s="31" t="s">
        <v>24330</v>
      </c>
      <c r="M7807" s="31" t="s">
        <v>14</v>
      </c>
      <c r="N7807" s="31" t="s">
        <v>25931</v>
      </c>
      <c r="O7807" s="31" t="s">
        <v>25929</v>
      </c>
      <c r="P7807" s="32" t="s">
        <v>25948</v>
      </c>
      <c r="Q7807" s="32">
        <v>1</v>
      </c>
      <c r="R7807" t="str">
        <f t="shared" si="121"/>
        <v>Марценюк М.М. ПП, маг.-кафе "Три тополі" р-н Виньковецкий Район, пгт.Виньковцы, ул.Заславская, д.77/1</v>
      </c>
    </row>
    <row r="7808" spans="1:18" hidden="1" x14ac:dyDescent="0.25">
      <c r="A7808" s="32">
        <v>625027</v>
      </c>
      <c r="B7808" s="31" t="s">
        <v>24347</v>
      </c>
      <c r="C7808" s="31" t="s">
        <v>24348</v>
      </c>
      <c r="D7808" s="31" t="s">
        <v>24349</v>
      </c>
      <c r="E7808" s="31" t="s">
        <v>135</v>
      </c>
      <c r="F7808" s="31" t="s">
        <v>122</v>
      </c>
      <c r="G7808" s="31" t="s">
        <v>107</v>
      </c>
      <c r="H7808" s="31" t="s">
        <v>108</v>
      </c>
      <c r="I7808" s="31" t="s">
        <v>21431</v>
      </c>
      <c r="J7808" s="31" t="s">
        <v>21432</v>
      </c>
      <c r="K7808" s="31" t="s">
        <v>106</v>
      </c>
      <c r="L7808" s="31" t="s">
        <v>24348</v>
      </c>
      <c r="M7808" s="31" t="s">
        <v>11</v>
      </c>
      <c r="N7808" s="31" t="s">
        <v>25930</v>
      </c>
      <c r="O7808" s="31" t="s">
        <v>25929</v>
      </c>
      <c r="P7808" s="32" t="s">
        <v>67</v>
      </c>
      <c r="Q7808" s="32">
        <v>1</v>
      </c>
      <c r="R7808" t="str">
        <f t="shared" si="121"/>
        <v>Супрун Ю.Д. ПП, маг. "Морепродукти" г.Шепетовка, ул.Лазо, д.25</v>
      </c>
    </row>
    <row r="7809" spans="1:18" hidden="1" x14ac:dyDescent="0.25">
      <c r="A7809" s="32">
        <v>625033</v>
      </c>
      <c r="B7809" s="31" t="s">
        <v>24350</v>
      </c>
      <c r="C7809" s="31" t="s">
        <v>24351</v>
      </c>
      <c r="D7809" s="31" t="s">
        <v>24352</v>
      </c>
      <c r="E7809" s="31" t="s">
        <v>135</v>
      </c>
      <c r="F7809" s="31" t="s">
        <v>122</v>
      </c>
      <c r="G7809" s="31" t="s">
        <v>107</v>
      </c>
      <c r="H7809" s="31" t="s">
        <v>108</v>
      </c>
      <c r="I7809" s="31" t="s">
        <v>24353</v>
      </c>
      <c r="J7809" s="31" t="s">
        <v>24354</v>
      </c>
      <c r="K7809" s="31" t="s">
        <v>106</v>
      </c>
      <c r="L7809" s="31" t="s">
        <v>24351</v>
      </c>
      <c r="M7809" s="31" t="s">
        <v>12</v>
      </c>
      <c r="N7809" s="31" t="s">
        <v>25930</v>
      </c>
      <c r="O7809" s="31" t="s">
        <v>25929</v>
      </c>
      <c r="P7809" s="32" t="s">
        <v>25948</v>
      </c>
      <c r="Q7809" s="32">
        <v>1</v>
      </c>
      <c r="R7809" t="str">
        <f t="shared" si="121"/>
        <v>Баранець А.І. ПП, маг. "Продуктовий" р-н Изяславский Район, г.Изяслав (ринкова площа)</v>
      </c>
    </row>
    <row r="7810" spans="1:18" hidden="1" x14ac:dyDescent="0.25">
      <c r="A7810" s="32">
        <v>744311</v>
      </c>
      <c r="B7810" s="31" t="s">
        <v>24755</v>
      </c>
      <c r="C7810" s="31" t="s">
        <v>24756</v>
      </c>
      <c r="D7810" s="31" t="s">
        <v>4659</v>
      </c>
      <c r="E7810" s="31" t="s">
        <v>135</v>
      </c>
      <c r="F7810" s="31" t="s">
        <v>122</v>
      </c>
      <c r="G7810" s="31" t="s">
        <v>107</v>
      </c>
      <c r="H7810" s="31" t="s">
        <v>108</v>
      </c>
      <c r="I7810" s="31" t="s">
        <v>124</v>
      </c>
      <c r="J7810" s="31" t="s">
        <v>109</v>
      </c>
      <c r="K7810" s="31" t="s">
        <v>106</v>
      </c>
      <c r="L7810" s="31" t="s">
        <v>24756</v>
      </c>
      <c r="M7810" s="31" t="s">
        <v>7</v>
      </c>
      <c r="N7810" s="31" t="s">
        <v>25930</v>
      </c>
      <c r="O7810" s="31" t="s">
        <v>25929</v>
      </c>
      <c r="P7810" s="32" t="s">
        <v>25948</v>
      </c>
      <c r="Q7810" s="32">
        <v>1</v>
      </c>
      <c r="R7810" t="str">
        <f t="shared" si="121"/>
        <v>Кордас Б.С. ПП, маг. "Едем 2" р-н Полонский Район, с.Буртын (0)</v>
      </c>
    </row>
    <row r="7811" spans="1:18" hidden="1" x14ac:dyDescent="0.25">
      <c r="A7811" s="32">
        <v>713396</v>
      </c>
      <c r="B7811" s="31" t="s">
        <v>23854</v>
      </c>
      <c r="C7811" s="31" t="s">
        <v>23855</v>
      </c>
      <c r="D7811" s="31" t="s">
        <v>23856</v>
      </c>
      <c r="E7811" s="31" t="s">
        <v>145</v>
      </c>
      <c r="F7811" s="31" t="s">
        <v>122</v>
      </c>
      <c r="G7811" s="31" t="s">
        <v>107</v>
      </c>
      <c r="H7811" s="31" t="s">
        <v>108</v>
      </c>
      <c r="I7811" s="31" t="s">
        <v>124</v>
      </c>
      <c r="J7811" s="31" t="s">
        <v>109</v>
      </c>
      <c r="K7811" s="31" t="s">
        <v>106</v>
      </c>
      <c r="L7811" s="31" t="s">
        <v>23855</v>
      </c>
      <c r="M7811" s="31" t="s">
        <v>15</v>
      </c>
      <c r="N7811" s="31" t="s">
        <v>25931</v>
      </c>
      <c r="O7811" s="31" t="s">
        <v>25929</v>
      </c>
      <c r="P7811" s="32" t="s">
        <v>25948</v>
      </c>
      <c r="Q7811" s="32">
        <v>1</v>
      </c>
      <c r="R7811" t="str">
        <f t="shared" ref="R7811:R7840" si="122">CONCATENATE(C7811," ",D7811)</f>
        <v>Мазурик О.Б. ПП, маг. "М'ясо" р-н Волочисский Район, г.Волочиск, ул.Первомайская, д.7</v>
      </c>
    </row>
    <row r="7812" spans="1:18" hidden="1" x14ac:dyDescent="0.25">
      <c r="A7812" s="32">
        <v>713421</v>
      </c>
      <c r="B7812" s="31" t="s">
        <v>23932</v>
      </c>
      <c r="C7812" s="31" t="s">
        <v>23933</v>
      </c>
      <c r="D7812" s="31" t="s">
        <v>23934</v>
      </c>
      <c r="E7812" s="31" t="s">
        <v>135</v>
      </c>
      <c r="F7812" s="31" t="s">
        <v>122</v>
      </c>
      <c r="G7812" s="31" t="s">
        <v>107</v>
      </c>
      <c r="H7812" s="31" t="s">
        <v>108</v>
      </c>
      <c r="I7812" s="31" t="s">
        <v>124</v>
      </c>
      <c r="J7812" s="31" t="s">
        <v>109</v>
      </c>
      <c r="K7812" s="31" t="s">
        <v>106</v>
      </c>
      <c r="L7812" s="31" t="s">
        <v>23935</v>
      </c>
      <c r="M7812" s="31" t="s">
        <v>12</v>
      </c>
      <c r="N7812" s="31" t="s">
        <v>25930</v>
      </c>
      <c r="O7812" s="31" t="s">
        <v>25929</v>
      </c>
      <c r="P7812" s="32" t="s">
        <v>25948</v>
      </c>
      <c r="Q7812" s="32">
        <v>1</v>
      </c>
      <c r="R7812" t="str">
        <f t="shared" si="122"/>
        <v>(КООП) Куца О.С. ПП, маг. "Маркет" р-н Изяславский Район, г.Изяслав, ул.Грушевского, д.6</v>
      </c>
    </row>
    <row r="7813" spans="1:18" hidden="1" x14ac:dyDescent="0.25">
      <c r="A7813" s="32">
        <v>582139</v>
      </c>
      <c r="B7813" s="31" t="s">
        <v>25047</v>
      </c>
      <c r="C7813" s="31" t="s">
        <v>25048</v>
      </c>
      <c r="D7813" s="31" t="s">
        <v>3344</v>
      </c>
      <c r="E7813" s="31" t="s">
        <v>135</v>
      </c>
      <c r="F7813" s="31" t="s">
        <v>122</v>
      </c>
      <c r="G7813" s="31" t="s">
        <v>107</v>
      </c>
      <c r="H7813" s="31" t="s">
        <v>108</v>
      </c>
      <c r="I7813" s="31" t="s">
        <v>25049</v>
      </c>
      <c r="J7813" s="31" t="s">
        <v>25050</v>
      </c>
      <c r="K7813" s="31" t="s">
        <v>106</v>
      </c>
      <c r="L7813" s="31" t="s">
        <v>25048</v>
      </c>
      <c r="M7813" s="31" t="s">
        <v>8</v>
      </c>
      <c r="N7813" s="31" t="s">
        <v>25930</v>
      </c>
      <c r="O7813" s="31" t="s">
        <v>25929</v>
      </c>
      <c r="P7813" s="32" t="s">
        <v>25948</v>
      </c>
      <c r="Q7813" s="32">
        <v>1</v>
      </c>
      <c r="R7813" t="str">
        <f t="shared" si="122"/>
        <v>Єгоров Д.В. ПП, маг. "Продукти" р-н Шепетовский Район, с.Траулин, ул.Ленина, д.18</v>
      </c>
    </row>
    <row r="7814" spans="1:18" hidden="1" x14ac:dyDescent="0.25">
      <c r="A7814" s="32">
        <v>582140</v>
      </c>
      <c r="B7814" s="31" t="s">
        <v>25051</v>
      </c>
      <c r="C7814" s="31" t="s">
        <v>25052</v>
      </c>
      <c r="D7814" s="31" t="s">
        <v>14424</v>
      </c>
      <c r="E7814" s="31" t="s">
        <v>135</v>
      </c>
      <c r="F7814" s="31" t="s">
        <v>122</v>
      </c>
      <c r="G7814" s="31" t="s">
        <v>107</v>
      </c>
      <c r="H7814" s="31" t="s">
        <v>108</v>
      </c>
      <c r="I7814" s="31" t="s">
        <v>24760</v>
      </c>
      <c r="J7814" s="31" t="s">
        <v>24761</v>
      </c>
      <c r="K7814" s="31" t="s">
        <v>106</v>
      </c>
      <c r="L7814" s="31" t="s">
        <v>25052</v>
      </c>
      <c r="M7814" s="31" t="s">
        <v>8</v>
      </c>
      <c r="N7814" s="31" t="s">
        <v>25930</v>
      </c>
      <c r="O7814" s="31" t="s">
        <v>25929</v>
      </c>
      <c r="P7814" s="32" t="s">
        <v>25948</v>
      </c>
      <c r="Q7814" s="32">
        <v>1</v>
      </c>
      <c r="R7814" t="str">
        <f t="shared" si="122"/>
        <v>Мальцева О.Л. ПП, маг. "Танюша" р-н Шепетовский Район, с.Судилков, ул.Ленина, д.107</v>
      </c>
    </row>
    <row r="7815" spans="1:18" hidden="1" x14ac:dyDescent="0.25">
      <c r="A7815" s="32">
        <v>448362</v>
      </c>
      <c r="B7815" s="31" t="s">
        <v>25216</v>
      </c>
      <c r="C7815" s="31" t="s">
        <v>25217</v>
      </c>
      <c r="D7815" s="31" t="s">
        <v>11513</v>
      </c>
      <c r="E7815" s="31" t="s">
        <v>135</v>
      </c>
      <c r="F7815" s="31" t="s">
        <v>122</v>
      </c>
      <c r="G7815" s="31" t="s">
        <v>115</v>
      </c>
      <c r="H7815" s="31" t="s">
        <v>116</v>
      </c>
      <c r="I7815" s="31" t="s">
        <v>25218</v>
      </c>
      <c r="J7815" s="31" t="s">
        <v>25219</v>
      </c>
      <c r="K7815" s="31" t="s">
        <v>106</v>
      </c>
      <c r="L7815" s="31" t="s">
        <v>25217</v>
      </c>
      <c r="M7815" s="31" t="s">
        <v>12</v>
      </c>
      <c r="N7815" s="31" t="s">
        <v>25930</v>
      </c>
      <c r="O7815" s="31" t="s">
        <v>25929</v>
      </c>
      <c r="P7815" s="32" t="s">
        <v>66</v>
      </c>
      <c r="Q7815" s="32">
        <v>1</v>
      </c>
      <c r="R7815" t="str">
        <f t="shared" si="122"/>
        <v>Кокідько О.Б. ПП, лоток р-н Полонский Район, г.Полонное (ринкова площа)</v>
      </c>
    </row>
    <row r="7816" spans="1:18" hidden="1" x14ac:dyDescent="0.25">
      <c r="A7816" s="32">
        <v>808128</v>
      </c>
      <c r="B7816" s="31" t="s">
        <v>23549</v>
      </c>
      <c r="C7816" s="31" t="s">
        <v>23550</v>
      </c>
      <c r="D7816" s="31" t="s">
        <v>23551</v>
      </c>
      <c r="E7816" s="31" t="s">
        <v>145</v>
      </c>
      <c r="F7816" s="31" t="s">
        <v>122</v>
      </c>
      <c r="G7816" s="31" t="s">
        <v>107</v>
      </c>
      <c r="H7816" s="31" t="s">
        <v>108</v>
      </c>
      <c r="I7816" s="31" t="s">
        <v>124</v>
      </c>
      <c r="J7816" s="31" t="s">
        <v>109</v>
      </c>
      <c r="K7816" s="31" t="s">
        <v>106</v>
      </c>
      <c r="L7816" s="31" t="s">
        <v>23550</v>
      </c>
      <c r="M7816" s="31" t="s">
        <v>15</v>
      </c>
      <c r="N7816" s="31" t="s">
        <v>25931</v>
      </c>
      <c r="O7816" s="31" t="s">
        <v>25929</v>
      </c>
      <c r="P7816" s="32" t="s">
        <v>25948</v>
      </c>
      <c r="Q7816" s="32">
        <v>1</v>
      </c>
      <c r="R7816" t="str">
        <f t="shared" si="122"/>
        <v>Олійник А.Б. ПП, маг. "Щедрий кошик" р-н Волочисский Район, г.Волочиск, ул.Казацкая, д.65</v>
      </c>
    </row>
    <row r="7817" spans="1:18" hidden="1" x14ac:dyDescent="0.25">
      <c r="A7817" s="32">
        <v>570228</v>
      </c>
      <c r="B7817" s="31" t="s">
        <v>24779</v>
      </c>
      <c r="C7817" s="31" t="s">
        <v>24780</v>
      </c>
      <c r="D7817" s="31" t="s">
        <v>24781</v>
      </c>
      <c r="E7817" s="31" t="s">
        <v>135</v>
      </c>
      <c r="F7817" s="31" t="s">
        <v>122</v>
      </c>
      <c r="G7817" s="31" t="s">
        <v>107</v>
      </c>
      <c r="H7817" s="31" t="s">
        <v>108</v>
      </c>
      <c r="I7817" s="31" t="s">
        <v>24782</v>
      </c>
      <c r="J7817" s="31" t="s">
        <v>24783</v>
      </c>
      <c r="K7817" s="31" t="s">
        <v>106</v>
      </c>
      <c r="L7817" s="31" t="s">
        <v>24780</v>
      </c>
      <c r="M7817" s="31" t="s">
        <v>9</v>
      </c>
      <c r="N7817" s="31" t="s">
        <v>25930</v>
      </c>
      <c r="O7817" s="31" t="s">
        <v>25929</v>
      </c>
      <c r="P7817" s="32" t="s">
        <v>25948</v>
      </c>
      <c r="Q7817" s="32">
        <v>1</v>
      </c>
      <c r="R7817" t="str">
        <f t="shared" si="122"/>
        <v>Бондар О.М. ПП, маг. "Продукти" р-н Белогорский Район, пгт.Белогорье, ул.Шевченко, д.29</v>
      </c>
    </row>
    <row r="7818" spans="1:18" hidden="1" x14ac:dyDescent="0.25">
      <c r="A7818" s="32">
        <v>451415</v>
      </c>
      <c r="B7818" s="31" t="s">
        <v>24893</v>
      </c>
      <c r="C7818" s="31" t="s">
        <v>24894</v>
      </c>
      <c r="D7818" s="31" t="s">
        <v>24895</v>
      </c>
      <c r="E7818" s="31" t="s">
        <v>135</v>
      </c>
      <c r="F7818" s="31" t="s">
        <v>122</v>
      </c>
      <c r="G7818" s="31" t="s">
        <v>107</v>
      </c>
      <c r="H7818" s="31" t="s">
        <v>108</v>
      </c>
      <c r="I7818" s="31" t="s">
        <v>124</v>
      </c>
      <c r="J7818" s="31" t="s">
        <v>109</v>
      </c>
      <c r="K7818" s="31" t="s">
        <v>106</v>
      </c>
      <c r="L7818" s="31" t="s">
        <v>24894</v>
      </c>
      <c r="M7818" s="31" t="s">
        <v>10</v>
      </c>
      <c r="N7818" s="31" t="s">
        <v>25930</v>
      </c>
      <c r="O7818" s="31" t="s">
        <v>25929</v>
      </c>
      <c r="P7818" s="32" t="s">
        <v>25948</v>
      </c>
      <c r="Q7818" s="32">
        <v>1</v>
      </c>
      <c r="R7818" t="str">
        <f t="shared" si="122"/>
        <v>Поліщук В.Л. ПП, маг. "Продукти" г.Нетишин, ул.Шевченко, д.26</v>
      </c>
    </row>
    <row r="7819" spans="1:18" hidden="1" x14ac:dyDescent="0.25">
      <c r="A7819" s="32">
        <v>490252</v>
      </c>
      <c r="B7819" s="31" t="s">
        <v>24901</v>
      </c>
      <c r="C7819" s="31" t="s">
        <v>24902</v>
      </c>
      <c r="D7819" s="31" t="s">
        <v>24154</v>
      </c>
      <c r="E7819" s="31" t="s">
        <v>135</v>
      </c>
      <c r="F7819" s="31" t="s">
        <v>122</v>
      </c>
      <c r="G7819" s="31" t="s">
        <v>107</v>
      </c>
      <c r="H7819" s="31" t="s">
        <v>108</v>
      </c>
      <c r="I7819" s="31" t="s">
        <v>124</v>
      </c>
      <c r="J7819" s="31" t="s">
        <v>109</v>
      </c>
      <c r="K7819" s="31" t="s">
        <v>106</v>
      </c>
      <c r="L7819" s="31" t="s">
        <v>24902</v>
      </c>
      <c r="M7819" s="31" t="s">
        <v>11</v>
      </c>
      <c r="N7819" s="31" t="s">
        <v>25930</v>
      </c>
      <c r="O7819" s="31" t="s">
        <v>25929</v>
      </c>
      <c r="P7819" s="32" t="s">
        <v>25948</v>
      </c>
      <c r="Q7819" s="32">
        <v>1</v>
      </c>
      <c r="R7819" t="str">
        <f t="shared" si="122"/>
        <v>Магаз-Шепетівка ТОВ, маг. "Магаз-Шепетівка" г.Шепетовка, просп Мира, д.28</v>
      </c>
    </row>
    <row r="7820" spans="1:18" hidden="1" x14ac:dyDescent="0.25">
      <c r="A7820" s="32">
        <v>512256</v>
      </c>
      <c r="B7820" s="31" t="s">
        <v>25151</v>
      </c>
      <c r="C7820" s="31" t="s">
        <v>25152</v>
      </c>
      <c r="D7820" s="31" t="s">
        <v>4654</v>
      </c>
      <c r="E7820" s="31" t="s">
        <v>135</v>
      </c>
      <c r="F7820" s="31" t="s">
        <v>122</v>
      </c>
      <c r="G7820" s="31" t="s">
        <v>107</v>
      </c>
      <c r="H7820" s="31" t="s">
        <v>108</v>
      </c>
      <c r="I7820" s="31" t="s">
        <v>124</v>
      </c>
      <c r="J7820" s="31" t="s">
        <v>109</v>
      </c>
      <c r="K7820" s="31" t="s">
        <v>106</v>
      </c>
      <c r="L7820" s="31" t="s">
        <v>25152</v>
      </c>
      <c r="M7820" s="31" t="s">
        <v>10</v>
      </c>
      <c r="N7820" s="31" t="s">
        <v>25930</v>
      </c>
      <c r="O7820" s="31" t="s">
        <v>25929</v>
      </c>
      <c r="P7820" s="32" t="s">
        <v>25948</v>
      </c>
      <c r="Q7820" s="32">
        <v>1</v>
      </c>
      <c r="R7820" t="str">
        <f t="shared" si="122"/>
        <v>Антощук В.С. ПП, маг. "Фієста" г.Нетишин, просп Независимости, д.22</v>
      </c>
    </row>
    <row r="7821" spans="1:18" hidden="1" x14ac:dyDescent="0.25">
      <c r="A7821" s="32">
        <v>512257</v>
      </c>
      <c r="B7821" s="31" t="s">
        <v>25153</v>
      </c>
      <c r="C7821" s="31" t="s">
        <v>25154</v>
      </c>
      <c r="D7821" s="31" t="s">
        <v>11513</v>
      </c>
      <c r="E7821" s="31" t="s">
        <v>135</v>
      </c>
      <c r="F7821" s="31" t="s">
        <v>122</v>
      </c>
      <c r="G7821" s="31" t="s">
        <v>113</v>
      </c>
      <c r="H7821" s="31" t="s">
        <v>108</v>
      </c>
      <c r="I7821" s="31" t="s">
        <v>5188</v>
      </c>
      <c r="J7821" s="31" t="s">
        <v>5189</v>
      </c>
      <c r="K7821" s="31" t="s">
        <v>106</v>
      </c>
      <c r="L7821" s="31" t="s">
        <v>25154</v>
      </c>
      <c r="M7821" s="31" t="s">
        <v>12</v>
      </c>
      <c r="N7821" s="31" t="s">
        <v>25930</v>
      </c>
      <c r="O7821" s="31" t="s">
        <v>25929</v>
      </c>
      <c r="P7821" s="32" t="s">
        <v>67</v>
      </c>
      <c r="Q7821" s="32">
        <v>1</v>
      </c>
      <c r="R7821" t="str">
        <f t="shared" si="122"/>
        <v>Степанчук О.О. ПП, алкогольний відділ р-н Полонский Район, г.Полонное (ринкова площа)</v>
      </c>
    </row>
    <row r="7822" spans="1:18" hidden="1" x14ac:dyDescent="0.25">
      <c r="A7822" s="32">
        <v>512258</v>
      </c>
      <c r="B7822" s="31" t="s">
        <v>25155</v>
      </c>
      <c r="C7822" s="31" t="s">
        <v>25156</v>
      </c>
      <c r="D7822" s="31" t="s">
        <v>11513</v>
      </c>
      <c r="E7822" s="31" t="s">
        <v>135</v>
      </c>
      <c r="F7822" s="31" t="s">
        <v>122</v>
      </c>
      <c r="G7822" s="31" t="s">
        <v>113</v>
      </c>
      <c r="H7822" s="31" t="s">
        <v>108</v>
      </c>
      <c r="I7822" s="31" t="s">
        <v>5188</v>
      </c>
      <c r="J7822" s="31" t="s">
        <v>5189</v>
      </c>
      <c r="K7822" s="31" t="s">
        <v>106</v>
      </c>
      <c r="L7822" s="31" t="s">
        <v>25156</v>
      </c>
      <c r="M7822" s="31" t="s">
        <v>12</v>
      </c>
      <c r="N7822" s="31" t="s">
        <v>25930</v>
      </c>
      <c r="O7822" s="31" t="s">
        <v>25929</v>
      </c>
      <c r="P7822" s="32" t="s">
        <v>25948</v>
      </c>
      <c r="Q7822" s="32">
        <v>1</v>
      </c>
      <c r="R7822" t="str">
        <f t="shared" si="122"/>
        <v>Степанчук О.О. ПП, бакалійний відділ р-н Полонский Район, г.Полонное (ринкова площа)</v>
      </c>
    </row>
    <row r="7823" spans="1:18" hidden="1" x14ac:dyDescent="0.25">
      <c r="A7823" s="32">
        <v>512259</v>
      </c>
      <c r="B7823" s="31" t="s">
        <v>25157</v>
      </c>
      <c r="C7823" s="31" t="s">
        <v>25158</v>
      </c>
      <c r="D7823" s="31" t="s">
        <v>11513</v>
      </c>
      <c r="E7823" s="31" t="s">
        <v>135</v>
      </c>
      <c r="F7823" s="31" t="s">
        <v>122</v>
      </c>
      <c r="G7823" s="31" t="s">
        <v>107</v>
      </c>
      <c r="H7823" s="31" t="s">
        <v>108</v>
      </c>
      <c r="I7823" s="31" t="s">
        <v>124</v>
      </c>
      <c r="J7823" s="31" t="s">
        <v>109</v>
      </c>
      <c r="K7823" s="31" t="s">
        <v>106</v>
      </c>
      <c r="L7823" s="31" t="s">
        <v>25158</v>
      </c>
      <c r="M7823" s="31" t="s">
        <v>12</v>
      </c>
      <c r="N7823" s="31" t="s">
        <v>25930</v>
      </c>
      <c r="O7823" s="31" t="s">
        <v>25929</v>
      </c>
      <c r="P7823" s="32" t="s">
        <v>25948</v>
      </c>
      <c r="Q7823" s="32">
        <v>1</v>
      </c>
      <c r="R7823" t="str">
        <f t="shared" si="122"/>
        <v>Степанчук О.О. ПП, кавовий відділ р-н Полонский Район, г.Полонное (ринкова площа)</v>
      </c>
    </row>
    <row r="7824" spans="1:18" hidden="1" x14ac:dyDescent="0.25">
      <c r="A7824" s="32">
        <v>676155</v>
      </c>
      <c r="B7824" s="31" t="s">
        <v>25568</v>
      </c>
      <c r="C7824" s="31" t="s">
        <v>25569</v>
      </c>
      <c r="D7824" s="31" t="s">
        <v>25570</v>
      </c>
      <c r="E7824" s="31" t="s">
        <v>145</v>
      </c>
      <c r="F7824" s="31" t="s">
        <v>122</v>
      </c>
      <c r="G7824" s="31" t="s">
        <v>107</v>
      </c>
      <c r="H7824" s="31" t="s">
        <v>108</v>
      </c>
      <c r="I7824" s="31" t="s">
        <v>25571</v>
      </c>
      <c r="J7824" s="31" t="s">
        <v>25572</v>
      </c>
      <c r="K7824" s="31" t="s">
        <v>106</v>
      </c>
      <c r="L7824" s="31" t="s">
        <v>25573</v>
      </c>
      <c r="M7824" s="31" t="s">
        <v>13</v>
      </c>
      <c r="N7824" s="31" t="s">
        <v>25931</v>
      </c>
      <c r="O7824" s="31" t="s">
        <v>25929</v>
      </c>
      <c r="P7824" s="32" t="s">
        <v>25948</v>
      </c>
      <c r="Q7824" s="32">
        <v>1</v>
      </c>
      <c r="R7824" t="str">
        <f t="shared" si="122"/>
        <v>(ремонт) Надахівська О.Д. ПП, маг. "Продукти Смак" р-н Деражнянский Район, г.Деражня, ул.Подольская (0)</v>
      </c>
    </row>
    <row r="7825" spans="1:18" hidden="1" x14ac:dyDescent="0.25">
      <c r="A7825" s="32">
        <v>851470</v>
      </c>
      <c r="B7825" s="31" t="s">
        <v>5410</v>
      </c>
      <c r="C7825" s="31" t="s">
        <v>5411</v>
      </c>
      <c r="D7825" s="31" t="s">
        <v>5412</v>
      </c>
      <c r="E7825" s="31" t="s">
        <v>135</v>
      </c>
      <c r="F7825" s="31" t="s">
        <v>122</v>
      </c>
      <c r="G7825" s="31" t="s">
        <v>107</v>
      </c>
      <c r="H7825" s="31" t="s">
        <v>108</v>
      </c>
      <c r="I7825" s="31" t="s">
        <v>5413</v>
      </c>
      <c r="J7825" s="31" t="s">
        <v>5414</v>
      </c>
      <c r="K7825" s="31" t="s">
        <v>106</v>
      </c>
      <c r="L7825" s="31" t="s">
        <v>5411</v>
      </c>
      <c r="M7825" s="31" t="s">
        <v>7</v>
      </c>
      <c r="N7825" s="31" t="s">
        <v>25930</v>
      </c>
      <c r="O7825" s="31" t="s">
        <v>25929</v>
      </c>
      <c r="P7825" s="32" t="s">
        <v>25948</v>
      </c>
      <c r="Q7825" s="32">
        <v>1</v>
      </c>
      <c r="R7825" t="str">
        <f t="shared" si="122"/>
        <v>Костюк О.І. ПП, маг. - кав'ярня г.Славута, пл.Рынковая, д.0 (0)</v>
      </c>
    </row>
    <row r="7826" spans="1:18" hidden="1" x14ac:dyDescent="0.25">
      <c r="A7826" s="32">
        <v>778671</v>
      </c>
      <c r="B7826" s="31" t="s">
        <v>6125</v>
      </c>
      <c r="C7826" s="31" t="s">
        <v>6126</v>
      </c>
      <c r="D7826" s="31" t="s">
        <v>6127</v>
      </c>
      <c r="E7826" s="31" t="s">
        <v>135</v>
      </c>
      <c r="F7826" s="31" t="s">
        <v>122</v>
      </c>
      <c r="G7826" s="31" t="s">
        <v>107</v>
      </c>
      <c r="H7826" s="31" t="s">
        <v>108</v>
      </c>
      <c r="I7826" s="31" t="s">
        <v>124</v>
      </c>
      <c r="J7826" s="31" t="s">
        <v>109</v>
      </c>
      <c r="K7826" s="31" t="s">
        <v>106</v>
      </c>
      <c r="L7826" s="31" t="s">
        <v>6126</v>
      </c>
      <c r="M7826" s="31" t="s">
        <v>7</v>
      </c>
      <c r="N7826" s="31" t="s">
        <v>25930</v>
      </c>
      <c r="O7826" s="31" t="s">
        <v>25929</v>
      </c>
      <c r="P7826" s="32" t="s">
        <v>67</v>
      </c>
      <c r="Q7826" s="32">
        <v>1</v>
      </c>
      <c r="R7826" t="str">
        <f t="shared" si="122"/>
        <v>Лівчук С.М. ПП, маг. "Світанок" р-н Славутский Район, с.Голики, д.21 А (Центральна б 21 А)</v>
      </c>
    </row>
    <row r="7827" spans="1:18" hidden="1" x14ac:dyDescent="0.25">
      <c r="A7827" s="32">
        <v>789627</v>
      </c>
      <c r="B7827" s="31" t="s">
        <v>25250</v>
      </c>
      <c r="C7827" s="31" t="s">
        <v>14512</v>
      </c>
      <c r="D7827" s="31" t="s">
        <v>1428</v>
      </c>
      <c r="E7827" s="31" t="s">
        <v>135</v>
      </c>
      <c r="F7827" s="31" t="s">
        <v>122</v>
      </c>
      <c r="G7827" s="31" t="s">
        <v>107</v>
      </c>
      <c r="H7827" s="31" t="s">
        <v>108</v>
      </c>
      <c r="I7827" s="31" t="s">
        <v>14510</v>
      </c>
      <c r="J7827" s="31" t="s">
        <v>14511</v>
      </c>
      <c r="K7827" s="31" t="s">
        <v>106</v>
      </c>
      <c r="L7827" s="31" t="s">
        <v>25251</v>
      </c>
      <c r="M7827" s="31" t="s">
        <v>10</v>
      </c>
      <c r="N7827" s="31" t="s">
        <v>25930</v>
      </c>
      <c r="O7827" s="31" t="s">
        <v>25929</v>
      </c>
      <c r="P7827" s="32" t="s">
        <v>25948</v>
      </c>
      <c r="Q7827" s="32">
        <v>1</v>
      </c>
      <c r="R7827" t="str">
        <f t="shared" si="122"/>
        <v>Хромий О.В. ПП, маг. "Добробут" г.Нетишин, пер.Мира, д.3</v>
      </c>
    </row>
    <row r="7828" spans="1:18" hidden="1" x14ac:dyDescent="0.25">
      <c r="A7828" s="32">
        <v>919661</v>
      </c>
      <c r="B7828" s="31" t="s">
        <v>6577</v>
      </c>
      <c r="C7828" s="31" t="s">
        <v>6578</v>
      </c>
      <c r="D7828" s="31" t="s">
        <v>6579</v>
      </c>
      <c r="E7828" s="31" t="s">
        <v>145</v>
      </c>
      <c r="F7828" s="31" t="s">
        <v>122</v>
      </c>
      <c r="G7828" s="31" t="s">
        <v>107</v>
      </c>
      <c r="H7828" s="31" t="s">
        <v>108</v>
      </c>
      <c r="I7828" s="31" t="s">
        <v>124</v>
      </c>
      <c r="J7828" s="31" t="s">
        <v>109</v>
      </c>
      <c r="K7828" s="31" t="s">
        <v>110</v>
      </c>
      <c r="L7828" s="31" t="s">
        <v>6578</v>
      </c>
      <c r="M7828" s="31" t="s">
        <v>13</v>
      </c>
      <c r="N7828" s="31" t="s">
        <v>25931</v>
      </c>
      <c r="O7828" s="31" t="s">
        <v>25929</v>
      </c>
      <c r="P7828" s="32" t="s">
        <v>67</v>
      </c>
      <c r="Q7828" s="32">
        <v>0</v>
      </c>
      <c r="R7828" t="str">
        <f t="shared" si="122"/>
        <v>Монастирська Л.О. ПП, маг. "Продукти" р-н Деражнянский Район, с.Корычынци, д.5</v>
      </c>
    </row>
    <row r="7829" spans="1:18" hidden="1" x14ac:dyDescent="0.25">
      <c r="A7829" s="32">
        <v>509308</v>
      </c>
      <c r="B7829" s="31" t="s">
        <v>25225</v>
      </c>
      <c r="C7829" s="31" t="s">
        <v>25226</v>
      </c>
      <c r="D7829" s="31" t="s">
        <v>25227</v>
      </c>
      <c r="E7829" s="31" t="s">
        <v>145</v>
      </c>
      <c r="F7829" s="31" t="s">
        <v>122</v>
      </c>
      <c r="G7829" s="31" t="s">
        <v>107</v>
      </c>
      <c r="H7829" s="31" t="s">
        <v>108</v>
      </c>
      <c r="I7829" s="31" t="s">
        <v>124</v>
      </c>
      <c r="J7829" s="31" t="s">
        <v>109</v>
      </c>
      <c r="K7829" s="31" t="s">
        <v>106</v>
      </c>
      <c r="L7829" s="31" t="s">
        <v>25226</v>
      </c>
      <c r="M7829" s="31" t="s">
        <v>25936</v>
      </c>
      <c r="N7829" s="31" t="s">
        <v>25931</v>
      </c>
      <c r="O7829" s="31" t="s">
        <v>25929</v>
      </c>
      <c r="P7829" s="32" t="s">
        <v>25948</v>
      </c>
      <c r="Q7829" s="32">
        <v>1</v>
      </c>
      <c r="R7829" t="str">
        <f t="shared" si="122"/>
        <v>Королівський Р.Т. ПП, маг. "Королівський присмак" р-н Городокский Район, г.Городок, ул.Чайковского, д.1</v>
      </c>
    </row>
    <row r="7830" spans="1:18" hidden="1" x14ac:dyDescent="0.25">
      <c r="A7830" s="32">
        <v>584238</v>
      </c>
      <c r="B7830" s="31" t="s">
        <v>25228</v>
      </c>
      <c r="C7830" s="31" t="s">
        <v>14726</v>
      </c>
      <c r="D7830" s="31" t="s">
        <v>25229</v>
      </c>
      <c r="E7830" s="31" t="s">
        <v>135</v>
      </c>
      <c r="F7830" s="31" t="s">
        <v>122</v>
      </c>
      <c r="G7830" s="31" t="s">
        <v>107</v>
      </c>
      <c r="H7830" s="31" t="s">
        <v>108</v>
      </c>
      <c r="I7830" s="31" t="s">
        <v>14728</v>
      </c>
      <c r="J7830" s="31" t="s">
        <v>14729</v>
      </c>
      <c r="K7830" s="31" t="s">
        <v>106</v>
      </c>
      <c r="L7830" s="31" t="s">
        <v>14726</v>
      </c>
      <c r="M7830" s="31" t="s">
        <v>10</v>
      </c>
      <c r="N7830" s="31" t="s">
        <v>25930</v>
      </c>
      <c r="O7830" s="31" t="s">
        <v>25929</v>
      </c>
      <c r="P7830" s="32" t="s">
        <v>67</v>
      </c>
      <c r="Q7830" s="32">
        <v>1</v>
      </c>
      <c r="R7830" t="str">
        <f t="shared" si="122"/>
        <v>Воротило В.В. ПП, маг. "Продукти" р-н Изяславский Район, с.Подлесцы, ул.Центральная, д.2</v>
      </c>
    </row>
    <row r="7831" spans="1:18" hidden="1" x14ac:dyDescent="0.25">
      <c r="A7831" s="32">
        <v>308128</v>
      </c>
      <c r="B7831" s="31" t="s">
        <v>25288</v>
      </c>
      <c r="C7831" s="31" t="s">
        <v>25289</v>
      </c>
      <c r="D7831" s="31" t="s">
        <v>25290</v>
      </c>
      <c r="E7831" s="31" t="s">
        <v>135</v>
      </c>
      <c r="F7831" s="31" t="s">
        <v>122</v>
      </c>
      <c r="G7831" s="31" t="s">
        <v>114</v>
      </c>
      <c r="H7831" s="31" t="s">
        <v>108</v>
      </c>
      <c r="I7831" s="31" t="s">
        <v>124</v>
      </c>
      <c r="J7831" s="31" t="s">
        <v>109</v>
      </c>
      <c r="K7831" s="31" t="s">
        <v>106</v>
      </c>
      <c r="L7831" s="31" t="s">
        <v>25289</v>
      </c>
      <c r="M7831" s="31" t="s">
        <v>7</v>
      </c>
      <c r="N7831" s="31" t="s">
        <v>25930</v>
      </c>
      <c r="O7831" s="31" t="s">
        <v>25929</v>
      </c>
      <c r="P7831" s="32" t="s">
        <v>25948</v>
      </c>
      <c r="Q7831" s="32">
        <v>1</v>
      </c>
      <c r="R7831" t="str">
        <f t="shared" si="122"/>
        <v>Дейкалюк Ю.О. ПП, кафе "Сосновий бір" р-н Славутский Район, с.Каменка, ул.Железнодорожная, д.19а</v>
      </c>
    </row>
    <row r="7832" spans="1:18" hidden="1" x14ac:dyDescent="0.25">
      <c r="A7832" s="32">
        <v>332021</v>
      </c>
      <c r="B7832" s="31" t="s">
        <v>25328</v>
      </c>
      <c r="C7832" s="31" t="s">
        <v>25329</v>
      </c>
      <c r="D7832" s="31" t="s">
        <v>25330</v>
      </c>
      <c r="E7832" s="31" t="s">
        <v>135</v>
      </c>
      <c r="F7832" s="31" t="s">
        <v>122</v>
      </c>
      <c r="G7832" s="31" t="s">
        <v>107</v>
      </c>
      <c r="H7832" s="31" t="s">
        <v>108</v>
      </c>
      <c r="I7832" s="31" t="s">
        <v>124</v>
      </c>
      <c r="J7832" s="31" t="s">
        <v>109</v>
      </c>
      <c r="K7832" s="31" t="s">
        <v>106</v>
      </c>
      <c r="L7832" s="31" t="s">
        <v>25329</v>
      </c>
      <c r="M7832" s="31" t="s">
        <v>10</v>
      </c>
      <c r="N7832" s="31" t="s">
        <v>25930</v>
      </c>
      <c r="O7832" s="31" t="s">
        <v>25929</v>
      </c>
      <c r="P7832" s="32" t="s">
        <v>25948</v>
      </c>
      <c r="Q7832" s="32">
        <v>1</v>
      </c>
      <c r="R7832" t="str">
        <f t="shared" si="122"/>
        <v>Перець І. ПП, вагончик р-н Славутский Район, с.Аннополь, д..</v>
      </c>
    </row>
    <row r="7833" spans="1:18" hidden="1" x14ac:dyDescent="0.25">
      <c r="A7833" s="32">
        <v>353065</v>
      </c>
      <c r="B7833" s="31" t="s">
        <v>12061</v>
      </c>
      <c r="C7833" s="31" t="s">
        <v>25451</v>
      </c>
      <c r="D7833" s="31" t="s">
        <v>25425</v>
      </c>
      <c r="E7833" s="31" t="s">
        <v>145</v>
      </c>
      <c r="F7833" s="31" t="s">
        <v>122</v>
      </c>
      <c r="G7833" s="31" t="s">
        <v>107</v>
      </c>
      <c r="H7833" s="31" t="s">
        <v>108</v>
      </c>
      <c r="I7833" s="31"/>
      <c r="J7833" s="31"/>
      <c r="K7833" s="31" t="s">
        <v>106</v>
      </c>
      <c r="L7833" s="31" t="s">
        <v>25451</v>
      </c>
      <c r="M7833" s="31" t="s">
        <v>13</v>
      </c>
      <c r="N7833" s="31" t="s">
        <v>25931</v>
      </c>
      <c r="O7833" s="31" t="s">
        <v>25929</v>
      </c>
      <c r="P7833" s="32" t="s">
        <v>25948</v>
      </c>
      <c r="Q7833" s="32">
        <v>1</v>
      </c>
      <c r="R7833" t="str">
        <f t="shared" si="122"/>
        <v>Свірідова ПП, маг. "Продукти" р-н Деражнянский Район, с.Яблоновка (0)</v>
      </c>
    </row>
    <row r="7834" spans="1:18" hidden="1" x14ac:dyDescent="0.25">
      <c r="A7834" s="32">
        <v>353430</v>
      </c>
      <c r="B7834" s="31" t="s">
        <v>25455</v>
      </c>
      <c r="C7834" s="31" t="s">
        <v>25456</v>
      </c>
      <c r="D7834" s="31" t="s">
        <v>25457</v>
      </c>
      <c r="E7834" s="31" t="s">
        <v>135</v>
      </c>
      <c r="F7834" s="31" t="s">
        <v>122</v>
      </c>
      <c r="G7834" s="31" t="s">
        <v>107</v>
      </c>
      <c r="H7834" s="31" t="s">
        <v>108</v>
      </c>
      <c r="I7834" s="31" t="s">
        <v>124</v>
      </c>
      <c r="J7834" s="31" t="s">
        <v>109</v>
      </c>
      <c r="K7834" s="31" t="s">
        <v>106</v>
      </c>
      <c r="L7834" s="31" t="s">
        <v>25456</v>
      </c>
      <c r="M7834" s="31" t="s">
        <v>7</v>
      </c>
      <c r="N7834" s="31" t="s">
        <v>25930</v>
      </c>
      <c r="O7834" s="31" t="s">
        <v>25929</v>
      </c>
      <c r="P7834" s="32" t="s">
        <v>67</v>
      </c>
      <c r="Q7834" s="32">
        <v>1</v>
      </c>
      <c r="R7834" t="str">
        <f t="shared" si="122"/>
        <v>Соколець О.М. ПП, маг. "Космос" г.Славута, ул.Плотыче, д.21а</v>
      </c>
    </row>
    <row r="7835" spans="1:18" hidden="1" x14ac:dyDescent="0.25">
      <c r="A7835" s="32">
        <v>353455</v>
      </c>
      <c r="B7835" s="31" t="s">
        <v>21165</v>
      </c>
      <c r="C7835" s="31" t="s">
        <v>21166</v>
      </c>
      <c r="D7835" s="31" t="s">
        <v>25388</v>
      </c>
      <c r="E7835" s="31" t="s">
        <v>135</v>
      </c>
      <c r="F7835" s="31" t="s">
        <v>122</v>
      </c>
      <c r="G7835" s="31" t="s">
        <v>107</v>
      </c>
      <c r="H7835" s="31" t="s">
        <v>108</v>
      </c>
      <c r="I7835" s="31"/>
      <c r="J7835" s="31"/>
      <c r="K7835" s="31" t="s">
        <v>106</v>
      </c>
      <c r="L7835" s="31" t="s">
        <v>21166</v>
      </c>
      <c r="M7835" s="31" t="s">
        <v>9</v>
      </c>
      <c r="N7835" s="31" t="s">
        <v>25930</v>
      </c>
      <c r="O7835" s="31" t="s">
        <v>25929</v>
      </c>
      <c r="P7835" s="32" t="s">
        <v>25948</v>
      </c>
      <c r="Q7835" s="32">
        <v>1</v>
      </c>
      <c r="R7835" t="str">
        <f t="shared" si="122"/>
        <v>Солодка Л.І. ПП, маг."Продукти" р-н Полонский Район, с.Котюржинцы (0)</v>
      </c>
    </row>
    <row r="7836" spans="1:18" hidden="1" x14ac:dyDescent="0.25">
      <c r="A7836" s="32">
        <v>355144</v>
      </c>
      <c r="B7836" s="31" t="s">
        <v>25476</v>
      </c>
      <c r="C7836" s="31" t="s">
        <v>25477</v>
      </c>
      <c r="D7836" s="31" t="s">
        <v>25478</v>
      </c>
      <c r="E7836" s="31" t="s">
        <v>135</v>
      </c>
      <c r="F7836" s="31" t="s">
        <v>122</v>
      </c>
      <c r="G7836" s="31" t="s">
        <v>107</v>
      </c>
      <c r="H7836" s="31" t="s">
        <v>108</v>
      </c>
      <c r="I7836" s="31" t="s">
        <v>124</v>
      </c>
      <c r="J7836" s="31" t="s">
        <v>109</v>
      </c>
      <c r="K7836" s="31" t="s">
        <v>106</v>
      </c>
      <c r="L7836" s="31" t="s">
        <v>25477</v>
      </c>
      <c r="M7836" s="31" t="s">
        <v>11</v>
      </c>
      <c r="N7836" s="31" t="s">
        <v>25930</v>
      </c>
      <c r="O7836" s="31" t="s">
        <v>25929</v>
      </c>
      <c r="P7836" s="32" t="s">
        <v>25948</v>
      </c>
      <c r="Q7836" s="32">
        <v>1</v>
      </c>
      <c r="R7836" t="str">
        <f t="shared" si="122"/>
        <v>Штен Н.В. ПП, маг. "Ювілейний" г.Шепетовка, ул.Маркса Карла, д.62</v>
      </c>
    </row>
    <row r="7837" spans="1:18" hidden="1" x14ac:dyDescent="0.25">
      <c r="A7837" s="32">
        <v>355431</v>
      </c>
      <c r="B7837" s="31" t="s">
        <v>13368</v>
      </c>
      <c r="C7837" s="31" t="s">
        <v>13369</v>
      </c>
      <c r="D7837" s="31" t="s">
        <v>13370</v>
      </c>
      <c r="E7837" s="31" t="s">
        <v>145</v>
      </c>
      <c r="F7837" s="31" t="s">
        <v>122</v>
      </c>
      <c r="G7837" s="31" t="s">
        <v>107</v>
      </c>
      <c r="H7837" s="31" t="s">
        <v>108</v>
      </c>
      <c r="I7837" s="31" t="s">
        <v>124</v>
      </c>
      <c r="J7837" s="31" t="s">
        <v>109</v>
      </c>
      <c r="K7837" s="31" t="s">
        <v>106</v>
      </c>
      <c r="L7837" s="31" t="s">
        <v>13369</v>
      </c>
      <c r="M7837" s="31" t="s">
        <v>13</v>
      </c>
      <c r="N7837" s="31" t="s">
        <v>25931</v>
      </c>
      <c r="O7837" s="31" t="s">
        <v>25929</v>
      </c>
      <c r="P7837" s="32" t="s">
        <v>25948</v>
      </c>
      <c r="Q7837" s="32">
        <v>1</v>
      </c>
      <c r="R7837" t="str">
        <f t="shared" si="122"/>
        <v>Яськов В.М. ПП, маг. "Продукти" р-н Деражнянский Район, г.Деражня, ул.Проскуровская, д.55</v>
      </c>
    </row>
    <row r="7838" spans="1:18" hidden="1" x14ac:dyDescent="0.25">
      <c r="A7838" s="32">
        <v>358135</v>
      </c>
      <c r="B7838" s="31" t="s">
        <v>25481</v>
      </c>
      <c r="C7838" s="31" t="s">
        <v>25482</v>
      </c>
      <c r="D7838" s="31" t="s">
        <v>4654</v>
      </c>
      <c r="E7838" s="31" t="s">
        <v>135</v>
      </c>
      <c r="F7838" s="31" t="s">
        <v>122</v>
      </c>
      <c r="G7838" s="31" t="s">
        <v>115</v>
      </c>
      <c r="H7838" s="31" t="s">
        <v>116</v>
      </c>
      <c r="I7838" s="31" t="s">
        <v>124</v>
      </c>
      <c r="J7838" s="31" t="s">
        <v>109</v>
      </c>
      <c r="K7838" s="31" t="s">
        <v>106</v>
      </c>
      <c r="L7838" s="31" t="s">
        <v>25482</v>
      </c>
      <c r="M7838" s="31" t="s">
        <v>10</v>
      </c>
      <c r="N7838" s="31" t="s">
        <v>25930</v>
      </c>
      <c r="O7838" s="31" t="s">
        <v>25929</v>
      </c>
      <c r="P7838" s="32" t="s">
        <v>25948</v>
      </c>
      <c r="Q7838" s="32">
        <v>1</v>
      </c>
      <c r="R7838" t="str">
        <f t="shared" si="122"/>
        <v>Дяков Л.В. ПП, лоток "Спеції" г.Нетишин, просп Независимости, д.22</v>
      </c>
    </row>
    <row r="7839" spans="1:18" hidden="1" x14ac:dyDescent="0.25">
      <c r="A7839" s="32">
        <v>360092</v>
      </c>
      <c r="B7839" s="31" t="s">
        <v>25483</v>
      </c>
      <c r="C7839" s="31" t="s">
        <v>25484</v>
      </c>
      <c r="D7839" s="31" t="s">
        <v>25485</v>
      </c>
      <c r="E7839" s="31" t="s">
        <v>145</v>
      </c>
      <c r="F7839" s="31" t="s">
        <v>122</v>
      </c>
      <c r="G7839" s="31" t="s">
        <v>115</v>
      </c>
      <c r="H7839" s="31" t="s">
        <v>116</v>
      </c>
      <c r="I7839" s="31" t="s">
        <v>124</v>
      </c>
      <c r="J7839" s="31" t="s">
        <v>109</v>
      </c>
      <c r="K7839" s="31" t="s">
        <v>106</v>
      </c>
      <c r="L7839" s="31" t="s">
        <v>25484</v>
      </c>
      <c r="M7839" s="31" t="s">
        <v>15</v>
      </c>
      <c r="N7839" s="31" t="s">
        <v>25931</v>
      </c>
      <c r="O7839" s="31" t="s">
        <v>25929</v>
      </c>
      <c r="P7839" s="32" t="s">
        <v>25948</v>
      </c>
      <c r="Q7839" s="32">
        <v>1</v>
      </c>
      <c r="R7839" t="str">
        <f t="shared" si="122"/>
        <v>Лобачеська С.І. ПП, лоток р-н Волочисский Район, г.Волочиск (1)</v>
      </c>
    </row>
    <row r="7840" spans="1:18" hidden="1" x14ac:dyDescent="0.25">
      <c r="A7840" s="32">
        <v>790393</v>
      </c>
      <c r="B7840" s="31" t="s">
        <v>23472</v>
      </c>
      <c r="C7840" s="31" t="s">
        <v>23473</v>
      </c>
      <c r="D7840" s="31" t="s">
        <v>23474</v>
      </c>
      <c r="E7840" s="31" t="s">
        <v>145</v>
      </c>
      <c r="F7840" s="31" t="s">
        <v>122</v>
      </c>
      <c r="G7840" s="31" t="s">
        <v>107</v>
      </c>
      <c r="H7840" s="31" t="s">
        <v>108</v>
      </c>
      <c r="I7840" s="31" t="s">
        <v>19286</v>
      </c>
      <c r="J7840" s="31" t="s">
        <v>19287</v>
      </c>
      <c r="K7840" s="31" t="s">
        <v>106</v>
      </c>
      <c r="L7840" s="31" t="s">
        <v>23475</v>
      </c>
      <c r="M7840" s="31" t="s">
        <v>16</v>
      </c>
      <c r="N7840" s="31" t="s">
        <v>25931</v>
      </c>
      <c r="O7840" s="31" t="s">
        <v>25929</v>
      </c>
      <c r="P7840" s="32" t="s">
        <v>25948</v>
      </c>
      <c r="Q7840" s="32">
        <v>1</v>
      </c>
      <c r="R7840" t="str">
        <f t="shared" si="122"/>
        <v>(КООП) Осламівське ТВЗП, маг. "Продукти" р-н Виньковецкий Район, с.Осламов, ул.Киевская, д.19 (0)</v>
      </c>
    </row>
  </sheetData>
  <autoFilter ref="A1:AN7840">
    <filterColumn colId="17">
      <filters>
        <filter val="Чорний В.М. ПП, маг. &quot;Вілен&quot; р-н Чемеровецкий Район, с.Красноставцы, ул.Победы, д.117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НАРУШЕНИЙ</vt:lpstr>
      <vt:lpstr>Справочник ШТРАФОВ и ДОПУСКОВ</vt:lpstr>
      <vt:lpstr>Справочник ТТ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Alinka</dc:creator>
  <cp:lastModifiedBy>Alinka</cp:lastModifiedBy>
  <cp:lastPrinted>2015-10-12T13:57:51Z</cp:lastPrinted>
  <dcterms:created xsi:type="dcterms:W3CDTF">2015-10-06T09:28:11Z</dcterms:created>
  <dcterms:modified xsi:type="dcterms:W3CDTF">2015-10-16T12:13:13Z</dcterms:modified>
</cp:coreProperties>
</file>